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di\Documents\egyetem\Jubéleumi Kodo kiadás\"/>
    </mc:Choice>
  </mc:AlternateContent>
  <xr:revisionPtr revIDLastSave="0" documentId="13_ncr:1_{97256813-DB13-421E-9D5B-30EDD0B59A88}" xr6:coauthVersionLast="47" xr6:coauthVersionMax="47" xr10:uidLastSave="{00000000-0000-0000-0000-000000000000}"/>
  <bookViews>
    <workbookView xWindow="-108" yWindow="-108" windowWidth="23256" windowHeight="12456" xr2:uid="{0EA872F1-53A9-43C6-9EF9-509AF25C47A1}"/>
  </bookViews>
  <sheets>
    <sheet name="Sum of results (GDP per head)" sheetId="1" r:id="rId1"/>
    <sheet name="OAM Base model stairs" sheetId="2" r:id="rId2"/>
    <sheet name="Base model" sheetId="3" r:id="rId3"/>
    <sheet name="EU Ranking" sheetId="4" r:id="rId4"/>
  </sheets>
  <definedNames>
    <definedName name="_xlchart.v5.0" hidden="1">'EU Ranking'!$K$135</definedName>
    <definedName name="_xlchart.v5.1" hidden="1">'EU Ranking'!$K$136:$K$157</definedName>
    <definedName name="_xlchart.v5.2" hidden="1">'EU Ranking'!$L$135</definedName>
    <definedName name="_xlchart.v5.3" hidden="1">'EU Ranking'!$L$136:$L$157</definedName>
  </definedNames>
  <calcPr calcId="191029"/>
  <pivotCaches>
    <pivotCache cacheId="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1" l="1"/>
  <c r="B3" i="1"/>
  <c r="C3" i="1"/>
  <c r="D3" i="1"/>
  <c r="E3" i="1"/>
  <c r="F3" i="1"/>
  <c r="G3" i="1"/>
  <c r="H3" i="1"/>
  <c r="I3" i="1"/>
  <c r="J3" i="1"/>
  <c r="K3" i="1"/>
  <c r="L3" i="1"/>
  <c r="N3" i="1"/>
  <c r="O3" i="1"/>
  <c r="P3" i="1"/>
  <c r="Q3" i="1"/>
  <c r="R3" i="1"/>
  <c r="S3" i="1"/>
  <c r="T3" i="1"/>
  <c r="U3" i="1"/>
  <c r="V3" i="1"/>
  <c r="A3" i="1"/>
  <c r="M157" i="4"/>
  <c r="L157" i="4"/>
  <c r="K157" i="4"/>
  <c r="A157" i="4"/>
  <c r="M156" i="4"/>
  <c r="L156" i="4"/>
  <c r="K156" i="4"/>
  <c r="A156" i="4"/>
  <c r="M155" i="4"/>
  <c r="L155" i="4"/>
  <c r="K155" i="4"/>
  <c r="A155" i="4"/>
  <c r="M154" i="4"/>
  <c r="L154" i="4"/>
  <c r="K154" i="4"/>
  <c r="A154" i="4"/>
  <c r="M153" i="4"/>
  <c r="L153" i="4"/>
  <c r="K153" i="4"/>
  <c r="A153" i="4"/>
  <c r="M152" i="4"/>
  <c r="L152" i="4"/>
  <c r="K152" i="4"/>
  <c r="A152" i="4"/>
  <c r="M151" i="4"/>
  <c r="L151" i="4"/>
  <c r="K151" i="4"/>
  <c r="A151" i="4"/>
  <c r="M150" i="4"/>
  <c r="L150" i="4"/>
  <c r="K150" i="4"/>
  <c r="A150" i="4"/>
  <c r="M149" i="4"/>
  <c r="L149" i="4"/>
  <c r="K149" i="4"/>
  <c r="A149" i="4"/>
  <c r="M148" i="4"/>
  <c r="L148" i="4"/>
  <c r="K148" i="4"/>
  <c r="A148" i="4"/>
  <c r="M147" i="4"/>
  <c r="L147" i="4"/>
  <c r="K147" i="4"/>
  <c r="A147" i="4"/>
  <c r="M146" i="4"/>
  <c r="L146" i="4"/>
  <c r="K146" i="4"/>
  <c r="A146" i="4"/>
  <c r="M145" i="4"/>
  <c r="L145" i="4"/>
  <c r="K145" i="4"/>
  <c r="A145" i="4"/>
  <c r="M144" i="4"/>
  <c r="L144" i="4"/>
  <c r="K144" i="4"/>
  <c r="A144" i="4"/>
  <c r="M143" i="4"/>
  <c r="L143" i="4"/>
  <c r="K143" i="4"/>
  <c r="A143" i="4"/>
  <c r="M142" i="4"/>
  <c r="L142" i="4"/>
  <c r="K142" i="4"/>
  <c r="A142" i="4"/>
  <c r="M141" i="4"/>
  <c r="L141" i="4"/>
  <c r="K141" i="4"/>
  <c r="A141" i="4"/>
  <c r="M140" i="4"/>
  <c r="L140" i="4"/>
  <c r="K140" i="4"/>
  <c r="A140" i="4"/>
  <c r="M139" i="4"/>
  <c r="L139" i="4"/>
  <c r="K139" i="4"/>
  <c r="A139" i="4"/>
  <c r="M138" i="4"/>
  <c r="L138" i="4"/>
  <c r="K138" i="4"/>
  <c r="A138" i="4"/>
  <c r="M137" i="4"/>
  <c r="L137" i="4"/>
  <c r="K137" i="4"/>
  <c r="A137" i="4"/>
  <c r="M136" i="4"/>
  <c r="L136" i="4"/>
  <c r="K136" i="4"/>
  <c r="A136" i="4"/>
  <c r="Q135" i="4"/>
  <c r="P135" i="4"/>
  <c r="O135" i="4"/>
  <c r="F135" i="4"/>
  <c r="E135" i="4"/>
  <c r="D135" i="4"/>
  <c r="C135" i="4"/>
  <c r="B135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F63" i="4"/>
  <c r="E63" i="4"/>
  <c r="D63" i="4"/>
  <c r="C63" i="4"/>
  <c r="B63" i="4"/>
  <c r="I54" i="4"/>
  <c r="F54" i="4"/>
  <c r="E54" i="4"/>
  <c r="D54" i="4"/>
  <c r="C54" i="4"/>
  <c r="K54" i="4" s="1"/>
  <c r="B54" i="4"/>
  <c r="I53" i="4"/>
  <c r="F53" i="4"/>
  <c r="N53" i="4" s="1"/>
  <c r="E53" i="4"/>
  <c r="D53" i="4"/>
  <c r="C53" i="4"/>
  <c r="B53" i="4"/>
  <c r="J53" i="4" s="1"/>
  <c r="I52" i="4"/>
  <c r="F52" i="4"/>
  <c r="E52" i="4"/>
  <c r="D52" i="4"/>
  <c r="C52" i="4"/>
  <c r="B52" i="4"/>
  <c r="I51" i="4"/>
  <c r="F51" i="4"/>
  <c r="E51" i="4"/>
  <c r="M51" i="4" s="1"/>
  <c r="D51" i="4"/>
  <c r="C51" i="4"/>
  <c r="B51" i="4"/>
  <c r="J50" i="4"/>
  <c r="I50" i="4"/>
  <c r="F50" i="4"/>
  <c r="E50" i="4"/>
  <c r="D50" i="4"/>
  <c r="C50" i="4"/>
  <c r="B50" i="4"/>
  <c r="I49" i="4"/>
  <c r="F49" i="4"/>
  <c r="E49" i="4"/>
  <c r="D49" i="4"/>
  <c r="C49" i="4"/>
  <c r="K49" i="4" s="1"/>
  <c r="B49" i="4"/>
  <c r="I48" i="4"/>
  <c r="F48" i="4"/>
  <c r="E48" i="4"/>
  <c r="D48" i="4"/>
  <c r="C48" i="4"/>
  <c r="B48" i="4"/>
  <c r="I47" i="4"/>
  <c r="F47" i="4"/>
  <c r="E47" i="4"/>
  <c r="D47" i="4"/>
  <c r="C47" i="4"/>
  <c r="B47" i="4"/>
  <c r="I46" i="4"/>
  <c r="F46" i="4"/>
  <c r="E46" i="4"/>
  <c r="D46" i="4"/>
  <c r="C46" i="4"/>
  <c r="B46" i="4"/>
  <c r="I45" i="4"/>
  <c r="F45" i="4"/>
  <c r="N45" i="4" s="1"/>
  <c r="E45" i="4"/>
  <c r="D45" i="4"/>
  <c r="C45" i="4"/>
  <c r="B45" i="4"/>
  <c r="J45" i="4" s="1"/>
  <c r="I44" i="4"/>
  <c r="F44" i="4"/>
  <c r="N44" i="4" s="1"/>
  <c r="E44" i="4"/>
  <c r="D44" i="4"/>
  <c r="C44" i="4"/>
  <c r="B44" i="4"/>
  <c r="J44" i="4" s="1"/>
  <c r="I43" i="4"/>
  <c r="F43" i="4"/>
  <c r="E43" i="4"/>
  <c r="D43" i="4"/>
  <c r="C43" i="4"/>
  <c r="B43" i="4"/>
  <c r="I42" i="4"/>
  <c r="F42" i="4"/>
  <c r="N42" i="4" s="1"/>
  <c r="E42" i="4"/>
  <c r="D42" i="4"/>
  <c r="C42" i="4"/>
  <c r="B42" i="4"/>
  <c r="I41" i="4"/>
  <c r="F41" i="4"/>
  <c r="E41" i="4"/>
  <c r="D41" i="4"/>
  <c r="C41" i="4"/>
  <c r="B41" i="4"/>
  <c r="I40" i="4"/>
  <c r="F40" i="4"/>
  <c r="N40" i="4" s="1"/>
  <c r="E40" i="4"/>
  <c r="D40" i="4"/>
  <c r="C40" i="4"/>
  <c r="B40" i="4"/>
  <c r="I39" i="4"/>
  <c r="F39" i="4"/>
  <c r="E39" i="4"/>
  <c r="D39" i="4"/>
  <c r="C39" i="4"/>
  <c r="B39" i="4"/>
  <c r="N38" i="4"/>
  <c r="I38" i="4"/>
  <c r="F38" i="4"/>
  <c r="E38" i="4"/>
  <c r="D38" i="4"/>
  <c r="C38" i="4"/>
  <c r="B38" i="4"/>
  <c r="J48" i="4" s="1"/>
  <c r="I37" i="4"/>
  <c r="F37" i="4"/>
  <c r="E37" i="4"/>
  <c r="D37" i="4"/>
  <c r="C37" i="4"/>
  <c r="B37" i="4"/>
  <c r="N36" i="4"/>
  <c r="I36" i="4"/>
  <c r="F36" i="4"/>
  <c r="E36" i="4"/>
  <c r="D36" i="4"/>
  <c r="C36" i="4"/>
  <c r="B36" i="4"/>
  <c r="J42" i="4" s="1"/>
  <c r="I35" i="4"/>
  <c r="F35" i="4"/>
  <c r="E35" i="4"/>
  <c r="D35" i="4"/>
  <c r="C35" i="4"/>
  <c r="B35" i="4"/>
  <c r="J34" i="4"/>
  <c r="I34" i="4"/>
  <c r="F34" i="4"/>
  <c r="E34" i="4"/>
  <c r="D34" i="4"/>
  <c r="C34" i="4"/>
  <c r="B34" i="4"/>
  <c r="I33" i="4"/>
  <c r="F33" i="4"/>
  <c r="E33" i="4"/>
  <c r="D33" i="4"/>
  <c r="C33" i="4"/>
  <c r="B33" i="4"/>
  <c r="N32" i="4"/>
  <c r="M32" i="4"/>
  <c r="L32" i="4"/>
  <c r="K32" i="4"/>
  <c r="J32" i="4"/>
  <c r="BC27" i="4"/>
  <c r="BC26" i="4"/>
  <c r="AO26" i="4"/>
  <c r="BD27" i="4" s="1"/>
  <c r="AL26" i="4"/>
  <c r="AI26" i="4"/>
  <c r="BD25" i="4"/>
  <c r="AO25" i="4"/>
  <c r="BD26" i="4" s="1"/>
  <c r="AL25" i="4"/>
  <c r="AI25" i="4"/>
  <c r="BC24" i="4"/>
  <c r="AO24" i="4"/>
  <c r="AL24" i="4"/>
  <c r="BC25" i="4" s="1"/>
  <c r="AI24" i="4"/>
  <c r="BD23" i="4"/>
  <c r="AO23" i="4"/>
  <c r="BD24" i="4" s="1"/>
  <c r="AL23" i="4"/>
  <c r="AI23" i="4"/>
  <c r="BC22" i="4"/>
  <c r="AO22" i="4"/>
  <c r="AL22" i="4"/>
  <c r="BC23" i="4" s="1"/>
  <c r="AI22" i="4"/>
  <c r="BD21" i="4"/>
  <c r="AO21" i="4"/>
  <c r="BD22" i="4" s="1"/>
  <c r="AL21" i="4"/>
  <c r="AI21" i="4"/>
  <c r="BC20" i="4"/>
  <c r="AO20" i="4"/>
  <c r="AL20" i="4"/>
  <c r="BC21" i="4" s="1"/>
  <c r="AI20" i="4"/>
  <c r="BD19" i="4"/>
  <c r="AO19" i="4"/>
  <c r="BD20" i="4" s="1"/>
  <c r="AL19" i="4"/>
  <c r="AI19" i="4"/>
  <c r="BC18" i="4"/>
  <c r="AO18" i="4"/>
  <c r="AL18" i="4"/>
  <c r="BC19" i="4" s="1"/>
  <c r="AI18" i="4"/>
  <c r="BD17" i="4"/>
  <c r="AO17" i="4"/>
  <c r="BD18" i="4" s="1"/>
  <c r="AL17" i="4"/>
  <c r="AI17" i="4"/>
  <c r="BC16" i="4"/>
  <c r="AO16" i="4"/>
  <c r="AL16" i="4"/>
  <c r="BC17" i="4" s="1"/>
  <c r="AI16" i="4"/>
  <c r="BD15" i="4"/>
  <c r="AO15" i="4"/>
  <c r="BD16" i="4" s="1"/>
  <c r="AL15" i="4"/>
  <c r="AI15" i="4"/>
  <c r="BC14" i="4"/>
  <c r="AO14" i="4"/>
  <c r="AL14" i="4"/>
  <c r="BC15" i="4" s="1"/>
  <c r="AI14" i="4"/>
  <c r="BD13" i="4"/>
  <c r="AO13" i="4"/>
  <c r="BD14" i="4" s="1"/>
  <c r="AL13" i="4"/>
  <c r="AI13" i="4"/>
  <c r="AO12" i="4"/>
  <c r="AL12" i="4"/>
  <c r="BC13" i="4" s="1"/>
  <c r="AI12" i="4"/>
  <c r="BD11" i="4"/>
  <c r="AO11" i="4"/>
  <c r="BD12" i="4" s="1"/>
  <c r="AL11" i="4"/>
  <c r="AI11" i="4"/>
  <c r="BC12" i="4" s="1"/>
  <c r="AO10" i="4"/>
  <c r="AL10" i="4"/>
  <c r="BC11" i="4" s="1"/>
  <c r="AI10" i="4"/>
  <c r="BD9" i="4"/>
  <c r="AO9" i="4"/>
  <c r="BD10" i="4" s="1"/>
  <c r="AL9" i="4"/>
  <c r="AI9" i="4"/>
  <c r="BC10" i="4" s="1"/>
  <c r="AO8" i="4"/>
  <c r="AL8" i="4"/>
  <c r="BC9" i="4" s="1"/>
  <c r="AI8" i="4"/>
  <c r="BD7" i="4"/>
  <c r="AO7" i="4"/>
  <c r="BD8" i="4" s="1"/>
  <c r="AL7" i="4"/>
  <c r="AI7" i="4"/>
  <c r="BC8" i="4" s="1"/>
  <c r="BC6" i="4"/>
  <c r="AO6" i="4"/>
  <c r="AL6" i="4"/>
  <c r="BC7" i="4" s="1"/>
  <c r="AI6" i="4"/>
  <c r="AO5" i="4"/>
  <c r="BD6" i="4" s="1"/>
  <c r="AL5" i="4"/>
  <c r="AI5" i="4"/>
  <c r="AJ4" i="4"/>
  <c r="Q1759" i="2"/>
  <c r="Q1737" i="2"/>
  <c r="T1725" i="2"/>
  <c r="F1714" i="2"/>
  <c r="N1702" i="2"/>
  <c r="V1690" i="2"/>
  <c r="W1198" i="2"/>
  <c r="V7" i="3" s="1"/>
  <c r="V1194" i="2"/>
  <c r="V1792" i="2" s="1"/>
  <c r="U1194" i="2"/>
  <c r="U1792" i="2" s="1"/>
  <c r="T1194" i="2"/>
  <c r="T1792" i="2" s="1"/>
  <c r="S1194" i="2"/>
  <c r="S1792" i="2" s="1"/>
  <c r="R1194" i="2"/>
  <c r="R1792" i="2" s="1"/>
  <c r="Q1194" i="2"/>
  <c r="Q1792" i="2" s="1"/>
  <c r="P1194" i="2"/>
  <c r="P1792" i="2" s="1"/>
  <c r="O1194" i="2"/>
  <c r="O1792" i="2" s="1"/>
  <c r="N1194" i="2"/>
  <c r="N1792" i="2" s="1"/>
  <c r="M1194" i="2"/>
  <c r="M1792" i="2" s="1"/>
  <c r="L1194" i="2"/>
  <c r="L1792" i="2" s="1"/>
  <c r="K1194" i="2"/>
  <c r="K1792" i="2" s="1"/>
  <c r="J1194" i="2"/>
  <c r="J1792" i="2" s="1"/>
  <c r="I1194" i="2"/>
  <c r="I1792" i="2" s="1"/>
  <c r="H1194" i="2"/>
  <c r="H1792" i="2" s="1"/>
  <c r="G1194" i="2"/>
  <c r="G1792" i="2" s="1"/>
  <c r="F1194" i="2"/>
  <c r="F1792" i="2" s="1"/>
  <c r="E1194" i="2"/>
  <c r="E1792" i="2" s="1"/>
  <c r="D1194" i="2"/>
  <c r="D1792" i="2" s="1"/>
  <c r="C1194" i="2"/>
  <c r="C1792" i="2" s="1"/>
  <c r="A1194" i="2"/>
  <c r="A1792" i="2" s="1"/>
  <c r="A601" i="3" s="1"/>
  <c r="A1261" i="3" s="1"/>
  <c r="Z1261" i="3" s="1"/>
  <c r="V1193" i="2"/>
  <c r="V1791" i="2" s="1"/>
  <c r="U1193" i="2"/>
  <c r="U1791" i="2" s="1"/>
  <c r="T1193" i="2"/>
  <c r="T1791" i="2" s="1"/>
  <c r="S1193" i="2"/>
  <c r="S1791" i="2" s="1"/>
  <c r="R1193" i="2"/>
  <c r="R1791" i="2" s="1"/>
  <c r="Q1193" i="2"/>
  <c r="Q1791" i="2" s="1"/>
  <c r="P1193" i="2"/>
  <c r="P1791" i="2" s="1"/>
  <c r="O1193" i="2"/>
  <c r="O1791" i="2" s="1"/>
  <c r="N1193" i="2"/>
  <c r="N1791" i="2" s="1"/>
  <c r="M1193" i="2"/>
  <c r="M1791" i="2" s="1"/>
  <c r="L1193" i="2"/>
  <c r="L1791" i="2" s="1"/>
  <c r="K1193" i="2"/>
  <c r="K1791" i="2" s="1"/>
  <c r="J1193" i="2"/>
  <c r="J1791" i="2" s="1"/>
  <c r="I1193" i="2"/>
  <c r="I1791" i="2" s="1"/>
  <c r="H1193" i="2"/>
  <c r="H1791" i="2" s="1"/>
  <c r="G1193" i="2"/>
  <c r="G1791" i="2" s="1"/>
  <c r="F1193" i="2"/>
  <c r="F1791" i="2" s="1"/>
  <c r="E1193" i="2"/>
  <c r="E1791" i="2" s="1"/>
  <c r="D1193" i="2"/>
  <c r="D1791" i="2" s="1"/>
  <c r="C1193" i="2"/>
  <c r="C1791" i="2" s="1"/>
  <c r="A1193" i="2"/>
  <c r="A1791" i="2" s="1"/>
  <c r="A600" i="3" s="1"/>
  <c r="A1260" i="3" s="1"/>
  <c r="Z1260" i="3" s="1"/>
  <c r="V1192" i="2"/>
  <c r="V1790" i="2" s="1"/>
  <c r="U1192" i="2"/>
  <c r="U1790" i="2" s="1"/>
  <c r="T1192" i="2"/>
  <c r="T1790" i="2" s="1"/>
  <c r="S1192" i="2"/>
  <c r="S1790" i="2" s="1"/>
  <c r="R1192" i="2"/>
  <c r="R1790" i="2" s="1"/>
  <c r="Q1192" i="2"/>
  <c r="Q1790" i="2" s="1"/>
  <c r="P1192" i="2"/>
  <c r="P1790" i="2" s="1"/>
  <c r="O1192" i="2"/>
  <c r="O1790" i="2" s="1"/>
  <c r="N1192" i="2"/>
  <c r="N1790" i="2" s="1"/>
  <c r="M1192" i="2"/>
  <c r="M1790" i="2" s="1"/>
  <c r="L1192" i="2"/>
  <c r="L1790" i="2" s="1"/>
  <c r="K1192" i="2"/>
  <c r="K1790" i="2" s="1"/>
  <c r="J1192" i="2"/>
  <c r="J1790" i="2" s="1"/>
  <c r="I1192" i="2"/>
  <c r="I1790" i="2" s="1"/>
  <c r="H1192" i="2"/>
  <c r="H1790" i="2" s="1"/>
  <c r="G1192" i="2"/>
  <c r="G1790" i="2" s="1"/>
  <c r="F1192" i="2"/>
  <c r="F1790" i="2" s="1"/>
  <c r="E1192" i="2"/>
  <c r="E1790" i="2" s="1"/>
  <c r="D1192" i="2"/>
  <c r="D1790" i="2" s="1"/>
  <c r="C1192" i="2"/>
  <c r="C1790" i="2" s="1"/>
  <c r="A1192" i="2"/>
  <c r="A1790" i="2" s="1"/>
  <c r="A599" i="3" s="1"/>
  <c r="A1259" i="3" s="1"/>
  <c r="Z1259" i="3" s="1"/>
  <c r="V1191" i="2"/>
  <c r="V1789" i="2" s="1"/>
  <c r="U1191" i="2"/>
  <c r="U1789" i="2" s="1"/>
  <c r="T1191" i="2"/>
  <c r="T1789" i="2" s="1"/>
  <c r="S1191" i="2"/>
  <c r="S1789" i="2" s="1"/>
  <c r="R1191" i="2"/>
  <c r="R1789" i="2" s="1"/>
  <c r="Q1191" i="2"/>
  <c r="Q1789" i="2" s="1"/>
  <c r="P1191" i="2"/>
  <c r="P1789" i="2" s="1"/>
  <c r="O1191" i="2"/>
  <c r="O1789" i="2" s="1"/>
  <c r="N1191" i="2"/>
  <c r="N1789" i="2" s="1"/>
  <c r="M1191" i="2"/>
  <c r="M1789" i="2" s="1"/>
  <c r="L1191" i="2"/>
  <c r="L1789" i="2" s="1"/>
  <c r="K1191" i="2"/>
  <c r="K1789" i="2" s="1"/>
  <c r="J1191" i="2"/>
  <c r="J1789" i="2" s="1"/>
  <c r="I1191" i="2"/>
  <c r="I1789" i="2" s="1"/>
  <c r="H1191" i="2"/>
  <c r="H1789" i="2" s="1"/>
  <c r="G1191" i="2"/>
  <c r="G1789" i="2" s="1"/>
  <c r="F1191" i="2"/>
  <c r="F1789" i="2" s="1"/>
  <c r="E1191" i="2"/>
  <c r="E1789" i="2" s="1"/>
  <c r="D1191" i="2"/>
  <c r="D1789" i="2" s="1"/>
  <c r="C1191" i="2"/>
  <c r="C1789" i="2" s="1"/>
  <c r="A1191" i="2"/>
  <c r="A1789" i="2" s="1"/>
  <c r="A598" i="3" s="1"/>
  <c r="A1258" i="3" s="1"/>
  <c r="Z1258" i="3" s="1"/>
  <c r="V1190" i="2"/>
  <c r="V1788" i="2" s="1"/>
  <c r="U1190" i="2"/>
  <c r="U1788" i="2" s="1"/>
  <c r="T1190" i="2"/>
  <c r="T1788" i="2" s="1"/>
  <c r="S1190" i="2"/>
  <c r="S1788" i="2" s="1"/>
  <c r="R1190" i="2"/>
  <c r="R1788" i="2" s="1"/>
  <c r="Q1190" i="2"/>
  <c r="Q1788" i="2" s="1"/>
  <c r="P1190" i="2"/>
  <c r="P1788" i="2" s="1"/>
  <c r="O1190" i="2"/>
  <c r="O1788" i="2" s="1"/>
  <c r="N1190" i="2"/>
  <c r="N1788" i="2" s="1"/>
  <c r="M1190" i="2"/>
  <c r="M1788" i="2" s="1"/>
  <c r="L1190" i="2"/>
  <c r="L1788" i="2" s="1"/>
  <c r="K1190" i="2"/>
  <c r="K1788" i="2" s="1"/>
  <c r="J1190" i="2"/>
  <c r="J1788" i="2" s="1"/>
  <c r="I1190" i="2"/>
  <c r="I1788" i="2" s="1"/>
  <c r="H1190" i="2"/>
  <c r="H1788" i="2" s="1"/>
  <c r="G1190" i="2"/>
  <c r="G1788" i="2" s="1"/>
  <c r="F1190" i="2"/>
  <c r="F1788" i="2" s="1"/>
  <c r="E1190" i="2"/>
  <c r="E1788" i="2" s="1"/>
  <c r="D1190" i="2"/>
  <c r="D1788" i="2" s="1"/>
  <c r="C1190" i="2"/>
  <c r="C1788" i="2" s="1"/>
  <c r="A1190" i="2"/>
  <c r="A1788" i="2" s="1"/>
  <c r="A597" i="3" s="1"/>
  <c r="A1257" i="3" s="1"/>
  <c r="Z1257" i="3" s="1"/>
  <c r="V1189" i="2"/>
  <c r="V1787" i="2" s="1"/>
  <c r="U1189" i="2"/>
  <c r="U1787" i="2" s="1"/>
  <c r="T1189" i="2"/>
  <c r="T1787" i="2" s="1"/>
  <c r="S1189" i="2"/>
  <c r="S1787" i="2" s="1"/>
  <c r="R1189" i="2"/>
  <c r="R1787" i="2" s="1"/>
  <c r="Q1189" i="2"/>
  <c r="Q1787" i="2" s="1"/>
  <c r="P1189" i="2"/>
  <c r="P1787" i="2" s="1"/>
  <c r="O1189" i="2"/>
  <c r="O1787" i="2" s="1"/>
  <c r="N1189" i="2"/>
  <c r="N1787" i="2" s="1"/>
  <c r="M1189" i="2"/>
  <c r="M1787" i="2" s="1"/>
  <c r="L1189" i="2"/>
  <c r="L1787" i="2" s="1"/>
  <c r="K1189" i="2"/>
  <c r="K1787" i="2" s="1"/>
  <c r="J1189" i="2"/>
  <c r="J1787" i="2" s="1"/>
  <c r="I1189" i="2"/>
  <c r="I1787" i="2" s="1"/>
  <c r="H1189" i="2"/>
  <c r="H1787" i="2" s="1"/>
  <c r="G1189" i="2"/>
  <c r="G1787" i="2" s="1"/>
  <c r="F1189" i="2"/>
  <c r="F1787" i="2" s="1"/>
  <c r="E1189" i="2"/>
  <c r="E1787" i="2" s="1"/>
  <c r="D1189" i="2"/>
  <c r="D1787" i="2" s="1"/>
  <c r="C1189" i="2"/>
  <c r="C1787" i="2" s="1"/>
  <c r="A1189" i="2"/>
  <c r="A1787" i="2" s="1"/>
  <c r="A596" i="3" s="1"/>
  <c r="A1256" i="3" s="1"/>
  <c r="Z1256" i="3" s="1"/>
  <c r="V1188" i="2"/>
  <c r="V1786" i="2" s="1"/>
  <c r="U1188" i="2"/>
  <c r="U1786" i="2" s="1"/>
  <c r="T1188" i="2"/>
  <c r="T1786" i="2" s="1"/>
  <c r="S1188" i="2"/>
  <c r="S1786" i="2" s="1"/>
  <c r="R1188" i="2"/>
  <c r="R1786" i="2" s="1"/>
  <c r="Q1188" i="2"/>
  <c r="Q1786" i="2" s="1"/>
  <c r="P1188" i="2"/>
  <c r="P1786" i="2" s="1"/>
  <c r="O1188" i="2"/>
  <c r="O1786" i="2" s="1"/>
  <c r="N1188" i="2"/>
  <c r="N1786" i="2" s="1"/>
  <c r="M1188" i="2"/>
  <c r="M1786" i="2" s="1"/>
  <c r="L1188" i="2"/>
  <c r="L1786" i="2" s="1"/>
  <c r="K1188" i="2"/>
  <c r="K1786" i="2" s="1"/>
  <c r="J1188" i="2"/>
  <c r="J1786" i="2" s="1"/>
  <c r="I1188" i="2"/>
  <c r="I1786" i="2" s="1"/>
  <c r="H1188" i="2"/>
  <c r="H1786" i="2" s="1"/>
  <c r="G1188" i="2"/>
  <c r="G1786" i="2" s="1"/>
  <c r="F1188" i="2"/>
  <c r="F1786" i="2" s="1"/>
  <c r="E1188" i="2"/>
  <c r="E1786" i="2" s="1"/>
  <c r="D1188" i="2"/>
  <c r="D1786" i="2" s="1"/>
  <c r="C1188" i="2"/>
  <c r="C1786" i="2" s="1"/>
  <c r="A1188" i="2"/>
  <c r="A1786" i="2" s="1"/>
  <c r="A595" i="3" s="1"/>
  <c r="A1255" i="3" s="1"/>
  <c r="Z1255" i="3" s="1"/>
  <c r="V1187" i="2"/>
  <c r="V1785" i="2" s="1"/>
  <c r="U1187" i="2"/>
  <c r="U1785" i="2" s="1"/>
  <c r="T1187" i="2"/>
  <c r="T1785" i="2" s="1"/>
  <c r="S1187" i="2"/>
  <c r="S1785" i="2" s="1"/>
  <c r="R1187" i="2"/>
  <c r="R1785" i="2" s="1"/>
  <c r="Q1187" i="2"/>
  <c r="Q1785" i="2" s="1"/>
  <c r="P1187" i="2"/>
  <c r="P1785" i="2" s="1"/>
  <c r="O1187" i="2"/>
  <c r="O1785" i="2" s="1"/>
  <c r="N1187" i="2"/>
  <c r="N1785" i="2" s="1"/>
  <c r="M1187" i="2"/>
  <c r="M1785" i="2" s="1"/>
  <c r="L1187" i="2"/>
  <c r="L1785" i="2" s="1"/>
  <c r="K1187" i="2"/>
  <c r="K1785" i="2" s="1"/>
  <c r="J1187" i="2"/>
  <c r="J1785" i="2" s="1"/>
  <c r="I1187" i="2"/>
  <c r="I1785" i="2" s="1"/>
  <c r="H1187" i="2"/>
  <c r="H1785" i="2" s="1"/>
  <c r="G1187" i="2"/>
  <c r="G1785" i="2" s="1"/>
  <c r="F1187" i="2"/>
  <c r="F1785" i="2" s="1"/>
  <c r="E1187" i="2"/>
  <c r="E1785" i="2" s="1"/>
  <c r="D1187" i="2"/>
  <c r="D1785" i="2" s="1"/>
  <c r="C1187" i="2"/>
  <c r="C1785" i="2" s="1"/>
  <c r="A1187" i="2"/>
  <c r="A1785" i="2" s="1"/>
  <c r="A594" i="3" s="1"/>
  <c r="A1254" i="3" s="1"/>
  <c r="Z1254" i="3" s="1"/>
  <c r="V1186" i="2"/>
  <c r="V1784" i="2" s="1"/>
  <c r="U1186" i="2"/>
  <c r="U1784" i="2" s="1"/>
  <c r="T1186" i="2"/>
  <c r="T1784" i="2" s="1"/>
  <c r="S1186" i="2"/>
  <c r="S1784" i="2" s="1"/>
  <c r="R1186" i="2"/>
  <c r="R1784" i="2" s="1"/>
  <c r="Q1186" i="2"/>
  <c r="Q1784" i="2" s="1"/>
  <c r="P1186" i="2"/>
  <c r="P1784" i="2" s="1"/>
  <c r="O1186" i="2"/>
  <c r="O1784" i="2" s="1"/>
  <c r="N1186" i="2"/>
  <c r="N1784" i="2" s="1"/>
  <c r="M1186" i="2"/>
  <c r="M1784" i="2" s="1"/>
  <c r="L1186" i="2"/>
  <c r="L1784" i="2" s="1"/>
  <c r="K1186" i="2"/>
  <c r="K1784" i="2" s="1"/>
  <c r="J1186" i="2"/>
  <c r="J1784" i="2" s="1"/>
  <c r="I1186" i="2"/>
  <c r="I1784" i="2" s="1"/>
  <c r="H1186" i="2"/>
  <c r="H1784" i="2" s="1"/>
  <c r="G1186" i="2"/>
  <c r="G1784" i="2" s="1"/>
  <c r="F1186" i="2"/>
  <c r="F1784" i="2" s="1"/>
  <c r="E1186" i="2"/>
  <c r="E1784" i="2" s="1"/>
  <c r="D1186" i="2"/>
  <c r="D1784" i="2" s="1"/>
  <c r="C1186" i="2"/>
  <c r="C1784" i="2" s="1"/>
  <c r="A1186" i="2"/>
  <c r="A1784" i="2" s="1"/>
  <c r="A593" i="3" s="1"/>
  <c r="A1253" i="3" s="1"/>
  <c r="Z1253" i="3" s="1"/>
  <c r="V1185" i="2"/>
  <c r="V1783" i="2" s="1"/>
  <c r="U1185" i="2"/>
  <c r="U1783" i="2" s="1"/>
  <c r="T1185" i="2"/>
  <c r="T1783" i="2" s="1"/>
  <c r="S1185" i="2"/>
  <c r="S1783" i="2" s="1"/>
  <c r="R1185" i="2"/>
  <c r="R1783" i="2" s="1"/>
  <c r="Q1185" i="2"/>
  <c r="Q1783" i="2" s="1"/>
  <c r="P1185" i="2"/>
  <c r="P1783" i="2" s="1"/>
  <c r="O1185" i="2"/>
  <c r="O1783" i="2" s="1"/>
  <c r="N1185" i="2"/>
  <c r="N1783" i="2" s="1"/>
  <c r="M1185" i="2"/>
  <c r="M1783" i="2" s="1"/>
  <c r="L1185" i="2"/>
  <c r="L1783" i="2" s="1"/>
  <c r="K1185" i="2"/>
  <c r="K1783" i="2" s="1"/>
  <c r="J1185" i="2"/>
  <c r="J1783" i="2" s="1"/>
  <c r="I1185" i="2"/>
  <c r="I1783" i="2" s="1"/>
  <c r="H1185" i="2"/>
  <c r="H1783" i="2" s="1"/>
  <c r="G1185" i="2"/>
  <c r="G1783" i="2" s="1"/>
  <c r="F1185" i="2"/>
  <c r="F1783" i="2" s="1"/>
  <c r="E1185" i="2"/>
  <c r="E1783" i="2" s="1"/>
  <c r="D1185" i="2"/>
  <c r="D1783" i="2" s="1"/>
  <c r="C1185" i="2"/>
  <c r="C1783" i="2" s="1"/>
  <c r="A1185" i="2"/>
  <c r="A1783" i="2" s="1"/>
  <c r="A592" i="3" s="1"/>
  <c r="A1252" i="3" s="1"/>
  <c r="Z1252" i="3" s="1"/>
  <c r="V1184" i="2"/>
  <c r="V1782" i="2" s="1"/>
  <c r="U1184" i="2"/>
  <c r="U1782" i="2" s="1"/>
  <c r="T1184" i="2"/>
  <c r="T1782" i="2" s="1"/>
  <c r="S1184" i="2"/>
  <c r="S1782" i="2" s="1"/>
  <c r="R1184" i="2"/>
  <c r="R1782" i="2" s="1"/>
  <c r="Q1184" i="2"/>
  <c r="Q1782" i="2" s="1"/>
  <c r="P1184" i="2"/>
  <c r="P1782" i="2" s="1"/>
  <c r="O1184" i="2"/>
  <c r="O1782" i="2" s="1"/>
  <c r="N1184" i="2"/>
  <c r="N1782" i="2" s="1"/>
  <c r="M1184" i="2"/>
  <c r="M1782" i="2" s="1"/>
  <c r="L1184" i="2"/>
  <c r="L1782" i="2" s="1"/>
  <c r="K1184" i="2"/>
  <c r="K1782" i="2" s="1"/>
  <c r="J1184" i="2"/>
  <c r="J1782" i="2" s="1"/>
  <c r="I1184" i="2"/>
  <c r="I1782" i="2" s="1"/>
  <c r="H1184" i="2"/>
  <c r="H1782" i="2" s="1"/>
  <c r="G1184" i="2"/>
  <c r="G1782" i="2" s="1"/>
  <c r="F1184" i="2"/>
  <c r="F1782" i="2" s="1"/>
  <c r="E1184" i="2"/>
  <c r="E1782" i="2" s="1"/>
  <c r="D1184" i="2"/>
  <c r="D1782" i="2" s="1"/>
  <c r="C1184" i="2"/>
  <c r="C1782" i="2" s="1"/>
  <c r="A1184" i="2"/>
  <c r="A1782" i="2" s="1"/>
  <c r="A591" i="3" s="1"/>
  <c r="A1251" i="3" s="1"/>
  <c r="Z1251" i="3" s="1"/>
  <c r="V1183" i="2"/>
  <c r="V1781" i="2" s="1"/>
  <c r="U1183" i="2"/>
  <c r="U1781" i="2" s="1"/>
  <c r="T1183" i="2"/>
  <c r="T1781" i="2" s="1"/>
  <c r="S1183" i="2"/>
  <c r="S1781" i="2" s="1"/>
  <c r="R1183" i="2"/>
  <c r="R1781" i="2" s="1"/>
  <c r="Q1183" i="2"/>
  <c r="Q1781" i="2" s="1"/>
  <c r="P1183" i="2"/>
  <c r="P1781" i="2" s="1"/>
  <c r="O1183" i="2"/>
  <c r="O1781" i="2" s="1"/>
  <c r="N1183" i="2"/>
  <c r="N1781" i="2" s="1"/>
  <c r="M1183" i="2"/>
  <c r="M1781" i="2" s="1"/>
  <c r="L1183" i="2"/>
  <c r="L1781" i="2" s="1"/>
  <c r="K1183" i="2"/>
  <c r="K1781" i="2" s="1"/>
  <c r="J1183" i="2"/>
  <c r="J1781" i="2" s="1"/>
  <c r="I1183" i="2"/>
  <c r="I1781" i="2" s="1"/>
  <c r="H1183" i="2"/>
  <c r="H1781" i="2" s="1"/>
  <c r="G1183" i="2"/>
  <c r="G1781" i="2" s="1"/>
  <c r="F1183" i="2"/>
  <c r="F1781" i="2" s="1"/>
  <c r="E1183" i="2"/>
  <c r="E1781" i="2" s="1"/>
  <c r="D1183" i="2"/>
  <c r="D1781" i="2" s="1"/>
  <c r="C1183" i="2"/>
  <c r="C1781" i="2" s="1"/>
  <c r="A1183" i="2"/>
  <c r="A1781" i="2" s="1"/>
  <c r="A590" i="3" s="1"/>
  <c r="A1250" i="3" s="1"/>
  <c r="Z1250" i="3" s="1"/>
  <c r="V1182" i="2"/>
  <c r="V1780" i="2" s="1"/>
  <c r="U1182" i="2"/>
  <c r="U1780" i="2" s="1"/>
  <c r="T1182" i="2"/>
  <c r="T1780" i="2" s="1"/>
  <c r="S1182" i="2"/>
  <c r="S1780" i="2" s="1"/>
  <c r="R1182" i="2"/>
  <c r="R1780" i="2" s="1"/>
  <c r="Q1182" i="2"/>
  <c r="Q1780" i="2" s="1"/>
  <c r="P1182" i="2"/>
  <c r="P1780" i="2" s="1"/>
  <c r="O1182" i="2"/>
  <c r="O1780" i="2" s="1"/>
  <c r="N1182" i="2"/>
  <c r="N1780" i="2" s="1"/>
  <c r="M1182" i="2"/>
  <c r="M1780" i="2" s="1"/>
  <c r="L1182" i="2"/>
  <c r="L1780" i="2" s="1"/>
  <c r="K1182" i="2"/>
  <c r="K1780" i="2" s="1"/>
  <c r="J1182" i="2"/>
  <c r="J1780" i="2" s="1"/>
  <c r="I1182" i="2"/>
  <c r="I1780" i="2" s="1"/>
  <c r="H1182" i="2"/>
  <c r="H1780" i="2" s="1"/>
  <c r="G1182" i="2"/>
  <c r="G1780" i="2" s="1"/>
  <c r="F1182" i="2"/>
  <c r="F1780" i="2" s="1"/>
  <c r="E1182" i="2"/>
  <c r="E1780" i="2" s="1"/>
  <c r="D1182" i="2"/>
  <c r="D1780" i="2" s="1"/>
  <c r="C1182" i="2"/>
  <c r="C1780" i="2" s="1"/>
  <c r="A1182" i="2"/>
  <c r="A1780" i="2" s="1"/>
  <c r="A589" i="3" s="1"/>
  <c r="A1249" i="3" s="1"/>
  <c r="Z1249" i="3" s="1"/>
  <c r="V1181" i="2"/>
  <c r="V1779" i="2" s="1"/>
  <c r="U1181" i="2"/>
  <c r="U1779" i="2" s="1"/>
  <c r="T1181" i="2"/>
  <c r="T1779" i="2" s="1"/>
  <c r="S1181" i="2"/>
  <c r="S1779" i="2" s="1"/>
  <c r="R1181" i="2"/>
  <c r="R1779" i="2" s="1"/>
  <c r="Q1181" i="2"/>
  <c r="Q1779" i="2" s="1"/>
  <c r="P1181" i="2"/>
  <c r="P1779" i="2" s="1"/>
  <c r="O1181" i="2"/>
  <c r="O1779" i="2" s="1"/>
  <c r="N1181" i="2"/>
  <c r="N1779" i="2" s="1"/>
  <c r="M1181" i="2"/>
  <c r="M1779" i="2" s="1"/>
  <c r="L1181" i="2"/>
  <c r="L1779" i="2" s="1"/>
  <c r="K1181" i="2"/>
  <c r="K1779" i="2" s="1"/>
  <c r="J1181" i="2"/>
  <c r="J1779" i="2" s="1"/>
  <c r="I1181" i="2"/>
  <c r="I1779" i="2" s="1"/>
  <c r="H1181" i="2"/>
  <c r="H1779" i="2" s="1"/>
  <c r="G1181" i="2"/>
  <c r="G1779" i="2" s="1"/>
  <c r="F1181" i="2"/>
  <c r="F1779" i="2" s="1"/>
  <c r="E1181" i="2"/>
  <c r="E1779" i="2" s="1"/>
  <c r="D1181" i="2"/>
  <c r="D1779" i="2" s="1"/>
  <c r="C1181" i="2"/>
  <c r="C1779" i="2" s="1"/>
  <c r="A1181" i="2"/>
  <c r="A1779" i="2" s="1"/>
  <c r="A588" i="3" s="1"/>
  <c r="A1248" i="3" s="1"/>
  <c r="Z1248" i="3" s="1"/>
  <c r="V1180" i="2"/>
  <c r="V1778" i="2" s="1"/>
  <c r="U1180" i="2"/>
  <c r="U1778" i="2" s="1"/>
  <c r="T1180" i="2"/>
  <c r="T1778" i="2" s="1"/>
  <c r="S1180" i="2"/>
  <c r="S1778" i="2" s="1"/>
  <c r="R1180" i="2"/>
  <c r="R1778" i="2" s="1"/>
  <c r="Q1180" i="2"/>
  <c r="Q1778" i="2" s="1"/>
  <c r="P1180" i="2"/>
  <c r="P1778" i="2" s="1"/>
  <c r="O1180" i="2"/>
  <c r="O1778" i="2" s="1"/>
  <c r="N1180" i="2"/>
  <c r="N1778" i="2" s="1"/>
  <c r="M1180" i="2"/>
  <c r="M1778" i="2" s="1"/>
  <c r="L1180" i="2"/>
  <c r="L1778" i="2" s="1"/>
  <c r="K1180" i="2"/>
  <c r="K1778" i="2" s="1"/>
  <c r="J1180" i="2"/>
  <c r="J1778" i="2" s="1"/>
  <c r="I1180" i="2"/>
  <c r="I1778" i="2" s="1"/>
  <c r="H1180" i="2"/>
  <c r="H1778" i="2" s="1"/>
  <c r="G1180" i="2"/>
  <c r="G1778" i="2" s="1"/>
  <c r="F1180" i="2"/>
  <c r="F1778" i="2" s="1"/>
  <c r="E1180" i="2"/>
  <c r="E1778" i="2" s="1"/>
  <c r="D1180" i="2"/>
  <c r="D1778" i="2" s="1"/>
  <c r="C1180" i="2"/>
  <c r="C1778" i="2" s="1"/>
  <c r="A1180" i="2"/>
  <c r="A1778" i="2" s="1"/>
  <c r="A587" i="3" s="1"/>
  <c r="A1247" i="3" s="1"/>
  <c r="Z1247" i="3" s="1"/>
  <c r="V1179" i="2"/>
  <c r="V1777" i="2" s="1"/>
  <c r="U1179" i="2"/>
  <c r="U1777" i="2" s="1"/>
  <c r="T1179" i="2"/>
  <c r="T1777" i="2" s="1"/>
  <c r="S1179" i="2"/>
  <c r="S1777" i="2" s="1"/>
  <c r="R1179" i="2"/>
  <c r="R1777" i="2" s="1"/>
  <c r="Q1179" i="2"/>
  <c r="Q1777" i="2" s="1"/>
  <c r="P1179" i="2"/>
  <c r="P1777" i="2" s="1"/>
  <c r="O1179" i="2"/>
  <c r="O1777" i="2" s="1"/>
  <c r="N1179" i="2"/>
  <c r="N1777" i="2" s="1"/>
  <c r="M1179" i="2"/>
  <c r="M1777" i="2" s="1"/>
  <c r="L1179" i="2"/>
  <c r="L1777" i="2" s="1"/>
  <c r="K1179" i="2"/>
  <c r="K1777" i="2" s="1"/>
  <c r="J1179" i="2"/>
  <c r="J1777" i="2" s="1"/>
  <c r="I1179" i="2"/>
  <c r="I1777" i="2" s="1"/>
  <c r="H1179" i="2"/>
  <c r="H1777" i="2" s="1"/>
  <c r="G1179" i="2"/>
  <c r="G1777" i="2" s="1"/>
  <c r="F1179" i="2"/>
  <c r="F1777" i="2" s="1"/>
  <c r="E1179" i="2"/>
  <c r="E1777" i="2" s="1"/>
  <c r="D1179" i="2"/>
  <c r="D1777" i="2" s="1"/>
  <c r="C1179" i="2"/>
  <c r="C1777" i="2" s="1"/>
  <c r="A1179" i="2"/>
  <c r="A1777" i="2" s="1"/>
  <c r="A586" i="3" s="1"/>
  <c r="A1246" i="3" s="1"/>
  <c r="Z1246" i="3" s="1"/>
  <c r="V1178" i="2"/>
  <c r="V1776" i="2" s="1"/>
  <c r="U1178" i="2"/>
  <c r="U1776" i="2" s="1"/>
  <c r="T1178" i="2"/>
  <c r="T1776" i="2" s="1"/>
  <c r="S1178" i="2"/>
  <c r="S1776" i="2" s="1"/>
  <c r="R1178" i="2"/>
  <c r="R1776" i="2" s="1"/>
  <c r="Q1178" i="2"/>
  <c r="Q1776" i="2" s="1"/>
  <c r="P1178" i="2"/>
  <c r="P1776" i="2" s="1"/>
  <c r="O1178" i="2"/>
  <c r="O1776" i="2" s="1"/>
  <c r="N1178" i="2"/>
  <c r="N1776" i="2" s="1"/>
  <c r="M1178" i="2"/>
  <c r="M1776" i="2" s="1"/>
  <c r="L1178" i="2"/>
  <c r="L1776" i="2" s="1"/>
  <c r="K1178" i="2"/>
  <c r="K1776" i="2" s="1"/>
  <c r="J1178" i="2"/>
  <c r="J1776" i="2" s="1"/>
  <c r="I1178" i="2"/>
  <c r="I1776" i="2" s="1"/>
  <c r="H1178" i="2"/>
  <c r="H1776" i="2" s="1"/>
  <c r="G1178" i="2"/>
  <c r="G1776" i="2" s="1"/>
  <c r="F1178" i="2"/>
  <c r="F1776" i="2" s="1"/>
  <c r="E1178" i="2"/>
  <c r="E1776" i="2" s="1"/>
  <c r="D1178" i="2"/>
  <c r="D1776" i="2" s="1"/>
  <c r="C1178" i="2"/>
  <c r="C1776" i="2" s="1"/>
  <c r="A1178" i="2"/>
  <c r="A1776" i="2" s="1"/>
  <c r="A585" i="3" s="1"/>
  <c r="A1245" i="3" s="1"/>
  <c r="Z1245" i="3" s="1"/>
  <c r="V1177" i="2"/>
  <c r="V1775" i="2" s="1"/>
  <c r="U1177" i="2"/>
  <c r="U1775" i="2" s="1"/>
  <c r="T1177" i="2"/>
  <c r="T1775" i="2" s="1"/>
  <c r="S1177" i="2"/>
  <c r="S1775" i="2" s="1"/>
  <c r="R1177" i="2"/>
  <c r="R1775" i="2" s="1"/>
  <c r="Q1177" i="2"/>
  <c r="Q1775" i="2" s="1"/>
  <c r="P1177" i="2"/>
  <c r="P1775" i="2" s="1"/>
  <c r="O1177" i="2"/>
  <c r="O1775" i="2" s="1"/>
  <c r="N1177" i="2"/>
  <c r="N1775" i="2" s="1"/>
  <c r="M1177" i="2"/>
  <c r="M1775" i="2" s="1"/>
  <c r="L1177" i="2"/>
  <c r="L1775" i="2" s="1"/>
  <c r="K1177" i="2"/>
  <c r="K1775" i="2" s="1"/>
  <c r="J1177" i="2"/>
  <c r="J1775" i="2" s="1"/>
  <c r="I1177" i="2"/>
  <c r="I1775" i="2" s="1"/>
  <c r="H1177" i="2"/>
  <c r="H1775" i="2" s="1"/>
  <c r="G1177" i="2"/>
  <c r="G1775" i="2" s="1"/>
  <c r="F1177" i="2"/>
  <c r="F1775" i="2" s="1"/>
  <c r="E1177" i="2"/>
  <c r="E1775" i="2" s="1"/>
  <c r="D1177" i="2"/>
  <c r="D1775" i="2" s="1"/>
  <c r="C1177" i="2"/>
  <c r="C1775" i="2" s="1"/>
  <c r="A1177" i="2"/>
  <c r="A1775" i="2" s="1"/>
  <c r="A584" i="3" s="1"/>
  <c r="A1244" i="3" s="1"/>
  <c r="Z1244" i="3" s="1"/>
  <c r="V1176" i="2"/>
  <c r="V1774" i="2" s="1"/>
  <c r="U1176" i="2"/>
  <c r="U1774" i="2" s="1"/>
  <c r="T1176" i="2"/>
  <c r="T1774" i="2" s="1"/>
  <c r="S1176" i="2"/>
  <c r="S1774" i="2" s="1"/>
  <c r="R1176" i="2"/>
  <c r="R1774" i="2" s="1"/>
  <c r="Q1176" i="2"/>
  <c r="Q1774" i="2" s="1"/>
  <c r="P1176" i="2"/>
  <c r="P1774" i="2" s="1"/>
  <c r="O1176" i="2"/>
  <c r="O1774" i="2" s="1"/>
  <c r="N1176" i="2"/>
  <c r="N1774" i="2" s="1"/>
  <c r="M1176" i="2"/>
  <c r="M1774" i="2" s="1"/>
  <c r="L1176" i="2"/>
  <c r="L1774" i="2" s="1"/>
  <c r="K1176" i="2"/>
  <c r="K1774" i="2" s="1"/>
  <c r="J1176" i="2"/>
  <c r="J1774" i="2" s="1"/>
  <c r="I1176" i="2"/>
  <c r="I1774" i="2" s="1"/>
  <c r="H1176" i="2"/>
  <c r="H1774" i="2" s="1"/>
  <c r="G1176" i="2"/>
  <c r="G1774" i="2" s="1"/>
  <c r="F1176" i="2"/>
  <c r="F1774" i="2" s="1"/>
  <c r="E1176" i="2"/>
  <c r="E1774" i="2" s="1"/>
  <c r="D1176" i="2"/>
  <c r="D1774" i="2" s="1"/>
  <c r="C1176" i="2"/>
  <c r="C1774" i="2" s="1"/>
  <c r="A1176" i="2"/>
  <c r="A1774" i="2" s="1"/>
  <c r="A583" i="3" s="1"/>
  <c r="A1243" i="3" s="1"/>
  <c r="Z1243" i="3" s="1"/>
  <c r="V1175" i="2"/>
  <c r="V1773" i="2" s="1"/>
  <c r="U1175" i="2"/>
  <c r="U1773" i="2" s="1"/>
  <c r="T1175" i="2"/>
  <c r="T1773" i="2" s="1"/>
  <c r="S1175" i="2"/>
  <c r="S1773" i="2" s="1"/>
  <c r="R1175" i="2"/>
  <c r="R1773" i="2" s="1"/>
  <c r="Q1175" i="2"/>
  <c r="Q1773" i="2" s="1"/>
  <c r="P1175" i="2"/>
  <c r="P1773" i="2" s="1"/>
  <c r="O1175" i="2"/>
  <c r="O1773" i="2" s="1"/>
  <c r="N1175" i="2"/>
  <c r="N1773" i="2" s="1"/>
  <c r="M1175" i="2"/>
  <c r="M1773" i="2" s="1"/>
  <c r="L1175" i="2"/>
  <c r="L1773" i="2" s="1"/>
  <c r="K1175" i="2"/>
  <c r="K1773" i="2" s="1"/>
  <c r="J1175" i="2"/>
  <c r="J1773" i="2" s="1"/>
  <c r="I1175" i="2"/>
  <c r="I1773" i="2" s="1"/>
  <c r="H1175" i="2"/>
  <c r="H1773" i="2" s="1"/>
  <c r="G1175" i="2"/>
  <c r="G1773" i="2" s="1"/>
  <c r="F1175" i="2"/>
  <c r="F1773" i="2" s="1"/>
  <c r="E1175" i="2"/>
  <c r="E1773" i="2" s="1"/>
  <c r="D1175" i="2"/>
  <c r="D1773" i="2" s="1"/>
  <c r="C1175" i="2"/>
  <c r="C1773" i="2" s="1"/>
  <c r="A1175" i="2"/>
  <c r="A1773" i="2" s="1"/>
  <c r="A582" i="3" s="1"/>
  <c r="A1242" i="3" s="1"/>
  <c r="Z1242" i="3" s="1"/>
  <c r="V1174" i="2"/>
  <c r="V1772" i="2" s="1"/>
  <c r="U1174" i="2"/>
  <c r="U1772" i="2" s="1"/>
  <c r="T1174" i="2"/>
  <c r="T1772" i="2" s="1"/>
  <c r="S1174" i="2"/>
  <c r="S1772" i="2" s="1"/>
  <c r="R1174" i="2"/>
  <c r="R1772" i="2" s="1"/>
  <c r="Q1174" i="2"/>
  <c r="Q1772" i="2" s="1"/>
  <c r="P1174" i="2"/>
  <c r="P1772" i="2" s="1"/>
  <c r="O1174" i="2"/>
  <c r="O1772" i="2" s="1"/>
  <c r="N1174" i="2"/>
  <c r="N1772" i="2" s="1"/>
  <c r="M1174" i="2"/>
  <c r="M1772" i="2" s="1"/>
  <c r="L1174" i="2"/>
  <c r="L1772" i="2" s="1"/>
  <c r="K1174" i="2"/>
  <c r="K1772" i="2" s="1"/>
  <c r="J1174" i="2"/>
  <c r="J1772" i="2" s="1"/>
  <c r="I1174" i="2"/>
  <c r="I1772" i="2" s="1"/>
  <c r="H1174" i="2"/>
  <c r="H1772" i="2" s="1"/>
  <c r="G1174" i="2"/>
  <c r="G1772" i="2" s="1"/>
  <c r="F1174" i="2"/>
  <c r="F1772" i="2" s="1"/>
  <c r="E1174" i="2"/>
  <c r="E1772" i="2" s="1"/>
  <c r="D1174" i="2"/>
  <c r="D1772" i="2" s="1"/>
  <c r="C1174" i="2"/>
  <c r="C1772" i="2" s="1"/>
  <c r="A1174" i="2"/>
  <c r="A1772" i="2" s="1"/>
  <c r="A581" i="3" s="1"/>
  <c r="A1241" i="3" s="1"/>
  <c r="Z1241" i="3" s="1"/>
  <c r="V1173" i="2"/>
  <c r="V1771" i="2" s="1"/>
  <c r="U1173" i="2"/>
  <c r="U1771" i="2" s="1"/>
  <c r="T1173" i="2"/>
  <c r="T1771" i="2" s="1"/>
  <c r="S1173" i="2"/>
  <c r="S1771" i="2" s="1"/>
  <c r="R1173" i="2"/>
  <c r="R1771" i="2" s="1"/>
  <c r="Q1173" i="2"/>
  <c r="Q1771" i="2" s="1"/>
  <c r="P1173" i="2"/>
  <c r="P1771" i="2" s="1"/>
  <c r="O1173" i="2"/>
  <c r="O1771" i="2" s="1"/>
  <c r="N1173" i="2"/>
  <c r="N1771" i="2" s="1"/>
  <c r="M1173" i="2"/>
  <c r="M1771" i="2" s="1"/>
  <c r="L1173" i="2"/>
  <c r="L1771" i="2" s="1"/>
  <c r="K1173" i="2"/>
  <c r="K1771" i="2" s="1"/>
  <c r="J1173" i="2"/>
  <c r="J1771" i="2" s="1"/>
  <c r="I1173" i="2"/>
  <c r="I1771" i="2" s="1"/>
  <c r="H1173" i="2"/>
  <c r="H1771" i="2" s="1"/>
  <c r="G1173" i="2"/>
  <c r="G1771" i="2" s="1"/>
  <c r="F1173" i="2"/>
  <c r="F1771" i="2" s="1"/>
  <c r="E1173" i="2"/>
  <c r="E1771" i="2" s="1"/>
  <c r="D1173" i="2"/>
  <c r="D1771" i="2" s="1"/>
  <c r="C1173" i="2"/>
  <c r="C1771" i="2" s="1"/>
  <c r="A1173" i="2"/>
  <c r="A1771" i="2" s="1"/>
  <c r="A580" i="3" s="1"/>
  <c r="A1240" i="3" s="1"/>
  <c r="Z1240" i="3" s="1"/>
  <c r="V1172" i="2"/>
  <c r="V1770" i="2" s="1"/>
  <c r="U1172" i="2"/>
  <c r="U1770" i="2" s="1"/>
  <c r="T1172" i="2"/>
  <c r="T1770" i="2" s="1"/>
  <c r="S1172" i="2"/>
  <c r="S1770" i="2" s="1"/>
  <c r="R1172" i="2"/>
  <c r="R1770" i="2" s="1"/>
  <c r="Q1172" i="2"/>
  <c r="Q1770" i="2" s="1"/>
  <c r="P1172" i="2"/>
  <c r="P1770" i="2" s="1"/>
  <c r="O1172" i="2"/>
  <c r="O1770" i="2" s="1"/>
  <c r="N1172" i="2"/>
  <c r="N1770" i="2" s="1"/>
  <c r="M1172" i="2"/>
  <c r="M1770" i="2" s="1"/>
  <c r="L1172" i="2"/>
  <c r="L1770" i="2" s="1"/>
  <c r="K1172" i="2"/>
  <c r="K1770" i="2" s="1"/>
  <c r="J1172" i="2"/>
  <c r="J1770" i="2" s="1"/>
  <c r="I1172" i="2"/>
  <c r="I1770" i="2" s="1"/>
  <c r="H1172" i="2"/>
  <c r="H1770" i="2" s="1"/>
  <c r="G1172" i="2"/>
  <c r="G1770" i="2" s="1"/>
  <c r="F1172" i="2"/>
  <c r="F1770" i="2" s="1"/>
  <c r="E1172" i="2"/>
  <c r="E1770" i="2" s="1"/>
  <c r="D1172" i="2"/>
  <c r="D1770" i="2" s="1"/>
  <c r="C1172" i="2"/>
  <c r="C1770" i="2" s="1"/>
  <c r="A1172" i="2"/>
  <c r="A1770" i="2" s="1"/>
  <c r="A579" i="3" s="1"/>
  <c r="A1239" i="3" s="1"/>
  <c r="Z1239" i="3" s="1"/>
  <c r="V1171" i="2"/>
  <c r="V1769" i="2" s="1"/>
  <c r="U1171" i="2"/>
  <c r="U1769" i="2" s="1"/>
  <c r="T1171" i="2"/>
  <c r="T1769" i="2" s="1"/>
  <c r="S1171" i="2"/>
  <c r="S1769" i="2" s="1"/>
  <c r="R1171" i="2"/>
  <c r="R1769" i="2" s="1"/>
  <c r="Q1171" i="2"/>
  <c r="Q1769" i="2" s="1"/>
  <c r="P1171" i="2"/>
  <c r="P1769" i="2" s="1"/>
  <c r="O1171" i="2"/>
  <c r="O1769" i="2" s="1"/>
  <c r="N1171" i="2"/>
  <c r="N1769" i="2" s="1"/>
  <c r="M1171" i="2"/>
  <c r="M1769" i="2" s="1"/>
  <c r="L1171" i="2"/>
  <c r="L1769" i="2" s="1"/>
  <c r="K1171" i="2"/>
  <c r="K1769" i="2" s="1"/>
  <c r="J1171" i="2"/>
  <c r="J1769" i="2" s="1"/>
  <c r="I1171" i="2"/>
  <c r="I1769" i="2" s="1"/>
  <c r="H1171" i="2"/>
  <c r="H1769" i="2" s="1"/>
  <c r="G1171" i="2"/>
  <c r="G1769" i="2" s="1"/>
  <c r="F1171" i="2"/>
  <c r="F1769" i="2" s="1"/>
  <c r="E1171" i="2"/>
  <c r="E1769" i="2" s="1"/>
  <c r="D1171" i="2"/>
  <c r="D1769" i="2" s="1"/>
  <c r="C1171" i="2"/>
  <c r="C1769" i="2" s="1"/>
  <c r="A1171" i="2"/>
  <c r="A1769" i="2" s="1"/>
  <c r="A578" i="3" s="1"/>
  <c r="A1238" i="3" s="1"/>
  <c r="Z1238" i="3" s="1"/>
  <c r="V1170" i="2"/>
  <c r="V1768" i="2" s="1"/>
  <c r="U1170" i="2"/>
  <c r="U1768" i="2" s="1"/>
  <c r="T1170" i="2"/>
  <c r="T1768" i="2" s="1"/>
  <c r="S1170" i="2"/>
  <c r="S1768" i="2" s="1"/>
  <c r="R1170" i="2"/>
  <c r="R1768" i="2" s="1"/>
  <c r="Q1170" i="2"/>
  <c r="Q1768" i="2" s="1"/>
  <c r="P1170" i="2"/>
  <c r="P1768" i="2" s="1"/>
  <c r="O1170" i="2"/>
  <c r="O1768" i="2" s="1"/>
  <c r="N1170" i="2"/>
  <c r="N1768" i="2" s="1"/>
  <c r="M1170" i="2"/>
  <c r="M1768" i="2" s="1"/>
  <c r="L1170" i="2"/>
  <c r="L1768" i="2" s="1"/>
  <c r="K1170" i="2"/>
  <c r="K1768" i="2" s="1"/>
  <c r="J1170" i="2"/>
  <c r="J1768" i="2" s="1"/>
  <c r="I1170" i="2"/>
  <c r="I1768" i="2" s="1"/>
  <c r="H1170" i="2"/>
  <c r="H1768" i="2" s="1"/>
  <c r="G1170" i="2"/>
  <c r="G1768" i="2" s="1"/>
  <c r="F1170" i="2"/>
  <c r="F1768" i="2" s="1"/>
  <c r="E1170" i="2"/>
  <c r="E1768" i="2" s="1"/>
  <c r="D1170" i="2"/>
  <c r="D1768" i="2" s="1"/>
  <c r="C1170" i="2"/>
  <c r="C1768" i="2" s="1"/>
  <c r="A1170" i="2"/>
  <c r="A1768" i="2" s="1"/>
  <c r="A577" i="3" s="1"/>
  <c r="A1237" i="3" s="1"/>
  <c r="Z1237" i="3" s="1"/>
  <c r="V1169" i="2"/>
  <c r="V1767" i="2" s="1"/>
  <c r="U1169" i="2"/>
  <c r="U1767" i="2" s="1"/>
  <c r="T1169" i="2"/>
  <c r="T1767" i="2" s="1"/>
  <c r="S1169" i="2"/>
  <c r="S1767" i="2" s="1"/>
  <c r="R1169" i="2"/>
  <c r="R1767" i="2" s="1"/>
  <c r="Q1169" i="2"/>
  <c r="Q1767" i="2" s="1"/>
  <c r="P1169" i="2"/>
  <c r="P1767" i="2" s="1"/>
  <c r="O1169" i="2"/>
  <c r="O1767" i="2" s="1"/>
  <c r="N1169" i="2"/>
  <c r="N1767" i="2" s="1"/>
  <c r="M1169" i="2"/>
  <c r="M1767" i="2" s="1"/>
  <c r="L1169" i="2"/>
  <c r="L1767" i="2" s="1"/>
  <c r="K1169" i="2"/>
  <c r="K1767" i="2" s="1"/>
  <c r="J1169" i="2"/>
  <c r="J1767" i="2" s="1"/>
  <c r="I1169" i="2"/>
  <c r="I1767" i="2" s="1"/>
  <c r="H1169" i="2"/>
  <c r="H1767" i="2" s="1"/>
  <c r="G1169" i="2"/>
  <c r="G1767" i="2" s="1"/>
  <c r="F1169" i="2"/>
  <c r="F1767" i="2" s="1"/>
  <c r="E1169" i="2"/>
  <c r="E1767" i="2" s="1"/>
  <c r="D1169" i="2"/>
  <c r="D1767" i="2" s="1"/>
  <c r="C1169" i="2"/>
  <c r="C1767" i="2" s="1"/>
  <c r="A1169" i="2"/>
  <c r="A1767" i="2" s="1"/>
  <c r="A576" i="3" s="1"/>
  <c r="A1236" i="3" s="1"/>
  <c r="Z1236" i="3" s="1"/>
  <c r="V1168" i="2"/>
  <c r="V1766" i="2" s="1"/>
  <c r="U1168" i="2"/>
  <c r="U1766" i="2" s="1"/>
  <c r="T1168" i="2"/>
  <c r="T1766" i="2" s="1"/>
  <c r="S1168" i="2"/>
  <c r="S1766" i="2" s="1"/>
  <c r="R1168" i="2"/>
  <c r="R1766" i="2" s="1"/>
  <c r="Q1168" i="2"/>
  <c r="Q1766" i="2" s="1"/>
  <c r="P1168" i="2"/>
  <c r="P1766" i="2" s="1"/>
  <c r="O1168" i="2"/>
  <c r="O1766" i="2" s="1"/>
  <c r="N1168" i="2"/>
  <c r="N1766" i="2" s="1"/>
  <c r="M1168" i="2"/>
  <c r="M1766" i="2" s="1"/>
  <c r="L1168" i="2"/>
  <c r="L1766" i="2" s="1"/>
  <c r="K1168" i="2"/>
  <c r="K1766" i="2" s="1"/>
  <c r="J1168" i="2"/>
  <c r="J1766" i="2" s="1"/>
  <c r="I1168" i="2"/>
  <c r="I1766" i="2" s="1"/>
  <c r="H1168" i="2"/>
  <c r="H1766" i="2" s="1"/>
  <c r="G1168" i="2"/>
  <c r="G1766" i="2" s="1"/>
  <c r="F1168" i="2"/>
  <c r="F1766" i="2" s="1"/>
  <c r="E1168" i="2"/>
  <c r="E1766" i="2" s="1"/>
  <c r="D1168" i="2"/>
  <c r="D1766" i="2" s="1"/>
  <c r="C1168" i="2"/>
  <c r="C1766" i="2" s="1"/>
  <c r="A1168" i="2"/>
  <c r="A1766" i="2" s="1"/>
  <c r="A575" i="3" s="1"/>
  <c r="A1235" i="3" s="1"/>
  <c r="Z1235" i="3" s="1"/>
  <c r="V1167" i="2"/>
  <c r="V1765" i="2" s="1"/>
  <c r="U1167" i="2"/>
  <c r="U1765" i="2" s="1"/>
  <c r="T1167" i="2"/>
  <c r="T1765" i="2" s="1"/>
  <c r="S1167" i="2"/>
  <c r="S1765" i="2" s="1"/>
  <c r="R1167" i="2"/>
  <c r="R1765" i="2" s="1"/>
  <c r="Q1167" i="2"/>
  <c r="Q1765" i="2" s="1"/>
  <c r="P1167" i="2"/>
  <c r="P1765" i="2" s="1"/>
  <c r="O1167" i="2"/>
  <c r="O1765" i="2" s="1"/>
  <c r="N1167" i="2"/>
  <c r="N1765" i="2" s="1"/>
  <c r="M1167" i="2"/>
  <c r="M1765" i="2" s="1"/>
  <c r="L1167" i="2"/>
  <c r="L1765" i="2" s="1"/>
  <c r="K1167" i="2"/>
  <c r="K1765" i="2" s="1"/>
  <c r="J1167" i="2"/>
  <c r="J1765" i="2" s="1"/>
  <c r="I1167" i="2"/>
  <c r="I1765" i="2" s="1"/>
  <c r="H1167" i="2"/>
  <c r="H1765" i="2" s="1"/>
  <c r="G1167" i="2"/>
  <c r="G1765" i="2" s="1"/>
  <c r="F1167" i="2"/>
  <c r="F1765" i="2" s="1"/>
  <c r="E1167" i="2"/>
  <c r="E1765" i="2" s="1"/>
  <c r="D1167" i="2"/>
  <c r="D1765" i="2" s="1"/>
  <c r="C1167" i="2"/>
  <c r="C1765" i="2" s="1"/>
  <c r="A1167" i="2"/>
  <c r="A1765" i="2" s="1"/>
  <c r="A574" i="3" s="1"/>
  <c r="A1234" i="3" s="1"/>
  <c r="Z1234" i="3" s="1"/>
  <c r="V1166" i="2"/>
  <c r="V1764" i="2" s="1"/>
  <c r="U1166" i="2"/>
  <c r="U1764" i="2" s="1"/>
  <c r="T1166" i="2"/>
  <c r="T1764" i="2" s="1"/>
  <c r="S1166" i="2"/>
  <c r="S1764" i="2" s="1"/>
  <c r="R1166" i="2"/>
  <c r="R1764" i="2" s="1"/>
  <c r="Q1166" i="2"/>
  <c r="Q1764" i="2" s="1"/>
  <c r="P1166" i="2"/>
  <c r="P1764" i="2" s="1"/>
  <c r="O1166" i="2"/>
  <c r="O1764" i="2" s="1"/>
  <c r="N1166" i="2"/>
  <c r="N1764" i="2" s="1"/>
  <c r="M1166" i="2"/>
  <c r="M1764" i="2" s="1"/>
  <c r="L1166" i="2"/>
  <c r="L1764" i="2" s="1"/>
  <c r="K1166" i="2"/>
  <c r="K1764" i="2" s="1"/>
  <c r="J1166" i="2"/>
  <c r="J1764" i="2" s="1"/>
  <c r="I1166" i="2"/>
  <c r="I1764" i="2" s="1"/>
  <c r="H1166" i="2"/>
  <c r="H1764" i="2" s="1"/>
  <c r="G1166" i="2"/>
  <c r="G1764" i="2" s="1"/>
  <c r="F1166" i="2"/>
  <c r="F1764" i="2" s="1"/>
  <c r="E1166" i="2"/>
  <c r="E1764" i="2" s="1"/>
  <c r="D1166" i="2"/>
  <c r="D1764" i="2" s="1"/>
  <c r="C1166" i="2"/>
  <c r="C1764" i="2" s="1"/>
  <c r="A1166" i="2"/>
  <c r="A1764" i="2" s="1"/>
  <c r="A573" i="3" s="1"/>
  <c r="A1233" i="3" s="1"/>
  <c r="Z1233" i="3" s="1"/>
  <c r="V1165" i="2"/>
  <c r="V1763" i="2" s="1"/>
  <c r="U1165" i="2"/>
  <c r="U1763" i="2" s="1"/>
  <c r="T1165" i="2"/>
  <c r="T1763" i="2" s="1"/>
  <c r="S1165" i="2"/>
  <c r="S1763" i="2" s="1"/>
  <c r="R1165" i="2"/>
  <c r="R1763" i="2" s="1"/>
  <c r="Q1165" i="2"/>
  <c r="Q1763" i="2" s="1"/>
  <c r="P1165" i="2"/>
  <c r="P1763" i="2" s="1"/>
  <c r="O1165" i="2"/>
  <c r="O1763" i="2" s="1"/>
  <c r="N1165" i="2"/>
  <c r="N1763" i="2" s="1"/>
  <c r="M1165" i="2"/>
  <c r="M1763" i="2" s="1"/>
  <c r="L1165" i="2"/>
  <c r="L1763" i="2" s="1"/>
  <c r="K1165" i="2"/>
  <c r="K1763" i="2" s="1"/>
  <c r="J1165" i="2"/>
  <c r="J1763" i="2" s="1"/>
  <c r="I1165" i="2"/>
  <c r="I1763" i="2" s="1"/>
  <c r="H1165" i="2"/>
  <c r="H1763" i="2" s="1"/>
  <c r="G1165" i="2"/>
  <c r="G1763" i="2" s="1"/>
  <c r="F1165" i="2"/>
  <c r="F1763" i="2" s="1"/>
  <c r="E1165" i="2"/>
  <c r="E1763" i="2" s="1"/>
  <c r="D1165" i="2"/>
  <c r="D1763" i="2" s="1"/>
  <c r="C1165" i="2"/>
  <c r="C1763" i="2" s="1"/>
  <c r="A1165" i="2"/>
  <c r="A1763" i="2" s="1"/>
  <c r="A572" i="3" s="1"/>
  <c r="A1232" i="3" s="1"/>
  <c r="Z1232" i="3" s="1"/>
  <c r="V1164" i="2"/>
  <c r="V1762" i="2" s="1"/>
  <c r="U1164" i="2"/>
  <c r="U1762" i="2" s="1"/>
  <c r="T1164" i="2"/>
  <c r="T1762" i="2" s="1"/>
  <c r="S1164" i="2"/>
  <c r="S1762" i="2" s="1"/>
  <c r="R1164" i="2"/>
  <c r="R1762" i="2" s="1"/>
  <c r="Q1164" i="2"/>
  <c r="Q1762" i="2" s="1"/>
  <c r="P1164" i="2"/>
  <c r="P1762" i="2" s="1"/>
  <c r="O1164" i="2"/>
  <c r="O1762" i="2" s="1"/>
  <c r="N1164" i="2"/>
  <c r="N1762" i="2" s="1"/>
  <c r="M1164" i="2"/>
  <c r="M1762" i="2" s="1"/>
  <c r="L1164" i="2"/>
  <c r="L1762" i="2" s="1"/>
  <c r="K1164" i="2"/>
  <c r="K1762" i="2" s="1"/>
  <c r="J1164" i="2"/>
  <c r="J1762" i="2" s="1"/>
  <c r="I1164" i="2"/>
  <c r="I1762" i="2" s="1"/>
  <c r="H1164" i="2"/>
  <c r="H1762" i="2" s="1"/>
  <c r="G1164" i="2"/>
  <c r="G1762" i="2" s="1"/>
  <c r="F1164" i="2"/>
  <c r="F1762" i="2" s="1"/>
  <c r="E1164" i="2"/>
  <c r="E1762" i="2" s="1"/>
  <c r="D1164" i="2"/>
  <c r="D1762" i="2" s="1"/>
  <c r="C1164" i="2"/>
  <c r="C1762" i="2" s="1"/>
  <c r="A1164" i="2"/>
  <c r="A1762" i="2" s="1"/>
  <c r="A571" i="3" s="1"/>
  <c r="A1231" i="3" s="1"/>
  <c r="Z1231" i="3" s="1"/>
  <c r="V1163" i="2"/>
  <c r="V1761" i="2" s="1"/>
  <c r="U1163" i="2"/>
  <c r="U1761" i="2" s="1"/>
  <c r="T1163" i="2"/>
  <c r="T1761" i="2" s="1"/>
  <c r="S1163" i="2"/>
  <c r="S1761" i="2" s="1"/>
  <c r="R1163" i="2"/>
  <c r="R1761" i="2" s="1"/>
  <c r="Q1163" i="2"/>
  <c r="Q1761" i="2" s="1"/>
  <c r="P1163" i="2"/>
  <c r="P1761" i="2" s="1"/>
  <c r="O1163" i="2"/>
  <c r="O1761" i="2" s="1"/>
  <c r="N1163" i="2"/>
  <c r="N1761" i="2" s="1"/>
  <c r="M1163" i="2"/>
  <c r="M1761" i="2" s="1"/>
  <c r="L1163" i="2"/>
  <c r="L1761" i="2" s="1"/>
  <c r="K1163" i="2"/>
  <c r="K1761" i="2" s="1"/>
  <c r="J1163" i="2"/>
  <c r="J1761" i="2" s="1"/>
  <c r="I1163" i="2"/>
  <c r="I1761" i="2" s="1"/>
  <c r="H1163" i="2"/>
  <c r="H1761" i="2" s="1"/>
  <c r="G1163" i="2"/>
  <c r="G1761" i="2" s="1"/>
  <c r="F1163" i="2"/>
  <c r="F1761" i="2" s="1"/>
  <c r="E1163" i="2"/>
  <c r="E1761" i="2" s="1"/>
  <c r="D1163" i="2"/>
  <c r="D1761" i="2" s="1"/>
  <c r="C1163" i="2"/>
  <c r="C1761" i="2" s="1"/>
  <c r="A1163" i="2"/>
  <c r="A1761" i="2" s="1"/>
  <c r="A570" i="3" s="1"/>
  <c r="A1230" i="3" s="1"/>
  <c r="Z1230" i="3" s="1"/>
  <c r="V1162" i="2"/>
  <c r="V1760" i="2" s="1"/>
  <c r="U1162" i="2"/>
  <c r="U1760" i="2" s="1"/>
  <c r="T1162" i="2"/>
  <c r="T1760" i="2" s="1"/>
  <c r="S1162" i="2"/>
  <c r="S1760" i="2" s="1"/>
  <c r="R1162" i="2"/>
  <c r="R1760" i="2" s="1"/>
  <c r="Q1162" i="2"/>
  <c r="Q1760" i="2" s="1"/>
  <c r="P1162" i="2"/>
  <c r="P1760" i="2" s="1"/>
  <c r="O1162" i="2"/>
  <c r="O1760" i="2" s="1"/>
  <c r="N1162" i="2"/>
  <c r="N1760" i="2" s="1"/>
  <c r="M1162" i="2"/>
  <c r="M1760" i="2" s="1"/>
  <c r="L1162" i="2"/>
  <c r="L1760" i="2" s="1"/>
  <c r="K1162" i="2"/>
  <c r="K1760" i="2" s="1"/>
  <c r="J1162" i="2"/>
  <c r="J1760" i="2" s="1"/>
  <c r="I1162" i="2"/>
  <c r="I1760" i="2" s="1"/>
  <c r="H1162" i="2"/>
  <c r="H1760" i="2" s="1"/>
  <c r="G1162" i="2"/>
  <c r="G1760" i="2" s="1"/>
  <c r="F1162" i="2"/>
  <c r="F1760" i="2" s="1"/>
  <c r="E1162" i="2"/>
  <c r="E1760" i="2" s="1"/>
  <c r="D1162" i="2"/>
  <c r="D1760" i="2" s="1"/>
  <c r="C1162" i="2"/>
  <c r="C1760" i="2" s="1"/>
  <c r="A1162" i="2"/>
  <c r="A1760" i="2" s="1"/>
  <c r="A569" i="3" s="1"/>
  <c r="A1229" i="3" s="1"/>
  <c r="Z1229" i="3" s="1"/>
  <c r="V1161" i="2"/>
  <c r="V1759" i="2" s="1"/>
  <c r="U1161" i="2"/>
  <c r="U1759" i="2" s="1"/>
  <c r="T1161" i="2"/>
  <c r="T1759" i="2" s="1"/>
  <c r="S1161" i="2"/>
  <c r="S1759" i="2" s="1"/>
  <c r="R1161" i="2"/>
  <c r="R1759" i="2" s="1"/>
  <c r="Q1161" i="2"/>
  <c r="P1161" i="2"/>
  <c r="P1759" i="2" s="1"/>
  <c r="O1161" i="2"/>
  <c r="O1759" i="2" s="1"/>
  <c r="N1161" i="2"/>
  <c r="N1759" i="2" s="1"/>
  <c r="M1161" i="2"/>
  <c r="M1759" i="2" s="1"/>
  <c r="L1161" i="2"/>
  <c r="L1759" i="2" s="1"/>
  <c r="K1161" i="2"/>
  <c r="K1759" i="2" s="1"/>
  <c r="J1161" i="2"/>
  <c r="J1759" i="2" s="1"/>
  <c r="I1161" i="2"/>
  <c r="I1759" i="2" s="1"/>
  <c r="H1161" i="2"/>
  <c r="H1759" i="2" s="1"/>
  <c r="G1161" i="2"/>
  <c r="G1759" i="2" s="1"/>
  <c r="F1161" i="2"/>
  <c r="F1759" i="2" s="1"/>
  <c r="E1161" i="2"/>
  <c r="E1759" i="2" s="1"/>
  <c r="D1161" i="2"/>
  <c r="D1759" i="2" s="1"/>
  <c r="C1161" i="2"/>
  <c r="C1759" i="2" s="1"/>
  <c r="A1161" i="2"/>
  <c r="A1759" i="2" s="1"/>
  <c r="A568" i="3" s="1"/>
  <c r="A1228" i="3" s="1"/>
  <c r="Z1228" i="3" s="1"/>
  <c r="V1160" i="2"/>
  <c r="V1758" i="2" s="1"/>
  <c r="U1160" i="2"/>
  <c r="U1758" i="2" s="1"/>
  <c r="T1160" i="2"/>
  <c r="T1758" i="2" s="1"/>
  <c r="S1160" i="2"/>
  <c r="S1758" i="2" s="1"/>
  <c r="R1160" i="2"/>
  <c r="R1758" i="2" s="1"/>
  <c r="Q1160" i="2"/>
  <c r="Q1758" i="2" s="1"/>
  <c r="P1160" i="2"/>
  <c r="P1758" i="2" s="1"/>
  <c r="O1160" i="2"/>
  <c r="O1758" i="2" s="1"/>
  <c r="N1160" i="2"/>
  <c r="N1758" i="2" s="1"/>
  <c r="M1160" i="2"/>
  <c r="M1758" i="2" s="1"/>
  <c r="L1160" i="2"/>
  <c r="L1758" i="2" s="1"/>
  <c r="K1160" i="2"/>
  <c r="K1758" i="2" s="1"/>
  <c r="J1160" i="2"/>
  <c r="J1758" i="2" s="1"/>
  <c r="I1160" i="2"/>
  <c r="I1758" i="2" s="1"/>
  <c r="H1160" i="2"/>
  <c r="H1758" i="2" s="1"/>
  <c r="G1160" i="2"/>
  <c r="G1758" i="2" s="1"/>
  <c r="F1160" i="2"/>
  <c r="F1758" i="2" s="1"/>
  <c r="E1160" i="2"/>
  <c r="E1758" i="2" s="1"/>
  <c r="D1160" i="2"/>
  <c r="D1758" i="2" s="1"/>
  <c r="C1160" i="2"/>
  <c r="C1758" i="2" s="1"/>
  <c r="A1160" i="2"/>
  <c r="A1758" i="2" s="1"/>
  <c r="A567" i="3" s="1"/>
  <c r="A1227" i="3" s="1"/>
  <c r="Z1227" i="3" s="1"/>
  <c r="V1159" i="2"/>
  <c r="V1757" i="2" s="1"/>
  <c r="U1159" i="2"/>
  <c r="U1757" i="2" s="1"/>
  <c r="T1159" i="2"/>
  <c r="T1757" i="2" s="1"/>
  <c r="S1159" i="2"/>
  <c r="S1757" i="2" s="1"/>
  <c r="R1159" i="2"/>
  <c r="R1757" i="2" s="1"/>
  <c r="Q1159" i="2"/>
  <c r="Q1757" i="2" s="1"/>
  <c r="P1159" i="2"/>
  <c r="P1757" i="2" s="1"/>
  <c r="O1159" i="2"/>
  <c r="O1757" i="2" s="1"/>
  <c r="N1159" i="2"/>
  <c r="N1757" i="2" s="1"/>
  <c r="M1159" i="2"/>
  <c r="M1757" i="2" s="1"/>
  <c r="L1159" i="2"/>
  <c r="L1757" i="2" s="1"/>
  <c r="K1159" i="2"/>
  <c r="K1757" i="2" s="1"/>
  <c r="J1159" i="2"/>
  <c r="J1757" i="2" s="1"/>
  <c r="I1159" i="2"/>
  <c r="I1757" i="2" s="1"/>
  <c r="H1159" i="2"/>
  <c r="H1757" i="2" s="1"/>
  <c r="G1159" i="2"/>
  <c r="G1757" i="2" s="1"/>
  <c r="F1159" i="2"/>
  <c r="F1757" i="2" s="1"/>
  <c r="E1159" i="2"/>
  <c r="E1757" i="2" s="1"/>
  <c r="D1159" i="2"/>
  <c r="D1757" i="2" s="1"/>
  <c r="C1159" i="2"/>
  <c r="C1757" i="2" s="1"/>
  <c r="A1159" i="2"/>
  <c r="A1757" i="2" s="1"/>
  <c r="A566" i="3" s="1"/>
  <c r="A1226" i="3" s="1"/>
  <c r="Z1226" i="3" s="1"/>
  <c r="V1158" i="2"/>
  <c r="V1756" i="2" s="1"/>
  <c r="U1158" i="2"/>
  <c r="U1756" i="2" s="1"/>
  <c r="T1158" i="2"/>
  <c r="T1756" i="2" s="1"/>
  <c r="S1158" i="2"/>
  <c r="S1756" i="2" s="1"/>
  <c r="R1158" i="2"/>
  <c r="R1756" i="2" s="1"/>
  <c r="Q1158" i="2"/>
  <c r="Q1756" i="2" s="1"/>
  <c r="P1158" i="2"/>
  <c r="P1756" i="2" s="1"/>
  <c r="O1158" i="2"/>
  <c r="O1756" i="2" s="1"/>
  <c r="N1158" i="2"/>
  <c r="N1756" i="2" s="1"/>
  <c r="M1158" i="2"/>
  <c r="M1756" i="2" s="1"/>
  <c r="L1158" i="2"/>
  <c r="L1756" i="2" s="1"/>
  <c r="K1158" i="2"/>
  <c r="K1756" i="2" s="1"/>
  <c r="J1158" i="2"/>
  <c r="J1756" i="2" s="1"/>
  <c r="I1158" i="2"/>
  <c r="I1756" i="2" s="1"/>
  <c r="H1158" i="2"/>
  <c r="H1756" i="2" s="1"/>
  <c r="G1158" i="2"/>
  <c r="G1756" i="2" s="1"/>
  <c r="F1158" i="2"/>
  <c r="F1756" i="2" s="1"/>
  <c r="E1158" i="2"/>
  <c r="E1756" i="2" s="1"/>
  <c r="D1158" i="2"/>
  <c r="D1756" i="2" s="1"/>
  <c r="C1158" i="2"/>
  <c r="C1756" i="2" s="1"/>
  <c r="A1158" i="2"/>
  <c r="A1756" i="2" s="1"/>
  <c r="A565" i="3" s="1"/>
  <c r="A1225" i="3" s="1"/>
  <c r="Z1225" i="3" s="1"/>
  <c r="V1157" i="2"/>
  <c r="V1755" i="2" s="1"/>
  <c r="U1157" i="2"/>
  <c r="U1755" i="2" s="1"/>
  <c r="T1157" i="2"/>
  <c r="T1755" i="2" s="1"/>
  <c r="S1157" i="2"/>
  <c r="S1755" i="2" s="1"/>
  <c r="R1157" i="2"/>
  <c r="R1755" i="2" s="1"/>
  <c r="Q1157" i="2"/>
  <c r="Q1755" i="2" s="1"/>
  <c r="P1157" i="2"/>
  <c r="P1755" i="2" s="1"/>
  <c r="O1157" i="2"/>
  <c r="O1755" i="2" s="1"/>
  <c r="N1157" i="2"/>
  <c r="N1755" i="2" s="1"/>
  <c r="M1157" i="2"/>
  <c r="M1755" i="2" s="1"/>
  <c r="L1157" i="2"/>
  <c r="L1755" i="2" s="1"/>
  <c r="K1157" i="2"/>
  <c r="K1755" i="2" s="1"/>
  <c r="J1157" i="2"/>
  <c r="J1755" i="2" s="1"/>
  <c r="I1157" i="2"/>
  <c r="I1755" i="2" s="1"/>
  <c r="H1157" i="2"/>
  <c r="H1755" i="2" s="1"/>
  <c r="G1157" i="2"/>
  <c r="G1755" i="2" s="1"/>
  <c r="F1157" i="2"/>
  <c r="F1755" i="2" s="1"/>
  <c r="E1157" i="2"/>
  <c r="E1755" i="2" s="1"/>
  <c r="D1157" i="2"/>
  <c r="D1755" i="2" s="1"/>
  <c r="C1157" i="2"/>
  <c r="C1755" i="2" s="1"/>
  <c r="A1157" i="2"/>
  <c r="A1755" i="2" s="1"/>
  <c r="A564" i="3" s="1"/>
  <c r="A1224" i="3" s="1"/>
  <c r="Z1224" i="3" s="1"/>
  <c r="V1156" i="2"/>
  <c r="V1754" i="2" s="1"/>
  <c r="U1156" i="2"/>
  <c r="U1754" i="2" s="1"/>
  <c r="T1156" i="2"/>
  <c r="T1754" i="2" s="1"/>
  <c r="S1156" i="2"/>
  <c r="S1754" i="2" s="1"/>
  <c r="R1156" i="2"/>
  <c r="R1754" i="2" s="1"/>
  <c r="Q1156" i="2"/>
  <c r="Q1754" i="2" s="1"/>
  <c r="P1156" i="2"/>
  <c r="P1754" i="2" s="1"/>
  <c r="O1156" i="2"/>
  <c r="O1754" i="2" s="1"/>
  <c r="N1156" i="2"/>
  <c r="N1754" i="2" s="1"/>
  <c r="M1156" i="2"/>
  <c r="M1754" i="2" s="1"/>
  <c r="L1156" i="2"/>
  <c r="L1754" i="2" s="1"/>
  <c r="K1156" i="2"/>
  <c r="K1754" i="2" s="1"/>
  <c r="J1156" i="2"/>
  <c r="J1754" i="2" s="1"/>
  <c r="I1156" i="2"/>
  <c r="I1754" i="2" s="1"/>
  <c r="H1156" i="2"/>
  <c r="H1754" i="2" s="1"/>
  <c r="G1156" i="2"/>
  <c r="G1754" i="2" s="1"/>
  <c r="F1156" i="2"/>
  <c r="F1754" i="2" s="1"/>
  <c r="E1156" i="2"/>
  <c r="E1754" i="2" s="1"/>
  <c r="D1156" i="2"/>
  <c r="D1754" i="2" s="1"/>
  <c r="C1156" i="2"/>
  <c r="C1754" i="2" s="1"/>
  <c r="A1156" i="2"/>
  <c r="A1754" i="2" s="1"/>
  <c r="A563" i="3" s="1"/>
  <c r="A1223" i="3" s="1"/>
  <c r="Z1223" i="3" s="1"/>
  <c r="V1155" i="2"/>
  <c r="V1753" i="2" s="1"/>
  <c r="U1155" i="2"/>
  <c r="U1753" i="2" s="1"/>
  <c r="T1155" i="2"/>
  <c r="T1753" i="2" s="1"/>
  <c r="S1155" i="2"/>
  <c r="S1753" i="2" s="1"/>
  <c r="R1155" i="2"/>
  <c r="R1753" i="2" s="1"/>
  <c r="Q1155" i="2"/>
  <c r="Q1753" i="2" s="1"/>
  <c r="P1155" i="2"/>
  <c r="P1753" i="2" s="1"/>
  <c r="O1155" i="2"/>
  <c r="O1753" i="2" s="1"/>
  <c r="N1155" i="2"/>
  <c r="N1753" i="2" s="1"/>
  <c r="M1155" i="2"/>
  <c r="M1753" i="2" s="1"/>
  <c r="L1155" i="2"/>
  <c r="L1753" i="2" s="1"/>
  <c r="K1155" i="2"/>
  <c r="K1753" i="2" s="1"/>
  <c r="J1155" i="2"/>
  <c r="J1753" i="2" s="1"/>
  <c r="I1155" i="2"/>
  <c r="I1753" i="2" s="1"/>
  <c r="H1155" i="2"/>
  <c r="H1753" i="2" s="1"/>
  <c r="G1155" i="2"/>
  <c r="G1753" i="2" s="1"/>
  <c r="F1155" i="2"/>
  <c r="F1753" i="2" s="1"/>
  <c r="E1155" i="2"/>
  <c r="E1753" i="2" s="1"/>
  <c r="D1155" i="2"/>
  <c r="D1753" i="2" s="1"/>
  <c r="C1155" i="2"/>
  <c r="C1753" i="2" s="1"/>
  <c r="A1155" i="2"/>
  <c r="A1753" i="2" s="1"/>
  <c r="A562" i="3" s="1"/>
  <c r="A1222" i="3" s="1"/>
  <c r="Z1222" i="3" s="1"/>
  <c r="V1154" i="2"/>
  <c r="V1752" i="2" s="1"/>
  <c r="U1154" i="2"/>
  <c r="U1752" i="2" s="1"/>
  <c r="T1154" i="2"/>
  <c r="T1752" i="2" s="1"/>
  <c r="S1154" i="2"/>
  <c r="S1752" i="2" s="1"/>
  <c r="R1154" i="2"/>
  <c r="R1752" i="2" s="1"/>
  <c r="Q1154" i="2"/>
  <c r="Q1752" i="2" s="1"/>
  <c r="P1154" i="2"/>
  <c r="P1752" i="2" s="1"/>
  <c r="O1154" i="2"/>
  <c r="O1752" i="2" s="1"/>
  <c r="N1154" i="2"/>
  <c r="N1752" i="2" s="1"/>
  <c r="M1154" i="2"/>
  <c r="M1752" i="2" s="1"/>
  <c r="L1154" i="2"/>
  <c r="L1752" i="2" s="1"/>
  <c r="K1154" i="2"/>
  <c r="K1752" i="2" s="1"/>
  <c r="J1154" i="2"/>
  <c r="J1752" i="2" s="1"/>
  <c r="I1154" i="2"/>
  <c r="I1752" i="2" s="1"/>
  <c r="H1154" i="2"/>
  <c r="H1752" i="2" s="1"/>
  <c r="G1154" i="2"/>
  <c r="G1752" i="2" s="1"/>
  <c r="F1154" i="2"/>
  <c r="F1752" i="2" s="1"/>
  <c r="E1154" i="2"/>
  <c r="E1752" i="2" s="1"/>
  <c r="D1154" i="2"/>
  <c r="D1752" i="2" s="1"/>
  <c r="C1154" i="2"/>
  <c r="C1752" i="2" s="1"/>
  <c r="A1154" i="2"/>
  <c r="A1752" i="2" s="1"/>
  <c r="A561" i="3" s="1"/>
  <c r="A1221" i="3" s="1"/>
  <c r="Z1221" i="3" s="1"/>
  <c r="V1153" i="2"/>
  <c r="V1751" i="2" s="1"/>
  <c r="U1153" i="2"/>
  <c r="U1751" i="2" s="1"/>
  <c r="T1153" i="2"/>
  <c r="T1751" i="2" s="1"/>
  <c r="S1153" i="2"/>
  <c r="S1751" i="2" s="1"/>
  <c r="R1153" i="2"/>
  <c r="R1751" i="2" s="1"/>
  <c r="Q1153" i="2"/>
  <c r="Q1751" i="2" s="1"/>
  <c r="P1153" i="2"/>
  <c r="P1751" i="2" s="1"/>
  <c r="O1153" i="2"/>
  <c r="O1751" i="2" s="1"/>
  <c r="N1153" i="2"/>
  <c r="N1751" i="2" s="1"/>
  <c r="M1153" i="2"/>
  <c r="M1751" i="2" s="1"/>
  <c r="L1153" i="2"/>
  <c r="L1751" i="2" s="1"/>
  <c r="K1153" i="2"/>
  <c r="K1751" i="2" s="1"/>
  <c r="J1153" i="2"/>
  <c r="J1751" i="2" s="1"/>
  <c r="I1153" i="2"/>
  <c r="I1751" i="2" s="1"/>
  <c r="H1153" i="2"/>
  <c r="H1751" i="2" s="1"/>
  <c r="G1153" i="2"/>
  <c r="G1751" i="2" s="1"/>
  <c r="F1153" i="2"/>
  <c r="F1751" i="2" s="1"/>
  <c r="E1153" i="2"/>
  <c r="E1751" i="2" s="1"/>
  <c r="D1153" i="2"/>
  <c r="D1751" i="2" s="1"/>
  <c r="C1153" i="2"/>
  <c r="C1751" i="2" s="1"/>
  <c r="A1153" i="2"/>
  <c r="A1751" i="2" s="1"/>
  <c r="A560" i="3" s="1"/>
  <c r="A1220" i="3" s="1"/>
  <c r="Z1220" i="3" s="1"/>
  <c r="V1152" i="2"/>
  <c r="V1750" i="2" s="1"/>
  <c r="U1152" i="2"/>
  <c r="U1750" i="2" s="1"/>
  <c r="T1152" i="2"/>
  <c r="T1750" i="2" s="1"/>
  <c r="S1152" i="2"/>
  <c r="S1750" i="2" s="1"/>
  <c r="R1152" i="2"/>
  <c r="R1750" i="2" s="1"/>
  <c r="Q1152" i="2"/>
  <c r="Q1750" i="2" s="1"/>
  <c r="P1152" i="2"/>
  <c r="P1750" i="2" s="1"/>
  <c r="O1152" i="2"/>
  <c r="O1750" i="2" s="1"/>
  <c r="N1152" i="2"/>
  <c r="N1750" i="2" s="1"/>
  <c r="M1152" i="2"/>
  <c r="M1750" i="2" s="1"/>
  <c r="L1152" i="2"/>
  <c r="L1750" i="2" s="1"/>
  <c r="K1152" i="2"/>
  <c r="K1750" i="2" s="1"/>
  <c r="J1152" i="2"/>
  <c r="J1750" i="2" s="1"/>
  <c r="I1152" i="2"/>
  <c r="I1750" i="2" s="1"/>
  <c r="H1152" i="2"/>
  <c r="H1750" i="2" s="1"/>
  <c r="G1152" i="2"/>
  <c r="G1750" i="2" s="1"/>
  <c r="F1152" i="2"/>
  <c r="F1750" i="2" s="1"/>
  <c r="E1152" i="2"/>
  <c r="E1750" i="2" s="1"/>
  <c r="D1152" i="2"/>
  <c r="D1750" i="2" s="1"/>
  <c r="C1152" i="2"/>
  <c r="C1750" i="2" s="1"/>
  <c r="A1152" i="2"/>
  <c r="A1750" i="2" s="1"/>
  <c r="A559" i="3" s="1"/>
  <c r="A1219" i="3" s="1"/>
  <c r="Z1219" i="3" s="1"/>
  <c r="V1151" i="2"/>
  <c r="V1749" i="2" s="1"/>
  <c r="U1151" i="2"/>
  <c r="U1749" i="2" s="1"/>
  <c r="T1151" i="2"/>
  <c r="T1749" i="2" s="1"/>
  <c r="S1151" i="2"/>
  <c r="S1749" i="2" s="1"/>
  <c r="R1151" i="2"/>
  <c r="R1749" i="2" s="1"/>
  <c r="Q1151" i="2"/>
  <c r="Q1749" i="2" s="1"/>
  <c r="P1151" i="2"/>
  <c r="P1749" i="2" s="1"/>
  <c r="O1151" i="2"/>
  <c r="O1749" i="2" s="1"/>
  <c r="N1151" i="2"/>
  <c r="N1749" i="2" s="1"/>
  <c r="M1151" i="2"/>
  <c r="M1749" i="2" s="1"/>
  <c r="L1151" i="2"/>
  <c r="L1749" i="2" s="1"/>
  <c r="K1151" i="2"/>
  <c r="K1749" i="2" s="1"/>
  <c r="J1151" i="2"/>
  <c r="J1749" i="2" s="1"/>
  <c r="I1151" i="2"/>
  <c r="I1749" i="2" s="1"/>
  <c r="H1151" i="2"/>
  <c r="H1749" i="2" s="1"/>
  <c r="G1151" i="2"/>
  <c r="G1749" i="2" s="1"/>
  <c r="F1151" i="2"/>
  <c r="F1749" i="2" s="1"/>
  <c r="E1151" i="2"/>
  <c r="E1749" i="2" s="1"/>
  <c r="D1151" i="2"/>
  <c r="D1749" i="2" s="1"/>
  <c r="C1151" i="2"/>
  <c r="C1749" i="2" s="1"/>
  <c r="A1151" i="2"/>
  <c r="A1749" i="2" s="1"/>
  <c r="A558" i="3" s="1"/>
  <c r="A1218" i="3" s="1"/>
  <c r="Z1218" i="3" s="1"/>
  <c r="V1150" i="2"/>
  <c r="V1748" i="2" s="1"/>
  <c r="U1150" i="2"/>
  <c r="U1748" i="2" s="1"/>
  <c r="T1150" i="2"/>
  <c r="T1748" i="2" s="1"/>
  <c r="S1150" i="2"/>
  <c r="S1748" i="2" s="1"/>
  <c r="R1150" i="2"/>
  <c r="R1748" i="2" s="1"/>
  <c r="Q1150" i="2"/>
  <c r="Q1748" i="2" s="1"/>
  <c r="P1150" i="2"/>
  <c r="P1748" i="2" s="1"/>
  <c r="O1150" i="2"/>
  <c r="O1748" i="2" s="1"/>
  <c r="N1150" i="2"/>
  <c r="N1748" i="2" s="1"/>
  <c r="M1150" i="2"/>
  <c r="M1748" i="2" s="1"/>
  <c r="L1150" i="2"/>
  <c r="L1748" i="2" s="1"/>
  <c r="K1150" i="2"/>
  <c r="K1748" i="2" s="1"/>
  <c r="J1150" i="2"/>
  <c r="J1748" i="2" s="1"/>
  <c r="I1150" i="2"/>
  <c r="I1748" i="2" s="1"/>
  <c r="H1150" i="2"/>
  <c r="H1748" i="2" s="1"/>
  <c r="G1150" i="2"/>
  <c r="G1748" i="2" s="1"/>
  <c r="F1150" i="2"/>
  <c r="F1748" i="2" s="1"/>
  <c r="E1150" i="2"/>
  <c r="E1748" i="2" s="1"/>
  <c r="D1150" i="2"/>
  <c r="D1748" i="2" s="1"/>
  <c r="C1150" i="2"/>
  <c r="C1748" i="2" s="1"/>
  <c r="A1150" i="2"/>
  <c r="A1748" i="2" s="1"/>
  <c r="A557" i="3" s="1"/>
  <c r="A1217" i="3" s="1"/>
  <c r="Z1217" i="3" s="1"/>
  <c r="V1149" i="2"/>
  <c r="V1747" i="2" s="1"/>
  <c r="U1149" i="2"/>
  <c r="U1747" i="2" s="1"/>
  <c r="T1149" i="2"/>
  <c r="T1747" i="2" s="1"/>
  <c r="S1149" i="2"/>
  <c r="S1747" i="2" s="1"/>
  <c r="R1149" i="2"/>
  <c r="R1747" i="2" s="1"/>
  <c r="Q1149" i="2"/>
  <c r="Q1747" i="2" s="1"/>
  <c r="P1149" i="2"/>
  <c r="P1747" i="2" s="1"/>
  <c r="O1149" i="2"/>
  <c r="O1747" i="2" s="1"/>
  <c r="N1149" i="2"/>
  <c r="N1747" i="2" s="1"/>
  <c r="M1149" i="2"/>
  <c r="M1747" i="2" s="1"/>
  <c r="L1149" i="2"/>
  <c r="L1747" i="2" s="1"/>
  <c r="K1149" i="2"/>
  <c r="K1747" i="2" s="1"/>
  <c r="J1149" i="2"/>
  <c r="J1747" i="2" s="1"/>
  <c r="I1149" i="2"/>
  <c r="I1747" i="2" s="1"/>
  <c r="H1149" i="2"/>
  <c r="H1747" i="2" s="1"/>
  <c r="G1149" i="2"/>
  <c r="G1747" i="2" s="1"/>
  <c r="F1149" i="2"/>
  <c r="F1747" i="2" s="1"/>
  <c r="E1149" i="2"/>
  <c r="E1747" i="2" s="1"/>
  <c r="D1149" i="2"/>
  <c r="D1747" i="2" s="1"/>
  <c r="C1149" i="2"/>
  <c r="C1747" i="2" s="1"/>
  <c r="A1149" i="2"/>
  <c r="A1747" i="2" s="1"/>
  <c r="A556" i="3" s="1"/>
  <c r="A1216" i="3" s="1"/>
  <c r="Z1216" i="3" s="1"/>
  <c r="V1148" i="2"/>
  <c r="V1746" i="2" s="1"/>
  <c r="U1148" i="2"/>
  <c r="U1746" i="2" s="1"/>
  <c r="T1148" i="2"/>
  <c r="T1746" i="2" s="1"/>
  <c r="S1148" i="2"/>
  <c r="S1746" i="2" s="1"/>
  <c r="R1148" i="2"/>
  <c r="R1746" i="2" s="1"/>
  <c r="Q1148" i="2"/>
  <c r="Q1746" i="2" s="1"/>
  <c r="P1148" i="2"/>
  <c r="P1746" i="2" s="1"/>
  <c r="O1148" i="2"/>
  <c r="O1746" i="2" s="1"/>
  <c r="N1148" i="2"/>
  <c r="N1746" i="2" s="1"/>
  <c r="M1148" i="2"/>
  <c r="M1746" i="2" s="1"/>
  <c r="L1148" i="2"/>
  <c r="L1746" i="2" s="1"/>
  <c r="K1148" i="2"/>
  <c r="K1746" i="2" s="1"/>
  <c r="J1148" i="2"/>
  <c r="J1746" i="2" s="1"/>
  <c r="I1148" i="2"/>
  <c r="I1746" i="2" s="1"/>
  <c r="H1148" i="2"/>
  <c r="H1746" i="2" s="1"/>
  <c r="G1148" i="2"/>
  <c r="G1746" i="2" s="1"/>
  <c r="F1148" i="2"/>
  <c r="F1746" i="2" s="1"/>
  <c r="E1148" i="2"/>
  <c r="E1746" i="2" s="1"/>
  <c r="D1148" i="2"/>
  <c r="D1746" i="2" s="1"/>
  <c r="C1148" i="2"/>
  <c r="C1746" i="2" s="1"/>
  <c r="A1148" i="2"/>
  <c r="A1746" i="2" s="1"/>
  <c r="A555" i="3" s="1"/>
  <c r="A1215" i="3" s="1"/>
  <c r="Z1215" i="3" s="1"/>
  <c r="V1147" i="2"/>
  <c r="V1745" i="2" s="1"/>
  <c r="U1147" i="2"/>
  <c r="U1745" i="2" s="1"/>
  <c r="T1147" i="2"/>
  <c r="T1745" i="2" s="1"/>
  <c r="S1147" i="2"/>
  <c r="S1745" i="2" s="1"/>
  <c r="R1147" i="2"/>
  <c r="R1745" i="2" s="1"/>
  <c r="Q1147" i="2"/>
  <c r="Q1745" i="2" s="1"/>
  <c r="P1147" i="2"/>
  <c r="P1745" i="2" s="1"/>
  <c r="O1147" i="2"/>
  <c r="O1745" i="2" s="1"/>
  <c r="N1147" i="2"/>
  <c r="N1745" i="2" s="1"/>
  <c r="M1147" i="2"/>
  <c r="M1745" i="2" s="1"/>
  <c r="L1147" i="2"/>
  <c r="L1745" i="2" s="1"/>
  <c r="K1147" i="2"/>
  <c r="K1745" i="2" s="1"/>
  <c r="J1147" i="2"/>
  <c r="J1745" i="2" s="1"/>
  <c r="I1147" i="2"/>
  <c r="I1745" i="2" s="1"/>
  <c r="H1147" i="2"/>
  <c r="H1745" i="2" s="1"/>
  <c r="G1147" i="2"/>
  <c r="G1745" i="2" s="1"/>
  <c r="F1147" i="2"/>
  <c r="F1745" i="2" s="1"/>
  <c r="E1147" i="2"/>
  <c r="E1745" i="2" s="1"/>
  <c r="D1147" i="2"/>
  <c r="D1745" i="2" s="1"/>
  <c r="C1147" i="2"/>
  <c r="C1745" i="2" s="1"/>
  <c r="A1147" i="2"/>
  <c r="A1745" i="2" s="1"/>
  <c r="A554" i="3" s="1"/>
  <c r="A1214" i="3" s="1"/>
  <c r="Z1214" i="3" s="1"/>
  <c r="V1146" i="2"/>
  <c r="V1744" i="2" s="1"/>
  <c r="U1146" i="2"/>
  <c r="U1744" i="2" s="1"/>
  <c r="T1146" i="2"/>
  <c r="T1744" i="2" s="1"/>
  <c r="S1146" i="2"/>
  <c r="S1744" i="2" s="1"/>
  <c r="R1146" i="2"/>
  <c r="R1744" i="2" s="1"/>
  <c r="Q1146" i="2"/>
  <c r="Q1744" i="2" s="1"/>
  <c r="P1146" i="2"/>
  <c r="P1744" i="2" s="1"/>
  <c r="O1146" i="2"/>
  <c r="O1744" i="2" s="1"/>
  <c r="N1146" i="2"/>
  <c r="N1744" i="2" s="1"/>
  <c r="M1146" i="2"/>
  <c r="M1744" i="2" s="1"/>
  <c r="L1146" i="2"/>
  <c r="L1744" i="2" s="1"/>
  <c r="K1146" i="2"/>
  <c r="K1744" i="2" s="1"/>
  <c r="J1146" i="2"/>
  <c r="J1744" i="2" s="1"/>
  <c r="I1146" i="2"/>
  <c r="I1744" i="2" s="1"/>
  <c r="H1146" i="2"/>
  <c r="H1744" i="2" s="1"/>
  <c r="G1146" i="2"/>
  <c r="G1744" i="2" s="1"/>
  <c r="F1146" i="2"/>
  <c r="F1744" i="2" s="1"/>
  <c r="E1146" i="2"/>
  <c r="E1744" i="2" s="1"/>
  <c r="D1146" i="2"/>
  <c r="D1744" i="2" s="1"/>
  <c r="C1146" i="2"/>
  <c r="C1744" i="2" s="1"/>
  <c r="A1146" i="2"/>
  <c r="A1744" i="2" s="1"/>
  <c r="A553" i="3" s="1"/>
  <c r="A1213" i="3" s="1"/>
  <c r="Z1213" i="3" s="1"/>
  <c r="V1145" i="2"/>
  <c r="V1743" i="2" s="1"/>
  <c r="U1145" i="2"/>
  <c r="U1743" i="2" s="1"/>
  <c r="T1145" i="2"/>
  <c r="T1743" i="2" s="1"/>
  <c r="S1145" i="2"/>
  <c r="S1743" i="2" s="1"/>
  <c r="R1145" i="2"/>
  <c r="R1743" i="2" s="1"/>
  <c r="Q1145" i="2"/>
  <c r="Q1743" i="2" s="1"/>
  <c r="P1145" i="2"/>
  <c r="P1743" i="2" s="1"/>
  <c r="O1145" i="2"/>
  <c r="O1743" i="2" s="1"/>
  <c r="N1145" i="2"/>
  <c r="N1743" i="2" s="1"/>
  <c r="M1145" i="2"/>
  <c r="M1743" i="2" s="1"/>
  <c r="L1145" i="2"/>
  <c r="L1743" i="2" s="1"/>
  <c r="K1145" i="2"/>
  <c r="K1743" i="2" s="1"/>
  <c r="J1145" i="2"/>
  <c r="J1743" i="2" s="1"/>
  <c r="I1145" i="2"/>
  <c r="I1743" i="2" s="1"/>
  <c r="H1145" i="2"/>
  <c r="H1743" i="2" s="1"/>
  <c r="G1145" i="2"/>
  <c r="G1743" i="2" s="1"/>
  <c r="F1145" i="2"/>
  <c r="F1743" i="2" s="1"/>
  <c r="E1145" i="2"/>
  <c r="E1743" i="2" s="1"/>
  <c r="D1145" i="2"/>
  <c r="D1743" i="2" s="1"/>
  <c r="C1145" i="2"/>
  <c r="C1743" i="2" s="1"/>
  <c r="A1145" i="2"/>
  <c r="A1743" i="2" s="1"/>
  <c r="A552" i="3" s="1"/>
  <c r="A1212" i="3" s="1"/>
  <c r="Z1212" i="3" s="1"/>
  <c r="V1144" i="2"/>
  <c r="V1742" i="2" s="1"/>
  <c r="U1144" i="2"/>
  <c r="U1742" i="2" s="1"/>
  <c r="T1144" i="2"/>
  <c r="T1742" i="2" s="1"/>
  <c r="S1144" i="2"/>
  <c r="S1742" i="2" s="1"/>
  <c r="R1144" i="2"/>
  <c r="R1742" i="2" s="1"/>
  <c r="Q1144" i="2"/>
  <c r="Q1742" i="2" s="1"/>
  <c r="P1144" i="2"/>
  <c r="P1742" i="2" s="1"/>
  <c r="O1144" i="2"/>
  <c r="O1742" i="2" s="1"/>
  <c r="N1144" i="2"/>
  <c r="N1742" i="2" s="1"/>
  <c r="M1144" i="2"/>
  <c r="M1742" i="2" s="1"/>
  <c r="L1144" i="2"/>
  <c r="L1742" i="2" s="1"/>
  <c r="K1144" i="2"/>
  <c r="K1742" i="2" s="1"/>
  <c r="J1144" i="2"/>
  <c r="J1742" i="2" s="1"/>
  <c r="I1144" i="2"/>
  <c r="I1742" i="2" s="1"/>
  <c r="H1144" i="2"/>
  <c r="H1742" i="2" s="1"/>
  <c r="G1144" i="2"/>
  <c r="G1742" i="2" s="1"/>
  <c r="F1144" i="2"/>
  <c r="F1742" i="2" s="1"/>
  <c r="E1144" i="2"/>
  <c r="E1742" i="2" s="1"/>
  <c r="D1144" i="2"/>
  <c r="D1742" i="2" s="1"/>
  <c r="C1144" i="2"/>
  <c r="C1742" i="2" s="1"/>
  <c r="A1144" i="2"/>
  <c r="A1742" i="2" s="1"/>
  <c r="A551" i="3" s="1"/>
  <c r="A1211" i="3" s="1"/>
  <c r="Z1211" i="3" s="1"/>
  <c r="V1143" i="2"/>
  <c r="V1741" i="2" s="1"/>
  <c r="U1143" i="2"/>
  <c r="U1741" i="2" s="1"/>
  <c r="T1143" i="2"/>
  <c r="T1741" i="2" s="1"/>
  <c r="S1143" i="2"/>
  <c r="S1741" i="2" s="1"/>
  <c r="R1143" i="2"/>
  <c r="R1741" i="2" s="1"/>
  <c r="Q1143" i="2"/>
  <c r="Q1741" i="2" s="1"/>
  <c r="P1143" i="2"/>
  <c r="P1741" i="2" s="1"/>
  <c r="O1143" i="2"/>
  <c r="O1741" i="2" s="1"/>
  <c r="N1143" i="2"/>
  <c r="N1741" i="2" s="1"/>
  <c r="M1143" i="2"/>
  <c r="M1741" i="2" s="1"/>
  <c r="L1143" i="2"/>
  <c r="L1741" i="2" s="1"/>
  <c r="K1143" i="2"/>
  <c r="K1741" i="2" s="1"/>
  <c r="J1143" i="2"/>
  <c r="J1741" i="2" s="1"/>
  <c r="I1143" i="2"/>
  <c r="I1741" i="2" s="1"/>
  <c r="H1143" i="2"/>
  <c r="H1741" i="2" s="1"/>
  <c r="G1143" i="2"/>
  <c r="G1741" i="2" s="1"/>
  <c r="F1143" i="2"/>
  <c r="F1741" i="2" s="1"/>
  <c r="E1143" i="2"/>
  <c r="E1741" i="2" s="1"/>
  <c r="D1143" i="2"/>
  <c r="D1741" i="2" s="1"/>
  <c r="C1143" i="2"/>
  <c r="C1741" i="2" s="1"/>
  <c r="A1143" i="2"/>
  <c r="A1741" i="2" s="1"/>
  <c r="A550" i="3" s="1"/>
  <c r="A1210" i="3" s="1"/>
  <c r="Z1210" i="3" s="1"/>
  <c r="V1142" i="2"/>
  <c r="V1740" i="2" s="1"/>
  <c r="U1142" i="2"/>
  <c r="U1740" i="2" s="1"/>
  <c r="T1142" i="2"/>
  <c r="T1740" i="2" s="1"/>
  <c r="S1142" i="2"/>
  <c r="S1740" i="2" s="1"/>
  <c r="R1142" i="2"/>
  <c r="R1740" i="2" s="1"/>
  <c r="Q1142" i="2"/>
  <c r="Q1740" i="2" s="1"/>
  <c r="P1142" i="2"/>
  <c r="P1740" i="2" s="1"/>
  <c r="O1142" i="2"/>
  <c r="O1740" i="2" s="1"/>
  <c r="N1142" i="2"/>
  <c r="N1740" i="2" s="1"/>
  <c r="M1142" i="2"/>
  <c r="M1740" i="2" s="1"/>
  <c r="L1142" i="2"/>
  <c r="L1740" i="2" s="1"/>
  <c r="K1142" i="2"/>
  <c r="K1740" i="2" s="1"/>
  <c r="J1142" i="2"/>
  <c r="J1740" i="2" s="1"/>
  <c r="I1142" i="2"/>
  <c r="I1740" i="2" s="1"/>
  <c r="H1142" i="2"/>
  <c r="H1740" i="2" s="1"/>
  <c r="G1142" i="2"/>
  <c r="G1740" i="2" s="1"/>
  <c r="F1142" i="2"/>
  <c r="F1740" i="2" s="1"/>
  <c r="E1142" i="2"/>
  <c r="E1740" i="2" s="1"/>
  <c r="D1142" i="2"/>
  <c r="D1740" i="2" s="1"/>
  <c r="C1142" i="2"/>
  <c r="C1740" i="2" s="1"/>
  <c r="A1142" i="2"/>
  <c r="A1740" i="2" s="1"/>
  <c r="A549" i="3" s="1"/>
  <c r="A1209" i="3" s="1"/>
  <c r="Z1209" i="3" s="1"/>
  <c r="V1141" i="2"/>
  <c r="V1739" i="2" s="1"/>
  <c r="U1141" i="2"/>
  <c r="U1739" i="2" s="1"/>
  <c r="T1141" i="2"/>
  <c r="T1739" i="2" s="1"/>
  <c r="S1141" i="2"/>
  <c r="S1739" i="2" s="1"/>
  <c r="R1141" i="2"/>
  <c r="R1739" i="2" s="1"/>
  <c r="Q1141" i="2"/>
  <c r="Q1739" i="2" s="1"/>
  <c r="P1141" i="2"/>
  <c r="P1739" i="2" s="1"/>
  <c r="O1141" i="2"/>
  <c r="O1739" i="2" s="1"/>
  <c r="N1141" i="2"/>
  <c r="N1739" i="2" s="1"/>
  <c r="M1141" i="2"/>
  <c r="M1739" i="2" s="1"/>
  <c r="L1141" i="2"/>
  <c r="L1739" i="2" s="1"/>
  <c r="K1141" i="2"/>
  <c r="K1739" i="2" s="1"/>
  <c r="J1141" i="2"/>
  <c r="J1739" i="2" s="1"/>
  <c r="I1141" i="2"/>
  <c r="I1739" i="2" s="1"/>
  <c r="H1141" i="2"/>
  <c r="H1739" i="2" s="1"/>
  <c r="G1141" i="2"/>
  <c r="G1739" i="2" s="1"/>
  <c r="F1141" i="2"/>
  <c r="F1739" i="2" s="1"/>
  <c r="E1141" i="2"/>
  <c r="E1739" i="2" s="1"/>
  <c r="D1141" i="2"/>
  <c r="D1739" i="2" s="1"/>
  <c r="C1141" i="2"/>
  <c r="C1739" i="2" s="1"/>
  <c r="A1141" i="2"/>
  <c r="A1739" i="2" s="1"/>
  <c r="A548" i="3" s="1"/>
  <c r="A1208" i="3" s="1"/>
  <c r="Z1208" i="3" s="1"/>
  <c r="V1140" i="2"/>
  <c r="V1738" i="2" s="1"/>
  <c r="U1140" i="2"/>
  <c r="U1738" i="2" s="1"/>
  <c r="T1140" i="2"/>
  <c r="T1738" i="2" s="1"/>
  <c r="S1140" i="2"/>
  <c r="S1738" i="2" s="1"/>
  <c r="R1140" i="2"/>
  <c r="R1738" i="2" s="1"/>
  <c r="Q1140" i="2"/>
  <c r="Q1738" i="2" s="1"/>
  <c r="P1140" i="2"/>
  <c r="P1738" i="2" s="1"/>
  <c r="O1140" i="2"/>
  <c r="O1738" i="2" s="1"/>
  <c r="N1140" i="2"/>
  <c r="N1738" i="2" s="1"/>
  <c r="M1140" i="2"/>
  <c r="M1738" i="2" s="1"/>
  <c r="L1140" i="2"/>
  <c r="L1738" i="2" s="1"/>
  <c r="K1140" i="2"/>
  <c r="K1738" i="2" s="1"/>
  <c r="J1140" i="2"/>
  <c r="J1738" i="2" s="1"/>
  <c r="I1140" i="2"/>
  <c r="I1738" i="2" s="1"/>
  <c r="H1140" i="2"/>
  <c r="H1738" i="2" s="1"/>
  <c r="G1140" i="2"/>
  <c r="G1738" i="2" s="1"/>
  <c r="F1140" i="2"/>
  <c r="F1738" i="2" s="1"/>
  <c r="E1140" i="2"/>
  <c r="E1738" i="2" s="1"/>
  <c r="D1140" i="2"/>
  <c r="D1738" i="2" s="1"/>
  <c r="C1140" i="2"/>
  <c r="C1738" i="2" s="1"/>
  <c r="A1140" i="2"/>
  <c r="A1738" i="2" s="1"/>
  <c r="A547" i="3" s="1"/>
  <c r="A1207" i="3" s="1"/>
  <c r="Z1207" i="3" s="1"/>
  <c r="V1139" i="2"/>
  <c r="V1737" i="2" s="1"/>
  <c r="U1139" i="2"/>
  <c r="U1737" i="2" s="1"/>
  <c r="T1139" i="2"/>
  <c r="T1737" i="2" s="1"/>
  <c r="S1139" i="2"/>
  <c r="S1737" i="2" s="1"/>
  <c r="R1139" i="2"/>
  <c r="R1737" i="2" s="1"/>
  <c r="Q1139" i="2"/>
  <c r="P1139" i="2"/>
  <c r="P1737" i="2" s="1"/>
  <c r="O1139" i="2"/>
  <c r="O1737" i="2" s="1"/>
  <c r="N1139" i="2"/>
  <c r="N1737" i="2" s="1"/>
  <c r="M1139" i="2"/>
  <c r="M1737" i="2" s="1"/>
  <c r="L1139" i="2"/>
  <c r="L1737" i="2" s="1"/>
  <c r="K1139" i="2"/>
  <c r="K1737" i="2" s="1"/>
  <c r="J1139" i="2"/>
  <c r="J1737" i="2" s="1"/>
  <c r="I1139" i="2"/>
  <c r="I1737" i="2" s="1"/>
  <c r="H1139" i="2"/>
  <c r="H1737" i="2" s="1"/>
  <c r="G1139" i="2"/>
  <c r="G1737" i="2" s="1"/>
  <c r="F1139" i="2"/>
  <c r="F1737" i="2" s="1"/>
  <c r="E1139" i="2"/>
  <c r="E1737" i="2" s="1"/>
  <c r="D1139" i="2"/>
  <c r="D1737" i="2" s="1"/>
  <c r="C1139" i="2"/>
  <c r="C1737" i="2" s="1"/>
  <c r="A1139" i="2"/>
  <c r="A1737" i="2" s="1"/>
  <c r="A546" i="3" s="1"/>
  <c r="A1206" i="3" s="1"/>
  <c r="Z1206" i="3" s="1"/>
  <c r="V1138" i="2"/>
  <c r="V1736" i="2" s="1"/>
  <c r="U1138" i="2"/>
  <c r="U1736" i="2" s="1"/>
  <c r="T1138" i="2"/>
  <c r="T1736" i="2" s="1"/>
  <c r="S1138" i="2"/>
  <c r="S1736" i="2" s="1"/>
  <c r="R1138" i="2"/>
  <c r="R1736" i="2" s="1"/>
  <c r="Q1138" i="2"/>
  <c r="Q1736" i="2" s="1"/>
  <c r="P1138" i="2"/>
  <c r="P1736" i="2" s="1"/>
  <c r="O1138" i="2"/>
  <c r="O1736" i="2" s="1"/>
  <c r="N1138" i="2"/>
  <c r="N1736" i="2" s="1"/>
  <c r="M1138" i="2"/>
  <c r="M1736" i="2" s="1"/>
  <c r="L1138" i="2"/>
  <c r="L1736" i="2" s="1"/>
  <c r="K1138" i="2"/>
  <c r="K1736" i="2" s="1"/>
  <c r="J1138" i="2"/>
  <c r="J1736" i="2" s="1"/>
  <c r="I1138" i="2"/>
  <c r="I1736" i="2" s="1"/>
  <c r="H1138" i="2"/>
  <c r="H1736" i="2" s="1"/>
  <c r="G1138" i="2"/>
  <c r="G1736" i="2" s="1"/>
  <c r="F1138" i="2"/>
  <c r="F1736" i="2" s="1"/>
  <c r="E1138" i="2"/>
  <c r="E1736" i="2" s="1"/>
  <c r="D1138" i="2"/>
  <c r="D1736" i="2" s="1"/>
  <c r="C1138" i="2"/>
  <c r="C1736" i="2" s="1"/>
  <c r="A1138" i="2"/>
  <c r="A1736" i="2" s="1"/>
  <c r="A545" i="3" s="1"/>
  <c r="A1205" i="3" s="1"/>
  <c r="Z1205" i="3" s="1"/>
  <c r="V1137" i="2"/>
  <c r="V1735" i="2" s="1"/>
  <c r="U1137" i="2"/>
  <c r="U1735" i="2" s="1"/>
  <c r="T1137" i="2"/>
  <c r="T1735" i="2" s="1"/>
  <c r="S1137" i="2"/>
  <c r="S1735" i="2" s="1"/>
  <c r="R1137" i="2"/>
  <c r="R1735" i="2" s="1"/>
  <c r="Q1137" i="2"/>
  <c r="Q1735" i="2" s="1"/>
  <c r="P1137" i="2"/>
  <c r="P1735" i="2" s="1"/>
  <c r="O1137" i="2"/>
  <c r="O1735" i="2" s="1"/>
  <c r="N1137" i="2"/>
  <c r="N1735" i="2" s="1"/>
  <c r="M1137" i="2"/>
  <c r="M1735" i="2" s="1"/>
  <c r="L1137" i="2"/>
  <c r="L1735" i="2" s="1"/>
  <c r="K1137" i="2"/>
  <c r="K1735" i="2" s="1"/>
  <c r="J1137" i="2"/>
  <c r="J1735" i="2" s="1"/>
  <c r="I1137" i="2"/>
  <c r="I1735" i="2" s="1"/>
  <c r="H1137" i="2"/>
  <c r="H1735" i="2" s="1"/>
  <c r="G1137" i="2"/>
  <c r="G1735" i="2" s="1"/>
  <c r="F1137" i="2"/>
  <c r="F1735" i="2" s="1"/>
  <c r="E1137" i="2"/>
  <c r="E1735" i="2" s="1"/>
  <c r="D1137" i="2"/>
  <c r="D1735" i="2" s="1"/>
  <c r="C1137" i="2"/>
  <c r="C1735" i="2" s="1"/>
  <c r="A1137" i="2"/>
  <c r="A1735" i="2" s="1"/>
  <c r="A544" i="3" s="1"/>
  <c r="A1204" i="3" s="1"/>
  <c r="Z1204" i="3" s="1"/>
  <c r="V1136" i="2"/>
  <c r="V1734" i="2" s="1"/>
  <c r="U1136" i="2"/>
  <c r="U1734" i="2" s="1"/>
  <c r="T1136" i="2"/>
  <c r="T1734" i="2" s="1"/>
  <c r="S1136" i="2"/>
  <c r="S1734" i="2" s="1"/>
  <c r="R1136" i="2"/>
  <c r="R1734" i="2" s="1"/>
  <c r="Q1136" i="2"/>
  <c r="Q1734" i="2" s="1"/>
  <c r="P1136" i="2"/>
  <c r="P1734" i="2" s="1"/>
  <c r="O1136" i="2"/>
  <c r="O1734" i="2" s="1"/>
  <c r="N1136" i="2"/>
  <c r="N1734" i="2" s="1"/>
  <c r="M1136" i="2"/>
  <c r="M1734" i="2" s="1"/>
  <c r="L1136" i="2"/>
  <c r="L1734" i="2" s="1"/>
  <c r="K1136" i="2"/>
  <c r="K1734" i="2" s="1"/>
  <c r="J1136" i="2"/>
  <c r="J1734" i="2" s="1"/>
  <c r="I1136" i="2"/>
  <c r="I1734" i="2" s="1"/>
  <c r="H1136" i="2"/>
  <c r="H1734" i="2" s="1"/>
  <c r="G1136" i="2"/>
  <c r="G1734" i="2" s="1"/>
  <c r="F1136" i="2"/>
  <c r="F1734" i="2" s="1"/>
  <c r="E1136" i="2"/>
  <c r="E1734" i="2" s="1"/>
  <c r="D1136" i="2"/>
  <c r="D1734" i="2" s="1"/>
  <c r="C1136" i="2"/>
  <c r="C1734" i="2" s="1"/>
  <c r="A1136" i="2"/>
  <c r="A1734" i="2" s="1"/>
  <c r="A543" i="3" s="1"/>
  <c r="A1203" i="3" s="1"/>
  <c r="Z1203" i="3" s="1"/>
  <c r="V1135" i="2"/>
  <c r="V1733" i="2" s="1"/>
  <c r="U1135" i="2"/>
  <c r="U1733" i="2" s="1"/>
  <c r="T1135" i="2"/>
  <c r="T1733" i="2" s="1"/>
  <c r="S1135" i="2"/>
  <c r="S1733" i="2" s="1"/>
  <c r="R1135" i="2"/>
  <c r="R1733" i="2" s="1"/>
  <c r="Q1135" i="2"/>
  <c r="Q1733" i="2" s="1"/>
  <c r="P1135" i="2"/>
  <c r="P1733" i="2" s="1"/>
  <c r="O1135" i="2"/>
  <c r="O1733" i="2" s="1"/>
  <c r="N1135" i="2"/>
  <c r="N1733" i="2" s="1"/>
  <c r="M1135" i="2"/>
  <c r="M1733" i="2" s="1"/>
  <c r="L1135" i="2"/>
  <c r="L1733" i="2" s="1"/>
  <c r="K1135" i="2"/>
  <c r="K1733" i="2" s="1"/>
  <c r="J1135" i="2"/>
  <c r="J1733" i="2" s="1"/>
  <c r="I1135" i="2"/>
  <c r="I1733" i="2" s="1"/>
  <c r="H1135" i="2"/>
  <c r="H1733" i="2" s="1"/>
  <c r="G1135" i="2"/>
  <c r="G1733" i="2" s="1"/>
  <c r="F1135" i="2"/>
  <c r="F1733" i="2" s="1"/>
  <c r="E1135" i="2"/>
  <c r="E1733" i="2" s="1"/>
  <c r="D1135" i="2"/>
  <c r="D1733" i="2" s="1"/>
  <c r="C1135" i="2"/>
  <c r="C1733" i="2" s="1"/>
  <c r="A1135" i="2"/>
  <c r="A1733" i="2" s="1"/>
  <c r="A542" i="3" s="1"/>
  <c r="A1202" i="3" s="1"/>
  <c r="Z1202" i="3" s="1"/>
  <c r="V1134" i="2"/>
  <c r="V1732" i="2" s="1"/>
  <c r="U1134" i="2"/>
  <c r="U1732" i="2" s="1"/>
  <c r="T1134" i="2"/>
  <c r="T1732" i="2" s="1"/>
  <c r="S1134" i="2"/>
  <c r="S1732" i="2" s="1"/>
  <c r="R1134" i="2"/>
  <c r="R1732" i="2" s="1"/>
  <c r="Q1134" i="2"/>
  <c r="Q1732" i="2" s="1"/>
  <c r="P1134" i="2"/>
  <c r="P1732" i="2" s="1"/>
  <c r="O1134" i="2"/>
  <c r="O1732" i="2" s="1"/>
  <c r="N1134" i="2"/>
  <c r="N1732" i="2" s="1"/>
  <c r="M1134" i="2"/>
  <c r="M1732" i="2" s="1"/>
  <c r="L1134" i="2"/>
  <c r="L1732" i="2" s="1"/>
  <c r="K1134" i="2"/>
  <c r="K1732" i="2" s="1"/>
  <c r="J1134" i="2"/>
  <c r="J1732" i="2" s="1"/>
  <c r="I1134" i="2"/>
  <c r="I1732" i="2" s="1"/>
  <c r="H1134" i="2"/>
  <c r="H1732" i="2" s="1"/>
  <c r="G1134" i="2"/>
  <c r="G1732" i="2" s="1"/>
  <c r="F1134" i="2"/>
  <c r="F1732" i="2" s="1"/>
  <c r="E1134" i="2"/>
  <c r="E1732" i="2" s="1"/>
  <c r="D1134" i="2"/>
  <c r="D1732" i="2" s="1"/>
  <c r="C1134" i="2"/>
  <c r="C1732" i="2" s="1"/>
  <c r="A1134" i="2"/>
  <c r="A1732" i="2" s="1"/>
  <c r="A541" i="3" s="1"/>
  <c r="A1201" i="3" s="1"/>
  <c r="Z1201" i="3" s="1"/>
  <c r="V1133" i="2"/>
  <c r="V1731" i="2" s="1"/>
  <c r="U1133" i="2"/>
  <c r="U1731" i="2" s="1"/>
  <c r="T1133" i="2"/>
  <c r="T1731" i="2" s="1"/>
  <c r="S1133" i="2"/>
  <c r="S1731" i="2" s="1"/>
  <c r="R1133" i="2"/>
  <c r="R1731" i="2" s="1"/>
  <c r="Q1133" i="2"/>
  <c r="Q1731" i="2" s="1"/>
  <c r="P1133" i="2"/>
  <c r="P1731" i="2" s="1"/>
  <c r="O1133" i="2"/>
  <c r="O1731" i="2" s="1"/>
  <c r="N1133" i="2"/>
  <c r="N1731" i="2" s="1"/>
  <c r="M1133" i="2"/>
  <c r="M1731" i="2" s="1"/>
  <c r="L1133" i="2"/>
  <c r="L1731" i="2" s="1"/>
  <c r="K1133" i="2"/>
  <c r="K1731" i="2" s="1"/>
  <c r="J1133" i="2"/>
  <c r="J1731" i="2" s="1"/>
  <c r="I1133" i="2"/>
  <c r="I1731" i="2" s="1"/>
  <c r="H1133" i="2"/>
  <c r="H1731" i="2" s="1"/>
  <c r="G1133" i="2"/>
  <c r="G1731" i="2" s="1"/>
  <c r="F1133" i="2"/>
  <c r="F1731" i="2" s="1"/>
  <c r="E1133" i="2"/>
  <c r="E1731" i="2" s="1"/>
  <c r="D1133" i="2"/>
  <c r="D1731" i="2" s="1"/>
  <c r="C1133" i="2"/>
  <c r="C1731" i="2" s="1"/>
  <c r="A1133" i="2"/>
  <c r="A1731" i="2" s="1"/>
  <c r="A540" i="3" s="1"/>
  <c r="A1200" i="3" s="1"/>
  <c r="Z1200" i="3" s="1"/>
  <c r="V1132" i="2"/>
  <c r="V1730" i="2" s="1"/>
  <c r="U1132" i="2"/>
  <c r="U1730" i="2" s="1"/>
  <c r="T1132" i="2"/>
  <c r="T1730" i="2" s="1"/>
  <c r="S1132" i="2"/>
  <c r="S1730" i="2" s="1"/>
  <c r="R1132" i="2"/>
  <c r="R1730" i="2" s="1"/>
  <c r="Q1132" i="2"/>
  <c r="Q1730" i="2" s="1"/>
  <c r="P1132" i="2"/>
  <c r="P1730" i="2" s="1"/>
  <c r="O1132" i="2"/>
  <c r="O1730" i="2" s="1"/>
  <c r="N1132" i="2"/>
  <c r="N1730" i="2" s="1"/>
  <c r="M1132" i="2"/>
  <c r="M1730" i="2" s="1"/>
  <c r="L1132" i="2"/>
  <c r="L1730" i="2" s="1"/>
  <c r="K1132" i="2"/>
  <c r="K1730" i="2" s="1"/>
  <c r="J1132" i="2"/>
  <c r="J1730" i="2" s="1"/>
  <c r="I1132" i="2"/>
  <c r="I1730" i="2" s="1"/>
  <c r="H1132" i="2"/>
  <c r="H1730" i="2" s="1"/>
  <c r="G1132" i="2"/>
  <c r="G1730" i="2" s="1"/>
  <c r="F1132" i="2"/>
  <c r="F1730" i="2" s="1"/>
  <c r="E1132" i="2"/>
  <c r="E1730" i="2" s="1"/>
  <c r="D1132" i="2"/>
  <c r="D1730" i="2" s="1"/>
  <c r="C1132" i="2"/>
  <c r="C1730" i="2" s="1"/>
  <c r="A1132" i="2"/>
  <c r="A1730" i="2" s="1"/>
  <c r="A539" i="3" s="1"/>
  <c r="A1199" i="3" s="1"/>
  <c r="Z1199" i="3" s="1"/>
  <c r="V1131" i="2"/>
  <c r="V1729" i="2" s="1"/>
  <c r="U1131" i="2"/>
  <c r="U1729" i="2" s="1"/>
  <c r="T1131" i="2"/>
  <c r="T1729" i="2" s="1"/>
  <c r="S1131" i="2"/>
  <c r="S1729" i="2" s="1"/>
  <c r="R1131" i="2"/>
  <c r="R1729" i="2" s="1"/>
  <c r="Q1131" i="2"/>
  <c r="Q1729" i="2" s="1"/>
  <c r="P1131" i="2"/>
  <c r="P1729" i="2" s="1"/>
  <c r="O1131" i="2"/>
  <c r="O1729" i="2" s="1"/>
  <c r="N1131" i="2"/>
  <c r="N1729" i="2" s="1"/>
  <c r="M1131" i="2"/>
  <c r="M1729" i="2" s="1"/>
  <c r="L1131" i="2"/>
  <c r="L1729" i="2" s="1"/>
  <c r="K1131" i="2"/>
  <c r="K1729" i="2" s="1"/>
  <c r="J1131" i="2"/>
  <c r="J1729" i="2" s="1"/>
  <c r="I1131" i="2"/>
  <c r="I1729" i="2" s="1"/>
  <c r="H1131" i="2"/>
  <c r="H1729" i="2" s="1"/>
  <c r="G1131" i="2"/>
  <c r="G1729" i="2" s="1"/>
  <c r="F1131" i="2"/>
  <c r="F1729" i="2" s="1"/>
  <c r="E1131" i="2"/>
  <c r="E1729" i="2" s="1"/>
  <c r="D1131" i="2"/>
  <c r="D1729" i="2" s="1"/>
  <c r="C1131" i="2"/>
  <c r="C1729" i="2" s="1"/>
  <c r="A1131" i="2"/>
  <c r="A1729" i="2" s="1"/>
  <c r="A538" i="3" s="1"/>
  <c r="A1198" i="3" s="1"/>
  <c r="Z1198" i="3" s="1"/>
  <c r="V1130" i="2"/>
  <c r="V1728" i="2" s="1"/>
  <c r="U1130" i="2"/>
  <c r="U1728" i="2" s="1"/>
  <c r="T1130" i="2"/>
  <c r="T1728" i="2" s="1"/>
  <c r="S1130" i="2"/>
  <c r="S1728" i="2" s="1"/>
  <c r="R1130" i="2"/>
  <c r="R1728" i="2" s="1"/>
  <c r="Q1130" i="2"/>
  <c r="Q1728" i="2" s="1"/>
  <c r="P1130" i="2"/>
  <c r="P1728" i="2" s="1"/>
  <c r="O1130" i="2"/>
  <c r="O1728" i="2" s="1"/>
  <c r="N1130" i="2"/>
  <c r="N1728" i="2" s="1"/>
  <c r="M1130" i="2"/>
  <c r="M1728" i="2" s="1"/>
  <c r="L1130" i="2"/>
  <c r="L1728" i="2" s="1"/>
  <c r="K1130" i="2"/>
  <c r="K1728" i="2" s="1"/>
  <c r="J1130" i="2"/>
  <c r="J1728" i="2" s="1"/>
  <c r="I1130" i="2"/>
  <c r="I1728" i="2" s="1"/>
  <c r="H1130" i="2"/>
  <c r="H1728" i="2" s="1"/>
  <c r="G1130" i="2"/>
  <c r="G1728" i="2" s="1"/>
  <c r="F1130" i="2"/>
  <c r="F1728" i="2" s="1"/>
  <c r="E1130" i="2"/>
  <c r="E1728" i="2" s="1"/>
  <c r="D1130" i="2"/>
  <c r="D1728" i="2" s="1"/>
  <c r="C1130" i="2"/>
  <c r="C1728" i="2" s="1"/>
  <c r="A1130" i="2"/>
  <c r="A1728" i="2" s="1"/>
  <c r="A537" i="3" s="1"/>
  <c r="A1197" i="3" s="1"/>
  <c r="Z1197" i="3" s="1"/>
  <c r="V1129" i="2"/>
  <c r="V1727" i="2" s="1"/>
  <c r="U1129" i="2"/>
  <c r="U1727" i="2" s="1"/>
  <c r="T1129" i="2"/>
  <c r="T1727" i="2" s="1"/>
  <c r="S1129" i="2"/>
  <c r="S1727" i="2" s="1"/>
  <c r="R1129" i="2"/>
  <c r="R1727" i="2" s="1"/>
  <c r="Q1129" i="2"/>
  <c r="Q1727" i="2" s="1"/>
  <c r="P1129" i="2"/>
  <c r="P1727" i="2" s="1"/>
  <c r="O1129" i="2"/>
  <c r="O1727" i="2" s="1"/>
  <c r="N1129" i="2"/>
  <c r="N1727" i="2" s="1"/>
  <c r="M1129" i="2"/>
  <c r="M1727" i="2" s="1"/>
  <c r="L1129" i="2"/>
  <c r="L1727" i="2" s="1"/>
  <c r="K1129" i="2"/>
  <c r="K1727" i="2" s="1"/>
  <c r="J1129" i="2"/>
  <c r="J1727" i="2" s="1"/>
  <c r="I1129" i="2"/>
  <c r="I1727" i="2" s="1"/>
  <c r="H1129" i="2"/>
  <c r="H1727" i="2" s="1"/>
  <c r="G1129" i="2"/>
  <c r="G1727" i="2" s="1"/>
  <c r="F1129" i="2"/>
  <c r="F1727" i="2" s="1"/>
  <c r="E1129" i="2"/>
  <c r="E1727" i="2" s="1"/>
  <c r="D1129" i="2"/>
  <c r="D1727" i="2" s="1"/>
  <c r="C1129" i="2"/>
  <c r="C1727" i="2" s="1"/>
  <c r="A1129" i="2"/>
  <c r="A1727" i="2" s="1"/>
  <c r="A536" i="3" s="1"/>
  <c r="A1196" i="3" s="1"/>
  <c r="Z1196" i="3" s="1"/>
  <c r="V1128" i="2"/>
  <c r="V1726" i="2" s="1"/>
  <c r="U1128" i="2"/>
  <c r="U1726" i="2" s="1"/>
  <c r="T1128" i="2"/>
  <c r="T1726" i="2" s="1"/>
  <c r="S1128" i="2"/>
  <c r="S1726" i="2" s="1"/>
  <c r="R1128" i="2"/>
  <c r="R1726" i="2" s="1"/>
  <c r="Q1128" i="2"/>
  <c r="Q1726" i="2" s="1"/>
  <c r="P1128" i="2"/>
  <c r="P1726" i="2" s="1"/>
  <c r="O1128" i="2"/>
  <c r="O1726" i="2" s="1"/>
  <c r="N1128" i="2"/>
  <c r="N1726" i="2" s="1"/>
  <c r="M1128" i="2"/>
  <c r="M1726" i="2" s="1"/>
  <c r="L1128" i="2"/>
  <c r="L1726" i="2" s="1"/>
  <c r="K1128" i="2"/>
  <c r="K1726" i="2" s="1"/>
  <c r="J1128" i="2"/>
  <c r="J1726" i="2" s="1"/>
  <c r="I1128" i="2"/>
  <c r="I1726" i="2" s="1"/>
  <c r="H1128" i="2"/>
  <c r="H1726" i="2" s="1"/>
  <c r="G1128" i="2"/>
  <c r="G1726" i="2" s="1"/>
  <c r="F1128" i="2"/>
  <c r="F1726" i="2" s="1"/>
  <c r="E1128" i="2"/>
  <c r="E1726" i="2" s="1"/>
  <c r="D1128" i="2"/>
  <c r="D1726" i="2" s="1"/>
  <c r="C1128" i="2"/>
  <c r="C1726" i="2" s="1"/>
  <c r="A1128" i="2"/>
  <c r="A1726" i="2" s="1"/>
  <c r="A535" i="3" s="1"/>
  <c r="A1195" i="3" s="1"/>
  <c r="Z1195" i="3" s="1"/>
  <c r="V1127" i="2"/>
  <c r="V1725" i="2" s="1"/>
  <c r="U1127" i="2"/>
  <c r="U1725" i="2" s="1"/>
  <c r="T1127" i="2"/>
  <c r="S1127" i="2"/>
  <c r="S1725" i="2" s="1"/>
  <c r="R1127" i="2"/>
  <c r="R1725" i="2" s="1"/>
  <c r="Q1127" i="2"/>
  <c r="Q1725" i="2" s="1"/>
  <c r="P1127" i="2"/>
  <c r="P1725" i="2" s="1"/>
  <c r="O1127" i="2"/>
  <c r="O1725" i="2" s="1"/>
  <c r="N1127" i="2"/>
  <c r="N1725" i="2" s="1"/>
  <c r="M1127" i="2"/>
  <c r="M1725" i="2" s="1"/>
  <c r="L1127" i="2"/>
  <c r="L1725" i="2" s="1"/>
  <c r="K1127" i="2"/>
  <c r="K1725" i="2" s="1"/>
  <c r="J1127" i="2"/>
  <c r="J1725" i="2" s="1"/>
  <c r="I1127" i="2"/>
  <c r="I1725" i="2" s="1"/>
  <c r="H1127" i="2"/>
  <c r="H1725" i="2" s="1"/>
  <c r="G1127" i="2"/>
  <c r="G1725" i="2" s="1"/>
  <c r="F1127" i="2"/>
  <c r="F1725" i="2" s="1"/>
  <c r="E1127" i="2"/>
  <c r="E1725" i="2" s="1"/>
  <c r="D1127" i="2"/>
  <c r="D1725" i="2" s="1"/>
  <c r="C1127" i="2"/>
  <c r="C1725" i="2" s="1"/>
  <c r="A1127" i="2"/>
  <c r="A1725" i="2" s="1"/>
  <c r="A534" i="3" s="1"/>
  <c r="A1194" i="3" s="1"/>
  <c r="Z1194" i="3" s="1"/>
  <c r="V1126" i="2"/>
  <c r="V1724" i="2" s="1"/>
  <c r="U1126" i="2"/>
  <c r="U1724" i="2" s="1"/>
  <c r="T1126" i="2"/>
  <c r="T1724" i="2" s="1"/>
  <c r="S1126" i="2"/>
  <c r="S1724" i="2" s="1"/>
  <c r="R1126" i="2"/>
  <c r="R1724" i="2" s="1"/>
  <c r="Q1126" i="2"/>
  <c r="Q1724" i="2" s="1"/>
  <c r="P1126" i="2"/>
  <c r="P1724" i="2" s="1"/>
  <c r="O1126" i="2"/>
  <c r="O1724" i="2" s="1"/>
  <c r="N1126" i="2"/>
  <c r="N1724" i="2" s="1"/>
  <c r="M1126" i="2"/>
  <c r="M1724" i="2" s="1"/>
  <c r="L1126" i="2"/>
  <c r="L1724" i="2" s="1"/>
  <c r="K1126" i="2"/>
  <c r="K1724" i="2" s="1"/>
  <c r="J1126" i="2"/>
  <c r="J1724" i="2" s="1"/>
  <c r="I1126" i="2"/>
  <c r="I1724" i="2" s="1"/>
  <c r="H1126" i="2"/>
  <c r="H1724" i="2" s="1"/>
  <c r="G1126" i="2"/>
  <c r="G1724" i="2" s="1"/>
  <c r="F1126" i="2"/>
  <c r="F1724" i="2" s="1"/>
  <c r="E1126" i="2"/>
  <c r="E1724" i="2" s="1"/>
  <c r="D1126" i="2"/>
  <c r="D1724" i="2" s="1"/>
  <c r="C1126" i="2"/>
  <c r="C1724" i="2" s="1"/>
  <c r="A1126" i="2"/>
  <c r="A1724" i="2" s="1"/>
  <c r="A533" i="3" s="1"/>
  <c r="A1193" i="3" s="1"/>
  <c r="Z1193" i="3" s="1"/>
  <c r="V1125" i="2"/>
  <c r="V1723" i="2" s="1"/>
  <c r="U1125" i="2"/>
  <c r="U1723" i="2" s="1"/>
  <c r="T1125" i="2"/>
  <c r="T1723" i="2" s="1"/>
  <c r="S1125" i="2"/>
  <c r="S1723" i="2" s="1"/>
  <c r="R1125" i="2"/>
  <c r="R1723" i="2" s="1"/>
  <c r="Q1125" i="2"/>
  <c r="Q1723" i="2" s="1"/>
  <c r="P1125" i="2"/>
  <c r="P1723" i="2" s="1"/>
  <c r="O1125" i="2"/>
  <c r="O1723" i="2" s="1"/>
  <c r="N1125" i="2"/>
  <c r="N1723" i="2" s="1"/>
  <c r="M1125" i="2"/>
  <c r="M1723" i="2" s="1"/>
  <c r="L1125" i="2"/>
  <c r="L1723" i="2" s="1"/>
  <c r="K1125" i="2"/>
  <c r="K1723" i="2" s="1"/>
  <c r="J1125" i="2"/>
  <c r="J1723" i="2" s="1"/>
  <c r="I1125" i="2"/>
  <c r="I1723" i="2" s="1"/>
  <c r="H1125" i="2"/>
  <c r="H1723" i="2" s="1"/>
  <c r="G1125" i="2"/>
  <c r="G1723" i="2" s="1"/>
  <c r="F1125" i="2"/>
  <c r="F1723" i="2" s="1"/>
  <c r="E1125" i="2"/>
  <c r="E1723" i="2" s="1"/>
  <c r="D1125" i="2"/>
  <c r="D1723" i="2" s="1"/>
  <c r="C1125" i="2"/>
  <c r="C1723" i="2" s="1"/>
  <c r="A1125" i="2"/>
  <c r="A1723" i="2" s="1"/>
  <c r="A532" i="3" s="1"/>
  <c r="A1192" i="3" s="1"/>
  <c r="Z1192" i="3" s="1"/>
  <c r="V1124" i="2"/>
  <c r="V1722" i="2" s="1"/>
  <c r="U1124" i="2"/>
  <c r="U1722" i="2" s="1"/>
  <c r="T1124" i="2"/>
  <c r="T1722" i="2" s="1"/>
  <c r="S1124" i="2"/>
  <c r="S1722" i="2" s="1"/>
  <c r="R1124" i="2"/>
  <c r="R1722" i="2" s="1"/>
  <c r="Q1124" i="2"/>
  <c r="Q1722" i="2" s="1"/>
  <c r="P1124" i="2"/>
  <c r="P1722" i="2" s="1"/>
  <c r="O1124" i="2"/>
  <c r="O1722" i="2" s="1"/>
  <c r="N1124" i="2"/>
  <c r="N1722" i="2" s="1"/>
  <c r="M1124" i="2"/>
  <c r="M1722" i="2" s="1"/>
  <c r="L1124" i="2"/>
  <c r="L1722" i="2" s="1"/>
  <c r="K1124" i="2"/>
  <c r="K1722" i="2" s="1"/>
  <c r="J1124" i="2"/>
  <c r="J1722" i="2" s="1"/>
  <c r="I1124" i="2"/>
  <c r="I1722" i="2" s="1"/>
  <c r="H1124" i="2"/>
  <c r="H1722" i="2" s="1"/>
  <c r="G1124" i="2"/>
  <c r="G1722" i="2" s="1"/>
  <c r="F1124" i="2"/>
  <c r="F1722" i="2" s="1"/>
  <c r="E1124" i="2"/>
  <c r="E1722" i="2" s="1"/>
  <c r="D1124" i="2"/>
  <c r="D1722" i="2" s="1"/>
  <c r="C1124" i="2"/>
  <c r="C1722" i="2" s="1"/>
  <c r="A1124" i="2"/>
  <c r="A1722" i="2" s="1"/>
  <c r="A531" i="3" s="1"/>
  <c r="A1191" i="3" s="1"/>
  <c r="Z1191" i="3" s="1"/>
  <c r="V1123" i="2"/>
  <c r="V1721" i="2" s="1"/>
  <c r="U1123" i="2"/>
  <c r="U1721" i="2" s="1"/>
  <c r="T1123" i="2"/>
  <c r="T1721" i="2" s="1"/>
  <c r="S1123" i="2"/>
  <c r="S1721" i="2" s="1"/>
  <c r="R1123" i="2"/>
  <c r="R1721" i="2" s="1"/>
  <c r="Q1123" i="2"/>
  <c r="Q1721" i="2" s="1"/>
  <c r="P1123" i="2"/>
  <c r="P1721" i="2" s="1"/>
  <c r="O1123" i="2"/>
  <c r="O1721" i="2" s="1"/>
  <c r="N1123" i="2"/>
  <c r="N1721" i="2" s="1"/>
  <c r="M1123" i="2"/>
  <c r="M1721" i="2" s="1"/>
  <c r="L1123" i="2"/>
  <c r="L1721" i="2" s="1"/>
  <c r="K1123" i="2"/>
  <c r="K1721" i="2" s="1"/>
  <c r="J1123" i="2"/>
  <c r="J1721" i="2" s="1"/>
  <c r="I1123" i="2"/>
  <c r="I1721" i="2" s="1"/>
  <c r="H1123" i="2"/>
  <c r="H1721" i="2" s="1"/>
  <c r="G1123" i="2"/>
  <c r="G1721" i="2" s="1"/>
  <c r="F1123" i="2"/>
  <c r="F1721" i="2" s="1"/>
  <c r="E1123" i="2"/>
  <c r="E1721" i="2" s="1"/>
  <c r="D1123" i="2"/>
  <c r="D1721" i="2" s="1"/>
  <c r="C1123" i="2"/>
  <c r="C1721" i="2" s="1"/>
  <c r="A1123" i="2"/>
  <c r="A1721" i="2" s="1"/>
  <c r="A530" i="3" s="1"/>
  <c r="A1190" i="3" s="1"/>
  <c r="Z1190" i="3" s="1"/>
  <c r="V1122" i="2"/>
  <c r="V1720" i="2" s="1"/>
  <c r="U1122" i="2"/>
  <c r="U1720" i="2" s="1"/>
  <c r="T1122" i="2"/>
  <c r="T1720" i="2" s="1"/>
  <c r="S1122" i="2"/>
  <c r="S1720" i="2" s="1"/>
  <c r="R1122" i="2"/>
  <c r="R1720" i="2" s="1"/>
  <c r="Q1122" i="2"/>
  <c r="Q1720" i="2" s="1"/>
  <c r="P1122" i="2"/>
  <c r="P1720" i="2" s="1"/>
  <c r="O1122" i="2"/>
  <c r="O1720" i="2" s="1"/>
  <c r="N1122" i="2"/>
  <c r="N1720" i="2" s="1"/>
  <c r="M1122" i="2"/>
  <c r="M1720" i="2" s="1"/>
  <c r="L1122" i="2"/>
  <c r="L1720" i="2" s="1"/>
  <c r="K1122" i="2"/>
  <c r="K1720" i="2" s="1"/>
  <c r="J1122" i="2"/>
  <c r="J1720" i="2" s="1"/>
  <c r="I1122" i="2"/>
  <c r="I1720" i="2" s="1"/>
  <c r="H1122" i="2"/>
  <c r="H1720" i="2" s="1"/>
  <c r="G1122" i="2"/>
  <c r="G1720" i="2" s="1"/>
  <c r="F1122" i="2"/>
  <c r="F1720" i="2" s="1"/>
  <c r="E1122" i="2"/>
  <c r="E1720" i="2" s="1"/>
  <c r="D1122" i="2"/>
  <c r="D1720" i="2" s="1"/>
  <c r="C1122" i="2"/>
  <c r="C1720" i="2" s="1"/>
  <c r="A1122" i="2"/>
  <c r="A1720" i="2" s="1"/>
  <c r="A529" i="3" s="1"/>
  <c r="A1189" i="3" s="1"/>
  <c r="Z1189" i="3" s="1"/>
  <c r="V1121" i="2"/>
  <c r="V1719" i="2" s="1"/>
  <c r="U1121" i="2"/>
  <c r="U1719" i="2" s="1"/>
  <c r="T1121" i="2"/>
  <c r="T1719" i="2" s="1"/>
  <c r="S1121" i="2"/>
  <c r="S1719" i="2" s="1"/>
  <c r="R1121" i="2"/>
  <c r="R1719" i="2" s="1"/>
  <c r="Q1121" i="2"/>
  <c r="Q1719" i="2" s="1"/>
  <c r="P1121" i="2"/>
  <c r="P1719" i="2" s="1"/>
  <c r="O1121" i="2"/>
  <c r="O1719" i="2" s="1"/>
  <c r="N1121" i="2"/>
  <c r="N1719" i="2" s="1"/>
  <c r="M1121" i="2"/>
  <c r="M1719" i="2" s="1"/>
  <c r="L1121" i="2"/>
  <c r="L1719" i="2" s="1"/>
  <c r="K1121" i="2"/>
  <c r="K1719" i="2" s="1"/>
  <c r="J1121" i="2"/>
  <c r="J1719" i="2" s="1"/>
  <c r="I1121" i="2"/>
  <c r="I1719" i="2" s="1"/>
  <c r="H1121" i="2"/>
  <c r="H1719" i="2" s="1"/>
  <c r="G1121" i="2"/>
  <c r="G1719" i="2" s="1"/>
  <c r="F1121" i="2"/>
  <c r="F1719" i="2" s="1"/>
  <c r="E1121" i="2"/>
  <c r="E1719" i="2" s="1"/>
  <c r="D1121" i="2"/>
  <c r="D1719" i="2" s="1"/>
  <c r="C1121" i="2"/>
  <c r="C1719" i="2" s="1"/>
  <c r="A1121" i="2"/>
  <c r="A1719" i="2" s="1"/>
  <c r="A528" i="3" s="1"/>
  <c r="A1188" i="3" s="1"/>
  <c r="Z1188" i="3" s="1"/>
  <c r="V1120" i="2"/>
  <c r="V1718" i="2" s="1"/>
  <c r="U1120" i="2"/>
  <c r="U1718" i="2" s="1"/>
  <c r="T1120" i="2"/>
  <c r="T1718" i="2" s="1"/>
  <c r="S1120" i="2"/>
  <c r="S1718" i="2" s="1"/>
  <c r="R1120" i="2"/>
  <c r="R1718" i="2" s="1"/>
  <c r="Q1120" i="2"/>
  <c r="Q1718" i="2" s="1"/>
  <c r="P1120" i="2"/>
  <c r="P1718" i="2" s="1"/>
  <c r="O1120" i="2"/>
  <c r="O1718" i="2" s="1"/>
  <c r="N1120" i="2"/>
  <c r="N1718" i="2" s="1"/>
  <c r="M1120" i="2"/>
  <c r="M1718" i="2" s="1"/>
  <c r="L1120" i="2"/>
  <c r="L1718" i="2" s="1"/>
  <c r="K1120" i="2"/>
  <c r="K1718" i="2" s="1"/>
  <c r="J1120" i="2"/>
  <c r="J1718" i="2" s="1"/>
  <c r="I1120" i="2"/>
  <c r="I1718" i="2" s="1"/>
  <c r="H1120" i="2"/>
  <c r="H1718" i="2" s="1"/>
  <c r="G1120" i="2"/>
  <c r="G1718" i="2" s="1"/>
  <c r="F1120" i="2"/>
  <c r="F1718" i="2" s="1"/>
  <c r="E1120" i="2"/>
  <c r="E1718" i="2" s="1"/>
  <c r="D1120" i="2"/>
  <c r="D1718" i="2" s="1"/>
  <c r="C1120" i="2"/>
  <c r="C1718" i="2" s="1"/>
  <c r="A1120" i="2"/>
  <c r="A1718" i="2" s="1"/>
  <c r="A527" i="3" s="1"/>
  <c r="A1187" i="3" s="1"/>
  <c r="Z1187" i="3" s="1"/>
  <c r="V1119" i="2"/>
  <c r="V1717" i="2" s="1"/>
  <c r="U1119" i="2"/>
  <c r="U1717" i="2" s="1"/>
  <c r="T1119" i="2"/>
  <c r="T1717" i="2" s="1"/>
  <c r="S1119" i="2"/>
  <c r="S1717" i="2" s="1"/>
  <c r="R1119" i="2"/>
  <c r="R1717" i="2" s="1"/>
  <c r="Q1119" i="2"/>
  <c r="Q1717" i="2" s="1"/>
  <c r="P1119" i="2"/>
  <c r="P1717" i="2" s="1"/>
  <c r="O1119" i="2"/>
  <c r="O1717" i="2" s="1"/>
  <c r="N1119" i="2"/>
  <c r="N1717" i="2" s="1"/>
  <c r="M1119" i="2"/>
  <c r="M1717" i="2" s="1"/>
  <c r="L1119" i="2"/>
  <c r="L1717" i="2" s="1"/>
  <c r="K1119" i="2"/>
  <c r="K1717" i="2" s="1"/>
  <c r="J1119" i="2"/>
  <c r="J1717" i="2" s="1"/>
  <c r="I1119" i="2"/>
  <c r="I1717" i="2" s="1"/>
  <c r="H1119" i="2"/>
  <c r="H1717" i="2" s="1"/>
  <c r="G1119" i="2"/>
  <c r="G1717" i="2" s="1"/>
  <c r="F1119" i="2"/>
  <c r="F1717" i="2" s="1"/>
  <c r="E1119" i="2"/>
  <c r="E1717" i="2" s="1"/>
  <c r="D1119" i="2"/>
  <c r="D1717" i="2" s="1"/>
  <c r="C1119" i="2"/>
  <c r="C1717" i="2" s="1"/>
  <c r="A1119" i="2"/>
  <c r="A1717" i="2" s="1"/>
  <c r="A526" i="3" s="1"/>
  <c r="A1186" i="3" s="1"/>
  <c r="Z1186" i="3" s="1"/>
  <c r="V1118" i="2"/>
  <c r="V1716" i="2" s="1"/>
  <c r="U1118" i="2"/>
  <c r="U1716" i="2" s="1"/>
  <c r="T1118" i="2"/>
  <c r="T1716" i="2" s="1"/>
  <c r="S1118" i="2"/>
  <c r="S1716" i="2" s="1"/>
  <c r="R1118" i="2"/>
  <c r="R1716" i="2" s="1"/>
  <c r="Q1118" i="2"/>
  <c r="Q1716" i="2" s="1"/>
  <c r="P1118" i="2"/>
  <c r="P1716" i="2" s="1"/>
  <c r="O1118" i="2"/>
  <c r="O1716" i="2" s="1"/>
  <c r="N1118" i="2"/>
  <c r="N1716" i="2" s="1"/>
  <c r="M1118" i="2"/>
  <c r="M1716" i="2" s="1"/>
  <c r="L1118" i="2"/>
  <c r="L1716" i="2" s="1"/>
  <c r="K1118" i="2"/>
  <c r="K1716" i="2" s="1"/>
  <c r="J1118" i="2"/>
  <c r="J1716" i="2" s="1"/>
  <c r="I1118" i="2"/>
  <c r="I1716" i="2" s="1"/>
  <c r="H1118" i="2"/>
  <c r="H1716" i="2" s="1"/>
  <c r="G1118" i="2"/>
  <c r="G1716" i="2" s="1"/>
  <c r="F1118" i="2"/>
  <c r="F1716" i="2" s="1"/>
  <c r="E1118" i="2"/>
  <c r="E1716" i="2" s="1"/>
  <c r="D1118" i="2"/>
  <c r="D1716" i="2" s="1"/>
  <c r="C1118" i="2"/>
  <c r="C1716" i="2" s="1"/>
  <c r="A1118" i="2"/>
  <c r="A1716" i="2" s="1"/>
  <c r="A525" i="3" s="1"/>
  <c r="A1185" i="3" s="1"/>
  <c r="Z1185" i="3" s="1"/>
  <c r="V1117" i="2"/>
  <c r="V1715" i="2" s="1"/>
  <c r="U1117" i="2"/>
  <c r="U1715" i="2" s="1"/>
  <c r="T1117" i="2"/>
  <c r="T1715" i="2" s="1"/>
  <c r="S1117" i="2"/>
  <c r="S1715" i="2" s="1"/>
  <c r="R1117" i="2"/>
  <c r="R1715" i="2" s="1"/>
  <c r="Q1117" i="2"/>
  <c r="Q1715" i="2" s="1"/>
  <c r="P1117" i="2"/>
  <c r="P1715" i="2" s="1"/>
  <c r="O1117" i="2"/>
  <c r="O1715" i="2" s="1"/>
  <c r="N1117" i="2"/>
  <c r="N1715" i="2" s="1"/>
  <c r="M1117" i="2"/>
  <c r="M1715" i="2" s="1"/>
  <c r="L1117" i="2"/>
  <c r="L1715" i="2" s="1"/>
  <c r="K1117" i="2"/>
  <c r="K1715" i="2" s="1"/>
  <c r="J1117" i="2"/>
  <c r="J1715" i="2" s="1"/>
  <c r="I1117" i="2"/>
  <c r="I1715" i="2" s="1"/>
  <c r="H1117" i="2"/>
  <c r="H1715" i="2" s="1"/>
  <c r="G1117" i="2"/>
  <c r="G1715" i="2" s="1"/>
  <c r="F1117" i="2"/>
  <c r="F1715" i="2" s="1"/>
  <c r="E1117" i="2"/>
  <c r="E1715" i="2" s="1"/>
  <c r="D1117" i="2"/>
  <c r="D1715" i="2" s="1"/>
  <c r="C1117" i="2"/>
  <c r="C1715" i="2" s="1"/>
  <c r="A1117" i="2"/>
  <c r="A1715" i="2" s="1"/>
  <c r="A524" i="3" s="1"/>
  <c r="A1184" i="3" s="1"/>
  <c r="Z1184" i="3" s="1"/>
  <c r="V1116" i="2"/>
  <c r="V1714" i="2" s="1"/>
  <c r="U1116" i="2"/>
  <c r="U1714" i="2" s="1"/>
  <c r="T1116" i="2"/>
  <c r="T1714" i="2" s="1"/>
  <c r="S1116" i="2"/>
  <c r="S1714" i="2" s="1"/>
  <c r="R1116" i="2"/>
  <c r="R1714" i="2" s="1"/>
  <c r="Q1116" i="2"/>
  <c r="Q1714" i="2" s="1"/>
  <c r="P1116" i="2"/>
  <c r="P1714" i="2" s="1"/>
  <c r="O1116" i="2"/>
  <c r="O1714" i="2" s="1"/>
  <c r="N1116" i="2"/>
  <c r="N1714" i="2" s="1"/>
  <c r="M1116" i="2"/>
  <c r="M1714" i="2" s="1"/>
  <c r="L1116" i="2"/>
  <c r="L1714" i="2" s="1"/>
  <c r="K1116" i="2"/>
  <c r="K1714" i="2" s="1"/>
  <c r="J1116" i="2"/>
  <c r="J1714" i="2" s="1"/>
  <c r="I1116" i="2"/>
  <c r="I1714" i="2" s="1"/>
  <c r="H1116" i="2"/>
  <c r="H1714" i="2" s="1"/>
  <c r="G1116" i="2"/>
  <c r="G1714" i="2" s="1"/>
  <c r="F1116" i="2"/>
  <c r="E1116" i="2"/>
  <c r="E1714" i="2" s="1"/>
  <c r="D1116" i="2"/>
  <c r="D1714" i="2" s="1"/>
  <c r="C1116" i="2"/>
  <c r="C1714" i="2" s="1"/>
  <c r="A1116" i="2"/>
  <c r="A1714" i="2" s="1"/>
  <c r="A523" i="3" s="1"/>
  <c r="A1183" i="3" s="1"/>
  <c r="Z1183" i="3" s="1"/>
  <c r="V1115" i="2"/>
  <c r="V1713" i="2" s="1"/>
  <c r="U1115" i="2"/>
  <c r="U1713" i="2" s="1"/>
  <c r="T1115" i="2"/>
  <c r="T1713" i="2" s="1"/>
  <c r="S1115" i="2"/>
  <c r="S1713" i="2" s="1"/>
  <c r="R1115" i="2"/>
  <c r="R1713" i="2" s="1"/>
  <c r="Q1115" i="2"/>
  <c r="Q1713" i="2" s="1"/>
  <c r="P1115" i="2"/>
  <c r="P1713" i="2" s="1"/>
  <c r="O1115" i="2"/>
  <c r="O1713" i="2" s="1"/>
  <c r="N1115" i="2"/>
  <c r="N1713" i="2" s="1"/>
  <c r="M1115" i="2"/>
  <c r="M1713" i="2" s="1"/>
  <c r="L1115" i="2"/>
  <c r="L1713" i="2" s="1"/>
  <c r="K1115" i="2"/>
  <c r="K1713" i="2" s="1"/>
  <c r="J1115" i="2"/>
  <c r="J1713" i="2" s="1"/>
  <c r="I1115" i="2"/>
  <c r="I1713" i="2" s="1"/>
  <c r="H1115" i="2"/>
  <c r="H1713" i="2" s="1"/>
  <c r="G1115" i="2"/>
  <c r="G1713" i="2" s="1"/>
  <c r="F1115" i="2"/>
  <c r="F1713" i="2" s="1"/>
  <c r="E1115" i="2"/>
  <c r="E1713" i="2" s="1"/>
  <c r="D1115" i="2"/>
  <c r="D1713" i="2" s="1"/>
  <c r="C1115" i="2"/>
  <c r="C1713" i="2" s="1"/>
  <c r="A1115" i="2"/>
  <c r="A1713" i="2" s="1"/>
  <c r="A522" i="3" s="1"/>
  <c r="A1182" i="3" s="1"/>
  <c r="Z1182" i="3" s="1"/>
  <c r="V1114" i="2"/>
  <c r="V1712" i="2" s="1"/>
  <c r="U1114" i="2"/>
  <c r="U1712" i="2" s="1"/>
  <c r="T1114" i="2"/>
  <c r="T1712" i="2" s="1"/>
  <c r="S1114" i="2"/>
  <c r="S1712" i="2" s="1"/>
  <c r="R1114" i="2"/>
  <c r="R1712" i="2" s="1"/>
  <c r="Q1114" i="2"/>
  <c r="Q1712" i="2" s="1"/>
  <c r="P1114" i="2"/>
  <c r="P1712" i="2" s="1"/>
  <c r="O1114" i="2"/>
  <c r="O1712" i="2" s="1"/>
  <c r="N1114" i="2"/>
  <c r="N1712" i="2" s="1"/>
  <c r="M1114" i="2"/>
  <c r="M1712" i="2" s="1"/>
  <c r="L1114" i="2"/>
  <c r="L1712" i="2" s="1"/>
  <c r="K1114" i="2"/>
  <c r="K1712" i="2" s="1"/>
  <c r="J1114" i="2"/>
  <c r="J1712" i="2" s="1"/>
  <c r="I1114" i="2"/>
  <c r="I1712" i="2" s="1"/>
  <c r="H1114" i="2"/>
  <c r="H1712" i="2" s="1"/>
  <c r="G1114" i="2"/>
  <c r="G1712" i="2" s="1"/>
  <c r="F1114" i="2"/>
  <c r="F1712" i="2" s="1"/>
  <c r="E1114" i="2"/>
  <c r="E1712" i="2" s="1"/>
  <c r="D1114" i="2"/>
  <c r="D1712" i="2" s="1"/>
  <c r="C1114" i="2"/>
  <c r="C1712" i="2" s="1"/>
  <c r="A1114" i="2"/>
  <c r="A1712" i="2" s="1"/>
  <c r="A521" i="3" s="1"/>
  <c r="A1181" i="3" s="1"/>
  <c r="Z1181" i="3" s="1"/>
  <c r="V1113" i="2"/>
  <c r="V1711" i="2" s="1"/>
  <c r="U1113" i="2"/>
  <c r="U1711" i="2" s="1"/>
  <c r="T1113" i="2"/>
  <c r="T1711" i="2" s="1"/>
  <c r="S1113" i="2"/>
  <c r="S1711" i="2" s="1"/>
  <c r="R1113" i="2"/>
  <c r="R1711" i="2" s="1"/>
  <c r="Q1113" i="2"/>
  <c r="Q1711" i="2" s="1"/>
  <c r="P1113" i="2"/>
  <c r="P1711" i="2" s="1"/>
  <c r="O1113" i="2"/>
  <c r="O1711" i="2" s="1"/>
  <c r="N1113" i="2"/>
  <c r="N1711" i="2" s="1"/>
  <c r="M1113" i="2"/>
  <c r="M1711" i="2" s="1"/>
  <c r="L1113" i="2"/>
  <c r="L1711" i="2" s="1"/>
  <c r="K1113" i="2"/>
  <c r="K1711" i="2" s="1"/>
  <c r="J1113" i="2"/>
  <c r="J1711" i="2" s="1"/>
  <c r="I1113" i="2"/>
  <c r="I1711" i="2" s="1"/>
  <c r="H1113" i="2"/>
  <c r="H1711" i="2" s="1"/>
  <c r="G1113" i="2"/>
  <c r="G1711" i="2" s="1"/>
  <c r="F1113" i="2"/>
  <c r="F1711" i="2" s="1"/>
  <c r="E1113" i="2"/>
  <c r="E1711" i="2" s="1"/>
  <c r="D1113" i="2"/>
  <c r="D1711" i="2" s="1"/>
  <c r="C1113" i="2"/>
  <c r="C1711" i="2" s="1"/>
  <c r="A1113" i="2"/>
  <c r="A1711" i="2" s="1"/>
  <c r="A520" i="3" s="1"/>
  <c r="A1180" i="3" s="1"/>
  <c r="Z1180" i="3" s="1"/>
  <c r="V1112" i="2"/>
  <c r="V1710" i="2" s="1"/>
  <c r="U1112" i="2"/>
  <c r="U1710" i="2" s="1"/>
  <c r="T1112" i="2"/>
  <c r="T1710" i="2" s="1"/>
  <c r="S1112" i="2"/>
  <c r="S1710" i="2" s="1"/>
  <c r="R1112" i="2"/>
  <c r="R1710" i="2" s="1"/>
  <c r="Q1112" i="2"/>
  <c r="Q1710" i="2" s="1"/>
  <c r="P1112" i="2"/>
  <c r="P1710" i="2" s="1"/>
  <c r="O1112" i="2"/>
  <c r="O1710" i="2" s="1"/>
  <c r="N1112" i="2"/>
  <c r="N1710" i="2" s="1"/>
  <c r="M1112" i="2"/>
  <c r="M1710" i="2" s="1"/>
  <c r="L1112" i="2"/>
  <c r="L1710" i="2" s="1"/>
  <c r="K1112" i="2"/>
  <c r="K1710" i="2" s="1"/>
  <c r="J1112" i="2"/>
  <c r="J1710" i="2" s="1"/>
  <c r="I1112" i="2"/>
  <c r="I1710" i="2" s="1"/>
  <c r="H1112" i="2"/>
  <c r="H1710" i="2" s="1"/>
  <c r="G1112" i="2"/>
  <c r="G1710" i="2" s="1"/>
  <c r="F1112" i="2"/>
  <c r="F1710" i="2" s="1"/>
  <c r="E1112" i="2"/>
  <c r="E1710" i="2" s="1"/>
  <c r="D1112" i="2"/>
  <c r="D1710" i="2" s="1"/>
  <c r="C1112" i="2"/>
  <c r="C1710" i="2" s="1"/>
  <c r="A1112" i="2"/>
  <c r="A1710" i="2" s="1"/>
  <c r="A519" i="3" s="1"/>
  <c r="A1179" i="3" s="1"/>
  <c r="Z1179" i="3" s="1"/>
  <c r="V1111" i="2"/>
  <c r="V1709" i="2" s="1"/>
  <c r="U1111" i="2"/>
  <c r="U1709" i="2" s="1"/>
  <c r="T1111" i="2"/>
  <c r="T1709" i="2" s="1"/>
  <c r="S1111" i="2"/>
  <c r="S1709" i="2" s="1"/>
  <c r="R1111" i="2"/>
  <c r="R1709" i="2" s="1"/>
  <c r="Q1111" i="2"/>
  <c r="Q1709" i="2" s="1"/>
  <c r="P1111" i="2"/>
  <c r="P1709" i="2" s="1"/>
  <c r="O1111" i="2"/>
  <c r="O1709" i="2" s="1"/>
  <c r="N1111" i="2"/>
  <c r="N1709" i="2" s="1"/>
  <c r="M1111" i="2"/>
  <c r="M1709" i="2" s="1"/>
  <c r="L1111" i="2"/>
  <c r="L1709" i="2" s="1"/>
  <c r="K1111" i="2"/>
  <c r="K1709" i="2" s="1"/>
  <c r="J1111" i="2"/>
  <c r="J1709" i="2" s="1"/>
  <c r="I1111" i="2"/>
  <c r="I1709" i="2" s="1"/>
  <c r="H1111" i="2"/>
  <c r="H1709" i="2" s="1"/>
  <c r="G1111" i="2"/>
  <c r="G1709" i="2" s="1"/>
  <c r="F1111" i="2"/>
  <c r="F1709" i="2" s="1"/>
  <c r="E1111" i="2"/>
  <c r="E1709" i="2" s="1"/>
  <c r="D1111" i="2"/>
  <c r="D1709" i="2" s="1"/>
  <c r="C1111" i="2"/>
  <c r="C1709" i="2" s="1"/>
  <c r="A1111" i="2"/>
  <c r="A1709" i="2" s="1"/>
  <c r="A518" i="3" s="1"/>
  <c r="A1178" i="3" s="1"/>
  <c r="Z1178" i="3" s="1"/>
  <c r="V1110" i="2"/>
  <c r="V1708" i="2" s="1"/>
  <c r="U1110" i="2"/>
  <c r="U1708" i="2" s="1"/>
  <c r="T1110" i="2"/>
  <c r="T1708" i="2" s="1"/>
  <c r="S1110" i="2"/>
  <c r="S1708" i="2" s="1"/>
  <c r="R1110" i="2"/>
  <c r="R1708" i="2" s="1"/>
  <c r="Q1110" i="2"/>
  <c r="Q1708" i="2" s="1"/>
  <c r="P1110" i="2"/>
  <c r="P1708" i="2" s="1"/>
  <c r="O1110" i="2"/>
  <c r="O1708" i="2" s="1"/>
  <c r="N1110" i="2"/>
  <c r="N1708" i="2" s="1"/>
  <c r="M1110" i="2"/>
  <c r="M1708" i="2" s="1"/>
  <c r="L1110" i="2"/>
  <c r="L1708" i="2" s="1"/>
  <c r="K1110" i="2"/>
  <c r="K1708" i="2" s="1"/>
  <c r="J1110" i="2"/>
  <c r="J1708" i="2" s="1"/>
  <c r="I1110" i="2"/>
  <c r="I1708" i="2" s="1"/>
  <c r="H1110" i="2"/>
  <c r="H1708" i="2" s="1"/>
  <c r="G1110" i="2"/>
  <c r="G1708" i="2" s="1"/>
  <c r="F1110" i="2"/>
  <c r="F1708" i="2" s="1"/>
  <c r="E1110" i="2"/>
  <c r="E1708" i="2" s="1"/>
  <c r="D1110" i="2"/>
  <c r="D1708" i="2" s="1"/>
  <c r="C1110" i="2"/>
  <c r="C1708" i="2" s="1"/>
  <c r="A1110" i="2"/>
  <c r="A1708" i="2" s="1"/>
  <c r="A517" i="3" s="1"/>
  <c r="A1177" i="3" s="1"/>
  <c r="Z1177" i="3" s="1"/>
  <c r="V1109" i="2"/>
  <c r="V1707" i="2" s="1"/>
  <c r="U1109" i="2"/>
  <c r="U1707" i="2" s="1"/>
  <c r="T1109" i="2"/>
  <c r="T1707" i="2" s="1"/>
  <c r="S1109" i="2"/>
  <c r="S1707" i="2" s="1"/>
  <c r="R1109" i="2"/>
  <c r="R1707" i="2" s="1"/>
  <c r="Q1109" i="2"/>
  <c r="Q1707" i="2" s="1"/>
  <c r="P1109" i="2"/>
  <c r="P1707" i="2" s="1"/>
  <c r="O1109" i="2"/>
  <c r="O1707" i="2" s="1"/>
  <c r="N1109" i="2"/>
  <c r="N1707" i="2" s="1"/>
  <c r="M1109" i="2"/>
  <c r="M1707" i="2" s="1"/>
  <c r="L1109" i="2"/>
  <c r="L1707" i="2" s="1"/>
  <c r="K1109" i="2"/>
  <c r="K1707" i="2" s="1"/>
  <c r="J1109" i="2"/>
  <c r="J1707" i="2" s="1"/>
  <c r="I1109" i="2"/>
  <c r="I1707" i="2" s="1"/>
  <c r="H1109" i="2"/>
  <c r="H1707" i="2" s="1"/>
  <c r="G1109" i="2"/>
  <c r="G1707" i="2" s="1"/>
  <c r="F1109" i="2"/>
  <c r="F1707" i="2" s="1"/>
  <c r="E1109" i="2"/>
  <c r="E1707" i="2" s="1"/>
  <c r="D1109" i="2"/>
  <c r="D1707" i="2" s="1"/>
  <c r="C1109" i="2"/>
  <c r="C1707" i="2" s="1"/>
  <c r="A1109" i="2"/>
  <c r="A1707" i="2" s="1"/>
  <c r="A516" i="3" s="1"/>
  <c r="A1176" i="3" s="1"/>
  <c r="Z1176" i="3" s="1"/>
  <c r="V1108" i="2"/>
  <c r="V1706" i="2" s="1"/>
  <c r="U1108" i="2"/>
  <c r="U1706" i="2" s="1"/>
  <c r="T1108" i="2"/>
  <c r="T1706" i="2" s="1"/>
  <c r="S1108" i="2"/>
  <c r="S1706" i="2" s="1"/>
  <c r="R1108" i="2"/>
  <c r="R1706" i="2" s="1"/>
  <c r="Q1108" i="2"/>
  <c r="Q1706" i="2" s="1"/>
  <c r="P1108" i="2"/>
  <c r="P1706" i="2" s="1"/>
  <c r="O1108" i="2"/>
  <c r="O1706" i="2" s="1"/>
  <c r="N1108" i="2"/>
  <c r="N1706" i="2" s="1"/>
  <c r="M1108" i="2"/>
  <c r="M1706" i="2" s="1"/>
  <c r="L1108" i="2"/>
  <c r="L1706" i="2" s="1"/>
  <c r="K1108" i="2"/>
  <c r="K1706" i="2" s="1"/>
  <c r="J1108" i="2"/>
  <c r="J1706" i="2" s="1"/>
  <c r="I1108" i="2"/>
  <c r="I1706" i="2" s="1"/>
  <c r="H1108" i="2"/>
  <c r="H1706" i="2" s="1"/>
  <c r="G1108" i="2"/>
  <c r="G1706" i="2" s="1"/>
  <c r="F1108" i="2"/>
  <c r="F1706" i="2" s="1"/>
  <c r="E1108" i="2"/>
  <c r="E1706" i="2" s="1"/>
  <c r="D1108" i="2"/>
  <c r="D1706" i="2" s="1"/>
  <c r="C1108" i="2"/>
  <c r="C1706" i="2" s="1"/>
  <c r="A1108" i="2"/>
  <c r="A1706" i="2" s="1"/>
  <c r="A515" i="3" s="1"/>
  <c r="A1175" i="3" s="1"/>
  <c r="Z1175" i="3" s="1"/>
  <c r="V1107" i="2"/>
  <c r="V1705" i="2" s="1"/>
  <c r="U1107" i="2"/>
  <c r="U1705" i="2" s="1"/>
  <c r="T1107" i="2"/>
  <c r="T1705" i="2" s="1"/>
  <c r="S1107" i="2"/>
  <c r="S1705" i="2" s="1"/>
  <c r="R1107" i="2"/>
  <c r="R1705" i="2" s="1"/>
  <c r="Q1107" i="2"/>
  <c r="Q1705" i="2" s="1"/>
  <c r="P1107" i="2"/>
  <c r="P1705" i="2" s="1"/>
  <c r="O1107" i="2"/>
  <c r="O1705" i="2" s="1"/>
  <c r="N1107" i="2"/>
  <c r="N1705" i="2" s="1"/>
  <c r="M1107" i="2"/>
  <c r="M1705" i="2" s="1"/>
  <c r="L1107" i="2"/>
  <c r="L1705" i="2" s="1"/>
  <c r="K1107" i="2"/>
  <c r="K1705" i="2" s="1"/>
  <c r="J1107" i="2"/>
  <c r="J1705" i="2" s="1"/>
  <c r="I1107" i="2"/>
  <c r="I1705" i="2" s="1"/>
  <c r="H1107" i="2"/>
  <c r="H1705" i="2" s="1"/>
  <c r="G1107" i="2"/>
  <c r="G1705" i="2" s="1"/>
  <c r="F1107" i="2"/>
  <c r="F1705" i="2" s="1"/>
  <c r="E1107" i="2"/>
  <c r="E1705" i="2" s="1"/>
  <c r="D1107" i="2"/>
  <c r="D1705" i="2" s="1"/>
  <c r="C1107" i="2"/>
  <c r="C1705" i="2" s="1"/>
  <c r="A1107" i="2"/>
  <c r="A1705" i="2" s="1"/>
  <c r="A514" i="3" s="1"/>
  <c r="A1174" i="3" s="1"/>
  <c r="Z1174" i="3" s="1"/>
  <c r="V1106" i="2"/>
  <c r="V1704" i="2" s="1"/>
  <c r="U1106" i="2"/>
  <c r="U1704" i="2" s="1"/>
  <c r="T1106" i="2"/>
  <c r="T1704" i="2" s="1"/>
  <c r="S1106" i="2"/>
  <c r="S1704" i="2" s="1"/>
  <c r="R1106" i="2"/>
  <c r="R1704" i="2" s="1"/>
  <c r="Q1106" i="2"/>
  <c r="Q1704" i="2" s="1"/>
  <c r="P1106" i="2"/>
  <c r="P1704" i="2" s="1"/>
  <c r="O1106" i="2"/>
  <c r="O1704" i="2" s="1"/>
  <c r="N1106" i="2"/>
  <c r="N1704" i="2" s="1"/>
  <c r="M1106" i="2"/>
  <c r="M1704" i="2" s="1"/>
  <c r="L1106" i="2"/>
  <c r="L1704" i="2" s="1"/>
  <c r="K1106" i="2"/>
  <c r="K1704" i="2" s="1"/>
  <c r="J1106" i="2"/>
  <c r="J1704" i="2" s="1"/>
  <c r="I1106" i="2"/>
  <c r="I1704" i="2" s="1"/>
  <c r="H1106" i="2"/>
  <c r="H1704" i="2" s="1"/>
  <c r="G1106" i="2"/>
  <c r="G1704" i="2" s="1"/>
  <c r="F1106" i="2"/>
  <c r="F1704" i="2" s="1"/>
  <c r="E1106" i="2"/>
  <c r="E1704" i="2" s="1"/>
  <c r="D1106" i="2"/>
  <c r="D1704" i="2" s="1"/>
  <c r="C1106" i="2"/>
  <c r="C1704" i="2" s="1"/>
  <c r="A1106" i="2"/>
  <c r="A1704" i="2" s="1"/>
  <c r="A513" i="3" s="1"/>
  <c r="A1173" i="3" s="1"/>
  <c r="Z1173" i="3" s="1"/>
  <c r="V1105" i="2"/>
  <c r="V1703" i="2" s="1"/>
  <c r="U1105" i="2"/>
  <c r="U1703" i="2" s="1"/>
  <c r="T1105" i="2"/>
  <c r="T1703" i="2" s="1"/>
  <c r="S1105" i="2"/>
  <c r="S1703" i="2" s="1"/>
  <c r="R1105" i="2"/>
  <c r="R1703" i="2" s="1"/>
  <c r="Q1105" i="2"/>
  <c r="Q1703" i="2" s="1"/>
  <c r="P1105" i="2"/>
  <c r="P1703" i="2" s="1"/>
  <c r="O1105" i="2"/>
  <c r="O1703" i="2" s="1"/>
  <c r="N1105" i="2"/>
  <c r="N1703" i="2" s="1"/>
  <c r="M1105" i="2"/>
  <c r="M1703" i="2" s="1"/>
  <c r="L1105" i="2"/>
  <c r="L1703" i="2" s="1"/>
  <c r="K1105" i="2"/>
  <c r="K1703" i="2" s="1"/>
  <c r="J1105" i="2"/>
  <c r="J1703" i="2" s="1"/>
  <c r="I1105" i="2"/>
  <c r="I1703" i="2" s="1"/>
  <c r="H1105" i="2"/>
  <c r="H1703" i="2" s="1"/>
  <c r="G1105" i="2"/>
  <c r="G1703" i="2" s="1"/>
  <c r="F1105" i="2"/>
  <c r="F1703" i="2" s="1"/>
  <c r="E1105" i="2"/>
  <c r="E1703" i="2" s="1"/>
  <c r="D1105" i="2"/>
  <c r="D1703" i="2" s="1"/>
  <c r="C1105" i="2"/>
  <c r="C1703" i="2" s="1"/>
  <c r="A1105" i="2"/>
  <c r="A1703" i="2" s="1"/>
  <c r="A512" i="3" s="1"/>
  <c r="A1172" i="3" s="1"/>
  <c r="Z1172" i="3" s="1"/>
  <c r="V1104" i="2"/>
  <c r="V1702" i="2" s="1"/>
  <c r="U1104" i="2"/>
  <c r="U1702" i="2" s="1"/>
  <c r="T1104" i="2"/>
  <c r="T1702" i="2" s="1"/>
  <c r="S1104" i="2"/>
  <c r="S1702" i="2" s="1"/>
  <c r="R1104" i="2"/>
  <c r="R1702" i="2" s="1"/>
  <c r="Q1104" i="2"/>
  <c r="Q1702" i="2" s="1"/>
  <c r="P1104" i="2"/>
  <c r="P1702" i="2" s="1"/>
  <c r="O1104" i="2"/>
  <c r="O1702" i="2" s="1"/>
  <c r="N1104" i="2"/>
  <c r="M1104" i="2"/>
  <c r="M1702" i="2" s="1"/>
  <c r="L1104" i="2"/>
  <c r="L1702" i="2" s="1"/>
  <c r="K1104" i="2"/>
  <c r="K1702" i="2" s="1"/>
  <c r="J1104" i="2"/>
  <c r="J1702" i="2" s="1"/>
  <c r="I1104" i="2"/>
  <c r="I1702" i="2" s="1"/>
  <c r="H1104" i="2"/>
  <c r="H1702" i="2" s="1"/>
  <c r="G1104" i="2"/>
  <c r="G1702" i="2" s="1"/>
  <c r="F1104" i="2"/>
  <c r="F1702" i="2" s="1"/>
  <c r="E1104" i="2"/>
  <c r="E1702" i="2" s="1"/>
  <c r="D1104" i="2"/>
  <c r="D1702" i="2" s="1"/>
  <c r="C1104" i="2"/>
  <c r="C1702" i="2" s="1"/>
  <c r="A1104" i="2"/>
  <c r="A1702" i="2" s="1"/>
  <c r="A511" i="3" s="1"/>
  <c r="A1171" i="3" s="1"/>
  <c r="Z1171" i="3" s="1"/>
  <c r="V1103" i="2"/>
  <c r="V1701" i="2" s="1"/>
  <c r="U1103" i="2"/>
  <c r="U1701" i="2" s="1"/>
  <c r="T1103" i="2"/>
  <c r="T1701" i="2" s="1"/>
  <c r="S1103" i="2"/>
  <c r="S1701" i="2" s="1"/>
  <c r="R1103" i="2"/>
  <c r="R1701" i="2" s="1"/>
  <c r="Q1103" i="2"/>
  <c r="Q1701" i="2" s="1"/>
  <c r="P1103" i="2"/>
  <c r="P1701" i="2" s="1"/>
  <c r="O1103" i="2"/>
  <c r="O1701" i="2" s="1"/>
  <c r="N1103" i="2"/>
  <c r="N1701" i="2" s="1"/>
  <c r="M1103" i="2"/>
  <c r="M1701" i="2" s="1"/>
  <c r="L1103" i="2"/>
  <c r="L1701" i="2" s="1"/>
  <c r="K1103" i="2"/>
  <c r="K1701" i="2" s="1"/>
  <c r="J1103" i="2"/>
  <c r="J1701" i="2" s="1"/>
  <c r="I1103" i="2"/>
  <c r="I1701" i="2" s="1"/>
  <c r="H1103" i="2"/>
  <c r="H1701" i="2" s="1"/>
  <c r="G1103" i="2"/>
  <c r="G1701" i="2" s="1"/>
  <c r="F1103" i="2"/>
  <c r="F1701" i="2" s="1"/>
  <c r="E1103" i="2"/>
  <c r="E1701" i="2" s="1"/>
  <c r="D1103" i="2"/>
  <c r="D1701" i="2" s="1"/>
  <c r="C1103" i="2"/>
  <c r="C1701" i="2" s="1"/>
  <c r="A1103" i="2"/>
  <c r="A1701" i="2" s="1"/>
  <c r="A510" i="3" s="1"/>
  <c r="A1170" i="3" s="1"/>
  <c r="Z1170" i="3" s="1"/>
  <c r="V1102" i="2"/>
  <c r="V1700" i="2" s="1"/>
  <c r="U1102" i="2"/>
  <c r="U1700" i="2" s="1"/>
  <c r="T1102" i="2"/>
  <c r="T1700" i="2" s="1"/>
  <c r="S1102" i="2"/>
  <c r="S1700" i="2" s="1"/>
  <c r="R1102" i="2"/>
  <c r="R1700" i="2" s="1"/>
  <c r="Q1102" i="2"/>
  <c r="Q1700" i="2" s="1"/>
  <c r="P1102" i="2"/>
  <c r="P1700" i="2" s="1"/>
  <c r="O1102" i="2"/>
  <c r="O1700" i="2" s="1"/>
  <c r="N1102" i="2"/>
  <c r="N1700" i="2" s="1"/>
  <c r="M1102" i="2"/>
  <c r="M1700" i="2" s="1"/>
  <c r="L1102" i="2"/>
  <c r="L1700" i="2" s="1"/>
  <c r="K1102" i="2"/>
  <c r="K1700" i="2" s="1"/>
  <c r="J1102" i="2"/>
  <c r="J1700" i="2" s="1"/>
  <c r="I1102" i="2"/>
  <c r="I1700" i="2" s="1"/>
  <c r="H1102" i="2"/>
  <c r="H1700" i="2" s="1"/>
  <c r="G1102" i="2"/>
  <c r="G1700" i="2" s="1"/>
  <c r="F1102" i="2"/>
  <c r="F1700" i="2" s="1"/>
  <c r="E1102" i="2"/>
  <c r="E1700" i="2" s="1"/>
  <c r="D1102" i="2"/>
  <c r="D1700" i="2" s="1"/>
  <c r="C1102" i="2"/>
  <c r="C1700" i="2" s="1"/>
  <c r="A1102" i="2"/>
  <c r="A1700" i="2" s="1"/>
  <c r="A509" i="3" s="1"/>
  <c r="A1169" i="3" s="1"/>
  <c r="Z1169" i="3" s="1"/>
  <c r="V1101" i="2"/>
  <c r="V1699" i="2" s="1"/>
  <c r="U1101" i="2"/>
  <c r="U1699" i="2" s="1"/>
  <c r="T1101" i="2"/>
  <c r="T1699" i="2" s="1"/>
  <c r="S1101" i="2"/>
  <c r="S1699" i="2" s="1"/>
  <c r="R1101" i="2"/>
  <c r="R1699" i="2" s="1"/>
  <c r="Q1101" i="2"/>
  <c r="Q1699" i="2" s="1"/>
  <c r="P1101" i="2"/>
  <c r="P1699" i="2" s="1"/>
  <c r="O1101" i="2"/>
  <c r="O1699" i="2" s="1"/>
  <c r="N1101" i="2"/>
  <c r="N1699" i="2" s="1"/>
  <c r="M1101" i="2"/>
  <c r="M1699" i="2" s="1"/>
  <c r="L1101" i="2"/>
  <c r="L1699" i="2" s="1"/>
  <c r="K1101" i="2"/>
  <c r="K1699" i="2" s="1"/>
  <c r="J1101" i="2"/>
  <c r="J1699" i="2" s="1"/>
  <c r="I1101" i="2"/>
  <c r="I1699" i="2" s="1"/>
  <c r="H1101" i="2"/>
  <c r="H1699" i="2" s="1"/>
  <c r="G1101" i="2"/>
  <c r="G1699" i="2" s="1"/>
  <c r="F1101" i="2"/>
  <c r="F1699" i="2" s="1"/>
  <c r="E1101" i="2"/>
  <c r="E1699" i="2" s="1"/>
  <c r="D1101" i="2"/>
  <c r="D1699" i="2" s="1"/>
  <c r="C1101" i="2"/>
  <c r="C1699" i="2" s="1"/>
  <c r="A1101" i="2"/>
  <c r="A1699" i="2" s="1"/>
  <c r="A508" i="3" s="1"/>
  <c r="A1168" i="3" s="1"/>
  <c r="Z1168" i="3" s="1"/>
  <c r="V1100" i="2"/>
  <c r="V1698" i="2" s="1"/>
  <c r="U1100" i="2"/>
  <c r="U1698" i="2" s="1"/>
  <c r="T1100" i="2"/>
  <c r="T1698" i="2" s="1"/>
  <c r="S1100" i="2"/>
  <c r="S1698" i="2" s="1"/>
  <c r="R1100" i="2"/>
  <c r="R1698" i="2" s="1"/>
  <c r="Q1100" i="2"/>
  <c r="Q1698" i="2" s="1"/>
  <c r="P1100" i="2"/>
  <c r="P1698" i="2" s="1"/>
  <c r="O1100" i="2"/>
  <c r="O1698" i="2" s="1"/>
  <c r="N1100" i="2"/>
  <c r="N1698" i="2" s="1"/>
  <c r="M1100" i="2"/>
  <c r="M1698" i="2" s="1"/>
  <c r="L1100" i="2"/>
  <c r="L1698" i="2" s="1"/>
  <c r="K1100" i="2"/>
  <c r="K1698" i="2" s="1"/>
  <c r="J1100" i="2"/>
  <c r="J1698" i="2" s="1"/>
  <c r="I1100" i="2"/>
  <c r="I1698" i="2" s="1"/>
  <c r="H1100" i="2"/>
  <c r="H1698" i="2" s="1"/>
  <c r="G1100" i="2"/>
  <c r="G1698" i="2" s="1"/>
  <c r="F1100" i="2"/>
  <c r="F1698" i="2" s="1"/>
  <c r="E1100" i="2"/>
  <c r="E1698" i="2" s="1"/>
  <c r="D1100" i="2"/>
  <c r="D1698" i="2" s="1"/>
  <c r="C1100" i="2"/>
  <c r="C1698" i="2" s="1"/>
  <c r="A1100" i="2"/>
  <c r="A1698" i="2" s="1"/>
  <c r="A507" i="3" s="1"/>
  <c r="A1167" i="3" s="1"/>
  <c r="Z1167" i="3" s="1"/>
  <c r="V1099" i="2"/>
  <c r="V1697" i="2" s="1"/>
  <c r="U1099" i="2"/>
  <c r="U1697" i="2" s="1"/>
  <c r="T1099" i="2"/>
  <c r="T1697" i="2" s="1"/>
  <c r="S1099" i="2"/>
  <c r="S1697" i="2" s="1"/>
  <c r="R1099" i="2"/>
  <c r="R1697" i="2" s="1"/>
  <c r="Q1099" i="2"/>
  <c r="Q1697" i="2" s="1"/>
  <c r="P1099" i="2"/>
  <c r="P1697" i="2" s="1"/>
  <c r="O1099" i="2"/>
  <c r="O1697" i="2" s="1"/>
  <c r="N1099" i="2"/>
  <c r="N1697" i="2" s="1"/>
  <c r="M1099" i="2"/>
  <c r="M1697" i="2" s="1"/>
  <c r="L1099" i="2"/>
  <c r="L1697" i="2" s="1"/>
  <c r="K1099" i="2"/>
  <c r="K1697" i="2" s="1"/>
  <c r="J1099" i="2"/>
  <c r="J1697" i="2" s="1"/>
  <c r="I1099" i="2"/>
  <c r="I1697" i="2" s="1"/>
  <c r="H1099" i="2"/>
  <c r="H1697" i="2" s="1"/>
  <c r="G1099" i="2"/>
  <c r="G1697" i="2" s="1"/>
  <c r="F1099" i="2"/>
  <c r="F1697" i="2" s="1"/>
  <c r="E1099" i="2"/>
  <c r="E1697" i="2" s="1"/>
  <c r="D1099" i="2"/>
  <c r="D1697" i="2" s="1"/>
  <c r="C1099" i="2"/>
  <c r="C1697" i="2" s="1"/>
  <c r="A1099" i="2"/>
  <c r="A1697" i="2" s="1"/>
  <c r="A506" i="3" s="1"/>
  <c r="A1166" i="3" s="1"/>
  <c r="Z1166" i="3" s="1"/>
  <c r="V1098" i="2"/>
  <c r="V1696" i="2" s="1"/>
  <c r="U1098" i="2"/>
  <c r="U1696" i="2" s="1"/>
  <c r="T1098" i="2"/>
  <c r="T1696" i="2" s="1"/>
  <c r="S1098" i="2"/>
  <c r="S1696" i="2" s="1"/>
  <c r="R1098" i="2"/>
  <c r="R1696" i="2" s="1"/>
  <c r="Q1098" i="2"/>
  <c r="Q1696" i="2" s="1"/>
  <c r="P1098" i="2"/>
  <c r="P1696" i="2" s="1"/>
  <c r="O1098" i="2"/>
  <c r="O1696" i="2" s="1"/>
  <c r="N1098" i="2"/>
  <c r="N1696" i="2" s="1"/>
  <c r="M1098" i="2"/>
  <c r="M1696" i="2" s="1"/>
  <c r="L1098" i="2"/>
  <c r="L1696" i="2" s="1"/>
  <c r="K1098" i="2"/>
  <c r="K1696" i="2" s="1"/>
  <c r="J1098" i="2"/>
  <c r="J1696" i="2" s="1"/>
  <c r="I1098" i="2"/>
  <c r="I1696" i="2" s="1"/>
  <c r="H1098" i="2"/>
  <c r="H1696" i="2" s="1"/>
  <c r="G1098" i="2"/>
  <c r="G1696" i="2" s="1"/>
  <c r="F1098" i="2"/>
  <c r="F1696" i="2" s="1"/>
  <c r="E1098" i="2"/>
  <c r="E1696" i="2" s="1"/>
  <c r="D1098" i="2"/>
  <c r="D1696" i="2" s="1"/>
  <c r="C1098" i="2"/>
  <c r="C1696" i="2" s="1"/>
  <c r="A1098" i="2"/>
  <c r="A1696" i="2" s="1"/>
  <c r="A505" i="3" s="1"/>
  <c r="A1165" i="3" s="1"/>
  <c r="Z1165" i="3" s="1"/>
  <c r="V1097" i="2"/>
  <c r="V1695" i="2" s="1"/>
  <c r="U1097" i="2"/>
  <c r="U1695" i="2" s="1"/>
  <c r="T1097" i="2"/>
  <c r="T1695" i="2" s="1"/>
  <c r="S1097" i="2"/>
  <c r="S1695" i="2" s="1"/>
  <c r="R1097" i="2"/>
  <c r="R1695" i="2" s="1"/>
  <c r="Q1097" i="2"/>
  <c r="Q1695" i="2" s="1"/>
  <c r="P1097" i="2"/>
  <c r="P1695" i="2" s="1"/>
  <c r="O1097" i="2"/>
  <c r="O1695" i="2" s="1"/>
  <c r="N1097" i="2"/>
  <c r="N1695" i="2" s="1"/>
  <c r="M1097" i="2"/>
  <c r="M1695" i="2" s="1"/>
  <c r="L1097" i="2"/>
  <c r="L1695" i="2" s="1"/>
  <c r="K1097" i="2"/>
  <c r="K1695" i="2" s="1"/>
  <c r="J1097" i="2"/>
  <c r="J1695" i="2" s="1"/>
  <c r="I1097" i="2"/>
  <c r="I1695" i="2" s="1"/>
  <c r="H1097" i="2"/>
  <c r="H1695" i="2" s="1"/>
  <c r="G1097" i="2"/>
  <c r="G1695" i="2" s="1"/>
  <c r="F1097" i="2"/>
  <c r="F1695" i="2" s="1"/>
  <c r="E1097" i="2"/>
  <c r="E1695" i="2" s="1"/>
  <c r="D1097" i="2"/>
  <c r="D1695" i="2" s="1"/>
  <c r="C1097" i="2"/>
  <c r="C1695" i="2" s="1"/>
  <c r="A1097" i="2"/>
  <c r="A1695" i="2" s="1"/>
  <c r="A504" i="3" s="1"/>
  <c r="A1164" i="3" s="1"/>
  <c r="Z1164" i="3" s="1"/>
  <c r="V1096" i="2"/>
  <c r="V1694" i="2" s="1"/>
  <c r="U1096" i="2"/>
  <c r="U1694" i="2" s="1"/>
  <c r="T1096" i="2"/>
  <c r="T1694" i="2" s="1"/>
  <c r="S1096" i="2"/>
  <c r="S1694" i="2" s="1"/>
  <c r="R1096" i="2"/>
  <c r="R1694" i="2" s="1"/>
  <c r="Q1096" i="2"/>
  <c r="Q1694" i="2" s="1"/>
  <c r="P1096" i="2"/>
  <c r="P1694" i="2" s="1"/>
  <c r="O1096" i="2"/>
  <c r="O1694" i="2" s="1"/>
  <c r="N1096" i="2"/>
  <c r="N1694" i="2" s="1"/>
  <c r="M1096" i="2"/>
  <c r="M1694" i="2" s="1"/>
  <c r="L1096" i="2"/>
  <c r="L1694" i="2" s="1"/>
  <c r="K1096" i="2"/>
  <c r="K1694" i="2" s="1"/>
  <c r="J1096" i="2"/>
  <c r="J1694" i="2" s="1"/>
  <c r="I1096" i="2"/>
  <c r="I1694" i="2" s="1"/>
  <c r="H1096" i="2"/>
  <c r="H1694" i="2" s="1"/>
  <c r="G1096" i="2"/>
  <c r="G1694" i="2" s="1"/>
  <c r="F1096" i="2"/>
  <c r="F1694" i="2" s="1"/>
  <c r="E1096" i="2"/>
  <c r="E1694" i="2" s="1"/>
  <c r="D1096" i="2"/>
  <c r="D1694" i="2" s="1"/>
  <c r="C1096" i="2"/>
  <c r="C1694" i="2" s="1"/>
  <c r="A1096" i="2"/>
  <c r="A1694" i="2" s="1"/>
  <c r="A503" i="3" s="1"/>
  <c r="A1163" i="3" s="1"/>
  <c r="Z1163" i="3" s="1"/>
  <c r="V1095" i="2"/>
  <c r="V1693" i="2" s="1"/>
  <c r="U1095" i="2"/>
  <c r="U1693" i="2" s="1"/>
  <c r="T1095" i="2"/>
  <c r="T1693" i="2" s="1"/>
  <c r="S1095" i="2"/>
  <c r="S1693" i="2" s="1"/>
  <c r="R1095" i="2"/>
  <c r="R1693" i="2" s="1"/>
  <c r="Q1095" i="2"/>
  <c r="Q1693" i="2" s="1"/>
  <c r="P1095" i="2"/>
  <c r="P1693" i="2" s="1"/>
  <c r="O1095" i="2"/>
  <c r="O1693" i="2" s="1"/>
  <c r="N1095" i="2"/>
  <c r="N1693" i="2" s="1"/>
  <c r="M1095" i="2"/>
  <c r="M1693" i="2" s="1"/>
  <c r="L1095" i="2"/>
  <c r="L1693" i="2" s="1"/>
  <c r="K1095" i="2"/>
  <c r="K1693" i="2" s="1"/>
  <c r="J1095" i="2"/>
  <c r="J1693" i="2" s="1"/>
  <c r="I1095" i="2"/>
  <c r="I1693" i="2" s="1"/>
  <c r="H1095" i="2"/>
  <c r="H1693" i="2" s="1"/>
  <c r="G1095" i="2"/>
  <c r="G1693" i="2" s="1"/>
  <c r="F1095" i="2"/>
  <c r="F1693" i="2" s="1"/>
  <c r="E1095" i="2"/>
  <c r="E1693" i="2" s="1"/>
  <c r="D1095" i="2"/>
  <c r="D1693" i="2" s="1"/>
  <c r="C1095" i="2"/>
  <c r="C1693" i="2" s="1"/>
  <c r="A1095" i="2"/>
  <c r="A1693" i="2" s="1"/>
  <c r="A502" i="3" s="1"/>
  <c r="A1162" i="3" s="1"/>
  <c r="Z1162" i="3" s="1"/>
  <c r="V1094" i="2"/>
  <c r="V1692" i="2" s="1"/>
  <c r="U1094" i="2"/>
  <c r="U1692" i="2" s="1"/>
  <c r="T1094" i="2"/>
  <c r="T1692" i="2" s="1"/>
  <c r="S1094" i="2"/>
  <c r="S1692" i="2" s="1"/>
  <c r="R1094" i="2"/>
  <c r="R1692" i="2" s="1"/>
  <c r="Q1094" i="2"/>
  <c r="Q1692" i="2" s="1"/>
  <c r="P1094" i="2"/>
  <c r="P1692" i="2" s="1"/>
  <c r="O1094" i="2"/>
  <c r="O1692" i="2" s="1"/>
  <c r="N1094" i="2"/>
  <c r="N1692" i="2" s="1"/>
  <c r="M1094" i="2"/>
  <c r="M1692" i="2" s="1"/>
  <c r="L1094" i="2"/>
  <c r="L1692" i="2" s="1"/>
  <c r="K1094" i="2"/>
  <c r="K1692" i="2" s="1"/>
  <c r="J1094" i="2"/>
  <c r="J1692" i="2" s="1"/>
  <c r="I1094" i="2"/>
  <c r="I1692" i="2" s="1"/>
  <c r="H1094" i="2"/>
  <c r="H1692" i="2" s="1"/>
  <c r="G1094" i="2"/>
  <c r="G1692" i="2" s="1"/>
  <c r="F1094" i="2"/>
  <c r="F1692" i="2" s="1"/>
  <c r="E1094" i="2"/>
  <c r="E1692" i="2" s="1"/>
  <c r="D1094" i="2"/>
  <c r="D1692" i="2" s="1"/>
  <c r="C1094" i="2"/>
  <c r="C1692" i="2" s="1"/>
  <c r="A1094" i="2"/>
  <c r="A1692" i="2" s="1"/>
  <c r="A501" i="3" s="1"/>
  <c r="A1161" i="3" s="1"/>
  <c r="Z1161" i="3" s="1"/>
  <c r="V1093" i="2"/>
  <c r="V1691" i="2" s="1"/>
  <c r="U1093" i="2"/>
  <c r="U1691" i="2" s="1"/>
  <c r="T1093" i="2"/>
  <c r="T1691" i="2" s="1"/>
  <c r="S1093" i="2"/>
  <c r="S1691" i="2" s="1"/>
  <c r="R1093" i="2"/>
  <c r="R1691" i="2" s="1"/>
  <c r="Q1093" i="2"/>
  <c r="Q1691" i="2" s="1"/>
  <c r="P1093" i="2"/>
  <c r="P1691" i="2" s="1"/>
  <c r="O1093" i="2"/>
  <c r="O1691" i="2" s="1"/>
  <c r="N1093" i="2"/>
  <c r="N1691" i="2" s="1"/>
  <c r="M1093" i="2"/>
  <c r="M1691" i="2" s="1"/>
  <c r="L1093" i="2"/>
  <c r="L1691" i="2" s="1"/>
  <c r="K1093" i="2"/>
  <c r="K1691" i="2" s="1"/>
  <c r="J1093" i="2"/>
  <c r="J1691" i="2" s="1"/>
  <c r="I1093" i="2"/>
  <c r="I1691" i="2" s="1"/>
  <c r="H1093" i="2"/>
  <c r="H1691" i="2" s="1"/>
  <c r="G1093" i="2"/>
  <c r="G1691" i="2" s="1"/>
  <c r="F1093" i="2"/>
  <c r="F1691" i="2" s="1"/>
  <c r="E1093" i="2"/>
  <c r="E1691" i="2" s="1"/>
  <c r="D1093" i="2"/>
  <c r="D1691" i="2" s="1"/>
  <c r="C1093" i="2"/>
  <c r="C1691" i="2" s="1"/>
  <c r="A1093" i="2"/>
  <c r="A1691" i="2" s="1"/>
  <c r="A500" i="3" s="1"/>
  <c r="A1160" i="3" s="1"/>
  <c r="Z1160" i="3" s="1"/>
  <c r="V1092" i="2"/>
  <c r="U1092" i="2"/>
  <c r="U1690" i="2" s="1"/>
  <c r="T1092" i="2"/>
  <c r="T1690" i="2" s="1"/>
  <c r="S1092" i="2"/>
  <c r="S1690" i="2" s="1"/>
  <c r="R1092" i="2"/>
  <c r="R1690" i="2" s="1"/>
  <c r="Q1092" i="2"/>
  <c r="Q1690" i="2" s="1"/>
  <c r="P1092" i="2"/>
  <c r="P1690" i="2" s="1"/>
  <c r="O1092" i="2"/>
  <c r="O1690" i="2" s="1"/>
  <c r="N1092" i="2"/>
  <c r="N1690" i="2" s="1"/>
  <c r="M1092" i="2"/>
  <c r="M1690" i="2" s="1"/>
  <c r="L1092" i="2"/>
  <c r="L1690" i="2" s="1"/>
  <c r="K1092" i="2"/>
  <c r="K1690" i="2" s="1"/>
  <c r="J1092" i="2"/>
  <c r="J1690" i="2" s="1"/>
  <c r="I1092" i="2"/>
  <c r="I1690" i="2" s="1"/>
  <c r="H1092" i="2"/>
  <c r="H1690" i="2" s="1"/>
  <c r="G1092" i="2"/>
  <c r="G1690" i="2" s="1"/>
  <c r="F1092" i="2"/>
  <c r="F1690" i="2" s="1"/>
  <c r="E1092" i="2"/>
  <c r="E1690" i="2" s="1"/>
  <c r="D1092" i="2"/>
  <c r="D1690" i="2" s="1"/>
  <c r="C1092" i="2"/>
  <c r="C1690" i="2" s="1"/>
  <c r="A1092" i="2"/>
  <c r="A1690" i="2" s="1"/>
  <c r="A499" i="3" s="1"/>
  <c r="A1159" i="3" s="1"/>
  <c r="Z1159" i="3" s="1"/>
  <c r="V1091" i="2"/>
  <c r="V1689" i="2" s="1"/>
  <c r="U1091" i="2"/>
  <c r="U1689" i="2" s="1"/>
  <c r="T1091" i="2"/>
  <c r="T1689" i="2" s="1"/>
  <c r="S1091" i="2"/>
  <c r="S1689" i="2" s="1"/>
  <c r="R1091" i="2"/>
  <c r="R1689" i="2" s="1"/>
  <c r="Q1091" i="2"/>
  <c r="Q1689" i="2" s="1"/>
  <c r="P1091" i="2"/>
  <c r="P1689" i="2" s="1"/>
  <c r="O1091" i="2"/>
  <c r="O1689" i="2" s="1"/>
  <c r="N1091" i="2"/>
  <c r="N1689" i="2" s="1"/>
  <c r="M1091" i="2"/>
  <c r="M1689" i="2" s="1"/>
  <c r="L1091" i="2"/>
  <c r="L1689" i="2" s="1"/>
  <c r="K1091" i="2"/>
  <c r="K1689" i="2" s="1"/>
  <c r="J1091" i="2"/>
  <c r="J1689" i="2" s="1"/>
  <c r="I1091" i="2"/>
  <c r="I1689" i="2" s="1"/>
  <c r="H1091" i="2"/>
  <c r="H1689" i="2" s="1"/>
  <c r="G1091" i="2"/>
  <c r="G1689" i="2" s="1"/>
  <c r="F1091" i="2"/>
  <c r="F1689" i="2" s="1"/>
  <c r="E1091" i="2"/>
  <c r="E1689" i="2" s="1"/>
  <c r="D1091" i="2"/>
  <c r="D1689" i="2" s="1"/>
  <c r="C1091" i="2"/>
  <c r="C1689" i="2" s="1"/>
  <c r="A1091" i="2"/>
  <c r="A1689" i="2" s="1"/>
  <c r="A498" i="3" s="1"/>
  <c r="A1158" i="3" s="1"/>
  <c r="Z1158" i="3" s="1"/>
  <c r="V1090" i="2"/>
  <c r="V1688" i="2" s="1"/>
  <c r="U1090" i="2"/>
  <c r="U1688" i="2" s="1"/>
  <c r="T1090" i="2"/>
  <c r="T1688" i="2" s="1"/>
  <c r="S1090" i="2"/>
  <c r="S1688" i="2" s="1"/>
  <c r="R1090" i="2"/>
  <c r="R1688" i="2" s="1"/>
  <c r="Q1090" i="2"/>
  <c r="Q1688" i="2" s="1"/>
  <c r="P1090" i="2"/>
  <c r="P1688" i="2" s="1"/>
  <c r="O1090" i="2"/>
  <c r="O1688" i="2" s="1"/>
  <c r="N1090" i="2"/>
  <c r="N1688" i="2" s="1"/>
  <c r="M1090" i="2"/>
  <c r="M1688" i="2" s="1"/>
  <c r="L1090" i="2"/>
  <c r="L1688" i="2" s="1"/>
  <c r="K1090" i="2"/>
  <c r="K1688" i="2" s="1"/>
  <c r="J1090" i="2"/>
  <c r="J1688" i="2" s="1"/>
  <c r="I1090" i="2"/>
  <c r="I1688" i="2" s="1"/>
  <c r="H1090" i="2"/>
  <c r="H1688" i="2" s="1"/>
  <c r="G1090" i="2"/>
  <c r="G1688" i="2" s="1"/>
  <c r="F1090" i="2"/>
  <c r="F1688" i="2" s="1"/>
  <c r="E1090" i="2"/>
  <c r="E1688" i="2" s="1"/>
  <c r="D1090" i="2"/>
  <c r="D1688" i="2" s="1"/>
  <c r="C1090" i="2"/>
  <c r="C1688" i="2" s="1"/>
  <c r="A1090" i="2"/>
  <c r="A1688" i="2" s="1"/>
  <c r="A497" i="3" s="1"/>
  <c r="A1157" i="3" s="1"/>
  <c r="Z1157" i="3" s="1"/>
  <c r="V1089" i="2"/>
  <c r="V1687" i="2" s="1"/>
  <c r="U1089" i="2"/>
  <c r="U1687" i="2" s="1"/>
  <c r="T1089" i="2"/>
  <c r="T1687" i="2" s="1"/>
  <c r="S1089" i="2"/>
  <c r="S1687" i="2" s="1"/>
  <c r="R1089" i="2"/>
  <c r="R1687" i="2" s="1"/>
  <c r="Q1089" i="2"/>
  <c r="Q1687" i="2" s="1"/>
  <c r="P1089" i="2"/>
  <c r="P1687" i="2" s="1"/>
  <c r="O1089" i="2"/>
  <c r="O1687" i="2" s="1"/>
  <c r="N1089" i="2"/>
  <c r="N1687" i="2" s="1"/>
  <c r="M1089" i="2"/>
  <c r="M1687" i="2" s="1"/>
  <c r="L1089" i="2"/>
  <c r="L1687" i="2" s="1"/>
  <c r="K1089" i="2"/>
  <c r="K1687" i="2" s="1"/>
  <c r="J1089" i="2"/>
  <c r="J1687" i="2" s="1"/>
  <c r="I1089" i="2"/>
  <c r="I1687" i="2" s="1"/>
  <c r="H1089" i="2"/>
  <c r="H1687" i="2" s="1"/>
  <c r="G1089" i="2"/>
  <c r="G1687" i="2" s="1"/>
  <c r="F1089" i="2"/>
  <c r="F1687" i="2" s="1"/>
  <c r="E1089" i="2"/>
  <c r="E1687" i="2" s="1"/>
  <c r="D1089" i="2"/>
  <c r="D1687" i="2" s="1"/>
  <c r="C1089" i="2"/>
  <c r="C1687" i="2" s="1"/>
  <c r="A1089" i="2"/>
  <c r="A1687" i="2" s="1"/>
  <c r="A496" i="3" s="1"/>
  <c r="A1156" i="3" s="1"/>
  <c r="Z1156" i="3" s="1"/>
  <c r="V1088" i="2"/>
  <c r="V1686" i="2" s="1"/>
  <c r="U1088" i="2"/>
  <c r="U1686" i="2" s="1"/>
  <c r="T1088" i="2"/>
  <c r="T1686" i="2" s="1"/>
  <c r="S1088" i="2"/>
  <c r="S1686" i="2" s="1"/>
  <c r="R1088" i="2"/>
  <c r="R1686" i="2" s="1"/>
  <c r="Q1088" i="2"/>
  <c r="Q1686" i="2" s="1"/>
  <c r="P1088" i="2"/>
  <c r="P1686" i="2" s="1"/>
  <c r="O1088" i="2"/>
  <c r="O1686" i="2" s="1"/>
  <c r="N1088" i="2"/>
  <c r="N1686" i="2" s="1"/>
  <c r="M1088" i="2"/>
  <c r="M1686" i="2" s="1"/>
  <c r="L1088" i="2"/>
  <c r="L1686" i="2" s="1"/>
  <c r="K1088" i="2"/>
  <c r="K1686" i="2" s="1"/>
  <c r="J1088" i="2"/>
  <c r="J1686" i="2" s="1"/>
  <c r="I1088" i="2"/>
  <c r="I1686" i="2" s="1"/>
  <c r="H1088" i="2"/>
  <c r="H1686" i="2" s="1"/>
  <c r="G1088" i="2"/>
  <c r="G1686" i="2" s="1"/>
  <c r="F1088" i="2"/>
  <c r="F1686" i="2" s="1"/>
  <c r="E1088" i="2"/>
  <c r="E1686" i="2" s="1"/>
  <c r="D1088" i="2"/>
  <c r="D1686" i="2" s="1"/>
  <c r="C1088" i="2"/>
  <c r="C1686" i="2" s="1"/>
  <c r="A1088" i="2"/>
  <c r="A1686" i="2" s="1"/>
  <c r="A495" i="3" s="1"/>
  <c r="A1155" i="3" s="1"/>
  <c r="Z1155" i="3" s="1"/>
  <c r="V1087" i="2"/>
  <c r="V1685" i="2" s="1"/>
  <c r="U1087" i="2"/>
  <c r="U1685" i="2" s="1"/>
  <c r="T1087" i="2"/>
  <c r="T1685" i="2" s="1"/>
  <c r="S1087" i="2"/>
  <c r="S1685" i="2" s="1"/>
  <c r="R1087" i="2"/>
  <c r="R1685" i="2" s="1"/>
  <c r="Q1087" i="2"/>
  <c r="Q1685" i="2" s="1"/>
  <c r="P1087" i="2"/>
  <c r="P1685" i="2" s="1"/>
  <c r="O1087" i="2"/>
  <c r="O1685" i="2" s="1"/>
  <c r="N1087" i="2"/>
  <c r="N1685" i="2" s="1"/>
  <c r="M1087" i="2"/>
  <c r="M1685" i="2" s="1"/>
  <c r="L1087" i="2"/>
  <c r="L1685" i="2" s="1"/>
  <c r="K1087" i="2"/>
  <c r="K1685" i="2" s="1"/>
  <c r="J1087" i="2"/>
  <c r="J1685" i="2" s="1"/>
  <c r="I1087" i="2"/>
  <c r="I1685" i="2" s="1"/>
  <c r="H1087" i="2"/>
  <c r="H1685" i="2" s="1"/>
  <c r="G1087" i="2"/>
  <c r="G1685" i="2" s="1"/>
  <c r="F1087" i="2"/>
  <c r="F1685" i="2" s="1"/>
  <c r="E1087" i="2"/>
  <c r="E1685" i="2" s="1"/>
  <c r="D1087" i="2"/>
  <c r="D1685" i="2" s="1"/>
  <c r="C1087" i="2"/>
  <c r="C1685" i="2" s="1"/>
  <c r="A1087" i="2"/>
  <c r="A1685" i="2" s="1"/>
  <c r="A494" i="3" s="1"/>
  <c r="A1154" i="3" s="1"/>
  <c r="Z1154" i="3" s="1"/>
  <c r="V1086" i="2"/>
  <c r="V1684" i="2" s="1"/>
  <c r="U1086" i="2"/>
  <c r="U1684" i="2" s="1"/>
  <c r="T1086" i="2"/>
  <c r="T1684" i="2" s="1"/>
  <c r="S1086" i="2"/>
  <c r="S1684" i="2" s="1"/>
  <c r="R1086" i="2"/>
  <c r="R1684" i="2" s="1"/>
  <c r="Q1086" i="2"/>
  <c r="Q1684" i="2" s="1"/>
  <c r="P1086" i="2"/>
  <c r="P1684" i="2" s="1"/>
  <c r="O1086" i="2"/>
  <c r="O1684" i="2" s="1"/>
  <c r="N1086" i="2"/>
  <c r="N1684" i="2" s="1"/>
  <c r="M1086" i="2"/>
  <c r="M1684" i="2" s="1"/>
  <c r="L1086" i="2"/>
  <c r="L1684" i="2" s="1"/>
  <c r="K1086" i="2"/>
  <c r="K1684" i="2" s="1"/>
  <c r="J1086" i="2"/>
  <c r="J1684" i="2" s="1"/>
  <c r="I1086" i="2"/>
  <c r="I1684" i="2" s="1"/>
  <c r="H1086" i="2"/>
  <c r="H1684" i="2" s="1"/>
  <c r="G1086" i="2"/>
  <c r="G1684" i="2" s="1"/>
  <c r="F1086" i="2"/>
  <c r="F1684" i="2" s="1"/>
  <c r="E1086" i="2"/>
  <c r="E1684" i="2" s="1"/>
  <c r="D1086" i="2"/>
  <c r="D1684" i="2" s="1"/>
  <c r="C1086" i="2"/>
  <c r="C1684" i="2" s="1"/>
  <c r="A1086" i="2"/>
  <c r="A1684" i="2" s="1"/>
  <c r="A493" i="3" s="1"/>
  <c r="A1153" i="3" s="1"/>
  <c r="Z1153" i="3" s="1"/>
  <c r="V1085" i="2"/>
  <c r="V1683" i="2" s="1"/>
  <c r="U1085" i="2"/>
  <c r="U1683" i="2" s="1"/>
  <c r="T1085" i="2"/>
  <c r="T1683" i="2" s="1"/>
  <c r="S1085" i="2"/>
  <c r="S1683" i="2" s="1"/>
  <c r="R1085" i="2"/>
  <c r="R1683" i="2" s="1"/>
  <c r="Q1085" i="2"/>
  <c r="Q1683" i="2" s="1"/>
  <c r="P1085" i="2"/>
  <c r="P1683" i="2" s="1"/>
  <c r="O1085" i="2"/>
  <c r="O1683" i="2" s="1"/>
  <c r="N1085" i="2"/>
  <c r="N1683" i="2" s="1"/>
  <c r="M1085" i="2"/>
  <c r="M1683" i="2" s="1"/>
  <c r="L1085" i="2"/>
  <c r="L1683" i="2" s="1"/>
  <c r="K1085" i="2"/>
  <c r="K1683" i="2" s="1"/>
  <c r="J1085" i="2"/>
  <c r="J1683" i="2" s="1"/>
  <c r="I1085" i="2"/>
  <c r="I1683" i="2" s="1"/>
  <c r="H1085" i="2"/>
  <c r="H1683" i="2" s="1"/>
  <c r="G1085" i="2"/>
  <c r="G1683" i="2" s="1"/>
  <c r="F1085" i="2"/>
  <c r="F1683" i="2" s="1"/>
  <c r="E1085" i="2"/>
  <c r="E1683" i="2" s="1"/>
  <c r="D1085" i="2"/>
  <c r="D1683" i="2" s="1"/>
  <c r="C1085" i="2"/>
  <c r="C1683" i="2" s="1"/>
  <c r="A1085" i="2"/>
  <c r="A1683" i="2" s="1"/>
  <c r="A492" i="3" s="1"/>
  <c r="A1152" i="3" s="1"/>
  <c r="Z1152" i="3" s="1"/>
  <c r="V1084" i="2"/>
  <c r="V1682" i="2" s="1"/>
  <c r="U1084" i="2"/>
  <c r="U1682" i="2" s="1"/>
  <c r="T1084" i="2"/>
  <c r="T1682" i="2" s="1"/>
  <c r="S1084" i="2"/>
  <c r="S1682" i="2" s="1"/>
  <c r="R1084" i="2"/>
  <c r="R1682" i="2" s="1"/>
  <c r="Q1084" i="2"/>
  <c r="Q1682" i="2" s="1"/>
  <c r="P1084" i="2"/>
  <c r="P1682" i="2" s="1"/>
  <c r="O1084" i="2"/>
  <c r="O1682" i="2" s="1"/>
  <c r="N1084" i="2"/>
  <c r="N1682" i="2" s="1"/>
  <c r="M1084" i="2"/>
  <c r="M1682" i="2" s="1"/>
  <c r="L1084" i="2"/>
  <c r="L1682" i="2" s="1"/>
  <c r="K1084" i="2"/>
  <c r="K1682" i="2" s="1"/>
  <c r="J1084" i="2"/>
  <c r="J1682" i="2" s="1"/>
  <c r="I1084" i="2"/>
  <c r="I1682" i="2" s="1"/>
  <c r="H1084" i="2"/>
  <c r="H1682" i="2" s="1"/>
  <c r="G1084" i="2"/>
  <c r="G1682" i="2" s="1"/>
  <c r="F1084" i="2"/>
  <c r="F1682" i="2" s="1"/>
  <c r="E1084" i="2"/>
  <c r="E1682" i="2" s="1"/>
  <c r="D1084" i="2"/>
  <c r="D1682" i="2" s="1"/>
  <c r="C1084" i="2"/>
  <c r="C1682" i="2" s="1"/>
  <c r="A1084" i="2"/>
  <c r="A1682" i="2" s="1"/>
  <c r="A491" i="3" s="1"/>
  <c r="A1151" i="3" s="1"/>
  <c r="Z1151" i="3" s="1"/>
  <c r="V1083" i="2"/>
  <c r="V1681" i="2" s="1"/>
  <c r="U1083" i="2"/>
  <c r="U1681" i="2" s="1"/>
  <c r="T1083" i="2"/>
  <c r="T1681" i="2" s="1"/>
  <c r="S1083" i="2"/>
  <c r="S1681" i="2" s="1"/>
  <c r="R1083" i="2"/>
  <c r="R1681" i="2" s="1"/>
  <c r="Q1083" i="2"/>
  <c r="Q1681" i="2" s="1"/>
  <c r="P1083" i="2"/>
  <c r="P1681" i="2" s="1"/>
  <c r="O1083" i="2"/>
  <c r="O1681" i="2" s="1"/>
  <c r="N1083" i="2"/>
  <c r="N1681" i="2" s="1"/>
  <c r="M1083" i="2"/>
  <c r="M1681" i="2" s="1"/>
  <c r="L1083" i="2"/>
  <c r="L1681" i="2" s="1"/>
  <c r="K1083" i="2"/>
  <c r="K1681" i="2" s="1"/>
  <c r="J1083" i="2"/>
  <c r="J1681" i="2" s="1"/>
  <c r="I1083" i="2"/>
  <c r="I1681" i="2" s="1"/>
  <c r="H1083" i="2"/>
  <c r="H1681" i="2" s="1"/>
  <c r="G1083" i="2"/>
  <c r="G1681" i="2" s="1"/>
  <c r="F1083" i="2"/>
  <c r="F1681" i="2" s="1"/>
  <c r="E1083" i="2"/>
  <c r="E1681" i="2" s="1"/>
  <c r="D1083" i="2"/>
  <c r="D1681" i="2" s="1"/>
  <c r="C1083" i="2"/>
  <c r="C1681" i="2" s="1"/>
  <c r="A1083" i="2"/>
  <c r="A1681" i="2" s="1"/>
  <c r="A490" i="3" s="1"/>
  <c r="A1150" i="3" s="1"/>
  <c r="Z1150" i="3" s="1"/>
  <c r="V1082" i="2"/>
  <c r="V1680" i="2" s="1"/>
  <c r="U1082" i="2"/>
  <c r="U1680" i="2" s="1"/>
  <c r="T1082" i="2"/>
  <c r="T1680" i="2" s="1"/>
  <c r="S1082" i="2"/>
  <c r="S1680" i="2" s="1"/>
  <c r="R1082" i="2"/>
  <c r="R1680" i="2" s="1"/>
  <c r="Q1082" i="2"/>
  <c r="Q1680" i="2" s="1"/>
  <c r="P1082" i="2"/>
  <c r="P1680" i="2" s="1"/>
  <c r="O1082" i="2"/>
  <c r="O1680" i="2" s="1"/>
  <c r="N1082" i="2"/>
  <c r="N1680" i="2" s="1"/>
  <c r="M1082" i="2"/>
  <c r="M1680" i="2" s="1"/>
  <c r="L1082" i="2"/>
  <c r="L1680" i="2" s="1"/>
  <c r="K1082" i="2"/>
  <c r="K1680" i="2" s="1"/>
  <c r="J1082" i="2"/>
  <c r="J1680" i="2" s="1"/>
  <c r="I1082" i="2"/>
  <c r="I1680" i="2" s="1"/>
  <c r="H1082" i="2"/>
  <c r="H1680" i="2" s="1"/>
  <c r="G1082" i="2"/>
  <c r="G1680" i="2" s="1"/>
  <c r="F1082" i="2"/>
  <c r="F1680" i="2" s="1"/>
  <c r="E1082" i="2"/>
  <c r="E1680" i="2" s="1"/>
  <c r="D1082" i="2"/>
  <c r="D1680" i="2" s="1"/>
  <c r="C1082" i="2"/>
  <c r="C1680" i="2" s="1"/>
  <c r="A1082" i="2"/>
  <c r="A1680" i="2" s="1"/>
  <c r="A489" i="3" s="1"/>
  <c r="A1149" i="3" s="1"/>
  <c r="Z1149" i="3" s="1"/>
  <c r="V1081" i="2"/>
  <c r="V1679" i="2" s="1"/>
  <c r="U1081" i="2"/>
  <c r="U1679" i="2" s="1"/>
  <c r="T1081" i="2"/>
  <c r="T1679" i="2" s="1"/>
  <c r="S1081" i="2"/>
  <c r="S1679" i="2" s="1"/>
  <c r="R1081" i="2"/>
  <c r="R1679" i="2" s="1"/>
  <c r="Q1081" i="2"/>
  <c r="Q1679" i="2" s="1"/>
  <c r="P1081" i="2"/>
  <c r="P1679" i="2" s="1"/>
  <c r="O1081" i="2"/>
  <c r="O1679" i="2" s="1"/>
  <c r="N1081" i="2"/>
  <c r="N1679" i="2" s="1"/>
  <c r="M1081" i="2"/>
  <c r="M1679" i="2" s="1"/>
  <c r="L1081" i="2"/>
  <c r="L1679" i="2" s="1"/>
  <c r="K1081" i="2"/>
  <c r="K1679" i="2" s="1"/>
  <c r="J1081" i="2"/>
  <c r="J1679" i="2" s="1"/>
  <c r="I1081" i="2"/>
  <c r="I1679" i="2" s="1"/>
  <c r="H1081" i="2"/>
  <c r="H1679" i="2" s="1"/>
  <c r="G1081" i="2"/>
  <c r="G1679" i="2" s="1"/>
  <c r="F1081" i="2"/>
  <c r="F1679" i="2" s="1"/>
  <c r="E1081" i="2"/>
  <c r="E1679" i="2" s="1"/>
  <c r="D1081" i="2"/>
  <c r="D1679" i="2" s="1"/>
  <c r="C1081" i="2"/>
  <c r="C1679" i="2" s="1"/>
  <c r="A1081" i="2"/>
  <c r="A1679" i="2" s="1"/>
  <c r="A488" i="3" s="1"/>
  <c r="A1148" i="3" s="1"/>
  <c r="Z1148" i="3" s="1"/>
  <c r="V1080" i="2"/>
  <c r="V1678" i="2" s="1"/>
  <c r="U1080" i="2"/>
  <c r="U1678" i="2" s="1"/>
  <c r="T1080" i="2"/>
  <c r="T1678" i="2" s="1"/>
  <c r="S1080" i="2"/>
  <c r="S1678" i="2" s="1"/>
  <c r="R1080" i="2"/>
  <c r="R1678" i="2" s="1"/>
  <c r="Q1080" i="2"/>
  <c r="Q1678" i="2" s="1"/>
  <c r="P1080" i="2"/>
  <c r="P1678" i="2" s="1"/>
  <c r="O1080" i="2"/>
  <c r="O1678" i="2" s="1"/>
  <c r="N1080" i="2"/>
  <c r="N1678" i="2" s="1"/>
  <c r="M1080" i="2"/>
  <c r="M1678" i="2" s="1"/>
  <c r="L1080" i="2"/>
  <c r="L1678" i="2" s="1"/>
  <c r="K1080" i="2"/>
  <c r="K1678" i="2" s="1"/>
  <c r="J1080" i="2"/>
  <c r="J1678" i="2" s="1"/>
  <c r="I1080" i="2"/>
  <c r="I1678" i="2" s="1"/>
  <c r="H1080" i="2"/>
  <c r="H1678" i="2" s="1"/>
  <c r="G1080" i="2"/>
  <c r="G1678" i="2" s="1"/>
  <c r="F1080" i="2"/>
  <c r="F1678" i="2" s="1"/>
  <c r="E1080" i="2"/>
  <c r="E1678" i="2" s="1"/>
  <c r="D1080" i="2"/>
  <c r="D1678" i="2" s="1"/>
  <c r="C1080" i="2"/>
  <c r="C1678" i="2" s="1"/>
  <c r="A1080" i="2"/>
  <c r="A1678" i="2" s="1"/>
  <c r="A487" i="3" s="1"/>
  <c r="A1147" i="3" s="1"/>
  <c r="Z1147" i="3" s="1"/>
  <c r="V1079" i="2"/>
  <c r="V1677" i="2" s="1"/>
  <c r="U1079" i="2"/>
  <c r="U1677" i="2" s="1"/>
  <c r="T1079" i="2"/>
  <c r="T1677" i="2" s="1"/>
  <c r="S1079" i="2"/>
  <c r="S1677" i="2" s="1"/>
  <c r="R1079" i="2"/>
  <c r="R1677" i="2" s="1"/>
  <c r="Q1079" i="2"/>
  <c r="Q1677" i="2" s="1"/>
  <c r="P1079" i="2"/>
  <c r="P1677" i="2" s="1"/>
  <c r="O1079" i="2"/>
  <c r="O1677" i="2" s="1"/>
  <c r="N1079" i="2"/>
  <c r="N1677" i="2" s="1"/>
  <c r="M1079" i="2"/>
  <c r="M1677" i="2" s="1"/>
  <c r="L1079" i="2"/>
  <c r="L1677" i="2" s="1"/>
  <c r="K1079" i="2"/>
  <c r="K1677" i="2" s="1"/>
  <c r="J1079" i="2"/>
  <c r="J1677" i="2" s="1"/>
  <c r="I1079" i="2"/>
  <c r="I1677" i="2" s="1"/>
  <c r="H1079" i="2"/>
  <c r="H1677" i="2" s="1"/>
  <c r="G1079" i="2"/>
  <c r="G1677" i="2" s="1"/>
  <c r="F1079" i="2"/>
  <c r="F1677" i="2" s="1"/>
  <c r="E1079" i="2"/>
  <c r="E1677" i="2" s="1"/>
  <c r="D1079" i="2"/>
  <c r="D1677" i="2" s="1"/>
  <c r="C1079" i="2"/>
  <c r="C1677" i="2" s="1"/>
  <c r="A1079" i="2"/>
  <c r="A1677" i="2" s="1"/>
  <c r="A486" i="3" s="1"/>
  <c r="A1146" i="3" s="1"/>
  <c r="Z1146" i="3" s="1"/>
  <c r="V1078" i="2"/>
  <c r="V1676" i="2" s="1"/>
  <c r="U1078" i="2"/>
  <c r="U1676" i="2" s="1"/>
  <c r="T1078" i="2"/>
  <c r="T1676" i="2" s="1"/>
  <c r="S1078" i="2"/>
  <c r="S1676" i="2" s="1"/>
  <c r="R1078" i="2"/>
  <c r="R1676" i="2" s="1"/>
  <c r="Q1078" i="2"/>
  <c r="Q1676" i="2" s="1"/>
  <c r="P1078" i="2"/>
  <c r="P1676" i="2" s="1"/>
  <c r="O1078" i="2"/>
  <c r="O1676" i="2" s="1"/>
  <c r="N1078" i="2"/>
  <c r="N1676" i="2" s="1"/>
  <c r="M1078" i="2"/>
  <c r="M1676" i="2" s="1"/>
  <c r="L1078" i="2"/>
  <c r="L1676" i="2" s="1"/>
  <c r="K1078" i="2"/>
  <c r="K1676" i="2" s="1"/>
  <c r="J1078" i="2"/>
  <c r="J1676" i="2" s="1"/>
  <c r="I1078" i="2"/>
  <c r="I1676" i="2" s="1"/>
  <c r="H1078" i="2"/>
  <c r="H1676" i="2" s="1"/>
  <c r="G1078" i="2"/>
  <c r="G1676" i="2" s="1"/>
  <c r="F1078" i="2"/>
  <c r="F1676" i="2" s="1"/>
  <c r="E1078" i="2"/>
  <c r="E1676" i="2" s="1"/>
  <c r="D1078" i="2"/>
  <c r="D1676" i="2" s="1"/>
  <c r="C1078" i="2"/>
  <c r="C1676" i="2" s="1"/>
  <c r="A1078" i="2"/>
  <c r="A1676" i="2" s="1"/>
  <c r="A485" i="3" s="1"/>
  <c r="A1145" i="3" s="1"/>
  <c r="Z1145" i="3" s="1"/>
  <c r="V1077" i="2"/>
  <c r="V1675" i="2" s="1"/>
  <c r="U1077" i="2"/>
  <c r="U1675" i="2" s="1"/>
  <c r="T1077" i="2"/>
  <c r="T1675" i="2" s="1"/>
  <c r="S1077" i="2"/>
  <c r="S1675" i="2" s="1"/>
  <c r="R1077" i="2"/>
  <c r="R1675" i="2" s="1"/>
  <c r="Q1077" i="2"/>
  <c r="Q1675" i="2" s="1"/>
  <c r="P1077" i="2"/>
  <c r="P1675" i="2" s="1"/>
  <c r="O1077" i="2"/>
  <c r="O1675" i="2" s="1"/>
  <c r="N1077" i="2"/>
  <c r="N1675" i="2" s="1"/>
  <c r="M1077" i="2"/>
  <c r="M1675" i="2" s="1"/>
  <c r="L1077" i="2"/>
  <c r="L1675" i="2" s="1"/>
  <c r="K1077" i="2"/>
  <c r="K1675" i="2" s="1"/>
  <c r="J1077" i="2"/>
  <c r="J1675" i="2" s="1"/>
  <c r="I1077" i="2"/>
  <c r="I1675" i="2" s="1"/>
  <c r="H1077" i="2"/>
  <c r="H1675" i="2" s="1"/>
  <c r="G1077" i="2"/>
  <c r="G1675" i="2" s="1"/>
  <c r="F1077" i="2"/>
  <c r="F1675" i="2" s="1"/>
  <c r="E1077" i="2"/>
  <c r="E1675" i="2" s="1"/>
  <c r="D1077" i="2"/>
  <c r="D1675" i="2" s="1"/>
  <c r="C1077" i="2"/>
  <c r="C1675" i="2" s="1"/>
  <c r="A1077" i="2"/>
  <c r="A1675" i="2" s="1"/>
  <c r="A484" i="3" s="1"/>
  <c r="A1144" i="3" s="1"/>
  <c r="Z1144" i="3" s="1"/>
  <c r="V1076" i="2"/>
  <c r="V1674" i="2" s="1"/>
  <c r="U1076" i="2"/>
  <c r="U1674" i="2" s="1"/>
  <c r="T1076" i="2"/>
  <c r="T1674" i="2" s="1"/>
  <c r="S1076" i="2"/>
  <c r="S1674" i="2" s="1"/>
  <c r="R1076" i="2"/>
  <c r="R1674" i="2" s="1"/>
  <c r="Q1076" i="2"/>
  <c r="Q1674" i="2" s="1"/>
  <c r="P1076" i="2"/>
  <c r="P1674" i="2" s="1"/>
  <c r="O1076" i="2"/>
  <c r="O1674" i="2" s="1"/>
  <c r="N1076" i="2"/>
  <c r="N1674" i="2" s="1"/>
  <c r="M1076" i="2"/>
  <c r="M1674" i="2" s="1"/>
  <c r="L1076" i="2"/>
  <c r="L1674" i="2" s="1"/>
  <c r="K1076" i="2"/>
  <c r="K1674" i="2" s="1"/>
  <c r="J1076" i="2"/>
  <c r="J1674" i="2" s="1"/>
  <c r="I1076" i="2"/>
  <c r="I1674" i="2" s="1"/>
  <c r="H1076" i="2"/>
  <c r="H1674" i="2" s="1"/>
  <c r="G1076" i="2"/>
  <c r="G1674" i="2" s="1"/>
  <c r="F1076" i="2"/>
  <c r="F1674" i="2" s="1"/>
  <c r="E1076" i="2"/>
  <c r="E1674" i="2" s="1"/>
  <c r="D1076" i="2"/>
  <c r="D1674" i="2" s="1"/>
  <c r="C1076" i="2"/>
  <c r="C1674" i="2" s="1"/>
  <c r="A1076" i="2"/>
  <c r="A1674" i="2" s="1"/>
  <c r="A483" i="3" s="1"/>
  <c r="A1143" i="3" s="1"/>
  <c r="Z1143" i="3" s="1"/>
  <c r="V1075" i="2"/>
  <c r="V1673" i="2" s="1"/>
  <c r="U1075" i="2"/>
  <c r="U1673" i="2" s="1"/>
  <c r="T1075" i="2"/>
  <c r="T1673" i="2" s="1"/>
  <c r="S1075" i="2"/>
  <c r="S1673" i="2" s="1"/>
  <c r="R1075" i="2"/>
  <c r="R1673" i="2" s="1"/>
  <c r="Q1075" i="2"/>
  <c r="Q1673" i="2" s="1"/>
  <c r="P1075" i="2"/>
  <c r="P1673" i="2" s="1"/>
  <c r="O1075" i="2"/>
  <c r="O1673" i="2" s="1"/>
  <c r="N1075" i="2"/>
  <c r="N1673" i="2" s="1"/>
  <c r="M1075" i="2"/>
  <c r="M1673" i="2" s="1"/>
  <c r="L1075" i="2"/>
  <c r="L1673" i="2" s="1"/>
  <c r="K1075" i="2"/>
  <c r="K1673" i="2" s="1"/>
  <c r="J1075" i="2"/>
  <c r="J1673" i="2" s="1"/>
  <c r="I1075" i="2"/>
  <c r="I1673" i="2" s="1"/>
  <c r="H1075" i="2"/>
  <c r="H1673" i="2" s="1"/>
  <c r="G1075" i="2"/>
  <c r="G1673" i="2" s="1"/>
  <c r="F1075" i="2"/>
  <c r="F1673" i="2" s="1"/>
  <c r="E1075" i="2"/>
  <c r="E1673" i="2" s="1"/>
  <c r="D1075" i="2"/>
  <c r="D1673" i="2" s="1"/>
  <c r="C1075" i="2"/>
  <c r="C1673" i="2" s="1"/>
  <c r="A1075" i="2"/>
  <c r="A1673" i="2" s="1"/>
  <c r="A482" i="3" s="1"/>
  <c r="A1142" i="3" s="1"/>
  <c r="Z1142" i="3" s="1"/>
  <c r="V1074" i="2"/>
  <c r="V1672" i="2" s="1"/>
  <c r="U1074" i="2"/>
  <c r="U1672" i="2" s="1"/>
  <c r="T1074" i="2"/>
  <c r="T1672" i="2" s="1"/>
  <c r="S1074" i="2"/>
  <c r="S1672" i="2" s="1"/>
  <c r="R1074" i="2"/>
  <c r="R1672" i="2" s="1"/>
  <c r="Q1074" i="2"/>
  <c r="Q1672" i="2" s="1"/>
  <c r="P1074" i="2"/>
  <c r="P1672" i="2" s="1"/>
  <c r="O1074" i="2"/>
  <c r="O1672" i="2" s="1"/>
  <c r="N1074" i="2"/>
  <c r="N1672" i="2" s="1"/>
  <c r="M1074" i="2"/>
  <c r="M1672" i="2" s="1"/>
  <c r="L1074" i="2"/>
  <c r="L1672" i="2" s="1"/>
  <c r="K1074" i="2"/>
  <c r="K1672" i="2" s="1"/>
  <c r="J1074" i="2"/>
  <c r="J1672" i="2" s="1"/>
  <c r="I1074" i="2"/>
  <c r="I1672" i="2" s="1"/>
  <c r="H1074" i="2"/>
  <c r="H1672" i="2" s="1"/>
  <c r="G1074" i="2"/>
  <c r="G1672" i="2" s="1"/>
  <c r="F1074" i="2"/>
  <c r="F1672" i="2" s="1"/>
  <c r="E1074" i="2"/>
  <c r="E1672" i="2" s="1"/>
  <c r="D1074" i="2"/>
  <c r="D1672" i="2" s="1"/>
  <c r="C1074" i="2"/>
  <c r="C1672" i="2" s="1"/>
  <c r="A1074" i="2"/>
  <c r="A1672" i="2" s="1"/>
  <c r="A481" i="3" s="1"/>
  <c r="A1141" i="3" s="1"/>
  <c r="Z1141" i="3" s="1"/>
  <c r="V1073" i="2"/>
  <c r="V1671" i="2" s="1"/>
  <c r="U1073" i="2"/>
  <c r="U1671" i="2" s="1"/>
  <c r="T1073" i="2"/>
  <c r="T1671" i="2" s="1"/>
  <c r="S1073" i="2"/>
  <c r="S1671" i="2" s="1"/>
  <c r="R1073" i="2"/>
  <c r="R1671" i="2" s="1"/>
  <c r="Q1073" i="2"/>
  <c r="Q1671" i="2" s="1"/>
  <c r="P1073" i="2"/>
  <c r="P1671" i="2" s="1"/>
  <c r="O1073" i="2"/>
  <c r="O1671" i="2" s="1"/>
  <c r="N1073" i="2"/>
  <c r="N1671" i="2" s="1"/>
  <c r="M1073" i="2"/>
  <c r="M1671" i="2" s="1"/>
  <c r="L1073" i="2"/>
  <c r="L1671" i="2" s="1"/>
  <c r="K1073" i="2"/>
  <c r="K1671" i="2" s="1"/>
  <c r="J1073" i="2"/>
  <c r="J1671" i="2" s="1"/>
  <c r="I1073" i="2"/>
  <c r="I1671" i="2" s="1"/>
  <c r="H1073" i="2"/>
  <c r="H1671" i="2" s="1"/>
  <c r="G1073" i="2"/>
  <c r="G1671" i="2" s="1"/>
  <c r="F1073" i="2"/>
  <c r="F1671" i="2" s="1"/>
  <c r="E1073" i="2"/>
  <c r="E1671" i="2" s="1"/>
  <c r="D1073" i="2"/>
  <c r="D1671" i="2" s="1"/>
  <c r="C1073" i="2"/>
  <c r="C1671" i="2" s="1"/>
  <c r="A1073" i="2"/>
  <c r="A1671" i="2" s="1"/>
  <c r="A480" i="3" s="1"/>
  <c r="A1140" i="3" s="1"/>
  <c r="Z1140" i="3" s="1"/>
  <c r="V1072" i="2"/>
  <c r="V1670" i="2" s="1"/>
  <c r="U1072" i="2"/>
  <c r="U1670" i="2" s="1"/>
  <c r="T1072" i="2"/>
  <c r="T1670" i="2" s="1"/>
  <c r="S1072" i="2"/>
  <c r="S1670" i="2" s="1"/>
  <c r="R1072" i="2"/>
  <c r="R1670" i="2" s="1"/>
  <c r="Q1072" i="2"/>
  <c r="Q1670" i="2" s="1"/>
  <c r="P1072" i="2"/>
  <c r="P1670" i="2" s="1"/>
  <c r="O1072" i="2"/>
  <c r="O1670" i="2" s="1"/>
  <c r="N1072" i="2"/>
  <c r="N1670" i="2" s="1"/>
  <c r="M1072" i="2"/>
  <c r="M1670" i="2" s="1"/>
  <c r="L1072" i="2"/>
  <c r="L1670" i="2" s="1"/>
  <c r="K1072" i="2"/>
  <c r="K1670" i="2" s="1"/>
  <c r="J1072" i="2"/>
  <c r="J1670" i="2" s="1"/>
  <c r="I1072" i="2"/>
  <c r="I1670" i="2" s="1"/>
  <c r="H1072" i="2"/>
  <c r="H1670" i="2" s="1"/>
  <c r="G1072" i="2"/>
  <c r="G1670" i="2" s="1"/>
  <c r="F1072" i="2"/>
  <c r="F1670" i="2" s="1"/>
  <c r="E1072" i="2"/>
  <c r="E1670" i="2" s="1"/>
  <c r="D1072" i="2"/>
  <c r="D1670" i="2" s="1"/>
  <c r="C1072" i="2"/>
  <c r="C1670" i="2" s="1"/>
  <c r="A1072" i="2"/>
  <c r="A1670" i="2" s="1"/>
  <c r="A479" i="3" s="1"/>
  <c r="A1139" i="3" s="1"/>
  <c r="Z1139" i="3" s="1"/>
  <c r="V1071" i="2"/>
  <c r="V1669" i="2" s="1"/>
  <c r="U1071" i="2"/>
  <c r="U1669" i="2" s="1"/>
  <c r="T1071" i="2"/>
  <c r="T1669" i="2" s="1"/>
  <c r="S1071" i="2"/>
  <c r="S1669" i="2" s="1"/>
  <c r="R1071" i="2"/>
  <c r="R1669" i="2" s="1"/>
  <c r="Q1071" i="2"/>
  <c r="Q1669" i="2" s="1"/>
  <c r="P1071" i="2"/>
  <c r="P1669" i="2" s="1"/>
  <c r="O1071" i="2"/>
  <c r="O1669" i="2" s="1"/>
  <c r="N1071" i="2"/>
  <c r="N1669" i="2" s="1"/>
  <c r="M1071" i="2"/>
  <c r="M1669" i="2" s="1"/>
  <c r="L1071" i="2"/>
  <c r="L1669" i="2" s="1"/>
  <c r="K1071" i="2"/>
  <c r="K1669" i="2" s="1"/>
  <c r="J1071" i="2"/>
  <c r="J1669" i="2" s="1"/>
  <c r="I1071" i="2"/>
  <c r="I1669" i="2" s="1"/>
  <c r="H1071" i="2"/>
  <c r="H1669" i="2" s="1"/>
  <c r="G1071" i="2"/>
  <c r="G1669" i="2" s="1"/>
  <c r="F1071" i="2"/>
  <c r="F1669" i="2" s="1"/>
  <c r="E1071" i="2"/>
  <c r="E1669" i="2" s="1"/>
  <c r="D1071" i="2"/>
  <c r="D1669" i="2" s="1"/>
  <c r="C1071" i="2"/>
  <c r="C1669" i="2" s="1"/>
  <c r="A1071" i="2"/>
  <c r="A1669" i="2" s="1"/>
  <c r="A478" i="3" s="1"/>
  <c r="A1138" i="3" s="1"/>
  <c r="Z1138" i="3" s="1"/>
  <c r="V1070" i="2"/>
  <c r="V1668" i="2" s="1"/>
  <c r="U1070" i="2"/>
  <c r="U1668" i="2" s="1"/>
  <c r="T1070" i="2"/>
  <c r="T1668" i="2" s="1"/>
  <c r="S1070" i="2"/>
  <c r="S1668" i="2" s="1"/>
  <c r="R1070" i="2"/>
  <c r="R1668" i="2" s="1"/>
  <c r="Q1070" i="2"/>
  <c r="Q1668" i="2" s="1"/>
  <c r="P1070" i="2"/>
  <c r="P1668" i="2" s="1"/>
  <c r="O1070" i="2"/>
  <c r="O1668" i="2" s="1"/>
  <c r="N1070" i="2"/>
  <c r="N1668" i="2" s="1"/>
  <c r="M1070" i="2"/>
  <c r="M1668" i="2" s="1"/>
  <c r="L1070" i="2"/>
  <c r="L1668" i="2" s="1"/>
  <c r="K1070" i="2"/>
  <c r="K1668" i="2" s="1"/>
  <c r="J1070" i="2"/>
  <c r="J1668" i="2" s="1"/>
  <c r="I1070" i="2"/>
  <c r="I1668" i="2" s="1"/>
  <c r="H1070" i="2"/>
  <c r="H1668" i="2" s="1"/>
  <c r="G1070" i="2"/>
  <c r="G1668" i="2" s="1"/>
  <c r="F1070" i="2"/>
  <c r="F1668" i="2" s="1"/>
  <c r="E1070" i="2"/>
  <c r="E1668" i="2" s="1"/>
  <c r="D1070" i="2"/>
  <c r="D1668" i="2" s="1"/>
  <c r="C1070" i="2"/>
  <c r="C1668" i="2" s="1"/>
  <c r="A1070" i="2"/>
  <c r="A1668" i="2" s="1"/>
  <c r="A477" i="3" s="1"/>
  <c r="A1137" i="3" s="1"/>
  <c r="Z1137" i="3" s="1"/>
  <c r="V1069" i="2"/>
  <c r="V1667" i="2" s="1"/>
  <c r="U1069" i="2"/>
  <c r="U1667" i="2" s="1"/>
  <c r="T1069" i="2"/>
  <c r="T1667" i="2" s="1"/>
  <c r="S1069" i="2"/>
  <c r="S1667" i="2" s="1"/>
  <c r="R1069" i="2"/>
  <c r="R1667" i="2" s="1"/>
  <c r="Q1069" i="2"/>
  <c r="Q1667" i="2" s="1"/>
  <c r="P1069" i="2"/>
  <c r="P1667" i="2" s="1"/>
  <c r="O1069" i="2"/>
  <c r="O1667" i="2" s="1"/>
  <c r="N1069" i="2"/>
  <c r="N1667" i="2" s="1"/>
  <c r="M1069" i="2"/>
  <c r="M1667" i="2" s="1"/>
  <c r="L1069" i="2"/>
  <c r="L1667" i="2" s="1"/>
  <c r="K1069" i="2"/>
  <c r="K1667" i="2" s="1"/>
  <c r="J1069" i="2"/>
  <c r="J1667" i="2" s="1"/>
  <c r="I1069" i="2"/>
  <c r="I1667" i="2" s="1"/>
  <c r="H1069" i="2"/>
  <c r="H1667" i="2" s="1"/>
  <c r="G1069" i="2"/>
  <c r="G1667" i="2" s="1"/>
  <c r="F1069" i="2"/>
  <c r="F1667" i="2" s="1"/>
  <c r="E1069" i="2"/>
  <c r="E1667" i="2" s="1"/>
  <c r="D1069" i="2"/>
  <c r="D1667" i="2" s="1"/>
  <c r="C1069" i="2"/>
  <c r="C1667" i="2" s="1"/>
  <c r="A1069" i="2"/>
  <c r="A1667" i="2" s="1"/>
  <c r="A476" i="3" s="1"/>
  <c r="A1136" i="3" s="1"/>
  <c r="Z1136" i="3" s="1"/>
  <c r="V1068" i="2"/>
  <c r="V1666" i="2" s="1"/>
  <c r="U1068" i="2"/>
  <c r="U1666" i="2" s="1"/>
  <c r="T1068" i="2"/>
  <c r="T1666" i="2" s="1"/>
  <c r="S1068" i="2"/>
  <c r="S1666" i="2" s="1"/>
  <c r="R1068" i="2"/>
  <c r="R1666" i="2" s="1"/>
  <c r="Q1068" i="2"/>
  <c r="Q1666" i="2" s="1"/>
  <c r="P1068" i="2"/>
  <c r="P1666" i="2" s="1"/>
  <c r="O1068" i="2"/>
  <c r="O1666" i="2" s="1"/>
  <c r="N1068" i="2"/>
  <c r="N1666" i="2" s="1"/>
  <c r="M1068" i="2"/>
  <c r="M1666" i="2" s="1"/>
  <c r="L1068" i="2"/>
  <c r="L1666" i="2" s="1"/>
  <c r="K1068" i="2"/>
  <c r="K1666" i="2" s="1"/>
  <c r="J1068" i="2"/>
  <c r="J1666" i="2" s="1"/>
  <c r="I1068" i="2"/>
  <c r="I1666" i="2" s="1"/>
  <c r="H1068" i="2"/>
  <c r="H1666" i="2" s="1"/>
  <c r="G1068" i="2"/>
  <c r="G1666" i="2" s="1"/>
  <c r="F1068" i="2"/>
  <c r="F1666" i="2" s="1"/>
  <c r="E1068" i="2"/>
  <c r="E1666" i="2" s="1"/>
  <c r="D1068" i="2"/>
  <c r="D1666" i="2" s="1"/>
  <c r="C1068" i="2"/>
  <c r="C1666" i="2" s="1"/>
  <c r="A1068" i="2"/>
  <c r="A1666" i="2" s="1"/>
  <c r="A475" i="3" s="1"/>
  <c r="A1135" i="3" s="1"/>
  <c r="Z1135" i="3" s="1"/>
  <c r="V1067" i="2"/>
  <c r="V1665" i="2" s="1"/>
  <c r="U1067" i="2"/>
  <c r="U1665" i="2" s="1"/>
  <c r="T1067" i="2"/>
  <c r="T1665" i="2" s="1"/>
  <c r="S1067" i="2"/>
  <c r="S1665" i="2" s="1"/>
  <c r="R1067" i="2"/>
  <c r="R1665" i="2" s="1"/>
  <c r="Q1067" i="2"/>
  <c r="Q1665" i="2" s="1"/>
  <c r="P1067" i="2"/>
  <c r="P1665" i="2" s="1"/>
  <c r="O1067" i="2"/>
  <c r="O1665" i="2" s="1"/>
  <c r="N1067" i="2"/>
  <c r="N1665" i="2" s="1"/>
  <c r="M1067" i="2"/>
  <c r="M1665" i="2" s="1"/>
  <c r="L1067" i="2"/>
  <c r="L1665" i="2" s="1"/>
  <c r="K1067" i="2"/>
  <c r="K1665" i="2" s="1"/>
  <c r="J1067" i="2"/>
  <c r="J1665" i="2" s="1"/>
  <c r="I1067" i="2"/>
  <c r="I1665" i="2" s="1"/>
  <c r="H1067" i="2"/>
  <c r="H1665" i="2" s="1"/>
  <c r="G1067" i="2"/>
  <c r="G1665" i="2" s="1"/>
  <c r="F1067" i="2"/>
  <c r="F1665" i="2" s="1"/>
  <c r="E1067" i="2"/>
  <c r="E1665" i="2" s="1"/>
  <c r="D1067" i="2"/>
  <c r="D1665" i="2" s="1"/>
  <c r="C1067" i="2"/>
  <c r="C1665" i="2" s="1"/>
  <c r="A1067" i="2"/>
  <c r="A1665" i="2" s="1"/>
  <c r="A474" i="3" s="1"/>
  <c r="A1134" i="3" s="1"/>
  <c r="Z1134" i="3" s="1"/>
  <c r="V1066" i="2"/>
  <c r="V1664" i="2" s="1"/>
  <c r="U1066" i="2"/>
  <c r="U1664" i="2" s="1"/>
  <c r="T1066" i="2"/>
  <c r="T1664" i="2" s="1"/>
  <c r="S1066" i="2"/>
  <c r="S1664" i="2" s="1"/>
  <c r="R1066" i="2"/>
  <c r="R1664" i="2" s="1"/>
  <c r="Q1066" i="2"/>
  <c r="Q1664" i="2" s="1"/>
  <c r="P1066" i="2"/>
  <c r="P1664" i="2" s="1"/>
  <c r="O1066" i="2"/>
  <c r="O1664" i="2" s="1"/>
  <c r="N1066" i="2"/>
  <c r="N1664" i="2" s="1"/>
  <c r="M1066" i="2"/>
  <c r="M1664" i="2" s="1"/>
  <c r="L1066" i="2"/>
  <c r="L1664" i="2" s="1"/>
  <c r="K1066" i="2"/>
  <c r="K1664" i="2" s="1"/>
  <c r="J1066" i="2"/>
  <c r="J1664" i="2" s="1"/>
  <c r="I1066" i="2"/>
  <c r="I1664" i="2" s="1"/>
  <c r="H1066" i="2"/>
  <c r="H1664" i="2" s="1"/>
  <c r="G1066" i="2"/>
  <c r="G1664" i="2" s="1"/>
  <c r="F1066" i="2"/>
  <c r="F1664" i="2" s="1"/>
  <c r="E1066" i="2"/>
  <c r="E1664" i="2" s="1"/>
  <c r="D1066" i="2"/>
  <c r="D1664" i="2" s="1"/>
  <c r="C1066" i="2"/>
  <c r="C1664" i="2" s="1"/>
  <c r="A1066" i="2"/>
  <c r="A1664" i="2" s="1"/>
  <c r="A473" i="3" s="1"/>
  <c r="A1133" i="3" s="1"/>
  <c r="Z1133" i="3" s="1"/>
  <c r="V1065" i="2"/>
  <c r="V1663" i="2" s="1"/>
  <c r="U1065" i="2"/>
  <c r="U1663" i="2" s="1"/>
  <c r="T1065" i="2"/>
  <c r="T1663" i="2" s="1"/>
  <c r="S1065" i="2"/>
  <c r="S1663" i="2" s="1"/>
  <c r="R1065" i="2"/>
  <c r="R1663" i="2" s="1"/>
  <c r="Q1065" i="2"/>
  <c r="Q1663" i="2" s="1"/>
  <c r="P1065" i="2"/>
  <c r="P1663" i="2" s="1"/>
  <c r="O1065" i="2"/>
  <c r="O1663" i="2" s="1"/>
  <c r="N1065" i="2"/>
  <c r="N1663" i="2" s="1"/>
  <c r="M1065" i="2"/>
  <c r="M1663" i="2" s="1"/>
  <c r="L1065" i="2"/>
  <c r="L1663" i="2" s="1"/>
  <c r="K1065" i="2"/>
  <c r="K1663" i="2" s="1"/>
  <c r="J1065" i="2"/>
  <c r="J1663" i="2" s="1"/>
  <c r="I1065" i="2"/>
  <c r="I1663" i="2" s="1"/>
  <c r="H1065" i="2"/>
  <c r="H1663" i="2" s="1"/>
  <c r="G1065" i="2"/>
  <c r="G1663" i="2" s="1"/>
  <c r="F1065" i="2"/>
  <c r="F1663" i="2" s="1"/>
  <c r="E1065" i="2"/>
  <c r="E1663" i="2" s="1"/>
  <c r="D1065" i="2"/>
  <c r="D1663" i="2" s="1"/>
  <c r="C1065" i="2"/>
  <c r="C1663" i="2" s="1"/>
  <c r="A1065" i="2"/>
  <c r="A1663" i="2" s="1"/>
  <c r="A472" i="3" s="1"/>
  <c r="A1132" i="3" s="1"/>
  <c r="Z1132" i="3" s="1"/>
  <c r="V1064" i="2"/>
  <c r="V1662" i="2" s="1"/>
  <c r="U1064" i="2"/>
  <c r="U1662" i="2" s="1"/>
  <c r="T1064" i="2"/>
  <c r="T1662" i="2" s="1"/>
  <c r="S1064" i="2"/>
  <c r="S1662" i="2" s="1"/>
  <c r="R1064" i="2"/>
  <c r="R1662" i="2" s="1"/>
  <c r="Q1064" i="2"/>
  <c r="Q1662" i="2" s="1"/>
  <c r="P1064" i="2"/>
  <c r="P1662" i="2" s="1"/>
  <c r="O1064" i="2"/>
  <c r="O1662" i="2" s="1"/>
  <c r="N1064" i="2"/>
  <c r="N1662" i="2" s="1"/>
  <c r="M1064" i="2"/>
  <c r="M1662" i="2" s="1"/>
  <c r="L1064" i="2"/>
  <c r="L1662" i="2" s="1"/>
  <c r="K1064" i="2"/>
  <c r="K1662" i="2" s="1"/>
  <c r="J1064" i="2"/>
  <c r="J1662" i="2" s="1"/>
  <c r="I1064" i="2"/>
  <c r="I1662" i="2" s="1"/>
  <c r="H1064" i="2"/>
  <c r="H1662" i="2" s="1"/>
  <c r="G1064" i="2"/>
  <c r="G1662" i="2" s="1"/>
  <c r="F1064" i="2"/>
  <c r="F1662" i="2" s="1"/>
  <c r="E1064" i="2"/>
  <c r="E1662" i="2" s="1"/>
  <c r="D1064" i="2"/>
  <c r="D1662" i="2" s="1"/>
  <c r="C1064" i="2"/>
  <c r="C1662" i="2" s="1"/>
  <c r="A1064" i="2"/>
  <c r="A1662" i="2" s="1"/>
  <c r="A471" i="3" s="1"/>
  <c r="A1131" i="3" s="1"/>
  <c r="Z1131" i="3" s="1"/>
  <c r="V1063" i="2"/>
  <c r="V1661" i="2" s="1"/>
  <c r="U1063" i="2"/>
  <c r="U1661" i="2" s="1"/>
  <c r="T1063" i="2"/>
  <c r="T1661" i="2" s="1"/>
  <c r="S1063" i="2"/>
  <c r="S1661" i="2" s="1"/>
  <c r="R1063" i="2"/>
  <c r="R1661" i="2" s="1"/>
  <c r="Q1063" i="2"/>
  <c r="Q1661" i="2" s="1"/>
  <c r="P1063" i="2"/>
  <c r="P1661" i="2" s="1"/>
  <c r="O1063" i="2"/>
  <c r="O1661" i="2" s="1"/>
  <c r="N1063" i="2"/>
  <c r="N1661" i="2" s="1"/>
  <c r="M1063" i="2"/>
  <c r="M1661" i="2" s="1"/>
  <c r="L1063" i="2"/>
  <c r="L1661" i="2" s="1"/>
  <c r="K1063" i="2"/>
  <c r="K1661" i="2" s="1"/>
  <c r="J1063" i="2"/>
  <c r="J1661" i="2" s="1"/>
  <c r="I1063" i="2"/>
  <c r="I1661" i="2" s="1"/>
  <c r="H1063" i="2"/>
  <c r="H1661" i="2" s="1"/>
  <c r="G1063" i="2"/>
  <c r="G1661" i="2" s="1"/>
  <c r="F1063" i="2"/>
  <c r="F1661" i="2" s="1"/>
  <c r="E1063" i="2"/>
  <c r="E1661" i="2" s="1"/>
  <c r="D1063" i="2"/>
  <c r="D1661" i="2" s="1"/>
  <c r="C1063" i="2"/>
  <c r="C1661" i="2" s="1"/>
  <c r="A1063" i="2"/>
  <c r="A1661" i="2" s="1"/>
  <c r="A470" i="3" s="1"/>
  <c r="A1130" i="3" s="1"/>
  <c r="Z1130" i="3" s="1"/>
  <c r="V1062" i="2"/>
  <c r="V1660" i="2" s="1"/>
  <c r="U1062" i="2"/>
  <c r="U1660" i="2" s="1"/>
  <c r="T1062" i="2"/>
  <c r="T1660" i="2" s="1"/>
  <c r="S1062" i="2"/>
  <c r="S1660" i="2" s="1"/>
  <c r="R1062" i="2"/>
  <c r="R1660" i="2" s="1"/>
  <c r="Q1062" i="2"/>
  <c r="Q1660" i="2" s="1"/>
  <c r="P1062" i="2"/>
  <c r="P1660" i="2" s="1"/>
  <c r="O1062" i="2"/>
  <c r="O1660" i="2" s="1"/>
  <c r="N1062" i="2"/>
  <c r="N1660" i="2" s="1"/>
  <c r="M1062" i="2"/>
  <c r="M1660" i="2" s="1"/>
  <c r="L1062" i="2"/>
  <c r="L1660" i="2" s="1"/>
  <c r="K1062" i="2"/>
  <c r="K1660" i="2" s="1"/>
  <c r="J1062" i="2"/>
  <c r="J1660" i="2" s="1"/>
  <c r="I1062" i="2"/>
  <c r="I1660" i="2" s="1"/>
  <c r="H1062" i="2"/>
  <c r="H1660" i="2" s="1"/>
  <c r="G1062" i="2"/>
  <c r="G1660" i="2" s="1"/>
  <c r="F1062" i="2"/>
  <c r="F1660" i="2" s="1"/>
  <c r="E1062" i="2"/>
  <c r="E1660" i="2" s="1"/>
  <c r="D1062" i="2"/>
  <c r="D1660" i="2" s="1"/>
  <c r="C1062" i="2"/>
  <c r="C1660" i="2" s="1"/>
  <c r="A1062" i="2"/>
  <c r="A1660" i="2" s="1"/>
  <c r="A469" i="3" s="1"/>
  <c r="A1129" i="3" s="1"/>
  <c r="Z1129" i="3" s="1"/>
  <c r="V1061" i="2"/>
  <c r="V1659" i="2" s="1"/>
  <c r="U1061" i="2"/>
  <c r="U1659" i="2" s="1"/>
  <c r="T1061" i="2"/>
  <c r="T1659" i="2" s="1"/>
  <c r="S1061" i="2"/>
  <c r="S1659" i="2" s="1"/>
  <c r="R1061" i="2"/>
  <c r="R1659" i="2" s="1"/>
  <c r="Q1061" i="2"/>
  <c r="Q1659" i="2" s="1"/>
  <c r="P1061" i="2"/>
  <c r="P1659" i="2" s="1"/>
  <c r="O1061" i="2"/>
  <c r="O1659" i="2" s="1"/>
  <c r="N1061" i="2"/>
  <c r="N1659" i="2" s="1"/>
  <c r="M1061" i="2"/>
  <c r="M1659" i="2" s="1"/>
  <c r="L1061" i="2"/>
  <c r="L1659" i="2" s="1"/>
  <c r="K1061" i="2"/>
  <c r="K1659" i="2" s="1"/>
  <c r="J1061" i="2"/>
  <c r="J1659" i="2" s="1"/>
  <c r="I1061" i="2"/>
  <c r="I1659" i="2" s="1"/>
  <c r="H1061" i="2"/>
  <c r="H1659" i="2" s="1"/>
  <c r="G1061" i="2"/>
  <c r="G1659" i="2" s="1"/>
  <c r="F1061" i="2"/>
  <c r="F1659" i="2" s="1"/>
  <c r="E1061" i="2"/>
  <c r="E1659" i="2" s="1"/>
  <c r="D1061" i="2"/>
  <c r="D1659" i="2" s="1"/>
  <c r="C1061" i="2"/>
  <c r="C1659" i="2" s="1"/>
  <c r="A1061" i="2"/>
  <c r="A1659" i="2" s="1"/>
  <c r="A468" i="3" s="1"/>
  <c r="A1128" i="3" s="1"/>
  <c r="Z1128" i="3" s="1"/>
  <c r="V1060" i="2"/>
  <c r="V1658" i="2" s="1"/>
  <c r="U1060" i="2"/>
  <c r="U1658" i="2" s="1"/>
  <c r="T1060" i="2"/>
  <c r="T1658" i="2" s="1"/>
  <c r="S1060" i="2"/>
  <c r="S1658" i="2" s="1"/>
  <c r="R1060" i="2"/>
  <c r="R1658" i="2" s="1"/>
  <c r="Q1060" i="2"/>
  <c r="Q1658" i="2" s="1"/>
  <c r="P1060" i="2"/>
  <c r="P1658" i="2" s="1"/>
  <c r="O1060" i="2"/>
  <c r="O1658" i="2" s="1"/>
  <c r="N1060" i="2"/>
  <c r="N1658" i="2" s="1"/>
  <c r="M1060" i="2"/>
  <c r="M1658" i="2" s="1"/>
  <c r="L1060" i="2"/>
  <c r="L1658" i="2" s="1"/>
  <c r="K1060" i="2"/>
  <c r="K1658" i="2" s="1"/>
  <c r="J1060" i="2"/>
  <c r="J1658" i="2" s="1"/>
  <c r="I1060" i="2"/>
  <c r="I1658" i="2" s="1"/>
  <c r="H1060" i="2"/>
  <c r="H1658" i="2" s="1"/>
  <c r="G1060" i="2"/>
  <c r="G1658" i="2" s="1"/>
  <c r="F1060" i="2"/>
  <c r="F1658" i="2" s="1"/>
  <c r="E1060" i="2"/>
  <c r="E1658" i="2" s="1"/>
  <c r="D1060" i="2"/>
  <c r="D1658" i="2" s="1"/>
  <c r="C1060" i="2"/>
  <c r="C1658" i="2" s="1"/>
  <c r="A1060" i="2"/>
  <c r="A1658" i="2" s="1"/>
  <c r="A467" i="3" s="1"/>
  <c r="A1127" i="3" s="1"/>
  <c r="Z1127" i="3" s="1"/>
  <c r="V1059" i="2"/>
  <c r="V1657" i="2" s="1"/>
  <c r="U1059" i="2"/>
  <c r="U1657" i="2" s="1"/>
  <c r="T1059" i="2"/>
  <c r="T1657" i="2" s="1"/>
  <c r="S1059" i="2"/>
  <c r="S1657" i="2" s="1"/>
  <c r="R1059" i="2"/>
  <c r="R1657" i="2" s="1"/>
  <c r="Q1059" i="2"/>
  <c r="Q1657" i="2" s="1"/>
  <c r="P1059" i="2"/>
  <c r="P1657" i="2" s="1"/>
  <c r="O1059" i="2"/>
  <c r="O1657" i="2" s="1"/>
  <c r="N1059" i="2"/>
  <c r="N1657" i="2" s="1"/>
  <c r="M1059" i="2"/>
  <c r="M1657" i="2" s="1"/>
  <c r="L1059" i="2"/>
  <c r="L1657" i="2" s="1"/>
  <c r="K1059" i="2"/>
  <c r="K1657" i="2" s="1"/>
  <c r="J1059" i="2"/>
  <c r="J1657" i="2" s="1"/>
  <c r="I1059" i="2"/>
  <c r="I1657" i="2" s="1"/>
  <c r="H1059" i="2"/>
  <c r="H1657" i="2" s="1"/>
  <c r="G1059" i="2"/>
  <c r="G1657" i="2" s="1"/>
  <c r="F1059" i="2"/>
  <c r="F1657" i="2" s="1"/>
  <c r="E1059" i="2"/>
  <c r="E1657" i="2" s="1"/>
  <c r="D1059" i="2"/>
  <c r="D1657" i="2" s="1"/>
  <c r="C1059" i="2"/>
  <c r="C1657" i="2" s="1"/>
  <c r="A1059" i="2"/>
  <c r="A1657" i="2" s="1"/>
  <c r="A466" i="3" s="1"/>
  <c r="A1126" i="3" s="1"/>
  <c r="Z1126" i="3" s="1"/>
  <c r="V1058" i="2"/>
  <c r="V1656" i="2" s="1"/>
  <c r="U1058" i="2"/>
  <c r="U1656" i="2" s="1"/>
  <c r="T1058" i="2"/>
  <c r="T1656" i="2" s="1"/>
  <c r="S1058" i="2"/>
  <c r="S1656" i="2" s="1"/>
  <c r="R1058" i="2"/>
  <c r="R1656" i="2" s="1"/>
  <c r="Q1058" i="2"/>
  <c r="Q1656" i="2" s="1"/>
  <c r="P1058" i="2"/>
  <c r="P1656" i="2" s="1"/>
  <c r="O1058" i="2"/>
  <c r="O1656" i="2" s="1"/>
  <c r="N1058" i="2"/>
  <c r="N1656" i="2" s="1"/>
  <c r="M1058" i="2"/>
  <c r="M1656" i="2" s="1"/>
  <c r="L1058" i="2"/>
  <c r="L1656" i="2" s="1"/>
  <c r="K1058" i="2"/>
  <c r="K1656" i="2" s="1"/>
  <c r="J1058" i="2"/>
  <c r="J1656" i="2" s="1"/>
  <c r="I1058" i="2"/>
  <c r="I1656" i="2" s="1"/>
  <c r="H1058" i="2"/>
  <c r="H1656" i="2" s="1"/>
  <c r="G1058" i="2"/>
  <c r="G1656" i="2" s="1"/>
  <c r="F1058" i="2"/>
  <c r="F1656" i="2" s="1"/>
  <c r="E1058" i="2"/>
  <c r="E1656" i="2" s="1"/>
  <c r="D1058" i="2"/>
  <c r="D1656" i="2" s="1"/>
  <c r="C1058" i="2"/>
  <c r="C1656" i="2" s="1"/>
  <c r="A1058" i="2"/>
  <c r="A1656" i="2" s="1"/>
  <c r="A465" i="3" s="1"/>
  <c r="A1125" i="3" s="1"/>
  <c r="Z1125" i="3" s="1"/>
  <c r="V1057" i="2"/>
  <c r="V1655" i="2" s="1"/>
  <c r="U1057" i="2"/>
  <c r="U1655" i="2" s="1"/>
  <c r="T1057" i="2"/>
  <c r="T1655" i="2" s="1"/>
  <c r="S1057" i="2"/>
  <c r="S1655" i="2" s="1"/>
  <c r="R1057" i="2"/>
  <c r="R1655" i="2" s="1"/>
  <c r="Q1057" i="2"/>
  <c r="Q1655" i="2" s="1"/>
  <c r="P1057" i="2"/>
  <c r="P1655" i="2" s="1"/>
  <c r="O1057" i="2"/>
  <c r="O1655" i="2" s="1"/>
  <c r="N1057" i="2"/>
  <c r="N1655" i="2" s="1"/>
  <c r="M1057" i="2"/>
  <c r="M1655" i="2" s="1"/>
  <c r="L1057" i="2"/>
  <c r="L1655" i="2" s="1"/>
  <c r="K1057" i="2"/>
  <c r="K1655" i="2" s="1"/>
  <c r="J1057" i="2"/>
  <c r="J1655" i="2" s="1"/>
  <c r="I1057" i="2"/>
  <c r="I1655" i="2" s="1"/>
  <c r="H1057" i="2"/>
  <c r="H1655" i="2" s="1"/>
  <c r="G1057" i="2"/>
  <c r="G1655" i="2" s="1"/>
  <c r="F1057" i="2"/>
  <c r="F1655" i="2" s="1"/>
  <c r="E1057" i="2"/>
  <c r="E1655" i="2" s="1"/>
  <c r="D1057" i="2"/>
  <c r="D1655" i="2" s="1"/>
  <c r="C1057" i="2"/>
  <c r="C1655" i="2" s="1"/>
  <c r="A1057" i="2"/>
  <c r="A1655" i="2" s="1"/>
  <c r="A464" i="3" s="1"/>
  <c r="A1124" i="3" s="1"/>
  <c r="Z1124" i="3" s="1"/>
  <c r="V1056" i="2"/>
  <c r="V1654" i="2" s="1"/>
  <c r="U1056" i="2"/>
  <c r="U1654" i="2" s="1"/>
  <c r="T1056" i="2"/>
  <c r="T1654" i="2" s="1"/>
  <c r="S1056" i="2"/>
  <c r="S1654" i="2" s="1"/>
  <c r="R1056" i="2"/>
  <c r="R1654" i="2" s="1"/>
  <c r="Q1056" i="2"/>
  <c r="Q1654" i="2" s="1"/>
  <c r="P1056" i="2"/>
  <c r="P1654" i="2" s="1"/>
  <c r="O1056" i="2"/>
  <c r="O1654" i="2" s="1"/>
  <c r="N1056" i="2"/>
  <c r="N1654" i="2" s="1"/>
  <c r="M1056" i="2"/>
  <c r="M1654" i="2" s="1"/>
  <c r="L1056" i="2"/>
  <c r="L1654" i="2" s="1"/>
  <c r="K1056" i="2"/>
  <c r="K1654" i="2" s="1"/>
  <c r="J1056" i="2"/>
  <c r="J1654" i="2" s="1"/>
  <c r="I1056" i="2"/>
  <c r="I1654" i="2" s="1"/>
  <c r="H1056" i="2"/>
  <c r="H1654" i="2" s="1"/>
  <c r="G1056" i="2"/>
  <c r="G1654" i="2" s="1"/>
  <c r="F1056" i="2"/>
  <c r="F1654" i="2" s="1"/>
  <c r="E1056" i="2"/>
  <c r="E1654" i="2" s="1"/>
  <c r="D1056" i="2"/>
  <c r="D1654" i="2" s="1"/>
  <c r="C1056" i="2"/>
  <c r="C1654" i="2" s="1"/>
  <c r="A1056" i="2"/>
  <c r="A1654" i="2" s="1"/>
  <c r="A463" i="3" s="1"/>
  <c r="A1123" i="3" s="1"/>
  <c r="Z1123" i="3" s="1"/>
  <c r="V1055" i="2"/>
  <c r="V1653" i="2" s="1"/>
  <c r="U1055" i="2"/>
  <c r="U1653" i="2" s="1"/>
  <c r="T1055" i="2"/>
  <c r="T1653" i="2" s="1"/>
  <c r="S1055" i="2"/>
  <c r="S1653" i="2" s="1"/>
  <c r="R1055" i="2"/>
  <c r="R1653" i="2" s="1"/>
  <c r="Q1055" i="2"/>
  <c r="Q1653" i="2" s="1"/>
  <c r="P1055" i="2"/>
  <c r="P1653" i="2" s="1"/>
  <c r="O1055" i="2"/>
  <c r="O1653" i="2" s="1"/>
  <c r="N1055" i="2"/>
  <c r="N1653" i="2" s="1"/>
  <c r="M1055" i="2"/>
  <c r="M1653" i="2" s="1"/>
  <c r="L1055" i="2"/>
  <c r="L1653" i="2" s="1"/>
  <c r="K1055" i="2"/>
  <c r="K1653" i="2" s="1"/>
  <c r="J1055" i="2"/>
  <c r="J1653" i="2" s="1"/>
  <c r="I1055" i="2"/>
  <c r="I1653" i="2" s="1"/>
  <c r="H1055" i="2"/>
  <c r="H1653" i="2" s="1"/>
  <c r="G1055" i="2"/>
  <c r="G1653" i="2" s="1"/>
  <c r="F1055" i="2"/>
  <c r="F1653" i="2" s="1"/>
  <c r="E1055" i="2"/>
  <c r="E1653" i="2" s="1"/>
  <c r="D1055" i="2"/>
  <c r="D1653" i="2" s="1"/>
  <c r="C1055" i="2"/>
  <c r="C1653" i="2" s="1"/>
  <c r="A1055" i="2"/>
  <c r="A1653" i="2" s="1"/>
  <c r="A462" i="3" s="1"/>
  <c r="A1122" i="3" s="1"/>
  <c r="Z1122" i="3" s="1"/>
  <c r="V1054" i="2"/>
  <c r="V1652" i="2" s="1"/>
  <c r="U1054" i="2"/>
  <c r="U1652" i="2" s="1"/>
  <c r="T1054" i="2"/>
  <c r="T1652" i="2" s="1"/>
  <c r="S1054" i="2"/>
  <c r="S1652" i="2" s="1"/>
  <c r="R1054" i="2"/>
  <c r="R1652" i="2" s="1"/>
  <c r="Q1054" i="2"/>
  <c r="Q1652" i="2" s="1"/>
  <c r="P1054" i="2"/>
  <c r="P1652" i="2" s="1"/>
  <c r="O1054" i="2"/>
  <c r="O1652" i="2" s="1"/>
  <c r="N1054" i="2"/>
  <c r="N1652" i="2" s="1"/>
  <c r="M1054" i="2"/>
  <c r="M1652" i="2" s="1"/>
  <c r="L1054" i="2"/>
  <c r="L1652" i="2" s="1"/>
  <c r="K1054" i="2"/>
  <c r="K1652" i="2" s="1"/>
  <c r="J1054" i="2"/>
  <c r="J1652" i="2" s="1"/>
  <c r="I1054" i="2"/>
  <c r="I1652" i="2" s="1"/>
  <c r="H1054" i="2"/>
  <c r="H1652" i="2" s="1"/>
  <c r="G1054" i="2"/>
  <c r="G1652" i="2" s="1"/>
  <c r="F1054" i="2"/>
  <c r="F1652" i="2" s="1"/>
  <c r="E1054" i="2"/>
  <c r="E1652" i="2" s="1"/>
  <c r="D1054" i="2"/>
  <c r="D1652" i="2" s="1"/>
  <c r="C1054" i="2"/>
  <c r="C1652" i="2" s="1"/>
  <c r="A1054" i="2"/>
  <c r="A1652" i="2" s="1"/>
  <c r="A461" i="3" s="1"/>
  <c r="A1121" i="3" s="1"/>
  <c r="Z1121" i="3" s="1"/>
  <c r="V1053" i="2"/>
  <c r="V1651" i="2" s="1"/>
  <c r="U1053" i="2"/>
  <c r="U1651" i="2" s="1"/>
  <c r="T1053" i="2"/>
  <c r="T1651" i="2" s="1"/>
  <c r="S1053" i="2"/>
  <c r="S1651" i="2" s="1"/>
  <c r="R1053" i="2"/>
  <c r="R1651" i="2" s="1"/>
  <c r="Q1053" i="2"/>
  <c r="Q1651" i="2" s="1"/>
  <c r="P1053" i="2"/>
  <c r="P1651" i="2" s="1"/>
  <c r="O1053" i="2"/>
  <c r="O1651" i="2" s="1"/>
  <c r="N1053" i="2"/>
  <c r="N1651" i="2" s="1"/>
  <c r="M1053" i="2"/>
  <c r="M1651" i="2" s="1"/>
  <c r="L1053" i="2"/>
  <c r="L1651" i="2" s="1"/>
  <c r="K1053" i="2"/>
  <c r="K1651" i="2" s="1"/>
  <c r="J1053" i="2"/>
  <c r="J1651" i="2" s="1"/>
  <c r="I1053" i="2"/>
  <c r="I1651" i="2" s="1"/>
  <c r="H1053" i="2"/>
  <c r="H1651" i="2" s="1"/>
  <c r="G1053" i="2"/>
  <c r="G1651" i="2" s="1"/>
  <c r="F1053" i="2"/>
  <c r="F1651" i="2" s="1"/>
  <c r="E1053" i="2"/>
  <c r="E1651" i="2" s="1"/>
  <c r="D1053" i="2"/>
  <c r="D1651" i="2" s="1"/>
  <c r="C1053" i="2"/>
  <c r="C1651" i="2" s="1"/>
  <c r="A1053" i="2"/>
  <c r="A1651" i="2" s="1"/>
  <c r="A460" i="3" s="1"/>
  <c r="A1120" i="3" s="1"/>
  <c r="Z1120" i="3" s="1"/>
  <c r="V1052" i="2"/>
  <c r="V1650" i="2" s="1"/>
  <c r="U1052" i="2"/>
  <c r="U1650" i="2" s="1"/>
  <c r="T1052" i="2"/>
  <c r="T1650" i="2" s="1"/>
  <c r="S1052" i="2"/>
  <c r="S1650" i="2" s="1"/>
  <c r="R1052" i="2"/>
  <c r="R1650" i="2" s="1"/>
  <c r="Q1052" i="2"/>
  <c r="Q1650" i="2" s="1"/>
  <c r="P1052" i="2"/>
  <c r="P1650" i="2" s="1"/>
  <c r="O1052" i="2"/>
  <c r="O1650" i="2" s="1"/>
  <c r="N1052" i="2"/>
  <c r="N1650" i="2" s="1"/>
  <c r="M1052" i="2"/>
  <c r="M1650" i="2" s="1"/>
  <c r="L1052" i="2"/>
  <c r="L1650" i="2" s="1"/>
  <c r="K1052" i="2"/>
  <c r="K1650" i="2" s="1"/>
  <c r="J1052" i="2"/>
  <c r="J1650" i="2" s="1"/>
  <c r="I1052" i="2"/>
  <c r="I1650" i="2" s="1"/>
  <c r="H1052" i="2"/>
  <c r="H1650" i="2" s="1"/>
  <c r="G1052" i="2"/>
  <c r="G1650" i="2" s="1"/>
  <c r="F1052" i="2"/>
  <c r="F1650" i="2" s="1"/>
  <c r="E1052" i="2"/>
  <c r="E1650" i="2" s="1"/>
  <c r="D1052" i="2"/>
  <c r="D1650" i="2" s="1"/>
  <c r="C1052" i="2"/>
  <c r="C1650" i="2" s="1"/>
  <c r="A1052" i="2"/>
  <c r="A1650" i="2" s="1"/>
  <c r="A459" i="3" s="1"/>
  <c r="A1119" i="3" s="1"/>
  <c r="Z1119" i="3" s="1"/>
  <c r="V1051" i="2"/>
  <c r="V1649" i="2" s="1"/>
  <c r="U1051" i="2"/>
  <c r="U1649" i="2" s="1"/>
  <c r="T1051" i="2"/>
  <c r="T1649" i="2" s="1"/>
  <c r="S1051" i="2"/>
  <c r="S1649" i="2" s="1"/>
  <c r="R1051" i="2"/>
  <c r="R1649" i="2" s="1"/>
  <c r="Q1051" i="2"/>
  <c r="Q1649" i="2" s="1"/>
  <c r="P1051" i="2"/>
  <c r="P1649" i="2" s="1"/>
  <c r="O1051" i="2"/>
  <c r="O1649" i="2" s="1"/>
  <c r="N1051" i="2"/>
  <c r="N1649" i="2" s="1"/>
  <c r="M1051" i="2"/>
  <c r="M1649" i="2" s="1"/>
  <c r="L1051" i="2"/>
  <c r="L1649" i="2" s="1"/>
  <c r="K1051" i="2"/>
  <c r="K1649" i="2" s="1"/>
  <c r="J1051" i="2"/>
  <c r="J1649" i="2" s="1"/>
  <c r="I1051" i="2"/>
  <c r="I1649" i="2" s="1"/>
  <c r="H1051" i="2"/>
  <c r="H1649" i="2" s="1"/>
  <c r="G1051" i="2"/>
  <c r="G1649" i="2" s="1"/>
  <c r="F1051" i="2"/>
  <c r="F1649" i="2" s="1"/>
  <c r="E1051" i="2"/>
  <c r="E1649" i="2" s="1"/>
  <c r="D1051" i="2"/>
  <c r="D1649" i="2" s="1"/>
  <c r="C1051" i="2"/>
  <c r="C1649" i="2" s="1"/>
  <c r="A1051" i="2"/>
  <c r="A1649" i="2" s="1"/>
  <c r="A458" i="3" s="1"/>
  <c r="A1118" i="3" s="1"/>
  <c r="Z1118" i="3" s="1"/>
  <c r="V1050" i="2"/>
  <c r="V1648" i="2" s="1"/>
  <c r="U1050" i="2"/>
  <c r="U1648" i="2" s="1"/>
  <c r="T1050" i="2"/>
  <c r="T1648" i="2" s="1"/>
  <c r="S1050" i="2"/>
  <c r="S1648" i="2" s="1"/>
  <c r="R1050" i="2"/>
  <c r="R1648" i="2" s="1"/>
  <c r="Q1050" i="2"/>
  <c r="Q1648" i="2" s="1"/>
  <c r="P1050" i="2"/>
  <c r="P1648" i="2" s="1"/>
  <c r="O1050" i="2"/>
  <c r="O1648" i="2" s="1"/>
  <c r="N1050" i="2"/>
  <c r="N1648" i="2" s="1"/>
  <c r="M1050" i="2"/>
  <c r="M1648" i="2" s="1"/>
  <c r="L1050" i="2"/>
  <c r="L1648" i="2" s="1"/>
  <c r="K1050" i="2"/>
  <c r="K1648" i="2" s="1"/>
  <c r="J1050" i="2"/>
  <c r="J1648" i="2" s="1"/>
  <c r="I1050" i="2"/>
  <c r="I1648" i="2" s="1"/>
  <c r="H1050" i="2"/>
  <c r="H1648" i="2" s="1"/>
  <c r="G1050" i="2"/>
  <c r="G1648" i="2" s="1"/>
  <c r="F1050" i="2"/>
  <c r="F1648" i="2" s="1"/>
  <c r="E1050" i="2"/>
  <c r="E1648" i="2" s="1"/>
  <c r="D1050" i="2"/>
  <c r="D1648" i="2" s="1"/>
  <c r="C1050" i="2"/>
  <c r="C1648" i="2" s="1"/>
  <c r="A1050" i="2"/>
  <c r="A1648" i="2" s="1"/>
  <c r="A457" i="3" s="1"/>
  <c r="A1117" i="3" s="1"/>
  <c r="Z1117" i="3" s="1"/>
  <c r="V1049" i="2"/>
  <c r="V1647" i="2" s="1"/>
  <c r="U1049" i="2"/>
  <c r="U1647" i="2" s="1"/>
  <c r="T1049" i="2"/>
  <c r="T1647" i="2" s="1"/>
  <c r="S1049" i="2"/>
  <c r="S1647" i="2" s="1"/>
  <c r="R1049" i="2"/>
  <c r="R1647" i="2" s="1"/>
  <c r="Q1049" i="2"/>
  <c r="Q1647" i="2" s="1"/>
  <c r="P1049" i="2"/>
  <c r="P1647" i="2" s="1"/>
  <c r="O1049" i="2"/>
  <c r="O1647" i="2" s="1"/>
  <c r="N1049" i="2"/>
  <c r="N1647" i="2" s="1"/>
  <c r="M1049" i="2"/>
  <c r="M1647" i="2" s="1"/>
  <c r="L1049" i="2"/>
  <c r="L1647" i="2" s="1"/>
  <c r="K1049" i="2"/>
  <c r="K1647" i="2" s="1"/>
  <c r="J1049" i="2"/>
  <c r="J1647" i="2" s="1"/>
  <c r="I1049" i="2"/>
  <c r="I1647" i="2" s="1"/>
  <c r="H1049" i="2"/>
  <c r="H1647" i="2" s="1"/>
  <c r="G1049" i="2"/>
  <c r="G1647" i="2" s="1"/>
  <c r="F1049" i="2"/>
  <c r="F1647" i="2" s="1"/>
  <c r="E1049" i="2"/>
  <c r="E1647" i="2" s="1"/>
  <c r="D1049" i="2"/>
  <c r="D1647" i="2" s="1"/>
  <c r="C1049" i="2"/>
  <c r="C1647" i="2" s="1"/>
  <c r="A1049" i="2"/>
  <c r="A1647" i="2" s="1"/>
  <c r="A456" i="3" s="1"/>
  <c r="A1116" i="3" s="1"/>
  <c r="Z1116" i="3" s="1"/>
  <c r="V1048" i="2"/>
  <c r="V1646" i="2" s="1"/>
  <c r="U1048" i="2"/>
  <c r="U1646" i="2" s="1"/>
  <c r="T1048" i="2"/>
  <c r="T1646" i="2" s="1"/>
  <c r="S1048" i="2"/>
  <c r="S1646" i="2" s="1"/>
  <c r="R1048" i="2"/>
  <c r="R1646" i="2" s="1"/>
  <c r="Q1048" i="2"/>
  <c r="Q1646" i="2" s="1"/>
  <c r="P1048" i="2"/>
  <c r="P1646" i="2" s="1"/>
  <c r="O1048" i="2"/>
  <c r="O1646" i="2" s="1"/>
  <c r="N1048" i="2"/>
  <c r="N1646" i="2" s="1"/>
  <c r="M1048" i="2"/>
  <c r="M1646" i="2" s="1"/>
  <c r="L1048" i="2"/>
  <c r="L1646" i="2" s="1"/>
  <c r="K1048" i="2"/>
  <c r="K1646" i="2" s="1"/>
  <c r="J1048" i="2"/>
  <c r="J1646" i="2" s="1"/>
  <c r="I1048" i="2"/>
  <c r="I1646" i="2" s="1"/>
  <c r="H1048" i="2"/>
  <c r="H1646" i="2" s="1"/>
  <c r="G1048" i="2"/>
  <c r="G1646" i="2" s="1"/>
  <c r="F1048" i="2"/>
  <c r="F1646" i="2" s="1"/>
  <c r="E1048" i="2"/>
  <c r="E1646" i="2" s="1"/>
  <c r="D1048" i="2"/>
  <c r="D1646" i="2" s="1"/>
  <c r="C1048" i="2"/>
  <c r="C1646" i="2" s="1"/>
  <c r="A1048" i="2"/>
  <c r="A1646" i="2" s="1"/>
  <c r="A455" i="3" s="1"/>
  <c r="A1115" i="3" s="1"/>
  <c r="Z1115" i="3" s="1"/>
  <c r="V1047" i="2"/>
  <c r="V1645" i="2" s="1"/>
  <c r="U1047" i="2"/>
  <c r="U1645" i="2" s="1"/>
  <c r="T1047" i="2"/>
  <c r="T1645" i="2" s="1"/>
  <c r="S1047" i="2"/>
  <c r="S1645" i="2" s="1"/>
  <c r="R1047" i="2"/>
  <c r="R1645" i="2" s="1"/>
  <c r="Q1047" i="2"/>
  <c r="Q1645" i="2" s="1"/>
  <c r="P1047" i="2"/>
  <c r="P1645" i="2" s="1"/>
  <c r="O1047" i="2"/>
  <c r="O1645" i="2" s="1"/>
  <c r="N1047" i="2"/>
  <c r="N1645" i="2" s="1"/>
  <c r="M1047" i="2"/>
  <c r="M1645" i="2" s="1"/>
  <c r="L1047" i="2"/>
  <c r="L1645" i="2" s="1"/>
  <c r="K1047" i="2"/>
  <c r="K1645" i="2" s="1"/>
  <c r="J1047" i="2"/>
  <c r="J1645" i="2" s="1"/>
  <c r="I1047" i="2"/>
  <c r="I1645" i="2" s="1"/>
  <c r="H1047" i="2"/>
  <c r="H1645" i="2" s="1"/>
  <c r="G1047" i="2"/>
  <c r="G1645" i="2" s="1"/>
  <c r="F1047" i="2"/>
  <c r="F1645" i="2" s="1"/>
  <c r="E1047" i="2"/>
  <c r="E1645" i="2" s="1"/>
  <c r="D1047" i="2"/>
  <c r="D1645" i="2" s="1"/>
  <c r="C1047" i="2"/>
  <c r="C1645" i="2" s="1"/>
  <c r="A1047" i="2"/>
  <c r="A1645" i="2" s="1"/>
  <c r="A454" i="3" s="1"/>
  <c r="A1114" i="3" s="1"/>
  <c r="Z1114" i="3" s="1"/>
  <c r="V1046" i="2"/>
  <c r="V1644" i="2" s="1"/>
  <c r="U1046" i="2"/>
  <c r="U1644" i="2" s="1"/>
  <c r="T1046" i="2"/>
  <c r="T1644" i="2" s="1"/>
  <c r="S1046" i="2"/>
  <c r="S1644" i="2" s="1"/>
  <c r="R1046" i="2"/>
  <c r="R1644" i="2" s="1"/>
  <c r="Q1046" i="2"/>
  <c r="Q1644" i="2" s="1"/>
  <c r="P1046" i="2"/>
  <c r="P1644" i="2" s="1"/>
  <c r="O1046" i="2"/>
  <c r="O1644" i="2" s="1"/>
  <c r="N1046" i="2"/>
  <c r="N1644" i="2" s="1"/>
  <c r="M1046" i="2"/>
  <c r="M1644" i="2" s="1"/>
  <c r="L1046" i="2"/>
  <c r="L1644" i="2" s="1"/>
  <c r="K1046" i="2"/>
  <c r="K1644" i="2" s="1"/>
  <c r="J1046" i="2"/>
  <c r="J1644" i="2" s="1"/>
  <c r="I1046" i="2"/>
  <c r="I1644" i="2" s="1"/>
  <c r="H1046" i="2"/>
  <c r="H1644" i="2" s="1"/>
  <c r="G1046" i="2"/>
  <c r="G1644" i="2" s="1"/>
  <c r="F1046" i="2"/>
  <c r="F1644" i="2" s="1"/>
  <c r="E1046" i="2"/>
  <c r="E1644" i="2" s="1"/>
  <c r="D1046" i="2"/>
  <c r="D1644" i="2" s="1"/>
  <c r="C1046" i="2"/>
  <c r="C1644" i="2" s="1"/>
  <c r="A1046" i="2"/>
  <c r="A1644" i="2" s="1"/>
  <c r="A453" i="3" s="1"/>
  <c r="A1113" i="3" s="1"/>
  <c r="Z1113" i="3" s="1"/>
  <c r="V1045" i="2"/>
  <c r="V1643" i="2" s="1"/>
  <c r="U1045" i="2"/>
  <c r="U1643" i="2" s="1"/>
  <c r="T1045" i="2"/>
  <c r="T1643" i="2" s="1"/>
  <c r="S1045" i="2"/>
  <c r="S1643" i="2" s="1"/>
  <c r="R1045" i="2"/>
  <c r="R1643" i="2" s="1"/>
  <c r="Q1045" i="2"/>
  <c r="Q1643" i="2" s="1"/>
  <c r="P1045" i="2"/>
  <c r="P1643" i="2" s="1"/>
  <c r="O1045" i="2"/>
  <c r="O1643" i="2" s="1"/>
  <c r="N1045" i="2"/>
  <c r="N1643" i="2" s="1"/>
  <c r="M1045" i="2"/>
  <c r="M1643" i="2" s="1"/>
  <c r="L1045" i="2"/>
  <c r="L1643" i="2" s="1"/>
  <c r="K1045" i="2"/>
  <c r="K1643" i="2" s="1"/>
  <c r="J1045" i="2"/>
  <c r="J1643" i="2" s="1"/>
  <c r="I1045" i="2"/>
  <c r="I1643" i="2" s="1"/>
  <c r="H1045" i="2"/>
  <c r="H1643" i="2" s="1"/>
  <c r="G1045" i="2"/>
  <c r="G1643" i="2" s="1"/>
  <c r="F1045" i="2"/>
  <c r="F1643" i="2" s="1"/>
  <c r="E1045" i="2"/>
  <c r="E1643" i="2" s="1"/>
  <c r="D1045" i="2"/>
  <c r="D1643" i="2" s="1"/>
  <c r="C1045" i="2"/>
  <c r="C1643" i="2" s="1"/>
  <c r="A1045" i="2"/>
  <c r="A1643" i="2" s="1"/>
  <c r="A452" i="3" s="1"/>
  <c r="A1112" i="3" s="1"/>
  <c r="Z1112" i="3" s="1"/>
  <c r="V1044" i="2"/>
  <c r="V1642" i="2" s="1"/>
  <c r="U1044" i="2"/>
  <c r="U1642" i="2" s="1"/>
  <c r="T1044" i="2"/>
  <c r="T1642" i="2" s="1"/>
  <c r="S1044" i="2"/>
  <c r="S1642" i="2" s="1"/>
  <c r="R1044" i="2"/>
  <c r="R1642" i="2" s="1"/>
  <c r="Q1044" i="2"/>
  <c r="Q1642" i="2" s="1"/>
  <c r="P1044" i="2"/>
  <c r="P1642" i="2" s="1"/>
  <c r="O1044" i="2"/>
  <c r="O1642" i="2" s="1"/>
  <c r="N1044" i="2"/>
  <c r="N1642" i="2" s="1"/>
  <c r="M1044" i="2"/>
  <c r="M1642" i="2" s="1"/>
  <c r="L1044" i="2"/>
  <c r="L1642" i="2" s="1"/>
  <c r="K1044" i="2"/>
  <c r="K1642" i="2" s="1"/>
  <c r="J1044" i="2"/>
  <c r="J1642" i="2" s="1"/>
  <c r="I1044" i="2"/>
  <c r="I1642" i="2" s="1"/>
  <c r="H1044" i="2"/>
  <c r="H1642" i="2" s="1"/>
  <c r="G1044" i="2"/>
  <c r="G1642" i="2" s="1"/>
  <c r="F1044" i="2"/>
  <c r="F1642" i="2" s="1"/>
  <c r="E1044" i="2"/>
  <c r="E1642" i="2" s="1"/>
  <c r="D1044" i="2"/>
  <c r="D1642" i="2" s="1"/>
  <c r="C1044" i="2"/>
  <c r="C1642" i="2" s="1"/>
  <c r="A1044" i="2"/>
  <c r="A1642" i="2" s="1"/>
  <c r="A451" i="3" s="1"/>
  <c r="A1111" i="3" s="1"/>
  <c r="Z1111" i="3" s="1"/>
  <c r="V1043" i="2"/>
  <c r="V1641" i="2" s="1"/>
  <c r="U1043" i="2"/>
  <c r="U1641" i="2" s="1"/>
  <c r="T1043" i="2"/>
  <c r="T1641" i="2" s="1"/>
  <c r="S1043" i="2"/>
  <c r="S1641" i="2" s="1"/>
  <c r="R1043" i="2"/>
  <c r="R1641" i="2" s="1"/>
  <c r="Q1043" i="2"/>
  <c r="Q1641" i="2" s="1"/>
  <c r="P1043" i="2"/>
  <c r="P1641" i="2" s="1"/>
  <c r="O1043" i="2"/>
  <c r="O1641" i="2" s="1"/>
  <c r="N1043" i="2"/>
  <c r="N1641" i="2" s="1"/>
  <c r="M1043" i="2"/>
  <c r="M1641" i="2" s="1"/>
  <c r="L1043" i="2"/>
  <c r="L1641" i="2" s="1"/>
  <c r="K1043" i="2"/>
  <c r="K1641" i="2" s="1"/>
  <c r="J1043" i="2"/>
  <c r="J1641" i="2" s="1"/>
  <c r="I1043" i="2"/>
  <c r="I1641" i="2" s="1"/>
  <c r="H1043" i="2"/>
  <c r="H1641" i="2" s="1"/>
  <c r="G1043" i="2"/>
  <c r="G1641" i="2" s="1"/>
  <c r="F1043" i="2"/>
  <c r="F1641" i="2" s="1"/>
  <c r="E1043" i="2"/>
  <c r="E1641" i="2" s="1"/>
  <c r="D1043" i="2"/>
  <c r="D1641" i="2" s="1"/>
  <c r="C1043" i="2"/>
  <c r="C1641" i="2" s="1"/>
  <c r="A1043" i="2"/>
  <c r="A1641" i="2" s="1"/>
  <c r="A450" i="3" s="1"/>
  <c r="A1110" i="3" s="1"/>
  <c r="Z1110" i="3" s="1"/>
  <c r="V1042" i="2"/>
  <c r="V1640" i="2" s="1"/>
  <c r="U1042" i="2"/>
  <c r="U1640" i="2" s="1"/>
  <c r="T1042" i="2"/>
  <c r="T1640" i="2" s="1"/>
  <c r="S1042" i="2"/>
  <c r="S1640" i="2" s="1"/>
  <c r="R1042" i="2"/>
  <c r="R1640" i="2" s="1"/>
  <c r="Q1042" i="2"/>
  <c r="Q1640" i="2" s="1"/>
  <c r="P1042" i="2"/>
  <c r="P1640" i="2" s="1"/>
  <c r="O1042" i="2"/>
  <c r="O1640" i="2" s="1"/>
  <c r="N1042" i="2"/>
  <c r="N1640" i="2" s="1"/>
  <c r="M1042" i="2"/>
  <c r="M1640" i="2" s="1"/>
  <c r="L1042" i="2"/>
  <c r="L1640" i="2" s="1"/>
  <c r="K1042" i="2"/>
  <c r="K1640" i="2" s="1"/>
  <c r="J1042" i="2"/>
  <c r="J1640" i="2" s="1"/>
  <c r="I1042" i="2"/>
  <c r="I1640" i="2" s="1"/>
  <c r="H1042" i="2"/>
  <c r="H1640" i="2" s="1"/>
  <c r="G1042" i="2"/>
  <c r="G1640" i="2" s="1"/>
  <c r="F1042" i="2"/>
  <c r="F1640" i="2" s="1"/>
  <c r="E1042" i="2"/>
  <c r="E1640" i="2" s="1"/>
  <c r="D1042" i="2"/>
  <c r="D1640" i="2" s="1"/>
  <c r="C1042" i="2"/>
  <c r="C1640" i="2" s="1"/>
  <c r="A1042" i="2"/>
  <c r="A1640" i="2" s="1"/>
  <c r="A449" i="3" s="1"/>
  <c r="A1109" i="3" s="1"/>
  <c r="Z1109" i="3" s="1"/>
  <c r="V1041" i="2"/>
  <c r="V1639" i="2" s="1"/>
  <c r="U1041" i="2"/>
  <c r="U1639" i="2" s="1"/>
  <c r="T1041" i="2"/>
  <c r="T1639" i="2" s="1"/>
  <c r="S1041" i="2"/>
  <c r="S1639" i="2" s="1"/>
  <c r="R1041" i="2"/>
  <c r="R1639" i="2" s="1"/>
  <c r="Q1041" i="2"/>
  <c r="Q1639" i="2" s="1"/>
  <c r="P1041" i="2"/>
  <c r="P1639" i="2" s="1"/>
  <c r="O1041" i="2"/>
  <c r="O1639" i="2" s="1"/>
  <c r="N1041" i="2"/>
  <c r="N1639" i="2" s="1"/>
  <c r="M1041" i="2"/>
  <c r="M1639" i="2" s="1"/>
  <c r="L1041" i="2"/>
  <c r="L1639" i="2" s="1"/>
  <c r="K1041" i="2"/>
  <c r="K1639" i="2" s="1"/>
  <c r="J1041" i="2"/>
  <c r="J1639" i="2" s="1"/>
  <c r="I1041" i="2"/>
  <c r="I1639" i="2" s="1"/>
  <c r="H1041" i="2"/>
  <c r="H1639" i="2" s="1"/>
  <c r="G1041" i="2"/>
  <c r="G1639" i="2" s="1"/>
  <c r="F1041" i="2"/>
  <c r="F1639" i="2" s="1"/>
  <c r="E1041" i="2"/>
  <c r="E1639" i="2" s="1"/>
  <c r="D1041" i="2"/>
  <c r="D1639" i="2" s="1"/>
  <c r="C1041" i="2"/>
  <c r="C1639" i="2" s="1"/>
  <c r="A1041" i="2"/>
  <c r="A1639" i="2" s="1"/>
  <c r="A448" i="3" s="1"/>
  <c r="A1108" i="3" s="1"/>
  <c r="Z1108" i="3" s="1"/>
  <c r="V1040" i="2"/>
  <c r="V1638" i="2" s="1"/>
  <c r="U1040" i="2"/>
  <c r="U1638" i="2" s="1"/>
  <c r="T1040" i="2"/>
  <c r="T1638" i="2" s="1"/>
  <c r="S1040" i="2"/>
  <c r="S1638" i="2" s="1"/>
  <c r="R1040" i="2"/>
  <c r="R1638" i="2" s="1"/>
  <c r="Q1040" i="2"/>
  <c r="Q1638" i="2" s="1"/>
  <c r="P1040" i="2"/>
  <c r="P1638" i="2" s="1"/>
  <c r="O1040" i="2"/>
  <c r="O1638" i="2" s="1"/>
  <c r="N1040" i="2"/>
  <c r="N1638" i="2" s="1"/>
  <c r="M1040" i="2"/>
  <c r="M1638" i="2" s="1"/>
  <c r="L1040" i="2"/>
  <c r="L1638" i="2" s="1"/>
  <c r="K1040" i="2"/>
  <c r="K1638" i="2" s="1"/>
  <c r="J1040" i="2"/>
  <c r="J1638" i="2" s="1"/>
  <c r="I1040" i="2"/>
  <c r="I1638" i="2" s="1"/>
  <c r="H1040" i="2"/>
  <c r="H1638" i="2" s="1"/>
  <c r="G1040" i="2"/>
  <c r="G1638" i="2" s="1"/>
  <c r="F1040" i="2"/>
  <c r="F1638" i="2" s="1"/>
  <c r="E1040" i="2"/>
  <c r="E1638" i="2" s="1"/>
  <c r="D1040" i="2"/>
  <c r="D1638" i="2" s="1"/>
  <c r="C1040" i="2"/>
  <c r="C1638" i="2" s="1"/>
  <c r="A1040" i="2"/>
  <c r="A1638" i="2" s="1"/>
  <c r="A447" i="3" s="1"/>
  <c r="A1107" i="3" s="1"/>
  <c r="Z1107" i="3" s="1"/>
  <c r="V1039" i="2"/>
  <c r="V1637" i="2" s="1"/>
  <c r="U1039" i="2"/>
  <c r="U1637" i="2" s="1"/>
  <c r="T1039" i="2"/>
  <c r="T1637" i="2" s="1"/>
  <c r="S1039" i="2"/>
  <c r="S1637" i="2" s="1"/>
  <c r="R1039" i="2"/>
  <c r="R1637" i="2" s="1"/>
  <c r="Q1039" i="2"/>
  <c r="Q1637" i="2" s="1"/>
  <c r="P1039" i="2"/>
  <c r="P1637" i="2" s="1"/>
  <c r="O1039" i="2"/>
  <c r="O1637" i="2" s="1"/>
  <c r="N1039" i="2"/>
  <c r="N1637" i="2" s="1"/>
  <c r="M1039" i="2"/>
  <c r="M1637" i="2" s="1"/>
  <c r="L1039" i="2"/>
  <c r="L1637" i="2" s="1"/>
  <c r="K1039" i="2"/>
  <c r="K1637" i="2" s="1"/>
  <c r="J1039" i="2"/>
  <c r="J1637" i="2" s="1"/>
  <c r="I1039" i="2"/>
  <c r="I1637" i="2" s="1"/>
  <c r="H1039" i="2"/>
  <c r="H1637" i="2" s="1"/>
  <c r="G1039" i="2"/>
  <c r="G1637" i="2" s="1"/>
  <c r="F1039" i="2"/>
  <c r="F1637" i="2" s="1"/>
  <c r="E1039" i="2"/>
  <c r="E1637" i="2" s="1"/>
  <c r="D1039" i="2"/>
  <c r="D1637" i="2" s="1"/>
  <c r="C1039" i="2"/>
  <c r="C1637" i="2" s="1"/>
  <c r="A1039" i="2"/>
  <c r="A1637" i="2" s="1"/>
  <c r="A446" i="3" s="1"/>
  <c r="A1106" i="3" s="1"/>
  <c r="Z1106" i="3" s="1"/>
  <c r="V1038" i="2"/>
  <c r="V1636" i="2" s="1"/>
  <c r="U1038" i="2"/>
  <c r="U1636" i="2" s="1"/>
  <c r="T1038" i="2"/>
  <c r="T1636" i="2" s="1"/>
  <c r="S1038" i="2"/>
  <c r="S1636" i="2" s="1"/>
  <c r="R1038" i="2"/>
  <c r="R1636" i="2" s="1"/>
  <c r="Q1038" i="2"/>
  <c r="Q1636" i="2" s="1"/>
  <c r="P1038" i="2"/>
  <c r="P1636" i="2" s="1"/>
  <c r="O1038" i="2"/>
  <c r="O1636" i="2" s="1"/>
  <c r="N1038" i="2"/>
  <c r="N1636" i="2" s="1"/>
  <c r="M1038" i="2"/>
  <c r="M1636" i="2" s="1"/>
  <c r="L1038" i="2"/>
  <c r="L1636" i="2" s="1"/>
  <c r="K1038" i="2"/>
  <c r="K1636" i="2" s="1"/>
  <c r="J1038" i="2"/>
  <c r="J1636" i="2" s="1"/>
  <c r="I1038" i="2"/>
  <c r="I1636" i="2" s="1"/>
  <c r="H1038" i="2"/>
  <c r="H1636" i="2" s="1"/>
  <c r="G1038" i="2"/>
  <c r="G1636" i="2" s="1"/>
  <c r="F1038" i="2"/>
  <c r="F1636" i="2" s="1"/>
  <c r="E1038" i="2"/>
  <c r="E1636" i="2" s="1"/>
  <c r="D1038" i="2"/>
  <c r="D1636" i="2" s="1"/>
  <c r="C1038" i="2"/>
  <c r="C1636" i="2" s="1"/>
  <c r="A1038" i="2"/>
  <c r="A1636" i="2" s="1"/>
  <c r="A445" i="3" s="1"/>
  <c r="A1105" i="3" s="1"/>
  <c r="Z1105" i="3" s="1"/>
  <c r="V1037" i="2"/>
  <c r="V1635" i="2" s="1"/>
  <c r="U1037" i="2"/>
  <c r="U1635" i="2" s="1"/>
  <c r="T1037" i="2"/>
  <c r="T1635" i="2" s="1"/>
  <c r="S1037" i="2"/>
  <c r="S1635" i="2" s="1"/>
  <c r="R1037" i="2"/>
  <c r="R1635" i="2" s="1"/>
  <c r="Q1037" i="2"/>
  <c r="Q1635" i="2" s="1"/>
  <c r="P1037" i="2"/>
  <c r="P1635" i="2" s="1"/>
  <c r="O1037" i="2"/>
  <c r="O1635" i="2" s="1"/>
  <c r="N1037" i="2"/>
  <c r="N1635" i="2" s="1"/>
  <c r="M1037" i="2"/>
  <c r="M1635" i="2" s="1"/>
  <c r="L1037" i="2"/>
  <c r="L1635" i="2" s="1"/>
  <c r="K1037" i="2"/>
  <c r="K1635" i="2" s="1"/>
  <c r="J1037" i="2"/>
  <c r="J1635" i="2" s="1"/>
  <c r="I1037" i="2"/>
  <c r="I1635" i="2" s="1"/>
  <c r="H1037" i="2"/>
  <c r="H1635" i="2" s="1"/>
  <c r="G1037" i="2"/>
  <c r="G1635" i="2" s="1"/>
  <c r="F1037" i="2"/>
  <c r="F1635" i="2" s="1"/>
  <c r="E1037" i="2"/>
  <c r="E1635" i="2" s="1"/>
  <c r="D1037" i="2"/>
  <c r="D1635" i="2" s="1"/>
  <c r="C1037" i="2"/>
  <c r="C1635" i="2" s="1"/>
  <c r="A1037" i="2"/>
  <c r="A1635" i="2" s="1"/>
  <c r="A444" i="3" s="1"/>
  <c r="A1104" i="3" s="1"/>
  <c r="Z1104" i="3" s="1"/>
  <c r="V1036" i="2"/>
  <c r="V1634" i="2" s="1"/>
  <c r="U1036" i="2"/>
  <c r="U1634" i="2" s="1"/>
  <c r="T1036" i="2"/>
  <c r="T1634" i="2" s="1"/>
  <c r="S1036" i="2"/>
  <c r="S1634" i="2" s="1"/>
  <c r="R1036" i="2"/>
  <c r="R1634" i="2" s="1"/>
  <c r="Q1036" i="2"/>
  <c r="Q1634" i="2" s="1"/>
  <c r="P1036" i="2"/>
  <c r="P1634" i="2" s="1"/>
  <c r="O1036" i="2"/>
  <c r="O1634" i="2" s="1"/>
  <c r="N1036" i="2"/>
  <c r="N1634" i="2" s="1"/>
  <c r="M1036" i="2"/>
  <c r="M1634" i="2" s="1"/>
  <c r="L1036" i="2"/>
  <c r="L1634" i="2" s="1"/>
  <c r="K1036" i="2"/>
  <c r="K1634" i="2" s="1"/>
  <c r="J1036" i="2"/>
  <c r="J1634" i="2" s="1"/>
  <c r="I1036" i="2"/>
  <c r="I1634" i="2" s="1"/>
  <c r="H1036" i="2"/>
  <c r="H1634" i="2" s="1"/>
  <c r="G1036" i="2"/>
  <c r="G1634" i="2" s="1"/>
  <c r="F1036" i="2"/>
  <c r="F1634" i="2" s="1"/>
  <c r="E1036" i="2"/>
  <c r="E1634" i="2" s="1"/>
  <c r="D1036" i="2"/>
  <c r="D1634" i="2" s="1"/>
  <c r="C1036" i="2"/>
  <c r="C1634" i="2" s="1"/>
  <c r="A1036" i="2"/>
  <c r="A1634" i="2" s="1"/>
  <c r="A443" i="3" s="1"/>
  <c r="A1103" i="3" s="1"/>
  <c r="Z1103" i="3" s="1"/>
  <c r="V1035" i="2"/>
  <c r="V1633" i="2" s="1"/>
  <c r="U1035" i="2"/>
  <c r="U1633" i="2" s="1"/>
  <c r="T1035" i="2"/>
  <c r="T1633" i="2" s="1"/>
  <c r="S1035" i="2"/>
  <c r="S1633" i="2" s="1"/>
  <c r="R1035" i="2"/>
  <c r="R1633" i="2" s="1"/>
  <c r="Q1035" i="2"/>
  <c r="Q1633" i="2" s="1"/>
  <c r="P1035" i="2"/>
  <c r="P1633" i="2" s="1"/>
  <c r="O1035" i="2"/>
  <c r="O1633" i="2" s="1"/>
  <c r="N1035" i="2"/>
  <c r="N1633" i="2" s="1"/>
  <c r="M1035" i="2"/>
  <c r="M1633" i="2" s="1"/>
  <c r="L1035" i="2"/>
  <c r="L1633" i="2" s="1"/>
  <c r="K1035" i="2"/>
  <c r="K1633" i="2" s="1"/>
  <c r="J1035" i="2"/>
  <c r="J1633" i="2" s="1"/>
  <c r="I1035" i="2"/>
  <c r="I1633" i="2" s="1"/>
  <c r="H1035" i="2"/>
  <c r="H1633" i="2" s="1"/>
  <c r="G1035" i="2"/>
  <c r="G1633" i="2" s="1"/>
  <c r="F1035" i="2"/>
  <c r="F1633" i="2" s="1"/>
  <c r="E1035" i="2"/>
  <c r="E1633" i="2" s="1"/>
  <c r="D1035" i="2"/>
  <c r="D1633" i="2" s="1"/>
  <c r="C1035" i="2"/>
  <c r="C1633" i="2" s="1"/>
  <c r="A1035" i="2"/>
  <c r="A1633" i="2" s="1"/>
  <c r="A442" i="3" s="1"/>
  <c r="A1102" i="3" s="1"/>
  <c r="Z1102" i="3" s="1"/>
  <c r="V1034" i="2"/>
  <c r="V1632" i="2" s="1"/>
  <c r="U1034" i="2"/>
  <c r="U1632" i="2" s="1"/>
  <c r="T1034" i="2"/>
  <c r="T1632" i="2" s="1"/>
  <c r="S1034" i="2"/>
  <c r="S1632" i="2" s="1"/>
  <c r="R1034" i="2"/>
  <c r="R1632" i="2" s="1"/>
  <c r="Q1034" i="2"/>
  <c r="Q1632" i="2" s="1"/>
  <c r="P1034" i="2"/>
  <c r="P1632" i="2" s="1"/>
  <c r="O1034" i="2"/>
  <c r="O1632" i="2" s="1"/>
  <c r="N1034" i="2"/>
  <c r="N1632" i="2" s="1"/>
  <c r="M1034" i="2"/>
  <c r="M1632" i="2" s="1"/>
  <c r="L1034" i="2"/>
  <c r="L1632" i="2" s="1"/>
  <c r="K1034" i="2"/>
  <c r="K1632" i="2" s="1"/>
  <c r="J1034" i="2"/>
  <c r="J1632" i="2" s="1"/>
  <c r="I1034" i="2"/>
  <c r="I1632" i="2" s="1"/>
  <c r="H1034" i="2"/>
  <c r="H1632" i="2" s="1"/>
  <c r="G1034" i="2"/>
  <c r="G1632" i="2" s="1"/>
  <c r="F1034" i="2"/>
  <c r="F1632" i="2" s="1"/>
  <c r="E1034" i="2"/>
  <c r="E1632" i="2" s="1"/>
  <c r="D1034" i="2"/>
  <c r="D1632" i="2" s="1"/>
  <c r="C1034" i="2"/>
  <c r="C1632" i="2" s="1"/>
  <c r="A1034" i="2"/>
  <c r="A1632" i="2" s="1"/>
  <c r="A441" i="3" s="1"/>
  <c r="A1101" i="3" s="1"/>
  <c r="Z1101" i="3" s="1"/>
  <c r="V1033" i="2"/>
  <c r="V1631" i="2" s="1"/>
  <c r="U1033" i="2"/>
  <c r="U1631" i="2" s="1"/>
  <c r="T1033" i="2"/>
  <c r="T1631" i="2" s="1"/>
  <c r="S1033" i="2"/>
  <c r="S1631" i="2" s="1"/>
  <c r="R1033" i="2"/>
  <c r="R1631" i="2" s="1"/>
  <c r="Q1033" i="2"/>
  <c r="Q1631" i="2" s="1"/>
  <c r="P1033" i="2"/>
  <c r="P1631" i="2" s="1"/>
  <c r="O1033" i="2"/>
  <c r="O1631" i="2" s="1"/>
  <c r="N1033" i="2"/>
  <c r="N1631" i="2" s="1"/>
  <c r="M1033" i="2"/>
  <c r="M1631" i="2" s="1"/>
  <c r="L1033" i="2"/>
  <c r="L1631" i="2" s="1"/>
  <c r="K1033" i="2"/>
  <c r="K1631" i="2" s="1"/>
  <c r="J1033" i="2"/>
  <c r="J1631" i="2" s="1"/>
  <c r="I1033" i="2"/>
  <c r="I1631" i="2" s="1"/>
  <c r="H1033" i="2"/>
  <c r="H1631" i="2" s="1"/>
  <c r="G1033" i="2"/>
  <c r="G1631" i="2" s="1"/>
  <c r="F1033" i="2"/>
  <c r="F1631" i="2" s="1"/>
  <c r="E1033" i="2"/>
  <c r="E1631" i="2" s="1"/>
  <c r="D1033" i="2"/>
  <c r="D1631" i="2" s="1"/>
  <c r="C1033" i="2"/>
  <c r="C1631" i="2" s="1"/>
  <c r="A1033" i="2"/>
  <c r="A1631" i="2" s="1"/>
  <c r="A440" i="3" s="1"/>
  <c r="A1100" i="3" s="1"/>
  <c r="Z1100" i="3" s="1"/>
  <c r="V1032" i="2"/>
  <c r="V1630" i="2" s="1"/>
  <c r="U1032" i="2"/>
  <c r="U1630" i="2" s="1"/>
  <c r="T1032" i="2"/>
  <c r="T1630" i="2" s="1"/>
  <c r="S1032" i="2"/>
  <c r="S1630" i="2" s="1"/>
  <c r="R1032" i="2"/>
  <c r="R1630" i="2" s="1"/>
  <c r="Q1032" i="2"/>
  <c r="Q1630" i="2" s="1"/>
  <c r="P1032" i="2"/>
  <c r="P1630" i="2" s="1"/>
  <c r="O1032" i="2"/>
  <c r="O1630" i="2" s="1"/>
  <c r="N1032" i="2"/>
  <c r="N1630" i="2" s="1"/>
  <c r="M1032" i="2"/>
  <c r="M1630" i="2" s="1"/>
  <c r="L1032" i="2"/>
  <c r="L1630" i="2" s="1"/>
  <c r="K1032" i="2"/>
  <c r="K1630" i="2" s="1"/>
  <c r="J1032" i="2"/>
  <c r="J1630" i="2" s="1"/>
  <c r="I1032" i="2"/>
  <c r="I1630" i="2" s="1"/>
  <c r="H1032" i="2"/>
  <c r="H1630" i="2" s="1"/>
  <c r="G1032" i="2"/>
  <c r="G1630" i="2" s="1"/>
  <c r="F1032" i="2"/>
  <c r="F1630" i="2" s="1"/>
  <c r="E1032" i="2"/>
  <c r="E1630" i="2" s="1"/>
  <c r="D1032" i="2"/>
  <c r="D1630" i="2" s="1"/>
  <c r="C1032" i="2"/>
  <c r="C1630" i="2" s="1"/>
  <c r="A1032" i="2"/>
  <c r="A1630" i="2" s="1"/>
  <c r="A439" i="3" s="1"/>
  <c r="A1099" i="3" s="1"/>
  <c r="Z1099" i="3" s="1"/>
  <c r="V1031" i="2"/>
  <c r="V1629" i="2" s="1"/>
  <c r="U1031" i="2"/>
  <c r="U1629" i="2" s="1"/>
  <c r="T1031" i="2"/>
  <c r="T1629" i="2" s="1"/>
  <c r="S1031" i="2"/>
  <c r="S1629" i="2" s="1"/>
  <c r="R1031" i="2"/>
  <c r="R1629" i="2" s="1"/>
  <c r="Q1031" i="2"/>
  <c r="Q1629" i="2" s="1"/>
  <c r="P1031" i="2"/>
  <c r="P1629" i="2" s="1"/>
  <c r="O1031" i="2"/>
  <c r="O1629" i="2" s="1"/>
  <c r="N1031" i="2"/>
  <c r="N1629" i="2" s="1"/>
  <c r="M1031" i="2"/>
  <c r="M1629" i="2" s="1"/>
  <c r="L1031" i="2"/>
  <c r="L1629" i="2" s="1"/>
  <c r="K1031" i="2"/>
  <c r="K1629" i="2" s="1"/>
  <c r="J1031" i="2"/>
  <c r="J1629" i="2" s="1"/>
  <c r="I1031" i="2"/>
  <c r="I1629" i="2" s="1"/>
  <c r="H1031" i="2"/>
  <c r="H1629" i="2" s="1"/>
  <c r="G1031" i="2"/>
  <c r="G1629" i="2" s="1"/>
  <c r="F1031" i="2"/>
  <c r="F1629" i="2" s="1"/>
  <c r="E1031" i="2"/>
  <c r="E1629" i="2" s="1"/>
  <c r="D1031" i="2"/>
  <c r="D1629" i="2" s="1"/>
  <c r="C1031" i="2"/>
  <c r="C1629" i="2" s="1"/>
  <c r="A1031" i="2"/>
  <c r="A1629" i="2" s="1"/>
  <c r="A438" i="3" s="1"/>
  <c r="A1098" i="3" s="1"/>
  <c r="Z1098" i="3" s="1"/>
  <c r="V1030" i="2"/>
  <c r="V1628" i="2" s="1"/>
  <c r="U1030" i="2"/>
  <c r="U1628" i="2" s="1"/>
  <c r="T1030" i="2"/>
  <c r="T1628" i="2" s="1"/>
  <c r="S1030" i="2"/>
  <c r="S1628" i="2" s="1"/>
  <c r="R1030" i="2"/>
  <c r="R1628" i="2" s="1"/>
  <c r="Q1030" i="2"/>
  <c r="Q1628" i="2" s="1"/>
  <c r="P1030" i="2"/>
  <c r="P1628" i="2" s="1"/>
  <c r="O1030" i="2"/>
  <c r="O1628" i="2" s="1"/>
  <c r="N1030" i="2"/>
  <c r="N1628" i="2" s="1"/>
  <c r="M1030" i="2"/>
  <c r="M1628" i="2" s="1"/>
  <c r="L1030" i="2"/>
  <c r="L1628" i="2" s="1"/>
  <c r="K1030" i="2"/>
  <c r="K1628" i="2" s="1"/>
  <c r="J1030" i="2"/>
  <c r="J1628" i="2" s="1"/>
  <c r="I1030" i="2"/>
  <c r="I1628" i="2" s="1"/>
  <c r="H1030" i="2"/>
  <c r="H1628" i="2" s="1"/>
  <c r="G1030" i="2"/>
  <c r="G1628" i="2" s="1"/>
  <c r="F1030" i="2"/>
  <c r="F1628" i="2" s="1"/>
  <c r="E1030" i="2"/>
  <c r="E1628" i="2" s="1"/>
  <c r="D1030" i="2"/>
  <c r="D1628" i="2" s="1"/>
  <c r="C1030" i="2"/>
  <c r="C1628" i="2" s="1"/>
  <c r="A1030" i="2"/>
  <c r="A1628" i="2" s="1"/>
  <c r="A437" i="3" s="1"/>
  <c r="A1097" i="3" s="1"/>
  <c r="Z1097" i="3" s="1"/>
  <c r="V1029" i="2"/>
  <c r="V1627" i="2" s="1"/>
  <c r="U1029" i="2"/>
  <c r="U1627" i="2" s="1"/>
  <c r="T1029" i="2"/>
  <c r="T1627" i="2" s="1"/>
  <c r="S1029" i="2"/>
  <c r="S1627" i="2" s="1"/>
  <c r="R1029" i="2"/>
  <c r="R1627" i="2" s="1"/>
  <c r="Q1029" i="2"/>
  <c r="Q1627" i="2" s="1"/>
  <c r="P1029" i="2"/>
  <c r="P1627" i="2" s="1"/>
  <c r="O1029" i="2"/>
  <c r="O1627" i="2" s="1"/>
  <c r="N1029" i="2"/>
  <c r="N1627" i="2" s="1"/>
  <c r="M1029" i="2"/>
  <c r="M1627" i="2" s="1"/>
  <c r="L1029" i="2"/>
  <c r="L1627" i="2" s="1"/>
  <c r="K1029" i="2"/>
  <c r="K1627" i="2" s="1"/>
  <c r="J1029" i="2"/>
  <c r="J1627" i="2" s="1"/>
  <c r="I1029" i="2"/>
  <c r="I1627" i="2" s="1"/>
  <c r="H1029" i="2"/>
  <c r="H1627" i="2" s="1"/>
  <c r="G1029" i="2"/>
  <c r="G1627" i="2" s="1"/>
  <c r="F1029" i="2"/>
  <c r="F1627" i="2" s="1"/>
  <c r="E1029" i="2"/>
  <c r="E1627" i="2" s="1"/>
  <c r="D1029" i="2"/>
  <c r="D1627" i="2" s="1"/>
  <c r="C1029" i="2"/>
  <c r="C1627" i="2" s="1"/>
  <c r="A1029" i="2"/>
  <c r="A1627" i="2" s="1"/>
  <c r="A436" i="3" s="1"/>
  <c r="A1096" i="3" s="1"/>
  <c r="Z1096" i="3" s="1"/>
  <c r="V1028" i="2"/>
  <c r="V1626" i="2" s="1"/>
  <c r="U1028" i="2"/>
  <c r="U1626" i="2" s="1"/>
  <c r="T1028" i="2"/>
  <c r="T1626" i="2" s="1"/>
  <c r="S1028" i="2"/>
  <c r="S1626" i="2" s="1"/>
  <c r="R1028" i="2"/>
  <c r="R1626" i="2" s="1"/>
  <c r="Q1028" i="2"/>
  <c r="Q1626" i="2" s="1"/>
  <c r="P1028" i="2"/>
  <c r="P1626" i="2" s="1"/>
  <c r="O1028" i="2"/>
  <c r="O1626" i="2" s="1"/>
  <c r="N1028" i="2"/>
  <c r="N1626" i="2" s="1"/>
  <c r="M1028" i="2"/>
  <c r="M1626" i="2" s="1"/>
  <c r="L1028" i="2"/>
  <c r="L1626" i="2" s="1"/>
  <c r="K1028" i="2"/>
  <c r="K1626" i="2" s="1"/>
  <c r="J1028" i="2"/>
  <c r="J1626" i="2" s="1"/>
  <c r="I1028" i="2"/>
  <c r="I1626" i="2" s="1"/>
  <c r="H1028" i="2"/>
  <c r="H1626" i="2" s="1"/>
  <c r="G1028" i="2"/>
  <c r="G1626" i="2" s="1"/>
  <c r="F1028" i="2"/>
  <c r="F1626" i="2" s="1"/>
  <c r="E1028" i="2"/>
  <c r="E1626" i="2" s="1"/>
  <c r="D1028" i="2"/>
  <c r="D1626" i="2" s="1"/>
  <c r="C1028" i="2"/>
  <c r="C1626" i="2" s="1"/>
  <c r="A1028" i="2"/>
  <c r="A1626" i="2" s="1"/>
  <c r="A435" i="3" s="1"/>
  <c r="A1095" i="3" s="1"/>
  <c r="Z1095" i="3" s="1"/>
  <c r="V1027" i="2"/>
  <c r="V1625" i="2" s="1"/>
  <c r="U1027" i="2"/>
  <c r="U1625" i="2" s="1"/>
  <c r="T1027" i="2"/>
  <c r="T1625" i="2" s="1"/>
  <c r="S1027" i="2"/>
  <c r="S1625" i="2" s="1"/>
  <c r="R1027" i="2"/>
  <c r="R1625" i="2" s="1"/>
  <c r="Q1027" i="2"/>
  <c r="Q1625" i="2" s="1"/>
  <c r="P1027" i="2"/>
  <c r="P1625" i="2" s="1"/>
  <c r="O1027" i="2"/>
  <c r="O1625" i="2" s="1"/>
  <c r="N1027" i="2"/>
  <c r="N1625" i="2" s="1"/>
  <c r="M1027" i="2"/>
  <c r="M1625" i="2" s="1"/>
  <c r="L1027" i="2"/>
  <c r="L1625" i="2" s="1"/>
  <c r="K1027" i="2"/>
  <c r="K1625" i="2" s="1"/>
  <c r="J1027" i="2"/>
  <c r="J1625" i="2" s="1"/>
  <c r="I1027" i="2"/>
  <c r="I1625" i="2" s="1"/>
  <c r="H1027" i="2"/>
  <c r="H1625" i="2" s="1"/>
  <c r="G1027" i="2"/>
  <c r="G1625" i="2" s="1"/>
  <c r="F1027" i="2"/>
  <c r="F1625" i="2" s="1"/>
  <c r="E1027" i="2"/>
  <c r="E1625" i="2" s="1"/>
  <c r="D1027" i="2"/>
  <c r="D1625" i="2" s="1"/>
  <c r="C1027" i="2"/>
  <c r="C1625" i="2" s="1"/>
  <c r="A1027" i="2"/>
  <c r="A1625" i="2" s="1"/>
  <c r="A434" i="3" s="1"/>
  <c r="A1094" i="3" s="1"/>
  <c r="Z1094" i="3" s="1"/>
  <c r="V1026" i="2"/>
  <c r="V1624" i="2" s="1"/>
  <c r="U1026" i="2"/>
  <c r="U1624" i="2" s="1"/>
  <c r="T1026" i="2"/>
  <c r="T1624" i="2" s="1"/>
  <c r="S1026" i="2"/>
  <c r="S1624" i="2" s="1"/>
  <c r="R1026" i="2"/>
  <c r="R1624" i="2" s="1"/>
  <c r="Q1026" i="2"/>
  <c r="Q1624" i="2" s="1"/>
  <c r="P1026" i="2"/>
  <c r="P1624" i="2" s="1"/>
  <c r="O1026" i="2"/>
  <c r="O1624" i="2" s="1"/>
  <c r="N1026" i="2"/>
  <c r="N1624" i="2" s="1"/>
  <c r="M1026" i="2"/>
  <c r="M1624" i="2" s="1"/>
  <c r="L1026" i="2"/>
  <c r="L1624" i="2" s="1"/>
  <c r="K1026" i="2"/>
  <c r="K1624" i="2" s="1"/>
  <c r="J1026" i="2"/>
  <c r="J1624" i="2" s="1"/>
  <c r="I1026" i="2"/>
  <c r="I1624" i="2" s="1"/>
  <c r="H1026" i="2"/>
  <c r="H1624" i="2" s="1"/>
  <c r="G1026" i="2"/>
  <c r="G1624" i="2" s="1"/>
  <c r="F1026" i="2"/>
  <c r="F1624" i="2" s="1"/>
  <c r="E1026" i="2"/>
  <c r="E1624" i="2" s="1"/>
  <c r="D1026" i="2"/>
  <c r="D1624" i="2" s="1"/>
  <c r="C1026" i="2"/>
  <c r="C1624" i="2" s="1"/>
  <c r="A1026" i="2"/>
  <c r="A1624" i="2" s="1"/>
  <c r="A433" i="3" s="1"/>
  <c r="A1093" i="3" s="1"/>
  <c r="Z1093" i="3" s="1"/>
  <c r="V1025" i="2"/>
  <c r="V1623" i="2" s="1"/>
  <c r="U1025" i="2"/>
  <c r="U1623" i="2" s="1"/>
  <c r="T1025" i="2"/>
  <c r="T1623" i="2" s="1"/>
  <c r="S1025" i="2"/>
  <c r="S1623" i="2" s="1"/>
  <c r="R1025" i="2"/>
  <c r="R1623" i="2" s="1"/>
  <c r="Q1025" i="2"/>
  <c r="Q1623" i="2" s="1"/>
  <c r="P1025" i="2"/>
  <c r="P1623" i="2" s="1"/>
  <c r="O1025" i="2"/>
  <c r="O1623" i="2" s="1"/>
  <c r="N1025" i="2"/>
  <c r="N1623" i="2" s="1"/>
  <c r="M1025" i="2"/>
  <c r="M1623" i="2" s="1"/>
  <c r="L1025" i="2"/>
  <c r="L1623" i="2" s="1"/>
  <c r="K1025" i="2"/>
  <c r="K1623" i="2" s="1"/>
  <c r="J1025" i="2"/>
  <c r="J1623" i="2" s="1"/>
  <c r="I1025" i="2"/>
  <c r="I1623" i="2" s="1"/>
  <c r="H1025" i="2"/>
  <c r="H1623" i="2" s="1"/>
  <c r="G1025" i="2"/>
  <c r="G1623" i="2" s="1"/>
  <c r="F1025" i="2"/>
  <c r="F1623" i="2" s="1"/>
  <c r="E1025" i="2"/>
  <c r="E1623" i="2" s="1"/>
  <c r="D1025" i="2"/>
  <c r="D1623" i="2" s="1"/>
  <c r="C1025" i="2"/>
  <c r="C1623" i="2" s="1"/>
  <c r="A1025" i="2"/>
  <c r="A1623" i="2" s="1"/>
  <c r="A432" i="3" s="1"/>
  <c r="A1092" i="3" s="1"/>
  <c r="Z1092" i="3" s="1"/>
  <c r="V1024" i="2"/>
  <c r="V1622" i="2" s="1"/>
  <c r="U1024" i="2"/>
  <c r="U1622" i="2" s="1"/>
  <c r="T1024" i="2"/>
  <c r="T1622" i="2" s="1"/>
  <c r="S1024" i="2"/>
  <c r="S1622" i="2" s="1"/>
  <c r="R1024" i="2"/>
  <c r="R1622" i="2" s="1"/>
  <c r="Q1024" i="2"/>
  <c r="Q1622" i="2" s="1"/>
  <c r="P1024" i="2"/>
  <c r="P1622" i="2" s="1"/>
  <c r="O1024" i="2"/>
  <c r="O1622" i="2" s="1"/>
  <c r="N1024" i="2"/>
  <c r="N1622" i="2" s="1"/>
  <c r="M1024" i="2"/>
  <c r="M1622" i="2" s="1"/>
  <c r="L1024" i="2"/>
  <c r="L1622" i="2" s="1"/>
  <c r="K1024" i="2"/>
  <c r="K1622" i="2" s="1"/>
  <c r="J1024" i="2"/>
  <c r="J1622" i="2" s="1"/>
  <c r="I1024" i="2"/>
  <c r="I1622" i="2" s="1"/>
  <c r="H1024" i="2"/>
  <c r="H1622" i="2" s="1"/>
  <c r="G1024" i="2"/>
  <c r="G1622" i="2" s="1"/>
  <c r="F1024" i="2"/>
  <c r="F1622" i="2" s="1"/>
  <c r="E1024" i="2"/>
  <c r="E1622" i="2" s="1"/>
  <c r="D1024" i="2"/>
  <c r="D1622" i="2" s="1"/>
  <c r="C1024" i="2"/>
  <c r="C1622" i="2" s="1"/>
  <c r="A1024" i="2"/>
  <c r="A1622" i="2" s="1"/>
  <c r="A431" i="3" s="1"/>
  <c r="A1091" i="3" s="1"/>
  <c r="Z1091" i="3" s="1"/>
  <c r="V1023" i="2"/>
  <c r="V1621" i="2" s="1"/>
  <c r="U1023" i="2"/>
  <c r="U1621" i="2" s="1"/>
  <c r="T1023" i="2"/>
  <c r="T1621" i="2" s="1"/>
  <c r="S1023" i="2"/>
  <c r="S1621" i="2" s="1"/>
  <c r="R1023" i="2"/>
  <c r="R1621" i="2" s="1"/>
  <c r="Q1023" i="2"/>
  <c r="Q1621" i="2" s="1"/>
  <c r="P1023" i="2"/>
  <c r="P1621" i="2" s="1"/>
  <c r="O1023" i="2"/>
  <c r="O1621" i="2" s="1"/>
  <c r="N1023" i="2"/>
  <c r="N1621" i="2" s="1"/>
  <c r="M1023" i="2"/>
  <c r="M1621" i="2" s="1"/>
  <c r="L1023" i="2"/>
  <c r="L1621" i="2" s="1"/>
  <c r="K1023" i="2"/>
  <c r="K1621" i="2" s="1"/>
  <c r="J1023" i="2"/>
  <c r="J1621" i="2" s="1"/>
  <c r="I1023" i="2"/>
  <c r="I1621" i="2" s="1"/>
  <c r="H1023" i="2"/>
  <c r="H1621" i="2" s="1"/>
  <c r="G1023" i="2"/>
  <c r="G1621" i="2" s="1"/>
  <c r="F1023" i="2"/>
  <c r="F1621" i="2" s="1"/>
  <c r="E1023" i="2"/>
  <c r="E1621" i="2" s="1"/>
  <c r="D1023" i="2"/>
  <c r="D1621" i="2" s="1"/>
  <c r="C1023" i="2"/>
  <c r="C1621" i="2" s="1"/>
  <c r="A1023" i="2"/>
  <c r="A1621" i="2" s="1"/>
  <c r="A430" i="3" s="1"/>
  <c r="A1090" i="3" s="1"/>
  <c r="Z1090" i="3" s="1"/>
  <c r="V1022" i="2"/>
  <c r="V1620" i="2" s="1"/>
  <c r="U1022" i="2"/>
  <c r="U1620" i="2" s="1"/>
  <c r="T1022" i="2"/>
  <c r="T1620" i="2" s="1"/>
  <c r="S1022" i="2"/>
  <c r="S1620" i="2" s="1"/>
  <c r="R1022" i="2"/>
  <c r="R1620" i="2" s="1"/>
  <c r="Q1022" i="2"/>
  <c r="Q1620" i="2" s="1"/>
  <c r="P1022" i="2"/>
  <c r="P1620" i="2" s="1"/>
  <c r="O1022" i="2"/>
  <c r="O1620" i="2" s="1"/>
  <c r="N1022" i="2"/>
  <c r="N1620" i="2" s="1"/>
  <c r="M1022" i="2"/>
  <c r="M1620" i="2" s="1"/>
  <c r="L1022" i="2"/>
  <c r="L1620" i="2" s="1"/>
  <c r="K1022" i="2"/>
  <c r="K1620" i="2" s="1"/>
  <c r="J1022" i="2"/>
  <c r="J1620" i="2" s="1"/>
  <c r="I1022" i="2"/>
  <c r="I1620" i="2" s="1"/>
  <c r="H1022" i="2"/>
  <c r="H1620" i="2" s="1"/>
  <c r="G1022" i="2"/>
  <c r="G1620" i="2" s="1"/>
  <c r="F1022" i="2"/>
  <c r="F1620" i="2" s="1"/>
  <c r="E1022" i="2"/>
  <c r="E1620" i="2" s="1"/>
  <c r="D1022" i="2"/>
  <c r="D1620" i="2" s="1"/>
  <c r="C1022" i="2"/>
  <c r="C1620" i="2" s="1"/>
  <c r="A1022" i="2"/>
  <c r="A1620" i="2" s="1"/>
  <c r="A429" i="3" s="1"/>
  <c r="A1089" i="3" s="1"/>
  <c r="Z1089" i="3" s="1"/>
  <c r="V1021" i="2"/>
  <c r="V1619" i="2" s="1"/>
  <c r="U1021" i="2"/>
  <c r="U1619" i="2" s="1"/>
  <c r="T1021" i="2"/>
  <c r="T1619" i="2" s="1"/>
  <c r="S1021" i="2"/>
  <c r="S1619" i="2" s="1"/>
  <c r="R1021" i="2"/>
  <c r="R1619" i="2" s="1"/>
  <c r="Q1021" i="2"/>
  <c r="Q1619" i="2" s="1"/>
  <c r="P1021" i="2"/>
  <c r="P1619" i="2" s="1"/>
  <c r="O1021" i="2"/>
  <c r="O1619" i="2" s="1"/>
  <c r="N1021" i="2"/>
  <c r="N1619" i="2" s="1"/>
  <c r="M1021" i="2"/>
  <c r="M1619" i="2" s="1"/>
  <c r="L1021" i="2"/>
  <c r="L1619" i="2" s="1"/>
  <c r="K1021" i="2"/>
  <c r="K1619" i="2" s="1"/>
  <c r="J1021" i="2"/>
  <c r="J1619" i="2" s="1"/>
  <c r="I1021" i="2"/>
  <c r="I1619" i="2" s="1"/>
  <c r="H1021" i="2"/>
  <c r="H1619" i="2" s="1"/>
  <c r="G1021" i="2"/>
  <c r="G1619" i="2" s="1"/>
  <c r="F1021" i="2"/>
  <c r="F1619" i="2" s="1"/>
  <c r="E1021" i="2"/>
  <c r="E1619" i="2" s="1"/>
  <c r="D1021" i="2"/>
  <c r="D1619" i="2" s="1"/>
  <c r="C1021" i="2"/>
  <c r="C1619" i="2" s="1"/>
  <c r="A1021" i="2"/>
  <c r="A1619" i="2" s="1"/>
  <c r="A428" i="3" s="1"/>
  <c r="A1088" i="3" s="1"/>
  <c r="Z1088" i="3" s="1"/>
  <c r="V1020" i="2"/>
  <c r="V1618" i="2" s="1"/>
  <c r="U1020" i="2"/>
  <c r="U1618" i="2" s="1"/>
  <c r="T1020" i="2"/>
  <c r="T1618" i="2" s="1"/>
  <c r="S1020" i="2"/>
  <c r="S1618" i="2" s="1"/>
  <c r="R1020" i="2"/>
  <c r="R1618" i="2" s="1"/>
  <c r="Q1020" i="2"/>
  <c r="Q1618" i="2" s="1"/>
  <c r="P1020" i="2"/>
  <c r="P1618" i="2" s="1"/>
  <c r="O1020" i="2"/>
  <c r="O1618" i="2" s="1"/>
  <c r="N1020" i="2"/>
  <c r="N1618" i="2" s="1"/>
  <c r="M1020" i="2"/>
  <c r="M1618" i="2" s="1"/>
  <c r="L1020" i="2"/>
  <c r="L1618" i="2" s="1"/>
  <c r="K1020" i="2"/>
  <c r="K1618" i="2" s="1"/>
  <c r="J1020" i="2"/>
  <c r="J1618" i="2" s="1"/>
  <c r="I1020" i="2"/>
  <c r="I1618" i="2" s="1"/>
  <c r="H1020" i="2"/>
  <c r="H1618" i="2" s="1"/>
  <c r="G1020" i="2"/>
  <c r="G1618" i="2" s="1"/>
  <c r="F1020" i="2"/>
  <c r="F1618" i="2" s="1"/>
  <c r="E1020" i="2"/>
  <c r="E1618" i="2" s="1"/>
  <c r="D1020" i="2"/>
  <c r="D1618" i="2" s="1"/>
  <c r="C1020" i="2"/>
  <c r="C1618" i="2" s="1"/>
  <c r="A1020" i="2"/>
  <c r="A1618" i="2" s="1"/>
  <c r="A427" i="3" s="1"/>
  <c r="A1087" i="3" s="1"/>
  <c r="Z1087" i="3" s="1"/>
  <c r="V1019" i="2"/>
  <c r="V1617" i="2" s="1"/>
  <c r="U1019" i="2"/>
  <c r="U1617" i="2" s="1"/>
  <c r="T1019" i="2"/>
  <c r="T1617" i="2" s="1"/>
  <c r="S1019" i="2"/>
  <c r="S1617" i="2" s="1"/>
  <c r="R1019" i="2"/>
  <c r="R1617" i="2" s="1"/>
  <c r="Q1019" i="2"/>
  <c r="Q1617" i="2" s="1"/>
  <c r="P1019" i="2"/>
  <c r="P1617" i="2" s="1"/>
  <c r="O1019" i="2"/>
  <c r="O1617" i="2" s="1"/>
  <c r="N1019" i="2"/>
  <c r="N1617" i="2" s="1"/>
  <c r="M1019" i="2"/>
  <c r="M1617" i="2" s="1"/>
  <c r="L1019" i="2"/>
  <c r="L1617" i="2" s="1"/>
  <c r="K1019" i="2"/>
  <c r="K1617" i="2" s="1"/>
  <c r="J1019" i="2"/>
  <c r="J1617" i="2" s="1"/>
  <c r="I1019" i="2"/>
  <c r="I1617" i="2" s="1"/>
  <c r="H1019" i="2"/>
  <c r="H1617" i="2" s="1"/>
  <c r="G1019" i="2"/>
  <c r="G1617" i="2" s="1"/>
  <c r="F1019" i="2"/>
  <c r="F1617" i="2" s="1"/>
  <c r="E1019" i="2"/>
  <c r="E1617" i="2" s="1"/>
  <c r="D1019" i="2"/>
  <c r="D1617" i="2" s="1"/>
  <c r="C1019" i="2"/>
  <c r="C1617" i="2" s="1"/>
  <c r="A1019" i="2"/>
  <c r="A1617" i="2" s="1"/>
  <c r="A426" i="3" s="1"/>
  <c r="A1086" i="3" s="1"/>
  <c r="Z1086" i="3" s="1"/>
  <c r="V1018" i="2"/>
  <c r="V1616" i="2" s="1"/>
  <c r="U1018" i="2"/>
  <c r="U1616" i="2" s="1"/>
  <c r="T1018" i="2"/>
  <c r="T1616" i="2" s="1"/>
  <c r="S1018" i="2"/>
  <c r="S1616" i="2" s="1"/>
  <c r="R1018" i="2"/>
  <c r="R1616" i="2" s="1"/>
  <c r="Q1018" i="2"/>
  <c r="Q1616" i="2" s="1"/>
  <c r="P1018" i="2"/>
  <c r="P1616" i="2" s="1"/>
  <c r="O1018" i="2"/>
  <c r="O1616" i="2" s="1"/>
  <c r="N1018" i="2"/>
  <c r="N1616" i="2" s="1"/>
  <c r="M1018" i="2"/>
  <c r="M1616" i="2" s="1"/>
  <c r="L1018" i="2"/>
  <c r="L1616" i="2" s="1"/>
  <c r="K1018" i="2"/>
  <c r="K1616" i="2" s="1"/>
  <c r="J1018" i="2"/>
  <c r="J1616" i="2" s="1"/>
  <c r="I1018" i="2"/>
  <c r="I1616" i="2" s="1"/>
  <c r="H1018" i="2"/>
  <c r="H1616" i="2" s="1"/>
  <c r="G1018" i="2"/>
  <c r="G1616" i="2" s="1"/>
  <c r="F1018" i="2"/>
  <c r="F1616" i="2" s="1"/>
  <c r="E1018" i="2"/>
  <c r="E1616" i="2" s="1"/>
  <c r="D1018" i="2"/>
  <c r="D1616" i="2" s="1"/>
  <c r="C1018" i="2"/>
  <c r="C1616" i="2" s="1"/>
  <c r="A1018" i="2"/>
  <c r="A1616" i="2" s="1"/>
  <c r="A425" i="3" s="1"/>
  <c r="A1085" i="3" s="1"/>
  <c r="Z1085" i="3" s="1"/>
  <c r="V1017" i="2"/>
  <c r="V1615" i="2" s="1"/>
  <c r="U1017" i="2"/>
  <c r="U1615" i="2" s="1"/>
  <c r="T1017" i="2"/>
  <c r="T1615" i="2" s="1"/>
  <c r="S1017" i="2"/>
  <c r="S1615" i="2" s="1"/>
  <c r="R1017" i="2"/>
  <c r="R1615" i="2" s="1"/>
  <c r="Q1017" i="2"/>
  <c r="Q1615" i="2" s="1"/>
  <c r="P1017" i="2"/>
  <c r="P1615" i="2" s="1"/>
  <c r="O1017" i="2"/>
  <c r="O1615" i="2" s="1"/>
  <c r="N1017" i="2"/>
  <c r="N1615" i="2" s="1"/>
  <c r="M1017" i="2"/>
  <c r="M1615" i="2" s="1"/>
  <c r="L1017" i="2"/>
  <c r="L1615" i="2" s="1"/>
  <c r="K1017" i="2"/>
  <c r="K1615" i="2" s="1"/>
  <c r="J1017" i="2"/>
  <c r="J1615" i="2" s="1"/>
  <c r="I1017" i="2"/>
  <c r="I1615" i="2" s="1"/>
  <c r="H1017" i="2"/>
  <c r="H1615" i="2" s="1"/>
  <c r="G1017" i="2"/>
  <c r="G1615" i="2" s="1"/>
  <c r="F1017" i="2"/>
  <c r="F1615" i="2" s="1"/>
  <c r="E1017" i="2"/>
  <c r="E1615" i="2" s="1"/>
  <c r="D1017" i="2"/>
  <c r="D1615" i="2" s="1"/>
  <c r="C1017" i="2"/>
  <c r="C1615" i="2" s="1"/>
  <c r="A1017" i="2"/>
  <c r="A1615" i="2" s="1"/>
  <c r="A424" i="3" s="1"/>
  <c r="A1084" i="3" s="1"/>
  <c r="Z1084" i="3" s="1"/>
  <c r="V1016" i="2"/>
  <c r="V1614" i="2" s="1"/>
  <c r="U1016" i="2"/>
  <c r="U1614" i="2" s="1"/>
  <c r="T1016" i="2"/>
  <c r="T1614" i="2" s="1"/>
  <c r="S1016" i="2"/>
  <c r="S1614" i="2" s="1"/>
  <c r="R1016" i="2"/>
  <c r="R1614" i="2" s="1"/>
  <c r="Q1016" i="2"/>
  <c r="Q1614" i="2" s="1"/>
  <c r="P1016" i="2"/>
  <c r="P1614" i="2" s="1"/>
  <c r="O1016" i="2"/>
  <c r="O1614" i="2" s="1"/>
  <c r="N1016" i="2"/>
  <c r="N1614" i="2" s="1"/>
  <c r="M1016" i="2"/>
  <c r="M1614" i="2" s="1"/>
  <c r="L1016" i="2"/>
  <c r="L1614" i="2" s="1"/>
  <c r="K1016" i="2"/>
  <c r="K1614" i="2" s="1"/>
  <c r="J1016" i="2"/>
  <c r="J1614" i="2" s="1"/>
  <c r="I1016" i="2"/>
  <c r="I1614" i="2" s="1"/>
  <c r="H1016" i="2"/>
  <c r="H1614" i="2" s="1"/>
  <c r="G1016" i="2"/>
  <c r="G1614" i="2" s="1"/>
  <c r="F1016" i="2"/>
  <c r="F1614" i="2" s="1"/>
  <c r="E1016" i="2"/>
  <c r="E1614" i="2" s="1"/>
  <c r="D1016" i="2"/>
  <c r="D1614" i="2" s="1"/>
  <c r="C1016" i="2"/>
  <c r="C1614" i="2" s="1"/>
  <c r="A1016" i="2"/>
  <c r="A1614" i="2" s="1"/>
  <c r="A423" i="3" s="1"/>
  <c r="A1083" i="3" s="1"/>
  <c r="Z1083" i="3" s="1"/>
  <c r="V1015" i="2"/>
  <c r="V1613" i="2" s="1"/>
  <c r="U1015" i="2"/>
  <c r="U1613" i="2" s="1"/>
  <c r="T1015" i="2"/>
  <c r="T1613" i="2" s="1"/>
  <c r="S1015" i="2"/>
  <c r="S1613" i="2" s="1"/>
  <c r="R1015" i="2"/>
  <c r="R1613" i="2" s="1"/>
  <c r="Q1015" i="2"/>
  <c r="Q1613" i="2" s="1"/>
  <c r="P1015" i="2"/>
  <c r="P1613" i="2" s="1"/>
  <c r="O1015" i="2"/>
  <c r="O1613" i="2" s="1"/>
  <c r="N1015" i="2"/>
  <c r="N1613" i="2" s="1"/>
  <c r="M1015" i="2"/>
  <c r="M1613" i="2" s="1"/>
  <c r="L1015" i="2"/>
  <c r="L1613" i="2" s="1"/>
  <c r="K1015" i="2"/>
  <c r="K1613" i="2" s="1"/>
  <c r="J1015" i="2"/>
  <c r="J1613" i="2" s="1"/>
  <c r="I1015" i="2"/>
  <c r="I1613" i="2" s="1"/>
  <c r="H1015" i="2"/>
  <c r="H1613" i="2" s="1"/>
  <c r="G1015" i="2"/>
  <c r="G1613" i="2" s="1"/>
  <c r="F1015" i="2"/>
  <c r="F1613" i="2" s="1"/>
  <c r="E1015" i="2"/>
  <c r="E1613" i="2" s="1"/>
  <c r="D1015" i="2"/>
  <c r="D1613" i="2" s="1"/>
  <c r="C1015" i="2"/>
  <c r="C1613" i="2" s="1"/>
  <c r="A1015" i="2"/>
  <c r="A1613" i="2" s="1"/>
  <c r="A422" i="3" s="1"/>
  <c r="A1082" i="3" s="1"/>
  <c r="Z1082" i="3" s="1"/>
  <c r="V1014" i="2"/>
  <c r="V1612" i="2" s="1"/>
  <c r="U1014" i="2"/>
  <c r="U1612" i="2" s="1"/>
  <c r="T1014" i="2"/>
  <c r="T1612" i="2" s="1"/>
  <c r="S1014" i="2"/>
  <c r="S1612" i="2" s="1"/>
  <c r="R1014" i="2"/>
  <c r="R1612" i="2" s="1"/>
  <c r="Q1014" i="2"/>
  <c r="Q1612" i="2" s="1"/>
  <c r="P1014" i="2"/>
  <c r="P1612" i="2" s="1"/>
  <c r="O1014" i="2"/>
  <c r="O1612" i="2" s="1"/>
  <c r="N1014" i="2"/>
  <c r="N1612" i="2" s="1"/>
  <c r="M1014" i="2"/>
  <c r="M1612" i="2" s="1"/>
  <c r="L1014" i="2"/>
  <c r="L1612" i="2" s="1"/>
  <c r="K1014" i="2"/>
  <c r="K1612" i="2" s="1"/>
  <c r="J1014" i="2"/>
  <c r="J1612" i="2" s="1"/>
  <c r="I1014" i="2"/>
  <c r="I1612" i="2" s="1"/>
  <c r="H1014" i="2"/>
  <c r="H1612" i="2" s="1"/>
  <c r="G1014" i="2"/>
  <c r="G1612" i="2" s="1"/>
  <c r="F1014" i="2"/>
  <c r="F1612" i="2" s="1"/>
  <c r="E1014" i="2"/>
  <c r="E1612" i="2" s="1"/>
  <c r="D1014" i="2"/>
  <c r="D1612" i="2" s="1"/>
  <c r="C1014" i="2"/>
  <c r="C1612" i="2" s="1"/>
  <c r="A1014" i="2"/>
  <c r="A1612" i="2" s="1"/>
  <c r="A421" i="3" s="1"/>
  <c r="A1081" i="3" s="1"/>
  <c r="Z1081" i="3" s="1"/>
  <c r="V1013" i="2"/>
  <c r="V1611" i="2" s="1"/>
  <c r="U1013" i="2"/>
  <c r="U1611" i="2" s="1"/>
  <c r="T1013" i="2"/>
  <c r="T1611" i="2" s="1"/>
  <c r="S1013" i="2"/>
  <c r="S1611" i="2" s="1"/>
  <c r="R1013" i="2"/>
  <c r="R1611" i="2" s="1"/>
  <c r="Q1013" i="2"/>
  <c r="Q1611" i="2" s="1"/>
  <c r="P1013" i="2"/>
  <c r="P1611" i="2" s="1"/>
  <c r="O1013" i="2"/>
  <c r="O1611" i="2" s="1"/>
  <c r="N1013" i="2"/>
  <c r="N1611" i="2" s="1"/>
  <c r="M1013" i="2"/>
  <c r="M1611" i="2" s="1"/>
  <c r="L1013" i="2"/>
  <c r="L1611" i="2" s="1"/>
  <c r="K1013" i="2"/>
  <c r="K1611" i="2" s="1"/>
  <c r="J1013" i="2"/>
  <c r="J1611" i="2" s="1"/>
  <c r="I1013" i="2"/>
  <c r="I1611" i="2" s="1"/>
  <c r="H1013" i="2"/>
  <c r="H1611" i="2" s="1"/>
  <c r="G1013" i="2"/>
  <c r="G1611" i="2" s="1"/>
  <c r="F1013" i="2"/>
  <c r="F1611" i="2" s="1"/>
  <c r="E1013" i="2"/>
  <c r="E1611" i="2" s="1"/>
  <c r="D1013" i="2"/>
  <c r="D1611" i="2" s="1"/>
  <c r="C1013" i="2"/>
  <c r="C1611" i="2" s="1"/>
  <c r="A1013" i="2"/>
  <c r="A1611" i="2" s="1"/>
  <c r="A420" i="3" s="1"/>
  <c r="A1080" i="3" s="1"/>
  <c r="Z1080" i="3" s="1"/>
  <c r="V1012" i="2"/>
  <c r="V1610" i="2" s="1"/>
  <c r="U1012" i="2"/>
  <c r="U1610" i="2" s="1"/>
  <c r="T1012" i="2"/>
  <c r="T1610" i="2" s="1"/>
  <c r="S1012" i="2"/>
  <c r="S1610" i="2" s="1"/>
  <c r="R1012" i="2"/>
  <c r="R1610" i="2" s="1"/>
  <c r="Q1012" i="2"/>
  <c r="Q1610" i="2" s="1"/>
  <c r="P1012" i="2"/>
  <c r="P1610" i="2" s="1"/>
  <c r="O1012" i="2"/>
  <c r="O1610" i="2" s="1"/>
  <c r="N1012" i="2"/>
  <c r="N1610" i="2" s="1"/>
  <c r="M1012" i="2"/>
  <c r="M1610" i="2" s="1"/>
  <c r="L1012" i="2"/>
  <c r="L1610" i="2" s="1"/>
  <c r="K1012" i="2"/>
  <c r="K1610" i="2" s="1"/>
  <c r="J1012" i="2"/>
  <c r="J1610" i="2" s="1"/>
  <c r="I1012" i="2"/>
  <c r="I1610" i="2" s="1"/>
  <c r="H1012" i="2"/>
  <c r="H1610" i="2" s="1"/>
  <c r="G1012" i="2"/>
  <c r="G1610" i="2" s="1"/>
  <c r="F1012" i="2"/>
  <c r="F1610" i="2" s="1"/>
  <c r="E1012" i="2"/>
  <c r="E1610" i="2" s="1"/>
  <c r="D1012" i="2"/>
  <c r="D1610" i="2" s="1"/>
  <c r="C1012" i="2"/>
  <c r="C1610" i="2" s="1"/>
  <c r="A1012" i="2"/>
  <c r="A1610" i="2" s="1"/>
  <c r="A419" i="3" s="1"/>
  <c r="A1079" i="3" s="1"/>
  <c r="Z1079" i="3" s="1"/>
  <c r="V1011" i="2"/>
  <c r="V1609" i="2" s="1"/>
  <c r="U1011" i="2"/>
  <c r="U1609" i="2" s="1"/>
  <c r="T1011" i="2"/>
  <c r="T1609" i="2" s="1"/>
  <c r="S1011" i="2"/>
  <c r="S1609" i="2" s="1"/>
  <c r="R1011" i="2"/>
  <c r="R1609" i="2" s="1"/>
  <c r="Q1011" i="2"/>
  <c r="Q1609" i="2" s="1"/>
  <c r="P1011" i="2"/>
  <c r="P1609" i="2" s="1"/>
  <c r="O1011" i="2"/>
  <c r="O1609" i="2" s="1"/>
  <c r="N1011" i="2"/>
  <c r="N1609" i="2" s="1"/>
  <c r="M1011" i="2"/>
  <c r="M1609" i="2" s="1"/>
  <c r="L1011" i="2"/>
  <c r="L1609" i="2" s="1"/>
  <c r="K1011" i="2"/>
  <c r="K1609" i="2" s="1"/>
  <c r="J1011" i="2"/>
  <c r="J1609" i="2" s="1"/>
  <c r="I1011" i="2"/>
  <c r="I1609" i="2" s="1"/>
  <c r="H1011" i="2"/>
  <c r="H1609" i="2" s="1"/>
  <c r="G1011" i="2"/>
  <c r="G1609" i="2" s="1"/>
  <c r="F1011" i="2"/>
  <c r="F1609" i="2" s="1"/>
  <c r="E1011" i="2"/>
  <c r="E1609" i="2" s="1"/>
  <c r="D1011" i="2"/>
  <c r="D1609" i="2" s="1"/>
  <c r="C1011" i="2"/>
  <c r="C1609" i="2" s="1"/>
  <c r="A1011" i="2"/>
  <c r="A1609" i="2" s="1"/>
  <c r="A418" i="3" s="1"/>
  <c r="A1078" i="3" s="1"/>
  <c r="Z1078" i="3" s="1"/>
  <c r="V1010" i="2"/>
  <c r="V1608" i="2" s="1"/>
  <c r="U1010" i="2"/>
  <c r="U1608" i="2" s="1"/>
  <c r="T1010" i="2"/>
  <c r="T1608" i="2" s="1"/>
  <c r="S1010" i="2"/>
  <c r="S1608" i="2" s="1"/>
  <c r="R1010" i="2"/>
  <c r="R1608" i="2" s="1"/>
  <c r="Q1010" i="2"/>
  <c r="Q1608" i="2" s="1"/>
  <c r="P1010" i="2"/>
  <c r="P1608" i="2" s="1"/>
  <c r="O1010" i="2"/>
  <c r="O1608" i="2" s="1"/>
  <c r="N1010" i="2"/>
  <c r="N1608" i="2" s="1"/>
  <c r="M1010" i="2"/>
  <c r="M1608" i="2" s="1"/>
  <c r="L1010" i="2"/>
  <c r="L1608" i="2" s="1"/>
  <c r="K1010" i="2"/>
  <c r="K1608" i="2" s="1"/>
  <c r="J1010" i="2"/>
  <c r="J1608" i="2" s="1"/>
  <c r="I1010" i="2"/>
  <c r="I1608" i="2" s="1"/>
  <c r="H1010" i="2"/>
  <c r="H1608" i="2" s="1"/>
  <c r="G1010" i="2"/>
  <c r="G1608" i="2" s="1"/>
  <c r="F1010" i="2"/>
  <c r="F1608" i="2" s="1"/>
  <c r="E1010" i="2"/>
  <c r="E1608" i="2" s="1"/>
  <c r="D1010" i="2"/>
  <c r="D1608" i="2" s="1"/>
  <c r="C1010" i="2"/>
  <c r="C1608" i="2" s="1"/>
  <c r="A1010" i="2"/>
  <c r="A1608" i="2" s="1"/>
  <c r="A417" i="3" s="1"/>
  <c r="A1077" i="3" s="1"/>
  <c r="Z1077" i="3" s="1"/>
  <c r="V1009" i="2"/>
  <c r="V1607" i="2" s="1"/>
  <c r="U1009" i="2"/>
  <c r="U1607" i="2" s="1"/>
  <c r="T1009" i="2"/>
  <c r="T1607" i="2" s="1"/>
  <c r="S1009" i="2"/>
  <c r="S1607" i="2" s="1"/>
  <c r="R1009" i="2"/>
  <c r="R1607" i="2" s="1"/>
  <c r="Q1009" i="2"/>
  <c r="Q1607" i="2" s="1"/>
  <c r="P1009" i="2"/>
  <c r="P1607" i="2" s="1"/>
  <c r="O1009" i="2"/>
  <c r="O1607" i="2" s="1"/>
  <c r="N1009" i="2"/>
  <c r="N1607" i="2" s="1"/>
  <c r="M1009" i="2"/>
  <c r="M1607" i="2" s="1"/>
  <c r="L1009" i="2"/>
  <c r="L1607" i="2" s="1"/>
  <c r="K1009" i="2"/>
  <c r="K1607" i="2" s="1"/>
  <c r="J1009" i="2"/>
  <c r="J1607" i="2" s="1"/>
  <c r="I1009" i="2"/>
  <c r="I1607" i="2" s="1"/>
  <c r="H1009" i="2"/>
  <c r="H1607" i="2" s="1"/>
  <c r="G1009" i="2"/>
  <c r="G1607" i="2" s="1"/>
  <c r="F1009" i="2"/>
  <c r="F1607" i="2" s="1"/>
  <c r="E1009" i="2"/>
  <c r="E1607" i="2" s="1"/>
  <c r="D1009" i="2"/>
  <c r="D1607" i="2" s="1"/>
  <c r="C1009" i="2"/>
  <c r="C1607" i="2" s="1"/>
  <c r="A1009" i="2"/>
  <c r="A1607" i="2" s="1"/>
  <c r="A416" i="3" s="1"/>
  <c r="A1076" i="3" s="1"/>
  <c r="Z1076" i="3" s="1"/>
  <c r="V1008" i="2"/>
  <c r="V1606" i="2" s="1"/>
  <c r="U1008" i="2"/>
  <c r="U1606" i="2" s="1"/>
  <c r="T1008" i="2"/>
  <c r="T1606" i="2" s="1"/>
  <c r="S1008" i="2"/>
  <c r="S1606" i="2" s="1"/>
  <c r="R1008" i="2"/>
  <c r="R1606" i="2" s="1"/>
  <c r="Q1008" i="2"/>
  <c r="Q1606" i="2" s="1"/>
  <c r="P1008" i="2"/>
  <c r="P1606" i="2" s="1"/>
  <c r="O1008" i="2"/>
  <c r="O1606" i="2" s="1"/>
  <c r="N1008" i="2"/>
  <c r="N1606" i="2" s="1"/>
  <c r="M1008" i="2"/>
  <c r="M1606" i="2" s="1"/>
  <c r="L1008" i="2"/>
  <c r="L1606" i="2" s="1"/>
  <c r="K1008" i="2"/>
  <c r="K1606" i="2" s="1"/>
  <c r="J1008" i="2"/>
  <c r="J1606" i="2" s="1"/>
  <c r="I1008" i="2"/>
  <c r="I1606" i="2" s="1"/>
  <c r="H1008" i="2"/>
  <c r="H1606" i="2" s="1"/>
  <c r="G1008" i="2"/>
  <c r="G1606" i="2" s="1"/>
  <c r="F1008" i="2"/>
  <c r="F1606" i="2" s="1"/>
  <c r="E1008" i="2"/>
  <c r="E1606" i="2" s="1"/>
  <c r="D1008" i="2"/>
  <c r="D1606" i="2" s="1"/>
  <c r="C1008" i="2"/>
  <c r="C1606" i="2" s="1"/>
  <c r="A1008" i="2"/>
  <c r="A1606" i="2" s="1"/>
  <c r="A415" i="3" s="1"/>
  <c r="A1075" i="3" s="1"/>
  <c r="Z1075" i="3" s="1"/>
  <c r="V1007" i="2"/>
  <c r="V1605" i="2" s="1"/>
  <c r="U1007" i="2"/>
  <c r="U1605" i="2" s="1"/>
  <c r="T1007" i="2"/>
  <c r="T1605" i="2" s="1"/>
  <c r="S1007" i="2"/>
  <c r="S1605" i="2" s="1"/>
  <c r="R1007" i="2"/>
  <c r="R1605" i="2" s="1"/>
  <c r="Q1007" i="2"/>
  <c r="Q1605" i="2" s="1"/>
  <c r="P1007" i="2"/>
  <c r="P1605" i="2" s="1"/>
  <c r="O1007" i="2"/>
  <c r="O1605" i="2" s="1"/>
  <c r="N1007" i="2"/>
  <c r="N1605" i="2" s="1"/>
  <c r="M1007" i="2"/>
  <c r="M1605" i="2" s="1"/>
  <c r="L1007" i="2"/>
  <c r="L1605" i="2" s="1"/>
  <c r="K1007" i="2"/>
  <c r="K1605" i="2" s="1"/>
  <c r="J1007" i="2"/>
  <c r="J1605" i="2" s="1"/>
  <c r="I1007" i="2"/>
  <c r="I1605" i="2" s="1"/>
  <c r="H1007" i="2"/>
  <c r="H1605" i="2" s="1"/>
  <c r="G1007" i="2"/>
  <c r="G1605" i="2" s="1"/>
  <c r="F1007" i="2"/>
  <c r="F1605" i="2" s="1"/>
  <c r="E1007" i="2"/>
  <c r="E1605" i="2" s="1"/>
  <c r="D1007" i="2"/>
  <c r="D1605" i="2" s="1"/>
  <c r="C1007" i="2"/>
  <c r="C1605" i="2" s="1"/>
  <c r="A1007" i="2"/>
  <c r="A1605" i="2" s="1"/>
  <c r="A414" i="3" s="1"/>
  <c r="A1074" i="3" s="1"/>
  <c r="Z1074" i="3" s="1"/>
  <c r="V1006" i="2"/>
  <c r="V1604" i="2" s="1"/>
  <c r="U1006" i="2"/>
  <c r="U1604" i="2" s="1"/>
  <c r="T1006" i="2"/>
  <c r="T1604" i="2" s="1"/>
  <c r="S1006" i="2"/>
  <c r="S1604" i="2" s="1"/>
  <c r="R1006" i="2"/>
  <c r="R1604" i="2" s="1"/>
  <c r="Q1006" i="2"/>
  <c r="Q1604" i="2" s="1"/>
  <c r="P1006" i="2"/>
  <c r="P1604" i="2" s="1"/>
  <c r="O1006" i="2"/>
  <c r="O1604" i="2" s="1"/>
  <c r="N1006" i="2"/>
  <c r="N1604" i="2" s="1"/>
  <c r="M1006" i="2"/>
  <c r="M1604" i="2" s="1"/>
  <c r="L1006" i="2"/>
  <c r="L1604" i="2" s="1"/>
  <c r="K1006" i="2"/>
  <c r="K1604" i="2" s="1"/>
  <c r="J1006" i="2"/>
  <c r="J1604" i="2" s="1"/>
  <c r="I1006" i="2"/>
  <c r="I1604" i="2" s="1"/>
  <c r="H1006" i="2"/>
  <c r="H1604" i="2" s="1"/>
  <c r="G1006" i="2"/>
  <c r="G1604" i="2" s="1"/>
  <c r="F1006" i="2"/>
  <c r="F1604" i="2" s="1"/>
  <c r="E1006" i="2"/>
  <c r="E1604" i="2" s="1"/>
  <c r="D1006" i="2"/>
  <c r="D1604" i="2" s="1"/>
  <c r="C1006" i="2"/>
  <c r="C1604" i="2" s="1"/>
  <c r="A1006" i="2"/>
  <c r="A1604" i="2" s="1"/>
  <c r="A413" i="3" s="1"/>
  <c r="A1073" i="3" s="1"/>
  <c r="Z1073" i="3" s="1"/>
  <c r="V1005" i="2"/>
  <c r="V1603" i="2" s="1"/>
  <c r="U1005" i="2"/>
  <c r="U1603" i="2" s="1"/>
  <c r="T1005" i="2"/>
  <c r="T1603" i="2" s="1"/>
  <c r="S1005" i="2"/>
  <c r="S1603" i="2" s="1"/>
  <c r="R1005" i="2"/>
  <c r="R1603" i="2" s="1"/>
  <c r="Q1005" i="2"/>
  <c r="Q1603" i="2" s="1"/>
  <c r="P1005" i="2"/>
  <c r="P1603" i="2" s="1"/>
  <c r="O1005" i="2"/>
  <c r="O1603" i="2" s="1"/>
  <c r="N1005" i="2"/>
  <c r="N1603" i="2" s="1"/>
  <c r="M1005" i="2"/>
  <c r="M1603" i="2" s="1"/>
  <c r="L1005" i="2"/>
  <c r="L1603" i="2" s="1"/>
  <c r="K1005" i="2"/>
  <c r="K1603" i="2" s="1"/>
  <c r="J1005" i="2"/>
  <c r="J1603" i="2" s="1"/>
  <c r="I1005" i="2"/>
  <c r="I1603" i="2" s="1"/>
  <c r="H1005" i="2"/>
  <c r="H1603" i="2" s="1"/>
  <c r="G1005" i="2"/>
  <c r="G1603" i="2" s="1"/>
  <c r="F1005" i="2"/>
  <c r="F1603" i="2" s="1"/>
  <c r="E1005" i="2"/>
  <c r="E1603" i="2" s="1"/>
  <c r="D1005" i="2"/>
  <c r="D1603" i="2" s="1"/>
  <c r="C1005" i="2"/>
  <c r="C1603" i="2" s="1"/>
  <c r="A1005" i="2"/>
  <c r="A1603" i="2" s="1"/>
  <c r="A412" i="3" s="1"/>
  <c r="A1072" i="3" s="1"/>
  <c r="Z1072" i="3" s="1"/>
  <c r="V1004" i="2"/>
  <c r="V1602" i="2" s="1"/>
  <c r="U1004" i="2"/>
  <c r="U1602" i="2" s="1"/>
  <c r="T1004" i="2"/>
  <c r="T1602" i="2" s="1"/>
  <c r="S1004" i="2"/>
  <c r="S1602" i="2" s="1"/>
  <c r="R1004" i="2"/>
  <c r="R1602" i="2" s="1"/>
  <c r="Q1004" i="2"/>
  <c r="Q1602" i="2" s="1"/>
  <c r="P1004" i="2"/>
  <c r="P1602" i="2" s="1"/>
  <c r="O1004" i="2"/>
  <c r="O1602" i="2" s="1"/>
  <c r="N1004" i="2"/>
  <c r="N1602" i="2" s="1"/>
  <c r="M1004" i="2"/>
  <c r="M1602" i="2" s="1"/>
  <c r="L1004" i="2"/>
  <c r="L1602" i="2" s="1"/>
  <c r="K1004" i="2"/>
  <c r="K1602" i="2" s="1"/>
  <c r="J1004" i="2"/>
  <c r="J1602" i="2" s="1"/>
  <c r="I1004" i="2"/>
  <c r="I1602" i="2" s="1"/>
  <c r="H1004" i="2"/>
  <c r="H1602" i="2" s="1"/>
  <c r="G1004" i="2"/>
  <c r="G1602" i="2" s="1"/>
  <c r="F1004" i="2"/>
  <c r="F1602" i="2" s="1"/>
  <c r="E1004" i="2"/>
  <c r="E1602" i="2" s="1"/>
  <c r="D1004" i="2"/>
  <c r="D1602" i="2" s="1"/>
  <c r="C1004" i="2"/>
  <c r="C1602" i="2" s="1"/>
  <c r="A1004" i="2"/>
  <c r="A1602" i="2" s="1"/>
  <c r="A411" i="3" s="1"/>
  <c r="A1071" i="3" s="1"/>
  <c r="Z1071" i="3" s="1"/>
  <c r="V1003" i="2"/>
  <c r="V1601" i="2" s="1"/>
  <c r="U1003" i="2"/>
  <c r="U1601" i="2" s="1"/>
  <c r="T1003" i="2"/>
  <c r="T1601" i="2" s="1"/>
  <c r="S1003" i="2"/>
  <c r="S1601" i="2" s="1"/>
  <c r="R1003" i="2"/>
  <c r="R1601" i="2" s="1"/>
  <c r="Q1003" i="2"/>
  <c r="Q1601" i="2" s="1"/>
  <c r="P1003" i="2"/>
  <c r="P1601" i="2" s="1"/>
  <c r="O1003" i="2"/>
  <c r="O1601" i="2" s="1"/>
  <c r="N1003" i="2"/>
  <c r="N1601" i="2" s="1"/>
  <c r="M1003" i="2"/>
  <c r="M1601" i="2" s="1"/>
  <c r="L1003" i="2"/>
  <c r="L1601" i="2" s="1"/>
  <c r="K1003" i="2"/>
  <c r="K1601" i="2" s="1"/>
  <c r="J1003" i="2"/>
  <c r="J1601" i="2" s="1"/>
  <c r="I1003" i="2"/>
  <c r="I1601" i="2" s="1"/>
  <c r="H1003" i="2"/>
  <c r="H1601" i="2" s="1"/>
  <c r="G1003" i="2"/>
  <c r="G1601" i="2" s="1"/>
  <c r="F1003" i="2"/>
  <c r="F1601" i="2" s="1"/>
  <c r="E1003" i="2"/>
  <c r="E1601" i="2" s="1"/>
  <c r="D1003" i="2"/>
  <c r="D1601" i="2" s="1"/>
  <c r="C1003" i="2"/>
  <c r="C1601" i="2" s="1"/>
  <c r="A1003" i="2"/>
  <c r="A1601" i="2" s="1"/>
  <c r="A410" i="3" s="1"/>
  <c r="A1070" i="3" s="1"/>
  <c r="Z1070" i="3" s="1"/>
  <c r="V1002" i="2"/>
  <c r="V1600" i="2" s="1"/>
  <c r="U1002" i="2"/>
  <c r="U1600" i="2" s="1"/>
  <c r="T1002" i="2"/>
  <c r="T1600" i="2" s="1"/>
  <c r="S1002" i="2"/>
  <c r="S1600" i="2" s="1"/>
  <c r="R1002" i="2"/>
  <c r="R1600" i="2" s="1"/>
  <c r="Q1002" i="2"/>
  <c r="Q1600" i="2" s="1"/>
  <c r="P1002" i="2"/>
  <c r="P1600" i="2" s="1"/>
  <c r="O1002" i="2"/>
  <c r="O1600" i="2" s="1"/>
  <c r="N1002" i="2"/>
  <c r="N1600" i="2" s="1"/>
  <c r="M1002" i="2"/>
  <c r="M1600" i="2" s="1"/>
  <c r="L1002" i="2"/>
  <c r="L1600" i="2" s="1"/>
  <c r="K1002" i="2"/>
  <c r="K1600" i="2" s="1"/>
  <c r="J1002" i="2"/>
  <c r="J1600" i="2" s="1"/>
  <c r="I1002" i="2"/>
  <c r="I1600" i="2" s="1"/>
  <c r="H1002" i="2"/>
  <c r="H1600" i="2" s="1"/>
  <c r="G1002" i="2"/>
  <c r="G1600" i="2" s="1"/>
  <c r="F1002" i="2"/>
  <c r="F1600" i="2" s="1"/>
  <c r="E1002" i="2"/>
  <c r="E1600" i="2" s="1"/>
  <c r="D1002" i="2"/>
  <c r="D1600" i="2" s="1"/>
  <c r="C1002" i="2"/>
  <c r="C1600" i="2" s="1"/>
  <c r="A1002" i="2"/>
  <c r="A1600" i="2" s="1"/>
  <c r="A409" i="3" s="1"/>
  <c r="A1069" i="3" s="1"/>
  <c r="Z1069" i="3" s="1"/>
  <c r="V1001" i="2"/>
  <c r="V1599" i="2" s="1"/>
  <c r="U1001" i="2"/>
  <c r="U1599" i="2" s="1"/>
  <c r="T1001" i="2"/>
  <c r="T1599" i="2" s="1"/>
  <c r="S1001" i="2"/>
  <c r="S1599" i="2" s="1"/>
  <c r="R1001" i="2"/>
  <c r="R1599" i="2" s="1"/>
  <c r="Q1001" i="2"/>
  <c r="Q1599" i="2" s="1"/>
  <c r="P1001" i="2"/>
  <c r="P1599" i="2" s="1"/>
  <c r="O1001" i="2"/>
  <c r="O1599" i="2" s="1"/>
  <c r="N1001" i="2"/>
  <c r="N1599" i="2" s="1"/>
  <c r="M1001" i="2"/>
  <c r="M1599" i="2" s="1"/>
  <c r="L1001" i="2"/>
  <c r="L1599" i="2" s="1"/>
  <c r="K1001" i="2"/>
  <c r="K1599" i="2" s="1"/>
  <c r="J1001" i="2"/>
  <c r="J1599" i="2" s="1"/>
  <c r="I1001" i="2"/>
  <c r="I1599" i="2" s="1"/>
  <c r="H1001" i="2"/>
  <c r="H1599" i="2" s="1"/>
  <c r="G1001" i="2"/>
  <c r="G1599" i="2" s="1"/>
  <c r="F1001" i="2"/>
  <c r="F1599" i="2" s="1"/>
  <c r="E1001" i="2"/>
  <c r="E1599" i="2" s="1"/>
  <c r="D1001" i="2"/>
  <c r="D1599" i="2" s="1"/>
  <c r="C1001" i="2"/>
  <c r="C1599" i="2" s="1"/>
  <c r="A1001" i="2"/>
  <c r="A1599" i="2" s="1"/>
  <c r="A408" i="3" s="1"/>
  <c r="A1068" i="3" s="1"/>
  <c r="Z1068" i="3" s="1"/>
  <c r="V1000" i="2"/>
  <c r="V1598" i="2" s="1"/>
  <c r="U1000" i="2"/>
  <c r="U1598" i="2" s="1"/>
  <c r="T1000" i="2"/>
  <c r="T1598" i="2" s="1"/>
  <c r="S1000" i="2"/>
  <c r="S1598" i="2" s="1"/>
  <c r="R1000" i="2"/>
  <c r="R1598" i="2" s="1"/>
  <c r="Q1000" i="2"/>
  <c r="Q1598" i="2" s="1"/>
  <c r="P1000" i="2"/>
  <c r="P1598" i="2" s="1"/>
  <c r="O1000" i="2"/>
  <c r="O1598" i="2" s="1"/>
  <c r="N1000" i="2"/>
  <c r="N1598" i="2" s="1"/>
  <c r="M1000" i="2"/>
  <c r="M1598" i="2" s="1"/>
  <c r="L1000" i="2"/>
  <c r="L1598" i="2" s="1"/>
  <c r="K1000" i="2"/>
  <c r="K1598" i="2" s="1"/>
  <c r="J1000" i="2"/>
  <c r="J1598" i="2" s="1"/>
  <c r="I1000" i="2"/>
  <c r="I1598" i="2" s="1"/>
  <c r="H1000" i="2"/>
  <c r="H1598" i="2" s="1"/>
  <c r="G1000" i="2"/>
  <c r="G1598" i="2" s="1"/>
  <c r="F1000" i="2"/>
  <c r="F1598" i="2" s="1"/>
  <c r="E1000" i="2"/>
  <c r="E1598" i="2" s="1"/>
  <c r="D1000" i="2"/>
  <c r="D1598" i="2" s="1"/>
  <c r="C1000" i="2"/>
  <c r="C1598" i="2" s="1"/>
  <c r="A1000" i="2"/>
  <c r="A1598" i="2" s="1"/>
  <c r="A407" i="3" s="1"/>
  <c r="A1067" i="3" s="1"/>
  <c r="Z1067" i="3" s="1"/>
  <c r="V999" i="2"/>
  <c r="V1597" i="2" s="1"/>
  <c r="U999" i="2"/>
  <c r="U1597" i="2" s="1"/>
  <c r="T999" i="2"/>
  <c r="T1597" i="2" s="1"/>
  <c r="S999" i="2"/>
  <c r="S1597" i="2" s="1"/>
  <c r="R999" i="2"/>
  <c r="R1597" i="2" s="1"/>
  <c r="Q999" i="2"/>
  <c r="Q1597" i="2" s="1"/>
  <c r="P999" i="2"/>
  <c r="P1597" i="2" s="1"/>
  <c r="O999" i="2"/>
  <c r="O1597" i="2" s="1"/>
  <c r="N999" i="2"/>
  <c r="N1597" i="2" s="1"/>
  <c r="M999" i="2"/>
  <c r="M1597" i="2" s="1"/>
  <c r="L999" i="2"/>
  <c r="L1597" i="2" s="1"/>
  <c r="K999" i="2"/>
  <c r="K1597" i="2" s="1"/>
  <c r="J999" i="2"/>
  <c r="J1597" i="2" s="1"/>
  <c r="I999" i="2"/>
  <c r="I1597" i="2" s="1"/>
  <c r="H999" i="2"/>
  <c r="H1597" i="2" s="1"/>
  <c r="G999" i="2"/>
  <c r="G1597" i="2" s="1"/>
  <c r="F999" i="2"/>
  <c r="F1597" i="2" s="1"/>
  <c r="E999" i="2"/>
  <c r="E1597" i="2" s="1"/>
  <c r="D999" i="2"/>
  <c r="D1597" i="2" s="1"/>
  <c r="C999" i="2"/>
  <c r="C1597" i="2" s="1"/>
  <c r="A999" i="2"/>
  <c r="A1597" i="2" s="1"/>
  <c r="A406" i="3" s="1"/>
  <c r="A1066" i="3" s="1"/>
  <c r="Z1066" i="3" s="1"/>
  <c r="V998" i="2"/>
  <c r="V1596" i="2" s="1"/>
  <c r="U998" i="2"/>
  <c r="U1596" i="2" s="1"/>
  <c r="T998" i="2"/>
  <c r="T1596" i="2" s="1"/>
  <c r="S998" i="2"/>
  <c r="S1596" i="2" s="1"/>
  <c r="R998" i="2"/>
  <c r="R1596" i="2" s="1"/>
  <c r="Q998" i="2"/>
  <c r="Q1596" i="2" s="1"/>
  <c r="P998" i="2"/>
  <c r="P1596" i="2" s="1"/>
  <c r="O998" i="2"/>
  <c r="O1596" i="2" s="1"/>
  <c r="N998" i="2"/>
  <c r="N1596" i="2" s="1"/>
  <c r="M998" i="2"/>
  <c r="M1596" i="2" s="1"/>
  <c r="L998" i="2"/>
  <c r="L1596" i="2" s="1"/>
  <c r="K998" i="2"/>
  <c r="K1596" i="2" s="1"/>
  <c r="J998" i="2"/>
  <c r="J1596" i="2" s="1"/>
  <c r="I998" i="2"/>
  <c r="I1596" i="2" s="1"/>
  <c r="H998" i="2"/>
  <c r="H1596" i="2" s="1"/>
  <c r="G998" i="2"/>
  <c r="G1596" i="2" s="1"/>
  <c r="F998" i="2"/>
  <c r="F1596" i="2" s="1"/>
  <c r="E998" i="2"/>
  <c r="E1596" i="2" s="1"/>
  <c r="D998" i="2"/>
  <c r="D1596" i="2" s="1"/>
  <c r="C998" i="2"/>
  <c r="C1596" i="2" s="1"/>
  <c r="A998" i="2"/>
  <c r="A1596" i="2" s="1"/>
  <c r="A405" i="3" s="1"/>
  <c r="A1065" i="3" s="1"/>
  <c r="Z1065" i="3" s="1"/>
  <c r="V997" i="2"/>
  <c r="V1595" i="2" s="1"/>
  <c r="U997" i="2"/>
  <c r="U1595" i="2" s="1"/>
  <c r="T997" i="2"/>
  <c r="T1595" i="2" s="1"/>
  <c r="S997" i="2"/>
  <c r="S1595" i="2" s="1"/>
  <c r="R997" i="2"/>
  <c r="R1595" i="2" s="1"/>
  <c r="Q997" i="2"/>
  <c r="Q1595" i="2" s="1"/>
  <c r="P997" i="2"/>
  <c r="P1595" i="2" s="1"/>
  <c r="O997" i="2"/>
  <c r="O1595" i="2" s="1"/>
  <c r="N997" i="2"/>
  <c r="N1595" i="2" s="1"/>
  <c r="M997" i="2"/>
  <c r="M1595" i="2" s="1"/>
  <c r="L997" i="2"/>
  <c r="L1595" i="2" s="1"/>
  <c r="K997" i="2"/>
  <c r="K1595" i="2" s="1"/>
  <c r="J997" i="2"/>
  <c r="J1595" i="2" s="1"/>
  <c r="I997" i="2"/>
  <c r="I1595" i="2" s="1"/>
  <c r="H997" i="2"/>
  <c r="H1595" i="2" s="1"/>
  <c r="G997" i="2"/>
  <c r="G1595" i="2" s="1"/>
  <c r="F997" i="2"/>
  <c r="F1595" i="2" s="1"/>
  <c r="E997" i="2"/>
  <c r="E1595" i="2" s="1"/>
  <c r="D997" i="2"/>
  <c r="D1595" i="2" s="1"/>
  <c r="C997" i="2"/>
  <c r="C1595" i="2" s="1"/>
  <c r="A997" i="2"/>
  <c r="A1595" i="2" s="1"/>
  <c r="A404" i="3" s="1"/>
  <c r="A1064" i="3" s="1"/>
  <c r="Z1064" i="3" s="1"/>
  <c r="V996" i="2"/>
  <c r="V1594" i="2" s="1"/>
  <c r="U996" i="2"/>
  <c r="U1594" i="2" s="1"/>
  <c r="T996" i="2"/>
  <c r="T1594" i="2" s="1"/>
  <c r="S996" i="2"/>
  <c r="S1594" i="2" s="1"/>
  <c r="R996" i="2"/>
  <c r="R1594" i="2" s="1"/>
  <c r="Q996" i="2"/>
  <c r="Q1594" i="2" s="1"/>
  <c r="P996" i="2"/>
  <c r="P1594" i="2" s="1"/>
  <c r="O996" i="2"/>
  <c r="O1594" i="2" s="1"/>
  <c r="N996" i="2"/>
  <c r="N1594" i="2" s="1"/>
  <c r="M996" i="2"/>
  <c r="M1594" i="2" s="1"/>
  <c r="L996" i="2"/>
  <c r="L1594" i="2" s="1"/>
  <c r="K996" i="2"/>
  <c r="K1594" i="2" s="1"/>
  <c r="J996" i="2"/>
  <c r="J1594" i="2" s="1"/>
  <c r="I996" i="2"/>
  <c r="I1594" i="2" s="1"/>
  <c r="H996" i="2"/>
  <c r="H1594" i="2" s="1"/>
  <c r="G996" i="2"/>
  <c r="G1594" i="2" s="1"/>
  <c r="F996" i="2"/>
  <c r="F1594" i="2" s="1"/>
  <c r="E996" i="2"/>
  <c r="E1594" i="2" s="1"/>
  <c r="D996" i="2"/>
  <c r="D1594" i="2" s="1"/>
  <c r="C996" i="2"/>
  <c r="C1594" i="2" s="1"/>
  <c r="A996" i="2"/>
  <c r="A1594" i="2" s="1"/>
  <c r="A403" i="3" s="1"/>
  <c r="A1063" i="3" s="1"/>
  <c r="Z1063" i="3" s="1"/>
  <c r="V995" i="2"/>
  <c r="V1593" i="2" s="1"/>
  <c r="U995" i="2"/>
  <c r="U1593" i="2" s="1"/>
  <c r="T995" i="2"/>
  <c r="T1593" i="2" s="1"/>
  <c r="S995" i="2"/>
  <c r="S1593" i="2" s="1"/>
  <c r="R995" i="2"/>
  <c r="R1593" i="2" s="1"/>
  <c r="Q995" i="2"/>
  <c r="Q1593" i="2" s="1"/>
  <c r="P995" i="2"/>
  <c r="P1593" i="2" s="1"/>
  <c r="O995" i="2"/>
  <c r="O1593" i="2" s="1"/>
  <c r="N995" i="2"/>
  <c r="N1593" i="2" s="1"/>
  <c r="M995" i="2"/>
  <c r="M1593" i="2" s="1"/>
  <c r="L995" i="2"/>
  <c r="L1593" i="2" s="1"/>
  <c r="K995" i="2"/>
  <c r="K1593" i="2" s="1"/>
  <c r="J995" i="2"/>
  <c r="J1593" i="2" s="1"/>
  <c r="I995" i="2"/>
  <c r="I1593" i="2" s="1"/>
  <c r="H995" i="2"/>
  <c r="H1593" i="2" s="1"/>
  <c r="G995" i="2"/>
  <c r="G1593" i="2" s="1"/>
  <c r="F995" i="2"/>
  <c r="F1593" i="2" s="1"/>
  <c r="E995" i="2"/>
  <c r="E1593" i="2" s="1"/>
  <c r="D995" i="2"/>
  <c r="D1593" i="2" s="1"/>
  <c r="C995" i="2"/>
  <c r="C1593" i="2" s="1"/>
  <c r="A995" i="2"/>
  <c r="A1593" i="2" s="1"/>
  <c r="A402" i="3" s="1"/>
  <c r="A1062" i="3" s="1"/>
  <c r="Z1062" i="3" s="1"/>
  <c r="V994" i="2"/>
  <c r="V1592" i="2" s="1"/>
  <c r="U994" i="2"/>
  <c r="U1592" i="2" s="1"/>
  <c r="T994" i="2"/>
  <c r="T1592" i="2" s="1"/>
  <c r="S994" i="2"/>
  <c r="S1592" i="2" s="1"/>
  <c r="R994" i="2"/>
  <c r="R1592" i="2" s="1"/>
  <c r="Q994" i="2"/>
  <c r="Q1592" i="2" s="1"/>
  <c r="P994" i="2"/>
  <c r="P1592" i="2" s="1"/>
  <c r="O994" i="2"/>
  <c r="O1592" i="2" s="1"/>
  <c r="N994" i="2"/>
  <c r="N1592" i="2" s="1"/>
  <c r="M994" i="2"/>
  <c r="M1592" i="2" s="1"/>
  <c r="L994" i="2"/>
  <c r="L1592" i="2" s="1"/>
  <c r="K994" i="2"/>
  <c r="K1592" i="2" s="1"/>
  <c r="J994" i="2"/>
  <c r="J1592" i="2" s="1"/>
  <c r="I994" i="2"/>
  <c r="I1592" i="2" s="1"/>
  <c r="H994" i="2"/>
  <c r="H1592" i="2" s="1"/>
  <c r="G994" i="2"/>
  <c r="G1592" i="2" s="1"/>
  <c r="F994" i="2"/>
  <c r="F1592" i="2" s="1"/>
  <c r="E994" i="2"/>
  <c r="E1592" i="2" s="1"/>
  <c r="D994" i="2"/>
  <c r="D1592" i="2" s="1"/>
  <c r="C994" i="2"/>
  <c r="C1592" i="2" s="1"/>
  <c r="A994" i="2"/>
  <c r="A1592" i="2" s="1"/>
  <c r="A401" i="3" s="1"/>
  <c r="A1061" i="3" s="1"/>
  <c r="Z1061" i="3" s="1"/>
  <c r="V993" i="2"/>
  <c r="V1591" i="2" s="1"/>
  <c r="U993" i="2"/>
  <c r="U1591" i="2" s="1"/>
  <c r="T993" i="2"/>
  <c r="T1591" i="2" s="1"/>
  <c r="S993" i="2"/>
  <c r="S1591" i="2" s="1"/>
  <c r="R993" i="2"/>
  <c r="R1591" i="2" s="1"/>
  <c r="Q993" i="2"/>
  <c r="Q1591" i="2" s="1"/>
  <c r="P993" i="2"/>
  <c r="P1591" i="2" s="1"/>
  <c r="O993" i="2"/>
  <c r="O1591" i="2" s="1"/>
  <c r="N993" i="2"/>
  <c r="N1591" i="2" s="1"/>
  <c r="M993" i="2"/>
  <c r="M1591" i="2" s="1"/>
  <c r="L993" i="2"/>
  <c r="L1591" i="2" s="1"/>
  <c r="K993" i="2"/>
  <c r="K1591" i="2" s="1"/>
  <c r="J993" i="2"/>
  <c r="J1591" i="2" s="1"/>
  <c r="I993" i="2"/>
  <c r="I1591" i="2" s="1"/>
  <c r="H993" i="2"/>
  <c r="H1591" i="2" s="1"/>
  <c r="G993" i="2"/>
  <c r="G1591" i="2" s="1"/>
  <c r="F993" i="2"/>
  <c r="F1591" i="2" s="1"/>
  <c r="E993" i="2"/>
  <c r="E1591" i="2" s="1"/>
  <c r="D993" i="2"/>
  <c r="D1591" i="2" s="1"/>
  <c r="C993" i="2"/>
  <c r="C1591" i="2" s="1"/>
  <c r="A993" i="2"/>
  <c r="A1591" i="2" s="1"/>
  <c r="A400" i="3" s="1"/>
  <c r="A1060" i="3" s="1"/>
  <c r="Z1060" i="3" s="1"/>
  <c r="V992" i="2"/>
  <c r="V1590" i="2" s="1"/>
  <c r="U992" i="2"/>
  <c r="U1590" i="2" s="1"/>
  <c r="T992" i="2"/>
  <c r="T1590" i="2" s="1"/>
  <c r="S992" i="2"/>
  <c r="S1590" i="2" s="1"/>
  <c r="R992" i="2"/>
  <c r="R1590" i="2" s="1"/>
  <c r="Q992" i="2"/>
  <c r="Q1590" i="2" s="1"/>
  <c r="P992" i="2"/>
  <c r="P1590" i="2" s="1"/>
  <c r="O992" i="2"/>
  <c r="O1590" i="2" s="1"/>
  <c r="N992" i="2"/>
  <c r="N1590" i="2" s="1"/>
  <c r="M992" i="2"/>
  <c r="M1590" i="2" s="1"/>
  <c r="L992" i="2"/>
  <c r="L1590" i="2" s="1"/>
  <c r="K992" i="2"/>
  <c r="K1590" i="2" s="1"/>
  <c r="J992" i="2"/>
  <c r="J1590" i="2" s="1"/>
  <c r="I992" i="2"/>
  <c r="I1590" i="2" s="1"/>
  <c r="H992" i="2"/>
  <c r="H1590" i="2" s="1"/>
  <c r="G992" i="2"/>
  <c r="G1590" i="2" s="1"/>
  <c r="F992" i="2"/>
  <c r="F1590" i="2" s="1"/>
  <c r="E992" i="2"/>
  <c r="E1590" i="2" s="1"/>
  <c r="D992" i="2"/>
  <c r="D1590" i="2" s="1"/>
  <c r="C992" i="2"/>
  <c r="C1590" i="2" s="1"/>
  <c r="A992" i="2"/>
  <c r="A1590" i="2" s="1"/>
  <c r="A399" i="3" s="1"/>
  <c r="A1059" i="3" s="1"/>
  <c r="Z1059" i="3" s="1"/>
  <c r="V991" i="2"/>
  <c r="V1589" i="2" s="1"/>
  <c r="U991" i="2"/>
  <c r="U1589" i="2" s="1"/>
  <c r="T991" i="2"/>
  <c r="T1589" i="2" s="1"/>
  <c r="S991" i="2"/>
  <c r="S1589" i="2" s="1"/>
  <c r="R991" i="2"/>
  <c r="R1589" i="2" s="1"/>
  <c r="Q991" i="2"/>
  <c r="Q1589" i="2" s="1"/>
  <c r="P991" i="2"/>
  <c r="P1589" i="2" s="1"/>
  <c r="O991" i="2"/>
  <c r="O1589" i="2" s="1"/>
  <c r="N991" i="2"/>
  <c r="N1589" i="2" s="1"/>
  <c r="M991" i="2"/>
  <c r="M1589" i="2" s="1"/>
  <c r="L991" i="2"/>
  <c r="L1589" i="2" s="1"/>
  <c r="K991" i="2"/>
  <c r="K1589" i="2" s="1"/>
  <c r="J991" i="2"/>
  <c r="J1589" i="2" s="1"/>
  <c r="I991" i="2"/>
  <c r="I1589" i="2" s="1"/>
  <c r="H991" i="2"/>
  <c r="H1589" i="2" s="1"/>
  <c r="G991" i="2"/>
  <c r="G1589" i="2" s="1"/>
  <c r="F991" i="2"/>
  <c r="F1589" i="2" s="1"/>
  <c r="E991" i="2"/>
  <c r="E1589" i="2" s="1"/>
  <c r="D991" i="2"/>
  <c r="D1589" i="2" s="1"/>
  <c r="C991" i="2"/>
  <c r="C1589" i="2" s="1"/>
  <c r="A991" i="2"/>
  <c r="A1589" i="2" s="1"/>
  <c r="A398" i="3" s="1"/>
  <c r="A1058" i="3" s="1"/>
  <c r="Z1058" i="3" s="1"/>
  <c r="V990" i="2"/>
  <c r="V1588" i="2" s="1"/>
  <c r="U990" i="2"/>
  <c r="U1588" i="2" s="1"/>
  <c r="T990" i="2"/>
  <c r="T1588" i="2" s="1"/>
  <c r="S990" i="2"/>
  <c r="S1588" i="2" s="1"/>
  <c r="R990" i="2"/>
  <c r="R1588" i="2" s="1"/>
  <c r="Q990" i="2"/>
  <c r="Q1588" i="2" s="1"/>
  <c r="P990" i="2"/>
  <c r="P1588" i="2" s="1"/>
  <c r="O990" i="2"/>
  <c r="O1588" i="2" s="1"/>
  <c r="N990" i="2"/>
  <c r="N1588" i="2" s="1"/>
  <c r="M990" i="2"/>
  <c r="M1588" i="2" s="1"/>
  <c r="L990" i="2"/>
  <c r="L1588" i="2" s="1"/>
  <c r="K990" i="2"/>
  <c r="K1588" i="2" s="1"/>
  <c r="J990" i="2"/>
  <c r="J1588" i="2" s="1"/>
  <c r="I990" i="2"/>
  <c r="I1588" i="2" s="1"/>
  <c r="H990" i="2"/>
  <c r="H1588" i="2" s="1"/>
  <c r="G990" i="2"/>
  <c r="G1588" i="2" s="1"/>
  <c r="F990" i="2"/>
  <c r="F1588" i="2" s="1"/>
  <c r="E990" i="2"/>
  <c r="E1588" i="2" s="1"/>
  <c r="D990" i="2"/>
  <c r="D1588" i="2" s="1"/>
  <c r="C990" i="2"/>
  <c r="C1588" i="2" s="1"/>
  <c r="A990" i="2"/>
  <c r="A1588" i="2" s="1"/>
  <c r="A397" i="3" s="1"/>
  <c r="A1057" i="3" s="1"/>
  <c r="Z1057" i="3" s="1"/>
  <c r="V989" i="2"/>
  <c r="V1587" i="2" s="1"/>
  <c r="U989" i="2"/>
  <c r="U1587" i="2" s="1"/>
  <c r="T989" i="2"/>
  <c r="T1587" i="2" s="1"/>
  <c r="S989" i="2"/>
  <c r="S1587" i="2" s="1"/>
  <c r="R989" i="2"/>
  <c r="R1587" i="2" s="1"/>
  <c r="Q989" i="2"/>
  <c r="Q1587" i="2" s="1"/>
  <c r="P989" i="2"/>
  <c r="P1587" i="2" s="1"/>
  <c r="O989" i="2"/>
  <c r="O1587" i="2" s="1"/>
  <c r="N989" i="2"/>
  <c r="N1587" i="2" s="1"/>
  <c r="M989" i="2"/>
  <c r="M1587" i="2" s="1"/>
  <c r="L989" i="2"/>
  <c r="L1587" i="2" s="1"/>
  <c r="K989" i="2"/>
  <c r="K1587" i="2" s="1"/>
  <c r="J989" i="2"/>
  <c r="J1587" i="2" s="1"/>
  <c r="I989" i="2"/>
  <c r="I1587" i="2" s="1"/>
  <c r="H989" i="2"/>
  <c r="H1587" i="2" s="1"/>
  <c r="G989" i="2"/>
  <c r="G1587" i="2" s="1"/>
  <c r="F989" i="2"/>
  <c r="F1587" i="2" s="1"/>
  <c r="E989" i="2"/>
  <c r="E1587" i="2" s="1"/>
  <c r="D989" i="2"/>
  <c r="D1587" i="2" s="1"/>
  <c r="C989" i="2"/>
  <c r="C1587" i="2" s="1"/>
  <c r="A989" i="2"/>
  <c r="A1587" i="2" s="1"/>
  <c r="A396" i="3" s="1"/>
  <c r="A1056" i="3" s="1"/>
  <c r="Z1056" i="3" s="1"/>
  <c r="V988" i="2"/>
  <c r="V1586" i="2" s="1"/>
  <c r="U988" i="2"/>
  <c r="U1586" i="2" s="1"/>
  <c r="T988" i="2"/>
  <c r="T1586" i="2" s="1"/>
  <c r="S988" i="2"/>
  <c r="S1586" i="2" s="1"/>
  <c r="R988" i="2"/>
  <c r="R1586" i="2" s="1"/>
  <c r="Q988" i="2"/>
  <c r="Q1586" i="2" s="1"/>
  <c r="P988" i="2"/>
  <c r="P1586" i="2" s="1"/>
  <c r="O988" i="2"/>
  <c r="O1586" i="2" s="1"/>
  <c r="N988" i="2"/>
  <c r="N1586" i="2" s="1"/>
  <c r="M988" i="2"/>
  <c r="M1586" i="2" s="1"/>
  <c r="L988" i="2"/>
  <c r="L1586" i="2" s="1"/>
  <c r="K988" i="2"/>
  <c r="K1586" i="2" s="1"/>
  <c r="J988" i="2"/>
  <c r="J1586" i="2" s="1"/>
  <c r="I988" i="2"/>
  <c r="I1586" i="2" s="1"/>
  <c r="H988" i="2"/>
  <c r="H1586" i="2" s="1"/>
  <c r="G988" i="2"/>
  <c r="G1586" i="2" s="1"/>
  <c r="F988" i="2"/>
  <c r="F1586" i="2" s="1"/>
  <c r="E988" i="2"/>
  <c r="E1586" i="2" s="1"/>
  <c r="D988" i="2"/>
  <c r="D1586" i="2" s="1"/>
  <c r="C988" i="2"/>
  <c r="C1586" i="2" s="1"/>
  <c r="A988" i="2"/>
  <c r="A1586" i="2" s="1"/>
  <c r="A395" i="3" s="1"/>
  <c r="A1055" i="3" s="1"/>
  <c r="Z1055" i="3" s="1"/>
  <c r="V987" i="2"/>
  <c r="V1585" i="2" s="1"/>
  <c r="U987" i="2"/>
  <c r="U1585" i="2" s="1"/>
  <c r="T987" i="2"/>
  <c r="T1585" i="2" s="1"/>
  <c r="S987" i="2"/>
  <c r="S1585" i="2" s="1"/>
  <c r="R987" i="2"/>
  <c r="R1585" i="2" s="1"/>
  <c r="Q987" i="2"/>
  <c r="Q1585" i="2" s="1"/>
  <c r="P987" i="2"/>
  <c r="P1585" i="2" s="1"/>
  <c r="O987" i="2"/>
  <c r="O1585" i="2" s="1"/>
  <c r="N987" i="2"/>
  <c r="N1585" i="2" s="1"/>
  <c r="M987" i="2"/>
  <c r="M1585" i="2" s="1"/>
  <c r="L987" i="2"/>
  <c r="L1585" i="2" s="1"/>
  <c r="K987" i="2"/>
  <c r="K1585" i="2" s="1"/>
  <c r="J987" i="2"/>
  <c r="J1585" i="2" s="1"/>
  <c r="I987" i="2"/>
  <c r="I1585" i="2" s="1"/>
  <c r="H987" i="2"/>
  <c r="H1585" i="2" s="1"/>
  <c r="G987" i="2"/>
  <c r="G1585" i="2" s="1"/>
  <c r="F987" i="2"/>
  <c r="F1585" i="2" s="1"/>
  <c r="E987" i="2"/>
  <c r="E1585" i="2" s="1"/>
  <c r="D987" i="2"/>
  <c r="D1585" i="2" s="1"/>
  <c r="C987" i="2"/>
  <c r="C1585" i="2" s="1"/>
  <c r="A987" i="2"/>
  <c r="A1585" i="2" s="1"/>
  <c r="A394" i="3" s="1"/>
  <c r="A1054" i="3" s="1"/>
  <c r="Z1054" i="3" s="1"/>
  <c r="V986" i="2"/>
  <c r="V1584" i="2" s="1"/>
  <c r="U986" i="2"/>
  <c r="U1584" i="2" s="1"/>
  <c r="T986" i="2"/>
  <c r="T1584" i="2" s="1"/>
  <c r="S986" i="2"/>
  <c r="S1584" i="2" s="1"/>
  <c r="R986" i="2"/>
  <c r="R1584" i="2" s="1"/>
  <c r="Q986" i="2"/>
  <c r="Q1584" i="2" s="1"/>
  <c r="P986" i="2"/>
  <c r="P1584" i="2" s="1"/>
  <c r="O986" i="2"/>
  <c r="O1584" i="2" s="1"/>
  <c r="N986" i="2"/>
  <c r="N1584" i="2" s="1"/>
  <c r="M986" i="2"/>
  <c r="M1584" i="2" s="1"/>
  <c r="L986" i="2"/>
  <c r="L1584" i="2" s="1"/>
  <c r="K986" i="2"/>
  <c r="K1584" i="2" s="1"/>
  <c r="J986" i="2"/>
  <c r="J1584" i="2" s="1"/>
  <c r="I986" i="2"/>
  <c r="I1584" i="2" s="1"/>
  <c r="H986" i="2"/>
  <c r="H1584" i="2" s="1"/>
  <c r="G986" i="2"/>
  <c r="G1584" i="2" s="1"/>
  <c r="F986" i="2"/>
  <c r="F1584" i="2" s="1"/>
  <c r="E986" i="2"/>
  <c r="E1584" i="2" s="1"/>
  <c r="D986" i="2"/>
  <c r="D1584" i="2" s="1"/>
  <c r="C986" i="2"/>
  <c r="C1584" i="2" s="1"/>
  <c r="A986" i="2"/>
  <c r="A1584" i="2" s="1"/>
  <c r="A393" i="3" s="1"/>
  <c r="A1053" i="3" s="1"/>
  <c r="Z1053" i="3" s="1"/>
  <c r="V985" i="2"/>
  <c r="V1583" i="2" s="1"/>
  <c r="U985" i="2"/>
  <c r="U1583" i="2" s="1"/>
  <c r="T985" i="2"/>
  <c r="T1583" i="2" s="1"/>
  <c r="S985" i="2"/>
  <c r="S1583" i="2" s="1"/>
  <c r="R985" i="2"/>
  <c r="R1583" i="2" s="1"/>
  <c r="Q985" i="2"/>
  <c r="Q1583" i="2" s="1"/>
  <c r="P985" i="2"/>
  <c r="P1583" i="2" s="1"/>
  <c r="O985" i="2"/>
  <c r="O1583" i="2" s="1"/>
  <c r="N985" i="2"/>
  <c r="N1583" i="2" s="1"/>
  <c r="M985" i="2"/>
  <c r="M1583" i="2" s="1"/>
  <c r="L985" i="2"/>
  <c r="L1583" i="2" s="1"/>
  <c r="K985" i="2"/>
  <c r="K1583" i="2" s="1"/>
  <c r="J985" i="2"/>
  <c r="J1583" i="2" s="1"/>
  <c r="I985" i="2"/>
  <c r="I1583" i="2" s="1"/>
  <c r="H985" i="2"/>
  <c r="H1583" i="2" s="1"/>
  <c r="G985" i="2"/>
  <c r="G1583" i="2" s="1"/>
  <c r="F985" i="2"/>
  <c r="F1583" i="2" s="1"/>
  <c r="E985" i="2"/>
  <c r="E1583" i="2" s="1"/>
  <c r="D985" i="2"/>
  <c r="D1583" i="2" s="1"/>
  <c r="C985" i="2"/>
  <c r="C1583" i="2" s="1"/>
  <c r="A985" i="2"/>
  <c r="A1583" i="2" s="1"/>
  <c r="A392" i="3" s="1"/>
  <c r="A1052" i="3" s="1"/>
  <c r="Z1052" i="3" s="1"/>
  <c r="V984" i="2"/>
  <c r="V1582" i="2" s="1"/>
  <c r="U984" i="2"/>
  <c r="U1582" i="2" s="1"/>
  <c r="T984" i="2"/>
  <c r="T1582" i="2" s="1"/>
  <c r="S984" i="2"/>
  <c r="S1582" i="2" s="1"/>
  <c r="R984" i="2"/>
  <c r="R1582" i="2" s="1"/>
  <c r="Q984" i="2"/>
  <c r="Q1582" i="2" s="1"/>
  <c r="P984" i="2"/>
  <c r="P1582" i="2" s="1"/>
  <c r="O984" i="2"/>
  <c r="O1582" i="2" s="1"/>
  <c r="N984" i="2"/>
  <c r="N1582" i="2" s="1"/>
  <c r="M984" i="2"/>
  <c r="M1582" i="2" s="1"/>
  <c r="L984" i="2"/>
  <c r="L1582" i="2" s="1"/>
  <c r="K984" i="2"/>
  <c r="K1582" i="2" s="1"/>
  <c r="J984" i="2"/>
  <c r="J1582" i="2" s="1"/>
  <c r="I984" i="2"/>
  <c r="I1582" i="2" s="1"/>
  <c r="H984" i="2"/>
  <c r="H1582" i="2" s="1"/>
  <c r="G984" i="2"/>
  <c r="G1582" i="2" s="1"/>
  <c r="F984" i="2"/>
  <c r="F1582" i="2" s="1"/>
  <c r="E984" i="2"/>
  <c r="E1582" i="2" s="1"/>
  <c r="D984" i="2"/>
  <c r="D1582" i="2" s="1"/>
  <c r="C984" i="2"/>
  <c r="C1582" i="2" s="1"/>
  <c r="A984" i="2"/>
  <c r="A1582" i="2" s="1"/>
  <c r="A391" i="3" s="1"/>
  <c r="A1051" i="3" s="1"/>
  <c r="Z1051" i="3" s="1"/>
  <c r="V983" i="2"/>
  <c r="V1581" i="2" s="1"/>
  <c r="U983" i="2"/>
  <c r="U1581" i="2" s="1"/>
  <c r="T983" i="2"/>
  <c r="T1581" i="2" s="1"/>
  <c r="S983" i="2"/>
  <c r="S1581" i="2" s="1"/>
  <c r="R983" i="2"/>
  <c r="R1581" i="2" s="1"/>
  <c r="Q983" i="2"/>
  <c r="Q1581" i="2" s="1"/>
  <c r="P983" i="2"/>
  <c r="P1581" i="2" s="1"/>
  <c r="O983" i="2"/>
  <c r="O1581" i="2" s="1"/>
  <c r="N983" i="2"/>
  <c r="N1581" i="2" s="1"/>
  <c r="M983" i="2"/>
  <c r="M1581" i="2" s="1"/>
  <c r="L983" i="2"/>
  <c r="L1581" i="2" s="1"/>
  <c r="K983" i="2"/>
  <c r="K1581" i="2" s="1"/>
  <c r="J983" i="2"/>
  <c r="J1581" i="2" s="1"/>
  <c r="I983" i="2"/>
  <c r="I1581" i="2" s="1"/>
  <c r="H983" i="2"/>
  <c r="H1581" i="2" s="1"/>
  <c r="G983" i="2"/>
  <c r="G1581" i="2" s="1"/>
  <c r="F983" i="2"/>
  <c r="F1581" i="2" s="1"/>
  <c r="E983" i="2"/>
  <c r="E1581" i="2" s="1"/>
  <c r="D983" i="2"/>
  <c r="D1581" i="2" s="1"/>
  <c r="C983" i="2"/>
  <c r="C1581" i="2" s="1"/>
  <c r="A983" i="2"/>
  <c r="A1581" i="2" s="1"/>
  <c r="A390" i="3" s="1"/>
  <c r="A1050" i="3" s="1"/>
  <c r="Z1050" i="3" s="1"/>
  <c r="V982" i="2"/>
  <c r="V1580" i="2" s="1"/>
  <c r="U982" i="2"/>
  <c r="U1580" i="2" s="1"/>
  <c r="T982" i="2"/>
  <c r="T1580" i="2" s="1"/>
  <c r="S982" i="2"/>
  <c r="S1580" i="2" s="1"/>
  <c r="R982" i="2"/>
  <c r="R1580" i="2" s="1"/>
  <c r="Q982" i="2"/>
  <c r="Q1580" i="2" s="1"/>
  <c r="P982" i="2"/>
  <c r="P1580" i="2" s="1"/>
  <c r="O982" i="2"/>
  <c r="O1580" i="2" s="1"/>
  <c r="N982" i="2"/>
  <c r="N1580" i="2" s="1"/>
  <c r="M982" i="2"/>
  <c r="M1580" i="2" s="1"/>
  <c r="L982" i="2"/>
  <c r="L1580" i="2" s="1"/>
  <c r="K982" i="2"/>
  <c r="K1580" i="2" s="1"/>
  <c r="J982" i="2"/>
  <c r="J1580" i="2" s="1"/>
  <c r="I982" i="2"/>
  <c r="I1580" i="2" s="1"/>
  <c r="H982" i="2"/>
  <c r="H1580" i="2" s="1"/>
  <c r="G982" i="2"/>
  <c r="G1580" i="2" s="1"/>
  <c r="F982" i="2"/>
  <c r="F1580" i="2" s="1"/>
  <c r="E982" i="2"/>
  <c r="E1580" i="2" s="1"/>
  <c r="D982" i="2"/>
  <c r="D1580" i="2" s="1"/>
  <c r="C982" i="2"/>
  <c r="C1580" i="2" s="1"/>
  <c r="A982" i="2"/>
  <c r="A1580" i="2" s="1"/>
  <c r="A389" i="3" s="1"/>
  <c r="A1049" i="3" s="1"/>
  <c r="Z1049" i="3" s="1"/>
  <c r="V981" i="2"/>
  <c r="V1579" i="2" s="1"/>
  <c r="U981" i="2"/>
  <c r="U1579" i="2" s="1"/>
  <c r="T981" i="2"/>
  <c r="T1579" i="2" s="1"/>
  <c r="S981" i="2"/>
  <c r="S1579" i="2" s="1"/>
  <c r="R981" i="2"/>
  <c r="R1579" i="2" s="1"/>
  <c r="Q981" i="2"/>
  <c r="Q1579" i="2" s="1"/>
  <c r="P981" i="2"/>
  <c r="P1579" i="2" s="1"/>
  <c r="O981" i="2"/>
  <c r="O1579" i="2" s="1"/>
  <c r="N981" i="2"/>
  <c r="N1579" i="2" s="1"/>
  <c r="M981" i="2"/>
  <c r="M1579" i="2" s="1"/>
  <c r="L981" i="2"/>
  <c r="L1579" i="2" s="1"/>
  <c r="K981" i="2"/>
  <c r="K1579" i="2" s="1"/>
  <c r="J981" i="2"/>
  <c r="J1579" i="2" s="1"/>
  <c r="I981" i="2"/>
  <c r="I1579" i="2" s="1"/>
  <c r="H981" i="2"/>
  <c r="H1579" i="2" s="1"/>
  <c r="G981" i="2"/>
  <c r="G1579" i="2" s="1"/>
  <c r="F981" i="2"/>
  <c r="F1579" i="2" s="1"/>
  <c r="E981" i="2"/>
  <c r="E1579" i="2" s="1"/>
  <c r="D981" i="2"/>
  <c r="D1579" i="2" s="1"/>
  <c r="C981" i="2"/>
  <c r="C1579" i="2" s="1"/>
  <c r="A981" i="2"/>
  <c r="A1579" i="2" s="1"/>
  <c r="A388" i="3" s="1"/>
  <c r="A1048" i="3" s="1"/>
  <c r="Z1048" i="3" s="1"/>
  <c r="V980" i="2"/>
  <c r="V1578" i="2" s="1"/>
  <c r="U980" i="2"/>
  <c r="U1578" i="2" s="1"/>
  <c r="T980" i="2"/>
  <c r="T1578" i="2" s="1"/>
  <c r="S980" i="2"/>
  <c r="S1578" i="2" s="1"/>
  <c r="R980" i="2"/>
  <c r="R1578" i="2" s="1"/>
  <c r="Q980" i="2"/>
  <c r="Q1578" i="2" s="1"/>
  <c r="P980" i="2"/>
  <c r="P1578" i="2" s="1"/>
  <c r="O980" i="2"/>
  <c r="O1578" i="2" s="1"/>
  <c r="N980" i="2"/>
  <c r="N1578" i="2" s="1"/>
  <c r="M980" i="2"/>
  <c r="M1578" i="2" s="1"/>
  <c r="L980" i="2"/>
  <c r="L1578" i="2" s="1"/>
  <c r="K980" i="2"/>
  <c r="K1578" i="2" s="1"/>
  <c r="J980" i="2"/>
  <c r="J1578" i="2" s="1"/>
  <c r="I980" i="2"/>
  <c r="I1578" i="2" s="1"/>
  <c r="H980" i="2"/>
  <c r="H1578" i="2" s="1"/>
  <c r="G980" i="2"/>
  <c r="G1578" i="2" s="1"/>
  <c r="F980" i="2"/>
  <c r="F1578" i="2" s="1"/>
  <c r="E980" i="2"/>
  <c r="E1578" i="2" s="1"/>
  <c r="D980" i="2"/>
  <c r="D1578" i="2" s="1"/>
  <c r="C980" i="2"/>
  <c r="C1578" i="2" s="1"/>
  <c r="A980" i="2"/>
  <c r="A1578" i="2" s="1"/>
  <c r="A387" i="3" s="1"/>
  <c r="A1047" i="3" s="1"/>
  <c r="Z1047" i="3" s="1"/>
  <c r="V979" i="2"/>
  <c r="V1577" i="2" s="1"/>
  <c r="U979" i="2"/>
  <c r="U1577" i="2" s="1"/>
  <c r="T979" i="2"/>
  <c r="T1577" i="2" s="1"/>
  <c r="S979" i="2"/>
  <c r="S1577" i="2" s="1"/>
  <c r="R979" i="2"/>
  <c r="R1577" i="2" s="1"/>
  <c r="Q979" i="2"/>
  <c r="Q1577" i="2" s="1"/>
  <c r="P979" i="2"/>
  <c r="P1577" i="2" s="1"/>
  <c r="O979" i="2"/>
  <c r="O1577" i="2" s="1"/>
  <c r="N979" i="2"/>
  <c r="N1577" i="2" s="1"/>
  <c r="M979" i="2"/>
  <c r="M1577" i="2" s="1"/>
  <c r="L979" i="2"/>
  <c r="L1577" i="2" s="1"/>
  <c r="K979" i="2"/>
  <c r="K1577" i="2" s="1"/>
  <c r="J979" i="2"/>
  <c r="J1577" i="2" s="1"/>
  <c r="I979" i="2"/>
  <c r="I1577" i="2" s="1"/>
  <c r="H979" i="2"/>
  <c r="H1577" i="2" s="1"/>
  <c r="G979" i="2"/>
  <c r="G1577" i="2" s="1"/>
  <c r="F979" i="2"/>
  <c r="F1577" i="2" s="1"/>
  <c r="E979" i="2"/>
  <c r="E1577" i="2" s="1"/>
  <c r="D979" i="2"/>
  <c r="D1577" i="2" s="1"/>
  <c r="C979" i="2"/>
  <c r="C1577" i="2" s="1"/>
  <c r="A979" i="2"/>
  <c r="A1577" i="2" s="1"/>
  <c r="A386" i="3" s="1"/>
  <c r="A1046" i="3" s="1"/>
  <c r="Z1046" i="3" s="1"/>
  <c r="V978" i="2"/>
  <c r="V1576" i="2" s="1"/>
  <c r="U978" i="2"/>
  <c r="U1576" i="2" s="1"/>
  <c r="T978" i="2"/>
  <c r="T1576" i="2" s="1"/>
  <c r="S978" i="2"/>
  <c r="S1576" i="2" s="1"/>
  <c r="R978" i="2"/>
  <c r="R1576" i="2" s="1"/>
  <c r="Q978" i="2"/>
  <c r="Q1576" i="2" s="1"/>
  <c r="P978" i="2"/>
  <c r="P1576" i="2" s="1"/>
  <c r="O978" i="2"/>
  <c r="O1576" i="2" s="1"/>
  <c r="N978" i="2"/>
  <c r="N1576" i="2" s="1"/>
  <c r="M978" i="2"/>
  <c r="M1576" i="2" s="1"/>
  <c r="L978" i="2"/>
  <c r="L1576" i="2" s="1"/>
  <c r="K978" i="2"/>
  <c r="K1576" i="2" s="1"/>
  <c r="J978" i="2"/>
  <c r="J1576" i="2" s="1"/>
  <c r="I978" i="2"/>
  <c r="I1576" i="2" s="1"/>
  <c r="H978" i="2"/>
  <c r="H1576" i="2" s="1"/>
  <c r="G978" i="2"/>
  <c r="G1576" i="2" s="1"/>
  <c r="F978" i="2"/>
  <c r="F1576" i="2" s="1"/>
  <c r="E978" i="2"/>
  <c r="E1576" i="2" s="1"/>
  <c r="D978" i="2"/>
  <c r="D1576" i="2" s="1"/>
  <c r="C978" i="2"/>
  <c r="C1576" i="2" s="1"/>
  <c r="A978" i="2"/>
  <c r="A1576" i="2" s="1"/>
  <c r="A385" i="3" s="1"/>
  <c r="A1045" i="3" s="1"/>
  <c r="Z1045" i="3" s="1"/>
  <c r="V977" i="2"/>
  <c r="V1575" i="2" s="1"/>
  <c r="U977" i="2"/>
  <c r="U1575" i="2" s="1"/>
  <c r="T977" i="2"/>
  <c r="T1575" i="2" s="1"/>
  <c r="S977" i="2"/>
  <c r="S1575" i="2" s="1"/>
  <c r="R977" i="2"/>
  <c r="R1575" i="2" s="1"/>
  <c r="Q977" i="2"/>
  <c r="Q1575" i="2" s="1"/>
  <c r="P977" i="2"/>
  <c r="P1575" i="2" s="1"/>
  <c r="O977" i="2"/>
  <c r="O1575" i="2" s="1"/>
  <c r="N977" i="2"/>
  <c r="N1575" i="2" s="1"/>
  <c r="M977" i="2"/>
  <c r="M1575" i="2" s="1"/>
  <c r="L977" i="2"/>
  <c r="L1575" i="2" s="1"/>
  <c r="K977" i="2"/>
  <c r="K1575" i="2" s="1"/>
  <c r="J977" i="2"/>
  <c r="J1575" i="2" s="1"/>
  <c r="I977" i="2"/>
  <c r="I1575" i="2" s="1"/>
  <c r="H977" i="2"/>
  <c r="H1575" i="2" s="1"/>
  <c r="G977" i="2"/>
  <c r="G1575" i="2" s="1"/>
  <c r="F977" i="2"/>
  <c r="F1575" i="2" s="1"/>
  <c r="E977" i="2"/>
  <c r="E1575" i="2" s="1"/>
  <c r="D977" i="2"/>
  <c r="D1575" i="2" s="1"/>
  <c r="C977" i="2"/>
  <c r="C1575" i="2" s="1"/>
  <c r="A977" i="2"/>
  <c r="A1575" i="2" s="1"/>
  <c r="A384" i="3" s="1"/>
  <c r="A1044" i="3" s="1"/>
  <c r="Z1044" i="3" s="1"/>
  <c r="V976" i="2"/>
  <c r="V1574" i="2" s="1"/>
  <c r="U976" i="2"/>
  <c r="U1574" i="2" s="1"/>
  <c r="T976" i="2"/>
  <c r="T1574" i="2" s="1"/>
  <c r="S976" i="2"/>
  <c r="S1574" i="2" s="1"/>
  <c r="R976" i="2"/>
  <c r="R1574" i="2" s="1"/>
  <c r="Q976" i="2"/>
  <c r="Q1574" i="2" s="1"/>
  <c r="P976" i="2"/>
  <c r="P1574" i="2" s="1"/>
  <c r="O976" i="2"/>
  <c r="O1574" i="2" s="1"/>
  <c r="N976" i="2"/>
  <c r="N1574" i="2" s="1"/>
  <c r="M976" i="2"/>
  <c r="M1574" i="2" s="1"/>
  <c r="L976" i="2"/>
  <c r="L1574" i="2" s="1"/>
  <c r="K976" i="2"/>
  <c r="K1574" i="2" s="1"/>
  <c r="J976" i="2"/>
  <c r="J1574" i="2" s="1"/>
  <c r="I976" i="2"/>
  <c r="I1574" i="2" s="1"/>
  <c r="H976" i="2"/>
  <c r="H1574" i="2" s="1"/>
  <c r="G976" i="2"/>
  <c r="G1574" i="2" s="1"/>
  <c r="F976" i="2"/>
  <c r="F1574" i="2" s="1"/>
  <c r="E976" i="2"/>
  <c r="E1574" i="2" s="1"/>
  <c r="D976" i="2"/>
  <c r="D1574" i="2" s="1"/>
  <c r="C976" i="2"/>
  <c r="C1574" i="2" s="1"/>
  <c r="A976" i="2"/>
  <c r="A1574" i="2" s="1"/>
  <c r="A383" i="3" s="1"/>
  <c r="A1043" i="3" s="1"/>
  <c r="Z1043" i="3" s="1"/>
  <c r="V975" i="2"/>
  <c r="V1573" i="2" s="1"/>
  <c r="U975" i="2"/>
  <c r="U1573" i="2" s="1"/>
  <c r="T975" i="2"/>
  <c r="T1573" i="2" s="1"/>
  <c r="S975" i="2"/>
  <c r="S1573" i="2" s="1"/>
  <c r="R975" i="2"/>
  <c r="R1573" i="2" s="1"/>
  <c r="Q975" i="2"/>
  <c r="Q1573" i="2" s="1"/>
  <c r="P975" i="2"/>
  <c r="P1573" i="2" s="1"/>
  <c r="O975" i="2"/>
  <c r="O1573" i="2" s="1"/>
  <c r="N975" i="2"/>
  <c r="N1573" i="2" s="1"/>
  <c r="M975" i="2"/>
  <c r="M1573" i="2" s="1"/>
  <c r="L975" i="2"/>
  <c r="L1573" i="2" s="1"/>
  <c r="K975" i="2"/>
  <c r="K1573" i="2" s="1"/>
  <c r="J975" i="2"/>
  <c r="J1573" i="2" s="1"/>
  <c r="I975" i="2"/>
  <c r="I1573" i="2" s="1"/>
  <c r="H975" i="2"/>
  <c r="H1573" i="2" s="1"/>
  <c r="G975" i="2"/>
  <c r="G1573" i="2" s="1"/>
  <c r="F975" i="2"/>
  <c r="F1573" i="2" s="1"/>
  <c r="E975" i="2"/>
  <c r="E1573" i="2" s="1"/>
  <c r="D975" i="2"/>
  <c r="D1573" i="2" s="1"/>
  <c r="C975" i="2"/>
  <c r="C1573" i="2" s="1"/>
  <c r="A975" i="2"/>
  <c r="A1573" i="2" s="1"/>
  <c r="A382" i="3" s="1"/>
  <c r="A1042" i="3" s="1"/>
  <c r="Z1042" i="3" s="1"/>
  <c r="V974" i="2"/>
  <c r="V1572" i="2" s="1"/>
  <c r="U974" i="2"/>
  <c r="U1572" i="2" s="1"/>
  <c r="T974" i="2"/>
  <c r="T1572" i="2" s="1"/>
  <c r="S974" i="2"/>
  <c r="S1572" i="2" s="1"/>
  <c r="R974" i="2"/>
  <c r="R1572" i="2" s="1"/>
  <c r="Q974" i="2"/>
  <c r="Q1572" i="2" s="1"/>
  <c r="P974" i="2"/>
  <c r="P1572" i="2" s="1"/>
  <c r="O974" i="2"/>
  <c r="O1572" i="2" s="1"/>
  <c r="N974" i="2"/>
  <c r="N1572" i="2" s="1"/>
  <c r="M974" i="2"/>
  <c r="M1572" i="2" s="1"/>
  <c r="L974" i="2"/>
  <c r="L1572" i="2" s="1"/>
  <c r="K974" i="2"/>
  <c r="K1572" i="2" s="1"/>
  <c r="J974" i="2"/>
  <c r="J1572" i="2" s="1"/>
  <c r="I974" i="2"/>
  <c r="I1572" i="2" s="1"/>
  <c r="H974" i="2"/>
  <c r="H1572" i="2" s="1"/>
  <c r="G974" i="2"/>
  <c r="G1572" i="2" s="1"/>
  <c r="F974" i="2"/>
  <c r="F1572" i="2" s="1"/>
  <c r="E974" i="2"/>
  <c r="E1572" i="2" s="1"/>
  <c r="D974" i="2"/>
  <c r="D1572" i="2" s="1"/>
  <c r="C974" i="2"/>
  <c r="C1572" i="2" s="1"/>
  <c r="A974" i="2"/>
  <c r="A1572" i="2" s="1"/>
  <c r="A381" i="3" s="1"/>
  <c r="A1041" i="3" s="1"/>
  <c r="Z1041" i="3" s="1"/>
  <c r="V973" i="2"/>
  <c r="V1571" i="2" s="1"/>
  <c r="U973" i="2"/>
  <c r="U1571" i="2" s="1"/>
  <c r="T973" i="2"/>
  <c r="T1571" i="2" s="1"/>
  <c r="S973" i="2"/>
  <c r="S1571" i="2" s="1"/>
  <c r="R973" i="2"/>
  <c r="R1571" i="2" s="1"/>
  <c r="Q973" i="2"/>
  <c r="Q1571" i="2" s="1"/>
  <c r="P973" i="2"/>
  <c r="P1571" i="2" s="1"/>
  <c r="O973" i="2"/>
  <c r="O1571" i="2" s="1"/>
  <c r="N973" i="2"/>
  <c r="N1571" i="2" s="1"/>
  <c r="M973" i="2"/>
  <c r="M1571" i="2" s="1"/>
  <c r="L973" i="2"/>
  <c r="L1571" i="2" s="1"/>
  <c r="K973" i="2"/>
  <c r="K1571" i="2" s="1"/>
  <c r="J973" i="2"/>
  <c r="J1571" i="2" s="1"/>
  <c r="I973" i="2"/>
  <c r="I1571" i="2" s="1"/>
  <c r="H973" i="2"/>
  <c r="H1571" i="2" s="1"/>
  <c r="G973" i="2"/>
  <c r="G1571" i="2" s="1"/>
  <c r="F973" i="2"/>
  <c r="F1571" i="2" s="1"/>
  <c r="E973" i="2"/>
  <c r="E1571" i="2" s="1"/>
  <c r="D973" i="2"/>
  <c r="D1571" i="2" s="1"/>
  <c r="C973" i="2"/>
  <c r="C1571" i="2" s="1"/>
  <c r="A973" i="2"/>
  <c r="A1571" i="2" s="1"/>
  <c r="A380" i="3" s="1"/>
  <c r="A1040" i="3" s="1"/>
  <c r="Z1040" i="3" s="1"/>
  <c r="V972" i="2"/>
  <c r="V1570" i="2" s="1"/>
  <c r="U972" i="2"/>
  <c r="U1570" i="2" s="1"/>
  <c r="T972" i="2"/>
  <c r="T1570" i="2" s="1"/>
  <c r="S972" i="2"/>
  <c r="S1570" i="2" s="1"/>
  <c r="R972" i="2"/>
  <c r="R1570" i="2" s="1"/>
  <c r="Q972" i="2"/>
  <c r="Q1570" i="2" s="1"/>
  <c r="P972" i="2"/>
  <c r="P1570" i="2" s="1"/>
  <c r="O972" i="2"/>
  <c r="O1570" i="2" s="1"/>
  <c r="N972" i="2"/>
  <c r="N1570" i="2" s="1"/>
  <c r="M972" i="2"/>
  <c r="M1570" i="2" s="1"/>
  <c r="L972" i="2"/>
  <c r="L1570" i="2" s="1"/>
  <c r="K972" i="2"/>
  <c r="K1570" i="2" s="1"/>
  <c r="J972" i="2"/>
  <c r="J1570" i="2" s="1"/>
  <c r="I972" i="2"/>
  <c r="I1570" i="2" s="1"/>
  <c r="H972" i="2"/>
  <c r="H1570" i="2" s="1"/>
  <c r="G972" i="2"/>
  <c r="G1570" i="2" s="1"/>
  <c r="F972" i="2"/>
  <c r="F1570" i="2" s="1"/>
  <c r="E972" i="2"/>
  <c r="E1570" i="2" s="1"/>
  <c r="D972" i="2"/>
  <c r="D1570" i="2" s="1"/>
  <c r="C972" i="2"/>
  <c r="C1570" i="2" s="1"/>
  <c r="A972" i="2"/>
  <c r="A1570" i="2" s="1"/>
  <c r="A379" i="3" s="1"/>
  <c r="A1039" i="3" s="1"/>
  <c r="Z1039" i="3" s="1"/>
  <c r="V971" i="2"/>
  <c r="V1569" i="2" s="1"/>
  <c r="U971" i="2"/>
  <c r="U1569" i="2" s="1"/>
  <c r="T971" i="2"/>
  <c r="T1569" i="2" s="1"/>
  <c r="S971" i="2"/>
  <c r="S1569" i="2" s="1"/>
  <c r="R971" i="2"/>
  <c r="R1569" i="2" s="1"/>
  <c r="Q971" i="2"/>
  <c r="Q1569" i="2" s="1"/>
  <c r="P971" i="2"/>
  <c r="P1569" i="2" s="1"/>
  <c r="O971" i="2"/>
  <c r="O1569" i="2" s="1"/>
  <c r="N971" i="2"/>
  <c r="N1569" i="2" s="1"/>
  <c r="M971" i="2"/>
  <c r="M1569" i="2" s="1"/>
  <c r="L971" i="2"/>
  <c r="L1569" i="2" s="1"/>
  <c r="K971" i="2"/>
  <c r="K1569" i="2" s="1"/>
  <c r="J971" i="2"/>
  <c r="J1569" i="2" s="1"/>
  <c r="I971" i="2"/>
  <c r="I1569" i="2" s="1"/>
  <c r="H971" i="2"/>
  <c r="H1569" i="2" s="1"/>
  <c r="G971" i="2"/>
  <c r="G1569" i="2" s="1"/>
  <c r="F971" i="2"/>
  <c r="F1569" i="2" s="1"/>
  <c r="E971" i="2"/>
  <c r="E1569" i="2" s="1"/>
  <c r="D971" i="2"/>
  <c r="D1569" i="2" s="1"/>
  <c r="C971" i="2"/>
  <c r="C1569" i="2" s="1"/>
  <c r="A971" i="2"/>
  <c r="A1569" i="2" s="1"/>
  <c r="A378" i="3" s="1"/>
  <c r="A1038" i="3" s="1"/>
  <c r="Z1038" i="3" s="1"/>
  <c r="V970" i="2"/>
  <c r="V1568" i="2" s="1"/>
  <c r="U970" i="2"/>
  <c r="U1568" i="2" s="1"/>
  <c r="T970" i="2"/>
  <c r="T1568" i="2" s="1"/>
  <c r="S970" i="2"/>
  <c r="S1568" i="2" s="1"/>
  <c r="R970" i="2"/>
  <c r="R1568" i="2" s="1"/>
  <c r="Q970" i="2"/>
  <c r="Q1568" i="2" s="1"/>
  <c r="P970" i="2"/>
  <c r="P1568" i="2" s="1"/>
  <c r="O970" i="2"/>
  <c r="O1568" i="2" s="1"/>
  <c r="N970" i="2"/>
  <c r="N1568" i="2" s="1"/>
  <c r="M970" i="2"/>
  <c r="M1568" i="2" s="1"/>
  <c r="L970" i="2"/>
  <c r="L1568" i="2" s="1"/>
  <c r="K970" i="2"/>
  <c r="K1568" i="2" s="1"/>
  <c r="J970" i="2"/>
  <c r="J1568" i="2" s="1"/>
  <c r="I970" i="2"/>
  <c r="I1568" i="2" s="1"/>
  <c r="H970" i="2"/>
  <c r="H1568" i="2" s="1"/>
  <c r="G970" i="2"/>
  <c r="G1568" i="2" s="1"/>
  <c r="F970" i="2"/>
  <c r="F1568" i="2" s="1"/>
  <c r="E970" i="2"/>
  <c r="E1568" i="2" s="1"/>
  <c r="D970" i="2"/>
  <c r="D1568" i="2" s="1"/>
  <c r="C970" i="2"/>
  <c r="C1568" i="2" s="1"/>
  <c r="A970" i="2"/>
  <c r="A1568" i="2" s="1"/>
  <c r="A377" i="3" s="1"/>
  <c r="A1037" i="3" s="1"/>
  <c r="Z1037" i="3" s="1"/>
  <c r="V969" i="2"/>
  <c r="V1567" i="2" s="1"/>
  <c r="U969" i="2"/>
  <c r="U1567" i="2" s="1"/>
  <c r="T969" i="2"/>
  <c r="T1567" i="2" s="1"/>
  <c r="S969" i="2"/>
  <c r="S1567" i="2" s="1"/>
  <c r="R969" i="2"/>
  <c r="R1567" i="2" s="1"/>
  <c r="Q969" i="2"/>
  <c r="Q1567" i="2" s="1"/>
  <c r="P969" i="2"/>
  <c r="P1567" i="2" s="1"/>
  <c r="O969" i="2"/>
  <c r="O1567" i="2" s="1"/>
  <c r="N969" i="2"/>
  <c r="N1567" i="2" s="1"/>
  <c r="M969" i="2"/>
  <c r="M1567" i="2" s="1"/>
  <c r="L969" i="2"/>
  <c r="L1567" i="2" s="1"/>
  <c r="K969" i="2"/>
  <c r="K1567" i="2" s="1"/>
  <c r="J969" i="2"/>
  <c r="J1567" i="2" s="1"/>
  <c r="I969" i="2"/>
  <c r="I1567" i="2" s="1"/>
  <c r="H969" i="2"/>
  <c r="H1567" i="2" s="1"/>
  <c r="G969" i="2"/>
  <c r="G1567" i="2" s="1"/>
  <c r="F969" i="2"/>
  <c r="F1567" i="2" s="1"/>
  <c r="E969" i="2"/>
  <c r="E1567" i="2" s="1"/>
  <c r="D969" i="2"/>
  <c r="D1567" i="2" s="1"/>
  <c r="C969" i="2"/>
  <c r="C1567" i="2" s="1"/>
  <c r="A969" i="2"/>
  <c r="A1567" i="2" s="1"/>
  <c r="A376" i="3" s="1"/>
  <c r="A1036" i="3" s="1"/>
  <c r="Z1036" i="3" s="1"/>
  <c r="V968" i="2"/>
  <c r="V1566" i="2" s="1"/>
  <c r="U968" i="2"/>
  <c r="U1566" i="2" s="1"/>
  <c r="T968" i="2"/>
  <c r="T1566" i="2" s="1"/>
  <c r="S968" i="2"/>
  <c r="S1566" i="2" s="1"/>
  <c r="R968" i="2"/>
  <c r="R1566" i="2" s="1"/>
  <c r="Q968" i="2"/>
  <c r="Q1566" i="2" s="1"/>
  <c r="P968" i="2"/>
  <c r="P1566" i="2" s="1"/>
  <c r="O968" i="2"/>
  <c r="O1566" i="2" s="1"/>
  <c r="N968" i="2"/>
  <c r="N1566" i="2" s="1"/>
  <c r="M968" i="2"/>
  <c r="M1566" i="2" s="1"/>
  <c r="L968" i="2"/>
  <c r="L1566" i="2" s="1"/>
  <c r="K968" i="2"/>
  <c r="K1566" i="2" s="1"/>
  <c r="J968" i="2"/>
  <c r="J1566" i="2" s="1"/>
  <c r="I968" i="2"/>
  <c r="I1566" i="2" s="1"/>
  <c r="H968" i="2"/>
  <c r="H1566" i="2" s="1"/>
  <c r="G968" i="2"/>
  <c r="G1566" i="2" s="1"/>
  <c r="F968" i="2"/>
  <c r="F1566" i="2" s="1"/>
  <c r="E968" i="2"/>
  <c r="E1566" i="2" s="1"/>
  <c r="D968" i="2"/>
  <c r="D1566" i="2" s="1"/>
  <c r="C968" i="2"/>
  <c r="C1566" i="2" s="1"/>
  <c r="A968" i="2"/>
  <c r="A1566" i="2" s="1"/>
  <c r="A375" i="3" s="1"/>
  <c r="A1035" i="3" s="1"/>
  <c r="Z1035" i="3" s="1"/>
  <c r="V967" i="2"/>
  <c r="V1565" i="2" s="1"/>
  <c r="U967" i="2"/>
  <c r="U1565" i="2" s="1"/>
  <c r="T967" i="2"/>
  <c r="T1565" i="2" s="1"/>
  <c r="S967" i="2"/>
  <c r="S1565" i="2" s="1"/>
  <c r="R967" i="2"/>
  <c r="R1565" i="2" s="1"/>
  <c r="Q967" i="2"/>
  <c r="Q1565" i="2" s="1"/>
  <c r="P967" i="2"/>
  <c r="P1565" i="2" s="1"/>
  <c r="O967" i="2"/>
  <c r="O1565" i="2" s="1"/>
  <c r="N967" i="2"/>
  <c r="N1565" i="2" s="1"/>
  <c r="M967" i="2"/>
  <c r="M1565" i="2" s="1"/>
  <c r="L967" i="2"/>
  <c r="L1565" i="2" s="1"/>
  <c r="K967" i="2"/>
  <c r="K1565" i="2" s="1"/>
  <c r="J967" i="2"/>
  <c r="J1565" i="2" s="1"/>
  <c r="I967" i="2"/>
  <c r="I1565" i="2" s="1"/>
  <c r="H967" i="2"/>
  <c r="H1565" i="2" s="1"/>
  <c r="G967" i="2"/>
  <c r="G1565" i="2" s="1"/>
  <c r="F967" i="2"/>
  <c r="F1565" i="2" s="1"/>
  <c r="E967" i="2"/>
  <c r="E1565" i="2" s="1"/>
  <c r="D967" i="2"/>
  <c r="D1565" i="2" s="1"/>
  <c r="C967" i="2"/>
  <c r="C1565" i="2" s="1"/>
  <c r="A967" i="2"/>
  <c r="A1565" i="2" s="1"/>
  <c r="A374" i="3" s="1"/>
  <c r="A1034" i="3" s="1"/>
  <c r="Z1034" i="3" s="1"/>
  <c r="V966" i="2"/>
  <c r="V1564" i="2" s="1"/>
  <c r="U966" i="2"/>
  <c r="U1564" i="2" s="1"/>
  <c r="T966" i="2"/>
  <c r="T1564" i="2" s="1"/>
  <c r="S966" i="2"/>
  <c r="S1564" i="2" s="1"/>
  <c r="R966" i="2"/>
  <c r="R1564" i="2" s="1"/>
  <c r="Q966" i="2"/>
  <c r="Q1564" i="2" s="1"/>
  <c r="P966" i="2"/>
  <c r="P1564" i="2" s="1"/>
  <c r="O966" i="2"/>
  <c r="O1564" i="2" s="1"/>
  <c r="N966" i="2"/>
  <c r="N1564" i="2" s="1"/>
  <c r="M966" i="2"/>
  <c r="M1564" i="2" s="1"/>
  <c r="L966" i="2"/>
  <c r="L1564" i="2" s="1"/>
  <c r="K966" i="2"/>
  <c r="K1564" i="2" s="1"/>
  <c r="J966" i="2"/>
  <c r="J1564" i="2" s="1"/>
  <c r="I966" i="2"/>
  <c r="I1564" i="2" s="1"/>
  <c r="H966" i="2"/>
  <c r="H1564" i="2" s="1"/>
  <c r="G966" i="2"/>
  <c r="G1564" i="2" s="1"/>
  <c r="F966" i="2"/>
  <c r="F1564" i="2" s="1"/>
  <c r="E966" i="2"/>
  <c r="E1564" i="2" s="1"/>
  <c r="D966" i="2"/>
  <c r="D1564" i="2" s="1"/>
  <c r="C966" i="2"/>
  <c r="C1564" i="2" s="1"/>
  <c r="A966" i="2"/>
  <c r="A1564" i="2" s="1"/>
  <c r="A373" i="3" s="1"/>
  <c r="A1033" i="3" s="1"/>
  <c r="Z1033" i="3" s="1"/>
  <c r="V965" i="2"/>
  <c r="V1563" i="2" s="1"/>
  <c r="U965" i="2"/>
  <c r="U1563" i="2" s="1"/>
  <c r="T965" i="2"/>
  <c r="T1563" i="2" s="1"/>
  <c r="S965" i="2"/>
  <c r="S1563" i="2" s="1"/>
  <c r="R965" i="2"/>
  <c r="R1563" i="2" s="1"/>
  <c r="Q965" i="2"/>
  <c r="Q1563" i="2" s="1"/>
  <c r="P965" i="2"/>
  <c r="P1563" i="2" s="1"/>
  <c r="O965" i="2"/>
  <c r="O1563" i="2" s="1"/>
  <c r="N965" i="2"/>
  <c r="N1563" i="2" s="1"/>
  <c r="M965" i="2"/>
  <c r="M1563" i="2" s="1"/>
  <c r="L965" i="2"/>
  <c r="L1563" i="2" s="1"/>
  <c r="K965" i="2"/>
  <c r="K1563" i="2" s="1"/>
  <c r="J965" i="2"/>
  <c r="J1563" i="2" s="1"/>
  <c r="I965" i="2"/>
  <c r="I1563" i="2" s="1"/>
  <c r="H965" i="2"/>
  <c r="H1563" i="2" s="1"/>
  <c r="G965" i="2"/>
  <c r="G1563" i="2" s="1"/>
  <c r="F965" i="2"/>
  <c r="F1563" i="2" s="1"/>
  <c r="E965" i="2"/>
  <c r="E1563" i="2" s="1"/>
  <c r="D965" i="2"/>
  <c r="D1563" i="2" s="1"/>
  <c r="C965" i="2"/>
  <c r="C1563" i="2" s="1"/>
  <c r="A965" i="2"/>
  <c r="A1563" i="2" s="1"/>
  <c r="A372" i="3" s="1"/>
  <c r="A1032" i="3" s="1"/>
  <c r="Z1032" i="3" s="1"/>
  <c r="V964" i="2"/>
  <c r="V1562" i="2" s="1"/>
  <c r="U964" i="2"/>
  <c r="U1562" i="2" s="1"/>
  <c r="T964" i="2"/>
  <c r="T1562" i="2" s="1"/>
  <c r="S964" i="2"/>
  <c r="S1562" i="2" s="1"/>
  <c r="R964" i="2"/>
  <c r="R1562" i="2" s="1"/>
  <c r="Q964" i="2"/>
  <c r="Q1562" i="2" s="1"/>
  <c r="P964" i="2"/>
  <c r="P1562" i="2" s="1"/>
  <c r="O964" i="2"/>
  <c r="O1562" i="2" s="1"/>
  <c r="N964" i="2"/>
  <c r="N1562" i="2" s="1"/>
  <c r="M964" i="2"/>
  <c r="M1562" i="2" s="1"/>
  <c r="L964" i="2"/>
  <c r="L1562" i="2" s="1"/>
  <c r="K964" i="2"/>
  <c r="K1562" i="2" s="1"/>
  <c r="J964" i="2"/>
  <c r="J1562" i="2" s="1"/>
  <c r="I964" i="2"/>
  <c r="I1562" i="2" s="1"/>
  <c r="H964" i="2"/>
  <c r="H1562" i="2" s="1"/>
  <c r="G964" i="2"/>
  <c r="G1562" i="2" s="1"/>
  <c r="F964" i="2"/>
  <c r="F1562" i="2" s="1"/>
  <c r="E964" i="2"/>
  <c r="E1562" i="2" s="1"/>
  <c r="D964" i="2"/>
  <c r="D1562" i="2" s="1"/>
  <c r="C964" i="2"/>
  <c r="C1562" i="2" s="1"/>
  <c r="A964" i="2"/>
  <c r="A1562" i="2" s="1"/>
  <c r="A371" i="3" s="1"/>
  <c r="A1031" i="3" s="1"/>
  <c r="Z1031" i="3" s="1"/>
  <c r="V963" i="2"/>
  <c r="V1561" i="2" s="1"/>
  <c r="U963" i="2"/>
  <c r="U1561" i="2" s="1"/>
  <c r="T963" i="2"/>
  <c r="T1561" i="2" s="1"/>
  <c r="S963" i="2"/>
  <c r="S1561" i="2" s="1"/>
  <c r="R963" i="2"/>
  <c r="R1561" i="2" s="1"/>
  <c r="Q963" i="2"/>
  <c r="Q1561" i="2" s="1"/>
  <c r="P963" i="2"/>
  <c r="P1561" i="2" s="1"/>
  <c r="O963" i="2"/>
  <c r="O1561" i="2" s="1"/>
  <c r="N963" i="2"/>
  <c r="N1561" i="2" s="1"/>
  <c r="M963" i="2"/>
  <c r="M1561" i="2" s="1"/>
  <c r="L963" i="2"/>
  <c r="L1561" i="2" s="1"/>
  <c r="K963" i="2"/>
  <c r="K1561" i="2" s="1"/>
  <c r="J963" i="2"/>
  <c r="J1561" i="2" s="1"/>
  <c r="I963" i="2"/>
  <c r="I1561" i="2" s="1"/>
  <c r="H963" i="2"/>
  <c r="H1561" i="2" s="1"/>
  <c r="G963" i="2"/>
  <c r="G1561" i="2" s="1"/>
  <c r="F963" i="2"/>
  <c r="F1561" i="2" s="1"/>
  <c r="E963" i="2"/>
  <c r="E1561" i="2" s="1"/>
  <c r="D963" i="2"/>
  <c r="D1561" i="2" s="1"/>
  <c r="C963" i="2"/>
  <c r="C1561" i="2" s="1"/>
  <c r="A963" i="2"/>
  <c r="A1561" i="2" s="1"/>
  <c r="A370" i="3" s="1"/>
  <c r="A1030" i="3" s="1"/>
  <c r="Z1030" i="3" s="1"/>
  <c r="V962" i="2"/>
  <c r="V1560" i="2" s="1"/>
  <c r="U962" i="2"/>
  <c r="U1560" i="2" s="1"/>
  <c r="T962" i="2"/>
  <c r="T1560" i="2" s="1"/>
  <c r="S962" i="2"/>
  <c r="S1560" i="2" s="1"/>
  <c r="R962" i="2"/>
  <c r="R1560" i="2" s="1"/>
  <c r="Q962" i="2"/>
  <c r="Q1560" i="2" s="1"/>
  <c r="P962" i="2"/>
  <c r="P1560" i="2" s="1"/>
  <c r="O962" i="2"/>
  <c r="O1560" i="2" s="1"/>
  <c r="N962" i="2"/>
  <c r="N1560" i="2" s="1"/>
  <c r="M962" i="2"/>
  <c r="M1560" i="2" s="1"/>
  <c r="L962" i="2"/>
  <c r="L1560" i="2" s="1"/>
  <c r="K962" i="2"/>
  <c r="K1560" i="2" s="1"/>
  <c r="J962" i="2"/>
  <c r="J1560" i="2" s="1"/>
  <c r="I962" i="2"/>
  <c r="I1560" i="2" s="1"/>
  <c r="H962" i="2"/>
  <c r="H1560" i="2" s="1"/>
  <c r="G962" i="2"/>
  <c r="G1560" i="2" s="1"/>
  <c r="F962" i="2"/>
  <c r="F1560" i="2" s="1"/>
  <c r="E962" i="2"/>
  <c r="E1560" i="2" s="1"/>
  <c r="D962" i="2"/>
  <c r="D1560" i="2" s="1"/>
  <c r="C962" i="2"/>
  <c r="C1560" i="2" s="1"/>
  <c r="A962" i="2"/>
  <c r="A1560" i="2" s="1"/>
  <c r="A369" i="3" s="1"/>
  <c r="A1029" i="3" s="1"/>
  <c r="Z1029" i="3" s="1"/>
  <c r="V961" i="2"/>
  <c r="V1559" i="2" s="1"/>
  <c r="U961" i="2"/>
  <c r="U1559" i="2" s="1"/>
  <c r="T961" i="2"/>
  <c r="T1559" i="2" s="1"/>
  <c r="S961" i="2"/>
  <c r="S1559" i="2" s="1"/>
  <c r="R961" i="2"/>
  <c r="R1559" i="2" s="1"/>
  <c r="Q961" i="2"/>
  <c r="Q1559" i="2" s="1"/>
  <c r="P961" i="2"/>
  <c r="P1559" i="2" s="1"/>
  <c r="O961" i="2"/>
  <c r="O1559" i="2" s="1"/>
  <c r="N961" i="2"/>
  <c r="N1559" i="2" s="1"/>
  <c r="M961" i="2"/>
  <c r="M1559" i="2" s="1"/>
  <c r="L961" i="2"/>
  <c r="L1559" i="2" s="1"/>
  <c r="K961" i="2"/>
  <c r="K1559" i="2" s="1"/>
  <c r="J961" i="2"/>
  <c r="J1559" i="2" s="1"/>
  <c r="I961" i="2"/>
  <c r="I1559" i="2" s="1"/>
  <c r="H961" i="2"/>
  <c r="H1559" i="2" s="1"/>
  <c r="G961" i="2"/>
  <c r="G1559" i="2" s="1"/>
  <c r="F961" i="2"/>
  <c r="F1559" i="2" s="1"/>
  <c r="E961" i="2"/>
  <c r="E1559" i="2" s="1"/>
  <c r="D961" i="2"/>
  <c r="D1559" i="2" s="1"/>
  <c r="C961" i="2"/>
  <c r="C1559" i="2" s="1"/>
  <c r="A961" i="2"/>
  <c r="A1559" i="2" s="1"/>
  <c r="A368" i="3" s="1"/>
  <c r="A1028" i="3" s="1"/>
  <c r="Z1028" i="3" s="1"/>
  <c r="V960" i="2"/>
  <c r="V1558" i="2" s="1"/>
  <c r="U960" i="2"/>
  <c r="U1558" i="2" s="1"/>
  <c r="T960" i="2"/>
  <c r="T1558" i="2" s="1"/>
  <c r="S960" i="2"/>
  <c r="S1558" i="2" s="1"/>
  <c r="R960" i="2"/>
  <c r="R1558" i="2" s="1"/>
  <c r="Q960" i="2"/>
  <c r="Q1558" i="2" s="1"/>
  <c r="P960" i="2"/>
  <c r="P1558" i="2" s="1"/>
  <c r="O960" i="2"/>
  <c r="O1558" i="2" s="1"/>
  <c r="N960" i="2"/>
  <c r="N1558" i="2" s="1"/>
  <c r="M960" i="2"/>
  <c r="M1558" i="2" s="1"/>
  <c r="L960" i="2"/>
  <c r="L1558" i="2" s="1"/>
  <c r="K960" i="2"/>
  <c r="K1558" i="2" s="1"/>
  <c r="J960" i="2"/>
  <c r="J1558" i="2" s="1"/>
  <c r="I960" i="2"/>
  <c r="I1558" i="2" s="1"/>
  <c r="H960" i="2"/>
  <c r="H1558" i="2" s="1"/>
  <c r="G960" i="2"/>
  <c r="G1558" i="2" s="1"/>
  <c r="F960" i="2"/>
  <c r="F1558" i="2" s="1"/>
  <c r="E960" i="2"/>
  <c r="E1558" i="2" s="1"/>
  <c r="D960" i="2"/>
  <c r="D1558" i="2" s="1"/>
  <c r="C960" i="2"/>
  <c r="C1558" i="2" s="1"/>
  <c r="A960" i="2"/>
  <c r="A1558" i="2" s="1"/>
  <c r="A367" i="3" s="1"/>
  <c r="A1027" i="3" s="1"/>
  <c r="Z1027" i="3" s="1"/>
  <c r="V959" i="2"/>
  <c r="V1557" i="2" s="1"/>
  <c r="U959" i="2"/>
  <c r="U1557" i="2" s="1"/>
  <c r="T959" i="2"/>
  <c r="T1557" i="2" s="1"/>
  <c r="S959" i="2"/>
  <c r="S1557" i="2" s="1"/>
  <c r="R959" i="2"/>
  <c r="R1557" i="2" s="1"/>
  <c r="Q959" i="2"/>
  <c r="Q1557" i="2" s="1"/>
  <c r="P959" i="2"/>
  <c r="P1557" i="2" s="1"/>
  <c r="O959" i="2"/>
  <c r="O1557" i="2" s="1"/>
  <c r="N959" i="2"/>
  <c r="N1557" i="2" s="1"/>
  <c r="M959" i="2"/>
  <c r="M1557" i="2" s="1"/>
  <c r="L959" i="2"/>
  <c r="L1557" i="2" s="1"/>
  <c r="K959" i="2"/>
  <c r="K1557" i="2" s="1"/>
  <c r="J959" i="2"/>
  <c r="J1557" i="2" s="1"/>
  <c r="I959" i="2"/>
  <c r="I1557" i="2" s="1"/>
  <c r="H959" i="2"/>
  <c r="H1557" i="2" s="1"/>
  <c r="G959" i="2"/>
  <c r="G1557" i="2" s="1"/>
  <c r="F959" i="2"/>
  <c r="F1557" i="2" s="1"/>
  <c r="E959" i="2"/>
  <c r="E1557" i="2" s="1"/>
  <c r="D959" i="2"/>
  <c r="D1557" i="2" s="1"/>
  <c r="C959" i="2"/>
  <c r="C1557" i="2" s="1"/>
  <c r="A959" i="2"/>
  <c r="A1557" i="2" s="1"/>
  <c r="A366" i="3" s="1"/>
  <c r="A1026" i="3" s="1"/>
  <c r="Z1026" i="3" s="1"/>
  <c r="V958" i="2"/>
  <c r="V1556" i="2" s="1"/>
  <c r="U958" i="2"/>
  <c r="U1556" i="2" s="1"/>
  <c r="T958" i="2"/>
  <c r="T1556" i="2" s="1"/>
  <c r="S958" i="2"/>
  <c r="S1556" i="2" s="1"/>
  <c r="R958" i="2"/>
  <c r="R1556" i="2" s="1"/>
  <c r="Q958" i="2"/>
  <c r="Q1556" i="2" s="1"/>
  <c r="P958" i="2"/>
  <c r="P1556" i="2" s="1"/>
  <c r="O958" i="2"/>
  <c r="O1556" i="2" s="1"/>
  <c r="N958" i="2"/>
  <c r="N1556" i="2" s="1"/>
  <c r="M958" i="2"/>
  <c r="M1556" i="2" s="1"/>
  <c r="L958" i="2"/>
  <c r="L1556" i="2" s="1"/>
  <c r="K958" i="2"/>
  <c r="K1556" i="2" s="1"/>
  <c r="J958" i="2"/>
  <c r="J1556" i="2" s="1"/>
  <c r="I958" i="2"/>
  <c r="I1556" i="2" s="1"/>
  <c r="H958" i="2"/>
  <c r="H1556" i="2" s="1"/>
  <c r="G958" i="2"/>
  <c r="G1556" i="2" s="1"/>
  <c r="F958" i="2"/>
  <c r="F1556" i="2" s="1"/>
  <c r="E958" i="2"/>
  <c r="E1556" i="2" s="1"/>
  <c r="D958" i="2"/>
  <c r="D1556" i="2" s="1"/>
  <c r="C958" i="2"/>
  <c r="C1556" i="2" s="1"/>
  <c r="A958" i="2"/>
  <c r="A1556" i="2" s="1"/>
  <c r="A365" i="3" s="1"/>
  <c r="A1025" i="3" s="1"/>
  <c r="Z1025" i="3" s="1"/>
  <c r="V957" i="2"/>
  <c r="V1555" i="2" s="1"/>
  <c r="U957" i="2"/>
  <c r="U1555" i="2" s="1"/>
  <c r="T957" i="2"/>
  <c r="T1555" i="2" s="1"/>
  <c r="S957" i="2"/>
  <c r="S1555" i="2" s="1"/>
  <c r="R957" i="2"/>
  <c r="R1555" i="2" s="1"/>
  <c r="Q957" i="2"/>
  <c r="Q1555" i="2" s="1"/>
  <c r="P957" i="2"/>
  <c r="P1555" i="2" s="1"/>
  <c r="O957" i="2"/>
  <c r="O1555" i="2" s="1"/>
  <c r="N957" i="2"/>
  <c r="N1555" i="2" s="1"/>
  <c r="M957" i="2"/>
  <c r="M1555" i="2" s="1"/>
  <c r="L957" i="2"/>
  <c r="L1555" i="2" s="1"/>
  <c r="K957" i="2"/>
  <c r="K1555" i="2" s="1"/>
  <c r="J957" i="2"/>
  <c r="J1555" i="2" s="1"/>
  <c r="I957" i="2"/>
  <c r="I1555" i="2" s="1"/>
  <c r="H957" i="2"/>
  <c r="H1555" i="2" s="1"/>
  <c r="G957" i="2"/>
  <c r="G1555" i="2" s="1"/>
  <c r="F957" i="2"/>
  <c r="F1555" i="2" s="1"/>
  <c r="E957" i="2"/>
  <c r="E1555" i="2" s="1"/>
  <c r="D957" i="2"/>
  <c r="D1555" i="2" s="1"/>
  <c r="C957" i="2"/>
  <c r="C1555" i="2" s="1"/>
  <c r="A957" i="2"/>
  <c r="A1555" i="2" s="1"/>
  <c r="A364" i="3" s="1"/>
  <c r="A1024" i="3" s="1"/>
  <c r="Z1024" i="3" s="1"/>
  <c r="V956" i="2"/>
  <c r="V1554" i="2" s="1"/>
  <c r="U956" i="2"/>
  <c r="U1554" i="2" s="1"/>
  <c r="T956" i="2"/>
  <c r="T1554" i="2" s="1"/>
  <c r="S956" i="2"/>
  <c r="S1554" i="2" s="1"/>
  <c r="R956" i="2"/>
  <c r="R1554" i="2" s="1"/>
  <c r="Q956" i="2"/>
  <c r="Q1554" i="2" s="1"/>
  <c r="P956" i="2"/>
  <c r="P1554" i="2" s="1"/>
  <c r="O956" i="2"/>
  <c r="O1554" i="2" s="1"/>
  <c r="N956" i="2"/>
  <c r="N1554" i="2" s="1"/>
  <c r="M956" i="2"/>
  <c r="M1554" i="2" s="1"/>
  <c r="L956" i="2"/>
  <c r="L1554" i="2" s="1"/>
  <c r="K956" i="2"/>
  <c r="K1554" i="2" s="1"/>
  <c r="J956" i="2"/>
  <c r="J1554" i="2" s="1"/>
  <c r="I956" i="2"/>
  <c r="I1554" i="2" s="1"/>
  <c r="H956" i="2"/>
  <c r="H1554" i="2" s="1"/>
  <c r="G956" i="2"/>
  <c r="G1554" i="2" s="1"/>
  <c r="F956" i="2"/>
  <c r="F1554" i="2" s="1"/>
  <c r="E956" i="2"/>
  <c r="E1554" i="2" s="1"/>
  <c r="D956" i="2"/>
  <c r="D1554" i="2" s="1"/>
  <c r="C956" i="2"/>
  <c r="C1554" i="2" s="1"/>
  <c r="A956" i="2"/>
  <c r="A1554" i="2" s="1"/>
  <c r="A363" i="3" s="1"/>
  <c r="A1023" i="3" s="1"/>
  <c r="Z1023" i="3" s="1"/>
  <c r="V955" i="2"/>
  <c r="V1553" i="2" s="1"/>
  <c r="U955" i="2"/>
  <c r="U1553" i="2" s="1"/>
  <c r="T955" i="2"/>
  <c r="T1553" i="2" s="1"/>
  <c r="S955" i="2"/>
  <c r="S1553" i="2" s="1"/>
  <c r="R955" i="2"/>
  <c r="R1553" i="2" s="1"/>
  <c r="Q955" i="2"/>
  <c r="Q1553" i="2" s="1"/>
  <c r="P955" i="2"/>
  <c r="P1553" i="2" s="1"/>
  <c r="O955" i="2"/>
  <c r="O1553" i="2" s="1"/>
  <c r="N955" i="2"/>
  <c r="N1553" i="2" s="1"/>
  <c r="M955" i="2"/>
  <c r="M1553" i="2" s="1"/>
  <c r="L955" i="2"/>
  <c r="L1553" i="2" s="1"/>
  <c r="K955" i="2"/>
  <c r="K1553" i="2" s="1"/>
  <c r="J955" i="2"/>
  <c r="J1553" i="2" s="1"/>
  <c r="I955" i="2"/>
  <c r="I1553" i="2" s="1"/>
  <c r="H955" i="2"/>
  <c r="H1553" i="2" s="1"/>
  <c r="G955" i="2"/>
  <c r="G1553" i="2" s="1"/>
  <c r="F955" i="2"/>
  <c r="F1553" i="2" s="1"/>
  <c r="E955" i="2"/>
  <c r="E1553" i="2" s="1"/>
  <c r="D955" i="2"/>
  <c r="D1553" i="2" s="1"/>
  <c r="C955" i="2"/>
  <c r="C1553" i="2" s="1"/>
  <c r="A955" i="2"/>
  <c r="A1553" i="2" s="1"/>
  <c r="A362" i="3" s="1"/>
  <c r="A1022" i="3" s="1"/>
  <c r="Z1022" i="3" s="1"/>
  <c r="V954" i="2"/>
  <c r="V1552" i="2" s="1"/>
  <c r="U954" i="2"/>
  <c r="U1552" i="2" s="1"/>
  <c r="T954" i="2"/>
  <c r="T1552" i="2" s="1"/>
  <c r="S954" i="2"/>
  <c r="S1552" i="2" s="1"/>
  <c r="R954" i="2"/>
  <c r="R1552" i="2" s="1"/>
  <c r="Q954" i="2"/>
  <c r="Q1552" i="2" s="1"/>
  <c r="P954" i="2"/>
  <c r="P1552" i="2" s="1"/>
  <c r="O954" i="2"/>
  <c r="O1552" i="2" s="1"/>
  <c r="N954" i="2"/>
  <c r="N1552" i="2" s="1"/>
  <c r="M954" i="2"/>
  <c r="M1552" i="2" s="1"/>
  <c r="L954" i="2"/>
  <c r="L1552" i="2" s="1"/>
  <c r="K954" i="2"/>
  <c r="K1552" i="2" s="1"/>
  <c r="J954" i="2"/>
  <c r="J1552" i="2" s="1"/>
  <c r="I954" i="2"/>
  <c r="I1552" i="2" s="1"/>
  <c r="H954" i="2"/>
  <c r="H1552" i="2" s="1"/>
  <c r="G954" i="2"/>
  <c r="G1552" i="2" s="1"/>
  <c r="F954" i="2"/>
  <c r="F1552" i="2" s="1"/>
  <c r="E954" i="2"/>
  <c r="E1552" i="2" s="1"/>
  <c r="D954" i="2"/>
  <c r="D1552" i="2" s="1"/>
  <c r="C954" i="2"/>
  <c r="C1552" i="2" s="1"/>
  <c r="A954" i="2"/>
  <c r="A1552" i="2" s="1"/>
  <c r="A361" i="3" s="1"/>
  <c r="A1021" i="3" s="1"/>
  <c r="Z1021" i="3" s="1"/>
  <c r="V953" i="2"/>
  <c r="V1551" i="2" s="1"/>
  <c r="U953" i="2"/>
  <c r="U1551" i="2" s="1"/>
  <c r="T953" i="2"/>
  <c r="T1551" i="2" s="1"/>
  <c r="S953" i="2"/>
  <c r="S1551" i="2" s="1"/>
  <c r="R953" i="2"/>
  <c r="R1551" i="2" s="1"/>
  <c r="Q953" i="2"/>
  <c r="Q1551" i="2" s="1"/>
  <c r="P953" i="2"/>
  <c r="P1551" i="2" s="1"/>
  <c r="O953" i="2"/>
  <c r="O1551" i="2" s="1"/>
  <c r="N953" i="2"/>
  <c r="N1551" i="2" s="1"/>
  <c r="M953" i="2"/>
  <c r="M1551" i="2" s="1"/>
  <c r="L953" i="2"/>
  <c r="L1551" i="2" s="1"/>
  <c r="K953" i="2"/>
  <c r="K1551" i="2" s="1"/>
  <c r="J953" i="2"/>
  <c r="J1551" i="2" s="1"/>
  <c r="I953" i="2"/>
  <c r="I1551" i="2" s="1"/>
  <c r="H953" i="2"/>
  <c r="H1551" i="2" s="1"/>
  <c r="G953" i="2"/>
  <c r="G1551" i="2" s="1"/>
  <c r="F953" i="2"/>
  <c r="F1551" i="2" s="1"/>
  <c r="E953" i="2"/>
  <c r="E1551" i="2" s="1"/>
  <c r="D953" i="2"/>
  <c r="D1551" i="2" s="1"/>
  <c r="C953" i="2"/>
  <c r="C1551" i="2" s="1"/>
  <c r="A953" i="2"/>
  <c r="A1551" i="2" s="1"/>
  <c r="A360" i="3" s="1"/>
  <c r="A1020" i="3" s="1"/>
  <c r="Z1020" i="3" s="1"/>
  <c r="V952" i="2"/>
  <c r="V1550" i="2" s="1"/>
  <c r="U952" i="2"/>
  <c r="U1550" i="2" s="1"/>
  <c r="T952" i="2"/>
  <c r="T1550" i="2" s="1"/>
  <c r="S952" i="2"/>
  <c r="S1550" i="2" s="1"/>
  <c r="R952" i="2"/>
  <c r="R1550" i="2" s="1"/>
  <c r="Q952" i="2"/>
  <c r="Q1550" i="2" s="1"/>
  <c r="P952" i="2"/>
  <c r="P1550" i="2" s="1"/>
  <c r="O952" i="2"/>
  <c r="O1550" i="2" s="1"/>
  <c r="N952" i="2"/>
  <c r="N1550" i="2" s="1"/>
  <c r="M952" i="2"/>
  <c r="M1550" i="2" s="1"/>
  <c r="L952" i="2"/>
  <c r="L1550" i="2" s="1"/>
  <c r="K952" i="2"/>
  <c r="K1550" i="2" s="1"/>
  <c r="J952" i="2"/>
  <c r="J1550" i="2" s="1"/>
  <c r="I952" i="2"/>
  <c r="I1550" i="2" s="1"/>
  <c r="H952" i="2"/>
  <c r="H1550" i="2" s="1"/>
  <c r="G952" i="2"/>
  <c r="G1550" i="2" s="1"/>
  <c r="F952" i="2"/>
  <c r="F1550" i="2" s="1"/>
  <c r="E952" i="2"/>
  <c r="E1550" i="2" s="1"/>
  <c r="D952" i="2"/>
  <c r="D1550" i="2" s="1"/>
  <c r="C952" i="2"/>
  <c r="C1550" i="2" s="1"/>
  <c r="A952" i="2"/>
  <c r="A1550" i="2" s="1"/>
  <c r="A359" i="3" s="1"/>
  <c r="A1019" i="3" s="1"/>
  <c r="Z1019" i="3" s="1"/>
  <c r="V951" i="2"/>
  <c r="V1549" i="2" s="1"/>
  <c r="U951" i="2"/>
  <c r="U1549" i="2" s="1"/>
  <c r="T951" i="2"/>
  <c r="T1549" i="2" s="1"/>
  <c r="S951" i="2"/>
  <c r="S1549" i="2" s="1"/>
  <c r="R951" i="2"/>
  <c r="R1549" i="2" s="1"/>
  <c r="Q951" i="2"/>
  <c r="Q1549" i="2" s="1"/>
  <c r="P951" i="2"/>
  <c r="P1549" i="2" s="1"/>
  <c r="O951" i="2"/>
  <c r="O1549" i="2" s="1"/>
  <c r="N951" i="2"/>
  <c r="N1549" i="2" s="1"/>
  <c r="M951" i="2"/>
  <c r="M1549" i="2" s="1"/>
  <c r="L951" i="2"/>
  <c r="L1549" i="2" s="1"/>
  <c r="K951" i="2"/>
  <c r="K1549" i="2" s="1"/>
  <c r="J951" i="2"/>
  <c r="J1549" i="2" s="1"/>
  <c r="I951" i="2"/>
  <c r="I1549" i="2" s="1"/>
  <c r="H951" i="2"/>
  <c r="H1549" i="2" s="1"/>
  <c r="G951" i="2"/>
  <c r="G1549" i="2" s="1"/>
  <c r="F951" i="2"/>
  <c r="F1549" i="2" s="1"/>
  <c r="E951" i="2"/>
  <c r="E1549" i="2" s="1"/>
  <c r="D951" i="2"/>
  <c r="D1549" i="2" s="1"/>
  <c r="C951" i="2"/>
  <c r="C1549" i="2" s="1"/>
  <c r="A951" i="2"/>
  <c r="A1549" i="2" s="1"/>
  <c r="A358" i="3" s="1"/>
  <c r="A1018" i="3" s="1"/>
  <c r="Z1018" i="3" s="1"/>
  <c r="V950" i="2"/>
  <c r="V1548" i="2" s="1"/>
  <c r="U950" i="2"/>
  <c r="U1548" i="2" s="1"/>
  <c r="T950" i="2"/>
  <c r="T1548" i="2" s="1"/>
  <c r="S950" i="2"/>
  <c r="S1548" i="2" s="1"/>
  <c r="R950" i="2"/>
  <c r="R1548" i="2" s="1"/>
  <c r="Q950" i="2"/>
  <c r="Q1548" i="2" s="1"/>
  <c r="P950" i="2"/>
  <c r="P1548" i="2" s="1"/>
  <c r="O950" i="2"/>
  <c r="O1548" i="2" s="1"/>
  <c r="N950" i="2"/>
  <c r="N1548" i="2" s="1"/>
  <c r="M950" i="2"/>
  <c r="M1548" i="2" s="1"/>
  <c r="L950" i="2"/>
  <c r="L1548" i="2" s="1"/>
  <c r="K950" i="2"/>
  <c r="K1548" i="2" s="1"/>
  <c r="J950" i="2"/>
  <c r="J1548" i="2" s="1"/>
  <c r="I950" i="2"/>
  <c r="I1548" i="2" s="1"/>
  <c r="H950" i="2"/>
  <c r="H1548" i="2" s="1"/>
  <c r="G950" i="2"/>
  <c r="G1548" i="2" s="1"/>
  <c r="F950" i="2"/>
  <c r="F1548" i="2" s="1"/>
  <c r="E950" i="2"/>
  <c r="E1548" i="2" s="1"/>
  <c r="D950" i="2"/>
  <c r="D1548" i="2" s="1"/>
  <c r="C950" i="2"/>
  <c r="C1548" i="2" s="1"/>
  <c r="A950" i="2"/>
  <c r="A1548" i="2" s="1"/>
  <c r="A357" i="3" s="1"/>
  <c r="A1017" i="3" s="1"/>
  <c r="Z1017" i="3" s="1"/>
  <c r="V949" i="2"/>
  <c r="V1547" i="2" s="1"/>
  <c r="U949" i="2"/>
  <c r="U1547" i="2" s="1"/>
  <c r="T949" i="2"/>
  <c r="T1547" i="2" s="1"/>
  <c r="S949" i="2"/>
  <c r="S1547" i="2" s="1"/>
  <c r="R949" i="2"/>
  <c r="R1547" i="2" s="1"/>
  <c r="Q949" i="2"/>
  <c r="Q1547" i="2" s="1"/>
  <c r="P949" i="2"/>
  <c r="P1547" i="2" s="1"/>
  <c r="O949" i="2"/>
  <c r="O1547" i="2" s="1"/>
  <c r="N949" i="2"/>
  <c r="N1547" i="2" s="1"/>
  <c r="M949" i="2"/>
  <c r="M1547" i="2" s="1"/>
  <c r="L949" i="2"/>
  <c r="L1547" i="2" s="1"/>
  <c r="K949" i="2"/>
  <c r="K1547" i="2" s="1"/>
  <c r="J949" i="2"/>
  <c r="J1547" i="2" s="1"/>
  <c r="I949" i="2"/>
  <c r="I1547" i="2" s="1"/>
  <c r="H949" i="2"/>
  <c r="H1547" i="2" s="1"/>
  <c r="G949" i="2"/>
  <c r="G1547" i="2" s="1"/>
  <c r="F949" i="2"/>
  <c r="F1547" i="2" s="1"/>
  <c r="E949" i="2"/>
  <c r="E1547" i="2" s="1"/>
  <c r="D949" i="2"/>
  <c r="D1547" i="2" s="1"/>
  <c r="C949" i="2"/>
  <c r="C1547" i="2" s="1"/>
  <c r="A949" i="2"/>
  <c r="A1547" i="2" s="1"/>
  <c r="A356" i="3" s="1"/>
  <c r="A1016" i="3" s="1"/>
  <c r="Z1016" i="3" s="1"/>
  <c r="V948" i="2"/>
  <c r="V1546" i="2" s="1"/>
  <c r="U948" i="2"/>
  <c r="U1546" i="2" s="1"/>
  <c r="T948" i="2"/>
  <c r="T1546" i="2" s="1"/>
  <c r="S948" i="2"/>
  <c r="S1546" i="2" s="1"/>
  <c r="R948" i="2"/>
  <c r="R1546" i="2" s="1"/>
  <c r="Q948" i="2"/>
  <c r="Q1546" i="2" s="1"/>
  <c r="P948" i="2"/>
  <c r="P1546" i="2" s="1"/>
  <c r="O948" i="2"/>
  <c r="O1546" i="2" s="1"/>
  <c r="N948" i="2"/>
  <c r="N1546" i="2" s="1"/>
  <c r="M948" i="2"/>
  <c r="M1546" i="2" s="1"/>
  <c r="L948" i="2"/>
  <c r="L1546" i="2" s="1"/>
  <c r="K948" i="2"/>
  <c r="K1546" i="2" s="1"/>
  <c r="J948" i="2"/>
  <c r="J1546" i="2" s="1"/>
  <c r="I948" i="2"/>
  <c r="I1546" i="2" s="1"/>
  <c r="H948" i="2"/>
  <c r="H1546" i="2" s="1"/>
  <c r="G948" i="2"/>
  <c r="G1546" i="2" s="1"/>
  <c r="F948" i="2"/>
  <c r="F1546" i="2" s="1"/>
  <c r="E948" i="2"/>
  <c r="E1546" i="2" s="1"/>
  <c r="D948" i="2"/>
  <c r="D1546" i="2" s="1"/>
  <c r="C948" i="2"/>
  <c r="C1546" i="2" s="1"/>
  <c r="A948" i="2"/>
  <c r="A1546" i="2" s="1"/>
  <c r="A355" i="3" s="1"/>
  <c r="A1015" i="3" s="1"/>
  <c r="Z1015" i="3" s="1"/>
  <c r="V947" i="2"/>
  <c r="V1545" i="2" s="1"/>
  <c r="U947" i="2"/>
  <c r="U1545" i="2" s="1"/>
  <c r="T947" i="2"/>
  <c r="T1545" i="2" s="1"/>
  <c r="S947" i="2"/>
  <c r="S1545" i="2" s="1"/>
  <c r="R947" i="2"/>
  <c r="R1545" i="2" s="1"/>
  <c r="Q947" i="2"/>
  <c r="Q1545" i="2" s="1"/>
  <c r="P947" i="2"/>
  <c r="P1545" i="2" s="1"/>
  <c r="O947" i="2"/>
  <c r="O1545" i="2" s="1"/>
  <c r="N947" i="2"/>
  <c r="N1545" i="2" s="1"/>
  <c r="M947" i="2"/>
  <c r="M1545" i="2" s="1"/>
  <c r="L947" i="2"/>
  <c r="L1545" i="2" s="1"/>
  <c r="K947" i="2"/>
  <c r="K1545" i="2" s="1"/>
  <c r="J947" i="2"/>
  <c r="J1545" i="2" s="1"/>
  <c r="I947" i="2"/>
  <c r="I1545" i="2" s="1"/>
  <c r="H947" i="2"/>
  <c r="H1545" i="2" s="1"/>
  <c r="G947" i="2"/>
  <c r="G1545" i="2" s="1"/>
  <c r="F947" i="2"/>
  <c r="F1545" i="2" s="1"/>
  <c r="E947" i="2"/>
  <c r="E1545" i="2" s="1"/>
  <c r="D947" i="2"/>
  <c r="D1545" i="2" s="1"/>
  <c r="C947" i="2"/>
  <c r="C1545" i="2" s="1"/>
  <c r="A947" i="2"/>
  <c r="A1545" i="2" s="1"/>
  <c r="A354" i="3" s="1"/>
  <c r="A1014" i="3" s="1"/>
  <c r="Z1014" i="3" s="1"/>
  <c r="V946" i="2"/>
  <c r="V1544" i="2" s="1"/>
  <c r="U946" i="2"/>
  <c r="U1544" i="2" s="1"/>
  <c r="T946" i="2"/>
  <c r="T1544" i="2" s="1"/>
  <c r="S946" i="2"/>
  <c r="S1544" i="2" s="1"/>
  <c r="R946" i="2"/>
  <c r="R1544" i="2" s="1"/>
  <c r="Q946" i="2"/>
  <c r="Q1544" i="2" s="1"/>
  <c r="P946" i="2"/>
  <c r="P1544" i="2" s="1"/>
  <c r="O946" i="2"/>
  <c r="O1544" i="2" s="1"/>
  <c r="N946" i="2"/>
  <c r="N1544" i="2" s="1"/>
  <c r="M946" i="2"/>
  <c r="M1544" i="2" s="1"/>
  <c r="L946" i="2"/>
  <c r="L1544" i="2" s="1"/>
  <c r="K946" i="2"/>
  <c r="K1544" i="2" s="1"/>
  <c r="J946" i="2"/>
  <c r="J1544" i="2" s="1"/>
  <c r="I946" i="2"/>
  <c r="I1544" i="2" s="1"/>
  <c r="H946" i="2"/>
  <c r="H1544" i="2" s="1"/>
  <c r="G946" i="2"/>
  <c r="G1544" i="2" s="1"/>
  <c r="F946" i="2"/>
  <c r="F1544" i="2" s="1"/>
  <c r="E946" i="2"/>
  <c r="E1544" i="2" s="1"/>
  <c r="D946" i="2"/>
  <c r="D1544" i="2" s="1"/>
  <c r="C946" i="2"/>
  <c r="C1544" i="2" s="1"/>
  <c r="A946" i="2"/>
  <c r="A1544" i="2" s="1"/>
  <c r="A353" i="3" s="1"/>
  <c r="A1013" i="3" s="1"/>
  <c r="Z1013" i="3" s="1"/>
  <c r="V945" i="2"/>
  <c r="V1543" i="2" s="1"/>
  <c r="U945" i="2"/>
  <c r="U1543" i="2" s="1"/>
  <c r="T945" i="2"/>
  <c r="T1543" i="2" s="1"/>
  <c r="S945" i="2"/>
  <c r="S1543" i="2" s="1"/>
  <c r="R945" i="2"/>
  <c r="R1543" i="2" s="1"/>
  <c r="Q945" i="2"/>
  <c r="Q1543" i="2" s="1"/>
  <c r="P945" i="2"/>
  <c r="P1543" i="2" s="1"/>
  <c r="O945" i="2"/>
  <c r="O1543" i="2" s="1"/>
  <c r="N945" i="2"/>
  <c r="N1543" i="2" s="1"/>
  <c r="M945" i="2"/>
  <c r="M1543" i="2" s="1"/>
  <c r="L945" i="2"/>
  <c r="L1543" i="2" s="1"/>
  <c r="K945" i="2"/>
  <c r="K1543" i="2" s="1"/>
  <c r="J945" i="2"/>
  <c r="J1543" i="2" s="1"/>
  <c r="I945" i="2"/>
  <c r="I1543" i="2" s="1"/>
  <c r="H945" i="2"/>
  <c r="H1543" i="2" s="1"/>
  <c r="G945" i="2"/>
  <c r="G1543" i="2" s="1"/>
  <c r="F945" i="2"/>
  <c r="F1543" i="2" s="1"/>
  <c r="E945" i="2"/>
  <c r="E1543" i="2" s="1"/>
  <c r="D945" i="2"/>
  <c r="D1543" i="2" s="1"/>
  <c r="C945" i="2"/>
  <c r="C1543" i="2" s="1"/>
  <c r="A945" i="2"/>
  <c r="A1543" i="2" s="1"/>
  <c r="A352" i="3" s="1"/>
  <c r="A1012" i="3" s="1"/>
  <c r="Z1012" i="3" s="1"/>
  <c r="V944" i="2"/>
  <c r="V1542" i="2" s="1"/>
  <c r="U944" i="2"/>
  <c r="U1542" i="2" s="1"/>
  <c r="T944" i="2"/>
  <c r="T1542" i="2" s="1"/>
  <c r="S944" i="2"/>
  <c r="S1542" i="2" s="1"/>
  <c r="R944" i="2"/>
  <c r="R1542" i="2" s="1"/>
  <c r="Q944" i="2"/>
  <c r="Q1542" i="2" s="1"/>
  <c r="P944" i="2"/>
  <c r="P1542" i="2" s="1"/>
  <c r="O944" i="2"/>
  <c r="O1542" i="2" s="1"/>
  <c r="N944" i="2"/>
  <c r="N1542" i="2" s="1"/>
  <c r="M944" i="2"/>
  <c r="M1542" i="2" s="1"/>
  <c r="L944" i="2"/>
  <c r="L1542" i="2" s="1"/>
  <c r="K944" i="2"/>
  <c r="K1542" i="2" s="1"/>
  <c r="J944" i="2"/>
  <c r="J1542" i="2" s="1"/>
  <c r="I944" i="2"/>
  <c r="I1542" i="2" s="1"/>
  <c r="H944" i="2"/>
  <c r="H1542" i="2" s="1"/>
  <c r="G944" i="2"/>
  <c r="G1542" i="2" s="1"/>
  <c r="F944" i="2"/>
  <c r="F1542" i="2" s="1"/>
  <c r="E944" i="2"/>
  <c r="E1542" i="2" s="1"/>
  <c r="D944" i="2"/>
  <c r="D1542" i="2" s="1"/>
  <c r="C944" i="2"/>
  <c r="C1542" i="2" s="1"/>
  <c r="A944" i="2"/>
  <c r="A1542" i="2" s="1"/>
  <c r="A351" i="3" s="1"/>
  <c r="A1011" i="3" s="1"/>
  <c r="Z1011" i="3" s="1"/>
  <c r="V943" i="2"/>
  <c r="V1541" i="2" s="1"/>
  <c r="U943" i="2"/>
  <c r="U1541" i="2" s="1"/>
  <c r="T943" i="2"/>
  <c r="T1541" i="2" s="1"/>
  <c r="S943" i="2"/>
  <c r="S1541" i="2" s="1"/>
  <c r="R943" i="2"/>
  <c r="R1541" i="2" s="1"/>
  <c r="Q943" i="2"/>
  <c r="Q1541" i="2" s="1"/>
  <c r="P943" i="2"/>
  <c r="P1541" i="2" s="1"/>
  <c r="O943" i="2"/>
  <c r="O1541" i="2" s="1"/>
  <c r="N943" i="2"/>
  <c r="N1541" i="2" s="1"/>
  <c r="M943" i="2"/>
  <c r="M1541" i="2" s="1"/>
  <c r="L943" i="2"/>
  <c r="L1541" i="2" s="1"/>
  <c r="K943" i="2"/>
  <c r="K1541" i="2" s="1"/>
  <c r="J943" i="2"/>
  <c r="J1541" i="2" s="1"/>
  <c r="I943" i="2"/>
  <c r="I1541" i="2" s="1"/>
  <c r="H943" i="2"/>
  <c r="H1541" i="2" s="1"/>
  <c r="G943" i="2"/>
  <c r="G1541" i="2" s="1"/>
  <c r="F943" i="2"/>
  <c r="F1541" i="2" s="1"/>
  <c r="E943" i="2"/>
  <c r="E1541" i="2" s="1"/>
  <c r="D943" i="2"/>
  <c r="D1541" i="2" s="1"/>
  <c r="C943" i="2"/>
  <c r="C1541" i="2" s="1"/>
  <c r="A943" i="2"/>
  <c r="A1541" i="2" s="1"/>
  <c r="A350" i="3" s="1"/>
  <c r="A1010" i="3" s="1"/>
  <c r="Z1010" i="3" s="1"/>
  <c r="V942" i="2"/>
  <c r="V1540" i="2" s="1"/>
  <c r="U942" i="2"/>
  <c r="U1540" i="2" s="1"/>
  <c r="T942" i="2"/>
  <c r="T1540" i="2" s="1"/>
  <c r="S942" i="2"/>
  <c r="S1540" i="2" s="1"/>
  <c r="R942" i="2"/>
  <c r="R1540" i="2" s="1"/>
  <c r="Q942" i="2"/>
  <c r="Q1540" i="2" s="1"/>
  <c r="P942" i="2"/>
  <c r="P1540" i="2" s="1"/>
  <c r="O942" i="2"/>
  <c r="O1540" i="2" s="1"/>
  <c r="N942" i="2"/>
  <c r="N1540" i="2" s="1"/>
  <c r="M942" i="2"/>
  <c r="M1540" i="2" s="1"/>
  <c r="L942" i="2"/>
  <c r="L1540" i="2" s="1"/>
  <c r="K942" i="2"/>
  <c r="K1540" i="2" s="1"/>
  <c r="J942" i="2"/>
  <c r="J1540" i="2" s="1"/>
  <c r="I942" i="2"/>
  <c r="I1540" i="2" s="1"/>
  <c r="H942" i="2"/>
  <c r="H1540" i="2" s="1"/>
  <c r="G942" i="2"/>
  <c r="G1540" i="2" s="1"/>
  <c r="F942" i="2"/>
  <c r="F1540" i="2" s="1"/>
  <c r="E942" i="2"/>
  <c r="E1540" i="2" s="1"/>
  <c r="D942" i="2"/>
  <c r="D1540" i="2" s="1"/>
  <c r="C942" i="2"/>
  <c r="C1540" i="2" s="1"/>
  <c r="A942" i="2"/>
  <c r="A1540" i="2" s="1"/>
  <c r="A349" i="3" s="1"/>
  <c r="A1009" i="3" s="1"/>
  <c r="Z1009" i="3" s="1"/>
  <c r="V941" i="2"/>
  <c r="V1539" i="2" s="1"/>
  <c r="U941" i="2"/>
  <c r="U1539" i="2" s="1"/>
  <c r="T941" i="2"/>
  <c r="T1539" i="2" s="1"/>
  <c r="S941" i="2"/>
  <c r="S1539" i="2" s="1"/>
  <c r="R941" i="2"/>
  <c r="R1539" i="2" s="1"/>
  <c r="Q941" i="2"/>
  <c r="Q1539" i="2" s="1"/>
  <c r="P941" i="2"/>
  <c r="P1539" i="2" s="1"/>
  <c r="O941" i="2"/>
  <c r="O1539" i="2" s="1"/>
  <c r="N941" i="2"/>
  <c r="N1539" i="2" s="1"/>
  <c r="M941" i="2"/>
  <c r="M1539" i="2" s="1"/>
  <c r="L941" i="2"/>
  <c r="L1539" i="2" s="1"/>
  <c r="K941" i="2"/>
  <c r="K1539" i="2" s="1"/>
  <c r="J941" i="2"/>
  <c r="J1539" i="2" s="1"/>
  <c r="I941" i="2"/>
  <c r="I1539" i="2" s="1"/>
  <c r="H941" i="2"/>
  <c r="H1539" i="2" s="1"/>
  <c r="G941" i="2"/>
  <c r="G1539" i="2" s="1"/>
  <c r="F941" i="2"/>
  <c r="F1539" i="2" s="1"/>
  <c r="E941" i="2"/>
  <c r="E1539" i="2" s="1"/>
  <c r="D941" i="2"/>
  <c r="D1539" i="2" s="1"/>
  <c r="C941" i="2"/>
  <c r="C1539" i="2" s="1"/>
  <c r="A941" i="2"/>
  <c r="A1539" i="2" s="1"/>
  <c r="A348" i="3" s="1"/>
  <c r="A1008" i="3" s="1"/>
  <c r="Z1008" i="3" s="1"/>
  <c r="V940" i="2"/>
  <c r="V1538" i="2" s="1"/>
  <c r="U940" i="2"/>
  <c r="U1538" i="2" s="1"/>
  <c r="T940" i="2"/>
  <c r="T1538" i="2" s="1"/>
  <c r="S940" i="2"/>
  <c r="S1538" i="2" s="1"/>
  <c r="R940" i="2"/>
  <c r="R1538" i="2" s="1"/>
  <c r="Q940" i="2"/>
  <c r="Q1538" i="2" s="1"/>
  <c r="P940" i="2"/>
  <c r="P1538" i="2" s="1"/>
  <c r="O940" i="2"/>
  <c r="O1538" i="2" s="1"/>
  <c r="N940" i="2"/>
  <c r="N1538" i="2" s="1"/>
  <c r="M940" i="2"/>
  <c r="M1538" i="2" s="1"/>
  <c r="L940" i="2"/>
  <c r="L1538" i="2" s="1"/>
  <c r="K940" i="2"/>
  <c r="K1538" i="2" s="1"/>
  <c r="J940" i="2"/>
  <c r="J1538" i="2" s="1"/>
  <c r="I940" i="2"/>
  <c r="I1538" i="2" s="1"/>
  <c r="H940" i="2"/>
  <c r="H1538" i="2" s="1"/>
  <c r="G940" i="2"/>
  <c r="G1538" i="2" s="1"/>
  <c r="F940" i="2"/>
  <c r="F1538" i="2" s="1"/>
  <c r="E940" i="2"/>
  <c r="E1538" i="2" s="1"/>
  <c r="D940" i="2"/>
  <c r="D1538" i="2" s="1"/>
  <c r="C940" i="2"/>
  <c r="C1538" i="2" s="1"/>
  <c r="A940" i="2"/>
  <c r="A1538" i="2" s="1"/>
  <c r="A347" i="3" s="1"/>
  <c r="A1007" i="3" s="1"/>
  <c r="Z1007" i="3" s="1"/>
  <c r="V939" i="2"/>
  <c r="V1537" i="2" s="1"/>
  <c r="U939" i="2"/>
  <c r="U1537" i="2" s="1"/>
  <c r="T939" i="2"/>
  <c r="T1537" i="2" s="1"/>
  <c r="S939" i="2"/>
  <c r="S1537" i="2" s="1"/>
  <c r="R939" i="2"/>
  <c r="R1537" i="2" s="1"/>
  <c r="Q939" i="2"/>
  <c r="Q1537" i="2" s="1"/>
  <c r="P939" i="2"/>
  <c r="P1537" i="2" s="1"/>
  <c r="O939" i="2"/>
  <c r="O1537" i="2" s="1"/>
  <c r="N939" i="2"/>
  <c r="N1537" i="2" s="1"/>
  <c r="M939" i="2"/>
  <c r="M1537" i="2" s="1"/>
  <c r="L939" i="2"/>
  <c r="L1537" i="2" s="1"/>
  <c r="K939" i="2"/>
  <c r="K1537" i="2" s="1"/>
  <c r="J939" i="2"/>
  <c r="J1537" i="2" s="1"/>
  <c r="I939" i="2"/>
  <c r="I1537" i="2" s="1"/>
  <c r="H939" i="2"/>
  <c r="H1537" i="2" s="1"/>
  <c r="G939" i="2"/>
  <c r="G1537" i="2" s="1"/>
  <c r="F939" i="2"/>
  <c r="F1537" i="2" s="1"/>
  <c r="E939" i="2"/>
  <c r="E1537" i="2" s="1"/>
  <c r="D939" i="2"/>
  <c r="D1537" i="2" s="1"/>
  <c r="C939" i="2"/>
  <c r="C1537" i="2" s="1"/>
  <c r="A939" i="2"/>
  <c r="A1537" i="2" s="1"/>
  <c r="A346" i="3" s="1"/>
  <c r="A1006" i="3" s="1"/>
  <c r="Z1006" i="3" s="1"/>
  <c r="V938" i="2"/>
  <c r="V1536" i="2" s="1"/>
  <c r="U938" i="2"/>
  <c r="U1536" i="2" s="1"/>
  <c r="T938" i="2"/>
  <c r="T1536" i="2" s="1"/>
  <c r="S938" i="2"/>
  <c r="S1536" i="2" s="1"/>
  <c r="R938" i="2"/>
  <c r="R1536" i="2" s="1"/>
  <c r="Q938" i="2"/>
  <c r="Q1536" i="2" s="1"/>
  <c r="P938" i="2"/>
  <c r="P1536" i="2" s="1"/>
  <c r="O938" i="2"/>
  <c r="O1536" i="2" s="1"/>
  <c r="N938" i="2"/>
  <c r="N1536" i="2" s="1"/>
  <c r="M938" i="2"/>
  <c r="M1536" i="2" s="1"/>
  <c r="L938" i="2"/>
  <c r="L1536" i="2" s="1"/>
  <c r="K938" i="2"/>
  <c r="K1536" i="2" s="1"/>
  <c r="J938" i="2"/>
  <c r="J1536" i="2" s="1"/>
  <c r="I938" i="2"/>
  <c r="I1536" i="2" s="1"/>
  <c r="H938" i="2"/>
  <c r="H1536" i="2" s="1"/>
  <c r="G938" i="2"/>
  <c r="G1536" i="2" s="1"/>
  <c r="F938" i="2"/>
  <c r="F1536" i="2" s="1"/>
  <c r="E938" i="2"/>
  <c r="E1536" i="2" s="1"/>
  <c r="D938" i="2"/>
  <c r="D1536" i="2" s="1"/>
  <c r="C938" i="2"/>
  <c r="C1536" i="2" s="1"/>
  <c r="A938" i="2"/>
  <c r="A1536" i="2" s="1"/>
  <c r="A345" i="3" s="1"/>
  <c r="A1005" i="3" s="1"/>
  <c r="Z1005" i="3" s="1"/>
  <c r="V937" i="2"/>
  <c r="V1535" i="2" s="1"/>
  <c r="U937" i="2"/>
  <c r="U1535" i="2" s="1"/>
  <c r="T937" i="2"/>
  <c r="T1535" i="2" s="1"/>
  <c r="S937" i="2"/>
  <c r="S1535" i="2" s="1"/>
  <c r="R937" i="2"/>
  <c r="R1535" i="2" s="1"/>
  <c r="Q937" i="2"/>
  <c r="Q1535" i="2" s="1"/>
  <c r="P937" i="2"/>
  <c r="P1535" i="2" s="1"/>
  <c r="O937" i="2"/>
  <c r="O1535" i="2" s="1"/>
  <c r="N937" i="2"/>
  <c r="N1535" i="2" s="1"/>
  <c r="M937" i="2"/>
  <c r="M1535" i="2" s="1"/>
  <c r="L937" i="2"/>
  <c r="L1535" i="2" s="1"/>
  <c r="K937" i="2"/>
  <c r="K1535" i="2" s="1"/>
  <c r="J937" i="2"/>
  <c r="J1535" i="2" s="1"/>
  <c r="I937" i="2"/>
  <c r="I1535" i="2" s="1"/>
  <c r="H937" i="2"/>
  <c r="H1535" i="2" s="1"/>
  <c r="G937" i="2"/>
  <c r="G1535" i="2" s="1"/>
  <c r="F937" i="2"/>
  <c r="F1535" i="2" s="1"/>
  <c r="E937" i="2"/>
  <c r="E1535" i="2" s="1"/>
  <c r="D937" i="2"/>
  <c r="D1535" i="2" s="1"/>
  <c r="C937" i="2"/>
  <c r="C1535" i="2" s="1"/>
  <c r="A937" i="2"/>
  <c r="A1535" i="2" s="1"/>
  <c r="A344" i="3" s="1"/>
  <c r="A1004" i="3" s="1"/>
  <c r="Z1004" i="3" s="1"/>
  <c r="V936" i="2"/>
  <c r="V1534" i="2" s="1"/>
  <c r="U936" i="2"/>
  <c r="U1534" i="2" s="1"/>
  <c r="T936" i="2"/>
  <c r="T1534" i="2" s="1"/>
  <c r="S936" i="2"/>
  <c r="S1534" i="2" s="1"/>
  <c r="R936" i="2"/>
  <c r="R1534" i="2" s="1"/>
  <c r="Q936" i="2"/>
  <c r="Q1534" i="2" s="1"/>
  <c r="P936" i="2"/>
  <c r="P1534" i="2" s="1"/>
  <c r="O936" i="2"/>
  <c r="O1534" i="2" s="1"/>
  <c r="N936" i="2"/>
  <c r="N1534" i="2" s="1"/>
  <c r="M936" i="2"/>
  <c r="M1534" i="2" s="1"/>
  <c r="L936" i="2"/>
  <c r="L1534" i="2" s="1"/>
  <c r="K936" i="2"/>
  <c r="K1534" i="2" s="1"/>
  <c r="J936" i="2"/>
  <c r="J1534" i="2" s="1"/>
  <c r="I936" i="2"/>
  <c r="I1534" i="2" s="1"/>
  <c r="H936" i="2"/>
  <c r="H1534" i="2" s="1"/>
  <c r="G936" i="2"/>
  <c r="G1534" i="2" s="1"/>
  <c r="F936" i="2"/>
  <c r="F1534" i="2" s="1"/>
  <c r="E936" i="2"/>
  <c r="E1534" i="2" s="1"/>
  <c r="D936" i="2"/>
  <c r="D1534" i="2" s="1"/>
  <c r="C936" i="2"/>
  <c r="C1534" i="2" s="1"/>
  <c r="A936" i="2"/>
  <c r="A1534" i="2" s="1"/>
  <c r="A343" i="3" s="1"/>
  <c r="A1003" i="3" s="1"/>
  <c r="Z1003" i="3" s="1"/>
  <c r="V935" i="2"/>
  <c r="V1533" i="2" s="1"/>
  <c r="U935" i="2"/>
  <c r="U1533" i="2" s="1"/>
  <c r="T935" i="2"/>
  <c r="T1533" i="2" s="1"/>
  <c r="S935" i="2"/>
  <c r="S1533" i="2" s="1"/>
  <c r="R935" i="2"/>
  <c r="R1533" i="2" s="1"/>
  <c r="Q935" i="2"/>
  <c r="Q1533" i="2" s="1"/>
  <c r="P935" i="2"/>
  <c r="P1533" i="2" s="1"/>
  <c r="O935" i="2"/>
  <c r="O1533" i="2" s="1"/>
  <c r="N935" i="2"/>
  <c r="N1533" i="2" s="1"/>
  <c r="M935" i="2"/>
  <c r="M1533" i="2" s="1"/>
  <c r="L935" i="2"/>
  <c r="L1533" i="2" s="1"/>
  <c r="K935" i="2"/>
  <c r="K1533" i="2" s="1"/>
  <c r="J935" i="2"/>
  <c r="J1533" i="2" s="1"/>
  <c r="I935" i="2"/>
  <c r="I1533" i="2" s="1"/>
  <c r="H935" i="2"/>
  <c r="H1533" i="2" s="1"/>
  <c r="G935" i="2"/>
  <c r="G1533" i="2" s="1"/>
  <c r="F935" i="2"/>
  <c r="F1533" i="2" s="1"/>
  <c r="E935" i="2"/>
  <c r="E1533" i="2" s="1"/>
  <c r="D935" i="2"/>
  <c r="D1533" i="2" s="1"/>
  <c r="C935" i="2"/>
  <c r="C1533" i="2" s="1"/>
  <c r="A935" i="2"/>
  <c r="A1533" i="2" s="1"/>
  <c r="A342" i="3" s="1"/>
  <c r="A1002" i="3" s="1"/>
  <c r="Z1002" i="3" s="1"/>
  <c r="V934" i="2"/>
  <c r="V1532" i="2" s="1"/>
  <c r="U934" i="2"/>
  <c r="U1532" i="2" s="1"/>
  <c r="T934" i="2"/>
  <c r="T1532" i="2" s="1"/>
  <c r="S934" i="2"/>
  <c r="S1532" i="2" s="1"/>
  <c r="R934" i="2"/>
  <c r="R1532" i="2" s="1"/>
  <c r="Q934" i="2"/>
  <c r="Q1532" i="2" s="1"/>
  <c r="P934" i="2"/>
  <c r="P1532" i="2" s="1"/>
  <c r="O934" i="2"/>
  <c r="O1532" i="2" s="1"/>
  <c r="N934" i="2"/>
  <c r="N1532" i="2" s="1"/>
  <c r="M934" i="2"/>
  <c r="M1532" i="2" s="1"/>
  <c r="L934" i="2"/>
  <c r="L1532" i="2" s="1"/>
  <c r="K934" i="2"/>
  <c r="K1532" i="2" s="1"/>
  <c r="J934" i="2"/>
  <c r="J1532" i="2" s="1"/>
  <c r="I934" i="2"/>
  <c r="I1532" i="2" s="1"/>
  <c r="H934" i="2"/>
  <c r="H1532" i="2" s="1"/>
  <c r="G934" i="2"/>
  <c r="G1532" i="2" s="1"/>
  <c r="F934" i="2"/>
  <c r="F1532" i="2" s="1"/>
  <c r="E934" i="2"/>
  <c r="E1532" i="2" s="1"/>
  <c r="D934" i="2"/>
  <c r="D1532" i="2" s="1"/>
  <c r="C934" i="2"/>
  <c r="C1532" i="2" s="1"/>
  <c r="A934" i="2"/>
  <c r="A1532" i="2" s="1"/>
  <c r="A341" i="3" s="1"/>
  <c r="A1001" i="3" s="1"/>
  <c r="Z1001" i="3" s="1"/>
  <c r="V933" i="2"/>
  <c r="V1531" i="2" s="1"/>
  <c r="U933" i="2"/>
  <c r="U1531" i="2" s="1"/>
  <c r="T933" i="2"/>
  <c r="T1531" i="2" s="1"/>
  <c r="S933" i="2"/>
  <c r="S1531" i="2" s="1"/>
  <c r="R933" i="2"/>
  <c r="R1531" i="2" s="1"/>
  <c r="Q933" i="2"/>
  <c r="Q1531" i="2" s="1"/>
  <c r="P933" i="2"/>
  <c r="P1531" i="2" s="1"/>
  <c r="O933" i="2"/>
  <c r="O1531" i="2" s="1"/>
  <c r="N933" i="2"/>
  <c r="N1531" i="2" s="1"/>
  <c r="M933" i="2"/>
  <c r="M1531" i="2" s="1"/>
  <c r="L933" i="2"/>
  <c r="L1531" i="2" s="1"/>
  <c r="K933" i="2"/>
  <c r="K1531" i="2" s="1"/>
  <c r="J933" i="2"/>
  <c r="J1531" i="2" s="1"/>
  <c r="I933" i="2"/>
  <c r="I1531" i="2" s="1"/>
  <c r="H933" i="2"/>
  <c r="H1531" i="2" s="1"/>
  <c r="G933" i="2"/>
  <c r="G1531" i="2" s="1"/>
  <c r="F933" i="2"/>
  <c r="F1531" i="2" s="1"/>
  <c r="E933" i="2"/>
  <c r="E1531" i="2" s="1"/>
  <c r="D933" i="2"/>
  <c r="D1531" i="2" s="1"/>
  <c r="C933" i="2"/>
  <c r="C1531" i="2" s="1"/>
  <c r="A933" i="2"/>
  <c r="A1531" i="2" s="1"/>
  <c r="A340" i="3" s="1"/>
  <c r="A1000" i="3" s="1"/>
  <c r="Z1000" i="3" s="1"/>
  <c r="V932" i="2"/>
  <c r="V1530" i="2" s="1"/>
  <c r="U932" i="2"/>
  <c r="U1530" i="2" s="1"/>
  <c r="T932" i="2"/>
  <c r="T1530" i="2" s="1"/>
  <c r="S932" i="2"/>
  <c r="S1530" i="2" s="1"/>
  <c r="R932" i="2"/>
  <c r="R1530" i="2" s="1"/>
  <c r="Q932" i="2"/>
  <c r="Q1530" i="2" s="1"/>
  <c r="P932" i="2"/>
  <c r="P1530" i="2" s="1"/>
  <c r="O932" i="2"/>
  <c r="O1530" i="2" s="1"/>
  <c r="N932" i="2"/>
  <c r="N1530" i="2" s="1"/>
  <c r="M932" i="2"/>
  <c r="M1530" i="2" s="1"/>
  <c r="L932" i="2"/>
  <c r="L1530" i="2" s="1"/>
  <c r="K932" i="2"/>
  <c r="K1530" i="2" s="1"/>
  <c r="J932" i="2"/>
  <c r="J1530" i="2" s="1"/>
  <c r="I932" i="2"/>
  <c r="I1530" i="2" s="1"/>
  <c r="H932" i="2"/>
  <c r="H1530" i="2" s="1"/>
  <c r="G932" i="2"/>
  <c r="G1530" i="2" s="1"/>
  <c r="F932" i="2"/>
  <c r="F1530" i="2" s="1"/>
  <c r="E932" i="2"/>
  <c r="E1530" i="2" s="1"/>
  <c r="D932" i="2"/>
  <c r="D1530" i="2" s="1"/>
  <c r="C932" i="2"/>
  <c r="C1530" i="2" s="1"/>
  <c r="A932" i="2"/>
  <c r="A1530" i="2" s="1"/>
  <c r="A339" i="3" s="1"/>
  <c r="A999" i="3" s="1"/>
  <c r="Z999" i="3" s="1"/>
  <c r="V931" i="2"/>
  <c r="V1529" i="2" s="1"/>
  <c r="U931" i="2"/>
  <c r="U1529" i="2" s="1"/>
  <c r="T931" i="2"/>
  <c r="T1529" i="2" s="1"/>
  <c r="S931" i="2"/>
  <c r="S1529" i="2" s="1"/>
  <c r="R931" i="2"/>
  <c r="R1529" i="2" s="1"/>
  <c r="Q931" i="2"/>
  <c r="Q1529" i="2" s="1"/>
  <c r="P931" i="2"/>
  <c r="P1529" i="2" s="1"/>
  <c r="O931" i="2"/>
  <c r="O1529" i="2" s="1"/>
  <c r="N931" i="2"/>
  <c r="N1529" i="2" s="1"/>
  <c r="M931" i="2"/>
  <c r="M1529" i="2" s="1"/>
  <c r="L931" i="2"/>
  <c r="L1529" i="2" s="1"/>
  <c r="K931" i="2"/>
  <c r="K1529" i="2" s="1"/>
  <c r="J931" i="2"/>
  <c r="J1529" i="2" s="1"/>
  <c r="I931" i="2"/>
  <c r="I1529" i="2" s="1"/>
  <c r="H931" i="2"/>
  <c r="H1529" i="2" s="1"/>
  <c r="G931" i="2"/>
  <c r="G1529" i="2" s="1"/>
  <c r="F931" i="2"/>
  <c r="F1529" i="2" s="1"/>
  <c r="E931" i="2"/>
  <c r="E1529" i="2" s="1"/>
  <c r="D931" i="2"/>
  <c r="D1529" i="2" s="1"/>
  <c r="C931" i="2"/>
  <c r="C1529" i="2" s="1"/>
  <c r="A931" i="2"/>
  <c r="A1529" i="2" s="1"/>
  <c r="A338" i="3" s="1"/>
  <c r="A998" i="3" s="1"/>
  <c r="Z998" i="3" s="1"/>
  <c r="V930" i="2"/>
  <c r="V1528" i="2" s="1"/>
  <c r="U930" i="2"/>
  <c r="U1528" i="2" s="1"/>
  <c r="T930" i="2"/>
  <c r="T1528" i="2" s="1"/>
  <c r="S930" i="2"/>
  <c r="S1528" i="2" s="1"/>
  <c r="R930" i="2"/>
  <c r="R1528" i="2" s="1"/>
  <c r="Q930" i="2"/>
  <c r="Q1528" i="2" s="1"/>
  <c r="P930" i="2"/>
  <c r="P1528" i="2" s="1"/>
  <c r="O930" i="2"/>
  <c r="O1528" i="2" s="1"/>
  <c r="N930" i="2"/>
  <c r="N1528" i="2" s="1"/>
  <c r="M930" i="2"/>
  <c r="M1528" i="2" s="1"/>
  <c r="L930" i="2"/>
  <c r="L1528" i="2" s="1"/>
  <c r="K930" i="2"/>
  <c r="K1528" i="2" s="1"/>
  <c r="J930" i="2"/>
  <c r="J1528" i="2" s="1"/>
  <c r="I930" i="2"/>
  <c r="I1528" i="2" s="1"/>
  <c r="H930" i="2"/>
  <c r="H1528" i="2" s="1"/>
  <c r="G930" i="2"/>
  <c r="G1528" i="2" s="1"/>
  <c r="F930" i="2"/>
  <c r="F1528" i="2" s="1"/>
  <c r="E930" i="2"/>
  <c r="E1528" i="2" s="1"/>
  <c r="D930" i="2"/>
  <c r="D1528" i="2" s="1"/>
  <c r="C930" i="2"/>
  <c r="C1528" i="2" s="1"/>
  <c r="A930" i="2"/>
  <c r="A1528" i="2" s="1"/>
  <c r="A337" i="3" s="1"/>
  <c r="A997" i="3" s="1"/>
  <c r="Z997" i="3" s="1"/>
  <c r="V929" i="2"/>
  <c r="V1527" i="2" s="1"/>
  <c r="U929" i="2"/>
  <c r="U1527" i="2" s="1"/>
  <c r="T929" i="2"/>
  <c r="T1527" i="2" s="1"/>
  <c r="S929" i="2"/>
  <c r="S1527" i="2" s="1"/>
  <c r="R929" i="2"/>
  <c r="R1527" i="2" s="1"/>
  <c r="Q929" i="2"/>
  <c r="Q1527" i="2" s="1"/>
  <c r="P929" i="2"/>
  <c r="P1527" i="2" s="1"/>
  <c r="O929" i="2"/>
  <c r="O1527" i="2" s="1"/>
  <c r="N929" i="2"/>
  <c r="N1527" i="2" s="1"/>
  <c r="M929" i="2"/>
  <c r="M1527" i="2" s="1"/>
  <c r="L929" i="2"/>
  <c r="L1527" i="2" s="1"/>
  <c r="K929" i="2"/>
  <c r="K1527" i="2" s="1"/>
  <c r="J929" i="2"/>
  <c r="J1527" i="2" s="1"/>
  <c r="I929" i="2"/>
  <c r="I1527" i="2" s="1"/>
  <c r="H929" i="2"/>
  <c r="H1527" i="2" s="1"/>
  <c r="G929" i="2"/>
  <c r="G1527" i="2" s="1"/>
  <c r="F929" i="2"/>
  <c r="F1527" i="2" s="1"/>
  <c r="E929" i="2"/>
  <c r="E1527" i="2" s="1"/>
  <c r="D929" i="2"/>
  <c r="D1527" i="2" s="1"/>
  <c r="C929" i="2"/>
  <c r="C1527" i="2" s="1"/>
  <c r="A929" i="2"/>
  <c r="A1527" i="2" s="1"/>
  <c r="A336" i="3" s="1"/>
  <c r="A996" i="3" s="1"/>
  <c r="Z996" i="3" s="1"/>
  <c r="V928" i="2"/>
  <c r="V1526" i="2" s="1"/>
  <c r="U928" i="2"/>
  <c r="U1526" i="2" s="1"/>
  <c r="T928" i="2"/>
  <c r="T1526" i="2" s="1"/>
  <c r="S928" i="2"/>
  <c r="S1526" i="2" s="1"/>
  <c r="R928" i="2"/>
  <c r="R1526" i="2" s="1"/>
  <c r="Q928" i="2"/>
  <c r="Q1526" i="2" s="1"/>
  <c r="P928" i="2"/>
  <c r="P1526" i="2" s="1"/>
  <c r="O928" i="2"/>
  <c r="O1526" i="2" s="1"/>
  <c r="N928" i="2"/>
  <c r="N1526" i="2" s="1"/>
  <c r="M928" i="2"/>
  <c r="M1526" i="2" s="1"/>
  <c r="L928" i="2"/>
  <c r="L1526" i="2" s="1"/>
  <c r="K928" i="2"/>
  <c r="K1526" i="2" s="1"/>
  <c r="J928" i="2"/>
  <c r="J1526" i="2" s="1"/>
  <c r="I928" i="2"/>
  <c r="I1526" i="2" s="1"/>
  <c r="H928" i="2"/>
  <c r="H1526" i="2" s="1"/>
  <c r="G928" i="2"/>
  <c r="G1526" i="2" s="1"/>
  <c r="F928" i="2"/>
  <c r="F1526" i="2" s="1"/>
  <c r="E928" i="2"/>
  <c r="E1526" i="2" s="1"/>
  <c r="D928" i="2"/>
  <c r="D1526" i="2" s="1"/>
  <c r="C928" i="2"/>
  <c r="C1526" i="2" s="1"/>
  <c r="A928" i="2"/>
  <c r="A1526" i="2" s="1"/>
  <c r="A335" i="3" s="1"/>
  <c r="A995" i="3" s="1"/>
  <c r="Z995" i="3" s="1"/>
  <c r="V927" i="2"/>
  <c r="V1525" i="2" s="1"/>
  <c r="U927" i="2"/>
  <c r="U1525" i="2" s="1"/>
  <c r="T927" i="2"/>
  <c r="T1525" i="2" s="1"/>
  <c r="S927" i="2"/>
  <c r="S1525" i="2" s="1"/>
  <c r="R927" i="2"/>
  <c r="R1525" i="2" s="1"/>
  <c r="Q927" i="2"/>
  <c r="Q1525" i="2" s="1"/>
  <c r="P927" i="2"/>
  <c r="P1525" i="2" s="1"/>
  <c r="O927" i="2"/>
  <c r="O1525" i="2" s="1"/>
  <c r="N927" i="2"/>
  <c r="N1525" i="2" s="1"/>
  <c r="M927" i="2"/>
  <c r="M1525" i="2" s="1"/>
  <c r="L927" i="2"/>
  <c r="L1525" i="2" s="1"/>
  <c r="K927" i="2"/>
  <c r="K1525" i="2" s="1"/>
  <c r="J927" i="2"/>
  <c r="J1525" i="2" s="1"/>
  <c r="I927" i="2"/>
  <c r="I1525" i="2" s="1"/>
  <c r="H927" i="2"/>
  <c r="H1525" i="2" s="1"/>
  <c r="G927" i="2"/>
  <c r="G1525" i="2" s="1"/>
  <c r="F927" i="2"/>
  <c r="F1525" i="2" s="1"/>
  <c r="E927" i="2"/>
  <c r="E1525" i="2" s="1"/>
  <c r="D927" i="2"/>
  <c r="D1525" i="2" s="1"/>
  <c r="C927" i="2"/>
  <c r="C1525" i="2" s="1"/>
  <c r="A927" i="2"/>
  <c r="A1525" i="2" s="1"/>
  <c r="A334" i="3" s="1"/>
  <c r="A994" i="3" s="1"/>
  <c r="Z994" i="3" s="1"/>
  <c r="V926" i="2"/>
  <c r="V1524" i="2" s="1"/>
  <c r="U926" i="2"/>
  <c r="U1524" i="2" s="1"/>
  <c r="T926" i="2"/>
  <c r="T1524" i="2" s="1"/>
  <c r="S926" i="2"/>
  <c r="S1524" i="2" s="1"/>
  <c r="R926" i="2"/>
  <c r="R1524" i="2" s="1"/>
  <c r="Q926" i="2"/>
  <c r="Q1524" i="2" s="1"/>
  <c r="P926" i="2"/>
  <c r="P1524" i="2" s="1"/>
  <c r="O926" i="2"/>
  <c r="O1524" i="2" s="1"/>
  <c r="N926" i="2"/>
  <c r="N1524" i="2" s="1"/>
  <c r="M926" i="2"/>
  <c r="M1524" i="2" s="1"/>
  <c r="L926" i="2"/>
  <c r="L1524" i="2" s="1"/>
  <c r="K926" i="2"/>
  <c r="K1524" i="2" s="1"/>
  <c r="J926" i="2"/>
  <c r="J1524" i="2" s="1"/>
  <c r="I926" i="2"/>
  <c r="I1524" i="2" s="1"/>
  <c r="H926" i="2"/>
  <c r="H1524" i="2" s="1"/>
  <c r="G926" i="2"/>
  <c r="G1524" i="2" s="1"/>
  <c r="F926" i="2"/>
  <c r="F1524" i="2" s="1"/>
  <c r="E926" i="2"/>
  <c r="E1524" i="2" s="1"/>
  <c r="D926" i="2"/>
  <c r="D1524" i="2" s="1"/>
  <c r="C926" i="2"/>
  <c r="C1524" i="2" s="1"/>
  <c r="A926" i="2"/>
  <c r="A1524" i="2" s="1"/>
  <c r="A333" i="3" s="1"/>
  <c r="A993" i="3" s="1"/>
  <c r="Z993" i="3" s="1"/>
  <c r="V925" i="2"/>
  <c r="V1523" i="2" s="1"/>
  <c r="U925" i="2"/>
  <c r="U1523" i="2" s="1"/>
  <c r="T925" i="2"/>
  <c r="T1523" i="2" s="1"/>
  <c r="S925" i="2"/>
  <c r="S1523" i="2" s="1"/>
  <c r="R925" i="2"/>
  <c r="R1523" i="2" s="1"/>
  <c r="Q925" i="2"/>
  <c r="Q1523" i="2" s="1"/>
  <c r="P925" i="2"/>
  <c r="P1523" i="2" s="1"/>
  <c r="O925" i="2"/>
  <c r="O1523" i="2" s="1"/>
  <c r="N925" i="2"/>
  <c r="N1523" i="2" s="1"/>
  <c r="M925" i="2"/>
  <c r="M1523" i="2" s="1"/>
  <c r="L925" i="2"/>
  <c r="L1523" i="2" s="1"/>
  <c r="K925" i="2"/>
  <c r="K1523" i="2" s="1"/>
  <c r="J925" i="2"/>
  <c r="J1523" i="2" s="1"/>
  <c r="I925" i="2"/>
  <c r="I1523" i="2" s="1"/>
  <c r="H925" i="2"/>
  <c r="H1523" i="2" s="1"/>
  <c r="G925" i="2"/>
  <c r="G1523" i="2" s="1"/>
  <c r="F925" i="2"/>
  <c r="F1523" i="2" s="1"/>
  <c r="E925" i="2"/>
  <c r="E1523" i="2" s="1"/>
  <c r="D925" i="2"/>
  <c r="D1523" i="2" s="1"/>
  <c r="C925" i="2"/>
  <c r="C1523" i="2" s="1"/>
  <c r="A925" i="2"/>
  <c r="A1523" i="2" s="1"/>
  <c r="A332" i="3" s="1"/>
  <c r="A992" i="3" s="1"/>
  <c r="Z992" i="3" s="1"/>
  <c r="V924" i="2"/>
  <c r="V1522" i="2" s="1"/>
  <c r="U924" i="2"/>
  <c r="U1522" i="2" s="1"/>
  <c r="T924" i="2"/>
  <c r="T1522" i="2" s="1"/>
  <c r="S924" i="2"/>
  <c r="S1522" i="2" s="1"/>
  <c r="R924" i="2"/>
  <c r="R1522" i="2" s="1"/>
  <c r="Q924" i="2"/>
  <c r="Q1522" i="2" s="1"/>
  <c r="P924" i="2"/>
  <c r="P1522" i="2" s="1"/>
  <c r="O924" i="2"/>
  <c r="O1522" i="2" s="1"/>
  <c r="N924" i="2"/>
  <c r="N1522" i="2" s="1"/>
  <c r="M924" i="2"/>
  <c r="M1522" i="2" s="1"/>
  <c r="L924" i="2"/>
  <c r="L1522" i="2" s="1"/>
  <c r="K924" i="2"/>
  <c r="K1522" i="2" s="1"/>
  <c r="J924" i="2"/>
  <c r="J1522" i="2" s="1"/>
  <c r="I924" i="2"/>
  <c r="I1522" i="2" s="1"/>
  <c r="H924" i="2"/>
  <c r="H1522" i="2" s="1"/>
  <c r="G924" i="2"/>
  <c r="G1522" i="2" s="1"/>
  <c r="F924" i="2"/>
  <c r="F1522" i="2" s="1"/>
  <c r="E924" i="2"/>
  <c r="E1522" i="2" s="1"/>
  <c r="D924" i="2"/>
  <c r="D1522" i="2" s="1"/>
  <c r="C924" i="2"/>
  <c r="C1522" i="2" s="1"/>
  <c r="A924" i="2"/>
  <c r="A1522" i="2" s="1"/>
  <c r="A331" i="3" s="1"/>
  <c r="A991" i="3" s="1"/>
  <c r="Z991" i="3" s="1"/>
  <c r="V923" i="2"/>
  <c r="V1521" i="2" s="1"/>
  <c r="U923" i="2"/>
  <c r="U1521" i="2" s="1"/>
  <c r="T923" i="2"/>
  <c r="T1521" i="2" s="1"/>
  <c r="S923" i="2"/>
  <c r="S1521" i="2" s="1"/>
  <c r="R923" i="2"/>
  <c r="R1521" i="2" s="1"/>
  <c r="Q923" i="2"/>
  <c r="Q1521" i="2" s="1"/>
  <c r="P923" i="2"/>
  <c r="P1521" i="2" s="1"/>
  <c r="O923" i="2"/>
  <c r="O1521" i="2" s="1"/>
  <c r="N923" i="2"/>
  <c r="N1521" i="2" s="1"/>
  <c r="M923" i="2"/>
  <c r="M1521" i="2" s="1"/>
  <c r="L923" i="2"/>
  <c r="L1521" i="2" s="1"/>
  <c r="K923" i="2"/>
  <c r="K1521" i="2" s="1"/>
  <c r="J923" i="2"/>
  <c r="J1521" i="2" s="1"/>
  <c r="I923" i="2"/>
  <c r="I1521" i="2" s="1"/>
  <c r="H923" i="2"/>
  <c r="H1521" i="2" s="1"/>
  <c r="G923" i="2"/>
  <c r="G1521" i="2" s="1"/>
  <c r="F923" i="2"/>
  <c r="F1521" i="2" s="1"/>
  <c r="E923" i="2"/>
  <c r="E1521" i="2" s="1"/>
  <c r="D923" i="2"/>
  <c r="D1521" i="2" s="1"/>
  <c r="C923" i="2"/>
  <c r="C1521" i="2" s="1"/>
  <c r="A923" i="2"/>
  <c r="A1521" i="2" s="1"/>
  <c r="A330" i="3" s="1"/>
  <c r="A990" i="3" s="1"/>
  <c r="Z990" i="3" s="1"/>
  <c r="V922" i="2"/>
  <c r="V1520" i="2" s="1"/>
  <c r="U922" i="2"/>
  <c r="U1520" i="2" s="1"/>
  <c r="T922" i="2"/>
  <c r="T1520" i="2" s="1"/>
  <c r="S922" i="2"/>
  <c r="S1520" i="2" s="1"/>
  <c r="R922" i="2"/>
  <c r="R1520" i="2" s="1"/>
  <c r="Q922" i="2"/>
  <c r="Q1520" i="2" s="1"/>
  <c r="P922" i="2"/>
  <c r="P1520" i="2" s="1"/>
  <c r="O922" i="2"/>
  <c r="O1520" i="2" s="1"/>
  <c r="N922" i="2"/>
  <c r="N1520" i="2" s="1"/>
  <c r="M922" i="2"/>
  <c r="M1520" i="2" s="1"/>
  <c r="L922" i="2"/>
  <c r="L1520" i="2" s="1"/>
  <c r="K922" i="2"/>
  <c r="K1520" i="2" s="1"/>
  <c r="J922" i="2"/>
  <c r="J1520" i="2" s="1"/>
  <c r="I922" i="2"/>
  <c r="I1520" i="2" s="1"/>
  <c r="H922" i="2"/>
  <c r="H1520" i="2" s="1"/>
  <c r="G922" i="2"/>
  <c r="G1520" i="2" s="1"/>
  <c r="F922" i="2"/>
  <c r="F1520" i="2" s="1"/>
  <c r="E922" i="2"/>
  <c r="E1520" i="2" s="1"/>
  <c r="D922" i="2"/>
  <c r="D1520" i="2" s="1"/>
  <c r="C922" i="2"/>
  <c r="C1520" i="2" s="1"/>
  <c r="A922" i="2"/>
  <c r="A1520" i="2" s="1"/>
  <c r="A329" i="3" s="1"/>
  <c r="A989" i="3" s="1"/>
  <c r="Z989" i="3" s="1"/>
  <c r="V921" i="2"/>
  <c r="V1519" i="2" s="1"/>
  <c r="U921" i="2"/>
  <c r="U1519" i="2" s="1"/>
  <c r="T921" i="2"/>
  <c r="T1519" i="2" s="1"/>
  <c r="S921" i="2"/>
  <c r="S1519" i="2" s="1"/>
  <c r="R921" i="2"/>
  <c r="R1519" i="2" s="1"/>
  <c r="Q921" i="2"/>
  <c r="Q1519" i="2" s="1"/>
  <c r="P921" i="2"/>
  <c r="P1519" i="2" s="1"/>
  <c r="O921" i="2"/>
  <c r="O1519" i="2" s="1"/>
  <c r="N921" i="2"/>
  <c r="N1519" i="2" s="1"/>
  <c r="M921" i="2"/>
  <c r="M1519" i="2" s="1"/>
  <c r="L921" i="2"/>
  <c r="L1519" i="2" s="1"/>
  <c r="K921" i="2"/>
  <c r="K1519" i="2" s="1"/>
  <c r="J921" i="2"/>
  <c r="J1519" i="2" s="1"/>
  <c r="I921" i="2"/>
  <c r="I1519" i="2" s="1"/>
  <c r="H921" i="2"/>
  <c r="H1519" i="2" s="1"/>
  <c r="G921" i="2"/>
  <c r="G1519" i="2" s="1"/>
  <c r="F921" i="2"/>
  <c r="F1519" i="2" s="1"/>
  <c r="E921" i="2"/>
  <c r="E1519" i="2" s="1"/>
  <c r="D921" i="2"/>
  <c r="D1519" i="2" s="1"/>
  <c r="C921" i="2"/>
  <c r="C1519" i="2" s="1"/>
  <c r="A921" i="2"/>
  <c r="A1519" i="2" s="1"/>
  <c r="A328" i="3" s="1"/>
  <c r="A988" i="3" s="1"/>
  <c r="Z988" i="3" s="1"/>
  <c r="V920" i="2"/>
  <c r="V1518" i="2" s="1"/>
  <c r="U920" i="2"/>
  <c r="U1518" i="2" s="1"/>
  <c r="T920" i="2"/>
  <c r="T1518" i="2" s="1"/>
  <c r="S920" i="2"/>
  <c r="S1518" i="2" s="1"/>
  <c r="R920" i="2"/>
  <c r="R1518" i="2" s="1"/>
  <c r="Q920" i="2"/>
  <c r="Q1518" i="2" s="1"/>
  <c r="P920" i="2"/>
  <c r="P1518" i="2" s="1"/>
  <c r="O920" i="2"/>
  <c r="O1518" i="2" s="1"/>
  <c r="N920" i="2"/>
  <c r="N1518" i="2" s="1"/>
  <c r="M920" i="2"/>
  <c r="M1518" i="2" s="1"/>
  <c r="L920" i="2"/>
  <c r="L1518" i="2" s="1"/>
  <c r="K920" i="2"/>
  <c r="K1518" i="2" s="1"/>
  <c r="J920" i="2"/>
  <c r="J1518" i="2" s="1"/>
  <c r="I920" i="2"/>
  <c r="I1518" i="2" s="1"/>
  <c r="H920" i="2"/>
  <c r="H1518" i="2" s="1"/>
  <c r="G920" i="2"/>
  <c r="G1518" i="2" s="1"/>
  <c r="F920" i="2"/>
  <c r="F1518" i="2" s="1"/>
  <c r="E920" i="2"/>
  <c r="E1518" i="2" s="1"/>
  <c r="D920" i="2"/>
  <c r="D1518" i="2" s="1"/>
  <c r="C920" i="2"/>
  <c r="C1518" i="2" s="1"/>
  <c r="A920" i="2"/>
  <c r="A1518" i="2" s="1"/>
  <c r="A327" i="3" s="1"/>
  <c r="A987" i="3" s="1"/>
  <c r="Z987" i="3" s="1"/>
  <c r="V919" i="2"/>
  <c r="V1517" i="2" s="1"/>
  <c r="U919" i="2"/>
  <c r="U1517" i="2" s="1"/>
  <c r="T919" i="2"/>
  <c r="T1517" i="2" s="1"/>
  <c r="S919" i="2"/>
  <c r="S1517" i="2" s="1"/>
  <c r="R919" i="2"/>
  <c r="R1517" i="2" s="1"/>
  <c r="Q919" i="2"/>
  <c r="Q1517" i="2" s="1"/>
  <c r="P919" i="2"/>
  <c r="P1517" i="2" s="1"/>
  <c r="O919" i="2"/>
  <c r="O1517" i="2" s="1"/>
  <c r="N919" i="2"/>
  <c r="N1517" i="2" s="1"/>
  <c r="M919" i="2"/>
  <c r="M1517" i="2" s="1"/>
  <c r="L919" i="2"/>
  <c r="L1517" i="2" s="1"/>
  <c r="K919" i="2"/>
  <c r="K1517" i="2" s="1"/>
  <c r="J919" i="2"/>
  <c r="J1517" i="2" s="1"/>
  <c r="I919" i="2"/>
  <c r="I1517" i="2" s="1"/>
  <c r="H919" i="2"/>
  <c r="H1517" i="2" s="1"/>
  <c r="G919" i="2"/>
  <c r="G1517" i="2" s="1"/>
  <c r="F919" i="2"/>
  <c r="F1517" i="2" s="1"/>
  <c r="E919" i="2"/>
  <c r="E1517" i="2" s="1"/>
  <c r="D919" i="2"/>
  <c r="D1517" i="2" s="1"/>
  <c r="C919" i="2"/>
  <c r="C1517" i="2" s="1"/>
  <c r="A919" i="2"/>
  <c r="A1517" i="2" s="1"/>
  <c r="A326" i="3" s="1"/>
  <c r="A986" i="3" s="1"/>
  <c r="Z986" i="3" s="1"/>
  <c r="V918" i="2"/>
  <c r="V1516" i="2" s="1"/>
  <c r="U918" i="2"/>
  <c r="U1516" i="2" s="1"/>
  <c r="T918" i="2"/>
  <c r="T1516" i="2" s="1"/>
  <c r="S918" i="2"/>
  <c r="S1516" i="2" s="1"/>
  <c r="R918" i="2"/>
  <c r="R1516" i="2" s="1"/>
  <c r="Q918" i="2"/>
  <c r="Q1516" i="2" s="1"/>
  <c r="P918" i="2"/>
  <c r="P1516" i="2" s="1"/>
  <c r="O918" i="2"/>
  <c r="O1516" i="2" s="1"/>
  <c r="N918" i="2"/>
  <c r="N1516" i="2" s="1"/>
  <c r="M918" i="2"/>
  <c r="M1516" i="2" s="1"/>
  <c r="L918" i="2"/>
  <c r="L1516" i="2" s="1"/>
  <c r="K918" i="2"/>
  <c r="K1516" i="2" s="1"/>
  <c r="J918" i="2"/>
  <c r="J1516" i="2" s="1"/>
  <c r="I918" i="2"/>
  <c r="I1516" i="2" s="1"/>
  <c r="H918" i="2"/>
  <c r="H1516" i="2" s="1"/>
  <c r="G918" i="2"/>
  <c r="G1516" i="2" s="1"/>
  <c r="F918" i="2"/>
  <c r="F1516" i="2" s="1"/>
  <c r="E918" i="2"/>
  <c r="E1516" i="2" s="1"/>
  <c r="D918" i="2"/>
  <c r="D1516" i="2" s="1"/>
  <c r="C918" i="2"/>
  <c r="C1516" i="2" s="1"/>
  <c r="A918" i="2"/>
  <c r="A1516" i="2" s="1"/>
  <c r="A325" i="3" s="1"/>
  <c r="A985" i="3" s="1"/>
  <c r="Z985" i="3" s="1"/>
  <c r="V917" i="2"/>
  <c r="V1515" i="2" s="1"/>
  <c r="U917" i="2"/>
  <c r="U1515" i="2" s="1"/>
  <c r="T917" i="2"/>
  <c r="T1515" i="2" s="1"/>
  <c r="S917" i="2"/>
  <c r="S1515" i="2" s="1"/>
  <c r="R917" i="2"/>
  <c r="R1515" i="2" s="1"/>
  <c r="Q917" i="2"/>
  <c r="Q1515" i="2" s="1"/>
  <c r="P917" i="2"/>
  <c r="P1515" i="2" s="1"/>
  <c r="O917" i="2"/>
  <c r="O1515" i="2" s="1"/>
  <c r="N917" i="2"/>
  <c r="N1515" i="2" s="1"/>
  <c r="M917" i="2"/>
  <c r="M1515" i="2" s="1"/>
  <c r="L917" i="2"/>
  <c r="L1515" i="2" s="1"/>
  <c r="K917" i="2"/>
  <c r="K1515" i="2" s="1"/>
  <c r="J917" i="2"/>
  <c r="J1515" i="2" s="1"/>
  <c r="I917" i="2"/>
  <c r="I1515" i="2" s="1"/>
  <c r="H917" i="2"/>
  <c r="H1515" i="2" s="1"/>
  <c r="G917" i="2"/>
  <c r="G1515" i="2" s="1"/>
  <c r="F917" i="2"/>
  <c r="F1515" i="2" s="1"/>
  <c r="E917" i="2"/>
  <c r="E1515" i="2" s="1"/>
  <c r="D917" i="2"/>
  <c r="D1515" i="2" s="1"/>
  <c r="C917" i="2"/>
  <c r="C1515" i="2" s="1"/>
  <c r="A917" i="2"/>
  <c r="A1515" i="2" s="1"/>
  <c r="A324" i="3" s="1"/>
  <c r="A984" i="3" s="1"/>
  <c r="Z984" i="3" s="1"/>
  <c r="V916" i="2"/>
  <c r="V1514" i="2" s="1"/>
  <c r="U916" i="2"/>
  <c r="U1514" i="2" s="1"/>
  <c r="T916" i="2"/>
  <c r="T1514" i="2" s="1"/>
  <c r="S916" i="2"/>
  <c r="S1514" i="2" s="1"/>
  <c r="R916" i="2"/>
  <c r="R1514" i="2" s="1"/>
  <c r="Q916" i="2"/>
  <c r="Q1514" i="2" s="1"/>
  <c r="P916" i="2"/>
  <c r="P1514" i="2" s="1"/>
  <c r="O916" i="2"/>
  <c r="O1514" i="2" s="1"/>
  <c r="N916" i="2"/>
  <c r="N1514" i="2" s="1"/>
  <c r="M916" i="2"/>
  <c r="M1514" i="2" s="1"/>
  <c r="L916" i="2"/>
  <c r="L1514" i="2" s="1"/>
  <c r="K916" i="2"/>
  <c r="K1514" i="2" s="1"/>
  <c r="J916" i="2"/>
  <c r="J1514" i="2" s="1"/>
  <c r="I916" i="2"/>
  <c r="I1514" i="2" s="1"/>
  <c r="H916" i="2"/>
  <c r="H1514" i="2" s="1"/>
  <c r="G916" i="2"/>
  <c r="G1514" i="2" s="1"/>
  <c r="F916" i="2"/>
  <c r="F1514" i="2" s="1"/>
  <c r="E916" i="2"/>
  <c r="E1514" i="2" s="1"/>
  <c r="D916" i="2"/>
  <c r="D1514" i="2" s="1"/>
  <c r="C916" i="2"/>
  <c r="C1514" i="2" s="1"/>
  <c r="A916" i="2"/>
  <c r="A1514" i="2" s="1"/>
  <c r="A323" i="3" s="1"/>
  <c r="A983" i="3" s="1"/>
  <c r="Z983" i="3" s="1"/>
  <c r="V915" i="2"/>
  <c r="V1513" i="2" s="1"/>
  <c r="U915" i="2"/>
  <c r="U1513" i="2" s="1"/>
  <c r="T915" i="2"/>
  <c r="T1513" i="2" s="1"/>
  <c r="S915" i="2"/>
  <c r="S1513" i="2" s="1"/>
  <c r="R915" i="2"/>
  <c r="R1513" i="2" s="1"/>
  <c r="Q915" i="2"/>
  <c r="Q1513" i="2" s="1"/>
  <c r="P915" i="2"/>
  <c r="P1513" i="2" s="1"/>
  <c r="O915" i="2"/>
  <c r="O1513" i="2" s="1"/>
  <c r="N915" i="2"/>
  <c r="N1513" i="2" s="1"/>
  <c r="M915" i="2"/>
  <c r="M1513" i="2" s="1"/>
  <c r="L915" i="2"/>
  <c r="L1513" i="2" s="1"/>
  <c r="K915" i="2"/>
  <c r="K1513" i="2" s="1"/>
  <c r="J915" i="2"/>
  <c r="J1513" i="2" s="1"/>
  <c r="I915" i="2"/>
  <c r="I1513" i="2" s="1"/>
  <c r="H915" i="2"/>
  <c r="H1513" i="2" s="1"/>
  <c r="G915" i="2"/>
  <c r="G1513" i="2" s="1"/>
  <c r="F915" i="2"/>
  <c r="F1513" i="2" s="1"/>
  <c r="E915" i="2"/>
  <c r="E1513" i="2" s="1"/>
  <c r="D915" i="2"/>
  <c r="D1513" i="2" s="1"/>
  <c r="C915" i="2"/>
  <c r="C1513" i="2" s="1"/>
  <c r="A915" i="2"/>
  <c r="A1513" i="2" s="1"/>
  <c r="A322" i="3" s="1"/>
  <c r="A982" i="3" s="1"/>
  <c r="Z982" i="3" s="1"/>
  <c r="V914" i="2"/>
  <c r="V1512" i="2" s="1"/>
  <c r="U914" i="2"/>
  <c r="U1512" i="2" s="1"/>
  <c r="T914" i="2"/>
  <c r="T1512" i="2" s="1"/>
  <c r="S914" i="2"/>
  <c r="S1512" i="2" s="1"/>
  <c r="R914" i="2"/>
  <c r="R1512" i="2" s="1"/>
  <c r="Q914" i="2"/>
  <c r="Q1512" i="2" s="1"/>
  <c r="P914" i="2"/>
  <c r="P1512" i="2" s="1"/>
  <c r="O914" i="2"/>
  <c r="O1512" i="2" s="1"/>
  <c r="N914" i="2"/>
  <c r="N1512" i="2" s="1"/>
  <c r="M914" i="2"/>
  <c r="M1512" i="2" s="1"/>
  <c r="L914" i="2"/>
  <c r="L1512" i="2" s="1"/>
  <c r="K914" i="2"/>
  <c r="K1512" i="2" s="1"/>
  <c r="J914" i="2"/>
  <c r="J1512" i="2" s="1"/>
  <c r="I914" i="2"/>
  <c r="I1512" i="2" s="1"/>
  <c r="H914" i="2"/>
  <c r="H1512" i="2" s="1"/>
  <c r="G914" i="2"/>
  <c r="G1512" i="2" s="1"/>
  <c r="F914" i="2"/>
  <c r="F1512" i="2" s="1"/>
  <c r="E914" i="2"/>
  <c r="E1512" i="2" s="1"/>
  <c r="D914" i="2"/>
  <c r="D1512" i="2" s="1"/>
  <c r="C914" i="2"/>
  <c r="C1512" i="2" s="1"/>
  <c r="A914" i="2"/>
  <c r="A1512" i="2" s="1"/>
  <c r="A321" i="3" s="1"/>
  <c r="A981" i="3" s="1"/>
  <c r="Z981" i="3" s="1"/>
  <c r="V913" i="2"/>
  <c r="V1511" i="2" s="1"/>
  <c r="U913" i="2"/>
  <c r="U1511" i="2" s="1"/>
  <c r="T913" i="2"/>
  <c r="T1511" i="2" s="1"/>
  <c r="S913" i="2"/>
  <c r="S1511" i="2" s="1"/>
  <c r="R913" i="2"/>
  <c r="R1511" i="2" s="1"/>
  <c r="Q913" i="2"/>
  <c r="Q1511" i="2" s="1"/>
  <c r="P913" i="2"/>
  <c r="P1511" i="2" s="1"/>
  <c r="O913" i="2"/>
  <c r="O1511" i="2" s="1"/>
  <c r="N913" i="2"/>
  <c r="N1511" i="2" s="1"/>
  <c r="M913" i="2"/>
  <c r="M1511" i="2" s="1"/>
  <c r="L913" i="2"/>
  <c r="L1511" i="2" s="1"/>
  <c r="K913" i="2"/>
  <c r="K1511" i="2" s="1"/>
  <c r="J913" i="2"/>
  <c r="J1511" i="2" s="1"/>
  <c r="I913" i="2"/>
  <c r="I1511" i="2" s="1"/>
  <c r="H913" i="2"/>
  <c r="H1511" i="2" s="1"/>
  <c r="G913" i="2"/>
  <c r="G1511" i="2" s="1"/>
  <c r="F913" i="2"/>
  <c r="F1511" i="2" s="1"/>
  <c r="E913" i="2"/>
  <c r="E1511" i="2" s="1"/>
  <c r="D913" i="2"/>
  <c r="D1511" i="2" s="1"/>
  <c r="C913" i="2"/>
  <c r="C1511" i="2" s="1"/>
  <c r="A913" i="2"/>
  <c r="A1511" i="2" s="1"/>
  <c r="A320" i="3" s="1"/>
  <c r="A980" i="3" s="1"/>
  <c r="Z980" i="3" s="1"/>
  <c r="V912" i="2"/>
  <c r="V1510" i="2" s="1"/>
  <c r="U912" i="2"/>
  <c r="U1510" i="2" s="1"/>
  <c r="T912" i="2"/>
  <c r="T1510" i="2" s="1"/>
  <c r="S912" i="2"/>
  <c r="S1510" i="2" s="1"/>
  <c r="R912" i="2"/>
  <c r="R1510" i="2" s="1"/>
  <c r="Q912" i="2"/>
  <c r="Q1510" i="2" s="1"/>
  <c r="P912" i="2"/>
  <c r="P1510" i="2" s="1"/>
  <c r="O912" i="2"/>
  <c r="O1510" i="2" s="1"/>
  <c r="N912" i="2"/>
  <c r="N1510" i="2" s="1"/>
  <c r="M912" i="2"/>
  <c r="M1510" i="2" s="1"/>
  <c r="L912" i="2"/>
  <c r="L1510" i="2" s="1"/>
  <c r="K912" i="2"/>
  <c r="K1510" i="2" s="1"/>
  <c r="J912" i="2"/>
  <c r="J1510" i="2" s="1"/>
  <c r="I912" i="2"/>
  <c r="I1510" i="2" s="1"/>
  <c r="H912" i="2"/>
  <c r="H1510" i="2" s="1"/>
  <c r="G912" i="2"/>
  <c r="G1510" i="2" s="1"/>
  <c r="F912" i="2"/>
  <c r="F1510" i="2" s="1"/>
  <c r="E912" i="2"/>
  <c r="E1510" i="2" s="1"/>
  <c r="D912" i="2"/>
  <c r="D1510" i="2" s="1"/>
  <c r="C912" i="2"/>
  <c r="C1510" i="2" s="1"/>
  <c r="A912" i="2"/>
  <c r="A1510" i="2" s="1"/>
  <c r="A319" i="3" s="1"/>
  <c r="A979" i="3" s="1"/>
  <c r="Z979" i="3" s="1"/>
  <c r="V911" i="2"/>
  <c r="V1509" i="2" s="1"/>
  <c r="U911" i="2"/>
  <c r="U1509" i="2" s="1"/>
  <c r="T911" i="2"/>
  <c r="T1509" i="2" s="1"/>
  <c r="S911" i="2"/>
  <c r="S1509" i="2" s="1"/>
  <c r="R911" i="2"/>
  <c r="R1509" i="2" s="1"/>
  <c r="Q911" i="2"/>
  <c r="Q1509" i="2" s="1"/>
  <c r="P911" i="2"/>
  <c r="P1509" i="2" s="1"/>
  <c r="O911" i="2"/>
  <c r="O1509" i="2" s="1"/>
  <c r="N911" i="2"/>
  <c r="N1509" i="2" s="1"/>
  <c r="M911" i="2"/>
  <c r="M1509" i="2" s="1"/>
  <c r="L911" i="2"/>
  <c r="L1509" i="2" s="1"/>
  <c r="K911" i="2"/>
  <c r="K1509" i="2" s="1"/>
  <c r="J911" i="2"/>
  <c r="J1509" i="2" s="1"/>
  <c r="I911" i="2"/>
  <c r="I1509" i="2" s="1"/>
  <c r="H911" i="2"/>
  <c r="H1509" i="2" s="1"/>
  <c r="G911" i="2"/>
  <c r="G1509" i="2" s="1"/>
  <c r="F911" i="2"/>
  <c r="F1509" i="2" s="1"/>
  <c r="E911" i="2"/>
  <c r="E1509" i="2" s="1"/>
  <c r="D911" i="2"/>
  <c r="D1509" i="2" s="1"/>
  <c r="C911" i="2"/>
  <c r="C1509" i="2" s="1"/>
  <c r="A911" i="2"/>
  <c r="A1509" i="2" s="1"/>
  <c r="A318" i="3" s="1"/>
  <c r="A978" i="3" s="1"/>
  <c r="Z978" i="3" s="1"/>
  <c r="V910" i="2"/>
  <c r="V1508" i="2" s="1"/>
  <c r="U910" i="2"/>
  <c r="U1508" i="2" s="1"/>
  <c r="T910" i="2"/>
  <c r="T1508" i="2" s="1"/>
  <c r="S910" i="2"/>
  <c r="S1508" i="2" s="1"/>
  <c r="R910" i="2"/>
  <c r="R1508" i="2" s="1"/>
  <c r="Q910" i="2"/>
  <c r="Q1508" i="2" s="1"/>
  <c r="P910" i="2"/>
  <c r="P1508" i="2" s="1"/>
  <c r="O910" i="2"/>
  <c r="O1508" i="2" s="1"/>
  <c r="N910" i="2"/>
  <c r="N1508" i="2" s="1"/>
  <c r="M910" i="2"/>
  <c r="M1508" i="2" s="1"/>
  <c r="L910" i="2"/>
  <c r="L1508" i="2" s="1"/>
  <c r="K910" i="2"/>
  <c r="K1508" i="2" s="1"/>
  <c r="J910" i="2"/>
  <c r="J1508" i="2" s="1"/>
  <c r="I910" i="2"/>
  <c r="I1508" i="2" s="1"/>
  <c r="H910" i="2"/>
  <c r="H1508" i="2" s="1"/>
  <c r="G910" i="2"/>
  <c r="G1508" i="2" s="1"/>
  <c r="F910" i="2"/>
  <c r="F1508" i="2" s="1"/>
  <c r="E910" i="2"/>
  <c r="E1508" i="2" s="1"/>
  <c r="D910" i="2"/>
  <c r="D1508" i="2" s="1"/>
  <c r="C910" i="2"/>
  <c r="C1508" i="2" s="1"/>
  <c r="A910" i="2"/>
  <c r="A1508" i="2" s="1"/>
  <c r="A317" i="3" s="1"/>
  <c r="A977" i="3" s="1"/>
  <c r="Z977" i="3" s="1"/>
  <c r="V909" i="2"/>
  <c r="V1507" i="2" s="1"/>
  <c r="U909" i="2"/>
  <c r="U1507" i="2" s="1"/>
  <c r="T909" i="2"/>
  <c r="T1507" i="2" s="1"/>
  <c r="S909" i="2"/>
  <c r="S1507" i="2" s="1"/>
  <c r="R909" i="2"/>
  <c r="R1507" i="2" s="1"/>
  <c r="Q909" i="2"/>
  <c r="Q1507" i="2" s="1"/>
  <c r="P909" i="2"/>
  <c r="P1507" i="2" s="1"/>
  <c r="O909" i="2"/>
  <c r="O1507" i="2" s="1"/>
  <c r="N909" i="2"/>
  <c r="N1507" i="2" s="1"/>
  <c r="M909" i="2"/>
  <c r="M1507" i="2" s="1"/>
  <c r="L909" i="2"/>
  <c r="L1507" i="2" s="1"/>
  <c r="K909" i="2"/>
  <c r="K1507" i="2" s="1"/>
  <c r="J909" i="2"/>
  <c r="J1507" i="2" s="1"/>
  <c r="I909" i="2"/>
  <c r="I1507" i="2" s="1"/>
  <c r="H909" i="2"/>
  <c r="H1507" i="2" s="1"/>
  <c r="G909" i="2"/>
  <c r="G1507" i="2" s="1"/>
  <c r="F909" i="2"/>
  <c r="F1507" i="2" s="1"/>
  <c r="E909" i="2"/>
  <c r="E1507" i="2" s="1"/>
  <c r="D909" i="2"/>
  <c r="D1507" i="2" s="1"/>
  <c r="C909" i="2"/>
  <c r="C1507" i="2" s="1"/>
  <c r="A909" i="2"/>
  <c r="A1507" i="2" s="1"/>
  <c r="A316" i="3" s="1"/>
  <c r="A976" i="3" s="1"/>
  <c r="Z976" i="3" s="1"/>
  <c r="V908" i="2"/>
  <c r="V1506" i="2" s="1"/>
  <c r="U908" i="2"/>
  <c r="U1506" i="2" s="1"/>
  <c r="T908" i="2"/>
  <c r="T1506" i="2" s="1"/>
  <c r="S908" i="2"/>
  <c r="S1506" i="2" s="1"/>
  <c r="R908" i="2"/>
  <c r="R1506" i="2" s="1"/>
  <c r="Q908" i="2"/>
  <c r="Q1506" i="2" s="1"/>
  <c r="P908" i="2"/>
  <c r="P1506" i="2" s="1"/>
  <c r="O908" i="2"/>
  <c r="O1506" i="2" s="1"/>
  <c r="N908" i="2"/>
  <c r="N1506" i="2" s="1"/>
  <c r="M908" i="2"/>
  <c r="M1506" i="2" s="1"/>
  <c r="L908" i="2"/>
  <c r="L1506" i="2" s="1"/>
  <c r="K908" i="2"/>
  <c r="K1506" i="2" s="1"/>
  <c r="J908" i="2"/>
  <c r="J1506" i="2" s="1"/>
  <c r="I908" i="2"/>
  <c r="I1506" i="2" s="1"/>
  <c r="H908" i="2"/>
  <c r="H1506" i="2" s="1"/>
  <c r="G908" i="2"/>
  <c r="G1506" i="2" s="1"/>
  <c r="F908" i="2"/>
  <c r="F1506" i="2" s="1"/>
  <c r="E908" i="2"/>
  <c r="E1506" i="2" s="1"/>
  <c r="D908" i="2"/>
  <c r="D1506" i="2" s="1"/>
  <c r="C908" i="2"/>
  <c r="C1506" i="2" s="1"/>
  <c r="A908" i="2"/>
  <c r="A1506" i="2" s="1"/>
  <c r="A315" i="3" s="1"/>
  <c r="A975" i="3" s="1"/>
  <c r="Z975" i="3" s="1"/>
  <c r="V907" i="2"/>
  <c r="V1505" i="2" s="1"/>
  <c r="U907" i="2"/>
  <c r="U1505" i="2" s="1"/>
  <c r="T907" i="2"/>
  <c r="T1505" i="2" s="1"/>
  <c r="S907" i="2"/>
  <c r="S1505" i="2" s="1"/>
  <c r="R907" i="2"/>
  <c r="R1505" i="2" s="1"/>
  <c r="Q907" i="2"/>
  <c r="Q1505" i="2" s="1"/>
  <c r="P907" i="2"/>
  <c r="P1505" i="2" s="1"/>
  <c r="O907" i="2"/>
  <c r="O1505" i="2" s="1"/>
  <c r="N907" i="2"/>
  <c r="N1505" i="2" s="1"/>
  <c r="M907" i="2"/>
  <c r="M1505" i="2" s="1"/>
  <c r="L907" i="2"/>
  <c r="L1505" i="2" s="1"/>
  <c r="K907" i="2"/>
  <c r="K1505" i="2" s="1"/>
  <c r="J907" i="2"/>
  <c r="J1505" i="2" s="1"/>
  <c r="I907" i="2"/>
  <c r="I1505" i="2" s="1"/>
  <c r="H907" i="2"/>
  <c r="H1505" i="2" s="1"/>
  <c r="G907" i="2"/>
  <c r="G1505" i="2" s="1"/>
  <c r="F907" i="2"/>
  <c r="F1505" i="2" s="1"/>
  <c r="E907" i="2"/>
  <c r="E1505" i="2" s="1"/>
  <c r="D907" i="2"/>
  <c r="D1505" i="2" s="1"/>
  <c r="C907" i="2"/>
  <c r="C1505" i="2" s="1"/>
  <c r="A907" i="2"/>
  <c r="A1505" i="2" s="1"/>
  <c r="A314" i="3" s="1"/>
  <c r="A974" i="3" s="1"/>
  <c r="Z974" i="3" s="1"/>
  <c r="V906" i="2"/>
  <c r="V1504" i="2" s="1"/>
  <c r="U906" i="2"/>
  <c r="U1504" i="2" s="1"/>
  <c r="T906" i="2"/>
  <c r="T1504" i="2" s="1"/>
  <c r="S906" i="2"/>
  <c r="S1504" i="2" s="1"/>
  <c r="R906" i="2"/>
  <c r="R1504" i="2" s="1"/>
  <c r="Q906" i="2"/>
  <c r="Q1504" i="2" s="1"/>
  <c r="P906" i="2"/>
  <c r="P1504" i="2" s="1"/>
  <c r="O906" i="2"/>
  <c r="O1504" i="2" s="1"/>
  <c r="N906" i="2"/>
  <c r="N1504" i="2" s="1"/>
  <c r="M906" i="2"/>
  <c r="M1504" i="2" s="1"/>
  <c r="L906" i="2"/>
  <c r="L1504" i="2" s="1"/>
  <c r="K906" i="2"/>
  <c r="K1504" i="2" s="1"/>
  <c r="J906" i="2"/>
  <c r="J1504" i="2" s="1"/>
  <c r="I906" i="2"/>
  <c r="I1504" i="2" s="1"/>
  <c r="H906" i="2"/>
  <c r="H1504" i="2" s="1"/>
  <c r="G906" i="2"/>
  <c r="G1504" i="2" s="1"/>
  <c r="F906" i="2"/>
  <c r="F1504" i="2" s="1"/>
  <c r="E906" i="2"/>
  <c r="E1504" i="2" s="1"/>
  <c r="D906" i="2"/>
  <c r="D1504" i="2" s="1"/>
  <c r="C906" i="2"/>
  <c r="C1504" i="2" s="1"/>
  <c r="A906" i="2"/>
  <c r="A1504" i="2" s="1"/>
  <c r="A313" i="3" s="1"/>
  <c r="A973" i="3" s="1"/>
  <c r="Z973" i="3" s="1"/>
  <c r="V905" i="2"/>
  <c r="V1503" i="2" s="1"/>
  <c r="U905" i="2"/>
  <c r="U1503" i="2" s="1"/>
  <c r="T905" i="2"/>
  <c r="T1503" i="2" s="1"/>
  <c r="S905" i="2"/>
  <c r="S1503" i="2" s="1"/>
  <c r="R905" i="2"/>
  <c r="R1503" i="2" s="1"/>
  <c r="Q905" i="2"/>
  <c r="Q1503" i="2" s="1"/>
  <c r="P905" i="2"/>
  <c r="P1503" i="2" s="1"/>
  <c r="O905" i="2"/>
  <c r="O1503" i="2" s="1"/>
  <c r="N905" i="2"/>
  <c r="N1503" i="2" s="1"/>
  <c r="M905" i="2"/>
  <c r="M1503" i="2" s="1"/>
  <c r="L905" i="2"/>
  <c r="L1503" i="2" s="1"/>
  <c r="K905" i="2"/>
  <c r="K1503" i="2" s="1"/>
  <c r="J905" i="2"/>
  <c r="J1503" i="2" s="1"/>
  <c r="I905" i="2"/>
  <c r="I1503" i="2" s="1"/>
  <c r="H905" i="2"/>
  <c r="H1503" i="2" s="1"/>
  <c r="G905" i="2"/>
  <c r="G1503" i="2" s="1"/>
  <c r="F905" i="2"/>
  <c r="F1503" i="2" s="1"/>
  <c r="E905" i="2"/>
  <c r="E1503" i="2" s="1"/>
  <c r="D905" i="2"/>
  <c r="D1503" i="2" s="1"/>
  <c r="C905" i="2"/>
  <c r="C1503" i="2" s="1"/>
  <c r="A905" i="2"/>
  <c r="A1503" i="2" s="1"/>
  <c r="A312" i="3" s="1"/>
  <c r="A972" i="3" s="1"/>
  <c r="Z972" i="3" s="1"/>
  <c r="V904" i="2"/>
  <c r="V1502" i="2" s="1"/>
  <c r="U904" i="2"/>
  <c r="U1502" i="2" s="1"/>
  <c r="T904" i="2"/>
  <c r="T1502" i="2" s="1"/>
  <c r="S904" i="2"/>
  <c r="S1502" i="2" s="1"/>
  <c r="R904" i="2"/>
  <c r="R1502" i="2" s="1"/>
  <c r="Q904" i="2"/>
  <c r="Q1502" i="2" s="1"/>
  <c r="P904" i="2"/>
  <c r="P1502" i="2" s="1"/>
  <c r="O904" i="2"/>
  <c r="O1502" i="2" s="1"/>
  <c r="N904" i="2"/>
  <c r="N1502" i="2" s="1"/>
  <c r="M904" i="2"/>
  <c r="M1502" i="2" s="1"/>
  <c r="L904" i="2"/>
  <c r="L1502" i="2" s="1"/>
  <c r="K904" i="2"/>
  <c r="K1502" i="2" s="1"/>
  <c r="J904" i="2"/>
  <c r="J1502" i="2" s="1"/>
  <c r="I904" i="2"/>
  <c r="I1502" i="2" s="1"/>
  <c r="H904" i="2"/>
  <c r="H1502" i="2" s="1"/>
  <c r="G904" i="2"/>
  <c r="G1502" i="2" s="1"/>
  <c r="F904" i="2"/>
  <c r="F1502" i="2" s="1"/>
  <c r="E904" i="2"/>
  <c r="E1502" i="2" s="1"/>
  <c r="D904" i="2"/>
  <c r="D1502" i="2" s="1"/>
  <c r="C904" i="2"/>
  <c r="C1502" i="2" s="1"/>
  <c r="A904" i="2"/>
  <c r="A1502" i="2" s="1"/>
  <c r="A311" i="3" s="1"/>
  <c r="A971" i="3" s="1"/>
  <c r="Z971" i="3" s="1"/>
  <c r="V903" i="2"/>
  <c r="V1501" i="2" s="1"/>
  <c r="U903" i="2"/>
  <c r="U1501" i="2" s="1"/>
  <c r="T903" i="2"/>
  <c r="T1501" i="2" s="1"/>
  <c r="S903" i="2"/>
  <c r="S1501" i="2" s="1"/>
  <c r="R903" i="2"/>
  <c r="R1501" i="2" s="1"/>
  <c r="Q903" i="2"/>
  <c r="Q1501" i="2" s="1"/>
  <c r="P903" i="2"/>
  <c r="P1501" i="2" s="1"/>
  <c r="O903" i="2"/>
  <c r="O1501" i="2" s="1"/>
  <c r="N903" i="2"/>
  <c r="N1501" i="2" s="1"/>
  <c r="M903" i="2"/>
  <c r="M1501" i="2" s="1"/>
  <c r="L903" i="2"/>
  <c r="L1501" i="2" s="1"/>
  <c r="K903" i="2"/>
  <c r="K1501" i="2" s="1"/>
  <c r="J903" i="2"/>
  <c r="J1501" i="2" s="1"/>
  <c r="I903" i="2"/>
  <c r="I1501" i="2" s="1"/>
  <c r="H903" i="2"/>
  <c r="H1501" i="2" s="1"/>
  <c r="G903" i="2"/>
  <c r="G1501" i="2" s="1"/>
  <c r="F903" i="2"/>
  <c r="F1501" i="2" s="1"/>
  <c r="E903" i="2"/>
  <c r="E1501" i="2" s="1"/>
  <c r="D903" i="2"/>
  <c r="D1501" i="2" s="1"/>
  <c r="C903" i="2"/>
  <c r="C1501" i="2" s="1"/>
  <c r="A903" i="2"/>
  <c r="A1501" i="2" s="1"/>
  <c r="A310" i="3" s="1"/>
  <c r="A970" i="3" s="1"/>
  <c r="Z970" i="3" s="1"/>
  <c r="V902" i="2"/>
  <c r="V1500" i="2" s="1"/>
  <c r="U902" i="2"/>
  <c r="U1500" i="2" s="1"/>
  <c r="T902" i="2"/>
  <c r="T1500" i="2" s="1"/>
  <c r="S902" i="2"/>
  <c r="S1500" i="2" s="1"/>
  <c r="R902" i="2"/>
  <c r="R1500" i="2" s="1"/>
  <c r="Q902" i="2"/>
  <c r="Q1500" i="2" s="1"/>
  <c r="P902" i="2"/>
  <c r="P1500" i="2" s="1"/>
  <c r="O902" i="2"/>
  <c r="O1500" i="2" s="1"/>
  <c r="N902" i="2"/>
  <c r="N1500" i="2" s="1"/>
  <c r="M902" i="2"/>
  <c r="M1500" i="2" s="1"/>
  <c r="L902" i="2"/>
  <c r="L1500" i="2" s="1"/>
  <c r="K902" i="2"/>
  <c r="K1500" i="2" s="1"/>
  <c r="J902" i="2"/>
  <c r="J1500" i="2" s="1"/>
  <c r="I902" i="2"/>
  <c r="I1500" i="2" s="1"/>
  <c r="H902" i="2"/>
  <c r="H1500" i="2" s="1"/>
  <c r="G902" i="2"/>
  <c r="G1500" i="2" s="1"/>
  <c r="F902" i="2"/>
  <c r="F1500" i="2" s="1"/>
  <c r="E902" i="2"/>
  <c r="E1500" i="2" s="1"/>
  <c r="D902" i="2"/>
  <c r="D1500" i="2" s="1"/>
  <c r="C902" i="2"/>
  <c r="C1500" i="2" s="1"/>
  <c r="A902" i="2"/>
  <c r="A1500" i="2" s="1"/>
  <c r="A309" i="3" s="1"/>
  <c r="A969" i="3" s="1"/>
  <c r="Z969" i="3" s="1"/>
  <c r="V901" i="2"/>
  <c r="V1499" i="2" s="1"/>
  <c r="U901" i="2"/>
  <c r="U1499" i="2" s="1"/>
  <c r="T901" i="2"/>
  <c r="T1499" i="2" s="1"/>
  <c r="S901" i="2"/>
  <c r="S1499" i="2" s="1"/>
  <c r="R901" i="2"/>
  <c r="R1499" i="2" s="1"/>
  <c r="Q901" i="2"/>
  <c r="Q1499" i="2" s="1"/>
  <c r="P901" i="2"/>
  <c r="P1499" i="2" s="1"/>
  <c r="O901" i="2"/>
  <c r="O1499" i="2" s="1"/>
  <c r="N901" i="2"/>
  <c r="N1499" i="2" s="1"/>
  <c r="M901" i="2"/>
  <c r="M1499" i="2" s="1"/>
  <c r="L901" i="2"/>
  <c r="L1499" i="2" s="1"/>
  <c r="K901" i="2"/>
  <c r="K1499" i="2" s="1"/>
  <c r="J901" i="2"/>
  <c r="J1499" i="2" s="1"/>
  <c r="I901" i="2"/>
  <c r="I1499" i="2" s="1"/>
  <c r="H901" i="2"/>
  <c r="H1499" i="2" s="1"/>
  <c r="G901" i="2"/>
  <c r="G1499" i="2" s="1"/>
  <c r="F901" i="2"/>
  <c r="F1499" i="2" s="1"/>
  <c r="E901" i="2"/>
  <c r="E1499" i="2" s="1"/>
  <c r="D901" i="2"/>
  <c r="D1499" i="2" s="1"/>
  <c r="C901" i="2"/>
  <c r="C1499" i="2" s="1"/>
  <c r="A901" i="2"/>
  <c r="A1499" i="2" s="1"/>
  <c r="A308" i="3" s="1"/>
  <c r="A968" i="3" s="1"/>
  <c r="Z968" i="3" s="1"/>
  <c r="V900" i="2"/>
  <c r="V1498" i="2" s="1"/>
  <c r="U900" i="2"/>
  <c r="U1498" i="2" s="1"/>
  <c r="T900" i="2"/>
  <c r="T1498" i="2" s="1"/>
  <c r="S900" i="2"/>
  <c r="S1498" i="2" s="1"/>
  <c r="R900" i="2"/>
  <c r="R1498" i="2" s="1"/>
  <c r="Q900" i="2"/>
  <c r="Q1498" i="2" s="1"/>
  <c r="P900" i="2"/>
  <c r="P1498" i="2" s="1"/>
  <c r="O900" i="2"/>
  <c r="O1498" i="2" s="1"/>
  <c r="N900" i="2"/>
  <c r="N1498" i="2" s="1"/>
  <c r="M900" i="2"/>
  <c r="M1498" i="2" s="1"/>
  <c r="L900" i="2"/>
  <c r="L1498" i="2" s="1"/>
  <c r="K900" i="2"/>
  <c r="K1498" i="2" s="1"/>
  <c r="J900" i="2"/>
  <c r="J1498" i="2" s="1"/>
  <c r="I900" i="2"/>
  <c r="I1498" i="2" s="1"/>
  <c r="H900" i="2"/>
  <c r="H1498" i="2" s="1"/>
  <c r="G900" i="2"/>
  <c r="G1498" i="2" s="1"/>
  <c r="F900" i="2"/>
  <c r="F1498" i="2" s="1"/>
  <c r="E900" i="2"/>
  <c r="E1498" i="2" s="1"/>
  <c r="D900" i="2"/>
  <c r="D1498" i="2" s="1"/>
  <c r="C900" i="2"/>
  <c r="C1498" i="2" s="1"/>
  <c r="A900" i="2"/>
  <c r="A1498" i="2" s="1"/>
  <c r="A307" i="3" s="1"/>
  <c r="A967" i="3" s="1"/>
  <c r="Z967" i="3" s="1"/>
  <c r="V899" i="2"/>
  <c r="V1497" i="2" s="1"/>
  <c r="U899" i="2"/>
  <c r="U1497" i="2" s="1"/>
  <c r="T899" i="2"/>
  <c r="T1497" i="2" s="1"/>
  <c r="S899" i="2"/>
  <c r="S1497" i="2" s="1"/>
  <c r="R899" i="2"/>
  <c r="R1497" i="2" s="1"/>
  <c r="Q899" i="2"/>
  <c r="Q1497" i="2" s="1"/>
  <c r="P899" i="2"/>
  <c r="P1497" i="2" s="1"/>
  <c r="O899" i="2"/>
  <c r="O1497" i="2" s="1"/>
  <c r="N899" i="2"/>
  <c r="N1497" i="2" s="1"/>
  <c r="M899" i="2"/>
  <c r="M1497" i="2" s="1"/>
  <c r="L899" i="2"/>
  <c r="L1497" i="2" s="1"/>
  <c r="K899" i="2"/>
  <c r="K1497" i="2" s="1"/>
  <c r="J899" i="2"/>
  <c r="J1497" i="2" s="1"/>
  <c r="I899" i="2"/>
  <c r="I1497" i="2" s="1"/>
  <c r="H899" i="2"/>
  <c r="H1497" i="2" s="1"/>
  <c r="G899" i="2"/>
  <c r="G1497" i="2" s="1"/>
  <c r="F899" i="2"/>
  <c r="F1497" i="2" s="1"/>
  <c r="E899" i="2"/>
  <c r="E1497" i="2" s="1"/>
  <c r="D899" i="2"/>
  <c r="D1497" i="2" s="1"/>
  <c r="C899" i="2"/>
  <c r="C1497" i="2" s="1"/>
  <c r="A899" i="2"/>
  <c r="A1497" i="2" s="1"/>
  <c r="A306" i="3" s="1"/>
  <c r="A966" i="3" s="1"/>
  <c r="Z966" i="3" s="1"/>
  <c r="V898" i="2"/>
  <c r="V1496" i="2" s="1"/>
  <c r="U898" i="2"/>
  <c r="U1496" i="2" s="1"/>
  <c r="T898" i="2"/>
  <c r="T1496" i="2" s="1"/>
  <c r="S898" i="2"/>
  <c r="S1496" i="2" s="1"/>
  <c r="R898" i="2"/>
  <c r="R1496" i="2" s="1"/>
  <c r="Q898" i="2"/>
  <c r="Q1496" i="2" s="1"/>
  <c r="P898" i="2"/>
  <c r="P1496" i="2" s="1"/>
  <c r="O898" i="2"/>
  <c r="O1496" i="2" s="1"/>
  <c r="N898" i="2"/>
  <c r="N1496" i="2" s="1"/>
  <c r="M898" i="2"/>
  <c r="M1496" i="2" s="1"/>
  <c r="L898" i="2"/>
  <c r="L1496" i="2" s="1"/>
  <c r="K898" i="2"/>
  <c r="K1496" i="2" s="1"/>
  <c r="J898" i="2"/>
  <c r="J1496" i="2" s="1"/>
  <c r="I898" i="2"/>
  <c r="I1496" i="2" s="1"/>
  <c r="H898" i="2"/>
  <c r="H1496" i="2" s="1"/>
  <c r="G898" i="2"/>
  <c r="G1496" i="2" s="1"/>
  <c r="F898" i="2"/>
  <c r="F1496" i="2" s="1"/>
  <c r="E898" i="2"/>
  <c r="E1496" i="2" s="1"/>
  <c r="D898" i="2"/>
  <c r="D1496" i="2" s="1"/>
  <c r="C898" i="2"/>
  <c r="C1496" i="2" s="1"/>
  <c r="A898" i="2"/>
  <c r="A1496" i="2" s="1"/>
  <c r="A305" i="3" s="1"/>
  <c r="A965" i="3" s="1"/>
  <c r="Z965" i="3" s="1"/>
  <c r="V897" i="2"/>
  <c r="V1495" i="2" s="1"/>
  <c r="U897" i="2"/>
  <c r="U1495" i="2" s="1"/>
  <c r="T897" i="2"/>
  <c r="T1495" i="2" s="1"/>
  <c r="S897" i="2"/>
  <c r="S1495" i="2" s="1"/>
  <c r="R897" i="2"/>
  <c r="R1495" i="2" s="1"/>
  <c r="Q897" i="2"/>
  <c r="Q1495" i="2" s="1"/>
  <c r="P897" i="2"/>
  <c r="P1495" i="2" s="1"/>
  <c r="O897" i="2"/>
  <c r="O1495" i="2" s="1"/>
  <c r="N897" i="2"/>
  <c r="N1495" i="2" s="1"/>
  <c r="M897" i="2"/>
  <c r="M1495" i="2" s="1"/>
  <c r="L897" i="2"/>
  <c r="L1495" i="2" s="1"/>
  <c r="K897" i="2"/>
  <c r="K1495" i="2" s="1"/>
  <c r="J897" i="2"/>
  <c r="J1495" i="2" s="1"/>
  <c r="I897" i="2"/>
  <c r="I1495" i="2" s="1"/>
  <c r="H897" i="2"/>
  <c r="H1495" i="2" s="1"/>
  <c r="G897" i="2"/>
  <c r="G1495" i="2" s="1"/>
  <c r="F897" i="2"/>
  <c r="F1495" i="2" s="1"/>
  <c r="E897" i="2"/>
  <c r="E1495" i="2" s="1"/>
  <c r="D897" i="2"/>
  <c r="D1495" i="2" s="1"/>
  <c r="C897" i="2"/>
  <c r="C1495" i="2" s="1"/>
  <c r="A897" i="2"/>
  <c r="A1495" i="2" s="1"/>
  <c r="A304" i="3" s="1"/>
  <c r="A964" i="3" s="1"/>
  <c r="Z964" i="3" s="1"/>
  <c r="V896" i="2"/>
  <c r="V1494" i="2" s="1"/>
  <c r="U896" i="2"/>
  <c r="U1494" i="2" s="1"/>
  <c r="T896" i="2"/>
  <c r="T1494" i="2" s="1"/>
  <c r="S896" i="2"/>
  <c r="S1494" i="2" s="1"/>
  <c r="R896" i="2"/>
  <c r="R1494" i="2" s="1"/>
  <c r="Q896" i="2"/>
  <c r="Q1494" i="2" s="1"/>
  <c r="P896" i="2"/>
  <c r="P1494" i="2" s="1"/>
  <c r="O896" i="2"/>
  <c r="O1494" i="2" s="1"/>
  <c r="N896" i="2"/>
  <c r="N1494" i="2" s="1"/>
  <c r="M896" i="2"/>
  <c r="M1494" i="2" s="1"/>
  <c r="L896" i="2"/>
  <c r="L1494" i="2" s="1"/>
  <c r="K896" i="2"/>
  <c r="K1494" i="2" s="1"/>
  <c r="J896" i="2"/>
  <c r="J1494" i="2" s="1"/>
  <c r="I896" i="2"/>
  <c r="I1494" i="2" s="1"/>
  <c r="H896" i="2"/>
  <c r="H1494" i="2" s="1"/>
  <c r="G896" i="2"/>
  <c r="G1494" i="2" s="1"/>
  <c r="F896" i="2"/>
  <c r="F1494" i="2" s="1"/>
  <c r="E896" i="2"/>
  <c r="E1494" i="2" s="1"/>
  <c r="D896" i="2"/>
  <c r="D1494" i="2" s="1"/>
  <c r="C896" i="2"/>
  <c r="C1494" i="2" s="1"/>
  <c r="A896" i="2"/>
  <c r="A1494" i="2" s="1"/>
  <c r="A303" i="3" s="1"/>
  <c r="A963" i="3" s="1"/>
  <c r="Z963" i="3" s="1"/>
  <c r="V895" i="2"/>
  <c r="V1493" i="2" s="1"/>
  <c r="U895" i="2"/>
  <c r="U1493" i="2" s="1"/>
  <c r="T895" i="2"/>
  <c r="T1493" i="2" s="1"/>
  <c r="S895" i="2"/>
  <c r="S1493" i="2" s="1"/>
  <c r="R895" i="2"/>
  <c r="R1493" i="2" s="1"/>
  <c r="Q895" i="2"/>
  <c r="Q1493" i="2" s="1"/>
  <c r="P895" i="2"/>
  <c r="P1493" i="2" s="1"/>
  <c r="O895" i="2"/>
  <c r="O1493" i="2" s="1"/>
  <c r="N895" i="2"/>
  <c r="N1493" i="2" s="1"/>
  <c r="M895" i="2"/>
  <c r="M1493" i="2" s="1"/>
  <c r="L895" i="2"/>
  <c r="L1493" i="2" s="1"/>
  <c r="K895" i="2"/>
  <c r="K1493" i="2" s="1"/>
  <c r="J895" i="2"/>
  <c r="J1493" i="2" s="1"/>
  <c r="I895" i="2"/>
  <c r="I1493" i="2" s="1"/>
  <c r="H895" i="2"/>
  <c r="H1493" i="2" s="1"/>
  <c r="G895" i="2"/>
  <c r="G1493" i="2" s="1"/>
  <c r="F895" i="2"/>
  <c r="F1493" i="2" s="1"/>
  <c r="E895" i="2"/>
  <c r="E1493" i="2" s="1"/>
  <c r="D895" i="2"/>
  <c r="D1493" i="2" s="1"/>
  <c r="C895" i="2"/>
  <c r="C1493" i="2" s="1"/>
  <c r="A895" i="2"/>
  <c r="A1493" i="2" s="1"/>
  <c r="A302" i="3" s="1"/>
  <c r="A962" i="3" s="1"/>
  <c r="Z962" i="3" s="1"/>
  <c r="V894" i="2"/>
  <c r="V1492" i="2" s="1"/>
  <c r="U894" i="2"/>
  <c r="U1492" i="2" s="1"/>
  <c r="T894" i="2"/>
  <c r="T1492" i="2" s="1"/>
  <c r="S894" i="2"/>
  <c r="S1492" i="2" s="1"/>
  <c r="R894" i="2"/>
  <c r="R1492" i="2" s="1"/>
  <c r="Q894" i="2"/>
  <c r="Q1492" i="2" s="1"/>
  <c r="P894" i="2"/>
  <c r="P1492" i="2" s="1"/>
  <c r="O894" i="2"/>
  <c r="O1492" i="2" s="1"/>
  <c r="N894" i="2"/>
  <c r="N1492" i="2" s="1"/>
  <c r="M894" i="2"/>
  <c r="M1492" i="2" s="1"/>
  <c r="L894" i="2"/>
  <c r="L1492" i="2" s="1"/>
  <c r="K894" i="2"/>
  <c r="K1492" i="2" s="1"/>
  <c r="J894" i="2"/>
  <c r="J1492" i="2" s="1"/>
  <c r="I894" i="2"/>
  <c r="I1492" i="2" s="1"/>
  <c r="H894" i="2"/>
  <c r="H1492" i="2" s="1"/>
  <c r="G894" i="2"/>
  <c r="G1492" i="2" s="1"/>
  <c r="F894" i="2"/>
  <c r="F1492" i="2" s="1"/>
  <c r="E894" i="2"/>
  <c r="E1492" i="2" s="1"/>
  <c r="D894" i="2"/>
  <c r="D1492" i="2" s="1"/>
  <c r="C894" i="2"/>
  <c r="C1492" i="2" s="1"/>
  <c r="A894" i="2"/>
  <c r="A1492" i="2" s="1"/>
  <c r="A301" i="3" s="1"/>
  <c r="A961" i="3" s="1"/>
  <c r="Z961" i="3" s="1"/>
  <c r="V893" i="2"/>
  <c r="V1491" i="2" s="1"/>
  <c r="U893" i="2"/>
  <c r="U1491" i="2" s="1"/>
  <c r="T893" i="2"/>
  <c r="T1491" i="2" s="1"/>
  <c r="S893" i="2"/>
  <c r="S1491" i="2" s="1"/>
  <c r="R893" i="2"/>
  <c r="R1491" i="2" s="1"/>
  <c r="Q893" i="2"/>
  <c r="Q1491" i="2" s="1"/>
  <c r="P893" i="2"/>
  <c r="P1491" i="2" s="1"/>
  <c r="O893" i="2"/>
  <c r="O1491" i="2" s="1"/>
  <c r="N893" i="2"/>
  <c r="N1491" i="2" s="1"/>
  <c r="M893" i="2"/>
  <c r="M1491" i="2" s="1"/>
  <c r="L893" i="2"/>
  <c r="L1491" i="2" s="1"/>
  <c r="K893" i="2"/>
  <c r="K1491" i="2" s="1"/>
  <c r="J893" i="2"/>
  <c r="J1491" i="2" s="1"/>
  <c r="I893" i="2"/>
  <c r="I1491" i="2" s="1"/>
  <c r="H893" i="2"/>
  <c r="H1491" i="2" s="1"/>
  <c r="G893" i="2"/>
  <c r="G1491" i="2" s="1"/>
  <c r="F893" i="2"/>
  <c r="F1491" i="2" s="1"/>
  <c r="E893" i="2"/>
  <c r="E1491" i="2" s="1"/>
  <c r="D893" i="2"/>
  <c r="D1491" i="2" s="1"/>
  <c r="C893" i="2"/>
  <c r="C1491" i="2" s="1"/>
  <c r="A893" i="2"/>
  <c r="A1491" i="2" s="1"/>
  <c r="A300" i="3" s="1"/>
  <c r="A960" i="3" s="1"/>
  <c r="Z960" i="3" s="1"/>
  <c r="V892" i="2"/>
  <c r="V1490" i="2" s="1"/>
  <c r="U892" i="2"/>
  <c r="U1490" i="2" s="1"/>
  <c r="T892" i="2"/>
  <c r="T1490" i="2" s="1"/>
  <c r="S892" i="2"/>
  <c r="S1490" i="2" s="1"/>
  <c r="R892" i="2"/>
  <c r="R1490" i="2" s="1"/>
  <c r="Q892" i="2"/>
  <c r="Q1490" i="2" s="1"/>
  <c r="P892" i="2"/>
  <c r="P1490" i="2" s="1"/>
  <c r="O892" i="2"/>
  <c r="O1490" i="2" s="1"/>
  <c r="N892" i="2"/>
  <c r="N1490" i="2" s="1"/>
  <c r="M892" i="2"/>
  <c r="M1490" i="2" s="1"/>
  <c r="L892" i="2"/>
  <c r="L1490" i="2" s="1"/>
  <c r="K892" i="2"/>
  <c r="K1490" i="2" s="1"/>
  <c r="J892" i="2"/>
  <c r="J1490" i="2" s="1"/>
  <c r="I892" i="2"/>
  <c r="I1490" i="2" s="1"/>
  <c r="H892" i="2"/>
  <c r="H1490" i="2" s="1"/>
  <c r="G892" i="2"/>
  <c r="G1490" i="2" s="1"/>
  <c r="F892" i="2"/>
  <c r="F1490" i="2" s="1"/>
  <c r="E892" i="2"/>
  <c r="E1490" i="2" s="1"/>
  <c r="D892" i="2"/>
  <c r="D1490" i="2" s="1"/>
  <c r="C892" i="2"/>
  <c r="C1490" i="2" s="1"/>
  <c r="A892" i="2"/>
  <c r="A1490" i="2" s="1"/>
  <c r="A299" i="3" s="1"/>
  <c r="A959" i="3" s="1"/>
  <c r="Z959" i="3" s="1"/>
  <c r="V891" i="2"/>
  <c r="V1489" i="2" s="1"/>
  <c r="U891" i="2"/>
  <c r="U1489" i="2" s="1"/>
  <c r="T891" i="2"/>
  <c r="T1489" i="2" s="1"/>
  <c r="S891" i="2"/>
  <c r="S1489" i="2" s="1"/>
  <c r="R891" i="2"/>
  <c r="R1489" i="2" s="1"/>
  <c r="Q891" i="2"/>
  <c r="Q1489" i="2" s="1"/>
  <c r="P891" i="2"/>
  <c r="P1489" i="2" s="1"/>
  <c r="O891" i="2"/>
  <c r="O1489" i="2" s="1"/>
  <c r="N891" i="2"/>
  <c r="N1489" i="2" s="1"/>
  <c r="M891" i="2"/>
  <c r="M1489" i="2" s="1"/>
  <c r="L891" i="2"/>
  <c r="L1489" i="2" s="1"/>
  <c r="K891" i="2"/>
  <c r="K1489" i="2" s="1"/>
  <c r="J891" i="2"/>
  <c r="J1489" i="2" s="1"/>
  <c r="I891" i="2"/>
  <c r="I1489" i="2" s="1"/>
  <c r="H891" i="2"/>
  <c r="H1489" i="2" s="1"/>
  <c r="G891" i="2"/>
  <c r="G1489" i="2" s="1"/>
  <c r="F891" i="2"/>
  <c r="F1489" i="2" s="1"/>
  <c r="E891" i="2"/>
  <c r="E1489" i="2" s="1"/>
  <c r="D891" i="2"/>
  <c r="D1489" i="2" s="1"/>
  <c r="C891" i="2"/>
  <c r="C1489" i="2" s="1"/>
  <c r="A891" i="2"/>
  <c r="A1489" i="2" s="1"/>
  <c r="A298" i="3" s="1"/>
  <c r="A958" i="3" s="1"/>
  <c r="Z958" i="3" s="1"/>
  <c r="V890" i="2"/>
  <c r="V1488" i="2" s="1"/>
  <c r="U890" i="2"/>
  <c r="U1488" i="2" s="1"/>
  <c r="T890" i="2"/>
  <c r="T1488" i="2" s="1"/>
  <c r="S890" i="2"/>
  <c r="S1488" i="2" s="1"/>
  <c r="R890" i="2"/>
  <c r="R1488" i="2" s="1"/>
  <c r="Q890" i="2"/>
  <c r="Q1488" i="2" s="1"/>
  <c r="P890" i="2"/>
  <c r="P1488" i="2" s="1"/>
  <c r="O890" i="2"/>
  <c r="O1488" i="2" s="1"/>
  <c r="N890" i="2"/>
  <c r="N1488" i="2" s="1"/>
  <c r="M890" i="2"/>
  <c r="M1488" i="2" s="1"/>
  <c r="L890" i="2"/>
  <c r="L1488" i="2" s="1"/>
  <c r="K890" i="2"/>
  <c r="K1488" i="2" s="1"/>
  <c r="J890" i="2"/>
  <c r="J1488" i="2" s="1"/>
  <c r="I890" i="2"/>
  <c r="I1488" i="2" s="1"/>
  <c r="H890" i="2"/>
  <c r="H1488" i="2" s="1"/>
  <c r="G890" i="2"/>
  <c r="G1488" i="2" s="1"/>
  <c r="F890" i="2"/>
  <c r="F1488" i="2" s="1"/>
  <c r="E890" i="2"/>
  <c r="E1488" i="2" s="1"/>
  <c r="D890" i="2"/>
  <c r="D1488" i="2" s="1"/>
  <c r="C890" i="2"/>
  <c r="C1488" i="2" s="1"/>
  <c r="A890" i="2"/>
  <c r="A1488" i="2" s="1"/>
  <c r="A297" i="3" s="1"/>
  <c r="A957" i="3" s="1"/>
  <c r="Z957" i="3" s="1"/>
  <c r="V889" i="2"/>
  <c r="V1487" i="2" s="1"/>
  <c r="U889" i="2"/>
  <c r="U1487" i="2" s="1"/>
  <c r="T889" i="2"/>
  <c r="T1487" i="2" s="1"/>
  <c r="S889" i="2"/>
  <c r="S1487" i="2" s="1"/>
  <c r="R889" i="2"/>
  <c r="R1487" i="2" s="1"/>
  <c r="Q889" i="2"/>
  <c r="Q1487" i="2" s="1"/>
  <c r="P889" i="2"/>
  <c r="P1487" i="2" s="1"/>
  <c r="O889" i="2"/>
  <c r="O1487" i="2" s="1"/>
  <c r="N889" i="2"/>
  <c r="N1487" i="2" s="1"/>
  <c r="M889" i="2"/>
  <c r="M1487" i="2" s="1"/>
  <c r="L889" i="2"/>
  <c r="L1487" i="2" s="1"/>
  <c r="K889" i="2"/>
  <c r="K1487" i="2" s="1"/>
  <c r="J889" i="2"/>
  <c r="J1487" i="2" s="1"/>
  <c r="I889" i="2"/>
  <c r="I1487" i="2" s="1"/>
  <c r="H889" i="2"/>
  <c r="H1487" i="2" s="1"/>
  <c r="G889" i="2"/>
  <c r="G1487" i="2" s="1"/>
  <c r="F889" i="2"/>
  <c r="F1487" i="2" s="1"/>
  <c r="E889" i="2"/>
  <c r="E1487" i="2" s="1"/>
  <c r="D889" i="2"/>
  <c r="D1487" i="2" s="1"/>
  <c r="C889" i="2"/>
  <c r="C1487" i="2" s="1"/>
  <c r="A889" i="2"/>
  <c r="A1487" i="2" s="1"/>
  <c r="A296" i="3" s="1"/>
  <c r="A956" i="3" s="1"/>
  <c r="Z956" i="3" s="1"/>
  <c r="V888" i="2"/>
  <c r="V1486" i="2" s="1"/>
  <c r="U888" i="2"/>
  <c r="U1486" i="2" s="1"/>
  <c r="T888" i="2"/>
  <c r="T1486" i="2" s="1"/>
  <c r="S888" i="2"/>
  <c r="S1486" i="2" s="1"/>
  <c r="R888" i="2"/>
  <c r="R1486" i="2" s="1"/>
  <c r="Q888" i="2"/>
  <c r="Q1486" i="2" s="1"/>
  <c r="P888" i="2"/>
  <c r="P1486" i="2" s="1"/>
  <c r="O888" i="2"/>
  <c r="O1486" i="2" s="1"/>
  <c r="N888" i="2"/>
  <c r="N1486" i="2" s="1"/>
  <c r="M888" i="2"/>
  <c r="M1486" i="2" s="1"/>
  <c r="L888" i="2"/>
  <c r="L1486" i="2" s="1"/>
  <c r="K888" i="2"/>
  <c r="K1486" i="2" s="1"/>
  <c r="J888" i="2"/>
  <c r="J1486" i="2" s="1"/>
  <c r="I888" i="2"/>
  <c r="I1486" i="2" s="1"/>
  <c r="H888" i="2"/>
  <c r="H1486" i="2" s="1"/>
  <c r="G888" i="2"/>
  <c r="G1486" i="2" s="1"/>
  <c r="F888" i="2"/>
  <c r="F1486" i="2" s="1"/>
  <c r="E888" i="2"/>
  <c r="E1486" i="2" s="1"/>
  <c r="D888" i="2"/>
  <c r="D1486" i="2" s="1"/>
  <c r="C888" i="2"/>
  <c r="C1486" i="2" s="1"/>
  <c r="A888" i="2"/>
  <c r="A1486" i="2" s="1"/>
  <c r="A295" i="3" s="1"/>
  <c r="A955" i="3" s="1"/>
  <c r="Z955" i="3" s="1"/>
  <c r="V887" i="2"/>
  <c r="V1485" i="2" s="1"/>
  <c r="U887" i="2"/>
  <c r="U1485" i="2" s="1"/>
  <c r="T887" i="2"/>
  <c r="T1485" i="2" s="1"/>
  <c r="S887" i="2"/>
  <c r="S1485" i="2" s="1"/>
  <c r="R887" i="2"/>
  <c r="R1485" i="2" s="1"/>
  <c r="Q887" i="2"/>
  <c r="Q1485" i="2" s="1"/>
  <c r="P887" i="2"/>
  <c r="P1485" i="2" s="1"/>
  <c r="O887" i="2"/>
  <c r="O1485" i="2" s="1"/>
  <c r="N887" i="2"/>
  <c r="N1485" i="2" s="1"/>
  <c r="M887" i="2"/>
  <c r="M1485" i="2" s="1"/>
  <c r="L887" i="2"/>
  <c r="L1485" i="2" s="1"/>
  <c r="K887" i="2"/>
  <c r="K1485" i="2" s="1"/>
  <c r="J887" i="2"/>
  <c r="J1485" i="2" s="1"/>
  <c r="I887" i="2"/>
  <c r="I1485" i="2" s="1"/>
  <c r="H887" i="2"/>
  <c r="H1485" i="2" s="1"/>
  <c r="G887" i="2"/>
  <c r="G1485" i="2" s="1"/>
  <c r="F887" i="2"/>
  <c r="F1485" i="2" s="1"/>
  <c r="E887" i="2"/>
  <c r="E1485" i="2" s="1"/>
  <c r="D887" i="2"/>
  <c r="D1485" i="2" s="1"/>
  <c r="C887" i="2"/>
  <c r="C1485" i="2" s="1"/>
  <c r="A887" i="2"/>
  <c r="A1485" i="2" s="1"/>
  <c r="A294" i="3" s="1"/>
  <c r="A954" i="3" s="1"/>
  <c r="Z954" i="3" s="1"/>
  <c r="V886" i="2"/>
  <c r="V1484" i="2" s="1"/>
  <c r="U886" i="2"/>
  <c r="U1484" i="2" s="1"/>
  <c r="T886" i="2"/>
  <c r="T1484" i="2" s="1"/>
  <c r="S886" i="2"/>
  <c r="S1484" i="2" s="1"/>
  <c r="R886" i="2"/>
  <c r="R1484" i="2" s="1"/>
  <c r="Q886" i="2"/>
  <c r="Q1484" i="2" s="1"/>
  <c r="P886" i="2"/>
  <c r="P1484" i="2" s="1"/>
  <c r="O886" i="2"/>
  <c r="O1484" i="2" s="1"/>
  <c r="N886" i="2"/>
  <c r="N1484" i="2" s="1"/>
  <c r="M886" i="2"/>
  <c r="M1484" i="2" s="1"/>
  <c r="L886" i="2"/>
  <c r="L1484" i="2" s="1"/>
  <c r="K886" i="2"/>
  <c r="K1484" i="2" s="1"/>
  <c r="J886" i="2"/>
  <c r="J1484" i="2" s="1"/>
  <c r="I886" i="2"/>
  <c r="I1484" i="2" s="1"/>
  <c r="H886" i="2"/>
  <c r="H1484" i="2" s="1"/>
  <c r="G886" i="2"/>
  <c r="G1484" i="2" s="1"/>
  <c r="F886" i="2"/>
  <c r="F1484" i="2" s="1"/>
  <c r="E886" i="2"/>
  <c r="E1484" i="2" s="1"/>
  <c r="D886" i="2"/>
  <c r="D1484" i="2" s="1"/>
  <c r="C886" i="2"/>
  <c r="C1484" i="2" s="1"/>
  <c r="A886" i="2"/>
  <c r="A1484" i="2" s="1"/>
  <c r="A293" i="3" s="1"/>
  <c r="A953" i="3" s="1"/>
  <c r="Z953" i="3" s="1"/>
  <c r="V885" i="2"/>
  <c r="V1483" i="2" s="1"/>
  <c r="U885" i="2"/>
  <c r="U1483" i="2" s="1"/>
  <c r="T885" i="2"/>
  <c r="T1483" i="2" s="1"/>
  <c r="S885" i="2"/>
  <c r="S1483" i="2" s="1"/>
  <c r="R885" i="2"/>
  <c r="R1483" i="2" s="1"/>
  <c r="Q885" i="2"/>
  <c r="Q1483" i="2" s="1"/>
  <c r="P885" i="2"/>
  <c r="P1483" i="2" s="1"/>
  <c r="O885" i="2"/>
  <c r="O1483" i="2" s="1"/>
  <c r="N885" i="2"/>
  <c r="N1483" i="2" s="1"/>
  <c r="M885" i="2"/>
  <c r="M1483" i="2" s="1"/>
  <c r="L885" i="2"/>
  <c r="L1483" i="2" s="1"/>
  <c r="K885" i="2"/>
  <c r="K1483" i="2" s="1"/>
  <c r="J885" i="2"/>
  <c r="J1483" i="2" s="1"/>
  <c r="I885" i="2"/>
  <c r="I1483" i="2" s="1"/>
  <c r="H885" i="2"/>
  <c r="H1483" i="2" s="1"/>
  <c r="G885" i="2"/>
  <c r="G1483" i="2" s="1"/>
  <c r="F885" i="2"/>
  <c r="F1483" i="2" s="1"/>
  <c r="E885" i="2"/>
  <c r="E1483" i="2" s="1"/>
  <c r="D885" i="2"/>
  <c r="D1483" i="2" s="1"/>
  <c r="C885" i="2"/>
  <c r="C1483" i="2" s="1"/>
  <c r="A885" i="2"/>
  <c r="A1483" i="2" s="1"/>
  <c r="A292" i="3" s="1"/>
  <c r="A952" i="3" s="1"/>
  <c r="Z952" i="3" s="1"/>
  <c r="V884" i="2"/>
  <c r="V1482" i="2" s="1"/>
  <c r="U884" i="2"/>
  <c r="U1482" i="2" s="1"/>
  <c r="T884" i="2"/>
  <c r="T1482" i="2" s="1"/>
  <c r="S884" i="2"/>
  <c r="S1482" i="2" s="1"/>
  <c r="R884" i="2"/>
  <c r="R1482" i="2" s="1"/>
  <c r="Q884" i="2"/>
  <c r="Q1482" i="2" s="1"/>
  <c r="P884" i="2"/>
  <c r="P1482" i="2" s="1"/>
  <c r="O884" i="2"/>
  <c r="O1482" i="2" s="1"/>
  <c r="N884" i="2"/>
  <c r="N1482" i="2" s="1"/>
  <c r="M884" i="2"/>
  <c r="M1482" i="2" s="1"/>
  <c r="L884" i="2"/>
  <c r="L1482" i="2" s="1"/>
  <c r="K884" i="2"/>
  <c r="K1482" i="2" s="1"/>
  <c r="J884" i="2"/>
  <c r="J1482" i="2" s="1"/>
  <c r="I884" i="2"/>
  <c r="I1482" i="2" s="1"/>
  <c r="H884" i="2"/>
  <c r="H1482" i="2" s="1"/>
  <c r="G884" i="2"/>
  <c r="G1482" i="2" s="1"/>
  <c r="F884" i="2"/>
  <c r="F1482" i="2" s="1"/>
  <c r="E884" i="2"/>
  <c r="E1482" i="2" s="1"/>
  <c r="D884" i="2"/>
  <c r="D1482" i="2" s="1"/>
  <c r="C884" i="2"/>
  <c r="C1482" i="2" s="1"/>
  <c r="A884" i="2"/>
  <c r="A1482" i="2" s="1"/>
  <c r="A291" i="3" s="1"/>
  <c r="A951" i="3" s="1"/>
  <c r="Z951" i="3" s="1"/>
  <c r="V883" i="2"/>
  <c r="V1481" i="2" s="1"/>
  <c r="U883" i="2"/>
  <c r="U1481" i="2" s="1"/>
  <c r="T883" i="2"/>
  <c r="T1481" i="2" s="1"/>
  <c r="S883" i="2"/>
  <c r="S1481" i="2" s="1"/>
  <c r="R883" i="2"/>
  <c r="R1481" i="2" s="1"/>
  <c r="Q883" i="2"/>
  <c r="Q1481" i="2" s="1"/>
  <c r="P883" i="2"/>
  <c r="P1481" i="2" s="1"/>
  <c r="O883" i="2"/>
  <c r="O1481" i="2" s="1"/>
  <c r="N883" i="2"/>
  <c r="N1481" i="2" s="1"/>
  <c r="M883" i="2"/>
  <c r="M1481" i="2" s="1"/>
  <c r="L883" i="2"/>
  <c r="L1481" i="2" s="1"/>
  <c r="K883" i="2"/>
  <c r="K1481" i="2" s="1"/>
  <c r="J883" i="2"/>
  <c r="J1481" i="2" s="1"/>
  <c r="I883" i="2"/>
  <c r="I1481" i="2" s="1"/>
  <c r="H883" i="2"/>
  <c r="H1481" i="2" s="1"/>
  <c r="G883" i="2"/>
  <c r="G1481" i="2" s="1"/>
  <c r="F883" i="2"/>
  <c r="F1481" i="2" s="1"/>
  <c r="E883" i="2"/>
  <c r="E1481" i="2" s="1"/>
  <c r="D883" i="2"/>
  <c r="D1481" i="2" s="1"/>
  <c r="C883" i="2"/>
  <c r="C1481" i="2" s="1"/>
  <c r="A883" i="2"/>
  <c r="A1481" i="2" s="1"/>
  <c r="A290" i="3" s="1"/>
  <c r="A950" i="3" s="1"/>
  <c r="Z950" i="3" s="1"/>
  <c r="V882" i="2"/>
  <c r="V1480" i="2" s="1"/>
  <c r="U882" i="2"/>
  <c r="U1480" i="2" s="1"/>
  <c r="T882" i="2"/>
  <c r="T1480" i="2" s="1"/>
  <c r="S882" i="2"/>
  <c r="S1480" i="2" s="1"/>
  <c r="R882" i="2"/>
  <c r="R1480" i="2" s="1"/>
  <c r="Q882" i="2"/>
  <c r="Q1480" i="2" s="1"/>
  <c r="P882" i="2"/>
  <c r="P1480" i="2" s="1"/>
  <c r="O882" i="2"/>
  <c r="O1480" i="2" s="1"/>
  <c r="N882" i="2"/>
  <c r="N1480" i="2" s="1"/>
  <c r="M882" i="2"/>
  <c r="M1480" i="2" s="1"/>
  <c r="L882" i="2"/>
  <c r="L1480" i="2" s="1"/>
  <c r="K882" i="2"/>
  <c r="K1480" i="2" s="1"/>
  <c r="J882" i="2"/>
  <c r="J1480" i="2" s="1"/>
  <c r="I882" i="2"/>
  <c r="I1480" i="2" s="1"/>
  <c r="H882" i="2"/>
  <c r="H1480" i="2" s="1"/>
  <c r="G882" i="2"/>
  <c r="G1480" i="2" s="1"/>
  <c r="F882" i="2"/>
  <c r="F1480" i="2" s="1"/>
  <c r="E882" i="2"/>
  <c r="E1480" i="2" s="1"/>
  <c r="D882" i="2"/>
  <c r="D1480" i="2" s="1"/>
  <c r="C882" i="2"/>
  <c r="C1480" i="2" s="1"/>
  <c r="A882" i="2"/>
  <c r="A1480" i="2" s="1"/>
  <c r="A289" i="3" s="1"/>
  <c r="A949" i="3" s="1"/>
  <c r="Z949" i="3" s="1"/>
  <c r="V881" i="2"/>
  <c r="V1479" i="2" s="1"/>
  <c r="U881" i="2"/>
  <c r="U1479" i="2" s="1"/>
  <c r="T881" i="2"/>
  <c r="T1479" i="2" s="1"/>
  <c r="S881" i="2"/>
  <c r="S1479" i="2" s="1"/>
  <c r="R881" i="2"/>
  <c r="R1479" i="2" s="1"/>
  <c r="Q881" i="2"/>
  <c r="Q1479" i="2" s="1"/>
  <c r="P881" i="2"/>
  <c r="P1479" i="2" s="1"/>
  <c r="O881" i="2"/>
  <c r="O1479" i="2" s="1"/>
  <c r="N881" i="2"/>
  <c r="N1479" i="2" s="1"/>
  <c r="M881" i="2"/>
  <c r="M1479" i="2" s="1"/>
  <c r="L881" i="2"/>
  <c r="L1479" i="2" s="1"/>
  <c r="K881" i="2"/>
  <c r="K1479" i="2" s="1"/>
  <c r="J881" i="2"/>
  <c r="J1479" i="2" s="1"/>
  <c r="I881" i="2"/>
  <c r="I1479" i="2" s="1"/>
  <c r="H881" i="2"/>
  <c r="H1479" i="2" s="1"/>
  <c r="G881" i="2"/>
  <c r="G1479" i="2" s="1"/>
  <c r="F881" i="2"/>
  <c r="F1479" i="2" s="1"/>
  <c r="E881" i="2"/>
  <c r="E1479" i="2" s="1"/>
  <c r="D881" i="2"/>
  <c r="D1479" i="2" s="1"/>
  <c r="C881" i="2"/>
  <c r="C1479" i="2" s="1"/>
  <c r="A881" i="2"/>
  <c r="A1479" i="2" s="1"/>
  <c r="A288" i="3" s="1"/>
  <c r="A948" i="3" s="1"/>
  <c r="Z948" i="3" s="1"/>
  <c r="V880" i="2"/>
  <c r="V1478" i="2" s="1"/>
  <c r="U880" i="2"/>
  <c r="U1478" i="2" s="1"/>
  <c r="T880" i="2"/>
  <c r="T1478" i="2" s="1"/>
  <c r="S880" i="2"/>
  <c r="S1478" i="2" s="1"/>
  <c r="R880" i="2"/>
  <c r="R1478" i="2" s="1"/>
  <c r="Q880" i="2"/>
  <c r="Q1478" i="2" s="1"/>
  <c r="P880" i="2"/>
  <c r="P1478" i="2" s="1"/>
  <c r="O880" i="2"/>
  <c r="O1478" i="2" s="1"/>
  <c r="N880" i="2"/>
  <c r="N1478" i="2" s="1"/>
  <c r="M880" i="2"/>
  <c r="M1478" i="2" s="1"/>
  <c r="L880" i="2"/>
  <c r="L1478" i="2" s="1"/>
  <c r="K880" i="2"/>
  <c r="K1478" i="2" s="1"/>
  <c r="J880" i="2"/>
  <c r="J1478" i="2" s="1"/>
  <c r="I880" i="2"/>
  <c r="I1478" i="2" s="1"/>
  <c r="H880" i="2"/>
  <c r="H1478" i="2" s="1"/>
  <c r="G880" i="2"/>
  <c r="G1478" i="2" s="1"/>
  <c r="F880" i="2"/>
  <c r="F1478" i="2" s="1"/>
  <c r="E880" i="2"/>
  <c r="E1478" i="2" s="1"/>
  <c r="D880" i="2"/>
  <c r="D1478" i="2" s="1"/>
  <c r="C880" i="2"/>
  <c r="C1478" i="2" s="1"/>
  <c r="A880" i="2"/>
  <c r="A1478" i="2" s="1"/>
  <c r="A287" i="3" s="1"/>
  <c r="A947" i="3" s="1"/>
  <c r="Z947" i="3" s="1"/>
  <c r="V879" i="2"/>
  <c r="V1477" i="2" s="1"/>
  <c r="U879" i="2"/>
  <c r="U1477" i="2" s="1"/>
  <c r="T879" i="2"/>
  <c r="T1477" i="2" s="1"/>
  <c r="S879" i="2"/>
  <c r="S1477" i="2" s="1"/>
  <c r="R879" i="2"/>
  <c r="R1477" i="2" s="1"/>
  <c r="Q879" i="2"/>
  <c r="Q1477" i="2" s="1"/>
  <c r="P879" i="2"/>
  <c r="P1477" i="2" s="1"/>
  <c r="O879" i="2"/>
  <c r="O1477" i="2" s="1"/>
  <c r="N879" i="2"/>
  <c r="N1477" i="2" s="1"/>
  <c r="M879" i="2"/>
  <c r="M1477" i="2" s="1"/>
  <c r="L879" i="2"/>
  <c r="L1477" i="2" s="1"/>
  <c r="K879" i="2"/>
  <c r="K1477" i="2" s="1"/>
  <c r="J879" i="2"/>
  <c r="J1477" i="2" s="1"/>
  <c r="I879" i="2"/>
  <c r="I1477" i="2" s="1"/>
  <c r="H879" i="2"/>
  <c r="H1477" i="2" s="1"/>
  <c r="G879" i="2"/>
  <c r="G1477" i="2" s="1"/>
  <c r="F879" i="2"/>
  <c r="F1477" i="2" s="1"/>
  <c r="E879" i="2"/>
  <c r="E1477" i="2" s="1"/>
  <c r="D879" i="2"/>
  <c r="D1477" i="2" s="1"/>
  <c r="C879" i="2"/>
  <c r="C1477" i="2" s="1"/>
  <c r="A879" i="2"/>
  <c r="A1477" i="2" s="1"/>
  <c r="A286" i="3" s="1"/>
  <c r="A946" i="3" s="1"/>
  <c r="Z946" i="3" s="1"/>
  <c r="V878" i="2"/>
  <c r="V1476" i="2" s="1"/>
  <c r="U878" i="2"/>
  <c r="U1476" i="2" s="1"/>
  <c r="T878" i="2"/>
  <c r="T1476" i="2" s="1"/>
  <c r="S878" i="2"/>
  <c r="S1476" i="2" s="1"/>
  <c r="R878" i="2"/>
  <c r="R1476" i="2" s="1"/>
  <c r="Q878" i="2"/>
  <c r="Q1476" i="2" s="1"/>
  <c r="P878" i="2"/>
  <c r="P1476" i="2" s="1"/>
  <c r="O878" i="2"/>
  <c r="O1476" i="2" s="1"/>
  <c r="N878" i="2"/>
  <c r="N1476" i="2" s="1"/>
  <c r="M878" i="2"/>
  <c r="M1476" i="2" s="1"/>
  <c r="L878" i="2"/>
  <c r="L1476" i="2" s="1"/>
  <c r="K878" i="2"/>
  <c r="K1476" i="2" s="1"/>
  <c r="J878" i="2"/>
  <c r="J1476" i="2" s="1"/>
  <c r="I878" i="2"/>
  <c r="I1476" i="2" s="1"/>
  <c r="H878" i="2"/>
  <c r="H1476" i="2" s="1"/>
  <c r="G878" i="2"/>
  <c r="G1476" i="2" s="1"/>
  <c r="F878" i="2"/>
  <c r="F1476" i="2" s="1"/>
  <c r="E878" i="2"/>
  <c r="E1476" i="2" s="1"/>
  <c r="D878" i="2"/>
  <c r="D1476" i="2" s="1"/>
  <c r="C878" i="2"/>
  <c r="C1476" i="2" s="1"/>
  <c r="A878" i="2"/>
  <c r="A1476" i="2" s="1"/>
  <c r="A285" i="3" s="1"/>
  <c r="A945" i="3" s="1"/>
  <c r="Z945" i="3" s="1"/>
  <c r="V877" i="2"/>
  <c r="V1475" i="2" s="1"/>
  <c r="U877" i="2"/>
  <c r="U1475" i="2" s="1"/>
  <c r="T877" i="2"/>
  <c r="T1475" i="2" s="1"/>
  <c r="S877" i="2"/>
  <c r="S1475" i="2" s="1"/>
  <c r="R877" i="2"/>
  <c r="R1475" i="2" s="1"/>
  <c r="Q877" i="2"/>
  <c r="Q1475" i="2" s="1"/>
  <c r="P877" i="2"/>
  <c r="P1475" i="2" s="1"/>
  <c r="O877" i="2"/>
  <c r="O1475" i="2" s="1"/>
  <c r="N877" i="2"/>
  <c r="N1475" i="2" s="1"/>
  <c r="M877" i="2"/>
  <c r="M1475" i="2" s="1"/>
  <c r="L877" i="2"/>
  <c r="L1475" i="2" s="1"/>
  <c r="K877" i="2"/>
  <c r="K1475" i="2" s="1"/>
  <c r="J877" i="2"/>
  <c r="J1475" i="2" s="1"/>
  <c r="I877" i="2"/>
  <c r="I1475" i="2" s="1"/>
  <c r="H877" i="2"/>
  <c r="H1475" i="2" s="1"/>
  <c r="G877" i="2"/>
  <c r="G1475" i="2" s="1"/>
  <c r="F877" i="2"/>
  <c r="F1475" i="2" s="1"/>
  <c r="E877" i="2"/>
  <c r="E1475" i="2" s="1"/>
  <c r="D877" i="2"/>
  <c r="D1475" i="2" s="1"/>
  <c r="C877" i="2"/>
  <c r="C1475" i="2" s="1"/>
  <c r="A877" i="2"/>
  <c r="A1475" i="2" s="1"/>
  <c r="A284" i="3" s="1"/>
  <c r="A944" i="3" s="1"/>
  <c r="Z944" i="3" s="1"/>
  <c r="V876" i="2"/>
  <c r="V1474" i="2" s="1"/>
  <c r="U876" i="2"/>
  <c r="U1474" i="2" s="1"/>
  <c r="T876" i="2"/>
  <c r="T1474" i="2" s="1"/>
  <c r="S876" i="2"/>
  <c r="S1474" i="2" s="1"/>
  <c r="R876" i="2"/>
  <c r="R1474" i="2" s="1"/>
  <c r="Q876" i="2"/>
  <c r="Q1474" i="2" s="1"/>
  <c r="P876" i="2"/>
  <c r="P1474" i="2" s="1"/>
  <c r="O876" i="2"/>
  <c r="O1474" i="2" s="1"/>
  <c r="N876" i="2"/>
  <c r="N1474" i="2" s="1"/>
  <c r="M876" i="2"/>
  <c r="M1474" i="2" s="1"/>
  <c r="L876" i="2"/>
  <c r="L1474" i="2" s="1"/>
  <c r="K876" i="2"/>
  <c r="K1474" i="2" s="1"/>
  <c r="J876" i="2"/>
  <c r="J1474" i="2" s="1"/>
  <c r="I876" i="2"/>
  <c r="I1474" i="2" s="1"/>
  <c r="H876" i="2"/>
  <c r="H1474" i="2" s="1"/>
  <c r="G876" i="2"/>
  <c r="G1474" i="2" s="1"/>
  <c r="F876" i="2"/>
  <c r="F1474" i="2" s="1"/>
  <c r="E876" i="2"/>
  <c r="E1474" i="2" s="1"/>
  <c r="D876" i="2"/>
  <c r="D1474" i="2" s="1"/>
  <c r="C876" i="2"/>
  <c r="C1474" i="2" s="1"/>
  <c r="A876" i="2"/>
  <c r="A1474" i="2" s="1"/>
  <c r="A283" i="3" s="1"/>
  <c r="A943" i="3" s="1"/>
  <c r="Z943" i="3" s="1"/>
  <c r="V875" i="2"/>
  <c r="V1473" i="2" s="1"/>
  <c r="U875" i="2"/>
  <c r="U1473" i="2" s="1"/>
  <c r="T875" i="2"/>
  <c r="T1473" i="2" s="1"/>
  <c r="S875" i="2"/>
  <c r="S1473" i="2" s="1"/>
  <c r="R875" i="2"/>
  <c r="R1473" i="2" s="1"/>
  <c r="Q875" i="2"/>
  <c r="Q1473" i="2" s="1"/>
  <c r="P875" i="2"/>
  <c r="P1473" i="2" s="1"/>
  <c r="O875" i="2"/>
  <c r="O1473" i="2" s="1"/>
  <c r="N875" i="2"/>
  <c r="N1473" i="2" s="1"/>
  <c r="M875" i="2"/>
  <c r="M1473" i="2" s="1"/>
  <c r="L875" i="2"/>
  <c r="L1473" i="2" s="1"/>
  <c r="K875" i="2"/>
  <c r="K1473" i="2" s="1"/>
  <c r="J875" i="2"/>
  <c r="J1473" i="2" s="1"/>
  <c r="I875" i="2"/>
  <c r="I1473" i="2" s="1"/>
  <c r="H875" i="2"/>
  <c r="H1473" i="2" s="1"/>
  <c r="G875" i="2"/>
  <c r="G1473" i="2" s="1"/>
  <c r="F875" i="2"/>
  <c r="F1473" i="2" s="1"/>
  <c r="E875" i="2"/>
  <c r="E1473" i="2" s="1"/>
  <c r="D875" i="2"/>
  <c r="D1473" i="2" s="1"/>
  <c r="C875" i="2"/>
  <c r="C1473" i="2" s="1"/>
  <c r="A875" i="2"/>
  <c r="A1473" i="2" s="1"/>
  <c r="A282" i="3" s="1"/>
  <c r="A942" i="3" s="1"/>
  <c r="Z942" i="3" s="1"/>
  <c r="V874" i="2"/>
  <c r="V1472" i="2" s="1"/>
  <c r="U874" i="2"/>
  <c r="U1472" i="2" s="1"/>
  <c r="T874" i="2"/>
  <c r="T1472" i="2" s="1"/>
  <c r="S874" i="2"/>
  <c r="S1472" i="2" s="1"/>
  <c r="R874" i="2"/>
  <c r="R1472" i="2" s="1"/>
  <c r="Q874" i="2"/>
  <c r="Q1472" i="2" s="1"/>
  <c r="P874" i="2"/>
  <c r="P1472" i="2" s="1"/>
  <c r="O874" i="2"/>
  <c r="O1472" i="2" s="1"/>
  <c r="N874" i="2"/>
  <c r="N1472" i="2" s="1"/>
  <c r="M874" i="2"/>
  <c r="M1472" i="2" s="1"/>
  <c r="L874" i="2"/>
  <c r="L1472" i="2" s="1"/>
  <c r="K874" i="2"/>
  <c r="K1472" i="2" s="1"/>
  <c r="J874" i="2"/>
  <c r="J1472" i="2" s="1"/>
  <c r="I874" i="2"/>
  <c r="I1472" i="2" s="1"/>
  <c r="H874" i="2"/>
  <c r="H1472" i="2" s="1"/>
  <c r="G874" i="2"/>
  <c r="G1472" i="2" s="1"/>
  <c r="F874" i="2"/>
  <c r="F1472" i="2" s="1"/>
  <c r="E874" i="2"/>
  <c r="E1472" i="2" s="1"/>
  <c r="D874" i="2"/>
  <c r="D1472" i="2" s="1"/>
  <c r="C874" i="2"/>
  <c r="C1472" i="2" s="1"/>
  <c r="A874" i="2"/>
  <c r="A1472" i="2" s="1"/>
  <c r="A281" i="3" s="1"/>
  <c r="A941" i="3" s="1"/>
  <c r="Z941" i="3" s="1"/>
  <c r="V873" i="2"/>
  <c r="V1471" i="2" s="1"/>
  <c r="U873" i="2"/>
  <c r="U1471" i="2" s="1"/>
  <c r="T873" i="2"/>
  <c r="T1471" i="2" s="1"/>
  <c r="S873" i="2"/>
  <c r="S1471" i="2" s="1"/>
  <c r="R873" i="2"/>
  <c r="R1471" i="2" s="1"/>
  <c r="Q873" i="2"/>
  <c r="Q1471" i="2" s="1"/>
  <c r="P873" i="2"/>
  <c r="P1471" i="2" s="1"/>
  <c r="O873" i="2"/>
  <c r="O1471" i="2" s="1"/>
  <c r="N873" i="2"/>
  <c r="N1471" i="2" s="1"/>
  <c r="M873" i="2"/>
  <c r="M1471" i="2" s="1"/>
  <c r="L873" i="2"/>
  <c r="L1471" i="2" s="1"/>
  <c r="K873" i="2"/>
  <c r="K1471" i="2" s="1"/>
  <c r="J873" i="2"/>
  <c r="J1471" i="2" s="1"/>
  <c r="I873" i="2"/>
  <c r="I1471" i="2" s="1"/>
  <c r="H873" i="2"/>
  <c r="H1471" i="2" s="1"/>
  <c r="G873" i="2"/>
  <c r="G1471" i="2" s="1"/>
  <c r="F873" i="2"/>
  <c r="F1471" i="2" s="1"/>
  <c r="E873" i="2"/>
  <c r="E1471" i="2" s="1"/>
  <c r="D873" i="2"/>
  <c r="D1471" i="2" s="1"/>
  <c r="C873" i="2"/>
  <c r="C1471" i="2" s="1"/>
  <c r="A873" i="2"/>
  <c r="A1471" i="2" s="1"/>
  <c r="A280" i="3" s="1"/>
  <c r="A940" i="3" s="1"/>
  <c r="Z940" i="3" s="1"/>
  <c r="V872" i="2"/>
  <c r="V1470" i="2" s="1"/>
  <c r="U872" i="2"/>
  <c r="U1470" i="2" s="1"/>
  <c r="T872" i="2"/>
  <c r="T1470" i="2" s="1"/>
  <c r="S872" i="2"/>
  <c r="S1470" i="2" s="1"/>
  <c r="R872" i="2"/>
  <c r="R1470" i="2" s="1"/>
  <c r="Q872" i="2"/>
  <c r="Q1470" i="2" s="1"/>
  <c r="P872" i="2"/>
  <c r="P1470" i="2" s="1"/>
  <c r="O872" i="2"/>
  <c r="O1470" i="2" s="1"/>
  <c r="N872" i="2"/>
  <c r="N1470" i="2" s="1"/>
  <c r="M872" i="2"/>
  <c r="M1470" i="2" s="1"/>
  <c r="L872" i="2"/>
  <c r="L1470" i="2" s="1"/>
  <c r="K872" i="2"/>
  <c r="K1470" i="2" s="1"/>
  <c r="J872" i="2"/>
  <c r="J1470" i="2" s="1"/>
  <c r="I872" i="2"/>
  <c r="I1470" i="2" s="1"/>
  <c r="H872" i="2"/>
  <c r="H1470" i="2" s="1"/>
  <c r="G872" i="2"/>
  <c r="G1470" i="2" s="1"/>
  <c r="F872" i="2"/>
  <c r="F1470" i="2" s="1"/>
  <c r="E872" i="2"/>
  <c r="E1470" i="2" s="1"/>
  <c r="D872" i="2"/>
  <c r="D1470" i="2" s="1"/>
  <c r="C872" i="2"/>
  <c r="C1470" i="2" s="1"/>
  <c r="A872" i="2"/>
  <c r="A1470" i="2" s="1"/>
  <c r="A279" i="3" s="1"/>
  <c r="A939" i="3" s="1"/>
  <c r="Z939" i="3" s="1"/>
  <c r="V871" i="2"/>
  <c r="V1469" i="2" s="1"/>
  <c r="U871" i="2"/>
  <c r="U1469" i="2" s="1"/>
  <c r="T871" i="2"/>
  <c r="T1469" i="2" s="1"/>
  <c r="S871" i="2"/>
  <c r="S1469" i="2" s="1"/>
  <c r="R871" i="2"/>
  <c r="R1469" i="2" s="1"/>
  <c r="Q871" i="2"/>
  <c r="Q1469" i="2" s="1"/>
  <c r="P871" i="2"/>
  <c r="P1469" i="2" s="1"/>
  <c r="O871" i="2"/>
  <c r="O1469" i="2" s="1"/>
  <c r="N871" i="2"/>
  <c r="N1469" i="2" s="1"/>
  <c r="M871" i="2"/>
  <c r="M1469" i="2" s="1"/>
  <c r="L871" i="2"/>
  <c r="L1469" i="2" s="1"/>
  <c r="K871" i="2"/>
  <c r="K1469" i="2" s="1"/>
  <c r="J871" i="2"/>
  <c r="J1469" i="2" s="1"/>
  <c r="I871" i="2"/>
  <c r="I1469" i="2" s="1"/>
  <c r="H871" i="2"/>
  <c r="H1469" i="2" s="1"/>
  <c r="G871" i="2"/>
  <c r="G1469" i="2" s="1"/>
  <c r="F871" i="2"/>
  <c r="F1469" i="2" s="1"/>
  <c r="E871" i="2"/>
  <c r="E1469" i="2" s="1"/>
  <c r="D871" i="2"/>
  <c r="D1469" i="2" s="1"/>
  <c r="C871" i="2"/>
  <c r="C1469" i="2" s="1"/>
  <c r="A871" i="2"/>
  <c r="A1469" i="2" s="1"/>
  <c r="A278" i="3" s="1"/>
  <c r="A938" i="3" s="1"/>
  <c r="Z938" i="3" s="1"/>
  <c r="V870" i="2"/>
  <c r="V1468" i="2" s="1"/>
  <c r="U870" i="2"/>
  <c r="U1468" i="2" s="1"/>
  <c r="T870" i="2"/>
  <c r="T1468" i="2" s="1"/>
  <c r="S870" i="2"/>
  <c r="S1468" i="2" s="1"/>
  <c r="R870" i="2"/>
  <c r="R1468" i="2" s="1"/>
  <c r="Q870" i="2"/>
  <c r="Q1468" i="2" s="1"/>
  <c r="P870" i="2"/>
  <c r="P1468" i="2" s="1"/>
  <c r="O870" i="2"/>
  <c r="O1468" i="2" s="1"/>
  <c r="N870" i="2"/>
  <c r="N1468" i="2" s="1"/>
  <c r="M870" i="2"/>
  <c r="M1468" i="2" s="1"/>
  <c r="L870" i="2"/>
  <c r="L1468" i="2" s="1"/>
  <c r="K870" i="2"/>
  <c r="K1468" i="2" s="1"/>
  <c r="J870" i="2"/>
  <c r="J1468" i="2" s="1"/>
  <c r="I870" i="2"/>
  <c r="I1468" i="2" s="1"/>
  <c r="H870" i="2"/>
  <c r="H1468" i="2" s="1"/>
  <c r="G870" i="2"/>
  <c r="G1468" i="2" s="1"/>
  <c r="F870" i="2"/>
  <c r="F1468" i="2" s="1"/>
  <c r="E870" i="2"/>
  <c r="E1468" i="2" s="1"/>
  <c r="D870" i="2"/>
  <c r="D1468" i="2" s="1"/>
  <c r="C870" i="2"/>
  <c r="C1468" i="2" s="1"/>
  <c r="A870" i="2"/>
  <c r="A1468" i="2" s="1"/>
  <c r="A277" i="3" s="1"/>
  <c r="A937" i="3" s="1"/>
  <c r="Z937" i="3" s="1"/>
  <c r="V869" i="2"/>
  <c r="V1467" i="2" s="1"/>
  <c r="U869" i="2"/>
  <c r="U1467" i="2" s="1"/>
  <c r="T869" i="2"/>
  <c r="T1467" i="2" s="1"/>
  <c r="S869" i="2"/>
  <c r="S1467" i="2" s="1"/>
  <c r="R869" i="2"/>
  <c r="R1467" i="2" s="1"/>
  <c r="Q869" i="2"/>
  <c r="Q1467" i="2" s="1"/>
  <c r="P869" i="2"/>
  <c r="P1467" i="2" s="1"/>
  <c r="O869" i="2"/>
  <c r="O1467" i="2" s="1"/>
  <c r="N869" i="2"/>
  <c r="N1467" i="2" s="1"/>
  <c r="M869" i="2"/>
  <c r="M1467" i="2" s="1"/>
  <c r="L869" i="2"/>
  <c r="L1467" i="2" s="1"/>
  <c r="K869" i="2"/>
  <c r="K1467" i="2" s="1"/>
  <c r="J869" i="2"/>
  <c r="J1467" i="2" s="1"/>
  <c r="I869" i="2"/>
  <c r="I1467" i="2" s="1"/>
  <c r="H869" i="2"/>
  <c r="H1467" i="2" s="1"/>
  <c r="G869" i="2"/>
  <c r="G1467" i="2" s="1"/>
  <c r="F869" i="2"/>
  <c r="F1467" i="2" s="1"/>
  <c r="E869" i="2"/>
  <c r="E1467" i="2" s="1"/>
  <c r="D869" i="2"/>
  <c r="D1467" i="2" s="1"/>
  <c r="C869" i="2"/>
  <c r="C1467" i="2" s="1"/>
  <c r="A869" i="2"/>
  <c r="A1467" i="2" s="1"/>
  <c r="A276" i="3" s="1"/>
  <c r="A936" i="3" s="1"/>
  <c r="Z936" i="3" s="1"/>
  <c r="V868" i="2"/>
  <c r="V1466" i="2" s="1"/>
  <c r="U868" i="2"/>
  <c r="U1466" i="2" s="1"/>
  <c r="T868" i="2"/>
  <c r="T1466" i="2" s="1"/>
  <c r="S868" i="2"/>
  <c r="S1466" i="2" s="1"/>
  <c r="R868" i="2"/>
  <c r="R1466" i="2" s="1"/>
  <c r="Q868" i="2"/>
  <c r="Q1466" i="2" s="1"/>
  <c r="P868" i="2"/>
  <c r="P1466" i="2" s="1"/>
  <c r="O868" i="2"/>
  <c r="O1466" i="2" s="1"/>
  <c r="N868" i="2"/>
  <c r="N1466" i="2" s="1"/>
  <c r="M868" i="2"/>
  <c r="M1466" i="2" s="1"/>
  <c r="L868" i="2"/>
  <c r="L1466" i="2" s="1"/>
  <c r="K868" i="2"/>
  <c r="K1466" i="2" s="1"/>
  <c r="J868" i="2"/>
  <c r="J1466" i="2" s="1"/>
  <c r="I868" i="2"/>
  <c r="I1466" i="2" s="1"/>
  <c r="H868" i="2"/>
  <c r="H1466" i="2" s="1"/>
  <c r="G868" i="2"/>
  <c r="G1466" i="2" s="1"/>
  <c r="F868" i="2"/>
  <c r="F1466" i="2" s="1"/>
  <c r="E868" i="2"/>
  <c r="E1466" i="2" s="1"/>
  <c r="D868" i="2"/>
  <c r="D1466" i="2" s="1"/>
  <c r="C868" i="2"/>
  <c r="C1466" i="2" s="1"/>
  <c r="A868" i="2"/>
  <c r="A1466" i="2" s="1"/>
  <c r="A275" i="3" s="1"/>
  <c r="A935" i="3" s="1"/>
  <c r="Z935" i="3" s="1"/>
  <c r="V867" i="2"/>
  <c r="V1465" i="2" s="1"/>
  <c r="U867" i="2"/>
  <c r="U1465" i="2" s="1"/>
  <c r="T867" i="2"/>
  <c r="T1465" i="2" s="1"/>
  <c r="S867" i="2"/>
  <c r="S1465" i="2" s="1"/>
  <c r="R867" i="2"/>
  <c r="R1465" i="2" s="1"/>
  <c r="Q867" i="2"/>
  <c r="Q1465" i="2" s="1"/>
  <c r="P867" i="2"/>
  <c r="P1465" i="2" s="1"/>
  <c r="O867" i="2"/>
  <c r="O1465" i="2" s="1"/>
  <c r="N867" i="2"/>
  <c r="N1465" i="2" s="1"/>
  <c r="M867" i="2"/>
  <c r="M1465" i="2" s="1"/>
  <c r="L867" i="2"/>
  <c r="L1465" i="2" s="1"/>
  <c r="K867" i="2"/>
  <c r="K1465" i="2" s="1"/>
  <c r="J867" i="2"/>
  <c r="J1465" i="2" s="1"/>
  <c r="I867" i="2"/>
  <c r="I1465" i="2" s="1"/>
  <c r="H867" i="2"/>
  <c r="H1465" i="2" s="1"/>
  <c r="G867" i="2"/>
  <c r="G1465" i="2" s="1"/>
  <c r="F867" i="2"/>
  <c r="F1465" i="2" s="1"/>
  <c r="E867" i="2"/>
  <c r="E1465" i="2" s="1"/>
  <c r="D867" i="2"/>
  <c r="D1465" i="2" s="1"/>
  <c r="C867" i="2"/>
  <c r="C1465" i="2" s="1"/>
  <c r="A867" i="2"/>
  <c r="A1465" i="2" s="1"/>
  <c r="A274" i="3" s="1"/>
  <c r="A934" i="3" s="1"/>
  <c r="Z934" i="3" s="1"/>
  <c r="V866" i="2"/>
  <c r="V1464" i="2" s="1"/>
  <c r="U866" i="2"/>
  <c r="U1464" i="2" s="1"/>
  <c r="T866" i="2"/>
  <c r="T1464" i="2" s="1"/>
  <c r="S866" i="2"/>
  <c r="S1464" i="2" s="1"/>
  <c r="R866" i="2"/>
  <c r="R1464" i="2" s="1"/>
  <c r="Q866" i="2"/>
  <c r="Q1464" i="2" s="1"/>
  <c r="P866" i="2"/>
  <c r="P1464" i="2" s="1"/>
  <c r="O866" i="2"/>
  <c r="O1464" i="2" s="1"/>
  <c r="N866" i="2"/>
  <c r="N1464" i="2" s="1"/>
  <c r="M866" i="2"/>
  <c r="M1464" i="2" s="1"/>
  <c r="L866" i="2"/>
  <c r="L1464" i="2" s="1"/>
  <c r="K866" i="2"/>
  <c r="K1464" i="2" s="1"/>
  <c r="J866" i="2"/>
  <c r="J1464" i="2" s="1"/>
  <c r="I866" i="2"/>
  <c r="I1464" i="2" s="1"/>
  <c r="H866" i="2"/>
  <c r="H1464" i="2" s="1"/>
  <c r="G866" i="2"/>
  <c r="G1464" i="2" s="1"/>
  <c r="F866" i="2"/>
  <c r="F1464" i="2" s="1"/>
  <c r="E866" i="2"/>
  <c r="E1464" i="2" s="1"/>
  <c r="D866" i="2"/>
  <c r="D1464" i="2" s="1"/>
  <c r="C866" i="2"/>
  <c r="C1464" i="2" s="1"/>
  <c r="A866" i="2"/>
  <c r="A1464" i="2" s="1"/>
  <c r="A273" i="3" s="1"/>
  <c r="A933" i="3" s="1"/>
  <c r="Z933" i="3" s="1"/>
  <c r="V865" i="2"/>
  <c r="V1463" i="2" s="1"/>
  <c r="U865" i="2"/>
  <c r="U1463" i="2" s="1"/>
  <c r="T865" i="2"/>
  <c r="T1463" i="2" s="1"/>
  <c r="S865" i="2"/>
  <c r="S1463" i="2" s="1"/>
  <c r="R865" i="2"/>
  <c r="R1463" i="2" s="1"/>
  <c r="Q865" i="2"/>
  <c r="Q1463" i="2" s="1"/>
  <c r="P865" i="2"/>
  <c r="P1463" i="2" s="1"/>
  <c r="O865" i="2"/>
  <c r="O1463" i="2" s="1"/>
  <c r="N865" i="2"/>
  <c r="N1463" i="2" s="1"/>
  <c r="M865" i="2"/>
  <c r="M1463" i="2" s="1"/>
  <c r="L865" i="2"/>
  <c r="L1463" i="2" s="1"/>
  <c r="K865" i="2"/>
  <c r="K1463" i="2" s="1"/>
  <c r="J865" i="2"/>
  <c r="J1463" i="2" s="1"/>
  <c r="I865" i="2"/>
  <c r="I1463" i="2" s="1"/>
  <c r="H865" i="2"/>
  <c r="H1463" i="2" s="1"/>
  <c r="G865" i="2"/>
  <c r="G1463" i="2" s="1"/>
  <c r="F865" i="2"/>
  <c r="F1463" i="2" s="1"/>
  <c r="E865" i="2"/>
  <c r="E1463" i="2" s="1"/>
  <c r="D865" i="2"/>
  <c r="D1463" i="2" s="1"/>
  <c r="C865" i="2"/>
  <c r="C1463" i="2" s="1"/>
  <c r="A865" i="2"/>
  <c r="A1463" i="2" s="1"/>
  <c r="A272" i="3" s="1"/>
  <c r="A932" i="3" s="1"/>
  <c r="Z932" i="3" s="1"/>
  <c r="V864" i="2"/>
  <c r="V1462" i="2" s="1"/>
  <c r="U864" i="2"/>
  <c r="U1462" i="2" s="1"/>
  <c r="T864" i="2"/>
  <c r="T1462" i="2" s="1"/>
  <c r="S864" i="2"/>
  <c r="S1462" i="2" s="1"/>
  <c r="R864" i="2"/>
  <c r="R1462" i="2" s="1"/>
  <c r="Q864" i="2"/>
  <c r="Q1462" i="2" s="1"/>
  <c r="P864" i="2"/>
  <c r="P1462" i="2" s="1"/>
  <c r="O864" i="2"/>
  <c r="O1462" i="2" s="1"/>
  <c r="N864" i="2"/>
  <c r="N1462" i="2" s="1"/>
  <c r="M864" i="2"/>
  <c r="M1462" i="2" s="1"/>
  <c r="L864" i="2"/>
  <c r="L1462" i="2" s="1"/>
  <c r="K864" i="2"/>
  <c r="K1462" i="2" s="1"/>
  <c r="J864" i="2"/>
  <c r="J1462" i="2" s="1"/>
  <c r="I864" i="2"/>
  <c r="I1462" i="2" s="1"/>
  <c r="H864" i="2"/>
  <c r="H1462" i="2" s="1"/>
  <c r="G864" i="2"/>
  <c r="G1462" i="2" s="1"/>
  <c r="F864" i="2"/>
  <c r="F1462" i="2" s="1"/>
  <c r="E864" i="2"/>
  <c r="E1462" i="2" s="1"/>
  <c r="D864" i="2"/>
  <c r="D1462" i="2" s="1"/>
  <c r="C864" i="2"/>
  <c r="C1462" i="2" s="1"/>
  <c r="A864" i="2"/>
  <c r="A1462" i="2" s="1"/>
  <c r="A271" i="3" s="1"/>
  <c r="A931" i="3" s="1"/>
  <c r="Z931" i="3" s="1"/>
  <c r="V863" i="2"/>
  <c r="V1461" i="2" s="1"/>
  <c r="U863" i="2"/>
  <c r="U1461" i="2" s="1"/>
  <c r="T863" i="2"/>
  <c r="T1461" i="2" s="1"/>
  <c r="S863" i="2"/>
  <c r="S1461" i="2" s="1"/>
  <c r="R863" i="2"/>
  <c r="R1461" i="2" s="1"/>
  <c r="Q863" i="2"/>
  <c r="Q1461" i="2" s="1"/>
  <c r="P863" i="2"/>
  <c r="P1461" i="2" s="1"/>
  <c r="O863" i="2"/>
  <c r="O1461" i="2" s="1"/>
  <c r="N863" i="2"/>
  <c r="N1461" i="2" s="1"/>
  <c r="M863" i="2"/>
  <c r="M1461" i="2" s="1"/>
  <c r="L863" i="2"/>
  <c r="L1461" i="2" s="1"/>
  <c r="K863" i="2"/>
  <c r="K1461" i="2" s="1"/>
  <c r="J863" i="2"/>
  <c r="J1461" i="2" s="1"/>
  <c r="I863" i="2"/>
  <c r="I1461" i="2" s="1"/>
  <c r="H863" i="2"/>
  <c r="H1461" i="2" s="1"/>
  <c r="G863" i="2"/>
  <c r="G1461" i="2" s="1"/>
  <c r="F863" i="2"/>
  <c r="F1461" i="2" s="1"/>
  <c r="E863" i="2"/>
  <c r="E1461" i="2" s="1"/>
  <c r="D863" i="2"/>
  <c r="D1461" i="2" s="1"/>
  <c r="C863" i="2"/>
  <c r="C1461" i="2" s="1"/>
  <c r="A863" i="2"/>
  <c r="A1461" i="2" s="1"/>
  <c r="A270" i="3" s="1"/>
  <c r="A930" i="3" s="1"/>
  <c r="Z930" i="3" s="1"/>
  <c r="V862" i="2"/>
  <c r="V1460" i="2" s="1"/>
  <c r="U862" i="2"/>
  <c r="U1460" i="2" s="1"/>
  <c r="T862" i="2"/>
  <c r="T1460" i="2" s="1"/>
  <c r="S862" i="2"/>
  <c r="S1460" i="2" s="1"/>
  <c r="R862" i="2"/>
  <c r="R1460" i="2" s="1"/>
  <c r="Q862" i="2"/>
  <c r="Q1460" i="2" s="1"/>
  <c r="P862" i="2"/>
  <c r="P1460" i="2" s="1"/>
  <c r="O862" i="2"/>
  <c r="O1460" i="2" s="1"/>
  <c r="N862" i="2"/>
  <c r="N1460" i="2" s="1"/>
  <c r="M862" i="2"/>
  <c r="M1460" i="2" s="1"/>
  <c r="L862" i="2"/>
  <c r="L1460" i="2" s="1"/>
  <c r="K862" i="2"/>
  <c r="K1460" i="2" s="1"/>
  <c r="J862" i="2"/>
  <c r="J1460" i="2" s="1"/>
  <c r="I862" i="2"/>
  <c r="I1460" i="2" s="1"/>
  <c r="H862" i="2"/>
  <c r="H1460" i="2" s="1"/>
  <c r="G862" i="2"/>
  <c r="G1460" i="2" s="1"/>
  <c r="F862" i="2"/>
  <c r="F1460" i="2" s="1"/>
  <c r="E862" i="2"/>
  <c r="E1460" i="2" s="1"/>
  <c r="D862" i="2"/>
  <c r="D1460" i="2" s="1"/>
  <c r="C862" i="2"/>
  <c r="C1460" i="2" s="1"/>
  <c r="A862" i="2"/>
  <c r="A1460" i="2" s="1"/>
  <c r="A269" i="3" s="1"/>
  <c r="A929" i="3" s="1"/>
  <c r="Z929" i="3" s="1"/>
  <c r="V861" i="2"/>
  <c r="V1459" i="2" s="1"/>
  <c r="U861" i="2"/>
  <c r="U1459" i="2" s="1"/>
  <c r="T861" i="2"/>
  <c r="T1459" i="2" s="1"/>
  <c r="S861" i="2"/>
  <c r="S1459" i="2" s="1"/>
  <c r="R861" i="2"/>
  <c r="R1459" i="2" s="1"/>
  <c r="Q861" i="2"/>
  <c r="Q1459" i="2" s="1"/>
  <c r="P861" i="2"/>
  <c r="P1459" i="2" s="1"/>
  <c r="O861" i="2"/>
  <c r="O1459" i="2" s="1"/>
  <c r="N861" i="2"/>
  <c r="N1459" i="2" s="1"/>
  <c r="M861" i="2"/>
  <c r="M1459" i="2" s="1"/>
  <c r="L861" i="2"/>
  <c r="L1459" i="2" s="1"/>
  <c r="K861" i="2"/>
  <c r="K1459" i="2" s="1"/>
  <c r="J861" i="2"/>
  <c r="J1459" i="2" s="1"/>
  <c r="I861" i="2"/>
  <c r="I1459" i="2" s="1"/>
  <c r="H861" i="2"/>
  <c r="H1459" i="2" s="1"/>
  <c r="G861" i="2"/>
  <c r="G1459" i="2" s="1"/>
  <c r="F861" i="2"/>
  <c r="F1459" i="2" s="1"/>
  <c r="E861" i="2"/>
  <c r="E1459" i="2" s="1"/>
  <c r="D861" i="2"/>
  <c r="D1459" i="2" s="1"/>
  <c r="C861" i="2"/>
  <c r="C1459" i="2" s="1"/>
  <c r="A861" i="2"/>
  <c r="A1459" i="2" s="1"/>
  <c r="A268" i="3" s="1"/>
  <c r="A928" i="3" s="1"/>
  <c r="Z928" i="3" s="1"/>
  <c r="V860" i="2"/>
  <c r="V1458" i="2" s="1"/>
  <c r="U860" i="2"/>
  <c r="U1458" i="2" s="1"/>
  <c r="T860" i="2"/>
  <c r="T1458" i="2" s="1"/>
  <c r="S860" i="2"/>
  <c r="S1458" i="2" s="1"/>
  <c r="R860" i="2"/>
  <c r="R1458" i="2" s="1"/>
  <c r="Q860" i="2"/>
  <c r="Q1458" i="2" s="1"/>
  <c r="P860" i="2"/>
  <c r="P1458" i="2" s="1"/>
  <c r="O860" i="2"/>
  <c r="O1458" i="2" s="1"/>
  <c r="N860" i="2"/>
  <c r="N1458" i="2" s="1"/>
  <c r="M860" i="2"/>
  <c r="M1458" i="2" s="1"/>
  <c r="L860" i="2"/>
  <c r="L1458" i="2" s="1"/>
  <c r="K860" i="2"/>
  <c r="K1458" i="2" s="1"/>
  <c r="J860" i="2"/>
  <c r="J1458" i="2" s="1"/>
  <c r="I860" i="2"/>
  <c r="I1458" i="2" s="1"/>
  <c r="H860" i="2"/>
  <c r="H1458" i="2" s="1"/>
  <c r="G860" i="2"/>
  <c r="G1458" i="2" s="1"/>
  <c r="F860" i="2"/>
  <c r="F1458" i="2" s="1"/>
  <c r="E860" i="2"/>
  <c r="E1458" i="2" s="1"/>
  <c r="D860" i="2"/>
  <c r="D1458" i="2" s="1"/>
  <c r="C860" i="2"/>
  <c r="C1458" i="2" s="1"/>
  <c r="A860" i="2"/>
  <c r="A1458" i="2" s="1"/>
  <c r="A267" i="3" s="1"/>
  <c r="A927" i="3" s="1"/>
  <c r="Z927" i="3" s="1"/>
  <c r="V859" i="2"/>
  <c r="V1457" i="2" s="1"/>
  <c r="U859" i="2"/>
  <c r="U1457" i="2" s="1"/>
  <c r="T859" i="2"/>
  <c r="T1457" i="2" s="1"/>
  <c r="S859" i="2"/>
  <c r="S1457" i="2" s="1"/>
  <c r="R859" i="2"/>
  <c r="R1457" i="2" s="1"/>
  <c r="Q859" i="2"/>
  <c r="Q1457" i="2" s="1"/>
  <c r="P859" i="2"/>
  <c r="P1457" i="2" s="1"/>
  <c r="O859" i="2"/>
  <c r="O1457" i="2" s="1"/>
  <c r="N859" i="2"/>
  <c r="N1457" i="2" s="1"/>
  <c r="M859" i="2"/>
  <c r="M1457" i="2" s="1"/>
  <c r="L859" i="2"/>
  <c r="L1457" i="2" s="1"/>
  <c r="K859" i="2"/>
  <c r="K1457" i="2" s="1"/>
  <c r="J859" i="2"/>
  <c r="J1457" i="2" s="1"/>
  <c r="I859" i="2"/>
  <c r="I1457" i="2" s="1"/>
  <c r="H859" i="2"/>
  <c r="H1457" i="2" s="1"/>
  <c r="G859" i="2"/>
  <c r="G1457" i="2" s="1"/>
  <c r="F859" i="2"/>
  <c r="F1457" i="2" s="1"/>
  <c r="E859" i="2"/>
  <c r="E1457" i="2" s="1"/>
  <c r="D859" i="2"/>
  <c r="D1457" i="2" s="1"/>
  <c r="C859" i="2"/>
  <c r="C1457" i="2" s="1"/>
  <c r="A859" i="2"/>
  <c r="A1457" i="2" s="1"/>
  <c r="A266" i="3" s="1"/>
  <c r="A926" i="3" s="1"/>
  <c r="Z926" i="3" s="1"/>
  <c r="V858" i="2"/>
  <c r="V1456" i="2" s="1"/>
  <c r="U858" i="2"/>
  <c r="U1456" i="2" s="1"/>
  <c r="T858" i="2"/>
  <c r="T1456" i="2" s="1"/>
  <c r="S858" i="2"/>
  <c r="S1456" i="2" s="1"/>
  <c r="R858" i="2"/>
  <c r="R1456" i="2" s="1"/>
  <c r="Q858" i="2"/>
  <c r="Q1456" i="2" s="1"/>
  <c r="P858" i="2"/>
  <c r="P1456" i="2" s="1"/>
  <c r="O858" i="2"/>
  <c r="O1456" i="2" s="1"/>
  <c r="N858" i="2"/>
  <c r="N1456" i="2" s="1"/>
  <c r="M858" i="2"/>
  <c r="M1456" i="2" s="1"/>
  <c r="L858" i="2"/>
  <c r="L1456" i="2" s="1"/>
  <c r="K858" i="2"/>
  <c r="K1456" i="2" s="1"/>
  <c r="J858" i="2"/>
  <c r="J1456" i="2" s="1"/>
  <c r="I858" i="2"/>
  <c r="I1456" i="2" s="1"/>
  <c r="H858" i="2"/>
  <c r="H1456" i="2" s="1"/>
  <c r="G858" i="2"/>
  <c r="G1456" i="2" s="1"/>
  <c r="F858" i="2"/>
  <c r="F1456" i="2" s="1"/>
  <c r="E858" i="2"/>
  <c r="E1456" i="2" s="1"/>
  <c r="D858" i="2"/>
  <c r="D1456" i="2" s="1"/>
  <c r="C858" i="2"/>
  <c r="C1456" i="2" s="1"/>
  <c r="A858" i="2"/>
  <c r="A1456" i="2" s="1"/>
  <c r="A265" i="3" s="1"/>
  <c r="A925" i="3" s="1"/>
  <c r="Z925" i="3" s="1"/>
  <c r="V857" i="2"/>
  <c r="V1455" i="2" s="1"/>
  <c r="U857" i="2"/>
  <c r="U1455" i="2" s="1"/>
  <c r="T857" i="2"/>
  <c r="T1455" i="2" s="1"/>
  <c r="S857" i="2"/>
  <c r="S1455" i="2" s="1"/>
  <c r="R857" i="2"/>
  <c r="R1455" i="2" s="1"/>
  <c r="Q857" i="2"/>
  <c r="Q1455" i="2" s="1"/>
  <c r="P857" i="2"/>
  <c r="P1455" i="2" s="1"/>
  <c r="O857" i="2"/>
  <c r="O1455" i="2" s="1"/>
  <c r="N857" i="2"/>
  <c r="N1455" i="2" s="1"/>
  <c r="M857" i="2"/>
  <c r="M1455" i="2" s="1"/>
  <c r="L857" i="2"/>
  <c r="L1455" i="2" s="1"/>
  <c r="K857" i="2"/>
  <c r="K1455" i="2" s="1"/>
  <c r="J857" i="2"/>
  <c r="J1455" i="2" s="1"/>
  <c r="I857" i="2"/>
  <c r="I1455" i="2" s="1"/>
  <c r="H857" i="2"/>
  <c r="H1455" i="2" s="1"/>
  <c r="G857" i="2"/>
  <c r="G1455" i="2" s="1"/>
  <c r="F857" i="2"/>
  <c r="F1455" i="2" s="1"/>
  <c r="E857" i="2"/>
  <c r="E1455" i="2" s="1"/>
  <c r="D857" i="2"/>
  <c r="D1455" i="2" s="1"/>
  <c r="C857" i="2"/>
  <c r="C1455" i="2" s="1"/>
  <c r="A857" i="2"/>
  <c r="A1455" i="2" s="1"/>
  <c r="A264" i="3" s="1"/>
  <c r="A924" i="3" s="1"/>
  <c r="Z924" i="3" s="1"/>
  <c r="V856" i="2"/>
  <c r="V1454" i="2" s="1"/>
  <c r="U856" i="2"/>
  <c r="U1454" i="2" s="1"/>
  <c r="T856" i="2"/>
  <c r="T1454" i="2" s="1"/>
  <c r="S856" i="2"/>
  <c r="S1454" i="2" s="1"/>
  <c r="R856" i="2"/>
  <c r="R1454" i="2" s="1"/>
  <c r="Q856" i="2"/>
  <c r="Q1454" i="2" s="1"/>
  <c r="P856" i="2"/>
  <c r="P1454" i="2" s="1"/>
  <c r="O856" i="2"/>
  <c r="O1454" i="2" s="1"/>
  <c r="N856" i="2"/>
  <c r="N1454" i="2" s="1"/>
  <c r="M856" i="2"/>
  <c r="M1454" i="2" s="1"/>
  <c r="L856" i="2"/>
  <c r="L1454" i="2" s="1"/>
  <c r="K856" i="2"/>
  <c r="K1454" i="2" s="1"/>
  <c r="J856" i="2"/>
  <c r="J1454" i="2" s="1"/>
  <c r="I856" i="2"/>
  <c r="I1454" i="2" s="1"/>
  <c r="H856" i="2"/>
  <c r="H1454" i="2" s="1"/>
  <c r="G856" i="2"/>
  <c r="G1454" i="2" s="1"/>
  <c r="F856" i="2"/>
  <c r="F1454" i="2" s="1"/>
  <c r="E856" i="2"/>
  <c r="E1454" i="2" s="1"/>
  <c r="D856" i="2"/>
  <c r="D1454" i="2" s="1"/>
  <c r="C856" i="2"/>
  <c r="C1454" i="2" s="1"/>
  <c r="A856" i="2"/>
  <c r="A1454" i="2" s="1"/>
  <c r="A263" i="3" s="1"/>
  <c r="A923" i="3" s="1"/>
  <c r="Z923" i="3" s="1"/>
  <c r="V855" i="2"/>
  <c r="V1453" i="2" s="1"/>
  <c r="U855" i="2"/>
  <c r="U1453" i="2" s="1"/>
  <c r="T855" i="2"/>
  <c r="T1453" i="2" s="1"/>
  <c r="S855" i="2"/>
  <c r="S1453" i="2" s="1"/>
  <c r="R855" i="2"/>
  <c r="R1453" i="2" s="1"/>
  <c r="Q855" i="2"/>
  <c r="Q1453" i="2" s="1"/>
  <c r="P855" i="2"/>
  <c r="P1453" i="2" s="1"/>
  <c r="O855" i="2"/>
  <c r="O1453" i="2" s="1"/>
  <c r="N855" i="2"/>
  <c r="N1453" i="2" s="1"/>
  <c r="M855" i="2"/>
  <c r="M1453" i="2" s="1"/>
  <c r="L855" i="2"/>
  <c r="L1453" i="2" s="1"/>
  <c r="K855" i="2"/>
  <c r="K1453" i="2" s="1"/>
  <c r="J855" i="2"/>
  <c r="J1453" i="2" s="1"/>
  <c r="I855" i="2"/>
  <c r="I1453" i="2" s="1"/>
  <c r="H855" i="2"/>
  <c r="H1453" i="2" s="1"/>
  <c r="G855" i="2"/>
  <c r="G1453" i="2" s="1"/>
  <c r="F855" i="2"/>
  <c r="F1453" i="2" s="1"/>
  <c r="E855" i="2"/>
  <c r="E1453" i="2" s="1"/>
  <c r="D855" i="2"/>
  <c r="D1453" i="2" s="1"/>
  <c r="C855" i="2"/>
  <c r="C1453" i="2" s="1"/>
  <c r="A855" i="2"/>
  <c r="A1453" i="2" s="1"/>
  <c r="A262" i="3" s="1"/>
  <c r="A922" i="3" s="1"/>
  <c r="Z922" i="3" s="1"/>
  <c r="V854" i="2"/>
  <c r="V1452" i="2" s="1"/>
  <c r="U854" i="2"/>
  <c r="U1452" i="2" s="1"/>
  <c r="T854" i="2"/>
  <c r="T1452" i="2" s="1"/>
  <c r="S854" i="2"/>
  <c r="S1452" i="2" s="1"/>
  <c r="R854" i="2"/>
  <c r="R1452" i="2" s="1"/>
  <c r="Q854" i="2"/>
  <c r="Q1452" i="2" s="1"/>
  <c r="P854" i="2"/>
  <c r="P1452" i="2" s="1"/>
  <c r="O854" i="2"/>
  <c r="O1452" i="2" s="1"/>
  <c r="N854" i="2"/>
  <c r="N1452" i="2" s="1"/>
  <c r="M854" i="2"/>
  <c r="M1452" i="2" s="1"/>
  <c r="L854" i="2"/>
  <c r="L1452" i="2" s="1"/>
  <c r="K854" i="2"/>
  <c r="K1452" i="2" s="1"/>
  <c r="J854" i="2"/>
  <c r="J1452" i="2" s="1"/>
  <c r="I854" i="2"/>
  <c r="I1452" i="2" s="1"/>
  <c r="H854" i="2"/>
  <c r="H1452" i="2" s="1"/>
  <c r="G854" i="2"/>
  <c r="G1452" i="2" s="1"/>
  <c r="F854" i="2"/>
  <c r="F1452" i="2" s="1"/>
  <c r="E854" i="2"/>
  <c r="E1452" i="2" s="1"/>
  <c r="D854" i="2"/>
  <c r="D1452" i="2" s="1"/>
  <c r="C854" i="2"/>
  <c r="C1452" i="2" s="1"/>
  <c r="A854" i="2"/>
  <c r="A1452" i="2" s="1"/>
  <c r="A261" i="3" s="1"/>
  <c r="A921" i="3" s="1"/>
  <c r="Z921" i="3" s="1"/>
  <c r="V853" i="2"/>
  <c r="V1451" i="2" s="1"/>
  <c r="U853" i="2"/>
  <c r="U1451" i="2" s="1"/>
  <c r="T853" i="2"/>
  <c r="T1451" i="2" s="1"/>
  <c r="S853" i="2"/>
  <c r="S1451" i="2" s="1"/>
  <c r="R853" i="2"/>
  <c r="R1451" i="2" s="1"/>
  <c r="Q853" i="2"/>
  <c r="Q1451" i="2" s="1"/>
  <c r="P853" i="2"/>
  <c r="P1451" i="2" s="1"/>
  <c r="O853" i="2"/>
  <c r="O1451" i="2" s="1"/>
  <c r="N853" i="2"/>
  <c r="N1451" i="2" s="1"/>
  <c r="M853" i="2"/>
  <c r="M1451" i="2" s="1"/>
  <c r="L853" i="2"/>
  <c r="L1451" i="2" s="1"/>
  <c r="K853" i="2"/>
  <c r="K1451" i="2" s="1"/>
  <c r="J853" i="2"/>
  <c r="J1451" i="2" s="1"/>
  <c r="I853" i="2"/>
  <c r="I1451" i="2" s="1"/>
  <c r="H853" i="2"/>
  <c r="H1451" i="2" s="1"/>
  <c r="G853" i="2"/>
  <c r="G1451" i="2" s="1"/>
  <c r="F853" i="2"/>
  <c r="F1451" i="2" s="1"/>
  <c r="E853" i="2"/>
  <c r="E1451" i="2" s="1"/>
  <c r="D853" i="2"/>
  <c r="D1451" i="2" s="1"/>
  <c r="C853" i="2"/>
  <c r="C1451" i="2" s="1"/>
  <c r="A853" i="2"/>
  <c r="A1451" i="2" s="1"/>
  <c r="A260" i="3" s="1"/>
  <c r="A920" i="3" s="1"/>
  <c r="Z920" i="3" s="1"/>
  <c r="V852" i="2"/>
  <c r="V1450" i="2" s="1"/>
  <c r="U852" i="2"/>
  <c r="U1450" i="2" s="1"/>
  <c r="T852" i="2"/>
  <c r="T1450" i="2" s="1"/>
  <c r="S852" i="2"/>
  <c r="S1450" i="2" s="1"/>
  <c r="R852" i="2"/>
  <c r="R1450" i="2" s="1"/>
  <c r="Q852" i="2"/>
  <c r="Q1450" i="2" s="1"/>
  <c r="P852" i="2"/>
  <c r="P1450" i="2" s="1"/>
  <c r="O852" i="2"/>
  <c r="O1450" i="2" s="1"/>
  <c r="N852" i="2"/>
  <c r="N1450" i="2" s="1"/>
  <c r="M852" i="2"/>
  <c r="M1450" i="2" s="1"/>
  <c r="L852" i="2"/>
  <c r="L1450" i="2" s="1"/>
  <c r="K852" i="2"/>
  <c r="K1450" i="2" s="1"/>
  <c r="J852" i="2"/>
  <c r="J1450" i="2" s="1"/>
  <c r="I852" i="2"/>
  <c r="I1450" i="2" s="1"/>
  <c r="H852" i="2"/>
  <c r="H1450" i="2" s="1"/>
  <c r="G852" i="2"/>
  <c r="G1450" i="2" s="1"/>
  <c r="F852" i="2"/>
  <c r="F1450" i="2" s="1"/>
  <c r="E852" i="2"/>
  <c r="E1450" i="2" s="1"/>
  <c r="D852" i="2"/>
  <c r="D1450" i="2" s="1"/>
  <c r="C852" i="2"/>
  <c r="C1450" i="2" s="1"/>
  <c r="A852" i="2"/>
  <c r="A1450" i="2" s="1"/>
  <c r="A259" i="3" s="1"/>
  <c r="A919" i="3" s="1"/>
  <c r="Z919" i="3" s="1"/>
  <c r="V851" i="2"/>
  <c r="V1449" i="2" s="1"/>
  <c r="U851" i="2"/>
  <c r="U1449" i="2" s="1"/>
  <c r="T851" i="2"/>
  <c r="T1449" i="2" s="1"/>
  <c r="S851" i="2"/>
  <c r="S1449" i="2" s="1"/>
  <c r="R851" i="2"/>
  <c r="R1449" i="2" s="1"/>
  <c r="Q851" i="2"/>
  <c r="Q1449" i="2" s="1"/>
  <c r="P851" i="2"/>
  <c r="P1449" i="2" s="1"/>
  <c r="O851" i="2"/>
  <c r="O1449" i="2" s="1"/>
  <c r="N851" i="2"/>
  <c r="N1449" i="2" s="1"/>
  <c r="M851" i="2"/>
  <c r="M1449" i="2" s="1"/>
  <c r="L851" i="2"/>
  <c r="L1449" i="2" s="1"/>
  <c r="K851" i="2"/>
  <c r="K1449" i="2" s="1"/>
  <c r="J851" i="2"/>
  <c r="J1449" i="2" s="1"/>
  <c r="I851" i="2"/>
  <c r="I1449" i="2" s="1"/>
  <c r="H851" i="2"/>
  <c r="H1449" i="2" s="1"/>
  <c r="G851" i="2"/>
  <c r="G1449" i="2" s="1"/>
  <c r="F851" i="2"/>
  <c r="F1449" i="2" s="1"/>
  <c r="E851" i="2"/>
  <c r="E1449" i="2" s="1"/>
  <c r="D851" i="2"/>
  <c r="D1449" i="2" s="1"/>
  <c r="C851" i="2"/>
  <c r="C1449" i="2" s="1"/>
  <c r="A851" i="2"/>
  <c r="A1449" i="2" s="1"/>
  <c r="A258" i="3" s="1"/>
  <c r="A918" i="3" s="1"/>
  <c r="Z918" i="3" s="1"/>
  <c r="V850" i="2"/>
  <c r="V1448" i="2" s="1"/>
  <c r="U850" i="2"/>
  <c r="U1448" i="2" s="1"/>
  <c r="T850" i="2"/>
  <c r="T1448" i="2" s="1"/>
  <c r="S850" i="2"/>
  <c r="S1448" i="2" s="1"/>
  <c r="R850" i="2"/>
  <c r="R1448" i="2" s="1"/>
  <c r="Q850" i="2"/>
  <c r="Q1448" i="2" s="1"/>
  <c r="P850" i="2"/>
  <c r="P1448" i="2" s="1"/>
  <c r="O850" i="2"/>
  <c r="O1448" i="2" s="1"/>
  <c r="N850" i="2"/>
  <c r="N1448" i="2" s="1"/>
  <c r="M850" i="2"/>
  <c r="M1448" i="2" s="1"/>
  <c r="L850" i="2"/>
  <c r="L1448" i="2" s="1"/>
  <c r="K850" i="2"/>
  <c r="K1448" i="2" s="1"/>
  <c r="J850" i="2"/>
  <c r="J1448" i="2" s="1"/>
  <c r="I850" i="2"/>
  <c r="I1448" i="2" s="1"/>
  <c r="H850" i="2"/>
  <c r="H1448" i="2" s="1"/>
  <c r="G850" i="2"/>
  <c r="G1448" i="2" s="1"/>
  <c r="F850" i="2"/>
  <c r="F1448" i="2" s="1"/>
  <c r="E850" i="2"/>
  <c r="E1448" i="2" s="1"/>
  <c r="D850" i="2"/>
  <c r="D1448" i="2" s="1"/>
  <c r="C850" i="2"/>
  <c r="C1448" i="2" s="1"/>
  <c r="A850" i="2"/>
  <c r="A1448" i="2" s="1"/>
  <c r="A257" i="3" s="1"/>
  <c r="A917" i="3" s="1"/>
  <c r="Z917" i="3" s="1"/>
  <c r="V849" i="2"/>
  <c r="V1447" i="2" s="1"/>
  <c r="U849" i="2"/>
  <c r="U1447" i="2" s="1"/>
  <c r="T849" i="2"/>
  <c r="T1447" i="2" s="1"/>
  <c r="S849" i="2"/>
  <c r="S1447" i="2" s="1"/>
  <c r="R849" i="2"/>
  <c r="R1447" i="2" s="1"/>
  <c r="Q849" i="2"/>
  <c r="Q1447" i="2" s="1"/>
  <c r="P849" i="2"/>
  <c r="P1447" i="2" s="1"/>
  <c r="O849" i="2"/>
  <c r="O1447" i="2" s="1"/>
  <c r="N849" i="2"/>
  <c r="N1447" i="2" s="1"/>
  <c r="M849" i="2"/>
  <c r="M1447" i="2" s="1"/>
  <c r="L849" i="2"/>
  <c r="L1447" i="2" s="1"/>
  <c r="K849" i="2"/>
  <c r="K1447" i="2" s="1"/>
  <c r="J849" i="2"/>
  <c r="J1447" i="2" s="1"/>
  <c r="I849" i="2"/>
  <c r="I1447" i="2" s="1"/>
  <c r="H849" i="2"/>
  <c r="H1447" i="2" s="1"/>
  <c r="G849" i="2"/>
  <c r="G1447" i="2" s="1"/>
  <c r="F849" i="2"/>
  <c r="F1447" i="2" s="1"/>
  <c r="E849" i="2"/>
  <c r="E1447" i="2" s="1"/>
  <c r="D849" i="2"/>
  <c r="D1447" i="2" s="1"/>
  <c r="C849" i="2"/>
  <c r="C1447" i="2" s="1"/>
  <c r="A849" i="2"/>
  <c r="A1447" i="2" s="1"/>
  <c r="A256" i="3" s="1"/>
  <c r="A916" i="3" s="1"/>
  <c r="Z916" i="3" s="1"/>
  <c r="V848" i="2"/>
  <c r="V1446" i="2" s="1"/>
  <c r="U848" i="2"/>
  <c r="U1446" i="2" s="1"/>
  <c r="T848" i="2"/>
  <c r="T1446" i="2" s="1"/>
  <c r="S848" i="2"/>
  <c r="S1446" i="2" s="1"/>
  <c r="R848" i="2"/>
  <c r="R1446" i="2" s="1"/>
  <c r="Q848" i="2"/>
  <c r="Q1446" i="2" s="1"/>
  <c r="P848" i="2"/>
  <c r="P1446" i="2" s="1"/>
  <c r="O848" i="2"/>
  <c r="O1446" i="2" s="1"/>
  <c r="N848" i="2"/>
  <c r="N1446" i="2" s="1"/>
  <c r="M848" i="2"/>
  <c r="M1446" i="2" s="1"/>
  <c r="L848" i="2"/>
  <c r="L1446" i="2" s="1"/>
  <c r="K848" i="2"/>
  <c r="K1446" i="2" s="1"/>
  <c r="J848" i="2"/>
  <c r="J1446" i="2" s="1"/>
  <c r="I848" i="2"/>
  <c r="I1446" i="2" s="1"/>
  <c r="H848" i="2"/>
  <c r="H1446" i="2" s="1"/>
  <c r="G848" i="2"/>
  <c r="G1446" i="2" s="1"/>
  <c r="F848" i="2"/>
  <c r="F1446" i="2" s="1"/>
  <c r="E848" i="2"/>
  <c r="E1446" i="2" s="1"/>
  <c r="D848" i="2"/>
  <c r="D1446" i="2" s="1"/>
  <c r="C848" i="2"/>
  <c r="C1446" i="2" s="1"/>
  <c r="A848" i="2"/>
  <c r="A1446" i="2" s="1"/>
  <c r="A255" i="3" s="1"/>
  <c r="A915" i="3" s="1"/>
  <c r="Z915" i="3" s="1"/>
  <c r="V847" i="2"/>
  <c r="V1445" i="2" s="1"/>
  <c r="U847" i="2"/>
  <c r="U1445" i="2" s="1"/>
  <c r="T847" i="2"/>
  <c r="T1445" i="2" s="1"/>
  <c r="S847" i="2"/>
  <c r="S1445" i="2" s="1"/>
  <c r="R847" i="2"/>
  <c r="R1445" i="2" s="1"/>
  <c r="Q847" i="2"/>
  <c r="Q1445" i="2" s="1"/>
  <c r="P847" i="2"/>
  <c r="P1445" i="2" s="1"/>
  <c r="O847" i="2"/>
  <c r="O1445" i="2" s="1"/>
  <c r="N847" i="2"/>
  <c r="N1445" i="2" s="1"/>
  <c r="M847" i="2"/>
  <c r="M1445" i="2" s="1"/>
  <c r="L847" i="2"/>
  <c r="L1445" i="2" s="1"/>
  <c r="K847" i="2"/>
  <c r="K1445" i="2" s="1"/>
  <c r="J847" i="2"/>
  <c r="J1445" i="2" s="1"/>
  <c r="I847" i="2"/>
  <c r="I1445" i="2" s="1"/>
  <c r="H847" i="2"/>
  <c r="H1445" i="2" s="1"/>
  <c r="G847" i="2"/>
  <c r="G1445" i="2" s="1"/>
  <c r="F847" i="2"/>
  <c r="F1445" i="2" s="1"/>
  <c r="E847" i="2"/>
  <c r="E1445" i="2" s="1"/>
  <c r="D847" i="2"/>
  <c r="D1445" i="2" s="1"/>
  <c r="C847" i="2"/>
  <c r="C1445" i="2" s="1"/>
  <c r="A847" i="2"/>
  <c r="A1445" i="2" s="1"/>
  <c r="A254" i="3" s="1"/>
  <c r="A914" i="3" s="1"/>
  <c r="Z914" i="3" s="1"/>
  <c r="V846" i="2"/>
  <c r="V1444" i="2" s="1"/>
  <c r="U846" i="2"/>
  <c r="U1444" i="2" s="1"/>
  <c r="T846" i="2"/>
  <c r="T1444" i="2" s="1"/>
  <c r="S846" i="2"/>
  <c r="S1444" i="2" s="1"/>
  <c r="R846" i="2"/>
  <c r="R1444" i="2" s="1"/>
  <c r="Q846" i="2"/>
  <c r="Q1444" i="2" s="1"/>
  <c r="P846" i="2"/>
  <c r="P1444" i="2" s="1"/>
  <c r="O846" i="2"/>
  <c r="O1444" i="2" s="1"/>
  <c r="N846" i="2"/>
  <c r="N1444" i="2" s="1"/>
  <c r="M846" i="2"/>
  <c r="M1444" i="2" s="1"/>
  <c r="L846" i="2"/>
  <c r="L1444" i="2" s="1"/>
  <c r="K846" i="2"/>
  <c r="K1444" i="2" s="1"/>
  <c r="J846" i="2"/>
  <c r="J1444" i="2" s="1"/>
  <c r="I846" i="2"/>
  <c r="I1444" i="2" s="1"/>
  <c r="H846" i="2"/>
  <c r="H1444" i="2" s="1"/>
  <c r="G846" i="2"/>
  <c r="G1444" i="2" s="1"/>
  <c r="F846" i="2"/>
  <c r="F1444" i="2" s="1"/>
  <c r="E846" i="2"/>
  <c r="E1444" i="2" s="1"/>
  <c r="D846" i="2"/>
  <c r="D1444" i="2" s="1"/>
  <c r="C846" i="2"/>
  <c r="C1444" i="2" s="1"/>
  <c r="A846" i="2"/>
  <c r="A1444" i="2" s="1"/>
  <c r="A253" i="3" s="1"/>
  <c r="A913" i="3" s="1"/>
  <c r="Z913" i="3" s="1"/>
  <c r="V845" i="2"/>
  <c r="V1443" i="2" s="1"/>
  <c r="U845" i="2"/>
  <c r="U1443" i="2" s="1"/>
  <c r="T845" i="2"/>
  <c r="T1443" i="2" s="1"/>
  <c r="S845" i="2"/>
  <c r="S1443" i="2" s="1"/>
  <c r="R845" i="2"/>
  <c r="R1443" i="2" s="1"/>
  <c r="Q845" i="2"/>
  <c r="Q1443" i="2" s="1"/>
  <c r="P845" i="2"/>
  <c r="P1443" i="2" s="1"/>
  <c r="O845" i="2"/>
  <c r="O1443" i="2" s="1"/>
  <c r="N845" i="2"/>
  <c r="N1443" i="2" s="1"/>
  <c r="M845" i="2"/>
  <c r="M1443" i="2" s="1"/>
  <c r="L845" i="2"/>
  <c r="L1443" i="2" s="1"/>
  <c r="K845" i="2"/>
  <c r="K1443" i="2" s="1"/>
  <c r="J845" i="2"/>
  <c r="J1443" i="2" s="1"/>
  <c r="I845" i="2"/>
  <c r="I1443" i="2" s="1"/>
  <c r="H845" i="2"/>
  <c r="H1443" i="2" s="1"/>
  <c r="G845" i="2"/>
  <c r="G1443" i="2" s="1"/>
  <c r="F845" i="2"/>
  <c r="F1443" i="2" s="1"/>
  <c r="E845" i="2"/>
  <c r="E1443" i="2" s="1"/>
  <c r="D845" i="2"/>
  <c r="D1443" i="2" s="1"/>
  <c r="C845" i="2"/>
  <c r="C1443" i="2" s="1"/>
  <c r="A845" i="2"/>
  <c r="A1443" i="2" s="1"/>
  <c r="A252" i="3" s="1"/>
  <c r="A912" i="3" s="1"/>
  <c r="Z912" i="3" s="1"/>
  <c r="V844" i="2"/>
  <c r="V1442" i="2" s="1"/>
  <c r="U844" i="2"/>
  <c r="U1442" i="2" s="1"/>
  <c r="T844" i="2"/>
  <c r="T1442" i="2" s="1"/>
  <c r="S844" i="2"/>
  <c r="S1442" i="2" s="1"/>
  <c r="R844" i="2"/>
  <c r="R1442" i="2" s="1"/>
  <c r="Q844" i="2"/>
  <c r="Q1442" i="2" s="1"/>
  <c r="P844" i="2"/>
  <c r="P1442" i="2" s="1"/>
  <c r="O844" i="2"/>
  <c r="O1442" i="2" s="1"/>
  <c r="N844" i="2"/>
  <c r="N1442" i="2" s="1"/>
  <c r="M844" i="2"/>
  <c r="M1442" i="2" s="1"/>
  <c r="L844" i="2"/>
  <c r="L1442" i="2" s="1"/>
  <c r="K844" i="2"/>
  <c r="K1442" i="2" s="1"/>
  <c r="J844" i="2"/>
  <c r="J1442" i="2" s="1"/>
  <c r="I844" i="2"/>
  <c r="I1442" i="2" s="1"/>
  <c r="H844" i="2"/>
  <c r="H1442" i="2" s="1"/>
  <c r="G844" i="2"/>
  <c r="G1442" i="2" s="1"/>
  <c r="F844" i="2"/>
  <c r="F1442" i="2" s="1"/>
  <c r="E844" i="2"/>
  <c r="E1442" i="2" s="1"/>
  <c r="D844" i="2"/>
  <c r="D1442" i="2" s="1"/>
  <c r="C844" i="2"/>
  <c r="C1442" i="2" s="1"/>
  <c r="A844" i="2"/>
  <c r="A1442" i="2" s="1"/>
  <c r="A251" i="3" s="1"/>
  <c r="A911" i="3" s="1"/>
  <c r="Z911" i="3" s="1"/>
  <c r="V843" i="2"/>
  <c r="V1441" i="2" s="1"/>
  <c r="U843" i="2"/>
  <c r="U1441" i="2" s="1"/>
  <c r="T843" i="2"/>
  <c r="T1441" i="2" s="1"/>
  <c r="S843" i="2"/>
  <c r="S1441" i="2" s="1"/>
  <c r="R843" i="2"/>
  <c r="R1441" i="2" s="1"/>
  <c r="Q843" i="2"/>
  <c r="Q1441" i="2" s="1"/>
  <c r="P843" i="2"/>
  <c r="P1441" i="2" s="1"/>
  <c r="O843" i="2"/>
  <c r="O1441" i="2" s="1"/>
  <c r="N843" i="2"/>
  <c r="N1441" i="2" s="1"/>
  <c r="M843" i="2"/>
  <c r="M1441" i="2" s="1"/>
  <c r="L843" i="2"/>
  <c r="L1441" i="2" s="1"/>
  <c r="K843" i="2"/>
  <c r="K1441" i="2" s="1"/>
  <c r="J843" i="2"/>
  <c r="J1441" i="2" s="1"/>
  <c r="I843" i="2"/>
  <c r="I1441" i="2" s="1"/>
  <c r="H843" i="2"/>
  <c r="H1441" i="2" s="1"/>
  <c r="G843" i="2"/>
  <c r="G1441" i="2" s="1"/>
  <c r="F843" i="2"/>
  <c r="F1441" i="2" s="1"/>
  <c r="E843" i="2"/>
  <c r="E1441" i="2" s="1"/>
  <c r="D843" i="2"/>
  <c r="D1441" i="2" s="1"/>
  <c r="C843" i="2"/>
  <c r="C1441" i="2" s="1"/>
  <c r="A843" i="2"/>
  <c r="A1441" i="2" s="1"/>
  <c r="A250" i="3" s="1"/>
  <c r="A910" i="3" s="1"/>
  <c r="Z910" i="3" s="1"/>
  <c r="V842" i="2"/>
  <c r="V1440" i="2" s="1"/>
  <c r="U842" i="2"/>
  <c r="U1440" i="2" s="1"/>
  <c r="T842" i="2"/>
  <c r="T1440" i="2" s="1"/>
  <c r="S842" i="2"/>
  <c r="S1440" i="2" s="1"/>
  <c r="R842" i="2"/>
  <c r="R1440" i="2" s="1"/>
  <c r="Q842" i="2"/>
  <c r="Q1440" i="2" s="1"/>
  <c r="P842" i="2"/>
  <c r="P1440" i="2" s="1"/>
  <c r="O842" i="2"/>
  <c r="O1440" i="2" s="1"/>
  <c r="N842" i="2"/>
  <c r="N1440" i="2" s="1"/>
  <c r="M842" i="2"/>
  <c r="M1440" i="2" s="1"/>
  <c r="L842" i="2"/>
  <c r="L1440" i="2" s="1"/>
  <c r="K842" i="2"/>
  <c r="K1440" i="2" s="1"/>
  <c r="J842" i="2"/>
  <c r="J1440" i="2" s="1"/>
  <c r="I842" i="2"/>
  <c r="I1440" i="2" s="1"/>
  <c r="H842" i="2"/>
  <c r="H1440" i="2" s="1"/>
  <c r="G842" i="2"/>
  <c r="G1440" i="2" s="1"/>
  <c r="F842" i="2"/>
  <c r="F1440" i="2" s="1"/>
  <c r="E842" i="2"/>
  <c r="E1440" i="2" s="1"/>
  <c r="D842" i="2"/>
  <c r="D1440" i="2" s="1"/>
  <c r="C842" i="2"/>
  <c r="C1440" i="2" s="1"/>
  <c r="A842" i="2"/>
  <c r="A1440" i="2" s="1"/>
  <c r="A249" i="3" s="1"/>
  <c r="A909" i="3" s="1"/>
  <c r="Z909" i="3" s="1"/>
  <c r="V841" i="2"/>
  <c r="V1439" i="2" s="1"/>
  <c r="U841" i="2"/>
  <c r="U1439" i="2" s="1"/>
  <c r="T841" i="2"/>
  <c r="T1439" i="2" s="1"/>
  <c r="S841" i="2"/>
  <c r="S1439" i="2" s="1"/>
  <c r="R841" i="2"/>
  <c r="R1439" i="2" s="1"/>
  <c r="Q841" i="2"/>
  <c r="Q1439" i="2" s="1"/>
  <c r="P841" i="2"/>
  <c r="P1439" i="2" s="1"/>
  <c r="O841" i="2"/>
  <c r="O1439" i="2" s="1"/>
  <c r="N841" i="2"/>
  <c r="N1439" i="2" s="1"/>
  <c r="M841" i="2"/>
  <c r="M1439" i="2" s="1"/>
  <c r="L841" i="2"/>
  <c r="L1439" i="2" s="1"/>
  <c r="K841" i="2"/>
  <c r="K1439" i="2" s="1"/>
  <c r="J841" i="2"/>
  <c r="J1439" i="2" s="1"/>
  <c r="I841" i="2"/>
  <c r="I1439" i="2" s="1"/>
  <c r="H841" i="2"/>
  <c r="H1439" i="2" s="1"/>
  <c r="G841" i="2"/>
  <c r="G1439" i="2" s="1"/>
  <c r="F841" i="2"/>
  <c r="F1439" i="2" s="1"/>
  <c r="E841" i="2"/>
  <c r="E1439" i="2" s="1"/>
  <c r="D841" i="2"/>
  <c r="D1439" i="2" s="1"/>
  <c r="C841" i="2"/>
  <c r="C1439" i="2" s="1"/>
  <c r="A841" i="2"/>
  <c r="A1439" i="2" s="1"/>
  <c r="A248" i="3" s="1"/>
  <c r="A908" i="3" s="1"/>
  <c r="Z908" i="3" s="1"/>
  <c r="V840" i="2"/>
  <c r="V1438" i="2" s="1"/>
  <c r="U840" i="2"/>
  <c r="U1438" i="2" s="1"/>
  <c r="T840" i="2"/>
  <c r="T1438" i="2" s="1"/>
  <c r="S840" i="2"/>
  <c r="S1438" i="2" s="1"/>
  <c r="R840" i="2"/>
  <c r="R1438" i="2" s="1"/>
  <c r="Q840" i="2"/>
  <c r="Q1438" i="2" s="1"/>
  <c r="P840" i="2"/>
  <c r="P1438" i="2" s="1"/>
  <c r="O840" i="2"/>
  <c r="O1438" i="2" s="1"/>
  <c r="N840" i="2"/>
  <c r="N1438" i="2" s="1"/>
  <c r="M840" i="2"/>
  <c r="M1438" i="2" s="1"/>
  <c r="L840" i="2"/>
  <c r="L1438" i="2" s="1"/>
  <c r="K840" i="2"/>
  <c r="K1438" i="2" s="1"/>
  <c r="J840" i="2"/>
  <c r="J1438" i="2" s="1"/>
  <c r="I840" i="2"/>
  <c r="I1438" i="2" s="1"/>
  <c r="H840" i="2"/>
  <c r="H1438" i="2" s="1"/>
  <c r="G840" i="2"/>
  <c r="G1438" i="2" s="1"/>
  <c r="F840" i="2"/>
  <c r="F1438" i="2" s="1"/>
  <c r="E840" i="2"/>
  <c r="E1438" i="2" s="1"/>
  <c r="D840" i="2"/>
  <c r="D1438" i="2" s="1"/>
  <c r="C840" i="2"/>
  <c r="C1438" i="2" s="1"/>
  <c r="A840" i="2"/>
  <c r="A1438" i="2" s="1"/>
  <c r="A247" i="3" s="1"/>
  <c r="A907" i="3" s="1"/>
  <c r="Z907" i="3" s="1"/>
  <c r="V839" i="2"/>
  <c r="V1437" i="2" s="1"/>
  <c r="U839" i="2"/>
  <c r="U1437" i="2" s="1"/>
  <c r="T839" i="2"/>
  <c r="T1437" i="2" s="1"/>
  <c r="S839" i="2"/>
  <c r="S1437" i="2" s="1"/>
  <c r="R839" i="2"/>
  <c r="R1437" i="2" s="1"/>
  <c r="Q839" i="2"/>
  <c r="Q1437" i="2" s="1"/>
  <c r="P839" i="2"/>
  <c r="P1437" i="2" s="1"/>
  <c r="O839" i="2"/>
  <c r="O1437" i="2" s="1"/>
  <c r="N839" i="2"/>
  <c r="N1437" i="2" s="1"/>
  <c r="M839" i="2"/>
  <c r="M1437" i="2" s="1"/>
  <c r="L839" i="2"/>
  <c r="L1437" i="2" s="1"/>
  <c r="K839" i="2"/>
  <c r="K1437" i="2" s="1"/>
  <c r="J839" i="2"/>
  <c r="J1437" i="2" s="1"/>
  <c r="I839" i="2"/>
  <c r="I1437" i="2" s="1"/>
  <c r="H839" i="2"/>
  <c r="H1437" i="2" s="1"/>
  <c r="G839" i="2"/>
  <c r="G1437" i="2" s="1"/>
  <c r="F839" i="2"/>
  <c r="F1437" i="2" s="1"/>
  <c r="E839" i="2"/>
  <c r="E1437" i="2" s="1"/>
  <c r="D839" i="2"/>
  <c r="D1437" i="2" s="1"/>
  <c r="C839" i="2"/>
  <c r="C1437" i="2" s="1"/>
  <c r="A839" i="2"/>
  <c r="A1437" i="2" s="1"/>
  <c r="A246" i="3" s="1"/>
  <c r="A906" i="3" s="1"/>
  <c r="Z906" i="3" s="1"/>
  <c r="V838" i="2"/>
  <c r="V1436" i="2" s="1"/>
  <c r="U838" i="2"/>
  <c r="U1436" i="2" s="1"/>
  <c r="T838" i="2"/>
  <c r="T1436" i="2" s="1"/>
  <c r="S838" i="2"/>
  <c r="S1436" i="2" s="1"/>
  <c r="R838" i="2"/>
  <c r="R1436" i="2" s="1"/>
  <c r="Q838" i="2"/>
  <c r="Q1436" i="2" s="1"/>
  <c r="P838" i="2"/>
  <c r="P1436" i="2" s="1"/>
  <c r="O838" i="2"/>
  <c r="O1436" i="2" s="1"/>
  <c r="N838" i="2"/>
  <c r="N1436" i="2" s="1"/>
  <c r="M838" i="2"/>
  <c r="M1436" i="2" s="1"/>
  <c r="L838" i="2"/>
  <c r="L1436" i="2" s="1"/>
  <c r="K838" i="2"/>
  <c r="K1436" i="2" s="1"/>
  <c r="J838" i="2"/>
  <c r="J1436" i="2" s="1"/>
  <c r="I838" i="2"/>
  <c r="I1436" i="2" s="1"/>
  <c r="H838" i="2"/>
  <c r="H1436" i="2" s="1"/>
  <c r="G838" i="2"/>
  <c r="G1436" i="2" s="1"/>
  <c r="F838" i="2"/>
  <c r="F1436" i="2" s="1"/>
  <c r="E838" i="2"/>
  <c r="E1436" i="2" s="1"/>
  <c r="D838" i="2"/>
  <c r="D1436" i="2" s="1"/>
  <c r="C838" i="2"/>
  <c r="C1436" i="2" s="1"/>
  <c r="A838" i="2"/>
  <c r="A1436" i="2" s="1"/>
  <c r="A245" i="3" s="1"/>
  <c r="A905" i="3" s="1"/>
  <c r="Z905" i="3" s="1"/>
  <c r="V837" i="2"/>
  <c r="V1435" i="2" s="1"/>
  <c r="U837" i="2"/>
  <c r="U1435" i="2" s="1"/>
  <c r="T837" i="2"/>
  <c r="T1435" i="2" s="1"/>
  <c r="S837" i="2"/>
  <c r="S1435" i="2" s="1"/>
  <c r="R837" i="2"/>
  <c r="R1435" i="2" s="1"/>
  <c r="Q837" i="2"/>
  <c r="Q1435" i="2" s="1"/>
  <c r="P837" i="2"/>
  <c r="P1435" i="2" s="1"/>
  <c r="O837" i="2"/>
  <c r="O1435" i="2" s="1"/>
  <c r="N837" i="2"/>
  <c r="N1435" i="2" s="1"/>
  <c r="M837" i="2"/>
  <c r="M1435" i="2" s="1"/>
  <c r="L837" i="2"/>
  <c r="L1435" i="2" s="1"/>
  <c r="K837" i="2"/>
  <c r="K1435" i="2" s="1"/>
  <c r="J837" i="2"/>
  <c r="J1435" i="2" s="1"/>
  <c r="I837" i="2"/>
  <c r="I1435" i="2" s="1"/>
  <c r="H837" i="2"/>
  <c r="H1435" i="2" s="1"/>
  <c r="G837" i="2"/>
  <c r="G1435" i="2" s="1"/>
  <c r="F837" i="2"/>
  <c r="F1435" i="2" s="1"/>
  <c r="E837" i="2"/>
  <c r="E1435" i="2" s="1"/>
  <c r="D837" i="2"/>
  <c r="D1435" i="2" s="1"/>
  <c r="C837" i="2"/>
  <c r="C1435" i="2" s="1"/>
  <c r="A837" i="2"/>
  <c r="A1435" i="2" s="1"/>
  <c r="A244" i="3" s="1"/>
  <c r="A904" i="3" s="1"/>
  <c r="Z904" i="3" s="1"/>
  <c r="V836" i="2"/>
  <c r="V1434" i="2" s="1"/>
  <c r="U836" i="2"/>
  <c r="U1434" i="2" s="1"/>
  <c r="T836" i="2"/>
  <c r="T1434" i="2" s="1"/>
  <c r="S836" i="2"/>
  <c r="S1434" i="2" s="1"/>
  <c r="R836" i="2"/>
  <c r="R1434" i="2" s="1"/>
  <c r="Q836" i="2"/>
  <c r="Q1434" i="2" s="1"/>
  <c r="P836" i="2"/>
  <c r="P1434" i="2" s="1"/>
  <c r="O836" i="2"/>
  <c r="O1434" i="2" s="1"/>
  <c r="N836" i="2"/>
  <c r="N1434" i="2" s="1"/>
  <c r="M836" i="2"/>
  <c r="M1434" i="2" s="1"/>
  <c r="L836" i="2"/>
  <c r="L1434" i="2" s="1"/>
  <c r="K836" i="2"/>
  <c r="K1434" i="2" s="1"/>
  <c r="J836" i="2"/>
  <c r="J1434" i="2" s="1"/>
  <c r="I836" i="2"/>
  <c r="I1434" i="2" s="1"/>
  <c r="H836" i="2"/>
  <c r="H1434" i="2" s="1"/>
  <c r="G836" i="2"/>
  <c r="G1434" i="2" s="1"/>
  <c r="F836" i="2"/>
  <c r="F1434" i="2" s="1"/>
  <c r="E836" i="2"/>
  <c r="E1434" i="2" s="1"/>
  <c r="D836" i="2"/>
  <c r="D1434" i="2" s="1"/>
  <c r="C836" i="2"/>
  <c r="C1434" i="2" s="1"/>
  <c r="A836" i="2"/>
  <c r="A1434" i="2" s="1"/>
  <c r="A243" i="3" s="1"/>
  <c r="A903" i="3" s="1"/>
  <c r="Z903" i="3" s="1"/>
  <c r="V835" i="2"/>
  <c r="V1433" i="2" s="1"/>
  <c r="U835" i="2"/>
  <c r="U1433" i="2" s="1"/>
  <c r="T835" i="2"/>
  <c r="T1433" i="2" s="1"/>
  <c r="S835" i="2"/>
  <c r="S1433" i="2" s="1"/>
  <c r="R835" i="2"/>
  <c r="R1433" i="2" s="1"/>
  <c r="Q835" i="2"/>
  <c r="Q1433" i="2" s="1"/>
  <c r="P835" i="2"/>
  <c r="P1433" i="2" s="1"/>
  <c r="O835" i="2"/>
  <c r="O1433" i="2" s="1"/>
  <c r="N835" i="2"/>
  <c r="N1433" i="2" s="1"/>
  <c r="M835" i="2"/>
  <c r="M1433" i="2" s="1"/>
  <c r="L835" i="2"/>
  <c r="L1433" i="2" s="1"/>
  <c r="K835" i="2"/>
  <c r="K1433" i="2" s="1"/>
  <c r="J835" i="2"/>
  <c r="J1433" i="2" s="1"/>
  <c r="I835" i="2"/>
  <c r="I1433" i="2" s="1"/>
  <c r="H835" i="2"/>
  <c r="H1433" i="2" s="1"/>
  <c r="G835" i="2"/>
  <c r="G1433" i="2" s="1"/>
  <c r="F835" i="2"/>
  <c r="F1433" i="2" s="1"/>
  <c r="E835" i="2"/>
  <c r="E1433" i="2" s="1"/>
  <c r="D835" i="2"/>
  <c r="D1433" i="2" s="1"/>
  <c r="C835" i="2"/>
  <c r="C1433" i="2" s="1"/>
  <c r="A835" i="2"/>
  <c r="A1433" i="2" s="1"/>
  <c r="A242" i="3" s="1"/>
  <c r="A902" i="3" s="1"/>
  <c r="Z902" i="3" s="1"/>
  <c r="V834" i="2"/>
  <c r="V1432" i="2" s="1"/>
  <c r="U834" i="2"/>
  <c r="U1432" i="2" s="1"/>
  <c r="T834" i="2"/>
  <c r="T1432" i="2" s="1"/>
  <c r="S834" i="2"/>
  <c r="S1432" i="2" s="1"/>
  <c r="R834" i="2"/>
  <c r="R1432" i="2" s="1"/>
  <c r="Q834" i="2"/>
  <c r="Q1432" i="2" s="1"/>
  <c r="P834" i="2"/>
  <c r="P1432" i="2" s="1"/>
  <c r="O834" i="2"/>
  <c r="O1432" i="2" s="1"/>
  <c r="N834" i="2"/>
  <c r="N1432" i="2" s="1"/>
  <c r="M834" i="2"/>
  <c r="M1432" i="2" s="1"/>
  <c r="L834" i="2"/>
  <c r="L1432" i="2" s="1"/>
  <c r="K834" i="2"/>
  <c r="K1432" i="2" s="1"/>
  <c r="J834" i="2"/>
  <c r="J1432" i="2" s="1"/>
  <c r="I834" i="2"/>
  <c r="I1432" i="2" s="1"/>
  <c r="H834" i="2"/>
  <c r="H1432" i="2" s="1"/>
  <c r="G834" i="2"/>
  <c r="G1432" i="2" s="1"/>
  <c r="F834" i="2"/>
  <c r="F1432" i="2" s="1"/>
  <c r="E834" i="2"/>
  <c r="E1432" i="2" s="1"/>
  <c r="D834" i="2"/>
  <c r="D1432" i="2" s="1"/>
  <c r="C834" i="2"/>
  <c r="C1432" i="2" s="1"/>
  <c r="A834" i="2"/>
  <c r="A1432" i="2" s="1"/>
  <c r="A241" i="3" s="1"/>
  <c r="A901" i="3" s="1"/>
  <c r="Z901" i="3" s="1"/>
  <c r="V833" i="2"/>
  <c r="V1431" i="2" s="1"/>
  <c r="U833" i="2"/>
  <c r="U1431" i="2" s="1"/>
  <c r="T833" i="2"/>
  <c r="T1431" i="2" s="1"/>
  <c r="S833" i="2"/>
  <c r="S1431" i="2" s="1"/>
  <c r="R833" i="2"/>
  <c r="R1431" i="2" s="1"/>
  <c r="Q833" i="2"/>
  <c r="Q1431" i="2" s="1"/>
  <c r="P833" i="2"/>
  <c r="P1431" i="2" s="1"/>
  <c r="O833" i="2"/>
  <c r="O1431" i="2" s="1"/>
  <c r="N833" i="2"/>
  <c r="N1431" i="2" s="1"/>
  <c r="M833" i="2"/>
  <c r="M1431" i="2" s="1"/>
  <c r="L833" i="2"/>
  <c r="L1431" i="2" s="1"/>
  <c r="K833" i="2"/>
  <c r="K1431" i="2" s="1"/>
  <c r="J833" i="2"/>
  <c r="J1431" i="2" s="1"/>
  <c r="I833" i="2"/>
  <c r="I1431" i="2" s="1"/>
  <c r="H833" i="2"/>
  <c r="H1431" i="2" s="1"/>
  <c r="G833" i="2"/>
  <c r="G1431" i="2" s="1"/>
  <c r="F833" i="2"/>
  <c r="F1431" i="2" s="1"/>
  <c r="E833" i="2"/>
  <c r="E1431" i="2" s="1"/>
  <c r="D833" i="2"/>
  <c r="D1431" i="2" s="1"/>
  <c r="C833" i="2"/>
  <c r="C1431" i="2" s="1"/>
  <c r="A833" i="2"/>
  <c r="A1431" i="2" s="1"/>
  <c r="A240" i="3" s="1"/>
  <c r="A900" i="3" s="1"/>
  <c r="Z900" i="3" s="1"/>
  <c r="V832" i="2"/>
  <c r="V1430" i="2" s="1"/>
  <c r="U832" i="2"/>
  <c r="U1430" i="2" s="1"/>
  <c r="T832" i="2"/>
  <c r="T1430" i="2" s="1"/>
  <c r="S832" i="2"/>
  <c r="S1430" i="2" s="1"/>
  <c r="R832" i="2"/>
  <c r="R1430" i="2" s="1"/>
  <c r="Q832" i="2"/>
  <c r="Q1430" i="2" s="1"/>
  <c r="P832" i="2"/>
  <c r="P1430" i="2" s="1"/>
  <c r="O832" i="2"/>
  <c r="O1430" i="2" s="1"/>
  <c r="N832" i="2"/>
  <c r="N1430" i="2" s="1"/>
  <c r="M832" i="2"/>
  <c r="M1430" i="2" s="1"/>
  <c r="L832" i="2"/>
  <c r="L1430" i="2" s="1"/>
  <c r="K832" i="2"/>
  <c r="K1430" i="2" s="1"/>
  <c r="J832" i="2"/>
  <c r="J1430" i="2" s="1"/>
  <c r="I832" i="2"/>
  <c r="I1430" i="2" s="1"/>
  <c r="H832" i="2"/>
  <c r="H1430" i="2" s="1"/>
  <c r="G832" i="2"/>
  <c r="G1430" i="2" s="1"/>
  <c r="F832" i="2"/>
  <c r="F1430" i="2" s="1"/>
  <c r="E832" i="2"/>
  <c r="E1430" i="2" s="1"/>
  <c r="D832" i="2"/>
  <c r="D1430" i="2" s="1"/>
  <c r="C832" i="2"/>
  <c r="C1430" i="2" s="1"/>
  <c r="A832" i="2"/>
  <c r="A1430" i="2" s="1"/>
  <c r="A239" i="3" s="1"/>
  <c r="A899" i="3" s="1"/>
  <c r="Z899" i="3" s="1"/>
  <c r="V831" i="2"/>
  <c r="V1429" i="2" s="1"/>
  <c r="U831" i="2"/>
  <c r="U1429" i="2" s="1"/>
  <c r="T831" i="2"/>
  <c r="T1429" i="2" s="1"/>
  <c r="S831" i="2"/>
  <c r="S1429" i="2" s="1"/>
  <c r="R831" i="2"/>
  <c r="R1429" i="2" s="1"/>
  <c r="Q831" i="2"/>
  <c r="Q1429" i="2" s="1"/>
  <c r="P831" i="2"/>
  <c r="P1429" i="2" s="1"/>
  <c r="O831" i="2"/>
  <c r="O1429" i="2" s="1"/>
  <c r="N831" i="2"/>
  <c r="N1429" i="2" s="1"/>
  <c r="M831" i="2"/>
  <c r="M1429" i="2" s="1"/>
  <c r="L831" i="2"/>
  <c r="L1429" i="2" s="1"/>
  <c r="K831" i="2"/>
  <c r="K1429" i="2" s="1"/>
  <c r="J831" i="2"/>
  <c r="J1429" i="2" s="1"/>
  <c r="I831" i="2"/>
  <c r="I1429" i="2" s="1"/>
  <c r="H831" i="2"/>
  <c r="H1429" i="2" s="1"/>
  <c r="G831" i="2"/>
  <c r="G1429" i="2" s="1"/>
  <c r="F831" i="2"/>
  <c r="F1429" i="2" s="1"/>
  <c r="E831" i="2"/>
  <c r="E1429" i="2" s="1"/>
  <c r="D831" i="2"/>
  <c r="D1429" i="2" s="1"/>
  <c r="C831" i="2"/>
  <c r="C1429" i="2" s="1"/>
  <c r="A831" i="2"/>
  <c r="A1429" i="2" s="1"/>
  <c r="A238" i="3" s="1"/>
  <c r="A898" i="3" s="1"/>
  <c r="Z898" i="3" s="1"/>
  <c r="V830" i="2"/>
  <c r="V1428" i="2" s="1"/>
  <c r="U830" i="2"/>
  <c r="U1428" i="2" s="1"/>
  <c r="T830" i="2"/>
  <c r="T1428" i="2" s="1"/>
  <c r="S830" i="2"/>
  <c r="S1428" i="2" s="1"/>
  <c r="R830" i="2"/>
  <c r="R1428" i="2" s="1"/>
  <c r="Q830" i="2"/>
  <c r="Q1428" i="2" s="1"/>
  <c r="P830" i="2"/>
  <c r="P1428" i="2" s="1"/>
  <c r="O830" i="2"/>
  <c r="O1428" i="2" s="1"/>
  <c r="N830" i="2"/>
  <c r="N1428" i="2" s="1"/>
  <c r="M830" i="2"/>
  <c r="M1428" i="2" s="1"/>
  <c r="L830" i="2"/>
  <c r="L1428" i="2" s="1"/>
  <c r="K830" i="2"/>
  <c r="K1428" i="2" s="1"/>
  <c r="J830" i="2"/>
  <c r="J1428" i="2" s="1"/>
  <c r="I830" i="2"/>
  <c r="I1428" i="2" s="1"/>
  <c r="H830" i="2"/>
  <c r="H1428" i="2" s="1"/>
  <c r="G830" i="2"/>
  <c r="G1428" i="2" s="1"/>
  <c r="F830" i="2"/>
  <c r="F1428" i="2" s="1"/>
  <c r="E830" i="2"/>
  <c r="E1428" i="2" s="1"/>
  <c r="D830" i="2"/>
  <c r="D1428" i="2" s="1"/>
  <c r="C830" i="2"/>
  <c r="C1428" i="2" s="1"/>
  <c r="A830" i="2"/>
  <c r="A1428" i="2" s="1"/>
  <c r="A237" i="3" s="1"/>
  <c r="A897" i="3" s="1"/>
  <c r="Z897" i="3" s="1"/>
  <c r="V829" i="2"/>
  <c r="V1427" i="2" s="1"/>
  <c r="U829" i="2"/>
  <c r="U1427" i="2" s="1"/>
  <c r="T829" i="2"/>
  <c r="T1427" i="2" s="1"/>
  <c r="S829" i="2"/>
  <c r="S1427" i="2" s="1"/>
  <c r="R829" i="2"/>
  <c r="R1427" i="2" s="1"/>
  <c r="Q829" i="2"/>
  <c r="Q1427" i="2" s="1"/>
  <c r="P829" i="2"/>
  <c r="P1427" i="2" s="1"/>
  <c r="O829" i="2"/>
  <c r="O1427" i="2" s="1"/>
  <c r="N829" i="2"/>
  <c r="N1427" i="2" s="1"/>
  <c r="M829" i="2"/>
  <c r="M1427" i="2" s="1"/>
  <c r="L829" i="2"/>
  <c r="L1427" i="2" s="1"/>
  <c r="K829" i="2"/>
  <c r="K1427" i="2" s="1"/>
  <c r="J829" i="2"/>
  <c r="J1427" i="2" s="1"/>
  <c r="I829" i="2"/>
  <c r="I1427" i="2" s="1"/>
  <c r="H829" i="2"/>
  <c r="H1427" i="2" s="1"/>
  <c r="G829" i="2"/>
  <c r="G1427" i="2" s="1"/>
  <c r="F829" i="2"/>
  <c r="F1427" i="2" s="1"/>
  <c r="E829" i="2"/>
  <c r="E1427" i="2" s="1"/>
  <c r="D829" i="2"/>
  <c r="D1427" i="2" s="1"/>
  <c r="C829" i="2"/>
  <c r="C1427" i="2" s="1"/>
  <c r="A829" i="2"/>
  <c r="A1427" i="2" s="1"/>
  <c r="A236" i="3" s="1"/>
  <c r="A896" i="3" s="1"/>
  <c r="Z896" i="3" s="1"/>
  <c r="V828" i="2"/>
  <c r="V1426" i="2" s="1"/>
  <c r="U828" i="2"/>
  <c r="U1426" i="2" s="1"/>
  <c r="T828" i="2"/>
  <c r="T1426" i="2" s="1"/>
  <c r="S828" i="2"/>
  <c r="S1426" i="2" s="1"/>
  <c r="R828" i="2"/>
  <c r="R1426" i="2" s="1"/>
  <c r="Q828" i="2"/>
  <c r="Q1426" i="2" s="1"/>
  <c r="P828" i="2"/>
  <c r="P1426" i="2" s="1"/>
  <c r="O828" i="2"/>
  <c r="O1426" i="2" s="1"/>
  <c r="N828" i="2"/>
  <c r="N1426" i="2" s="1"/>
  <c r="M828" i="2"/>
  <c r="M1426" i="2" s="1"/>
  <c r="L828" i="2"/>
  <c r="L1426" i="2" s="1"/>
  <c r="K828" i="2"/>
  <c r="K1426" i="2" s="1"/>
  <c r="J828" i="2"/>
  <c r="J1426" i="2" s="1"/>
  <c r="I828" i="2"/>
  <c r="I1426" i="2" s="1"/>
  <c r="H828" i="2"/>
  <c r="H1426" i="2" s="1"/>
  <c r="G828" i="2"/>
  <c r="G1426" i="2" s="1"/>
  <c r="F828" i="2"/>
  <c r="F1426" i="2" s="1"/>
  <c r="E828" i="2"/>
  <c r="E1426" i="2" s="1"/>
  <c r="D828" i="2"/>
  <c r="D1426" i="2" s="1"/>
  <c r="C828" i="2"/>
  <c r="C1426" i="2" s="1"/>
  <c r="A828" i="2"/>
  <c r="A1426" i="2" s="1"/>
  <c r="A235" i="3" s="1"/>
  <c r="A895" i="3" s="1"/>
  <c r="Z895" i="3" s="1"/>
  <c r="V827" i="2"/>
  <c r="V1425" i="2" s="1"/>
  <c r="U827" i="2"/>
  <c r="U1425" i="2" s="1"/>
  <c r="T827" i="2"/>
  <c r="T1425" i="2" s="1"/>
  <c r="S827" i="2"/>
  <c r="S1425" i="2" s="1"/>
  <c r="R827" i="2"/>
  <c r="R1425" i="2" s="1"/>
  <c r="Q827" i="2"/>
  <c r="Q1425" i="2" s="1"/>
  <c r="P827" i="2"/>
  <c r="P1425" i="2" s="1"/>
  <c r="O827" i="2"/>
  <c r="O1425" i="2" s="1"/>
  <c r="N827" i="2"/>
  <c r="N1425" i="2" s="1"/>
  <c r="M827" i="2"/>
  <c r="M1425" i="2" s="1"/>
  <c r="L827" i="2"/>
  <c r="L1425" i="2" s="1"/>
  <c r="K827" i="2"/>
  <c r="K1425" i="2" s="1"/>
  <c r="J827" i="2"/>
  <c r="J1425" i="2" s="1"/>
  <c r="I827" i="2"/>
  <c r="I1425" i="2" s="1"/>
  <c r="H827" i="2"/>
  <c r="H1425" i="2" s="1"/>
  <c r="G827" i="2"/>
  <c r="G1425" i="2" s="1"/>
  <c r="F827" i="2"/>
  <c r="F1425" i="2" s="1"/>
  <c r="E827" i="2"/>
  <c r="E1425" i="2" s="1"/>
  <c r="D827" i="2"/>
  <c r="D1425" i="2" s="1"/>
  <c r="C827" i="2"/>
  <c r="C1425" i="2" s="1"/>
  <c r="A827" i="2"/>
  <c r="A1425" i="2" s="1"/>
  <c r="A234" i="3" s="1"/>
  <c r="A894" i="3" s="1"/>
  <c r="Z894" i="3" s="1"/>
  <c r="V826" i="2"/>
  <c r="V1424" i="2" s="1"/>
  <c r="U826" i="2"/>
  <c r="U1424" i="2" s="1"/>
  <c r="T826" i="2"/>
  <c r="T1424" i="2" s="1"/>
  <c r="S826" i="2"/>
  <c r="S1424" i="2" s="1"/>
  <c r="R826" i="2"/>
  <c r="R1424" i="2" s="1"/>
  <c r="Q826" i="2"/>
  <c r="Q1424" i="2" s="1"/>
  <c r="P826" i="2"/>
  <c r="P1424" i="2" s="1"/>
  <c r="O826" i="2"/>
  <c r="O1424" i="2" s="1"/>
  <c r="N826" i="2"/>
  <c r="N1424" i="2" s="1"/>
  <c r="M826" i="2"/>
  <c r="M1424" i="2" s="1"/>
  <c r="L826" i="2"/>
  <c r="L1424" i="2" s="1"/>
  <c r="K826" i="2"/>
  <c r="K1424" i="2" s="1"/>
  <c r="J826" i="2"/>
  <c r="J1424" i="2" s="1"/>
  <c r="I826" i="2"/>
  <c r="I1424" i="2" s="1"/>
  <c r="H826" i="2"/>
  <c r="H1424" i="2" s="1"/>
  <c r="G826" i="2"/>
  <c r="G1424" i="2" s="1"/>
  <c r="F826" i="2"/>
  <c r="F1424" i="2" s="1"/>
  <c r="E826" i="2"/>
  <c r="E1424" i="2" s="1"/>
  <c r="D826" i="2"/>
  <c r="D1424" i="2" s="1"/>
  <c r="C826" i="2"/>
  <c r="C1424" i="2" s="1"/>
  <c r="A826" i="2"/>
  <c r="A1424" i="2" s="1"/>
  <c r="A233" i="3" s="1"/>
  <c r="A893" i="3" s="1"/>
  <c r="Z893" i="3" s="1"/>
  <c r="V825" i="2"/>
  <c r="V1423" i="2" s="1"/>
  <c r="U825" i="2"/>
  <c r="U1423" i="2" s="1"/>
  <c r="T825" i="2"/>
  <c r="T1423" i="2" s="1"/>
  <c r="S825" i="2"/>
  <c r="S1423" i="2" s="1"/>
  <c r="R825" i="2"/>
  <c r="R1423" i="2" s="1"/>
  <c r="Q825" i="2"/>
  <c r="Q1423" i="2" s="1"/>
  <c r="P825" i="2"/>
  <c r="P1423" i="2" s="1"/>
  <c r="O825" i="2"/>
  <c r="O1423" i="2" s="1"/>
  <c r="N825" i="2"/>
  <c r="N1423" i="2" s="1"/>
  <c r="M825" i="2"/>
  <c r="M1423" i="2" s="1"/>
  <c r="L825" i="2"/>
  <c r="L1423" i="2" s="1"/>
  <c r="K825" i="2"/>
  <c r="K1423" i="2" s="1"/>
  <c r="J825" i="2"/>
  <c r="J1423" i="2" s="1"/>
  <c r="I825" i="2"/>
  <c r="I1423" i="2" s="1"/>
  <c r="H825" i="2"/>
  <c r="H1423" i="2" s="1"/>
  <c r="G825" i="2"/>
  <c r="G1423" i="2" s="1"/>
  <c r="F825" i="2"/>
  <c r="F1423" i="2" s="1"/>
  <c r="E825" i="2"/>
  <c r="E1423" i="2" s="1"/>
  <c r="D825" i="2"/>
  <c r="D1423" i="2" s="1"/>
  <c r="C825" i="2"/>
  <c r="C1423" i="2" s="1"/>
  <c r="A825" i="2"/>
  <c r="A1423" i="2" s="1"/>
  <c r="A232" i="3" s="1"/>
  <c r="A892" i="3" s="1"/>
  <c r="Z892" i="3" s="1"/>
  <c r="V824" i="2"/>
  <c r="V1422" i="2" s="1"/>
  <c r="U824" i="2"/>
  <c r="U1422" i="2" s="1"/>
  <c r="T824" i="2"/>
  <c r="T1422" i="2" s="1"/>
  <c r="S824" i="2"/>
  <c r="S1422" i="2" s="1"/>
  <c r="R824" i="2"/>
  <c r="R1422" i="2" s="1"/>
  <c r="Q824" i="2"/>
  <c r="Q1422" i="2" s="1"/>
  <c r="P824" i="2"/>
  <c r="P1422" i="2" s="1"/>
  <c r="O824" i="2"/>
  <c r="O1422" i="2" s="1"/>
  <c r="N824" i="2"/>
  <c r="N1422" i="2" s="1"/>
  <c r="M824" i="2"/>
  <c r="M1422" i="2" s="1"/>
  <c r="L824" i="2"/>
  <c r="L1422" i="2" s="1"/>
  <c r="K824" i="2"/>
  <c r="K1422" i="2" s="1"/>
  <c r="J824" i="2"/>
  <c r="J1422" i="2" s="1"/>
  <c r="I824" i="2"/>
  <c r="I1422" i="2" s="1"/>
  <c r="H824" i="2"/>
  <c r="H1422" i="2" s="1"/>
  <c r="G824" i="2"/>
  <c r="G1422" i="2" s="1"/>
  <c r="F824" i="2"/>
  <c r="F1422" i="2" s="1"/>
  <c r="E824" i="2"/>
  <c r="E1422" i="2" s="1"/>
  <c r="D824" i="2"/>
  <c r="D1422" i="2" s="1"/>
  <c r="C824" i="2"/>
  <c r="C1422" i="2" s="1"/>
  <c r="A824" i="2"/>
  <c r="A1422" i="2" s="1"/>
  <c r="A231" i="3" s="1"/>
  <c r="A891" i="3" s="1"/>
  <c r="Z891" i="3" s="1"/>
  <c r="V823" i="2"/>
  <c r="V1421" i="2" s="1"/>
  <c r="U823" i="2"/>
  <c r="U1421" i="2" s="1"/>
  <c r="T823" i="2"/>
  <c r="T1421" i="2" s="1"/>
  <c r="S823" i="2"/>
  <c r="S1421" i="2" s="1"/>
  <c r="R823" i="2"/>
  <c r="R1421" i="2" s="1"/>
  <c r="Q823" i="2"/>
  <c r="Q1421" i="2" s="1"/>
  <c r="P823" i="2"/>
  <c r="P1421" i="2" s="1"/>
  <c r="O823" i="2"/>
  <c r="O1421" i="2" s="1"/>
  <c r="N823" i="2"/>
  <c r="N1421" i="2" s="1"/>
  <c r="M823" i="2"/>
  <c r="M1421" i="2" s="1"/>
  <c r="L823" i="2"/>
  <c r="L1421" i="2" s="1"/>
  <c r="K823" i="2"/>
  <c r="K1421" i="2" s="1"/>
  <c r="J823" i="2"/>
  <c r="J1421" i="2" s="1"/>
  <c r="I823" i="2"/>
  <c r="I1421" i="2" s="1"/>
  <c r="H823" i="2"/>
  <c r="H1421" i="2" s="1"/>
  <c r="G823" i="2"/>
  <c r="G1421" i="2" s="1"/>
  <c r="F823" i="2"/>
  <c r="F1421" i="2" s="1"/>
  <c r="E823" i="2"/>
  <c r="E1421" i="2" s="1"/>
  <c r="D823" i="2"/>
  <c r="D1421" i="2" s="1"/>
  <c r="C823" i="2"/>
  <c r="C1421" i="2" s="1"/>
  <c r="A823" i="2"/>
  <c r="A1421" i="2" s="1"/>
  <c r="A230" i="3" s="1"/>
  <c r="A890" i="3" s="1"/>
  <c r="Z890" i="3" s="1"/>
  <c r="V822" i="2"/>
  <c r="V1420" i="2" s="1"/>
  <c r="U822" i="2"/>
  <c r="U1420" i="2" s="1"/>
  <c r="T822" i="2"/>
  <c r="T1420" i="2" s="1"/>
  <c r="S822" i="2"/>
  <c r="S1420" i="2" s="1"/>
  <c r="R822" i="2"/>
  <c r="R1420" i="2" s="1"/>
  <c r="Q822" i="2"/>
  <c r="Q1420" i="2" s="1"/>
  <c r="P822" i="2"/>
  <c r="P1420" i="2" s="1"/>
  <c r="O822" i="2"/>
  <c r="O1420" i="2" s="1"/>
  <c r="N822" i="2"/>
  <c r="N1420" i="2" s="1"/>
  <c r="M822" i="2"/>
  <c r="M1420" i="2" s="1"/>
  <c r="L822" i="2"/>
  <c r="L1420" i="2" s="1"/>
  <c r="K822" i="2"/>
  <c r="K1420" i="2" s="1"/>
  <c r="J822" i="2"/>
  <c r="J1420" i="2" s="1"/>
  <c r="I822" i="2"/>
  <c r="I1420" i="2" s="1"/>
  <c r="H822" i="2"/>
  <c r="H1420" i="2" s="1"/>
  <c r="G822" i="2"/>
  <c r="G1420" i="2" s="1"/>
  <c r="F822" i="2"/>
  <c r="F1420" i="2" s="1"/>
  <c r="E822" i="2"/>
  <c r="E1420" i="2" s="1"/>
  <c r="D822" i="2"/>
  <c r="D1420" i="2" s="1"/>
  <c r="C822" i="2"/>
  <c r="C1420" i="2" s="1"/>
  <c r="A822" i="2"/>
  <c r="A1420" i="2" s="1"/>
  <c r="A229" i="3" s="1"/>
  <c r="A889" i="3" s="1"/>
  <c r="Z889" i="3" s="1"/>
  <c r="V821" i="2"/>
  <c r="V1419" i="2" s="1"/>
  <c r="U821" i="2"/>
  <c r="U1419" i="2" s="1"/>
  <c r="T821" i="2"/>
  <c r="T1419" i="2" s="1"/>
  <c r="S821" i="2"/>
  <c r="S1419" i="2" s="1"/>
  <c r="R821" i="2"/>
  <c r="R1419" i="2" s="1"/>
  <c r="Q821" i="2"/>
  <c r="Q1419" i="2" s="1"/>
  <c r="P821" i="2"/>
  <c r="P1419" i="2" s="1"/>
  <c r="O821" i="2"/>
  <c r="O1419" i="2" s="1"/>
  <c r="N821" i="2"/>
  <c r="N1419" i="2" s="1"/>
  <c r="M821" i="2"/>
  <c r="M1419" i="2" s="1"/>
  <c r="L821" i="2"/>
  <c r="L1419" i="2" s="1"/>
  <c r="K821" i="2"/>
  <c r="K1419" i="2" s="1"/>
  <c r="J821" i="2"/>
  <c r="J1419" i="2" s="1"/>
  <c r="I821" i="2"/>
  <c r="I1419" i="2" s="1"/>
  <c r="H821" i="2"/>
  <c r="H1419" i="2" s="1"/>
  <c r="G821" i="2"/>
  <c r="G1419" i="2" s="1"/>
  <c r="F821" i="2"/>
  <c r="F1419" i="2" s="1"/>
  <c r="E821" i="2"/>
  <c r="E1419" i="2" s="1"/>
  <c r="D821" i="2"/>
  <c r="D1419" i="2" s="1"/>
  <c r="C821" i="2"/>
  <c r="C1419" i="2" s="1"/>
  <c r="A821" i="2"/>
  <c r="A1419" i="2" s="1"/>
  <c r="A228" i="3" s="1"/>
  <c r="A888" i="3" s="1"/>
  <c r="Z888" i="3" s="1"/>
  <c r="V820" i="2"/>
  <c r="V1418" i="2" s="1"/>
  <c r="U820" i="2"/>
  <c r="U1418" i="2" s="1"/>
  <c r="T820" i="2"/>
  <c r="T1418" i="2" s="1"/>
  <c r="S820" i="2"/>
  <c r="S1418" i="2" s="1"/>
  <c r="R820" i="2"/>
  <c r="R1418" i="2" s="1"/>
  <c r="Q820" i="2"/>
  <c r="Q1418" i="2" s="1"/>
  <c r="P820" i="2"/>
  <c r="P1418" i="2" s="1"/>
  <c r="O820" i="2"/>
  <c r="O1418" i="2" s="1"/>
  <c r="N820" i="2"/>
  <c r="N1418" i="2" s="1"/>
  <c r="M820" i="2"/>
  <c r="M1418" i="2" s="1"/>
  <c r="L820" i="2"/>
  <c r="L1418" i="2" s="1"/>
  <c r="K820" i="2"/>
  <c r="K1418" i="2" s="1"/>
  <c r="J820" i="2"/>
  <c r="J1418" i="2" s="1"/>
  <c r="I820" i="2"/>
  <c r="I1418" i="2" s="1"/>
  <c r="H820" i="2"/>
  <c r="H1418" i="2" s="1"/>
  <c r="G820" i="2"/>
  <c r="G1418" i="2" s="1"/>
  <c r="F820" i="2"/>
  <c r="F1418" i="2" s="1"/>
  <c r="E820" i="2"/>
  <c r="E1418" i="2" s="1"/>
  <c r="D820" i="2"/>
  <c r="D1418" i="2" s="1"/>
  <c r="C820" i="2"/>
  <c r="C1418" i="2" s="1"/>
  <c r="A820" i="2"/>
  <c r="A1418" i="2" s="1"/>
  <c r="A227" i="3" s="1"/>
  <c r="A887" i="3" s="1"/>
  <c r="Z887" i="3" s="1"/>
  <c r="V819" i="2"/>
  <c r="V1417" i="2" s="1"/>
  <c r="U819" i="2"/>
  <c r="U1417" i="2" s="1"/>
  <c r="T819" i="2"/>
  <c r="T1417" i="2" s="1"/>
  <c r="S819" i="2"/>
  <c r="S1417" i="2" s="1"/>
  <c r="R819" i="2"/>
  <c r="R1417" i="2" s="1"/>
  <c r="Q819" i="2"/>
  <c r="Q1417" i="2" s="1"/>
  <c r="P819" i="2"/>
  <c r="P1417" i="2" s="1"/>
  <c r="O819" i="2"/>
  <c r="O1417" i="2" s="1"/>
  <c r="N819" i="2"/>
  <c r="N1417" i="2" s="1"/>
  <c r="M819" i="2"/>
  <c r="M1417" i="2" s="1"/>
  <c r="L819" i="2"/>
  <c r="L1417" i="2" s="1"/>
  <c r="K819" i="2"/>
  <c r="K1417" i="2" s="1"/>
  <c r="J819" i="2"/>
  <c r="J1417" i="2" s="1"/>
  <c r="I819" i="2"/>
  <c r="I1417" i="2" s="1"/>
  <c r="H819" i="2"/>
  <c r="H1417" i="2" s="1"/>
  <c r="G819" i="2"/>
  <c r="G1417" i="2" s="1"/>
  <c r="F819" i="2"/>
  <c r="F1417" i="2" s="1"/>
  <c r="E819" i="2"/>
  <c r="E1417" i="2" s="1"/>
  <c r="D819" i="2"/>
  <c r="D1417" i="2" s="1"/>
  <c r="C819" i="2"/>
  <c r="C1417" i="2" s="1"/>
  <c r="A819" i="2"/>
  <c r="A1417" i="2" s="1"/>
  <c r="A226" i="3" s="1"/>
  <c r="A886" i="3" s="1"/>
  <c r="Z886" i="3" s="1"/>
  <c r="V818" i="2"/>
  <c r="V1416" i="2" s="1"/>
  <c r="U818" i="2"/>
  <c r="U1416" i="2" s="1"/>
  <c r="T818" i="2"/>
  <c r="T1416" i="2" s="1"/>
  <c r="S818" i="2"/>
  <c r="S1416" i="2" s="1"/>
  <c r="R818" i="2"/>
  <c r="R1416" i="2" s="1"/>
  <c r="Q818" i="2"/>
  <c r="Q1416" i="2" s="1"/>
  <c r="P818" i="2"/>
  <c r="P1416" i="2" s="1"/>
  <c r="O818" i="2"/>
  <c r="O1416" i="2" s="1"/>
  <c r="N818" i="2"/>
  <c r="N1416" i="2" s="1"/>
  <c r="M818" i="2"/>
  <c r="M1416" i="2" s="1"/>
  <c r="L818" i="2"/>
  <c r="L1416" i="2" s="1"/>
  <c r="K818" i="2"/>
  <c r="K1416" i="2" s="1"/>
  <c r="J818" i="2"/>
  <c r="J1416" i="2" s="1"/>
  <c r="I818" i="2"/>
  <c r="I1416" i="2" s="1"/>
  <c r="H818" i="2"/>
  <c r="H1416" i="2" s="1"/>
  <c r="G818" i="2"/>
  <c r="G1416" i="2" s="1"/>
  <c r="F818" i="2"/>
  <c r="F1416" i="2" s="1"/>
  <c r="E818" i="2"/>
  <c r="E1416" i="2" s="1"/>
  <c r="D818" i="2"/>
  <c r="D1416" i="2" s="1"/>
  <c r="C818" i="2"/>
  <c r="C1416" i="2" s="1"/>
  <c r="A818" i="2"/>
  <c r="A1416" i="2" s="1"/>
  <c r="A225" i="3" s="1"/>
  <c r="A885" i="3" s="1"/>
  <c r="Z885" i="3" s="1"/>
  <c r="V817" i="2"/>
  <c r="V1415" i="2" s="1"/>
  <c r="U817" i="2"/>
  <c r="U1415" i="2" s="1"/>
  <c r="T817" i="2"/>
  <c r="T1415" i="2" s="1"/>
  <c r="S817" i="2"/>
  <c r="S1415" i="2" s="1"/>
  <c r="R817" i="2"/>
  <c r="R1415" i="2" s="1"/>
  <c r="Q817" i="2"/>
  <c r="Q1415" i="2" s="1"/>
  <c r="P817" i="2"/>
  <c r="P1415" i="2" s="1"/>
  <c r="O817" i="2"/>
  <c r="O1415" i="2" s="1"/>
  <c r="N817" i="2"/>
  <c r="N1415" i="2" s="1"/>
  <c r="M817" i="2"/>
  <c r="M1415" i="2" s="1"/>
  <c r="L817" i="2"/>
  <c r="L1415" i="2" s="1"/>
  <c r="K817" i="2"/>
  <c r="K1415" i="2" s="1"/>
  <c r="J817" i="2"/>
  <c r="J1415" i="2" s="1"/>
  <c r="I817" i="2"/>
  <c r="I1415" i="2" s="1"/>
  <c r="H817" i="2"/>
  <c r="H1415" i="2" s="1"/>
  <c r="G817" i="2"/>
  <c r="G1415" i="2" s="1"/>
  <c r="F817" i="2"/>
  <c r="F1415" i="2" s="1"/>
  <c r="E817" i="2"/>
  <c r="E1415" i="2" s="1"/>
  <c r="D817" i="2"/>
  <c r="D1415" i="2" s="1"/>
  <c r="C817" i="2"/>
  <c r="C1415" i="2" s="1"/>
  <c r="A817" i="2"/>
  <c r="A1415" i="2" s="1"/>
  <c r="A224" i="3" s="1"/>
  <c r="A884" i="3" s="1"/>
  <c r="Z884" i="3" s="1"/>
  <c r="V816" i="2"/>
  <c r="V1414" i="2" s="1"/>
  <c r="U816" i="2"/>
  <c r="U1414" i="2" s="1"/>
  <c r="T816" i="2"/>
  <c r="T1414" i="2" s="1"/>
  <c r="S816" i="2"/>
  <c r="S1414" i="2" s="1"/>
  <c r="R816" i="2"/>
  <c r="R1414" i="2" s="1"/>
  <c r="Q816" i="2"/>
  <c r="Q1414" i="2" s="1"/>
  <c r="P816" i="2"/>
  <c r="P1414" i="2" s="1"/>
  <c r="O816" i="2"/>
  <c r="O1414" i="2" s="1"/>
  <c r="N816" i="2"/>
  <c r="N1414" i="2" s="1"/>
  <c r="M816" i="2"/>
  <c r="M1414" i="2" s="1"/>
  <c r="L816" i="2"/>
  <c r="L1414" i="2" s="1"/>
  <c r="K816" i="2"/>
  <c r="K1414" i="2" s="1"/>
  <c r="J816" i="2"/>
  <c r="J1414" i="2" s="1"/>
  <c r="I816" i="2"/>
  <c r="I1414" i="2" s="1"/>
  <c r="H816" i="2"/>
  <c r="H1414" i="2" s="1"/>
  <c r="G816" i="2"/>
  <c r="G1414" i="2" s="1"/>
  <c r="F816" i="2"/>
  <c r="F1414" i="2" s="1"/>
  <c r="E816" i="2"/>
  <c r="E1414" i="2" s="1"/>
  <c r="D816" i="2"/>
  <c r="D1414" i="2" s="1"/>
  <c r="C816" i="2"/>
  <c r="C1414" i="2" s="1"/>
  <c r="A816" i="2"/>
  <c r="A1414" i="2" s="1"/>
  <c r="A223" i="3" s="1"/>
  <c r="A883" i="3" s="1"/>
  <c r="Z883" i="3" s="1"/>
  <c r="V815" i="2"/>
  <c r="V1413" i="2" s="1"/>
  <c r="U815" i="2"/>
  <c r="U1413" i="2" s="1"/>
  <c r="T815" i="2"/>
  <c r="T1413" i="2" s="1"/>
  <c r="S815" i="2"/>
  <c r="S1413" i="2" s="1"/>
  <c r="R815" i="2"/>
  <c r="R1413" i="2" s="1"/>
  <c r="Q815" i="2"/>
  <c r="Q1413" i="2" s="1"/>
  <c r="P815" i="2"/>
  <c r="P1413" i="2" s="1"/>
  <c r="O815" i="2"/>
  <c r="O1413" i="2" s="1"/>
  <c r="N815" i="2"/>
  <c r="N1413" i="2" s="1"/>
  <c r="M815" i="2"/>
  <c r="M1413" i="2" s="1"/>
  <c r="L815" i="2"/>
  <c r="L1413" i="2" s="1"/>
  <c r="K815" i="2"/>
  <c r="K1413" i="2" s="1"/>
  <c r="J815" i="2"/>
  <c r="J1413" i="2" s="1"/>
  <c r="I815" i="2"/>
  <c r="I1413" i="2" s="1"/>
  <c r="H815" i="2"/>
  <c r="H1413" i="2" s="1"/>
  <c r="G815" i="2"/>
  <c r="G1413" i="2" s="1"/>
  <c r="F815" i="2"/>
  <c r="F1413" i="2" s="1"/>
  <c r="E815" i="2"/>
  <c r="E1413" i="2" s="1"/>
  <c r="D815" i="2"/>
  <c r="D1413" i="2" s="1"/>
  <c r="C815" i="2"/>
  <c r="C1413" i="2" s="1"/>
  <c r="A815" i="2"/>
  <c r="A1413" i="2" s="1"/>
  <c r="A222" i="3" s="1"/>
  <c r="A882" i="3" s="1"/>
  <c r="Z882" i="3" s="1"/>
  <c r="V814" i="2"/>
  <c r="V1412" i="2" s="1"/>
  <c r="U814" i="2"/>
  <c r="U1412" i="2" s="1"/>
  <c r="T814" i="2"/>
  <c r="T1412" i="2" s="1"/>
  <c r="S814" i="2"/>
  <c r="S1412" i="2" s="1"/>
  <c r="R814" i="2"/>
  <c r="R1412" i="2" s="1"/>
  <c r="Q814" i="2"/>
  <c r="Q1412" i="2" s="1"/>
  <c r="P814" i="2"/>
  <c r="P1412" i="2" s="1"/>
  <c r="O814" i="2"/>
  <c r="O1412" i="2" s="1"/>
  <c r="N814" i="2"/>
  <c r="N1412" i="2" s="1"/>
  <c r="M814" i="2"/>
  <c r="M1412" i="2" s="1"/>
  <c r="L814" i="2"/>
  <c r="L1412" i="2" s="1"/>
  <c r="K814" i="2"/>
  <c r="K1412" i="2" s="1"/>
  <c r="J814" i="2"/>
  <c r="J1412" i="2" s="1"/>
  <c r="I814" i="2"/>
  <c r="I1412" i="2" s="1"/>
  <c r="H814" i="2"/>
  <c r="H1412" i="2" s="1"/>
  <c r="G814" i="2"/>
  <c r="G1412" i="2" s="1"/>
  <c r="F814" i="2"/>
  <c r="F1412" i="2" s="1"/>
  <c r="E814" i="2"/>
  <c r="E1412" i="2" s="1"/>
  <c r="D814" i="2"/>
  <c r="D1412" i="2" s="1"/>
  <c r="C814" i="2"/>
  <c r="C1412" i="2" s="1"/>
  <c r="A814" i="2"/>
  <c r="A1412" i="2" s="1"/>
  <c r="A221" i="3" s="1"/>
  <c r="A881" i="3" s="1"/>
  <c r="Z881" i="3" s="1"/>
  <c r="V813" i="2"/>
  <c r="V1411" i="2" s="1"/>
  <c r="U813" i="2"/>
  <c r="U1411" i="2" s="1"/>
  <c r="T813" i="2"/>
  <c r="T1411" i="2" s="1"/>
  <c r="S813" i="2"/>
  <c r="S1411" i="2" s="1"/>
  <c r="R813" i="2"/>
  <c r="R1411" i="2" s="1"/>
  <c r="Q813" i="2"/>
  <c r="Q1411" i="2" s="1"/>
  <c r="P813" i="2"/>
  <c r="P1411" i="2" s="1"/>
  <c r="O813" i="2"/>
  <c r="O1411" i="2" s="1"/>
  <c r="N813" i="2"/>
  <c r="N1411" i="2" s="1"/>
  <c r="M813" i="2"/>
  <c r="M1411" i="2" s="1"/>
  <c r="L813" i="2"/>
  <c r="L1411" i="2" s="1"/>
  <c r="K813" i="2"/>
  <c r="K1411" i="2" s="1"/>
  <c r="J813" i="2"/>
  <c r="J1411" i="2" s="1"/>
  <c r="I813" i="2"/>
  <c r="I1411" i="2" s="1"/>
  <c r="H813" i="2"/>
  <c r="H1411" i="2" s="1"/>
  <c r="G813" i="2"/>
  <c r="G1411" i="2" s="1"/>
  <c r="F813" i="2"/>
  <c r="F1411" i="2" s="1"/>
  <c r="E813" i="2"/>
  <c r="E1411" i="2" s="1"/>
  <c r="D813" i="2"/>
  <c r="D1411" i="2" s="1"/>
  <c r="C813" i="2"/>
  <c r="C1411" i="2" s="1"/>
  <c r="A813" i="2"/>
  <c r="A1411" i="2" s="1"/>
  <c r="A220" i="3" s="1"/>
  <c r="A880" i="3" s="1"/>
  <c r="Z880" i="3" s="1"/>
  <c r="V812" i="2"/>
  <c r="V1410" i="2" s="1"/>
  <c r="U812" i="2"/>
  <c r="U1410" i="2" s="1"/>
  <c r="T812" i="2"/>
  <c r="T1410" i="2" s="1"/>
  <c r="S812" i="2"/>
  <c r="S1410" i="2" s="1"/>
  <c r="R812" i="2"/>
  <c r="R1410" i="2" s="1"/>
  <c r="Q812" i="2"/>
  <c r="Q1410" i="2" s="1"/>
  <c r="P812" i="2"/>
  <c r="P1410" i="2" s="1"/>
  <c r="O812" i="2"/>
  <c r="O1410" i="2" s="1"/>
  <c r="N812" i="2"/>
  <c r="N1410" i="2" s="1"/>
  <c r="M812" i="2"/>
  <c r="M1410" i="2" s="1"/>
  <c r="L812" i="2"/>
  <c r="L1410" i="2" s="1"/>
  <c r="K812" i="2"/>
  <c r="K1410" i="2" s="1"/>
  <c r="J812" i="2"/>
  <c r="J1410" i="2" s="1"/>
  <c r="I812" i="2"/>
  <c r="I1410" i="2" s="1"/>
  <c r="H812" i="2"/>
  <c r="H1410" i="2" s="1"/>
  <c r="G812" i="2"/>
  <c r="G1410" i="2" s="1"/>
  <c r="F812" i="2"/>
  <c r="F1410" i="2" s="1"/>
  <c r="E812" i="2"/>
  <c r="E1410" i="2" s="1"/>
  <c r="D812" i="2"/>
  <c r="D1410" i="2" s="1"/>
  <c r="C812" i="2"/>
  <c r="C1410" i="2" s="1"/>
  <c r="A812" i="2"/>
  <c r="A1410" i="2" s="1"/>
  <c r="A219" i="3" s="1"/>
  <c r="A879" i="3" s="1"/>
  <c r="Z879" i="3" s="1"/>
  <c r="V811" i="2"/>
  <c r="V1409" i="2" s="1"/>
  <c r="U811" i="2"/>
  <c r="U1409" i="2" s="1"/>
  <c r="T811" i="2"/>
  <c r="T1409" i="2" s="1"/>
  <c r="S811" i="2"/>
  <c r="S1409" i="2" s="1"/>
  <c r="R811" i="2"/>
  <c r="R1409" i="2" s="1"/>
  <c r="Q811" i="2"/>
  <c r="Q1409" i="2" s="1"/>
  <c r="P811" i="2"/>
  <c r="P1409" i="2" s="1"/>
  <c r="O811" i="2"/>
  <c r="O1409" i="2" s="1"/>
  <c r="N811" i="2"/>
  <c r="N1409" i="2" s="1"/>
  <c r="M811" i="2"/>
  <c r="M1409" i="2" s="1"/>
  <c r="L811" i="2"/>
  <c r="L1409" i="2" s="1"/>
  <c r="K811" i="2"/>
  <c r="K1409" i="2" s="1"/>
  <c r="J811" i="2"/>
  <c r="J1409" i="2" s="1"/>
  <c r="I811" i="2"/>
  <c r="I1409" i="2" s="1"/>
  <c r="H811" i="2"/>
  <c r="H1409" i="2" s="1"/>
  <c r="G811" i="2"/>
  <c r="G1409" i="2" s="1"/>
  <c r="F811" i="2"/>
  <c r="F1409" i="2" s="1"/>
  <c r="E811" i="2"/>
  <c r="E1409" i="2" s="1"/>
  <c r="D811" i="2"/>
  <c r="D1409" i="2" s="1"/>
  <c r="C811" i="2"/>
  <c r="C1409" i="2" s="1"/>
  <c r="A811" i="2"/>
  <c r="A1409" i="2" s="1"/>
  <c r="A218" i="3" s="1"/>
  <c r="A878" i="3" s="1"/>
  <c r="Z878" i="3" s="1"/>
  <c r="V810" i="2"/>
  <c r="V1408" i="2" s="1"/>
  <c r="U810" i="2"/>
  <c r="U1408" i="2" s="1"/>
  <c r="T810" i="2"/>
  <c r="T1408" i="2" s="1"/>
  <c r="S810" i="2"/>
  <c r="S1408" i="2" s="1"/>
  <c r="R810" i="2"/>
  <c r="R1408" i="2" s="1"/>
  <c r="Q810" i="2"/>
  <c r="Q1408" i="2" s="1"/>
  <c r="P810" i="2"/>
  <c r="P1408" i="2" s="1"/>
  <c r="O810" i="2"/>
  <c r="O1408" i="2" s="1"/>
  <c r="N810" i="2"/>
  <c r="N1408" i="2" s="1"/>
  <c r="M810" i="2"/>
  <c r="M1408" i="2" s="1"/>
  <c r="L810" i="2"/>
  <c r="L1408" i="2" s="1"/>
  <c r="K810" i="2"/>
  <c r="K1408" i="2" s="1"/>
  <c r="J810" i="2"/>
  <c r="J1408" i="2" s="1"/>
  <c r="I810" i="2"/>
  <c r="I1408" i="2" s="1"/>
  <c r="H810" i="2"/>
  <c r="H1408" i="2" s="1"/>
  <c r="G810" i="2"/>
  <c r="G1408" i="2" s="1"/>
  <c r="F810" i="2"/>
  <c r="F1408" i="2" s="1"/>
  <c r="E810" i="2"/>
  <c r="E1408" i="2" s="1"/>
  <c r="D810" i="2"/>
  <c r="D1408" i="2" s="1"/>
  <c r="C810" i="2"/>
  <c r="C1408" i="2" s="1"/>
  <c r="A810" i="2"/>
  <c r="A1408" i="2" s="1"/>
  <c r="A217" i="3" s="1"/>
  <c r="A877" i="3" s="1"/>
  <c r="Z877" i="3" s="1"/>
  <c r="V809" i="2"/>
  <c r="V1407" i="2" s="1"/>
  <c r="U809" i="2"/>
  <c r="U1407" i="2" s="1"/>
  <c r="T809" i="2"/>
  <c r="T1407" i="2" s="1"/>
  <c r="S809" i="2"/>
  <c r="S1407" i="2" s="1"/>
  <c r="R809" i="2"/>
  <c r="R1407" i="2" s="1"/>
  <c r="Q809" i="2"/>
  <c r="Q1407" i="2" s="1"/>
  <c r="P809" i="2"/>
  <c r="P1407" i="2" s="1"/>
  <c r="O809" i="2"/>
  <c r="O1407" i="2" s="1"/>
  <c r="N809" i="2"/>
  <c r="N1407" i="2" s="1"/>
  <c r="M809" i="2"/>
  <c r="M1407" i="2" s="1"/>
  <c r="L809" i="2"/>
  <c r="L1407" i="2" s="1"/>
  <c r="K809" i="2"/>
  <c r="K1407" i="2" s="1"/>
  <c r="J809" i="2"/>
  <c r="J1407" i="2" s="1"/>
  <c r="I809" i="2"/>
  <c r="I1407" i="2" s="1"/>
  <c r="H809" i="2"/>
  <c r="H1407" i="2" s="1"/>
  <c r="G809" i="2"/>
  <c r="G1407" i="2" s="1"/>
  <c r="F809" i="2"/>
  <c r="F1407" i="2" s="1"/>
  <c r="E809" i="2"/>
  <c r="E1407" i="2" s="1"/>
  <c r="D809" i="2"/>
  <c r="D1407" i="2" s="1"/>
  <c r="C809" i="2"/>
  <c r="C1407" i="2" s="1"/>
  <c r="A809" i="2"/>
  <c r="A1407" i="2" s="1"/>
  <c r="A216" i="3" s="1"/>
  <c r="A876" i="3" s="1"/>
  <c r="Z876" i="3" s="1"/>
  <c r="V808" i="2"/>
  <c r="V1406" i="2" s="1"/>
  <c r="U808" i="2"/>
  <c r="U1406" i="2" s="1"/>
  <c r="T808" i="2"/>
  <c r="T1406" i="2" s="1"/>
  <c r="S808" i="2"/>
  <c r="S1406" i="2" s="1"/>
  <c r="R808" i="2"/>
  <c r="R1406" i="2" s="1"/>
  <c r="Q808" i="2"/>
  <c r="Q1406" i="2" s="1"/>
  <c r="P808" i="2"/>
  <c r="P1406" i="2" s="1"/>
  <c r="O808" i="2"/>
  <c r="O1406" i="2" s="1"/>
  <c r="N808" i="2"/>
  <c r="N1406" i="2" s="1"/>
  <c r="M808" i="2"/>
  <c r="M1406" i="2" s="1"/>
  <c r="L808" i="2"/>
  <c r="L1406" i="2" s="1"/>
  <c r="K808" i="2"/>
  <c r="K1406" i="2" s="1"/>
  <c r="J808" i="2"/>
  <c r="J1406" i="2" s="1"/>
  <c r="I808" i="2"/>
  <c r="I1406" i="2" s="1"/>
  <c r="H808" i="2"/>
  <c r="H1406" i="2" s="1"/>
  <c r="G808" i="2"/>
  <c r="G1406" i="2" s="1"/>
  <c r="F808" i="2"/>
  <c r="F1406" i="2" s="1"/>
  <c r="E808" i="2"/>
  <c r="E1406" i="2" s="1"/>
  <c r="D808" i="2"/>
  <c r="D1406" i="2" s="1"/>
  <c r="C808" i="2"/>
  <c r="C1406" i="2" s="1"/>
  <c r="A808" i="2"/>
  <c r="A1406" i="2" s="1"/>
  <c r="A215" i="3" s="1"/>
  <c r="A875" i="3" s="1"/>
  <c r="Z875" i="3" s="1"/>
  <c r="V807" i="2"/>
  <c r="V1405" i="2" s="1"/>
  <c r="U807" i="2"/>
  <c r="U1405" i="2" s="1"/>
  <c r="T807" i="2"/>
  <c r="T1405" i="2" s="1"/>
  <c r="S807" i="2"/>
  <c r="S1405" i="2" s="1"/>
  <c r="R807" i="2"/>
  <c r="R1405" i="2" s="1"/>
  <c r="Q807" i="2"/>
  <c r="Q1405" i="2" s="1"/>
  <c r="P807" i="2"/>
  <c r="P1405" i="2" s="1"/>
  <c r="O807" i="2"/>
  <c r="O1405" i="2" s="1"/>
  <c r="N807" i="2"/>
  <c r="N1405" i="2" s="1"/>
  <c r="M807" i="2"/>
  <c r="M1405" i="2" s="1"/>
  <c r="L807" i="2"/>
  <c r="L1405" i="2" s="1"/>
  <c r="K807" i="2"/>
  <c r="K1405" i="2" s="1"/>
  <c r="J807" i="2"/>
  <c r="J1405" i="2" s="1"/>
  <c r="I807" i="2"/>
  <c r="I1405" i="2" s="1"/>
  <c r="H807" i="2"/>
  <c r="H1405" i="2" s="1"/>
  <c r="G807" i="2"/>
  <c r="G1405" i="2" s="1"/>
  <c r="F807" i="2"/>
  <c r="F1405" i="2" s="1"/>
  <c r="E807" i="2"/>
  <c r="E1405" i="2" s="1"/>
  <c r="D807" i="2"/>
  <c r="D1405" i="2" s="1"/>
  <c r="C807" i="2"/>
  <c r="C1405" i="2" s="1"/>
  <c r="A807" i="2"/>
  <c r="A1405" i="2" s="1"/>
  <c r="A214" i="3" s="1"/>
  <c r="A874" i="3" s="1"/>
  <c r="Z874" i="3" s="1"/>
  <c r="V806" i="2"/>
  <c r="V1404" i="2" s="1"/>
  <c r="U806" i="2"/>
  <c r="U1404" i="2" s="1"/>
  <c r="T806" i="2"/>
  <c r="T1404" i="2" s="1"/>
  <c r="S806" i="2"/>
  <c r="S1404" i="2" s="1"/>
  <c r="R806" i="2"/>
  <c r="R1404" i="2" s="1"/>
  <c r="Q806" i="2"/>
  <c r="Q1404" i="2" s="1"/>
  <c r="P806" i="2"/>
  <c r="P1404" i="2" s="1"/>
  <c r="O806" i="2"/>
  <c r="O1404" i="2" s="1"/>
  <c r="N806" i="2"/>
  <c r="N1404" i="2" s="1"/>
  <c r="M806" i="2"/>
  <c r="M1404" i="2" s="1"/>
  <c r="L806" i="2"/>
  <c r="L1404" i="2" s="1"/>
  <c r="K806" i="2"/>
  <c r="K1404" i="2" s="1"/>
  <c r="J806" i="2"/>
  <c r="J1404" i="2" s="1"/>
  <c r="I806" i="2"/>
  <c r="I1404" i="2" s="1"/>
  <c r="H806" i="2"/>
  <c r="H1404" i="2" s="1"/>
  <c r="G806" i="2"/>
  <c r="G1404" i="2" s="1"/>
  <c r="F806" i="2"/>
  <c r="F1404" i="2" s="1"/>
  <c r="E806" i="2"/>
  <c r="E1404" i="2" s="1"/>
  <c r="D806" i="2"/>
  <c r="D1404" i="2" s="1"/>
  <c r="C806" i="2"/>
  <c r="C1404" i="2" s="1"/>
  <c r="A806" i="2"/>
  <c r="A1404" i="2" s="1"/>
  <c r="A213" i="3" s="1"/>
  <c r="A873" i="3" s="1"/>
  <c r="Z873" i="3" s="1"/>
  <c r="V805" i="2"/>
  <c r="V1403" i="2" s="1"/>
  <c r="U805" i="2"/>
  <c r="U1403" i="2" s="1"/>
  <c r="T805" i="2"/>
  <c r="T1403" i="2" s="1"/>
  <c r="S805" i="2"/>
  <c r="S1403" i="2" s="1"/>
  <c r="R805" i="2"/>
  <c r="R1403" i="2" s="1"/>
  <c r="Q805" i="2"/>
  <c r="Q1403" i="2" s="1"/>
  <c r="P805" i="2"/>
  <c r="P1403" i="2" s="1"/>
  <c r="O805" i="2"/>
  <c r="O1403" i="2" s="1"/>
  <c r="N805" i="2"/>
  <c r="N1403" i="2" s="1"/>
  <c r="M805" i="2"/>
  <c r="M1403" i="2" s="1"/>
  <c r="L805" i="2"/>
  <c r="L1403" i="2" s="1"/>
  <c r="K805" i="2"/>
  <c r="K1403" i="2" s="1"/>
  <c r="J805" i="2"/>
  <c r="J1403" i="2" s="1"/>
  <c r="I805" i="2"/>
  <c r="I1403" i="2" s="1"/>
  <c r="H805" i="2"/>
  <c r="H1403" i="2" s="1"/>
  <c r="G805" i="2"/>
  <c r="G1403" i="2" s="1"/>
  <c r="F805" i="2"/>
  <c r="F1403" i="2" s="1"/>
  <c r="E805" i="2"/>
  <c r="E1403" i="2" s="1"/>
  <c r="D805" i="2"/>
  <c r="D1403" i="2" s="1"/>
  <c r="C805" i="2"/>
  <c r="C1403" i="2" s="1"/>
  <c r="A805" i="2"/>
  <c r="A1403" i="2" s="1"/>
  <c r="A212" i="3" s="1"/>
  <c r="A872" i="3" s="1"/>
  <c r="Z872" i="3" s="1"/>
  <c r="V804" i="2"/>
  <c r="V1402" i="2" s="1"/>
  <c r="U804" i="2"/>
  <c r="U1402" i="2" s="1"/>
  <c r="T804" i="2"/>
  <c r="T1402" i="2" s="1"/>
  <c r="S804" i="2"/>
  <c r="S1402" i="2" s="1"/>
  <c r="R804" i="2"/>
  <c r="R1402" i="2" s="1"/>
  <c r="Q804" i="2"/>
  <c r="Q1402" i="2" s="1"/>
  <c r="P804" i="2"/>
  <c r="P1402" i="2" s="1"/>
  <c r="O804" i="2"/>
  <c r="O1402" i="2" s="1"/>
  <c r="N804" i="2"/>
  <c r="N1402" i="2" s="1"/>
  <c r="M804" i="2"/>
  <c r="M1402" i="2" s="1"/>
  <c r="L804" i="2"/>
  <c r="L1402" i="2" s="1"/>
  <c r="K804" i="2"/>
  <c r="K1402" i="2" s="1"/>
  <c r="J804" i="2"/>
  <c r="J1402" i="2" s="1"/>
  <c r="I804" i="2"/>
  <c r="I1402" i="2" s="1"/>
  <c r="H804" i="2"/>
  <c r="H1402" i="2" s="1"/>
  <c r="G804" i="2"/>
  <c r="G1402" i="2" s="1"/>
  <c r="F804" i="2"/>
  <c r="F1402" i="2" s="1"/>
  <c r="E804" i="2"/>
  <c r="E1402" i="2" s="1"/>
  <c r="D804" i="2"/>
  <c r="D1402" i="2" s="1"/>
  <c r="C804" i="2"/>
  <c r="C1402" i="2" s="1"/>
  <c r="A804" i="2"/>
  <c r="A1402" i="2" s="1"/>
  <c r="A211" i="3" s="1"/>
  <c r="A871" i="3" s="1"/>
  <c r="Z871" i="3" s="1"/>
  <c r="V803" i="2"/>
  <c r="V1401" i="2" s="1"/>
  <c r="U803" i="2"/>
  <c r="U1401" i="2" s="1"/>
  <c r="T803" i="2"/>
  <c r="T1401" i="2" s="1"/>
  <c r="S803" i="2"/>
  <c r="S1401" i="2" s="1"/>
  <c r="R803" i="2"/>
  <c r="R1401" i="2" s="1"/>
  <c r="Q803" i="2"/>
  <c r="Q1401" i="2" s="1"/>
  <c r="P803" i="2"/>
  <c r="P1401" i="2" s="1"/>
  <c r="O803" i="2"/>
  <c r="O1401" i="2" s="1"/>
  <c r="N803" i="2"/>
  <c r="N1401" i="2" s="1"/>
  <c r="M803" i="2"/>
  <c r="M1401" i="2" s="1"/>
  <c r="L803" i="2"/>
  <c r="L1401" i="2" s="1"/>
  <c r="K803" i="2"/>
  <c r="K1401" i="2" s="1"/>
  <c r="J803" i="2"/>
  <c r="J1401" i="2" s="1"/>
  <c r="I803" i="2"/>
  <c r="I1401" i="2" s="1"/>
  <c r="H803" i="2"/>
  <c r="H1401" i="2" s="1"/>
  <c r="G803" i="2"/>
  <c r="G1401" i="2" s="1"/>
  <c r="F803" i="2"/>
  <c r="F1401" i="2" s="1"/>
  <c r="E803" i="2"/>
  <c r="E1401" i="2" s="1"/>
  <c r="D803" i="2"/>
  <c r="D1401" i="2" s="1"/>
  <c r="C803" i="2"/>
  <c r="C1401" i="2" s="1"/>
  <c r="A803" i="2"/>
  <c r="A1401" i="2" s="1"/>
  <c r="A210" i="3" s="1"/>
  <c r="A870" i="3" s="1"/>
  <c r="Z870" i="3" s="1"/>
  <c r="V802" i="2"/>
  <c r="V1400" i="2" s="1"/>
  <c r="U802" i="2"/>
  <c r="U1400" i="2" s="1"/>
  <c r="T802" i="2"/>
  <c r="T1400" i="2" s="1"/>
  <c r="S802" i="2"/>
  <c r="S1400" i="2" s="1"/>
  <c r="R802" i="2"/>
  <c r="R1400" i="2" s="1"/>
  <c r="Q802" i="2"/>
  <c r="Q1400" i="2" s="1"/>
  <c r="P802" i="2"/>
  <c r="P1400" i="2" s="1"/>
  <c r="O802" i="2"/>
  <c r="O1400" i="2" s="1"/>
  <c r="N802" i="2"/>
  <c r="N1400" i="2" s="1"/>
  <c r="M802" i="2"/>
  <c r="M1400" i="2" s="1"/>
  <c r="L802" i="2"/>
  <c r="L1400" i="2" s="1"/>
  <c r="K802" i="2"/>
  <c r="K1400" i="2" s="1"/>
  <c r="J802" i="2"/>
  <c r="J1400" i="2" s="1"/>
  <c r="I802" i="2"/>
  <c r="I1400" i="2" s="1"/>
  <c r="H802" i="2"/>
  <c r="H1400" i="2" s="1"/>
  <c r="G802" i="2"/>
  <c r="G1400" i="2" s="1"/>
  <c r="F802" i="2"/>
  <c r="F1400" i="2" s="1"/>
  <c r="E802" i="2"/>
  <c r="E1400" i="2" s="1"/>
  <c r="D802" i="2"/>
  <c r="D1400" i="2" s="1"/>
  <c r="C802" i="2"/>
  <c r="C1400" i="2" s="1"/>
  <c r="A802" i="2"/>
  <c r="A1400" i="2" s="1"/>
  <c r="A209" i="3" s="1"/>
  <c r="A869" i="3" s="1"/>
  <c r="Z869" i="3" s="1"/>
  <c r="V801" i="2"/>
  <c r="V1399" i="2" s="1"/>
  <c r="U801" i="2"/>
  <c r="U1399" i="2" s="1"/>
  <c r="T801" i="2"/>
  <c r="T1399" i="2" s="1"/>
  <c r="S801" i="2"/>
  <c r="S1399" i="2" s="1"/>
  <c r="R801" i="2"/>
  <c r="R1399" i="2" s="1"/>
  <c r="Q801" i="2"/>
  <c r="Q1399" i="2" s="1"/>
  <c r="P801" i="2"/>
  <c r="P1399" i="2" s="1"/>
  <c r="O801" i="2"/>
  <c r="O1399" i="2" s="1"/>
  <c r="N801" i="2"/>
  <c r="N1399" i="2" s="1"/>
  <c r="M801" i="2"/>
  <c r="M1399" i="2" s="1"/>
  <c r="L801" i="2"/>
  <c r="L1399" i="2" s="1"/>
  <c r="K801" i="2"/>
  <c r="K1399" i="2" s="1"/>
  <c r="J801" i="2"/>
  <c r="J1399" i="2" s="1"/>
  <c r="I801" i="2"/>
  <c r="I1399" i="2" s="1"/>
  <c r="H801" i="2"/>
  <c r="H1399" i="2" s="1"/>
  <c r="G801" i="2"/>
  <c r="G1399" i="2" s="1"/>
  <c r="F801" i="2"/>
  <c r="F1399" i="2" s="1"/>
  <c r="E801" i="2"/>
  <c r="E1399" i="2" s="1"/>
  <c r="D801" i="2"/>
  <c r="D1399" i="2" s="1"/>
  <c r="C801" i="2"/>
  <c r="C1399" i="2" s="1"/>
  <c r="A801" i="2"/>
  <c r="A1399" i="2" s="1"/>
  <c r="A208" i="3" s="1"/>
  <c r="A868" i="3" s="1"/>
  <c r="Z868" i="3" s="1"/>
  <c r="V800" i="2"/>
  <c r="V1398" i="2" s="1"/>
  <c r="U800" i="2"/>
  <c r="U1398" i="2" s="1"/>
  <c r="T800" i="2"/>
  <c r="T1398" i="2" s="1"/>
  <c r="S800" i="2"/>
  <c r="S1398" i="2" s="1"/>
  <c r="R800" i="2"/>
  <c r="R1398" i="2" s="1"/>
  <c r="Q800" i="2"/>
  <c r="Q1398" i="2" s="1"/>
  <c r="P800" i="2"/>
  <c r="P1398" i="2" s="1"/>
  <c r="O800" i="2"/>
  <c r="O1398" i="2" s="1"/>
  <c r="N800" i="2"/>
  <c r="N1398" i="2" s="1"/>
  <c r="M800" i="2"/>
  <c r="M1398" i="2" s="1"/>
  <c r="L800" i="2"/>
  <c r="L1398" i="2" s="1"/>
  <c r="K800" i="2"/>
  <c r="K1398" i="2" s="1"/>
  <c r="J800" i="2"/>
  <c r="J1398" i="2" s="1"/>
  <c r="I800" i="2"/>
  <c r="I1398" i="2" s="1"/>
  <c r="H800" i="2"/>
  <c r="H1398" i="2" s="1"/>
  <c r="G800" i="2"/>
  <c r="G1398" i="2" s="1"/>
  <c r="F800" i="2"/>
  <c r="F1398" i="2" s="1"/>
  <c r="E800" i="2"/>
  <c r="E1398" i="2" s="1"/>
  <c r="D800" i="2"/>
  <c r="D1398" i="2" s="1"/>
  <c r="C800" i="2"/>
  <c r="C1398" i="2" s="1"/>
  <c r="A800" i="2"/>
  <c r="A1398" i="2" s="1"/>
  <c r="A207" i="3" s="1"/>
  <c r="A867" i="3" s="1"/>
  <c r="Z867" i="3" s="1"/>
  <c r="V799" i="2"/>
  <c r="V1397" i="2" s="1"/>
  <c r="U799" i="2"/>
  <c r="U1397" i="2" s="1"/>
  <c r="T799" i="2"/>
  <c r="T1397" i="2" s="1"/>
  <c r="S799" i="2"/>
  <c r="S1397" i="2" s="1"/>
  <c r="R799" i="2"/>
  <c r="R1397" i="2" s="1"/>
  <c r="Q799" i="2"/>
  <c r="Q1397" i="2" s="1"/>
  <c r="P799" i="2"/>
  <c r="P1397" i="2" s="1"/>
  <c r="O799" i="2"/>
  <c r="O1397" i="2" s="1"/>
  <c r="N799" i="2"/>
  <c r="N1397" i="2" s="1"/>
  <c r="M799" i="2"/>
  <c r="M1397" i="2" s="1"/>
  <c r="L799" i="2"/>
  <c r="L1397" i="2" s="1"/>
  <c r="K799" i="2"/>
  <c r="K1397" i="2" s="1"/>
  <c r="J799" i="2"/>
  <c r="J1397" i="2" s="1"/>
  <c r="I799" i="2"/>
  <c r="I1397" i="2" s="1"/>
  <c r="H799" i="2"/>
  <c r="H1397" i="2" s="1"/>
  <c r="G799" i="2"/>
  <c r="G1397" i="2" s="1"/>
  <c r="F799" i="2"/>
  <c r="F1397" i="2" s="1"/>
  <c r="E799" i="2"/>
  <c r="E1397" i="2" s="1"/>
  <c r="D799" i="2"/>
  <c r="D1397" i="2" s="1"/>
  <c r="C799" i="2"/>
  <c r="C1397" i="2" s="1"/>
  <c r="A799" i="2"/>
  <c r="A1397" i="2" s="1"/>
  <c r="A206" i="3" s="1"/>
  <c r="A866" i="3" s="1"/>
  <c r="Z866" i="3" s="1"/>
  <c r="V798" i="2"/>
  <c r="V1396" i="2" s="1"/>
  <c r="U798" i="2"/>
  <c r="U1396" i="2" s="1"/>
  <c r="T798" i="2"/>
  <c r="T1396" i="2" s="1"/>
  <c r="S798" i="2"/>
  <c r="S1396" i="2" s="1"/>
  <c r="R798" i="2"/>
  <c r="R1396" i="2" s="1"/>
  <c r="Q798" i="2"/>
  <c r="Q1396" i="2" s="1"/>
  <c r="P798" i="2"/>
  <c r="P1396" i="2" s="1"/>
  <c r="O798" i="2"/>
  <c r="O1396" i="2" s="1"/>
  <c r="N798" i="2"/>
  <c r="N1396" i="2" s="1"/>
  <c r="M798" i="2"/>
  <c r="M1396" i="2" s="1"/>
  <c r="L798" i="2"/>
  <c r="L1396" i="2" s="1"/>
  <c r="K798" i="2"/>
  <c r="K1396" i="2" s="1"/>
  <c r="J798" i="2"/>
  <c r="J1396" i="2" s="1"/>
  <c r="I798" i="2"/>
  <c r="I1396" i="2" s="1"/>
  <c r="H798" i="2"/>
  <c r="H1396" i="2" s="1"/>
  <c r="G798" i="2"/>
  <c r="G1396" i="2" s="1"/>
  <c r="F798" i="2"/>
  <c r="F1396" i="2" s="1"/>
  <c r="E798" i="2"/>
  <c r="E1396" i="2" s="1"/>
  <c r="D798" i="2"/>
  <c r="D1396" i="2" s="1"/>
  <c r="C798" i="2"/>
  <c r="C1396" i="2" s="1"/>
  <c r="A798" i="2"/>
  <c r="A1396" i="2" s="1"/>
  <c r="A205" i="3" s="1"/>
  <c r="A865" i="3" s="1"/>
  <c r="Z865" i="3" s="1"/>
  <c r="V797" i="2"/>
  <c r="V1395" i="2" s="1"/>
  <c r="U797" i="2"/>
  <c r="U1395" i="2" s="1"/>
  <c r="T797" i="2"/>
  <c r="T1395" i="2" s="1"/>
  <c r="S797" i="2"/>
  <c r="S1395" i="2" s="1"/>
  <c r="R797" i="2"/>
  <c r="R1395" i="2" s="1"/>
  <c r="Q797" i="2"/>
  <c r="Q1395" i="2" s="1"/>
  <c r="P797" i="2"/>
  <c r="P1395" i="2" s="1"/>
  <c r="O797" i="2"/>
  <c r="O1395" i="2" s="1"/>
  <c r="N797" i="2"/>
  <c r="N1395" i="2" s="1"/>
  <c r="M797" i="2"/>
  <c r="M1395" i="2" s="1"/>
  <c r="L797" i="2"/>
  <c r="L1395" i="2" s="1"/>
  <c r="K797" i="2"/>
  <c r="K1395" i="2" s="1"/>
  <c r="J797" i="2"/>
  <c r="J1395" i="2" s="1"/>
  <c r="I797" i="2"/>
  <c r="I1395" i="2" s="1"/>
  <c r="H797" i="2"/>
  <c r="H1395" i="2" s="1"/>
  <c r="G797" i="2"/>
  <c r="G1395" i="2" s="1"/>
  <c r="F797" i="2"/>
  <c r="F1395" i="2" s="1"/>
  <c r="E797" i="2"/>
  <c r="E1395" i="2" s="1"/>
  <c r="D797" i="2"/>
  <c r="D1395" i="2" s="1"/>
  <c r="C797" i="2"/>
  <c r="C1395" i="2" s="1"/>
  <c r="A797" i="2"/>
  <c r="A1395" i="2" s="1"/>
  <c r="A204" i="3" s="1"/>
  <c r="A864" i="3" s="1"/>
  <c r="Z864" i="3" s="1"/>
  <c r="V796" i="2"/>
  <c r="V1394" i="2" s="1"/>
  <c r="U796" i="2"/>
  <c r="U1394" i="2" s="1"/>
  <c r="T796" i="2"/>
  <c r="T1394" i="2" s="1"/>
  <c r="S796" i="2"/>
  <c r="S1394" i="2" s="1"/>
  <c r="R796" i="2"/>
  <c r="R1394" i="2" s="1"/>
  <c r="Q796" i="2"/>
  <c r="Q1394" i="2" s="1"/>
  <c r="P796" i="2"/>
  <c r="P1394" i="2" s="1"/>
  <c r="O796" i="2"/>
  <c r="O1394" i="2" s="1"/>
  <c r="N796" i="2"/>
  <c r="N1394" i="2" s="1"/>
  <c r="M796" i="2"/>
  <c r="M1394" i="2" s="1"/>
  <c r="L796" i="2"/>
  <c r="L1394" i="2" s="1"/>
  <c r="K796" i="2"/>
  <c r="K1394" i="2" s="1"/>
  <c r="J796" i="2"/>
  <c r="J1394" i="2" s="1"/>
  <c r="I796" i="2"/>
  <c r="I1394" i="2" s="1"/>
  <c r="H796" i="2"/>
  <c r="H1394" i="2" s="1"/>
  <c r="G796" i="2"/>
  <c r="G1394" i="2" s="1"/>
  <c r="F796" i="2"/>
  <c r="F1394" i="2" s="1"/>
  <c r="E796" i="2"/>
  <c r="E1394" i="2" s="1"/>
  <c r="D796" i="2"/>
  <c r="D1394" i="2" s="1"/>
  <c r="C796" i="2"/>
  <c r="C1394" i="2" s="1"/>
  <c r="A796" i="2"/>
  <c r="A1394" i="2" s="1"/>
  <c r="A203" i="3" s="1"/>
  <c r="A863" i="3" s="1"/>
  <c r="Z863" i="3" s="1"/>
  <c r="V795" i="2"/>
  <c r="V1393" i="2" s="1"/>
  <c r="U795" i="2"/>
  <c r="U1393" i="2" s="1"/>
  <c r="T795" i="2"/>
  <c r="T1393" i="2" s="1"/>
  <c r="S795" i="2"/>
  <c r="S1393" i="2" s="1"/>
  <c r="R795" i="2"/>
  <c r="R1393" i="2" s="1"/>
  <c r="Q795" i="2"/>
  <c r="Q1393" i="2" s="1"/>
  <c r="P795" i="2"/>
  <c r="P1393" i="2" s="1"/>
  <c r="O795" i="2"/>
  <c r="O1393" i="2" s="1"/>
  <c r="N795" i="2"/>
  <c r="N1393" i="2" s="1"/>
  <c r="M795" i="2"/>
  <c r="M1393" i="2" s="1"/>
  <c r="L795" i="2"/>
  <c r="L1393" i="2" s="1"/>
  <c r="K795" i="2"/>
  <c r="K1393" i="2" s="1"/>
  <c r="J795" i="2"/>
  <c r="J1393" i="2" s="1"/>
  <c r="I795" i="2"/>
  <c r="I1393" i="2" s="1"/>
  <c r="H795" i="2"/>
  <c r="H1393" i="2" s="1"/>
  <c r="G795" i="2"/>
  <c r="G1393" i="2" s="1"/>
  <c r="F795" i="2"/>
  <c r="F1393" i="2" s="1"/>
  <c r="E795" i="2"/>
  <c r="E1393" i="2" s="1"/>
  <c r="D795" i="2"/>
  <c r="D1393" i="2" s="1"/>
  <c r="C795" i="2"/>
  <c r="C1393" i="2" s="1"/>
  <c r="A795" i="2"/>
  <c r="A1393" i="2" s="1"/>
  <c r="A202" i="3" s="1"/>
  <c r="A862" i="3" s="1"/>
  <c r="Z862" i="3" s="1"/>
  <c r="V794" i="2"/>
  <c r="V1392" i="2" s="1"/>
  <c r="U794" i="2"/>
  <c r="U1392" i="2" s="1"/>
  <c r="T794" i="2"/>
  <c r="T1392" i="2" s="1"/>
  <c r="S794" i="2"/>
  <c r="S1392" i="2" s="1"/>
  <c r="R794" i="2"/>
  <c r="R1392" i="2" s="1"/>
  <c r="Q794" i="2"/>
  <c r="Q1392" i="2" s="1"/>
  <c r="P794" i="2"/>
  <c r="P1392" i="2" s="1"/>
  <c r="O794" i="2"/>
  <c r="O1392" i="2" s="1"/>
  <c r="N794" i="2"/>
  <c r="N1392" i="2" s="1"/>
  <c r="M794" i="2"/>
  <c r="M1392" i="2" s="1"/>
  <c r="L794" i="2"/>
  <c r="L1392" i="2" s="1"/>
  <c r="K794" i="2"/>
  <c r="K1392" i="2" s="1"/>
  <c r="J794" i="2"/>
  <c r="J1392" i="2" s="1"/>
  <c r="I794" i="2"/>
  <c r="I1392" i="2" s="1"/>
  <c r="H794" i="2"/>
  <c r="H1392" i="2" s="1"/>
  <c r="G794" i="2"/>
  <c r="G1392" i="2" s="1"/>
  <c r="F794" i="2"/>
  <c r="F1392" i="2" s="1"/>
  <c r="E794" i="2"/>
  <c r="E1392" i="2" s="1"/>
  <c r="D794" i="2"/>
  <c r="D1392" i="2" s="1"/>
  <c r="C794" i="2"/>
  <c r="C1392" i="2" s="1"/>
  <c r="A794" i="2"/>
  <c r="A1392" i="2" s="1"/>
  <c r="A201" i="3" s="1"/>
  <c r="A861" i="3" s="1"/>
  <c r="Z861" i="3" s="1"/>
  <c r="V793" i="2"/>
  <c r="V1391" i="2" s="1"/>
  <c r="U793" i="2"/>
  <c r="U1391" i="2" s="1"/>
  <c r="T793" i="2"/>
  <c r="T1391" i="2" s="1"/>
  <c r="S793" i="2"/>
  <c r="S1391" i="2" s="1"/>
  <c r="R793" i="2"/>
  <c r="R1391" i="2" s="1"/>
  <c r="Q793" i="2"/>
  <c r="Q1391" i="2" s="1"/>
  <c r="P793" i="2"/>
  <c r="P1391" i="2" s="1"/>
  <c r="O793" i="2"/>
  <c r="O1391" i="2" s="1"/>
  <c r="N793" i="2"/>
  <c r="N1391" i="2" s="1"/>
  <c r="M793" i="2"/>
  <c r="M1391" i="2" s="1"/>
  <c r="L793" i="2"/>
  <c r="L1391" i="2" s="1"/>
  <c r="K793" i="2"/>
  <c r="K1391" i="2" s="1"/>
  <c r="J793" i="2"/>
  <c r="J1391" i="2" s="1"/>
  <c r="I793" i="2"/>
  <c r="I1391" i="2" s="1"/>
  <c r="H793" i="2"/>
  <c r="H1391" i="2" s="1"/>
  <c r="G793" i="2"/>
  <c r="G1391" i="2" s="1"/>
  <c r="F793" i="2"/>
  <c r="F1391" i="2" s="1"/>
  <c r="E793" i="2"/>
  <c r="E1391" i="2" s="1"/>
  <c r="D793" i="2"/>
  <c r="D1391" i="2" s="1"/>
  <c r="C793" i="2"/>
  <c r="C1391" i="2" s="1"/>
  <c r="A793" i="2"/>
  <c r="A1391" i="2" s="1"/>
  <c r="A200" i="3" s="1"/>
  <c r="A860" i="3" s="1"/>
  <c r="Z860" i="3" s="1"/>
  <c r="V792" i="2"/>
  <c r="V1390" i="2" s="1"/>
  <c r="U792" i="2"/>
  <c r="U1390" i="2" s="1"/>
  <c r="T792" i="2"/>
  <c r="T1390" i="2" s="1"/>
  <c r="S792" i="2"/>
  <c r="S1390" i="2" s="1"/>
  <c r="R792" i="2"/>
  <c r="R1390" i="2" s="1"/>
  <c r="Q792" i="2"/>
  <c r="Q1390" i="2" s="1"/>
  <c r="P792" i="2"/>
  <c r="P1390" i="2" s="1"/>
  <c r="O792" i="2"/>
  <c r="O1390" i="2" s="1"/>
  <c r="N792" i="2"/>
  <c r="N1390" i="2" s="1"/>
  <c r="M792" i="2"/>
  <c r="M1390" i="2" s="1"/>
  <c r="L792" i="2"/>
  <c r="L1390" i="2" s="1"/>
  <c r="K792" i="2"/>
  <c r="K1390" i="2" s="1"/>
  <c r="J792" i="2"/>
  <c r="J1390" i="2" s="1"/>
  <c r="I792" i="2"/>
  <c r="I1390" i="2" s="1"/>
  <c r="H792" i="2"/>
  <c r="H1390" i="2" s="1"/>
  <c r="G792" i="2"/>
  <c r="G1390" i="2" s="1"/>
  <c r="F792" i="2"/>
  <c r="F1390" i="2" s="1"/>
  <c r="E792" i="2"/>
  <c r="E1390" i="2" s="1"/>
  <c r="D792" i="2"/>
  <c r="D1390" i="2" s="1"/>
  <c r="C792" i="2"/>
  <c r="C1390" i="2" s="1"/>
  <c r="A792" i="2"/>
  <c r="A1390" i="2" s="1"/>
  <c r="A199" i="3" s="1"/>
  <c r="A859" i="3" s="1"/>
  <c r="Z859" i="3" s="1"/>
  <c r="V791" i="2"/>
  <c r="V1389" i="2" s="1"/>
  <c r="U791" i="2"/>
  <c r="U1389" i="2" s="1"/>
  <c r="T791" i="2"/>
  <c r="T1389" i="2" s="1"/>
  <c r="S791" i="2"/>
  <c r="S1389" i="2" s="1"/>
  <c r="R791" i="2"/>
  <c r="R1389" i="2" s="1"/>
  <c r="Q791" i="2"/>
  <c r="Q1389" i="2" s="1"/>
  <c r="P791" i="2"/>
  <c r="P1389" i="2" s="1"/>
  <c r="O791" i="2"/>
  <c r="O1389" i="2" s="1"/>
  <c r="N791" i="2"/>
  <c r="N1389" i="2" s="1"/>
  <c r="M791" i="2"/>
  <c r="M1389" i="2" s="1"/>
  <c r="L791" i="2"/>
  <c r="L1389" i="2" s="1"/>
  <c r="K791" i="2"/>
  <c r="K1389" i="2" s="1"/>
  <c r="J791" i="2"/>
  <c r="J1389" i="2" s="1"/>
  <c r="I791" i="2"/>
  <c r="I1389" i="2" s="1"/>
  <c r="H791" i="2"/>
  <c r="H1389" i="2" s="1"/>
  <c r="G791" i="2"/>
  <c r="G1389" i="2" s="1"/>
  <c r="F791" i="2"/>
  <c r="F1389" i="2" s="1"/>
  <c r="E791" i="2"/>
  <c r="E1389" i="2" s="1"/>
  <c r="D791" i="2"/>
  <c r="D1389" i="2" s="1"/>
  <c r="C791" i="2"/>
  <c r="C1389" i="2" s="1"/>
  <c r="A791" i="2"/>
  <c r="A1389" i="2" s="1"/>
  <c r="A198" i="3" s="1"/>
  <c r="A858" i="3" s="1"/>
  <c r="Z858" i="3" s="1"/>
  <c r="V790" i="2"/>
  <c r="V1388" i="2" s="1"/>
  <c r="U790" i="2"/>
  <c r="U1388" i="2" s="1"/>
  <c r="T790" i="2"/>
  <c r="T1388" i="2" s="1"/>
  <c r="S790" i="2"/>
  <c r="S1388" i="2" s="1"/>
  <c r="R790" i="2"/>
  <c r="R1388" i="2" s="1"/>
  <c r="Q790" i="2"/>
  <c r="Q1388" i="2" s="1"/>
  <c r="P790" i="2"/>
  <c r="P1388" i="2" s="1"/>
  <c r="O790" i="2"/>
  <c r="O1388" i="2" s="1"/>
  <c r="N790" i="2"/>
  <c r="N1388" i="2" s="1"/>
  <c r="M790" i="2"/>
  <c r="M1388" i="2" s="1"/>
  <c r="L790" i="2"/>
  <c r="L1388" i="2" s="1"/>
  <c r="K790" i="2"/>
  <c r="K1388" i="2" s="1"/>
  <c r="J790" i="2"/>
  <c r="J1388" i="2" s="1"/>
  <c r="I790" i="2"/>
  <c r="I1388" i="2" s="1"/>
  <c r="H790" i="2"/>
  <c r="H1388" i="2" s="1"/>
  <c r="G790" i="2"/>
  <c r="G1388" i="2" s="1"/>
  <c r="F790" i="2"/>
  <c r="F1388" i="2" s="1"/>
  <c r="E790" i="2"/>
  <c r="E1388" i="2" s="1"/>
  <c r="D790" i="2"/>
  <c r="D1388" i="2" s="1"/>
  <c r="C790" i="2"/>
  <c r="C1388" i="2" s="1"/>
  <c r="A790" i="2"/>
  <c r="A1388" i="2" s="1"/>
  <c r="A197" i="3" s="1"/>
  <c r="A857" i="3" s="1"/>
  <c r="Z857" i="3" s="1"/>
  <c r="V789" i="2"/>
  <c r="V1387" i="2" s="1"/>
  <c r="U789" i="2"/>
  <c r="U1387" i="2" s="1"/>
  <c r="T789" i="2"/>
  <c r="T1387" i="2" s="1"/>
  <c r="S789" i="2"/>
  <c r="S1387" i="2" s="1"/>
  <c r="R789" i="2"/>
  <c r="R1387" i="2" s="1"/>
  <c r="Q789" i="2"/>
  <c r="Q1387" i="2" s="1"/>
  <c r="P789" i="2"/>
  <c r="P1387" i="2" s="1"/>
  <c r="O789" i="2"/>
  <c r="O1387" i="2" s="1"/>
  <c r="N789" i="2"/>
  <c r="N1387" i="2" s="1"/>
  <c r="M789" i="2"/>
  <c r="M1387" i="2" s="1"/>
  <c r="L789" i="2"/>
  <c r="L1387" i="2" s="1"/>
  <c r="K789" i="2"/>
  <c r="K1387" i="2" s="1"/>
  <c r="J789" i="2"/>
  <c r="J1387" i="2" s="1"/>
  <c r="I789" i="2"/>
  <c r="I1387" i="2" s="1"/>
  <c r="H789" i="2"/>
  <c r="H1387" i="2" s="1"/>
  <c r="G789" i="2"/>
  <c r="G1387" i="2" s="1"/>
  <c r="F789" i="2"/>
  <c r="F1387" i="2" s="1"/>
  <c r="E789" i="2"/>
  <c r="E1387" i="2" s="1"/>
  <c r="D789" i="2"/>
  <c r="D1387" i="2" s="1"/>
  <c r="C789" i="2"/>
  <c r="C1387" i="2" s="1"/>
  <c r="A789" i="2"/>
  <c r="A1387" i="2" s="1"/>
  <c r="A196" i="3" s="1"/>
  <c r="A856" i="3" s="1"/>
  <c r="Z856" i="3" s="1"/>
  <c r="V788" i="2"/>
  <c r="V1386" i="2" s="1"/>
  <c r="U788" i="2"/>
  <c r="U1386" i="2" s="1"/>
  <c r="T788" i="2"/>
  <c r="T1386" i="2" s="1"/>
  <c r="S788" i="2"/>
  <c r="S1386" i="2" s="1"/>
  <c r="R788" i="2"/>
  <c r="R1386" i="2" s="1"/>
  <c r="Q788" i="2"/>
  <c r="Q1386" i="2" s="1"/>
  <c r="P788" i="2"/>
  <c r="P1386" i="2" s="1"/>
  <c r="O788" i="2"/>
  <c r="O1386" i="2" s="1"/>
  <c r="N788" i="2"/>
  <c r="N1386" i="2" s="1"/>
  <c r="M788" i="2"/>
  <c r="M1386" i="2" s="1"/>
  <c r="L788" i="2"/>
  <c r="L1386" i="2" s="1"/>
  <c r="K788" i="2"/>
  <c r="K1386" i="2" s="1"/>
  <c r="J788" i="2"/>
  <c r="J1386" i="2" s="1"/>
  <c r="I788" i="2"/>
  <c r="I1386" i="2" s="1"/>
  <c r="H788" i="2"/>
  <c r="H1386" i="2" s="1"/>
  <c r="G788" i="2"/>
  <c r="G1386" i="2" s="1"/>
  <c r="F788" i="2"/>
  <c r="F1386" i="2" s="1"/>
  <c r="E788" i="2"/>
  <c r="E1386" i="2" s="1"/>
  <c r="D788" i="2"/>
  <c r="D1386" i="2" s="1"/>
  <c r="C788" i="2"/>
  <c r="C1386" i="2" s="1"/>
  <c r="A788" i="2"/>
  <c r="A1386" i="2" s="1"/>
  <c r="A195" i="3" s="1"/>
  <c r="A855" i="3" s="1"/>
  <c r="Z855" i="3" s="1"/>
  <c r="V787" i="2"/>
  <c r="V1385" i="2" s="1"/>
  <c r="U787" i="2"/>
  <c r="U1385" i="2" s="1"/>
  <c r="T787" i="2"/>
  <c r="T1385" i="2" s="1"/>
  <c r="S787" i="2"/>
  <c r="S1385" i="2" s="1"/>
  <c r="R787" i="2"/>
  <c r="R1385" i="2" s="1"/>
  <c r="Q787" i="2"/>
  <c r="Q1385" i="2" s="1"/>
  <c r="P787" i="2"/>
  <c r="P1385" i="2" s="1"/>
  <c r="O787" i="2"/>
  <c r="O1385" i="2" s="1"/>
  <c r="N787" i="2"/>
  <c r="N1385" i="2" s="1"/>
  <c r="M787" i="2"/>
  <c r="M1385" i="2" s="1"/>
  <c r="L787" i="2"/>
  <c r="L1385" i="2" s="1"/>
  <c r="K787" i="2"/>
  <c r="K1385" i="2" s="1"/>
  <c r="J787" i="2"/>
  <c r="J1385" i="2" s="1"/>
  <c r="I787" i="2"/>
  <c r="I1385" i="2" s="1"/>
  <c r="H787" i="2"/>
  <c r="H1385" i="2" s="1"/>
  <c r="G787" i="2"/>
  <c r="G1385" i="2" s="1"/>
  <c r="F787" i="2"/>
  <c r="F1385" i="2" s="1"/>
  <c r="E787" i="2"/>
  <c r="E1385" i="2" s="1"/>
  <c r="D787" i="2"/>
  <c r="D1385" i="2" s="1"/>
  <c r="C787" i="2"/>
  <c r="C1385" i="2" s="1"/>
  <c r="A787" i="2"/>
  <c r="A1385" i="2" s="1"/>
  <c r="A194" i="3" s="1"/>
  <c r="A854" i="3" s="1"/>
  <c r="Z854" i="3" s="1"/>
  <c r="V786" i="2"/>
  <c r="V1384" i="2" s="1"/>
  <c r="U786" i="2"/>
  <c r="U1384" i="2" s="1"/>
  <c r="T786" i="2"/>
  <c r="T1384" i="2" s="1"/>
  <c r="S786" i="2"/>
  <c r="S1384" i="2" s="1"/>
  <c r="R786" i="2"/>
  <c r="R1384" i="2" s="1"/>
  <c r="Q786" i="2"/>
  <c r="Q1384" i="2" s="1"/>
  <c r="P786" i="2"/>
  <c r="P1384" i="2" s="1"/>
  <c r="O786" i="2"/>
  <c r="O1384" i="2" s="1"/>
  <c r="N786" i="2"/>
  <c r="N1384" i="2" s="1"/>
  <c r="M786" i="2"/>
  <c r="M1384" i="2" s="1"/>
  <c r="L786" i="2"/>
  <c r="L1384" i="2" s="1"/>
  <c r="K786" i="2"/>
  <c r="K1384" i="2" s="1"/>
  <c r="J786" i="2"/>
  <c r="J1384" i="2" s="1"/>
  <c r="I786" i="2"/>
  <c r="I1384" i="2" s="1"/>
  <c r="H786" i="2"/>
  <c r="H1384" i="2" s="1"/>
  <c r="G786" i="2"/>
  <c r="G1384" i="2" s="1"/>
  <c r="F786" i="2"/>
  <c r="F1384" i="2" s="1"/>
  <c r="E786" i="2"/>
  <c r="E1384" i="2" s="1"/>
  <c r="D786" i="2"/>
  <c r="D1384" i="2" s="1"/>
  <c r="C786" i="2"/>
  <c r="C1384" i="2" s="1"/>
  <c r="A786" i="2"/>
  <c r="A1384" i="2" s="1"/>
  <c r="A193" i="3" s="1"/>
  <c r="A853" i="3" s="1"/>
  <c r="Z853" i="3" s="1"/>
  <c r="V785" i="2"/>
  <c r="V1383" i="2" s="1"/>
  <c r="U785" i="2"/>
  <c r="U1383" i="2" s="1"/>
  <c r="T785" i="2"/>
  <c r="T1383" i="2" s="1"/>
  <c r="S785" i="2"/>
  <c r="S1383" i="2" s="1"/>
  <c r="R785" i="2"/>
  <c r="R1383" i="2" s="1"/>
  <c r="Q785" i="2"/>
  <c r="Q1383" i="2" s="1"/>
  <c r="P785" i="2"/>
  <c r="P1383" i="2" s="1"/>
  <c r="O785" i="2"/>
  <c r="O1383" i="2" s="1"/>
  <c r="N785" i="2"/>
  <c r="N1383" i="2" s="1"/>
  <c r="M785" i="2"/>
  <c r="M1383" i="2" s="1"/>
  <c r="L785" i="2"/>
  <c r="L1383" i="2" s="1"/>
  <c r="K785" i="2"/>
  <c r="K1383" i="2" s="1"/>
  <c r="J785" i="2"/>
  <c r="J1383" i="2" s="1"/>
  <c r="I785" i="2"/>
  <c r="I1383" i="2" s="1"/>
  <c r="H785" i="2"/>
  <c r="H1383" i="2" s="1"/>
  <c r="G785" i="2"/>
  <c r="G1383" i="2" s="1"/>
  <c r="F785" i="2"/>
  <c r="F1383" i="2" s="1"/>
  <c r="E785" i="2"/>
  <c r="E1383" i="2" s="1"/>
  <c r="D785" i="2"/>
  <c r="D1383" i="2" s="1"/>
  <c r="C785" i="2"/>
  <c r="C1383" i="2" s="1"/>
  <c r="A785" i="2"/>
  <c r="A1383" i="2" s="1"/>
  <c r="A192" i="3" s="1"/>
  <c r="A852" i="3" s="1"/>
  <c r="Z852" i="3" s="1"/>
  <c r="V784" i="2"/>
  <c r="V1382" i="2" s="1"/>
  <c r="U784" i="2"/>
  <c r="U1382" i="2" s="1"/>
  <c r="T784" i="2"/>
  <c r="T1382" i="2" s="1"/>
  <c r="S784" i="2"/>
  <c r="S1382" i="2" s="1"/>
  <c r="R784" i="2"/>
  <c r="R1382" i="2" s="1"/>
  <c r="Q784" i="2"/>
  <c r="Q1382" i="2" s="1"/>
  <c r="P784" i="2"/>
  <c r="P1382" i="2" s="1"/>
  <c r="O784" i="2"/>
  <c r="O1382" i="2" s="1"/>
  <c r="N784" i="2"/>
  <c r="N1382" i="2" s="1"/>
  <c r="M784" i="2"/>
  <c r="M1382" i="2" s="1"/>
  <c r="L784" i="2"/>
  <c r="L1382" i="2" s="1"/>
  <c r="K784" i="2"/>
  <c r="K1382" i="2" s="1"/>
  <c r="J784" i="2"/>
  <c r="J1382" i="2" s="1"/>
  <c r="I784" i="2"/>
  <c r="I1382" i="2" s="1"/>
  <c r="H784" i="2"/>
  <c r="H1382" i="2" s="1"/>
  <c r="G784" i="2"/>
  <c r="G1382" i="2" s="1"/>
  <c r="F784" i="2"/>
  <c r="F1382" i="2" s="1"/>
  <c r="E784" i="2"/>
  <c r="E1382" i="2" s="1"/>
  <c r="D784" i="2"/>
  <c r="D1382" i="2" s="1"/>
  <c r="C784" i="2"/>
  <c r="C1382" i="2" s="1"/>
  <c r="A784" i="2"/>
  <c r="A1382" i="2" s="1"/>
  <c r="A191" i="3" s="1"/>
  <c r="A851" i="3" s="1"/>
  <c r="Z851" i="3" s="1"/>
  <c r="V783" i="2"/>
  <c r="V1381" i="2" s="1"/>
  <c r="U783" i="2"/>
  <c r="U1381" i="2" s="1"/>
  <c r="T783" i="2"/>
  <c r="T1381" i="2" s="1"/>
  <c r="S783" i="2"/>
  <c r="S1381" i="2" s="1"/>
  <c r="R783" i="2"/>
  <c r="R1381" i="2" s="1"/>
  <c r="Q783" i="2"/>
  <c r="Q1381" i="2" s="1"/>
  <c r="P783" i="2"/>
  <c r="P1381" i="2" s="1"/>
  <c r="O783" i="2"/>
  <c r="O1381" i="2" s="1"/>
  <c r="N783" i="2"/>
  <c r="N1381" i="2" s="1"/>
  <c r="M783" i="2"/>
  <c r="M1381" i="2" s="1"/>
  <c r="L783" i="2"/>
  <c r="L1381" i="2" s="1"/>
  <c r="K783" i="2"/>
  <c r="K1381" i="2" s="1"/>
  <c r="J783" i="2"/>
  <c r="J1381" i="2" s="1"/>
  <c r="I783" i="2"/>
  <c r="I1381" i="2" s="1"/>
  <c r="H783" i="2"/>
  <c r="H1381" i="2" s="1"/>
  <c r="G783" i="2"/>
  <c r="G1381" i="2" s="1"/>
  <c r="F783" i="2"/>
  <c r="F1381" i="2" s="1"/>
  <c r="E783" i="2"/>
  <c r="E1381" i="2" s="1"/>
  <c r="D783" i="2"/>
  <c r="D1381" i="2" s="1"/>
  <c r="C783" i="2"/>
  <c r="C1381" i="2" s="1"/>
  <c r="A783" i="2"/>
  <c r="A1381" i="2" s="1"/>
  <c r="A190" i="3" s="1"/>
  <c r="A850" i="3" s="1"/>
  <c r="Z850" i="3" s="1"/>
  <c r="V782" i="2"/>
  <c r="V1380" i="2" s="1"/>
  <c r="U782" i="2"/>
  <c r="U1380" i="2" s="1"/>
  <c r="T782" i="2"/>
  <c r="T1380" i="2" s="1"/>
  <c r="S782" i="2"/>
  <c r="S1380" i="2" s="1"/>
  <c r="R782" i="2"/>
  <c r="R1380" i="2" s="1"/>
  <c r="Q782" i="2"/>
  <c r="Q1380" i="2" s="1"/>
  <c r="P782" i="2"/>
  <c r="P1380" i="2" s="1"/>
  <c r="O782" i="2"/>
  <c r="O1380" i="2" s="1"/>
  <c r="N782" i="2"/>
  <c r="N1380" i="2" s="1"/>
  <c r="M782" i="2"/>
  <c r="M1380" i="2" s="1"/>
  <c r="L782" i="2"/>
  <c r="L1380" i="2" s="1"/>
  <c r="K782" i="2"/>
  <c r="K1380" i="2" s="1"/>
  <c r="J782" i="2"/>
  <c r="J1380" i="2" s="1"/>
  <c r="I782" i="2"/>
  <c r="I1380" i="2" s="1"/>
  <c r="H782" i="2"/>
  <c r="H1380" i="2" s="1"/>
  <c r="G782" i="2"/>
  <c r="G1380" i="2" s="1"/>
  <c r="F782" i="2"/>
  <c r="F1380" i="2" s="1"/>
  <c r="E782" i="2"/>
  <c r="E1380" i="2" s="1"/>
  <c r="D782" i="2"/>
  <c r="D1380" i="2" s="1"/>
  <c r="C782" i="2"/>
  <c r="C1380" i="2" s="1"/>
  <c r="A782" i="2"/>
  <c r="A1380" i="2" s="1"/>
  <c r="A189" i="3" s="1"/>
  <c r="A849" i="3" s="1"/>
  <c r="Z849" i="3" s="1"/>
  <c r="V781" i="2"/>
  <c r="V1379" i="2" s="1"/>
  <c r="U781" i="2"/>
  <c r="U1379" i="2" s="1"/>
  <c r="T781" i="2"/>
  <c r="T1379" i="2" s="1"/>
  <c r="S781" i="2"/>
  <c r="S1379" i="2" s="1"/>
  <c r="R781" i="2"/>
  <c r="R1379" i="2" s="1"/>
  <c r="Q781" i="2"/>
  <c r="Q1379" i="2" s="1"/>
  <c r="P781" i="2"/>
  <c r="P1379" i="2" s="1"/>
  <c r="O781" i="2"/>
  <c r="O1379" i="2" s="1"/>
  <c r="N781" i="2"/>
  <c r="N1379" i="2" s="1"/>
  <c r="M781" i="2"/>
  <c r="M1379" i="2" s="1"/>
  <c r="L781" i="2"/>
  <c r="L1379" i="2" s="1"/>
  <c r="K781" i="2"/>
  <c r="K1379" i="2" s="1"/>
  <c r="J781" i="2"/>
  <c r="J1379" i="2" s="1"/>
  <c r="I781" i="2"/>
  <c r="I1379" i="2" s="1"/>
  <c r="H781" i="2"/>
  <c r="H1379" i="2" s="1"/>
  <c r="G781" i="2"/>
  <c r="G1379" i="2" s="1"/>
  <c r="F781" i="2"/>
  <c r="F1379" i="2" s="1"/>
  <c r="E781" i="2"/>
  <c r="E1379" i="2" s="1"/>
  <c r="D781" i="2"/>
  <c r="D1379" i="2" s="1"/>
  <c r="C781" i="2"/>
  <c r="C1379" i="2" s="1"/>
  <c r="A781" i="2"/>
  <c r="A1379" i="2" s="1"/>
  <c r="A188" i="3" s="1"/>
  <c r="A848" i="3" s="1"/>
  <c r="Z848" i="3" s="1"/>
  <c r="V780" i="2"/>
  <c r="V1378" i="2" s="1"/>
  <c r="U780" i="2"/>
  <c r="U1378" i="2" s="1"/>
  <c r="T780" i="2"/>
  <c r="T1378" i="2" s="1"/>
  <c r="S780" i="2"/>
  <c r="S1378" i="2" s="1"/>
  <c r="R780" i="2"/>
  <c r="R1378" i="2" s="1"/>
  <c r="Q780" i="2"/>
  <c r="Q1378" i="2" s="1"/>
  <c r="P780" i="2"/>
  <c r="P1378" i="2" s="1"/>
  <c r="O780" i="2"/>
  <c r="O1378" i="2" s="1"/>
  <c r="N780" i="2"/>
  <c r="N1378" i="2" s="1"/>
  <c r="M780" i="2"/>
  <c r="M1378" i="2" s="1"/>
  <c r="L780" i="2"/>
  <c r="L1378" i="2" s="1"/>
  <c r="K780" i="2"/>
  <c r="K1378" i="2" s="1"/>
  <c r="J780" i="2"/>
  <c r="J1378" i="2" s="1"/>
  <c r="I780" i="2"/>
  <c r="I1378" i="2" s="1"/>
  <c r="H780" i="2"/>
  <c r="H1378" i="2" s="1"/>
  <c r="G780" i="2"/>
  <c r="G1378" i="2" s="1"/>
  <c r="F780" i="2"/>
  <c r="F1378" i="2" s="1"/>
  <c r="E780" i="2"/>
  <c r="E1378" i="2" s="1"/>
  <c r="D780" i="2"/>
  <c r="D1378" i="2" s="1"/>
  <c r="C780" i="2"/>
  <c r="C1378" i="2" s="1"/>
  <c r="A780" i="2"/>
  <c r="A1378" i="2" s="1"/>
  <c r="A187" i="3" s="1"/>
  <c r="A847" i="3" s="1"/>
  <c r="Z847" i="3" s="1"/>
  <c r="V779" i="2"/>
  <c r="V1377" i="2" s="1"/>
  <c r="U779" i="2"/>
  <c r="U1377" i="2" s="1"/>
  <c r="T779" i="2"/>
  <c r="T1377" i="2" s="1"/>
  <c r="S779" i="2"/>
  <c r="S1377" i="2" s="1"/>
  <c r="R779" i="2"/>
  <c r="R1377" i="2" s="1"/>
  <c r="Q779" i="2"/>
  <c r="Q1377" i="2" s="1"/>
  <c r="P779" i="2"/>
  <c r="P1377" i="2" s="1"/>
  <c r="O779" i="2"/>
  <c r="O1377" i="2" s="1"/>
  <c r="N779" i="2"/>
  <c r="N1377" i="2" s="1"/>
  <c r="M779" i="2"/>
  <c r="M1377" i="2" s="1"/>
  <c r="L779" i="2"/>
  <c r="L1377" i="2" s="1"/>
  <c r="K779" i="2"/>
  <c r="K1377" i="2" s="1"/>
  <c r="J779" i="2"/>
  <c r="J1377" i="2" s="1"/>
  <c r="I779" i="2"/>
  <c r="I1377" i="2" s="1"/>
  <c r="H779" i="2"/>
  <c r="H1377" i="2" s="1"/>
  <c r="G779" i="2"/>
  <c r="G1377" i="2" s="1"/>
  <c r="F779" i="2"/>
  <c r="F1377" i="2" s="1"/>
  <c r="E779" i="2"/>
  <c r="E1377" i="2" s="1"/>
  <c r="D779" i="2"/>
  <c r="D1377" i="2" s="1"/>
  <c r="C779" i="2"/>
  <c r="C1377" i="2" s="1"/>
  <c r="A779" i="2"/>
  <c r="A1377" i="2" s="1"/>
  <c r="A186" i="3" s="1"/>
  <c r="A846" i="3" s="1"/>
  <c r="Z846" i="3" s="1"/>
  <c r="V778" i="2"/>
  <c r="V1376" i="2" s="1"/>
  <c r="U778" i="2"/>
  <c r="U1376" i="2" s="1"/>
  <c r="T778" i="2"/>
  <c r="T1376" i="2" s="1"/>
  <c r="S778" i="2"/>
  <c r="S1376" i="2" s="1"/>
  <c r="R778" i="2"/>
  <c r="R1376" i="2" s="1"/>
  <c r="Q778" i="2"/>
  <c r="Q1376" i="2" s="1"/>
  <c r="P778" i="2"/>
  <c r="P1376" i="2" s="1"/>
  <c r="O778" i="2"/>
  <c r="O1376" i="2" s="1"/>
  <c r="N778" i="2"/>
  <c r="N1376" i="2" s="1"/>
  <c r="M778" i="2"/>
  <c r="M1376" i="2" s="1"/>
  <c r="L778" i="2"/>
  <c r="L1376" i="2" s="1"/>
  <c r="K778" i="2"/>
  <c r="K1376" i="2" s="1"/>
  <c r="J778" i="2"/>
  <c r="J1376" i="2" s="1"/>
  <c r="I778" i="2"/>
  <c r="I1376" i="2" s="1"/>
  <c r="H778" i="2"/>
  <c r="H1376" i="2" s="1"/>
  <c r="G778" i="2"/>
  <c r="G1376" i="2" s="1"/>
  <c r="F778" i="2"/>
  <c r="F1376" i="2" s="1"/>
  <c r="E778" i="2"/>
  <c r="E1376" i="2" s="1"/>
  <c r="D778" i="2"/>
  <c r="D1376" i="2" s="1"/>
  <c r="C778" i="2"/>
  <c r="C1376" i="2" s="1"/>
  <c r="A778" i="2"/>
  <c r="A1376" i="2" s="1"/>
  <c r="A185" i="3" s="1"/>
  <c r="A845" i="3" s="1"/>
  <c r="Z845" i="3" s="1"/>
  <c r="V777" i="2"/>
  <c r="V1375" i="2" s="1"/>
  <c r="U777" i="2"/>
  <c r="U1375" i="2" s="1"/>
  <c r="T777" i="2"/>
  <c r="T1375" i="2" s="1"/>
  <c r="S777" i="2"/>
  <c r="S1375" i="2" s="1"/>
  <c r="R777" i="2"/>
  <c r="R1375" i="2" s="1"/>
  <c r="Q777" i="2"/>
  <c r="Q1375" i="2" s="1"/>
  <c r="P777" i="2"/>
  <c r="P1375" i="2" s="1"/>
  <c r="O777" i="2"/>
  <c r="O1375" i="2" s="1"/>
  <c r="N777" i="2"/>
  <c r="N1375" i="2" s="1"/>
  <c r="M777" i="2"/>
  <c r="M1375" i="2" s="1"/>
  <c r="L777" i="2"/>
  <c r="L1375" i="2" s="1"/>
  <c r="K777" i="2"/>
  <c r="K1375" i="2" s="1"/>
  <c r="J777" i="2"/>
  <c r="J1375" i="2" s="1"/>
  <c r="I777" i="2"/>
  <c r="I1375" i="2" s="1"/>
  <c r="H777" i="2"/>
  <c r="H1375" i="2" s="1"/>
  <c r="G777" i="2"/>
  <c r="G1375" i="2" s="1"/>
  <c r="F777" i="2"/>
  <c r="F1375" i="2" s="1"/>
  <c r="E777" i="2"/>
  <c r="E1375" i="2" s="1"/>
  <c r="D777" i="2"/>
  <c r="D1375" i="2" s="1"/>
  <c r="C777" i="2"/>
  <c r="C1375" i="2" s="1"/>
  <c r="A777" i="2"/>
  <c r="A1375" i="2" s="1"/>
  <c r="A184" i="3" s="1"/>
  <c r="A844" i="3" s="1"/>
  <c r="Z844" i="3" s="1"/>
  <c r="V776" i="2"/>
  <c r="V1374" i="2" s="1"/>
  <c r="U776" i="2"/>
  <c r="U1374" i="2" s="1"/>
  <c r="T776" i="2"/>
  <c r="T1374" i="2" s="1"/>
  <c r="S776" i="2"/>
  <c r="S1374" i="2" s="1"/>
  <c r="R776" i="2"/>
  <c r="R1374" i="2" s="1"/>
  <c r="Q776" i="2"/>
  <c r="Q1374" i="2" s="1"/>
  <c r="P776" i="2"/>
  <c r="P1374" i="2" s="1"/>
  <c r="O776" i="2"/>
  <c r="O1374" i="2" s="1"/>
  <c r="N776" i="2"/>
  <c r="N1374" i="2" s="1"/>
  <c r="M776" i="2"/>
  <c r="M1374" i="2" s="1"/>
  <c r="L776" i="2"/>
  <c r="L1374" i="2" s="1"/>
  <c r="K776" i="2"/>
  <c r="K1374" i="2" s="1"/>
  <c r="J776" i="2"/>
  <c r="J1374" i="2" s="1"/>
  <c r="I776" i="2"/>
  <c r="I1374" i="2" s="1"/>
  <c r="H776" i="2"/>
  <c r="H1374" i="2" s="1"/>
  <c r="G776" i="2"/>
  <c r="G1374" i="2" s="1"/>
  <c r="F776" i="2"/>
  <c r="F1374" i="2" s="1"/>
  <c r="E776" i="2"/>
  <c r="E1374" i="2" s="1"/>
  <c r="D776" i="2"/>
  <c r="D1374" i="2" s="1"/>
  <c r="C776" i="2"/>
  <c r="C1374" i="2" s="1"/>
  <c r="A776" i="2"/>
  <c r="A1374" i="2" s="1"/>
  <c r="A183" i="3" s="1"/>
  <c r="A843" i="3" s="1"/>
  <c r="Z843" i="3" s="1"/>
  <c r="V775" i="2"/>
  <c r="V1373" i="2" s="1"/>
  <c r="U775" i="2"/>
  <c r="U1373" i="2" s="1"/>
  <c r="T775" i="2"/>
  <c r="T1373" i="2" s="1"/>
  <c r="S775" i="2"/>
  <c r="S1373" i="2" s="1"/>
  <c r="R775" i="2"/>
  <c r="R1373" i="2" s="1"/>
  <c r="Q775" i="2"/>
  <c r="Q1373" i="2" s="1"/>
  <c r="P775" i="2"/>
  <c r="P1373" i="2" s="1"/>
  <c r="O775" i="2"/>
  <c r="O1373" i="2" s="1"/>
  <c r="N775" i="2"/>
  <c r="N1373" i="2" s="1"/>
  <c r="M775" i="2"/>
  <c r="M1373" i="2" s="1"/>
  <c r="L775" i="2"/>
  <c r="L1373" i="2" s="1"/>
  <c r="K775" i="2"/>
  <c r="K1373" i="2" s="1"/>
  <c r="J775" i="2"/>
  <c r="J1373" i="2" s="1"/>
  <c r="I775" i="2"/>
  <c r="I1373" i="2" s="1"/>
  <c r="H775" i="2"/>
  <c r="H1373" i="2" s="1"/>
  <c r="G775" i="2"/>
  <c r="G1373" i="2" s="1"/>
  <c r="F775" i="2"/>
  <c r="F1373" i="2" s="1"/>
  <c r="E775" i="2"/>
  <c r="E1373" i="2" s="1"/>
  <c r="D775" i="2"/>
  <c r="D1373" i="2" s="1"/>
  <c r="C775" i="2"/>
  <c r="C1373" i="2" s="1"/>
  <c r="A775" i="2"/>
  <c r="A1373" i="2" s="1"/>
  <c r="A182" i="3" s="1"/>
  <c r="A842" i="3" s="1"/>
  <c r="Z842" i="3" s="1"/>
  <c r="V774" i="2"/>
  <c r="V1372" i="2" s="1"/>
  <c r="U774" i="2"/>
  <c r="U1372" i="2" s="1"/>
  <c r="T774" i="2"/>
  <c r="T1372" i="2" s="1"/>
  <c r="S774" i="2"/>
  <c r="S1372" i="2" s="1"/>
  <c r="R774" i="2"/>
  <c r="R1372" i="2" s="1"/>
  <c r="Q774" i="2"/>
  <c r="Q1372" i="2" s="1"/>
  <c r="P774" i="2"/>
  <c r="P1372" i="2" s="1"/>
  <c r="O774" i="2"/>
  <c r="O1372" i="2" s="1"/>
  <c r="N774" i="2"/>
  <c r="N1372" i="2" s="1"/>
  <c r="M774" i="2"/>
  <c r="M1372" i="2" s="1"/>
  <c r="L774" i="2"/>
  <c r="L1372" i="2" s="1"/>
  <c r="K774" i="2"/>
  <c r="K1372" i="2" s="1"/>
  <c r="J774" i="2"/>
  <c r="J1372" i="2" s="1"/>
  <c r="I774" i="2"/>
  <c r="I1372" i="2" s="1"/>
  <c r="H774" i="2"/>
  <c r="H1372" i="2" s="1"/>
  <c r="G774" i="2"/>
  <c r="G1372" i="2" s="1"/>
  <c r="F774" i="2"/>
  <c r="F1372" i="2" s="1"/>
  <c r="E774" i="2"/>
  <c r="E1372" i="2" s="1"/>
  <c r="D774" i="2"/>
  <c r="D1372" i="2" s="1"/>
  <c r="C774" i="2"/>
  <c r="C1372" i="2" s="1"/>
  <c r="A774" i="2"/>
  <c r="A1372" i="2" s="1"/>
  <c r="A181" i="3" s="1"/>
  <c r="A841" i="3" s="1"/>
  <c r="Z841" i="3" s="1"/>
  <c r="V773" i="2"/>
  <c r="V1371" i="2" s="1"/>
  <c r="U773" i="2"/>
  <c r="U1371" i="2" s="1"/>
  <c r="T773" i="2"/>
  <c r="T1371" i="2" s="1"/>
  <c r="S773" i="2"/>
  <c r="S1371" i="2" s="1"/>
  <c r="R773" i="2"/>
  <c r="R1371" i="2" s="1"/>
  <c r="Q773" i="2"/>
  <c r="Q1371" i="2" s="1"/>
  <c r="P773" i="2"/>
  <c r="P1371" i="2" s="1"/>
  <c r="O773" i="2"/>
  <c r="O1371" i="2" s="1"/>
  <c r="N773" i="2"/>
  <c r="N1371" i="2" s="1"/>
  <c r="M773" i="2"/>
  <c r="M1371" i="2" s="1"/>
  <c r="L773" i="2"/>
  <c r="L1371" i="2" s="1"/>
  <c r="K773" i="2"/>
  <c r="K1371" i="2" s="1"/>
  <c r="J773" i="2"/>
  <c r="J1371" i="2" s="1"/>
  <c r="I773" i="2"/>
  <c r="I1371" i="2" s="1"/>
  <c r="H773" i="2"/>
  <c r="H1371" i="2" s="1"/>
  <c r="G773" i="2"/>
  <c r="G1371" i="2" s="1"/>
  <c r="F773" i="2"/>
  <c r="F1371" i="2" s="1"/>
  <c r="E773" i="2"/>
  <c r="E1371" i="2" s="1"/>
  <c r="D773" i="2"/>
  <c r="D1371" i="2" s="1"/>
  <c r="C773" i="2"/>
  <c r="C1371" i="2" s="1"/>
  <c r="A773" i="2"/>
  <c r="A1371" i="2" s="1"/>
  <c r="A180" i="3" s="1"/>
  <c r="A840" i="3" s="1"/>
  <c r="Z840" i="3" s="1"/>
  <c r="V772" i="2"/>
  <c r="V1370" i="2" s="1"/>
  <c r="U772" i="2"/>
  <c r="U1370" i="2" s="1"/>
  <c r="T772" i="2"/>
  <c r="T1370" i="2" s="1"/>
  <c r="S772" i="2"/>
  <c r="S1370" i="2" s="1"/>
  <c r="R772" i="2"/>
  <c r="R1370" i="2" s="1"/>
  <c r="Q772" i="2"/>
  <c r="Q1370" i="2" s="1"/>
  <c r="P772" i="2"/>
  <c r="P1370" i="2" s="1"/>
  <c r="O772" i="2"/>
  <c r="O1370" i="2" s="1"/>
  <c r="N772" i="2"/>
  <c r="N1370" i="2" s="1"/>
  <c r="M772" i="2"/>
  <c r="M1370" i="2" s="1"/>
  <c r="L772" i="2"/>
  <c r="L1370" i="2" s="1"/>
  <c r="K772" i="2"/>
  <c r="K1370" i="2" s="1"/>
  <c r="J772" i="2"/>
  <c r="J1370" i="2" s="1"/>
  <c r="I772" i="2"/>
  <c r="I1370" i="2" s="1"/>
  <c r="H772" i="2"/>
  <c r="H1370" i="2" s="1"/>
  <c r="G772" i="2"/>
  <c r="G1370" i="2" s="1"/>
  <c r="F772" i="2"/>
  <c r="F1370" i="2" s="1"/>
  <c r="E772" i="2"/>
  <c r="E1370" i="2" s="1"/>
  <c r="D772" i="2"/>
  <c r="D1370" i="2" s="1"/>
  <c r="C772" i="2"/>
  <c r="C1370" i="2" s="1"/>
  <c r="A772" i="2"/>
  <c r="A1370" i="2" s="1"/>
  <c r="A179" i="3" s="1"/>
  <c r="A839" i="3" s="1"/>
  <c r="Z839" i="3" s="1"/>
  <c r="V771" i="2"/>
  <c r="V1369" i="2" s="1"/>
  <c r="U771" i="2"/>
  <c r="U1369" i="2" s="1"/>
  <c r="T771" i="2"/>
  <c r="T1369" i="2" s="1"/>
  <c r="S771" i="2"/>
  <c r="S1369" i="2" s="1"/>
  <c r="R771" i="2"/>
  <c r="R1369" i="2" s="1"/>
  <c r="Q771" i="2"/>
  <c r="Q1369" i="2" s="1"/>
  <c r="P771" i="2"/>
  <c r="P1369" i="2" s="1"/>
  <c r="O771" i="2"/>
  <c r="O1369" i="2" s="1"/>
  <c r="N771" i="2"/>
  <c r="N1369" i="2" s="1"/>
  <c r="M771" i="2"/>
  <c r="M1369" i="2" s="1"/>
  <c r="L771" i="2"/>
  <c r="L1369" i="2" s="1"/>
  <c r="K771" i="2"/>
  <c r="K1369" i="2" s="1"/>
  <c r="J771" i="2"/>
  <c r="J1369" i="2" s="1"/>
  <c r="I771" i="2"/>
  <c r="I1369" i="2" s="1"/>
  <c r="H771" i="2"/>
  <c r="H1369" i="2" s="1"/>
  <c r="G771" i="2"/>
  <c r="G1369" i="2" s="1"/>
  <c r="F771" i="2"/>
  <c r="F1369" i="2" s="1"/>
  <c r="E771" i="2"/>
  <c r="E1369" i="2" s="1"/>
  <c r="D771" i="2"/>
  <c r="D1369" i="2" s="1"/>
  <c r="C771" i="2"/>
  <c r="C1369" i="2" s="1"/>
  <c r="A771" i="2"/>
  <c r="A1369" i="2" s="1"/>
  <c r="A178" i="3" s="1"/>
  <c r="A838" i="3" s="1"/>
  <c r="Z838" i="3" s="1"/>
  <c r="V770" i="2"/>
  <c r="V1368" i="2" s="1"/>
  <c r="U770" i="2"/>
  <c r="U1368" i="2" s="1"/>
  <c r="T770" i="2"/>
  <c r="T1368" i="2" s="1"/>
  <c r="S770" i="2"/>
  <c r="S1368" i="2" s="1"/>
  <c r="R770" i="2"/>
  <c r="R1368" i="2" s="1"/>
  <c r="Q770" i="2"/>
  <c r="Q1368" i="2" s="1"/>
  <c r="P770" i="2"/>
  <c r="P1368" i="2" s="1"/>
  <c r="O770" i="2"/>
  <c r="O1368" i="2" s="1"/>
  <c r="N770" i="2"/>
  <c r="N1368" i="2" s="1"/>
  <c r="M770" i="2"/>
  <c r="M1368" i="2" s="1"/>
  <c r="L770" i="2"/>
  <c r="L1368" i="2" s="1"/>
  <c r="K770" i="2"/>
  <c r="K1368" i="2" s="1"/>
  <c r="J770" i="2"/>
  <c r="J1368" i="2" s="1"/>
  <c r="I770" i="2"/>
  <c r="I1368" i="2" s="1"/>
  <c r="H770" i="2"/>
  <c r="H1368" i="2" s="1"/>
  <c r="G770" i="2"/>
  <c r="G1368" i="2" s="1"/>
  <c r="F770" i="2"/>
  <c r="F1368" i="2" s="1"/>
  <c r="E770" i="2"/>
  <c r="E1368" i="2" s="1"/>
  <c r="D770" i="2"/>
  <c r="D1368" i="2" s="1"/>
  <c r="C770" i="2"/>
  <c r="C1368" i="2" s="1"/>
  <c r="A770" i="2"/>
  <c r="A1368" i="2" s="1"/>
  <c r="A177" i="3" s="1"/>
  <c r="A837" i="3" s="1"/>
  <c r="Z837" i="3" s="1"/>
  <c r="V769" i="2"/>
  <c r="V1367" i="2" s="1"/>
  <c r="U769" i="2"/>
  <c r="U1367" i="2" s="1"/>
  <c r="T769" i="2"/>
  <c r="T1367" i="2" s="1"/>
  <c r="S769" i="2"/>
  <c r="S1367" i="2" s="1"/>
  <c r="R769" i="2"/>
  <c r="R1367" i="2" s="1"/>
  <c r="Q769" i="2"/>
  <c r="Q1367" i="2" s="1"/>
  <c r="P769" i="2"/>
  <c r="P1367" i="2" s="1"/>
  <c r="O769" i="2"/>
  <c r="O1367" i="2" s="1"/>
  <c r="N769" i="2"/>
  <c r="N1367" i="2" s="1"/>
  <c r="M769" i="2"/>
  <c r="M1367" i="2" s="1"/>
  <c r="L769" i="2"/>
  <c r="L1367" i="2" s="1"/>
  <c r="K769" i="2"/>
  <c r="K1367" i="2" s="1"/>
  <c r="J769" i="2"/>
  <c r="J1367" i="2" s="1"/>
  <c r="I769" i="2"/>
  <c r="I1367" i="2" s="1"/>
  <c r="H769" i="2"/>
  <c r="H1367" i="2" s="1"/>
  <c r="G769" i="2"/>
  <c r="G1367" i="2" s="1"/>
  <c r="F769" i="2"/>
  <c r="F1367" i="2" s="1"/>
  <c r="E769" i="2"/>
  <c r="E1367" i="2" s="1"/>
  <c r="D769" i="2"/>
  <c r="D1367" i="2" s="1"/>
  <c r="C769" i="2"/>
  <c r="C1367" i="2" s="1"/>
  <c r="A769" i="2"/>
  <c r="A1367" i="2" s="1"/>
  <c r="A176" i="3" s="1"/>
  <c r="A836" i="3" s="1"/>
  <c r="Z836" i="3" s="1"/>
  <c r="V768" i="2"/>
  <c r="V1366" i="2" s="1"/>
  <c r="U768" i="2"/>
  <c r="U1366" i="2" s="1"/>
  <c r="T768" i="2"/>
  <c r="T1366" i="2" s="1"/>
  <c r="S768" i="2"/>
  <c r="S1366" i="2" s="1"/>
  <c r="R768" i="2"/>
  <c r="R1366" i="2" s="1"/>
  <c r="Q768" i="2"/>
  <c r="Q1366" i="2" s="1"/>
  <c r="P768" i="2"/>
  <c r="P1366" i="2" s="1"/>
  <c r="O768" i="2"/>
  <c r="O1366" i="2" s="1"/>
  <c r="N768" i="2"/>
  <c r="N1366" i="2" s="1"/>
  <c r="M768" i="2"/>
  <c r="M1366" i="2" s="1"/>
  <c r="L768" i="2"/>
  <c r="L1366" i="2" s="1"/>
  <c r="K768" i="2"/>
  <c r="K1366" i="2" s="1"/>
  <c r="J768" i="2"/>
  <c r="J1366" i="2" s="1"/>
  <c r="I768" i="2"/>
  <c r="I1366" i="2" s="1"/>
  <c r="H768" i="2"/>
  <c r="H1366" i="2" s="1"/>
  <c r="G768" i="2"/>
  <c r="G1366" i="2" s="1"/>
  <c r="F768" i="2"/>
  <c r="F1366" i="2" s="1"/>
  <c r="E768" i="2"/>
  <c r="E1366" i="2" s="1"/>
  <c r="D768" i="2"/>
  <c r="D1366" i="2" s="1"/>
  <c r="C768" i="2"/>
  <c r="C1366" i="2" s="1"/>
  <c r="A768" i="2"/>
  <c r="A1366" i="2" s="1"/>
  <c r="A175" i="3" s="1"/>
  <c r="A835" i="3" s="1"/>
  <c r="Z835" i="3" s="1"/>
  <c r="V767" i="2"/>
  <c r="V1365" i="2" s="1"/>
  <c r="U767" i="2"/>
  <c r="U1365" i="2" s="1"/>
  <c r="T767" i="2"/>
  <c r="T1365" i="2" s="1"/>
  <c r="S767" i="2"/>
  <c r="S1365" i="2" s="1"/>
  <c r="R767" i="2"/>
  <c r="R1365" i="2" s="1"/>
  <c r="Q767" i="2"/>
  <c r="Q1365" i="2" s="1"/>
  <c r="P767" i="2"/>
  <c r="P1365" i="2" s="1"/>
  <c r="O767" i="2"/>
  <c r="O1365" i="2" s="1"/>
  <c r="N767" i="2"/>
  <c r="N1365" i="2" s="1"/>
  <c r="M767" i="2"/>
  <c r="M1365" i="2" s="1"/>
  <c r="L767" i="2"/>
  <c r="L1365" i="2" s="1"/>
  <c r="K767" i="2"/>
  <c r="K1365" i="2" s="1"/>
  <c r="J767" i="2"/>
  <c r="J1365" i="2" s="1"/>
  <c r="I767" i="2"/>
  <c r="I1365" i="2" s="1"/>
  <c r="H767" i="2"/>
  <c r="H1365" i="2" s="1"/>
  <c r="G767" i="2"/>
  <c r="G1365" i="2" s="1"/>
  <c r="F767" i="2"/>
  <c r="F1365" i="2" s="1"/>
  <c r="E767" i="2"/>
  <c r="E1365" i="2" s="1"/>
  <c r="D767" i="2"/>
  <c r="D1365" i="2" s="1"/>
  <c r="C767" i="2"/>
  <c r="C1365" i="2" s="1"/>
  <c r="A767" i="2"/>
  <c r="A1365" i="2" s="1"/>
  <c r="A174" i="3" s="1"/>
  <c r="A834" i="3" s="1"/>
  <c r="Z834" i="3" s="1"/>
  <c r="V766" i="2"/>
  <c r="V1364" i="2" s="1"/>
  <c r="U766" i="2"/>
  <c r="U1364" i="2" s="1"/>
  <c r="T766" i="2"/>
  <c r="T1364" i="2" s="1"/>
  <c r="S766" i="2"/>
  <c r="S1364" i="2" s="1"/>
  <c r="R766" i="2"/>
  <c r="R1364" i="2" s="1"/>
  <c r="Q766" i="2"/>
  <c r="Q1364" i="2" s="1"/>
  <c r="P766" i="2"/>
  <c r="P1364" i="2" s="1"/>
  <c r="O766" i="2"/>
  <c r="O1364" i="2" s="1"/>
  <c r="N766" i="2"/>
  <c r="N1364" i="2" s="1"/>
  <c r="M766" i="2"/>
  <c r="M1364" i="2" s="1"/>
  <c r="L766" i="2"/>
  <c r="L1364" i="2" s="1"/>
  <c r="K766" i="2"/>
  <c r="K1364" i="2" s="1"/>
  <c r="J766" i="2"/>
  <c r="J1364" i="2" s="1"/>
  <c r="I766" i="2"/>
  <c r="I1364" i="2" s="1"/>
  <c r="H766" i="2"/>
  <c r="H1364" i="2" s="1"/>
  <c r="G766" i="2"/>
  <c r="G1364" i="2" s="1"/>
  <c r="F766" i="2"/>
  <c r="F1364" i="2" s="1"/>
  <c r="E766" i="2"/>
  <c r="E1364" i="2" s="1"/>
  <c r="D766" i="2"/>
  <c r="D1364" i="2" s="1"/>
  <c r="C766" i="2"/>
  <c r="C1364" i="2" s="1"/>
  <c r="A766" i="2"/>
  <c r="A1364" i="2" s="1"/>
  <c r="A173" i="3" s="1"/>
  <c r="A833" i="3" s="1"/>
  <c r="Z833" i="3" s="1"/>
  <c r="V765" i="2"/>
  <c r="V1363" i="2" s="1"/>
  <c r="U765" i="2"/>
  <c r="U1363" i="2" s="1"/>
  <c r="T765" i="2"/>
  <c r="T1363" i="2" s="1"/>
  <c r="S765" i="2"/>
  <c r="S1363" i="2" s="1"/>
  <c r="R765" i="2"/>
  <c r="R1363" i="2" s="1"/>
  <c r="Q765" i="2"/>
  <c r="Q1363" i="2" s="1"/>
  <c r="P765" i="2"/>
  <c r="P1363" i="2" s="1"/>
  <c r="O765" i="2"/>
  <c r="O1363" i="2" s="1"/>
  <c r="N765" i="2"/>
  <c r="N1363" i="2" s="1"/>
  <c r="M765" i="2"/>
  <c r="M1363" i="2" s="1"/>
  <c r="L765" i="2"/>
  <c r="L1363" i="2" s="1"/>
  <c r="K765" i="2"/>
  <c r="K1363" i="2" s="1"/>
  <c r="J765" i="2"/>
  <c r="J1363" i="2" s="1"/>
  <c r="I765" i="2"/>
  <c r="I1363" i="2" s="1"/>
  <c r="H765" i="2"/>
  <c r="H1363" i="2" s="1"/>
  <c r="G765" i="2"/>
  <c r="G1363" i="2" s="1"/>
  <c r="F765" i="2"/>
  <c r="F1363" i="2" s="1"/>
  <c r="E765" i="2"/>
  <c r="E1363" i="2" s="1"/>
  <c r="D765" i="2"/>
  <c r="D1363" i="2" s="1"/>
  <c r="C765" i="2"/>
  <c r="C1363" i="2" s="1"/>
  <c r="A765" i="2"/>
  <c r="A1363" i="2" s="1"/>
  <c r="A172" i="3" s="1"/>
  <c r="A832" i="3" s="1"/>
  <c r="Z832" i="3" s="1"/>
  <c r="V764" i="2"/>
  <c r="V1362" i="2" s="1"/>
  <c r="U764" i="2"/>
  <c r="U1362" i="2" s="1"/>
  <c r="T764" i="2"/>
  <c r="T1362" i="2" s="1"/>
  <c r="S764" i="2"/>
  <c r="S1362" i="2" s="1"/>
  <c r="R764" i="2"/>
  <c r="R1362" i="2" s="1"/>
  <c r="Q764" i="2"/>
  <c r="Q1362" i="2" s="1"/>
  <c r="P764" i="2"/>
  <c r="P1362" i="2" s="1"/>
  <c r="O764" i="2"/>
  <c r="O1362" i="2" s="1"/>
  <c r="N764" i="2"/>
  <c r="N1362" i="2" s="1"/>
  <c r="M764" i="2"/>
  <c r="M1362" i="2" s="1"/>
  <c r="L764" i="2"/>
  <c r="L1362" i="2" s="1"/>
  <c r="K764" i="2"/>
  <c r="K1362" i="2" s="1"/>
  <c r="J764" i="2"/>
  <c r="J1362" i="2" s="1"/>
  <c r="I764" i="2"/>
  <c r="I1362" i="2" s="1"/>
  <c r="H764" i="2"/>
  <c r="H1362" i="2" s="1"/>
  <c r="G764" i="2"/>
  <c r="G1362" i="2" s="1"/>
  <c r="F764" i="2"/>
  <c r="F1362" i="2" s="1"/>
  <c r="E764" i="2"/>
  <c r="E1362" i="2" s="1"/>
  <c r="D764" i="2"/>
  <c r="D1362" i="2" s="1"/>
  <c r="C764" i="2"/>
  <c r="C1362" i="2" s="1"/>
  <c r="A764" i="2"/>
  <c r="A1362" i="2" s="1"/>
  <c r="A171" i="3" s="1"/>
  <c r="A831" i="3" s="1"/>
  <c r="Z831" i="3" s="1"/>
  <c r="V763" i="2"/>
  <c r="V1361" i="2" s="1"/>
  <c r="U763" i="2"/>
  <c r="U1361" i="2" s="1"/>
  <c r="T763" i="2"/>
  <c r="T1361" i="2" s="1"/>
  <c r="S763" i="2"/>
  <c r="S1361" i="2" s="1"/>
  <c r="R763" i="2"/>
  <c r="R1361" i="2" s="1"/>
  <c r="Q763" i="2"/>
  <c r="Q1361" i="2" s="1"/>
  <c r="P763" i="2"/>
  <c r="P1361" i="2" s="1"/>
  <c r="O763" i="2"/>
  <c r="O1361" i="2" s="1"/>
  <c r="N763" i="2"/>
  <c r="N1361" i="2" s="1"/>
  <c r="M763" i="2"/>
  <c r="M1361" i="2" s="1"/>
  <c r="L763" i="2"/>
  <c r="L1361" i="2" s="1"/>
  <c r="K763" i="2"/>
  <c r="K1361" i="2" s="1"/>
  <c r="J763" i="2"/>
  <c r="J1361" i="2" s="1"/>
  <c r="I763" i="2"/>
  <c r="I1361" i="2" s="1"/>
  <c r="H763" i="2"/>
  <c r="H1361" i="2" s="1"/>
  <c r="G763" i="2"/>
  <c r="G1361" i="2" s="1"/>
  <c r="F763" i="2"/>
  <c r="F1361" i="2" s="1"/>
  <c r="E763" i="2"/>
  <c r="E1361" i="2" s="1"/>
  <c r="D763" i="2"/>
  <c r="D1361" i="2" s="1"/>
  <c r="C763" i="2"/>
  <c r="C1361" i="2" s="1"/>
  <c r="A763" i="2"/>
  <c r="A1361" i="2" s="1"/>
  <c r="A170" i="3" s="1"/>
  <c r="A830" i="3" s="1"/>
  <c r="Z830" i="3" s="1"/>
  <c r="V762" i="2"/>
  <c r="V1360" i="2" s="1"/>
  <c r="U762" i="2"/>
  <c r="U1360" i="2" s="1"/>
  <c r="T762" i="2"/>
  <c r="T1360" i="2" s="1"/>
  <c r="S762" i="2"/>
  <c r="S1360" i="2" s="1"/>
  <c r="R762" i="2"/>
  <c r="R1360" i="2" s="1"/>
  <c r="Q762" i="2"/>
  <c r="Q1360" i="2" s="1"/>
  <c r="P762" i="2"/>
  <c r="P1360" i="2" s="1"/>
  <c r="O762" i="2"/>
  <c r="O1360" i="2" s="1"/>
  <c r="N762" i="2"/>
  <c r="N1360" i="2" s="1"/>
  <c r="M762" i="2"/>
  <c r="M1360" i="2" s="1"/>
  <c r="L762" i="2"/>
  <c r="L1360" i="2" s="1"/>
  <c r="K762" i="2"/>
  <c r="K1360" i="2" s="1"/>
  <c r="J762" i="2"/>
  <c r="J1360" i="2" s="1"/>
  <c r="I762" i="2"/>
  <c r="I1360" i="2" s="1"/>
  <c r="H762" i="2"/>
  <c r="H1360" i="2" s="1"/>
  <c r="G762" i="2"/>
  <c r="G1360" i="2" s="1"/>
  <c r="F762" i="2"/>
  <c r="F1360" i="2" s="1"/>
  <c r="E762" i="2"/>
  <c r="E1360" i="2" s="1"/>
  <c r="D762" i="2"/>
  <c r="D1360" i="2" s="1"/>
  <c r="C762" i="2"/>
  <c r="C1360" i="2" s="1"/>
  <c r="A762" i="2"/>
  <c r="A1360" i="2" s="1"/>
  <c r="A169" i="3" s="1"/>
  <c r="A829" i="3" s="1"/>
  <c r="Z829" i="3" s="1"/>
  <c r="V761" i="2"/>
  <c r="V1359" i="2" s="1"/>
  <c r="U761" i="2"/>
  <c r="U1359" i="2" s="1"/>
  <c r="T761" i="2"/>
  <c r="T1359" i="2" s="1"/>
  <c r="S761" i="2"/>
  <c r="S1359" i="2" s="1"/>
  <c r="R761" i="2"/>
  <c r="R1359" i="2" s="1"/>
  <c r="Q761" i="2"/>
  <c r="Q1359" i="2" s="1"/>
  <c r="P761" i="2"/>
  <c r="P1359" i="2" s="1"/>
  <c r="O761" i="2"/>
  <c r="O1359" i="2" s="1"/>
  <c r="N761" i="2"/>
  <c r="N1359" i="2" s="1"/>
  <c r="M761" i="2"/>
  <c r="M1359" i="2" s="1"/>
  <c r="L761" i="2"/>
  <c r="L1359" i="2" s="1"/>
  <c r="K761" i="2"/>
  <c r="K1359" i="2" s="1"/>
  <c r="J761" i="2"/>
  <c r="J1359" i="2" s="1"/>
  <c r="I761" i="2"/>
  <c r="I1359" i="2" s="1"/>
  <c r="H761" i="2"/>
  <c r="H1359" i="2" s="1"/>
  <c r="G761" i="2"/>
  <c r="G1359" i="2" s="1"/>
  <c r="F761" i="2"/>
  <c r="F1359" i="2" s="1"/>
  <c r="E761" i="2"/>
  <c r="E1359" i="2" s="1"/>
  <c r="D761" i="2"/>
  <c r="D1359" i="2" s="1"/>
  <c r="C761" i="2"/>
  <c r="C1359" i="2" s="1"/>
  <c r="A761" i="2"/>
  <c r="A1359" i="2" s="1"/>
  <c r="A168" i="3" s="1"/>
  <c r="A828" i="3" s="1"/>
  <c r="Z828" i="3" s="1"/>
  <c r="V760" i="2"/>
  <c r="V1358" i="2" s="1"/>
  <c r="U760" i="2"/>
  <c r="U1358" i="2" s="1"/>
  <c r="T760" i="2"/>
  <c r="T1358" i="2" s="1"/>
  <c r="S760" i="2"/>
  <c r="S1358" i="2" s="1"/>
  <c r="R760" i="2"/>
  <c r="R1358" i="2" s="1"/>
  <c r="Q760" i="2"/>
  <c r="Q1358" i="2" s="1"/>
  <c r="P760" i="2"/>
  <c r="P1358" i="2" s="1"/>
  <c r="O760" i="2"/>
  <c r="O1358" i="2" s="1"/>
  <c r="N760" i="2"/>
  <c r="N1358" i="2" s="1"/>
  <c r="M760" i="2"/>
  <c r="M1358" i="2" s="1"/>
  <c r="L760" i="2"/>
  <c r="L1358" i="2" s="1"/>
  <c r="K760" i="2"/>
  <c r="K1358" i="2" s="1"/>
  <c r="J760" i="2"/>
  <c r="J1358" i="2" s="1"/>
  <c r="I760" i="2"/>
  <c r="I1358" i="2" s="1"/>
  <c r="H760" i="2"/>
  <c r="H1358" i="2" s="1"/>
  <c r="G760" i="2"/>
  <c r="G1358" i="2" s="1"/>
  <c r="F760" i="2"/>
  <c r="F1358" i="2" s="1"/>
  <c r="E760" i="2"/>
  <c r="E1358" i="2" s="1"/>
  <c r="D760" i="2"/>
  <c r="D1358" i="2" s="1"/>
  <c r="C760" i="2"/>
  <c r="C1358" i="2" s="1"/>
  <c r="A760" i="2"/>
  <c r="A1358" i="2" s="1"/>
  <c r="A167" i="3" s="1"/>
  <c r="A827" i="3" s="1"/>
  <c r="Z827" i="3" s="1"/>
  <c r="V759" i="2"/>
  <c r="V1357" i="2" s="1"/>
  <c r="U759" i="2"/>
  <c r="U1357" i="2" s="1"/>
  <c r="T759" i="2"/>
  <c r="T1357" i="2" s="1"/>
  <c r="S759" i="2"/>
  <c r="S1357" i="2" s="1"/>
  <c r="R759" i="2"/>
  <c r="R1357" i="2" s="1"/>
  <c r="Q759" i="2"/>
  <c r="Q1357" i="2" s="1"/>
  <c r="P759" i="2"/>
  <c r="P1357" i="2" s="1"/>
  <c r="O759" i="2"/>
  <c r="O1357" i="2" s="1"/>
  <c r="N759" i="2"/>
  <c r="N1357" i="2" s="1"/>
  <c r="M759" i="2"/>
  <c r="M1357" i="2" s="1"/>
  <c r="L759" i="2"/>
  <c r="L1357" i="2" s="1"/>
  <c r="K759" i="2"/>
  <c r="K1357" i="2" s="1"/>
  <c r="J759" i="2"/>
  <c r="J1357" i="2" s="1"/>
  <c r="I759" i="2"/>
  <c r="I1357" i="2" s="1"/>
  <c r="H759" i="2"/>
  <c r="H1357" i="2" s="1"/>
  <c r="G759" i="2"/>
  <c r="G1357" i="2" s="1"/>
  <c r="F759" i="2"/>
  <c r="F1357" i="2" s="1"/>
  <c r="E759" i="2"/>
  <c r="E1357" i="2" s="1"/>
  <c r="D759" i="2"/>
  <c r="D1357" i="2" s="1"/>
  <c r="C759" i="2"/>
  <c r="C1357" i="2" s="1"/>
  <c r="A759" i="2"/>
  <c r="A1357" i="2" s="1"/>
  <c r="A166" i="3" s="1"/>
  <c r="A826" i="3" s="1"/>
  <c r="Z826" i="3" s="1"/>
  <c r="V758" i="2"/>
  <c r="V1356" i="2" s="1"/>
  <c r="U758" i="2"/>
  <c r="U1356" i="2" s="1"/>
  <c r="T758" i="2"/>
  <c r="T1356" i="2" s="1"/>
  <c r="S758" i="2"/>
  <c r="S1356" i="2" s="1"/>
  <c r="R758" i="2"/>
  <c r="R1356" i="2" s="1"/>
  <c r="Q758" i="2"/>
  <c r="Q1356" i="2" s="1"/>
  <c r="P758" i="2"/>
  <c r="P1356" i="2" s="1"/>
  <c r="O758" i="2"/>
  <c r="O1356" i="2" s="1"/>
  <c r="N758" i="2"/>
  <c r="N1356" i="2" s="1"/>
  <c r="M758" i="2"/>
  <c r="M1356" i="2" s="1"/>
  <c r="L758" i="2"/>
  <c r="L1356" i="2" s="1"/>
  <c r="K758" i="2"/>
  <c r="K1356" i="2" s="1"/>
  <c r="J758" i="2"/>
  <c r="J1356" i="2" s="1"/>
  <c r="I758" i="2"/>
  <c r="I1356" i="2" s="1"/>
  <c r="H758" i="2"/>
  <c r="H1356" i="2" s="1"/>
  <c r="G758" i="2"/>
  <c r="G1356" i="2" s="1"/>
  <c r="F758" i="2"/>
  <c r="F1356" i="2" s="1"/>
  <c r="E758" i="2"/>
  <c r="E1356" i="2" s="1"/>
  <c r="D758" i="2"/>
  <c r="D1356" i="2" s="1"/>
  <c r="C758" i="2"/>
  <c r="C1356" i="2" s="1"/>
  <c r="A758" i="2"/>
  <c r="A1356" i="2" s="1"/>
  <c r="A165" i="3" s="1"/>
  <c r="A825" i="3" s="1"/>
  <c r="Z825" i="3" s="1"/>
  <c r="V757" i="2"/>
  <c r="V1355" i="2" s="1"/>
  <c r="U757" i="2"/>
  <c r="U1355" i="2" s="1"/>
  <c r="T757" i="2"/>
  <c r="T1355" i="2" s="1"/>
  <c r="S757" i="2"/>
  <c r="S1355" i="2" s="1"/>
  <c r="R757" i="2"/>
  <c r="R1355" i="2" s="1"/>
  <c r="Q757" i="2"/>
  <c r="Q1355" i="2" s="1"/>
  <c r="P757" i="2"/>
  <c r="P1355" i="2" s="1"/>
  <c r="O757" i="2"/>
  <c r="O1355" i="2" s="1"/>
  <c r="N757" i="2"/>
  <c r="N1355" i="2" s="1"/>
  <c r="M757" i="2"/>
  <c r="M1355" i="2" s="1"/>
  <c r="L757" i="2"/>
  <c r="L1355" i="2" s="1"/>
  <c r="K757" i="2"/>
  <c r="K1355" i="2" s="1"/>
  <c r="J757" i="2"/>
  <c r="J1355" i="2" s="1"/>
  <c r="I757" i="2"/>
  <c r="I1355" i="2" s="1"/>
  <c r="H757" i="2"/>
  <c r="H1355" i="2" s="1"/>
  <c r="G757" i="2"/>
  <c r="G1355" i="2" s="1"/>
  <c r="F757" i="2"/>
  <c r="F1355" i="2" s="1"/>
  <c r="E757" i="2"/>
  <c r="E1355" i="2" s="1"/>
  <c r="D757" i="2"/>
  <c r="D1355" i="2" s="1"/>
  <c r="C757" i="2"/>
  <c r="C1355" i="2" s="1"/>
  <c r="A757" i="2"/>
  <c r="A1355" i="2" s="1"/>
  <c r="A164" i="3" s="1"/>
  <c r="A824" i="3" s="1"/>
  <c r="Z824" i="3" s="1"/>
  <c r="V756" i="2"/>
  <c r="V1354" i="2" s="1"/>
  <c r="U756" i="2"/>
  <c r="U1354" i="2" s="1"/>
  <c r="T756" i="2"/>
  <c r="T1354" i="2" s="1"/>
  <c r="S756" i="2"/>
  <c r="S1354" i="2" s="1"/>
  <c r="R756" i="2"/>
  <c r="R1354" i="2" s="1"/>
  <c r="Q756" i="2"/>
  <c r="Q1354" i="2" s="1"/>
  <c r="P756" i="2"/>
  <c r="P1354" i="2" s="1"/>
  <c r="O756" i="2"/>
  <c r="O1354" i="2" s="1"/>
  <c r="N756" i="2"/>
  <c r="N1354" i="2" s="1"/>
  <c r="M756" i="2"/>
  <c r="M1354" i="2" s="1"/>
  <c r="L756" i="2"/>
  <c r="L1354" i="2" s="1"/>
  <c r="K756" i="2"/>
  <c r="K1354" i="2" s="1"/>
  <c r="J756" i="2"/>
  <c r="J1354" i="2" s="1"/>
  <c r="I756" i="2"/>
  <c r="I1354" i="2" s="1"/>
  <c r="H756" i="2"/>
  <c r="H1354" i="2" s="1"/>
  <c r="G756" i="2"/>
  <c r="G1354" i="2" s="1"/>
  <c r="F756" i="2"/>
  <c r="F1354" i="2" s="1"/>
  <c r="E756" i="2"/>
  <c r="E1354" i="2" s="1"/>
  <c r="D756" i="2"/>
  <c r="D1354" i="2" s="1"/>
  <c r="C756" i="2"/>
  <c r="C1354" i="2" s="1"/>
  <c r="A756" i="2"/>
  <c r="A1354" i="2" s="1"/>
  <c r="A163" i="3" s="1"/>
  <c r="A823" i="3" s="1"/>
  <c r="Z823" i="3" s="1"/>
  <c r="V755" i="2"/>
  <c r="V1353" i="2" s="1"/>
  <c r="U755" i="2"/>
  <c r="U1353" i="2" s="1"/>
  <c r="T755" i="2"/>
  <c r="T1353" i="2" s="1"/>
  <c r="S755" i="2"/>
  <c r="S1353" i="2" s="1"/>
  <c r="R755" i="2"/>
  <c r="R1353" i="2" s="1"/>
  <c r="Q755" i="2"/>
  <c r="Q1353" i="2" s="1"/>
  <c r="P755" i="2"/>
  <c r="P1353" i="2" s="1"/>
  <c r="O755" i="2"/>
  <c r="O1353" i="2" s="1"/>
  <c r="N755" i="2"/>
  <c r="N1353" i="2" s="1"/>
  <c r="M755" i="2"/>
  <c r="M1353" i="2" s="1"/>
  <c r="L755" i="2"/>
  <c r="L1353" i="2" s="1"/>
  <c r="K755" i="2"/>
  <c r="K1353" i="2" s="1"/>
  <c r="J755" i="2"/>
  <c r="J1353" i="2" s="1"/>
  <c r="I755" i="2"/>
  <c r="I1353" i="2" s="1"/>
  <c r="H755" i="2"/>
  <c r="H1353" i="2" s="1"/>
  <c r="G755" i="2"/>
  <c r="G1353" i="2" s="1"/>
  <c r="F755" i="2"/>
  <c r="F1353" i="2" s="1"/>
  <c r="E755" i="2"/>
  <c r="E1353" i="2" s="1"/>
  <c r="D755" i="2"/>
  <c r="D1353" i="2" s="1"/>
  <c r="C755" i="2"/>
  <c r="C1353" i="2" s="1"/>
  <c r="A755" i="2"/>
  <c r="A1353" i="2" s="1"/>
  <c r="A162" i="3" s="1"/>
  <c r="A822" i="3" s="1"/>
  <c r="Z822" i="3" s="1"/>
  <c r="V754" i="2"/>
  <c r="V1352" i="2" s="1"/>
  <c r="U754" i="2"/>
  <c r="U1352" i="2" s="1"/>
  <c r="T754" i="2"/>
  <c r="T1352" i="2" s="1"/>
  <c r="S754" i="2"/>
  <c r="S1352" i="2" s="1"/>
  <c r="R754" i="2"/>
  <c r="R1352" i="2" s="1"/>
  <c r="Q754" i="2"/>
  <c r="Q1352" i="2" s="1"/>
  <c r="P754" i="2"/>
  <c r="P1352" i="2" s="1"/>
  <c r="O754" i="2"/>
  <c r="O1352" i="2" s="1"/>
  <c r="N754" i="2"/>
  <c r="N1352" i="2" s="1"/>
  <c r="M754" i="2"/>
  <c r="M1352" i="2" s="1"/>
  <c r="L754" i="2"/>
  <c r="L1352" i="2" s="1"/>
  <c r="K754" i="2"/>
  <c r="K1352" i="2" s="1"/>
  <c r="J754" i="2"/>
  <c r="J1352" i="2" s="1"/>
  <c r="I754" i="2"/>
  <c r="I1352" i="2" s="1"/>
  <c r="H754" i="2"/>
  <c r="H1352" i="2" s="1"/>
  <c r="G754" i="2"/>
  <c r="G1352" i="2" s="1"/>
  <c r="F754" i="2"/>
  <c r="F1352" i="2" s="1"/>
  <c r="E754" i="2"/>
  <c r="E1352" i="2" s="1"/>
  <c r="D754" i="2"/>
  <c r="D1352" i="2" s="1"/>
  <c r="C754" i="2"/>
  <c r="C1352" i="2" s="1"/>
  <c r="A754" i="2"/>
  <c r="A1352" i="2" s="1"/>
  <c r="A161" i="3" s="1"/>
  <c r="A821" i="3" s="1"/>
  <c r="Z821" i="3" s="1"/>
  <c r="V753" i="2"/>
  <c r="V1351" i="2" s="1"/>
  <c r="U753" i="2"/>
  <c r="U1351" i="2" s="1"/>
  <c r="T753" i="2"/>
  <c r="T1351" i="2" s="1"/>
  <c r="S753" i="2"/>
  <c r="S1351" i="2" s="1"/>
  <c r="R753" i="2"/>
  <c r="R1351" i="2" s="1"/>
  <c r="Q753" i="2"/>
  <c r="Q1351" i="2" s="1"/>
  <c r="P753" i="2"/>
  <c r="P1351" i="2" s="1"/>
  <c r="O753" i="2"/>
  <c r="O1351" i="2" s="1"/>
  <c r="N753" i="2"/>
  <c r="N1351" i="2" s="1"/>
  <c r="M753" i="2"/>
  <c r="M1351" i="2" s="1"/>
  <c r="L753" i="2"/>
  <c r="L1351" i="2" s="1"/>
  <c r="K753" i="2"/>
  <c r="K1351" i="2" s="1"/>
  <c r="J753" i="2"/>
  <c r="J1351" i="2" s="1"/>
  <c r="I753" i="2"/>
  <c r="I1351" i="2" s="1"/>
  <c r="H753" i="2"/>
  <c r="H1351" i="2" s="1"/>
  <c r="G753" i="2"/>
  <c r="G1351" i="2" s="1"/>
  <c r="F753" i="2"/>
  <c r="F1351" i="2" s="1"/>
  <c r="E753" i="2"/>
  <c r="E1351" i="2" s="1"/>
  <c r="D753" i="2"/>
  <c r="D1351" i="2" s="1"/>
  <c r="C753" i="2"/>
  <c r="C1351" i="2" s="1"/>
  <c r="A753" i="2"/>
  <c r="A1351" i="2" s="1"/>
  <c r="A160" i="3" s="1"/>
  <c r="A820" i="3" s="1"/>
  <c r="Z820" i="3" s="1"/>
  <c r="V752" i="2"/>
  <c r="V1350" i="2" s="1"/>
  <c r="U752" i="2"/>
  <c r="U1350" i="2" s="1"/>
  <c r="T752" i="2"/>
  <c r="T1350" i="2" s="1"/>
  <c r="S752" i="2"/>
  <c r="S1350" i="2" s="1"/>
  <c r="R752" i="2"/>
  <c r="R1350" i="2" s="1"/>
  <c r="Q752" i="2"/>
  <c r="Q1350" i="2" s="1"/>
  <c r="P752" i="2"/>
  <c r="P1350" i="2" s="1"/>
  <c r="O752" i="2"/>
  <c r="O1350" i="2" s="1"/>
  <c r="N752" i="2"/>
  <c r="N1350" i="2" s="1"/>
  <c r="M752" i="2"/>
  <c r="M1350" i="2" s="1"/>
  <c r="L752" i="2"/>
  <c r="L1350" i="2" s="1"/>
  <c r="K752" i="2"/>
  <c r="K1350" i="2" s="1"/>
  <c r="J752" i="2"/>
  <c r="J1350" i="2" s="1"/>
  <c r="I752" i="2"/>
  <c r="I1350" i="2" s="1"/>
  <c r="H752" i="2"/>
  <c r="H1350" i="2" s="1"/>
  <c r="G752" i="2"/>
  <c r="G1350" i="2" s="1"/>
  <c r="F752" i="2"/>
  <c r="F1350" i="2" s="1"/>
  <c r="E752" i="2"/>
  <c r="E1350" i="2" s="1"/>
  <c r="D752" i="2"/>
  <c r="D1350" i="2" s="1"/>
  <c r="C752" i="2"/>
  <c r="C1350" i="2" s="1"/>
  <c r="A752" i="2"/>
  <c r="A1350" i="2" s="1"/>
  <c r="A159" i="3" s="1"/>
  <c r="A819" i="3" s="1"/>
  <c r="Z819" i="3" s="1"/>
  <c r="V751" i="2"/>
  <c r="V1349" i="2" s="1"/>
  <c r="U751" i="2"/>
  <c r="U1349" i="2" s="1"/>
  <c r="T751" i="2"/>
  <c r="T1349" i="2" s="1"/>
  <c r="S751" i="2"/>
  <c r="S1349" i="2" s="1"/>
  <c r="R751" i="2"/>
  <c r="R1349" i="2" s="1"/>
  <c r="Q751" i="2"/>
  <c r="Q1349" i="2" s="1"/>
  <c r="P751" i="2"/>
  <c r="P1349" i="2" s="1"/>
  <c r="O751" i="2"/>
  <c r="O1349" i="2" s="1"/>
  <c r="N751" i="2"/>
  <c r="N1349" i="2" s="1"/>
  <c r="M751" i="2"/>
  <c r="M1349" i="2" s="1"/>
  <c r="L751" i="2"/>
  <c r="L1349" i="2" s="1"/>
  <c r="K751" i="2"/>
  <c r="K1349" i="2" s="1"/>
  <c r="J751" i="2"/>
  <c r="J1349" i="2" s="1"/>
  <c r="I751" i="2"/>
  <c r="I1349" i="2" s="1"/>
  <c r="H751" i="2"/>
  <c r="H1349" i="2" s="1"/>
  <c r="G751" i="2"/>
  <c r="G1349" i="2" s="1"/>
  <c r="F751" i="2"/>
  <c r="F1349" i="2" s="1"/>
  <c r="E751" i="2"/>
  <c r="E1349" i="2" s="1"/>
  <c r="D751" i="2"/>
  <c r="D1349" i="2" s="1"/>
  <c r="C751" i="2"/>
  <c r="C1349" i="2" s="1"/>
  <c r="A751" i="2"/>
  <c r="A1349" i="2" s="1"/>
  <c r="A158" i="3" s="1"/>
  <c r="A818" i="3" s="1"/>
  <c r="Z818" i="3" s="1"/>
  <c r="V750" i="2"/>
  <c r="V1348" i="2" s="1"/>
  <c r="U750" i="2"/>
  <c r="U1348" i="2" s="1"/>
  <c r="T750" i="2"/>
  <c r="T1348" i="2" s="1"/>
  <c r="S750" i="2"/>
  <c r="S1348" i="2" s="1"/>
  <c r="R750" i="2"/>
  <c r="R1348" i="2" s="1"/>
  <c r="Q750" i="2"/>
  <c r="Q1348" i="2" s="1"/>
  <c r="P750" i="2"/>
  <c r="P1348" i="2" s="1"/>
  <c r="O750" i="2"/>
  <c r="O1348" i="2" s="1"/>
  <c r="N750" i="2"/>
  <c r="N1348" i="2" s="1"/>
  <c r="M750" i="2"/>
  <c r="M1348" i="2" s="1"/>
  <c r="L750" i="2"/>
  <c r="L1348" i="2" s="1"/>
  <c r="K750" i="2"/>
  <c r="K1348" i="2" s="1"/>
  <c r="J750" i="2"/>
  <c r="J1348" i="2" s="1"/>
  <c r="I750" i="2"/>
  <c r="I1348" i="2" s="1"/>
  <c r="H750" i="2"/>
  <c r="H1348" i="2" s="1"/>
  <c r="G750" i="2"/>
  <c r="G1348" i="2" s="1"/>
  <c r="F750" i="2"/>
  <c r="F1348" i="2" s="1"/>
  <c r="E750" i="2"/>
  <c r="E1348" i="2" s="1"/>
  <c r="D750" i="2"/>
  <c r="D1348" i="2" s="1"/>
  <c r="C750" i="2"/>
  <c r="C1348" i="2" s="1"/>
  <c r="A750" i="2"/>
  <c r="A1348" i="2" s="1"/>
  <c r="A157" i="3" s="1"/>
  <c r="A817" i="3" s="1"/>
  <c r="Z817" i="3" s="1"/>
  <c r="V749" i="2"/>
  <c r="V1347" i="2" s="1"/>
  <c r="U749" i="2"/>
  <c r="U1347" i="2" s="1"/>
  <c r="T749" i="2"/>
  <c r="T1347" i="2" s="1"/>
  <c r="S749" i="2"/>
  <c r="S1347" i="2" s="1"/>
  <c r="R749" i="2"/>
  <c r="R1347" i="2" s="1"/>
  <c r="Q749" i="2"/>
  <c r="Q1347" i="2" s="1"/>
  <c r="P749" i="2"/>
  <c r="P1347" i="2" s="1"/>
  <c r="O749" i="2"/>
  <c r="O1347" i="2" s="1"/>
  <c r="N749" i="2"/>
  <c r="N1347" i="2" s="1"/>
  <c r="M749" i="2"/>
  <c r="M1347" i="2" s="1"/>
  <c r="L749" i="2"/>
  <c r="L1347" i="2" s="1"/>
  <c r="K749" i="2"/>
  <c r="K1347" i="2" s="1"/>
  <c r="J749" i="2"/>
  <c r="J1347" i="2" s="1"/>
  <c r="I749" i="2"/>
  <c r="I1347" i="2" s="1"/>
  <c r="H749" i="2"/>
  <c r="H1347" i="2" s="1"/>
  <c r="G749" i="2"/>
  <c r="G1347" i="2" s="1"/>
  <c r="F749" i="2"/>
  <c r="F1347" i="2" s="1"/>
  <c r="E749" i="2"/>
  <c r="E1347" i="2" s="1"/>
  <c r="D749" i="2"/>
  <c r="D1347" i="2" s="1"/>
  <c r="C749" i="2"/>
  <c r="C1347" i="2" s="1"/>
  <c r="A749" i="2"/>
  <c r="A1347" i="2" s="1"/>
  <c r="A156" i="3" s="1"/>
  <c r="A816" i="3" s="1"/>
  <c r="Z816" i="3" s="1"/>
  <c r="V748" i="2"/>
  <c r="V1346" i="2" s="1"/>
  <c r="U748" i="2"/>
  <c r="U1346" i="2" s="1"/>
  <c r="T748" i="2"/>
  <c r="T1346" i="2" s="1"/>
  <c r="S748" i="2"/>
  <c r="S1346" i="2" s="1"/>
  <c r="R748" i="2"/>
  <c r="R1346" i="2" s="1"/>
  <c r="Q748" i="2"/>
  <c r="Q1346" i="2" s="1"/>
  <c r="P748" i="2"/>
  <c r="P1346" i="2" s="1"/>
  <c r="O748" i="2"/>
  <c r="O1346" i="2" s="1"/>
  <c r="N748" i="2"/>
  <c r="N1346" i="2" s="1"/>
  <c r="M748" i="2"/>
  <c r="M1346" i="2" s="1"/>
  <c r="L748" i="2"/>
  <c r="L1346" i="2" s="1"/>
  <c r="K748" i="2"/>
  <c r="K1346" i="2" s="1"/>
  <c r="J748" i="2"/>
  <c r="J1346" i="2" s="1"/>
  <c r="I748" i="2"/>
  <c r="I1346" i="2" s="1"/>
  <c r="H748" i="2"/>
  <c r="H1346" i="2" s="1"/>
  <c r="G748" i="2"/>
  <c r="G1346" i="2" s="1"/>
  <c r="F748" i="2"/>
  <c r="F1346" i="2" s="1"/>
  <c r="E748" i="2"/>
  <c r="E1346" i="2" s="1"/>
  <c r="D748" i="2"/>
  <c r="D1346" i="2" s="1"/>
  <c r="C748" i="2"/>
  <c r="C1346" i="2" s="1"/>
  <c r="A748" i="2"/>
  <c r="A1346" i="2" s="1"/>
  <c r="A155" i="3" s="1"/>
  <c r="A815" i="3" s="1"/>
  <c r="Z815" i="3" s="1"/>
  <c r="V747" i="2"/>
  <c r="V1345" i="2" s="1"/>
  <c r="U747" i="2"/>
  <c r="U1345" i="2" s="1"/>
  <c r="T747" i="2"/>
  <c r="T1345" i="2" s="1"/>
  <c r="S747" i="2"/>
  <c r="S1345" i="2" s="1"/>
  <c r="R747" i="2"/>
  <c r="R1345" i="2" s="1"/>
  <c r="Q747" i="2"/>
  <c r="Q1345" i="2" s="1"/>
  <c r="P747" i="2"/>
  <c r="P1345" i="2" s="1"/>
  <c r="O747" i="2"/>
  <c r="O1345" i="2" s="1"/>
  <c r="N747" i="2"/>
  <c r="N1345" i="2" s="1"/>
  <c r="M747" i="2"/>
  <c r="M1345" i="2" s="1"/>
  <c r="L747" i="2"/>
  <c r="L1345" i="2" s="1"/>
  <c r="K747" i="2"/>
  <c r="K1345" i="2" s="1"/>
  <c r="J747" i="2"/>
  <c r="J1345" i="2" s="1"/>
  <c r="I747" i="2"/>
  <c r="I1345" i="2" s="1"/>
  <c r="H747" i="2"/>
  <c r="H1345" i="2" s="1"/>
  <c r="G747" i="2"/>
  <c r="G1345" i="2" s="1"/>
  <c r="F747" i="2"/>
  <c r="F1345" i="2" s="1"/>
  <c r="E747" i="2"/>
  <c r="E1345" i="2" s="1"/>
  <c r="D747" i="2"/>
  <c r="D1345" i="2" s="1"/>
  <c r="C747" i="2"/>
  <c r="C1345" i="2" s="1"/>
  <c r="A747" i="2"/>
  <c r="A1345" i="2" s="1"/>
  <c r="A154" i="3" s="1"/>
  <c r="A814" i="3" s="1"/>
  <c r="Z814" i="3" s="1"/>
  <c r="V746" i="2"/>
  <c r="V1344" i="2" s="1"/>
  <c r="U746" i="2"/>
  <c r="U1344" i="2" s="1"/>
  <c r="T746" i="2"/>
  <c r="T1344" i="2" s="1"/>
  <c r="S746" i="2"/>
  <c r="S1344" i="2" s="1"/>
  <c r="R746" i="2"/>
  <c r="R1344" i="2" s="1"/>
  <c r="Q746" i="2"/>
  <c r="Q1344" i="2" s="1"/>
  <c r="P746" i="2"/>
  <c r="P1344" i="2" s="1"/>
  <c r="O746" i="2"/>
  <c r="O1344" i="2" s="1"/>
  <c r="N746" i="2"/>
  <c r="N1344" i="2" s="1"/>
  <c r="M746" i="2"/>
  <c r="M1344" i="2" s="1"/>
  <c r="L746" i="2"/>
  <c r="L1344" i="2" s="1"/>
  <c r="K746" i="2"/>
  <c r="K1344" i="2" s="1"/>
  <c r="J746" i="2"/>
  <c r="J1344" i="2" s="1"/>
  <c r="I746" i="2"/>
  <c r="I1344" i="2" s="1"/>
  <c r="H746" i="2"/>
  <c r="H1344" i="2" s="1"/>
  <c r="G746" i="2"/>
  <c r="G1344" i="2" s="1"/>
  <c r="F746" i="2"/>
  <c r="F1344" i="2" s="1"/>
  <c r="E746" i="2"/>
  <c r="E1344" i="2" s="1"/>
  <c r="D746" i="2"/>
  <c r="D1344" i="2" s="1"/>
  <c r="C746" i="2"/>
  <c r="C1344" i="2" s="1"/>
  <c r="A746" i="2"/>
  <c r="A1344" i="2" s="1"/>
  <c r="A153" i="3" s="1"/>
  <c r="A813" i="3" s="1"/>
  <c r="Z813" i="3" s="1"/>
  <c r="V745" i="2"/>
  <c r="V1343" i="2" s="1"/>
  <c r="U745" i="2"/>
  <c r="U1343" i="2" s="1"/>
  <c r="T745" i="2"/>
  <c r="T1343" i="2" s="1"/>
  <c r="S745" i="2"/>
  <c r="S1343" i="2" s="1"/>
  <c r="R745" i="2"/>
  <c r="R1343" i="2" s="1"/>
  <c r="Q745" i="2"/>
  <c r="Q1343" i="2" s="1"/>
  <c r="P745" i="2"/>
  <c r="P1343" i="2" s="1"/>
  <c r="O745" i="2"/>
  <c r="O1343" i="2" s="1"/>
  <c r="N745" i="2"/>
  <c r="N1343" i="2" s="1"/>
  <c r="M745" i="2"/>
  <c r="M1343" i="2" s="1"/>
  <c r="L745" i="2"/>
  <c r="L1343" i="2" s="1"/>
  <c r="K745" i="2"/>
  <c r="K1343" i="2" s="1"/>
  <c r="J745" i="2"/>
  <c r="J1343" i="2" s="1"/>
  <c r="I745" i="2"/>
  <c r="I1343" i="2" s="1"/>
  <c r="H745" i="2"/>
  <c r="H1343" i="2" s="1"/>
  <c r="G745" i="2"/>
  <c r="G1343" i="2" s="1"/>
  <c r="F745" i="2"/>
  <c r="F1343" i="2" s="1"/>
  <c r="E745" i="2"/>
  <c r="E1343" i="2" s="1"/>
  <c r="D745" i="2"/>
  <c r="D1343" i="2" s="1"/>
  <c r="C745" i="2"/>
  <c r="C1343" i="2" s="1"/>
  <c r="A745" i="2"/>
  <c r="A1343" i="2" s="1"/>
  <c r="A152" i="3" s="1"/>
  <c r="A812" i="3" s="1"/>
  <c r="Z812" i="3" s="1"/>
  <c r="V744" i="2"/>
  <c r="V1342" i="2" s="1"/>
  <c r="U744" i="2"/>
  <c r="U1342" i="2" s="1"/>
  <c r="T744" i="2"/>
  <c r="T1342" i="2" s="1"/>
  <c r="S744" i="2"/>
  <c r="S1342" i="2" s="1"/>
  <c r="R744" i="2"/>
  <c r="R1342" i="2" s="1"/>
  <c r="Q744" i="2"/>
  <c r="Q1342" i="2" s="1"/>
  <c r="P744" i="2"/>
  <c r="P1342" i="2" s="1"/>
  <c r="O744" i="2"/>
  <c r="O1342" i="2" s="1"/>
  <c r="N744" i="2"/>
  <c r="N1342" i="2" s="1"/>
  <c r="M744" i="2"/>
  <c r="M1342" i="2" s="1"/>
  <c r="L744" i="2"/>
  <c r="L1342" i="2" s="1"/>
  <c r="K744" i="2"/>
  <c r="K1342" i="2" s="1"/>
  <c r="J744" i="2"/>
  <c r="J1342" i="2" s="1"/>
  <c r="I744" i="2"/>
  <c r="I1342" i="2" s="1"/>
  <c r="H744" i="2"/>
  <c r="H1342" i="2" s="1"/>
  <c r="G744" i="2"/>
  <c r="G1342" i="2" s="1"/>
  <c r="F744" i="2"/>
  <c r="F1342" i="2" s="1"/>
  <c r="E744" i="2"/>
  <c r="E1342" i="2" s="1"/>
  <c r="D744" i="2"/>
  <c r="D1342" i="2" s="1"/>
  <c r="C744" i="2"/>
  <c r="C1342" i="2" s="1"/>
  <c r="A744" i="2"/>
  <c r="A1342" i="2" s="1"/>
  <c r="A151" i="3" s="1"/>
  <c r="A811" i="3" s="1"/>
  <c r="Z811" i="3" s="1"/>
  <c r="V743" i="2"/>
  <c r="V1341" i="2" s="1"/>
  <c r="U743" i="2"/>
  <c r="U1341" i="2" s="1"/>
  <c r="T743" i="2"/>
  <c r="T1341" i="2" s="1"/>
  <c r="S743" i="2"/>
  <c r="S1341" i="2" s="1"/>
  <c r="R743" i="2"/>
  <c r="R1341" i="2" s="1"/>
  <c r="Q743" i="2"/>
  <c r="Q1341" i="2" s="1"/>
  <c r="P743" i="2"/>
  <c r="P1341" i="2" s="1"/>
  <c r="O743" i="2"/>
  <c r="O1341" i="2" s="1"/>
  <c r="N743" i="2"/>
  <c r="N1341" i="2" s="1"/>
  <c r="M743" i="2"/>
  <c r="M1341" i="2" s="1"/>
  <c r="L743" i="2"/>
  <c r="L1341" i="2" s="1"/>
  <c r="K743" i="2"/>
  <c r="K1341" i="2" s="1"/>
  <c r="J743" i="2"/>
  <c r="J1341" i="2" s="1"/>
  <c r="I743" i="2"/>
  <c r="I1341" i="2" s="1"/>
  <c r="H743" i="2"/>
  <c r="H1341" i="2" s="1"/>
  <c r="G743" i="2"/>
  <c r="G1341" i="2" s="1"/>
  <c r="F743" i="2"/>
  <c r="F1341" i="2" s="1"/>
  <c r="E743" i="2"/>
  <c r="E1341" i="2" s="1"/>
  <c r="D743" i="2"/>
  <c r="D1341" i="2" s="1"/>
  <c r="C743" i="2"/>
  <c r="C1341" i="2" s="1"/>
  <c r="A743" i="2"/>
  <c r="A1341" i="2" s="1"/>
  <c r="A150" i="3" s="1"/>
  <c r="A810" i="3" s="1"/>
  <c r="Z810" i="3" s="1"/>
  <c r="V742" i="2"/>
  <c r="V1340" i="2" s="1"/>
  <c r="U742" i="2"/>
  <c r="U1340" i="2" s="1"/>
  <c r="T742" i="2"/>
  <c r="T1340" i="2" s="1"/>
  <c r="S742" i="2"/>
  <c r="S1340" i="2" s="1"/>
  <c r="R742" i="2"/>
  <c r="R1340" i="2" s="1"/>
  <c r="Q742" i="2"/>
  <c r="Q1340" i="2" s="1"/>
  <c r="P742" i="2"/>
  <c r="P1340" i="2" s="1"/>
  <c r="O742" i="2"/>
  <c r="O1340" i="2" s="1"/>
  <c r="N742" i="2"/>
  <c r="N1340" i="2" s="1"/>
  <c r="M742" i="2"/>
  <c r="M1340" i="2" s="1"/>
  <c r="L742" i="2"/>
  <c r="L1340" i="2" s="1"/>
  <c r="K742" i="2"/>
  <c r="K1340" i="2" s="1"/>
  <c r="J742" i="2"/>
  <c r="J1340" i="2" s="1"/>
  <c r="I742" i="2"/>
  <c r="I1340" i="2" s="1"/>
  <c r="H742" i="2"/>
  <c r="H1340" i="2" s="1"/>
  <c r="G742" i="2"/>
  <c r="G1340" i="2" s="1"/>
  <c r="F742" i="2"/>
  <c r="F1340" i="2" s="1"/>
  <c r="E742" i="2"/>
  <c r="E1340" i="2" s="1"/>
  <c r="D742" i="2"/>
  <c r="D1340" i="2" s="1"/>
  <c r="C742" i="2"/>
  <c r="C1340" i="2" s="1"/>
  <c r="A742" i="2"/>
  <c r="A1340" i="2" s="1"/>
  <c r="A149" i="3" s="1"/>
  <c r="A809" i="3" s="1"/>
  <c r="Z809" i="3" s="1"/>
  <c r="V741" i="2"/>
  <c r="V1339" i="2" s="1"/>
  <c r="U741" i="2"/>
  <c r="U1339" i="2" s="1"/>
  <c r="T741" i="2"/>
  <c r="T1339" i="2" s="1"/>
  <c r="S741" i="2"/>
  <c r="S1339" i="2" s="1"/>
  <c r="R741" i="2"/>
  <c r="R1339" i="2" s="1"/>
  <c r="Q741" i="2"/>
  <c r="Q1339" i="2" s="1"/>
  <c r="P741" i="2"/>
  <c r="P1339" i="2" s="1"/>
  <c r="O741" i="2"/>
  <c r="O1339" i="2" s="1"/>
  <c r="N741" i="2"/>
  <c r="N1339" i="2" s="1"/>
  <c r="M741" i="2"/>
  <c r="M1339" i="2" s="1"/>
  <c r="L741" i="2"/>
  <c r="L1339" i="2" s="1"/>
  <c r="K741" i="2"/>
  <c r="K1339" i="2" s="1"/>
  <c r="J741" i="2"/>
  <c r="J1339" i="2" s="1"/>
  <c r="I741" i="2"/>
  <c r="I1339" i="2" s="1"/>
  <c r="H741" i="2"/>
  <c r="H1339" i="2" s="1"/>
  <c r="G741" i="2"/>
  <c r="G1339" i="2" s="1"/>
  <c r="F741" i="2"/>
  <c r="F1339" i="2" s="1"/>
  <c r="E741" i="2"/>
  <c r="E1339" i="2" s="1"/>
  <c r="D741" i="2"/>
  <c r="D1339" i="2" s="1"/>
  <c r="C741" i="2"/>
  <c r="C1339" i="2" s="1"/>
  <c r="A741" i="2"/>
  <c r="A1339" i="2" s="1"/>
  <c r="A148" i="3" s="1"/>
  <c r="A808" i="3" s="1"/>
  <c r="Z808" i="3" s="1"/>
  <c r="V740" i="2"/>
  <c r="V1338" i="2" s="1"/>
  <c r="U740" i="2"/>
  <c r="U1338" i="2" s="1"/>
  <c r="T740" i="2"/>
  <c r="T1338" i="2" s="1"/>
  <c r="S740" i="2"/>
  <c r="S1338" i="2" s="1"/>
  <c r="R740" i="2"/>
  <c r="R1338" i="2" s="1"/>
  <c r="Q740" i="2"/>
  <c r="Q1338" i="2" s="1"/>
  <c r="P740" i="2"/>
  <c r="P1338" i="2" s="1"/>
  <c r="O740" i="2"/>
  <c r="O1338" i="2" s="1"/>
  <c r="N740" i="2"/>
  <c r="N1338" i="2" s="1"/>
  <c r="M740" i="2"/>
  <c r="M1338" i="2" s="1"/>
  <c r="L740" i="2"/>
  <c r="L1338" i="2" s="1"/>
  <c r="K740" i="2"/>
  <c r="K1338" i="2" s="1"/>
  <c r="J740" i="2"/>
  <c r="J1338" i="2" s="1"/>
  <c r="I740" i="2"/>
  <c r="I1338" i="2" s="1"/>
  <c r="H740" i="2"/>
  <c r="H1338" i="2" s="1"/>
  <c r="G740" i="2"/>
  <c r="G1338" i="2" s="1"/>
  <c r="F740" i="2"/>
  <c r="F1338" i="2" s="1"/>
  <c r="E740" i="2"/>
  <c r="E1338" i="2" s="1"/>
  <c r="D740" i="2"/>
  <c r="D1338" i="2" s="1"/>
  <c r="C740" i="2"/>
  <c r="C1338" i="2" s="1"/>
  <c r="A740" i="2"/>
  <c r="A1338" i="2" s="1"/>
  <c r="A147" i="3" s="1"/>
  <c r="A807" i="3" s="1"/>
  <c r="Z807" i="3" s="1"/>
  <c r="V739" i="2"/>
  <c r="V1337" i="2" s="1"/>
  <c r="U739" i="2"/>
  <c r="U1337" i="2" s="1"/>
  <c r="T739" i="2"/>
  <c r="T1337" i="2" s="1"/>
  <c r="S739" i="2"/>
  <c r="S1337" i="2" s="1"/>
  <c r="R739" i="2"/>
  <c r="R1337" i="2" s="1"/>
  <c r="Q739" i="2"/>
  <c r="Q1337" i="2" s="1"/>
  <c r="P739" i="2"/>
  <c r="P1337" i="2" s="1"/>
  <c r="O739" i="2"/>
  <c r="O1337" i="2" s="1"/>
  <c r="N739" i="2"/>
  <c r="N1337" i="2" s="1"/>
  <c r="M739" i="2"/>
  <c r="M1337" i="2" s="1"/>
  <c r="L739" i="2"/>
  <c r="L1337" i="2" s="1"/>
  <c r="K739" i="2"/>
  <c r="K1337" i="2" s="1"/>
  <c r="J739" i="2"/>
  <c r="J1337" i="2" s="1"/>
  <c r="I739" i="2"/>
  <c r="I1337" i="2" s="1"/>
  <c r="H739" i="2"/>
  <c r="H1337" i="2" s="1"/>
  <c r="G739" i="2"/>
  <c r="G1337" i="2" s="1"/>
  <c r="F739" i="2"/>
  <c r="F1337" i="2" s="1"/>
  <c r="E739" i="2"/>
  <c r="E1337" i="2" s="1"/>
  <c r="D739" i="2"/>
  <c r="D1337" i="2" s="1"/>
  <c r="C739" i="2"/>
  <c r="C1337" i="2" s="1"/>
  <c r="A739" i="2"/>
  <c r="A1337" i="2" s="1"/>
  <c r="A146" i="3" s="1"/>
  <c r="A806" i="3" s="1"/>
  <c r="Z806" i="3" s="1"/>
  <c r="V738" i="2"/>
  <c r="V1336" i="2" s="1"/>
  <c r="U738" i="2"/>
  <c r="U1336" i="2" s="1"/>
  <c r="T738" i="2"/>
  <c r="T1336" i="2" s="1"/>
  <c r="S738" i="2"/>
  <c r="S1336" i="2" s="1"/>
  <c r="R738" i="2"/>
  <c r="R1336" i="2" s="1"/>
  <c r="Q738" i="2"/>
  <c r="Q1336" i="2" s="1"/>
  <c r="P738" i="2"/>
  <c r="P1336" i="2" s="1"/>
  <c r="O738" i="2"/>
  <c r="O1336" i="2" s="1"/>
  <c r="N738" i="2"/>
  <c r="N1336" i="2" s="1"/>
  <c r="M738" i="2"/>
  <c r="M1336" i="2" s="1"/>
  <c r="L738" i="2"/>
  <c r="L1336" i="2" s="1"/>
  <c r="K738" i="2"/>
  <c r="K1336" i="2" s="1"/>
  <c r="J738" i="2"/>
  <c r="J1336" i="2" s="1"/>
  <c r="I738" i="2"/>
  <c r="I1336" i="2" s="1"/>
  <c r="H738" i="2"/>
  <c r="H1336" i="2" s="1"/>
  <c r="G738" i="2"/>
  <c r="G1336" i="2" s="1"/>
  <c r="F738" i="2"/>
  <c r="F1336" i="2" s="1"/>
  <c r="E738" i="2"/>
  <c r="E1336" i="2" s="1"/>
  <c r="D738" i="2"/>
  <c r="D1336" i="2" s="1"/>
  <c r="C738" i="2"/>
  <c r="C1336" i="2" s="1"/>
  <c r="A738" i="2"/>
  <c r="A1336" i="2" s="1"/>
  <c r="A145" i="3" s="1"/>
  <c r="A805" i="3" s="1"/>
  <c r="Z805" i="3" s="1"/>
  <c r="V737" i="2"/>
  <c r="V1335" i="2" s="1"/>
  <c r="U737" i="2"/>
  <c r="U1335" i="2" s="1"/>
  <c r="T737" i="2"/>
  <c r="T1335" i="2" s="1"/>
  <c r="S737" i="2"/>
  <c r="S1335" i="2" s="1"/>
  <c r="R737" i="2"/>
  <c r="R1335" i="2" s="1"/>
  <c r="Q737" i="2"/>
  <c r="Q1335" i="2" s="1"/>
  <c r="P737" i="2"/>
  <c r="P1335" i="2" s="1"/>
  <c r="O737" i="2"/>
  <c r="O1335" i="2" s="1"/>
  <c r="N737" i="2"/>
  <c r="N1335" i="2" s="1"/>
  <c r="M737" i="2"/>
  <c r="M1335" i="2" s="1"/>
  <c r="L737" i="2"/>
  <c r="L1335" i="2" s="1"/>
  <c r="K737" i="2"/>
  <c r="K1335" i="2" s="1"/>
  <c r="J737" i="2"/>
  <c r="J1335" i="2" s="1"/>
  <c r="I737" i="2"/>
  <c r="I1335" i="2" s="1"/>
  <c r="H737" i="2"/>
  <c r="H1335" i="2" s="1"/>
  <c r="G737" i="2"/>
  <c r="G1335" i="2" s="1"/>
  <c r="F737" i="2"/>
  <c r="F1335" i="2" s="1"/>
  <c r="E737" i="2"/>
  <c r="E1335" i="2" s="1"/>
  <c r="D737" i="2"/>
  <c r="D1335" i="2" s="1"/>
  <c r="C737" i="2"/>
  <c r="C1335" i="2" s="1"/>
  <c r="A737" i="2"/>
  <c r="A1335" i="2" s="1"/>
  <c r="A144" i="3" s="1"/>
  <c r="A804" i="3" s="1"/>
  <c r="Z804" i="3" s="1"/>
  <c r="V736" i="2"/>
  <c r="V1334" i="2" s="1"/>
  <c r="U736" i="2"/>
  <c r="U1334" i="2" s="1"/>
  <c r="T736" i="2"/>
  <c r="T1334" i="2" s="1"/>
  <c r="S736" i="2"/>
  <c r="S1334" i="2" s="1"/>
  <c r="R736" i="2"/>
  <c r="R1334" i="2" s="1"/>
  <c r="Q736" i="2"/>
  <c r="Q1334" i="2" s="1"/>
  <c r="P736" i="2"/>
  <c r="P1334" i="2" s="1"/>
  <c r="O736" i="2"/>
  <c r="O1334" i="2" s="1"/>
  <c r="N736" i="2"/>
  <c r="N1334" i="2" s="1"/>
  <c r="M736" i="2"/>
  <c r="M1334" i="2" s="1"/>
  <c r="L736" i="2"/>
  <c r="L1334" i="2" s="1"/>
  <c r="K736" i="2"/>
  <c r="K1334" i="2" s="1"/>
  <c r="J736" i="2"/>
  <c r="J1334" i="2" s="1"/>
  <c r="I736" i="2"/>
  <c r="I1334" i="2" s="1"/>
  <c r="H736" i="2"/>
  <c r="H1334" i="2" s="1"/>
  <c r="G736" i="2"/>
  <c r="G1334" i="2" s="1"/>
  <c r="F736" i="2"/>
  <c r="F1334" i="2" s="1"/>
  <c r="E736" i="2"/>
  <c r="E1334" i="2" s="1"/>
  <c r="D736" i="2"/>
  <c r="D1334" i="2" s="1"/>
  <c r="C736" i="2"/>
  <c r="C1334" i="2" s="1"/>
  <c r="A736" i="2"/>
  <c r="A1334" i="2" s="1"/>
  <c r="A143" i="3" s="1"/>
  <c r="A803" i="3" s="1"/>
  <c r="Z803" i="3" s="1"/>
  <c r="V735" i="2"/>
  <c r="V1333" i="2" s="1"/>
  <c r="U735" i="2"/>
  <c r="U1333" i="2" s="1"/>
  <c r="T735" i="2"/>
  <c r="T1333" i="2" s="1"/>
  <c r="S735" i="2"/>
  <c r="S1333" i="2" s="1"/>
  <c r="R735" i="2"/>
  <c r="R1333" i="2" s="1"/>
  <c r="Q735" i="2"/>
  <c r="Q1333" i="2" s="1"/>
  <c r="P735" i="2"/>
  <c r="P1333" i="2" s="1"/>
  <c r="O735" i="2"/>
  <c r="O1333" i="2" s="1"/>
  <c r="N735" i="2"/>
  <c r="N1333" i="2" s="1"/>
  <c r="M735" i="2"/>
  <c r="M1333" i="2" s="1"/>
  <c r="L735" i="2"/>
  <c r="L1333" i="2" s="1"/>
  <c r="K735" i="2"/>
  <c r="K1333" i="2" s="1"/>
  <c r="J735" i="2"/>
  <c r="J1333" i="2" s="1"/>
  <c r="I735" i="2"/>
  <c r="I1333" i="2" s="1"/>
  <c r="H735" i="2"/>
  <c r="H1333" i="2" s="1"/>
  <c r="G735" i="2"/>
  <c r="G1333" i="2" s="1"/>
  <c r="F735" i="2"/>
  <c r="F1333" i="2" s="1"/>
  <c r="E735" i="2"/>
  <c r="E1333" i="2" s="1"/>
  <c r="D735" i="2"/>
  <c r="D1333" i="2" s="1"/>
  <c r="C735" i="2"/>
  <c r="C1333" i="2" s="1"/>
  <c r="A735" i="2"/>
  <c r="A1333" i="2" s="1"/>
  <c r="A142" i="3" s="1"/>
  <c r="A802" i="3" s="1"/>
  <c r="Z802" i="3" s="1"/>
  <c r="V734" i="2"/>
  <c r="V1332" i="2" s="1"/>
  <c r="U734" i="2"/>
  <c r="U1332" i="2" s="1"/>
  <c r="T734" i="2"/>
  <c r="T1332" i="2" s="1"/>
  <c r="S734" i="2"/>
  <c r="S1332" i="2" s="1"/>
  <c r="R734" i="2"/>
  <c r="R1332" i="2" s="1"/>
  <c r="Q734" i="2"/>
  <c r="Q1332" i="2" s="1"/>
  <c r="P734" i="2"/>
  <c r="P1332" i="2" s="1"/>
  <c r="O734" i="2"/>
  <c r="O1332" i="2" s="1"/>
  <c r="N734" i="2"/>
  <c r="N1332" i="2" s="1"/>
  <c r="M734" i="2"/>
  <c r="M1332" i="2" s="1"/>
  <c r="L734" i="2"/>
  <c r="L1332" i="2" s="1"/>
  <c r="K734" i="2"/>
  <c r="K1332" i="2" s="1"/>
  <c r="J734" i="2"/>
  <c r="J1332" i="2" s="1"/>
  <c r="I734" i="2"/>
  <c r="I1332" i="2" s="1"/>
  <c r="H734" i="2"/>
  <c r="H1332" i="2" s="1"/>
  <c r="G734" i="2"/>
  <c r="G1332" i="2" s="1"/>
  <c r="F734" i="2"/>
  <c r="F1332" i="2" s="1"/>
  <c r="E734" i="2"/>
  <c r="E1332" i="2" s="1"/>
  <c r="D734" i="2"/>
  <c r="D1332" i="2" s="1"/>
  <c r="C734" i="2"/>
  <c r="C1332" i="2" s="1"/>
  <c r="A734" i="2"/>
  <c r="A1332" i="2" s="1"/>
  <c r="A141" i="3" s="1"/>
  <c r="A801" i="3" s="1"/>
  <c r="Z801" i="3" s="1"/>
  <c r="V733" i="2"/>
  <c r="V1331" i="2" s="1"/>
  <c r="U733" i="2"/>
  <c r="U1331" i="2" s="1"/>
  <c r="T733" i="2"/>
  <c r="T1331" i="2" s="1"/>
  <c r="S733" i="2"/>
  <c r="S1331" i="2" s="1"/>
  <c r="R733" i="2"/>
  <c r="R1331" i="2" s="1"/>
  <c r="Q733" i="2"/>
  <c r="Q1331" i="2" s="1"/>
  <c r="P733" i="2"/>
  <c r="P1331" i="2" s="1"/>
  <c r="O733" i="2"/>
  <c r="O1331" i="2" s="1"/>
  <c r="N733" i="2"/>
  <c r="N1331" i="2" s="1"/>
  <c r="M733" i="2"/>
  <c r="M1331" i="2" s="1"/>
  <c r="L733" i="2"/>
  <c r="L1331" i="2" s="1"/>
  <c r="K733" i="2"/>
  <c r="K1331" i="2" s="1"/>
  <c r="J733" i="2"/>
  <c r="J1331" i="2" s="1"/>
  <c r="I733" i="2"/>
  <c r="I1331" i="2" s="1"/>
  <c r="H733" i="2"/>
  <c r="H1331" i="2" s="1"/>
  <c r="G733" i="2"/>
  <c r="G1331" i="2" s="1"/>
  <c r="F733" i="2"/>
  <c r="F1331" i="2" s="1"/>
  <c r="E733" i="2"/>
  <c r="E1331" i="2" s="1"/>
  <c r="D733" i="2"/>
  <c r="D1331" i="2" s="1"/>
  <c r="C733" i="2"/>
  <c r="C1331" i="2" s="1"/>
  <c r="A733" i="2"/>
  <c r="A1331" i="2" s="1"/>
  <c r="A140" i="3" s="1"/>
  <c r="A800" i="3" s="1"/>
  <c r="Z800" i="3" s="1"/>
  <c r="V732" i="2"/>
  <c r="V1330" i="2" s="1"/>
  <c r="U732" i="2"/>
  <c r="U1330" i="2" s="1"/>
  <c r="T732" i="2"/>
  <c r="T1330" i="2" s="1"/>
  <c r="S732" i="2"/>
  <c r="S1330" i="2" s="1"/>
  <c r="R732" i="2"/>
  <c r="R1330" i="2" s="1"/>
  <c r="Q732" i="2"/>
  <c r="Q1330" i="2" s="1"/>
  <c r="P732" i="2"/>
  <c r="P1330" i="2" s="1"/>
  <c r="O732" i="2"/>
  <c r="O1330" i="2" s="1"/>
  <c r="N732" i="2"/>
  <c r="N1330" i="2" s="1"/>
  <c r="M732" i="2"/>
  <c r="M1330" i="2" s="1"/>
  <c r="L732" i="2"/>
  <c r="L1330" i="2" s="1"/>
  <c r="K732" i="2"/>
  <c r="K1330" i="2" s="1"/>
  <c r="J732" i="2"/>
  <c r="J1330" i="2" s="1"/>
  <c r="I732" i="2"/>
  <c r="I1330" i="2" s="1"/>
  <c r="H732" i="2"/>
  <c r="H1330" i="2" s="1"/>
  <c r="G732" i="2"/>
  <c r="G1330" i="2" s="1"/>
  <c r="F732" i="2"/>
  <c r="F1330" i="2" s="1"/>
  <c r="E732" i="2"/>
  <c r="E1330" i="2" s="1"/>
  <c r="D732" i="2"/>
  <c r="D1330" i="2" s="1"/>
  <c r="C732" i="2"/>
  <c r="C1330" i="2" s="1"/>
  <c r="A732" i="2"/>
  <c r="A1330" i="2" s="1"/>
  <c r="A139" i="3" s="1"/>
  <c r="A799" i="3" s="1"/>
  <c r="Z799" i="3" s="1"/>
  <c r="V731" i="2"/>
  <c r="V1329" i="2" s="1"/>
  <c r="U731" i="2"/>
  <c r="U1329" i="2" s="1"/>
  <c r="T731" i="2"/>
  <c r="T1329" i="2" s="1"/>
  <c r="S731" i="2"/>
  <c r="S1329" i="2" s="1"/>
  <c r="R731" i="2"/>
  <c r="R1329" i="2" s="1"/>
  <c r="Q731" i="2"/>
  <c r="Q1329" i="2" s="1"/>
  <c r="P731" i="2"/>
  <c r="P1329" i="2" s="1"/>
  <c r="O731" i="2"/>
  <c r="O1329" i="2" s="1"/>
  <c r="N731" i="2"/>
  <c r="N1329" i="2" s="1"/>
  <c r="M731" i="2"/>
  <c r="M1329" i="2" s="1"/>
  <c r="L731" i="2"/>
  <c r="L1329" i="2" s="1"/>
  <c r="K731" i="2"/>
  <c r="K1329" i="2" s="1"/>
  <c r="J731" i="2"/>
  <c r="J1329" i="2" s="1"/>
  <c r="I731" i="2"/>
  <c r="I1329" i="2" s="1"/>
  <c r="H731" i="2"/>
  <c r="H1329" i="2" s="1"/>
  <c r="G731" i="2"/>
  <c r="G1329" i="2" s="1"/>
  <c r="F731" i="2"/>
  <c r="F1329" i="2" s="1"/>
  <c r="E731" i="2"/>
  <c r="E1329" i="2" s="1"/>
  <c r="D731" i="2"/>
  <c r="D1329" i="2" s="1"/>
  <c r="C731" i="2"/>
  <c r="C1329" i="2" s="1"/>
  <c r="A731" i="2"/>
  <c r="A1329" i="2" s="1"/>
  <c r="A138" i="3" s="1"/>
  <c r="A798" i="3" s="1"/>
  <c r="Z798" i="3" s="1"/>
  <c r="V730" i="2"/>
  <c r="V1328" i="2" s="1"/>
  <c r="U730" i="2"/>
  <c r="U1328" i="2" s="1"/>
  <c r="T730" i="2"/>
  <c r="T1328" i="2" s="1"/>
  <c r="S730" i="2"/>
  <c r="S1328" i="2" s="1"/>
  <c r="R730" i="2"/>
  <c r="R1328" i="2" s="1"/>
  <c r="Q730" i="2"/>
  <c r="Q1328" i="2" s="1"/>
  <c r="P730" i="2"/>
  <c r="P1328" i="2" s="1"/>
  <c r="O730" i="2"/>
  <c r="O1328" i="2" s="1"/>
  <c r="N730" i="2"/>
  <c r="N1328" i="2" s="1"/>
  <c r="M730" i="2"/>
  <c r="M1328" i="2" s="1"/>
  <c r="L730" i="2"/>
  <c r="L1328" i="2" s="1"/>
  <c r="K730" i="2"/>
  <c r="K1328" i="2" s="1"/>
  <c r="J730" i="2"/>
  <c r="J1328" i="2" s="1"/>
  <c r="I730" i="2"/>
  <c r="I1328" i="2" s="1"/>
  <c r="H730" i="2"/>
  <c r="H1328" i="2" s="1"/>
  <c r="G730" i="2"/>
  <c r="G1328" i="2" s="1"/>
  <c r="F730" i="2"/>
  <c r="F1328" i="2" s="1"/>
  <c r="E730" i="2"/>
  <c r="E1328" i="2" s="1"/>
  <c r="D730" i="2"/>
  <c r="D1328" i="2" s="1"/>
  <c r="C730" i="2"/>
  <c r="C1328" i="2" s="1"/>
  <c r="A730" i="2"/>
  <c r="A1328" i="2" s="1"/>
  <c r="A137" i="3" s="1"/>
  <c r="A797" i="3" s="1"/>
  <c r="Z797" i="3" s="1"/>
  <c r="V729" i="2"/>
  <c r="V1327" i="2" s="1"/>
  <c r="U729" i="2"/>
  <c r="U1327" i="2" s="1"/>
  <c r="T729" i="2"/>
  <c r="T1327" i="2" s="1"/>
  <c r="S729" i="2"/>
  <c r="S1327" i="2" s="1"/>
  <c r="R729" i="2"/>
  <c r="R1327" i="2" s="1"/>
  <c r="Q729" i="2"/>
  <c r="Q1327" i="2" s="1"/>
  <c r="P729" i="2"/>
  <c r="P1327" i="2" s="1"/>
  <c r="O729" i="2"/>
  <c r="O1327" i="2" s="1"/>
  <c r="N729" i="2"/>
  <c r="N1327" i="2" s="1"/>
  <c r="M729" i="2"/>
  <c r="M1327" i="2" s="1"/>
  <c r="L729" i="2"/>
  <c r="L1327" i="2" s="1"/>
  <c r="K729" i="2"/>
  <c r="K1327" i="2" s="1"/>
  <c r="J729" i="2"/>
  <c r="J1327" i="2" s="1"/>
  <c r="I729" i="2"/>
  <c r="I1327" i="2" s="1"/>
  <c r="H729" i="2"/>
  <c r="H1327" i="2" s="1"/>
  <c r="G729" i="2"/>
  <c r="G1327" i="2" s="1"/>
  <c r="F729" i="2"/>
  <c r="F1327" i="2" s="1"/>
  <c r="E729" i="2"/>
  <c r="E1327" i="2" s="1"/>
  <c r="D729" i="2"/>
  <c r="D1327" i="2" s="1"/>
  <c r="C729" i="2"/>
  <c r="C1327" i="2" s="1"/>
  <c r="A729" i="2"/>
  <c r="A1327" i="2" s="1"/>
  <c r="A136" i="3" s="1"/>
  <c r="A796" i="3" s="1"/>
  <c r="Z796" i="3" s="1"/>
  <c r="V728" i="2"/>
  <c r="V1326" i="2" s="1"/>
  <c r="U728" i="2"/>
  <c r="U1326" i="2" s="1"/>
  <c r="T728" i="2"/>
  <c r="T1326" i="2" s="1"/>
  <c r="S728" i="2"/>
  <c r="S1326" i="2" s="1"/>
  <c r="R728" i="2"/>
  <c r="R1326" i="2" s="1"/>
  <c r="Q728" i="2"/>
  <c r="Q1326" i="2" s="1"/>
  <c r="P728" i="2"/>
  <c r="P1326" i="2" s="1"/>
  <c r="O728" i="2"/>
  <c r="O1326" i="2" s="1"/>
  <c r="N728" i="2"/>
  <c r="N1326" i="2" s="1"/>
  <c r="M728" i="2"/>
  <c r="M1326" i="2" s="1"/>
  <c r="L728" i="2"/>
  <c r="L1326" i="2" s="1"/>
  <c r="K728" i="2"/>
  <c r="K1326" i="2" s="1"/>
  <c r="J728" i="2"/>
  <c r="J1326" i="2" s="1"/>
  <c r="I728" i="2"/>
  <c r="I1326" i="2" s="1"/>
  <c r="H728" i="2"/>
  <c r="H1326" i="2" s="1"/>
  <c r="G728" i="2"/>
  <c r="G1326" i="2" s="1"/>
  <c r="F728" i="2"/>
  <c r="F1326" i="2" s="1"/>
  <c r="E728" i="2"/>
  <c r="E1326" i="2" s="1"/>
  <c r="D728" i="2"/>
  <c r="D1326" i="2" s="1"/>
  <c r="C728" i="2"/>
  <c r="C1326" i="2" s="1"/>
  <c r="A728" i="2"/>
  <c r="A1326" i="2" s="1"/>
  <c r="A135" i="3" s="1"/>
  <c r="A795" i="3" s="1"/>
  <c r="Z795" i="3" s="1"/>
  <c r="V727" i="2"/>
  <c r="V1325" i="2" s="1"/>
  <c r="U727" i="2"/>
  <c r="U1325" i="2" s="1"/>
  <c r="T727" i="2"/>
  <c r="T1325" i="2" s="1"/>
  <c r="S727" i="2"/>
  <c r="S1325" i="2" s="1"/>
  <c r="R727" i="2"/>
  <c r="R1325" i="2" s="1"/>
  <c r="Q727" i="2"/>
  <c r="Q1325" i="2" s="1"/>
  <c r="P727" i="2"/>
  <c r="P1325" i="2" s="1"/>
  <c r="O727" i="2"/>
  <c r="O1325" i="2" s="1"/>
  <c r="N727" i="2"/>
  <c r="N1325" i="2" s="1"/>
  <c r="M727" i="2"/>
  <c r="M1325" i="2" s="1"/>
  <c r="L727" i="2"/>
  <c r="L1325" i="2" s="1"/>
  <c r="K727" i="2"/>
  <c r="K1325" i="2" s="1"/>
  <c r="J727" i="2"/>
  <c r="J1325" i="2" s="1"/>
  <c r="I727" i="2"/>
  <c r="I1325" i="2" s="1"/>
  <c r="H727" i="2"/>
  <c r="H1325" i="2" s="1"/>
  <c r="G727" i="2"/>
  <c r="G1325" i="2" s="1"/>
  <c r="F727" i="2"/>
  <c r="F1325" i="2" s="1"/>
  <c r="E727" i="2"/>
  <c r="E1325" i="2" s="1"/>
  <c r="D727" i="2"/>
  <c r="D1325" i="2" s="1"/>
  <c r="C727" i="2"/>
  <c r="C1325" i="2" s="1"/>
  <c r="A727" i="2"/>
  <c r="A1325" i="2" s="1"/>
  <c r="A134" i="3" s="1"/>
  <c r="A794" i="3" s="1"/>
  <c r="Z794" i="3" s="1"/>
  <c r="V726" i="2"/>
  <c r="V1324" i="2" s="1"/>
  <c r="U726" i="2"/>
  <c r="U1324" i="2" s="1"/>
  <c r="T726" i="2"/>
  <c r="T1324" i="2" s="1"/>
  <c r="S726" i="2"/>
  <c r="S1324" i="2" s="1"/>
  <c r="R726" i="2"/>
  <c r="R1324" i="2" s="1"/>
  <c r="Q726" i="2"/>
  <c r="Q1324" i="2" s="1"/>
  <c r="P726" i="2"/>
  <c r="P1324" i="2" s="1"/>
  <c r="O726" i="2"/>
  <c r="O1324" i="2" s="1"/>
  <c r="N726" i="2"/>
  <c r="N1324" i="2" s="1"/>
  <c r="M726" i="2"/>
  <c r="M1324" i="2" s="1"/>
  <c r="L726" i="2"/>
  <c r="L1324" i="2" s="1"/>
  <c r="K726" i="2"/>
  <c r="K1324" i="2" s="1"/>
  <c r="J726" i="2"/>
  <c r="J1324" i="2" s="1"/>
  <c r="I726" i="2"/>
  <c r="I1324" i="2" s="1"/>
  <c r="H726" i="2"/>
  <c r="H1324" i="2" s="1"/>
  <c r="G726" i="2"/>
  <c r="G1324" i="2" s="1"/>
  <c r="F726" i="2"/>
  <c r="F1324" i="2" s="1"/>
  <c r="E726" i="2"/>
  <c r="E1324" i="2" s="1"/>
  <c r="D726" i="2"/>
  <c r="D1324" i="2" s="1"/>
  <c r="C726" i="2"/>
  <c r="C1324" i="2" s="1"/>
  <c r="A726" i="2"/>
  <c r="A1324" i="2" s="1"/>
  <c r="A133" i="3" s="1"/>
  <c r="A793" i="3" s="1"/>
  <c r="Z793" i="3" s="1"/>
  <c r="V725" i="2"/>
  <c r="V1323" i="2" s="1"/>
  <c r="U725" i="2"/>
  <c r="U1323" i="2" s="1"/>
  <c r="T725" i="2"/>
  <c r="T1323" i="2" s="1"/>
  <c r="S725" i="2"/>
  <c r="S1323" i="2" s="1"/>
  <c r="R725" i="2"/>
  <c r="R1323" i="2" s="1"/>
  <c r="Q725" i="2"/>
  <c r="Q1323" i="2" s="1"/>
  <c r="P725" i="2"/>
  <c r="P1323" i="2" s="1"/>
  <c r="O725" i="2"/>
  <c r="O1323" i="2" s="1"/>
  <c r="N725" i="2"/>
  <c r="N1323" i="2" s="1"/>
  <c r="M725" i="2"/>
  <c r="M1323" i="2" s="1"/>
  <c r="L725" i="2"/>
  <c r="L1323" i="2" s="1"/>
  <c r="K725" i="2"/>
  <c r="K1323" i="2" s="1"/>
  <c r="J725" i="2"/>
  <c r="J1323" i="2" s="1"/>
  <c r="I725" i="2"/>
  <c r="I1323" i="2" s="1"/>
  <c r="H725" i="2"/>
  <c r="H1323" i="2" s="1"/>
  <c r="G725" i="2"/>
  <c r="G1323" i="2" s="1"/>
  <c r="F725" i="2"/>
  <c r="F1323" i="2" s="1"/>
  <c r="E725" i="2"/>
  <c r="E1323" i="2" s="1"/>
  <c r="D725" i="2"/>
  <c r="D1323" i="2" s="1"/>
  <c r="C725" i="2"/>
  <c r="C1323" i="2" s="1"/>
  <c r="A725" i="2"/>
  <c r="A1323" i="2" s="1"/>
  <c r="A132" i="3" s="1"/>
  <c r="A792" i="3" s="1"/>
  <c r="Z792" i="3" s="1"/>
  <c r="V724" i="2"/>
  <c r="V1322" i="2" s="1"/>
  <c r="U724" i="2"/>
  <c r="U1322" i="2" s="1"/>
  <c r="T724" i="2"/>
  <c r="T1322" i="2" s="1"/>
  <c r="S724" i="2"/>
  <c r="S1322" i="2" s="1"/>
  <c r="R724" i="2"/>
  <c r="R1322" i="2" s="1"/>
  <c r="Q724" i="2"/>
  <c r="Q1322" i="2" s="1"/>
  <c r="P724" i="2"/>
  <c r="P1322" i="2" s="1"/>
  <c r="O724" i="2"/>
  <c r="O1322" i="2" s="1"/>
  <c r="N724" i="2"/>
  <c r="N1322" i="2" s="1"/>
  <c r="M724" i="2"/>
  <c r="M1322" i="2" s="1"/>
  <c r="L724" i="2"/>
  <c r="L1322" i="2" s="1"/>
  <c r="K724" i="2"/>
  <c r="K1322" i="2" s="1"/>
  <c r="J724" i="2"/>
  <c r="J1322" i="2" s="1"/>
  <c r="I724" i="2"/>
  <c r="I1322" i="2" s="1"/>
  <c r="H724" i="2"/>
  <c r="H1322" i="2" s="1"/>
  <c r="G724" i="2"/>
  <c r="G1322" i="2" s="1"/>
  <c r="F724" i="2"/>
  <c r="F1322" i="2" s="1"/>
  <c r="E724" i="2"/>
  <c r="E1322" i="2" s="1"/>
  <c r="D724" i="2"/>
  <c r="D1322" i="2" s="1"/>
  <c r="C724" i="2"/>
  <c r="C1322" i="2" s="1"/>
  <c r="A724" i="2"/>
  <c r="A1322" i="2" s="1"/>
  <c r="A131" i="3" s="1"/>
  <c r="A791" i="3" s="1"/>
  <c r="Z791" i="3" s="1"/>
  <c r="V723" i="2"/>
  <c r="V1321" i="2" s="1"/>
  <c r="U723" i="2"/>
  <c r="U1321" i="2" s="1"/>
  <c r="T723" i="2"/>
  <c r="T1321" i="2" s="1"/>
  <c r="S723" i="2"/>
  <c r="S1321" i="2" s="1"/>
  <c r="R723" i="2"/>
  <c r="R1321" i="2" s="1"/>
  <c r="Q723" i="2"/>
  <c r="Q1321" i="2" s="1"/>
  <c r="P723" i="2"/>
  <c r="P1321" i="2" s="1"/>
  <c r="O723" i="2"/>
  <c r="O1321" i="2" s="1"/>
  <c r="N723" i="2"/>
  <c r="N1321" i="2" s="1"/>
  <c r="M723" i="2"/>
  <c r="M1321" i="2" s="1"/>
  <c r="L723" i="2"/>
  <c r="L1321" i="2" s="1"/>
  <c r="K723" i="2"/>
  <c r="K1321" i="2" s="1"/>
  <c r="J723" i="2"/>
  <c r="J1321" i="2" s="1"/>
  <c r="I723" i="2"/>
  <c r="I1321" i="2" s="1"/>
  <c r="H723" i="2"/>
  <c r="H1321" i="2" s="1"/>
  <c r="G723" i="2"/>
  <c r="G1321" i="2" s="1"/>
  <c r="F723" i="2"/>
  <c r="F1321" i="2" s="1"/>
  <c r="E723" i="2"/>
  <c r="E1321" i="2" s="1"/>
  <c r="D723" i="2"/>
  <c r="D1321" i="2" s="1"/>
  <c r="C723" i="2"/>
  <c r="C1321" i="2" s="1"/>
  <c r="A723" i="2"/>
  <c r="A1321" i="2" s="1"/>
  <c r="A130" i="3" s="1"/>
  <c r="A790" i="3" s="1"/>
  <c r="Z790" i="3" s="1"/>
  <c r="V722" i="2"/>
  <c r="V1320" i="2" s="1"/>
  <c r="U722" i="2"/>
  <c r="U1320" i="2" s="1"/>
  <c r="T722" i="2"/>
  <c r="T1320" i="2" s="1"/>
  <c r="S722" i="2"/>
  <c r="S1320" i="2" s="1"/>
  <c r="R722" i="2"/>
  <c r="R1320" i="2" s="1"/>
  <c r="Q722" i="2"/>
  <c r="Q1320" i="2" s="1"/>
  <c r="P722" i="2"/>
  <c r="P1320" i="2" s="1"/>
  <c r="O722" i="2"/>
  <c r="O1320" i="2" s="1"/>
  <c r="N722" i="2"/>
  <c r="N1320" i="2" s="1"/>
  <c r="M722" i="2"/>
  <c r="M1320" i="2" s="1"/>
  <c r="L722" i="2"/>
  <c r="L1320" i="2" s="1"/>
  <c r="K722" i="2"/>
  <c r="K1320" i="2" s="1"/>
  <c r="J722" i="2"/>
  <c r="J1320" i="2" s="1"/>
  <c r="I722" i="2"/>
  <c r="I1320" i="2" s="1"/>
  <c r="H722" i="2"/>
  <c r="H1320" i="2" s="1"/>
  <c r="G722" i="2"/>
  <c r="G1320" i="2" s="1"/>
  <c r="F722" i="2"/>
  <c r="F1320" i="2" s="1"/>
  <c r="E722" i="2"/>
  <c r="E1320" i="2" s="1"/>
  <c r="D722" i="2"/>
  <c r="D1320" i="2" s="1"/>
  <c r="C722" i="2"/>
  <c r="C1320" i="2" s="1"/>
  <c r="A722" i="2"/>
  <c r="A1320" i="2" s="1"/>
  <c r="A129" i="3" s="1"/>
  <c r="A789" i="3" s="1"/>
  <c r="Z789" i="3" s="1"/>
  <c r="V721" i="2"/>
  <c r="V1319" i="2" s="1"/>
  <c r="U721" i="2"/>
  <c r="U1319" i="2" s="1"/>
  <c r="T721" i="2"/>
  <c r="T1319" i="2" s="1"/>
  <c r="S721" i="2"/>
  <c r="S1319" i="2" s="1"/>
  <c r="R721" i="2"/>
  <c r="R1319" i="2" s="1"/>
  <c r="Q721" i="2"/>
  <c r="Q1319" i="2" s="1"/>
  <c r="P721" i="2"/>
  <c r="P1319" i="2" s="1"/>
  <c r="O721" i="2"/>
  <c r="O1319" i="2" s="1"/>
  <c r="N721" i="2"/>
  <c r="N1319" i="2" s="1"/>
  <c r="M721" i="2"/>
  <c r="M1319" i="2" s="1"/>
  <c r="L721" i="2"/>
  <c r="L1319" i="2" s="1"/>
  <c r="K721" i="2"/>
  <c r="K1319" i="2" s="1"/>
  <c r="J721" i="2"/>
  <c r="J1319" i="2" s="1"/>
  <c r="I721" i="2"/>
  <c r="I1319" i="2" s="1"/>
  <c r="H721" i="2"/>
  <c r="H1319" i="2" s="1"/>
  <c r="G721" i="2"/>
  <c r="G1319" i="2" s="1"/>
  <c r="F721" i="2"/>
  <c r="F1319" i="2" s="1"/>
  <c r="E721" i="2"/>
  <c r="E1319" i="2" s="1"/>
  <c r="D721" i="2"/>
  <c r="D1319" i="2" s="1"/>
  <c r="C721" i="2"/>
  <c r="C1319" i="2" s="1"/>
  <c r="A721" i="2"/>
  <c r="A1319" i="2" s="1"/>
  <c r="A128" i="3" s="1"/>
  <c r="A788" i="3" s="1"/>
  <c r="Z788" i="3" s="1"/>
  <c r="V720" i="2"/>
  <c r="V1318" i="2" s="1"/>
  <c r="U720" i="2"/>
  <c r="U1318" i="2" s="1"/>
  <c r="T720" i="2"/>
  <c r="T1318" i="2" s="1"/>
  <c r="S720" i="2"/>
  <c r="S1318" i="2" s="1"/>
  <c r="R720" i="2"/>
  <c r="R1318" i="2" s="1"/>
  <c r="Q720" i="2"/>
  <c r="Q1318" i="2" s="1"/>
  <c r="P720" i="2"/>
  <c r="P1318" i="2" s="1"/>
  <c r="O720" i="2"/>
  <c r="O1318" i="2" s="1"/>
  <c r="N720" i="2"/>
  <c r="N1318" i="2" s="1"/>
  <c r="M720" i="2"/>
  <c r="M1318" i="2" s="1"/>
  <c r="L720" i="2"/>
  <c r="L1318" i="2" s="1"/>
  <c r="K720" i="2"/>
  <c r="K1318" i="2" s="1"/>
  <c r="J720" i="2"/>
  <c r="J1318" i="2" s="1"/>
  <c r="I720" i="2"/>
  <c r="I1318" i="2" s="1"/>
  <c r="H720" i="2"/>
  <c r="H1318" i="2" s="1"/>
  <c r="G720" i="2"/>
  <c r="G1318" i="2" s="1"/>
  <c r="F720" i="2"/>
  <c r="F1318" i="2" s="1"/>
  <c r="E720" i="2"/>
  <c r="E1318" i="2" s="1"/>
  <c r="D720" i="2"/>
  <c r="D1318" i="2" s="1"/>
  <c r="C720" i="2"/>
  <c r="C1318" i="2" s="1"/>
  <c r="A720" i="2"/>
  <c r="A1318" i="2" s="1"/>
  <c r="A127" i="3" s="1"/>
  <c r="A787" i="3" s="1"/>
  <c r="Z787" i="3" s="1"/>
  <c r="V719" i="2"/>
  <c r="V1317" i="2" s="1"/>
  <c r="U719" i="2"/>
  <c r="U1317" i="2" s="1"/>
  <c r="T719" i="2"/>
  <c r="T1317" i="2" s="1"/>
  <c r="S719" i="2"/>
  <c r="S1317" i="2" s="1"/>
  <c r="R719" i="2"/>
  <c r="R1317" i="2" s="1"/>
  <c r="Q719" i="2"/>
  <c r="Q1317" i="2" s="1"/>
  <c r="P719" i="2"/>
  <c r="P1317" i="2" s="1"/>
  <c r="O719" i="2"/>
  <c r="O1317" i="2" s="1"/>
  <c r="N719" i="2"/>
  <c r="N1317" i="2" s="1"/>
  <c r="M719" i="2"/>
  <c r="M1317" i="2" s="1"/>
  <c r="L719" i="2"/>
  <c r="L1317" i="2" s="1"/>
  <c r="K719" i="2"/>
  <c r="K1317" i="2" s="1"/>
  <c r="J719" i="2"/>
  <c r="J1317" i="2" s="1"/>
  <c r="I719" i="2"/>
  <c r="I1317" i="2" s="1"/>
  <c r="H719" i="2"/>
  <c r="H1317" i="2" s="1"/>
  <c r="G719" i="2"/>
  <c r="G1317" i="2" s="1"/>
  <c r="F719" i="2"/>
  <c r="F1317" i="2" s="1"/>
  <c r="E719" i="2"/>
  <c r="E1317" i="2" s="1"/>
  <c r="D719" i="2"/>
  <c r="D1317" i="2" s="1"/>
  <c r="C719" i="2"/>
  <c r="C1317" i="2" s="1"/>
  <c r="A719" i="2"/>
  <c r="A1317" i="2" s="1"/>
  <c r="A126" i="3" s="1"/>
  <c r="A786" i="3" s="1"/>
  <c r="Z786" i="3" s="1"/>
  <c r="V718" i="2"/>
  <c r="V1316" i="2" s="1"/>
  <c r="U718" i="2"/>
  <c r="U1316" i="2" s="1"/>
  <c r="T718" i="2"/>
  <c r="T1316" i="2" s="1"/>
  <c r="S718" i="2"/>
  <c r="S1316" i="2" s="1"/>
  <c r="R718" i="2"/>
  <c r="R1316" i="2" s="1"/>
  <c r="Q718" i="2"/>
  <c r="Q1316" i="2" s="1"/>
  <c r="P718" i="2"/>
  <c r="P1316" i="2" s="1"/>
  <c r="O718" i="2"/>
  <c r="O1316" i="2" s="1"/>
  <c r="N718" i="2"/>
  <c r="N1316" i="2" s="1"/>
  <c r="M718" i="2"/>
  <c r="M1316" i="2" s="1"/>
  <c r="L718" i="2"/>
  <c r="L1316" i="2" s="1"/>
  <c r="K718" i="2"/>
  <c r="K1316" i="2" s="1"/>
  <c r="J718" i="2"/>
  <c r="J1316" i="2" s="1"/>
  <c r="I718" i="2"/>
  <c r="I1316" i="2" s="1"/>
  <c r="H718" i="2"/>
  <c r="H1316" i="2" s="1"/>
  <c r="G718" i="2"/>
  <c r="G1316" i="2" s="1"/>
  <c r="F718" i="2"/>
  <c r="F1316" i="2" s="1"/>
  <c r="E718" i="2"/>
  <c r="E1316" i="2" s="1"/>
  <c r="D718" i="2"/>
  <c r="D1316" i="2" s="1"/>
  <c r="C718" i="2"/>
  <c r="C1316" i="2" s="1"/>
  <c r="A718" i="2"/>
  <c r="A1316" i="2" s="1"/>
  <c r="A125" i="3" s="1"/>
  <c r="A785" i="3" s="1"/>
  <c r="Z785" i="3" s="1"/>
  <c r="V717" i="2"/>
  <c r="V1315" i="2" s="1"/>
  <c r="U717" i="2"/>
  <c r="U1315" i="2" s="1"/>
  <c r="T717" i="2"/>
  <c r="T1315" i="2" s="1"/>
  <c r="S717" i="2"/>
  <c r="S1315" i="2" s="1"/>
  <c r="R717" i="2"/>
  <c r="R1315" i="2" s="1"/>
  <c r="Q717" i="2"/>
  <c r="Q1315" i="2" s="1"/>
  <c r="P717" i="2"/>
  <c r="P1315" i="2" s="1"/>
  <c r="O717" i="2"/>
  <c r="O1315" i="2" s="1"/>
  <c r="N717" i="2"/>
  <c r="N1315" i="2" s="1"/>
  <c r="M717" i="2"/>
  <c r="M1315" i="2" s="1"/>
  <c r="L717" i="2"/>
  <c r="L1315" i="2" s="1"/>
  <c r="K717" i="2"/>
  <c r="K1315" i="2" s="1"/>
  <c r="J717" i="2"/>
  <c r="J1315" i="2" s="1"/>
  <c r="I717" i="2"/>
  <c r="I1315" i="2" s="1"/>
  <c r="H717" i="2"/>
  <c r="H1315" i="2" s="1"/>
  <c r="G717" i="2"/>
  <c r="G1315" i="2" s="1"/>
  <c r="F717" i="2"/>
  <c r="F1315" i="2" s="1"/>
  <c r="E717" i="2"/>
  <c r="E1315" i="2" s="1"/>
  <c r="D717" i="2"/>
  <c r="D1315" i="2" s="1"/>
  <c r="C717" i="2"/>
  <c r="C1315" i="2" s="1"/>
  <c r="A717" i="2"/>
  <c r="A1315" i="2" s="1"/>
  <c r="A124" i="3" s="1"/>
  <c r="A784" i="3" s="1"/>
  <c r="Z784" i="3" s="1"/>
  <c r="V716" i="2"/>
  <c r="V1314" i="2" s="1"/>
  <c r="U716" i="2"/>
  <c r="U1314" i="2" s="1"/>
  <c r="T716" i="2"/>
  <c r="T1314" i="2" s="1"/>
  <c r="S716" i="2"/>
  <c r="S1314" i="2" s="1"/>
  <c r="R716" i="2"/>
  <c r="R1314" i="2" s="1"/>
  <c r="Q716" i="2"/>
  <c r="Q1314" i="2" s="1"/>
  <c r="P716" i="2"/>
  <c r="P1314" i="2" s="1"/>
  <c r="O716" i="2"/>
  <c r="O1314" i="2" s="1"/>
  <c r="N716" i="2"/>
  <c r="N1314" i="2" s="1"/>
  <c r="M716" i="2"/>
  <c r="M1314" i="2" s="1"/>
  <c r="L716" i="2"/>
  <c r="L1314" i="2" s="1"/>
  <c r="K716" i="2"/>
  <c r="K1314" i="2" s="1"/>
  <c r="J716" i="2"/>
  <c r="J1314" i="2" s="1"/>
  <c r="I716" i="2"/>
  <c r="I1314" i="2" s="1"/>
  <c r="H716" i="2"/>
  <c r="H1314" i="2" s="1"/>
  <c r="G716" i="2"/>
  <c r="G1314" i="2" s="1"/>
  <c r="F716" i="2"/>
  <c r="F1314" i="2" s="1"/>
  <c r="E716" i="2"/>
  <c r="E1314" i="2" s="1"/>
  <c r="D716" i="2"/>
  <c r="D1314" i="2" s="1"/>
  <c r="C716" i="2"/>
  <c r="C1314" i="2" s="1"/>
  <c r="A716" i="2"/>
  <c r="A1314" i="2" s="1"/>
  <c r="A123" i="3" s="1"/>
  <c r="A783" i="3" s="1"/>
  <c r="Z783" i="3" s="1"/>
  <c r="V715" i="2"/>
  <c r="V1313" i="2" s="1"/>
  <c r="U715" i="2"/>
  <c r="U1313" i="2" s="1"/>
  <c r="T715" i="2"/>
  <c r="T1313" i="2" s="1"/>
  <c r="S715" i="2"/>
  <c r="S1313" i="2" s="1"/>
  <c r="R715" i="2"/>
  <c r="R1313" i="2" s="1"/>
  <c r="Q715" i="2"/>
  <c r="Q1313" i="2" s="1"/>
  <c r="P715" i="2"/>
  <c r="P1313" i="2" s="1"/>
  <c r="O715" i="2"/>
  <c r="O1313" i="2" s="1"/>
  <c r="N715" i="2"/>
  <c r="N1313" i="2" s="1"/>
  <c r="M715" i="2"/>
  <c r="M1313" i="2" s="1"/>
  <c r="L715" i="2"/>
  <c r="L1313" i="2" s="1"/>
  <c r="K715" i="2"/>
  <c r="K1313" i="2" s="1"/>
  <c r="J715" i="2"/>
  <c r="J1313" i="2" s="1"/>
  <c r="I715" i="2"/>
  <c r="I1313" i="2" s="1"/>
  <c r="H715" i="2"/>
  <c r="H1313" i="2" s="1"/>
  <c r="G715" i="2"/>
  <c r="G1313" i="2" s="1"/>
  <c r="F715" i="2"/>
  <c r="F1313" i="2" s="1"/>
  <c r="E715" i="2"/>
  <c r="E1313" i="2" s="1"/>
  <c r="D715" i="2"/>
  <c r="D1313" i="2" s="1"/>
  <c r="C715" i="2"/>
  <c r="C1313" i="2" s="1"/>
  <c r="A715" i="2"/>
  <c r="A1313" i="2" s="1"/>
  <c r="A122" i="3" s="1"/>
  <c r="A782" i="3" s="1"/>
  <c r="Z782" i="3" s="1"/>
  <c r="V714" i="2"/>
  <c r="V1312" i="2" s="1"/>
  <c r="U714" i="2"/>
  <c r="U1312" i="2" s="1"/>
  <c r="T714" i="2"/>
  <c r="T1312" i="2" s="1"/>
  <c r="S714" i="2"/>
  <c r="S1312" i="2" s="1"/>
  <c r="R714" i="2"/>
  <c r="R1312" i="2" s="1"/>
  <c r="Q714" i="2"/>
  <c r="Q1312" i="2" s="1"/>
  <c r="P714" i="2"/>
  <c r="P1312" i="2" s="1"/>
  <c r="O714" i="2"/>
  <c r="O1312" i="2" s="1"/>
  <c r="N714" i="2"/>
  <c r="N1312" i="2" s="1"/>
  <c r="M714" i="2"/>
  <c r="M1312" i="2" s="1"/>
  <c r="L714" i="2"/>
  <c r="L1312" i="2" s="1"/>
  <c r="K714" i="2"/>
  <c r="K1312" i="2" s="1"/>
  <c r="J714" i="2"/>
  <c r="J1312" i="2" s="1"/>
  <c r="I714" i="2"/>
  <c r="I1312" i="2" s="1"/>
  <c r="H714" i="2"/>
  <c r="H1312" i="2" s="1"/>
  <c r="G714" i="2"/>
  <c r="G1312" i="2" s="1"/>
  <c r="F714" i="2"/>
  <c r="F1312" i="2" s="1"/>
  <c r="E714" i="2"/>
  <c r="E1312" i="2" s="1"/>
  <c r="D714" i="2"/>
  <c r="D1312" i="2" s="1"/>
  <c r="C714" i="2"/>
  <c r="C1312" i="2" s="1"/>
  <c r="A714" i="2"/>
  <c r="A1312" i="2" s="1"/>
  <c r="A121" i="3" s="1"/>
  <c r="A781" i="3" s="1"/>
  <c r="Z781" i="3" s="1"/>
  <c r="V713" i="2"/>
  <c r="V1311" i="2" s="1"/>
  <c r="U713" i="2"/>
  <c r="U1311" i="2" s="1"/>
  <c r="T713" i="2"/>
  <c r="T1311" i="2" s="1"/>
  <c r="S713" i="2"/>
  <c r="S1311" i="2" s="1"/>
  <c r="R713" i="2"/>
  <c r="R1311" i="2" s="1"/>
  <c r="Q713" i="2"/>
  <c r="Q1311" i="2" s="1"/>
  <c r="P713" i="2"/>
  <c r="P1311" i="2" s="1"/>
  <c r="O713" i="2"/>
  <c r="O1311" i="2" s="1"/>
  <c r="N713" i="2"/>
  <c r="N1311" i="2" s="1"/>
  <c r="M713" i="2"/>
  <c r="M1311" i="2" s="1"/>
  <c r="L713" i="2"/>
  <c r="L1311" i="2" s="1"/>
  <c r="K713" i="2"/>
  <c r="K1311" i="2" s="1"/>
  <c r="J713" i="2"/>
  <c r="J1311" i="2" s="1"/>
  <c r="I713" i="2"/>
  <c r="I1311" i="2" s="1"/>
  <c r="H713" i="2"/>
  <c r="H1311" i="2" s="1"/>
  <c r="G713" i="2"/>
  <c r="G1311" i="2" s="1"/>
  <c r="F713" i="2"/>
  <c r="F1311" i="2" s="1"/>
  <c r="E713" i="2"/>
  <c r="E1311" i="2" s="1"/>
  <c r="D713" i="2"/>
  <c r="D1311" i="2" s="1"/>
  <c r="C713" i="2"/>
  <c r="C1311" i="2" s="1"/>
  <c r="A713" i="2"/>
  <c r="A1311" i="2" s="1"/>
  <c r="A120" i="3" s="1"/>
  <c r="A780" i="3" s="1"/>
  <c r="Z780" i="3" s="1"/>
  <c r="V712" i="2"/>
  <c r="V1310" i="2" s="1"/>
  <c r="U712" i="2"/>
  <c r="U1310" i="2" s="1"/>
  <c r="T712" i="2"/>
  <c r="T1310" i="2" s="1"/>
  <c r="S712" i="2"/>
  <c r="S1310" i="2" s="1"/>
  <c r="R712" i="2"/>
  <c r="R1310" i="2" s="1"/>
  <c r="Q712" i="2"/>
  <c r="Q1310" i="2" s="1"/>
  <c r="P712" i="2"/>
  <c r="P1310" i="2" s="1"/>
  <c r="O712" i="2"/>
  <c r="O1310" i="2" s="1"/>
  <c r="N712" i="2"/>
  <c r="N1310" i="2" s="1"/>
  <c r="M712" i="2"/>
  <c r="M1310" i="2" s="1"/>
  <c r="L712" i="2"/>
  <c r="L1310" i="2" s="1"/>
  <c r="K712" i="2"/>
  <c r="K1310" i="2" s="1"/>
  <c r="J712" i="2"/>
  <c r="J1310" i="2" s="1"/>
  <c r="I712" i="2"/>
  <c r="I1310" i="2" s="1"/>
  <c r="H712" i="2"/>
  <c r="H1310" i="2" s="1"/>
  <c r="G712" i="2"/>
  <c r="G1310" i="2" s="1"/>
  <c r="F712" i="2"/>
  <c r="F1310" i="2" s="1"/>
  <c r="E712" i="2"/>
  <c r="E1310" i="2" s="1"/>
  <c r="D712" i="2"/>
  <c r="D1310" i="2" s="1"/>
  <c r="C712" i="2"/>
  <c r="C1310" i="2" s="1"/>
  <c r="A712" i="2"/>
  <c r="A1310" i="2" s="1"/>
  <c r="A119" i="3" s="1"/>
  <c r="A779" i="3" s="1"/>
  <c r="Z779" i="3" s="1"/>
  <c r="V711" i="2"/>
  <c r="V1309" i="2" s="1"/>
  <c r="U711" i="2"/>
  <c r="U1309" i="2" s="1"/>
  <c r="T711" i="2"/>
  <c r="T1309" i="2" s="1"/>
  <c r="S711" i="2"/>
  <c r="S1309" i="2" s="1"/>
  <c r="R711" i="2"/>
  <c r="R1309" i="2" s="1"/>
  <c r="Q711" i="2"/>
  <c r="Q1309" i="2" s="1"/>
  <c r="P711" i="2"/>
  <c r="P1309" i="2" s="1"/>
  <c r="O711" i="2"/>
  <c r="O1309" i="2" s="1"/>
  <c r="N711" i="2"/>
  <c r="N1309" i="2" s="1"/>
  <c r="M711" i="2"/>
  <c r="M1309" i="2" s="1"/>
  <c r="L711" i="2"/>
  <c r="L1309" i="2" s="1"/>
  <c r="K711" i="2"/>
  <c r="K1309" i="2" s="1"/>
  <c r="J711" i="2"/>
  <c r="J1309" i="2" s="1"/>
  <c r="I711" i="2"/>
  <c r="I1309" i="2" s="1"/>
  <c r="H711" i="2"/>
  <c r="H1309" i="2" s="1"/>
  <c r="G711" i="2"/>
  <c r="G1309" i="2" s="1"/>
  <c r="F711" i="2"/>
  <c r="F1309" i="2" s="1"/>
  <c r="E711" i="2"/>
  <c r="E1309" i="2" s="1"/>
  <c r="D711" i="2"/>
  <c r="D1309" i="2" s="1"/>
  <c r="C711" i="2"/>
  <c r="C1309" i="2" s="1"/>
  <c r="A711" i="2"/>
  <c r="A1309" i="2" s="1"/>
  <c r="A118" i="3" s="1"/>
  <c r="A778" i="3" s="1"/>
  <c r="Z778" i="3" s="1"/>
  <c r="V710" i="2"/>
  <c r="V1308" i="2" s="1"/>
  <c r="U710" i="2"/>
  <c r="U1308" i="2" s="1"/>
  <c r="T710" i="2"/>
  <c r="T1308" i="2" s="1"/>
  <c r="S710" i="2"/>
  <c r="S1308" i="2" s="1"/>
  <c r="R710" i="2"/>
  <c r="R1308" i="2" s="1"/>
  <c r="Q710" i="2"/>
  <c r="Q1308" i="2" s="1"/>
  <c r="P710" i="2"/>
  <c r="P1308" i="2" s="1"/>
  <c r="O710" i="2"/>
  <c r="O1308" i="2" s="1"/>
  <c r="N710" i="2"/>
  <c r="N1308" i="2" s="1"/>
  <c r="M710" i="2"/>
  <c r="M1308" i="2" s="1"/>
  <c r="L710" i="2"/>
  <c r="L1308" i="2" s="1"/>
  <c r="K710" i="2"/>
  <c r="K1308" i="2" s="1"/>
  <c r="J710" i="2"/>
  <c r="J1308" i="2" s="1"/>
  <c r="I710" i="2"/>
  <c r="I1308" i="2" s="1"/>
  <c r="H710" i="2"/>
  <c r="H1308" i="2" s="1"/>
  <c r="G710" i="2"/>
  <c r="G1308" i="2" s="1"/>
  <c r="F710" i="2"/>
  <c r="F1308" i="2" s="1"/>
  <c r="E710" i="2"/>
  <c r="E1308" i="2" s="1"/>
  <c r="D710" i="2"/>
  <c r="D1308" i="2" s="1"/>
  <c r="C710" i="2"/>
  <c r="C1308" i="2" s="1"/>
  <c r="A710" i="2"/>
  <c r="A1308" i="2" s="1"/>
  <c r="A117" i="3" s="1"/>
  <c r="A777" i="3" s="1"/>
  <c r="Z777" i="3" s="1"/>
  <c r="V709" i="2"/>
  <c r="V1307" i="2" s="1"/>
  <c r="U709" i="2"/>
  <c r="U1307" i="2" s="1"/>
  <c r="T709" i="2"/>
  <c r="T1307" i="2" s="1"/>
  <c r="S709" i="2"/>
  <c r="S1307" i="2" s="1"/>
  <c r="R709" i="2"/>
  <c r="R1307" i="2" s="1"/>
  <c r="Q709" i="2"/>
  <c r="Q1307" i="2" s="1"/>
  <c r="P709" i="2"/>
  <c r="P1307" i="2" s="1"/>
  <c r="O709" i="2"/>
  <c r="O1307" i="2" s="1"/>
  <c r="N709" i="2"/>
  <c r="N1307" i="2" s="1"/>
  <c r="M709" i="2"/>
  <c r="M1307" i="2" s="1"/>
  <c r="L709" i="2"/>
  <c r="L1307" i="2" s="1"/>
  <c r="K709" i="2"/>
  <c r="K1307" i="2" s="1"/>
  <c r="J709" i="2"/>
  <c r="J1307" i="2" s="1"/>
  <c r="I709" i="2"/>
  <c r="I1307" i="2" s="1"/>
  <c r="H709" i="2"/>
  <c r="H1307" i="2" s="1"/>
  <c r="G709" i="2"/>
  <c r="G1307" i="2" s="1"/>
  <c r="F709" i="2"/>
  <c r="F1307" i="2" s="1"/>
  <c r="E709" i="2"/>
  <c r="E1307" i="2" s="1"/>
  <c r="D709" i="2"/>
  <c r="D1307" i="2" s="1"/>
  <c r="C709" i="2"/>
  <c r="C1307" i="2" s="1"/>
  <c r="A709" i="2"/>
  <c r="A1307" i="2" s="1"/>
  <c r="A116" i="3" s="1"/>
  <c r="A776" i="3" s="1"/>
  <c r="Z776" i="3" s="1"/>
  <c r="V708" i="2"/>
  <c r="V1306" i="2" s="1"/>
  <c r="U708" i="2"/>
  <c r="U1306" i="2" s="1"/>
  <c r="T708" i="2"/>
  <c r="T1306" i="2" s="1"/>
  <c r="S708" i="2"/>
  <c r="S1306" i="2" s="1"/>
  <c r="R708" i="2"/>
  <c r="R1306" i="2" s="1"/>
  <c r="Q708" i="2"/>
  <c r="Q1306" i="2" s="1"/>
  <c r="P708" i="2"/>
  <c r="P1306" i="2" s="1"/>
  <c r="O708" i="2"/>
  <c r="O1306" i="2" s="1"/>
  <c r="N708" i="2"/>
  <c r="N1306" i="2" s="1"/>
  <c r="M708" i="2"/>
  <c r="M1306" i="2" s="1"/>
  <c r="L708" i="2"/>
  <c r="L1306" i="2" s="1"/>
  <c r="K708" i="2"/>
  <c r="K1306" i="2" s="1"/>
  <c r="J708" i="2"/>
  <c r="J1306" i="2" s="1"/>
  <c r="I708" i="2"/>
  <c r="I1306" i="2" s="1"/>
  <c r="H708" i="2"/>
  <c r="H1306" i="2" s="1"/>
  <c r="G708" i="2"/>
  <c r="G1306" i="2" s="1"/>
  <c r="F708" i="2"/>
  <c r="F1306" i="2" s="1"/>
  <c r="E708" i="2"/>
  <c r="E1306" i="2" s="1"/>
  <c r="D708" i="2"/>
  <c r="D1306" i="2" s="1"/>
  <c r="C708" i="2"/>
  <c r="C1306" i="2" s="1"/>
  <c r="A708" i="2"/>
  <c r="A1306" i="2" s="1"/>
  <c r="A115" i="3" s="1"/>
  <c r="A775" i="3" s="1"/>
  <c r="Z775" i="3" s="1"/>
  <c r="V707" i="2"/>
  <c r="V1305" i="2" s="1"/>
  <c r="U707" i="2"/>
  <c r="U1305" i="2" s="1"/>
  <c r="T707" i="2"/>
  <c r="T1305" i="2" s="1"/>
  <c r="S707" i="2"/>
  <c r="S1305" i="2" s="1"/>
  <c r="R707" i="2"/>
  <c r="R1305" i="2" s="1"/>
  <c r="Q707" i="2"/>
  <c r="Q1305" i="2" s="1"/>
  <c r="P707" i="2"/>
  <c r="P1305" i="2" s="1"/>
  <c r="O707" i="2"/>
  <c r="O1305" i="2" s="1"/>
  <c r="N707" i="2"/>
  <c r="N1305" i="2" s="1"/>
  <c r="M707" i="2"/>
  <c r="M1305" i="2" s="1"/>
  <c r="L707" i="2"/>
  <c r="L1305" i="2" s="1"/>
  <c r="K707" i="2"/>
  <c r="K1305" i="2" s="1"/>
  <c r="J707" i="2"/>
  <c r="J1305" i="2" s="1"/>
  <c r="I707" i="2"/>
  <c r="I1305" i="2" s="1"/>
  <c r="H707" i="2"/>
  <c r="H1305" i="2" s="1"/>
  <c r="G707" i="2"/>
  <c r="G1305" i="2" s="1"/>
  <c r="F707" i="2"/>
  <c r="F1305" i="2" s="1"/>
  <c r="E707" i="2"/>
  <c r="E1305" i="2" s="1"/>
  <c r="D707" i="2"/>
  <c r="D1305" i="2" s="1"/>
  <c r="C707" i="2"/>
  <c r="C1305" i="2" s="1"/>
  <c r="A707" i="2"/>
  <c r="A1305" i="2" s="1"/>
  <c r="A114" i="3" s="1"/>
  <c r="A774" i="3" s="1"/>
  <c r="Z774" i="3" s="1"/>
  <c r="V706" i="2"/>
  <c r="V1304" i="2" s="1"/>
  <c r="U706" i="2"/>
  <c r="U1304" i="2" s="1"/>
  <c r="T706" i="2"/>
  <c r="T1304" i="2" s="1"/>
  <c r="S706" i="2"/>
  <c r="S1304" i="2" s="1"/>
  <c r="R706" i="2"/>
  <c r="R1304" i="2" s="1"/>
  <c r="Q706" i="2"/>
  <c r="Q1304" i="2" s="1"/>
  <c r="P706" i="2"/>
  <c r="P1304" i="2" s="1"/>
  <c r="O706" i="2"/>
  <c r="O1304" i="2" s="1"/>
  <c r="N706" i="2"/>
  <c r="N1304" i="2" s="1"/>
  <c r="M706" i="2"/>
  <c r="M1304" i="2" s="1"/>
  <c r="L706" i="2"/>
  <c r="L1304" i="2" s="1"/>
  <c r="K706" i="2"/>
  <c r="K1304" i="2" s="1"/>
  <c r="J706" i="2"/>
  <c r="J1304" i="2" s="1"/>
  <c r="I706" i="2"/>
  <c r="I1304" i="2" s="1"/>
  <c r="H706" i="2"/>
  <c r="H1304" i="2" s="1"/>
  <c r="G706" i="2"/>
  <c r="G1304" i="2" s="1"/>
  <c r="F706" i="2"/>
  <c r="F1304" i="2" s="1"/>
  <c r="E706" i="2"/>
  <c r="E1304" i="2" s="1"/>
  <c r="D706" i="2"/>
  <c r="D1304" i="2" s="1"/>
  <c r="C706" i="2"/>
  <c r="C1304" i="2" s="1"/>
  <c r="A706" i="2"/>
  <c r="A1304" i="2" s="1"/>
  <c r="A113" i="3" s="1"/>
  <c r="A773" i="3" s="1"/>
  <c r="Z773" i="3" s="1"/>
  <c r="V705" i="2"/>
  <c r="V1303" i="2" s="1"/>
  <c r="U705" i="2"/>
  <c r="U1303" i="2" s="1"/>
  <c r="T705" i="2"/>
  <c r="T1303" i="2" s="1"/>
  <c r="S705" i="2"/>
  <c r="S1303" i="2" s="1"/>
  <c r="R705" i="2"/>
  <c r="R1303" i="2" s="1"/>
  <c r="Q705" i="2"/>
  <c r="Q1303" i="2" s="1"/>
  <c r="P705" i="2"/>
  <c r="P1303" i="2" s="1"/>
  <c r="O705" i="2"/>
  <c r="O1303" i="2" s="1"/>
  <c r="N705" i="2"/>
  <c r="N1303" i="2" s="1"/>
  <c r="M705" i="2"/>
  <c r="M1303" i="2" s="1"/>
  <c r="L705" i="2"/>
  <c r="L1303" i="2" s="1"/>
  <c r="K705" i="2"/>
  <c r="K1303" i="2" s="1"/>
  <c r="J705" i="2"/>
  <c r="J1303" i="2" s="1"/>
  <c r="I705" i="2"/>
  <c r="I1303" i="2" s="1"/>
  <c r="H705" i="2"/>
  <c r="H1303" i="2" s="1"/>
  <c r="G705" i="2"/>
  <c r="G1303" i="2" s="1"/>
  <c r="F705" i="2"/>
  <c r="F1303" i="2" s="1"/>
  <c r="E705" i="2"/>
  <c r="E1303" i="2" s="1"/>
  <c r="D705" i="2"/>
  <c r="D1303" i="2" s="1"/>
  <c r="C705" i="2"/>
  <c r="C1303" i="2" s="1"/>
  <c r="A705" i="2"/>
  <c r="A1303" i="2" s="1"/>
  <c r="A112" i="3" s="1"/>
  <c r="A772" i="3" s="1"/>
  <c r="Z772" i="3" s="1"/>
  <c r="V704" i="2"/>
  <c r="V1302" i="2" s="1"/>
  <c r="U704" i="2"/>
  <c r="U1302" i="2" s="1"/>
  <c r="T704" i="2"/>
  <c r="T1302" i="2" s="1"/>
  <c r="S704" i="2"/>
  <c r="S1302" i="2" s="1"/>
  <c r="R704" i="2"/>
  <c r="R1302" i="2" s="1"/>
  <c r="Q704" i="2"/>
  <c r="Q1302" i="2" s="1"/>
  <c r="P704" i="2"/>
  <c r="P1302" i="2" s="1"/>
  <c r="O704" i="2"/>
  <c r="O1302" i="2" s="1"/>
  <c r="N704" i="2"/>
  <c r="N1302" i="2" s="1"/>
  <c r="M704" i="2"/>
  <c r="M1302" i="2" s="1"/>
  <c r="L704" i="2"/>
  <c r="L1302" i="2" s="1"/>
  <c r="K704" i="2"/>
  <c r="K1302" i="2" s="1"/>
  <c r="J704" i="2"/>
  <c r="J1302" i="2" s="1"/>
  <c r="I704" i="2"/>
  <c r="I1302" i="2" s="1"/>
  <c r="H704" i="2"/>
  <c r="H1302" i="2" s="1"/>
  <c r="G704" i="2"/>
  <c r="G1302" i="2" s="1"/>
  <c r="F704" i="2"/>
  <c r="F1302" i="2" s="1"/>
  <c r="E704" i="2"/>
  <c r="E1302" i="2" s="1"/>
  <c r="D704" i="2"/>
  <c r="D1302" i="2" s="1"/>
  <c r="C704" i="2"/>
  <c r="C1302" i="2" s="1"/>
  <c r="A704" i="2"/>
  <c r="A1302" i="2" s="1"/>
  <c r="A111" i="3" s="1"/>
  <c r="A771" i="3" s="1"/>
  <c r="Z771" i="3" s="1"/>
  <c r="V703" i="2"/>
  <c r="V1301" i="2" s="1"/>
  <c r="U703" i="2"/>
  <c r="U1301" i="2" s="1"/>
  <c r="T703" i="2"/>
  <c r="T1301" i="2" s="1"/>
  <c r="S703" i="2"/>
  <c r="S1301" i="2" s="1"/>
  <c r="R703" i="2"/>
  <c r="R1301" i="2" s="1"/>
  <c r="Q703" i="2"/>
  <c r="Q1301" i="2" s="1"/>
  <c r="P703" i="2"/>
  <c r="P1301" i="2" s="1"/>
  <c r="O703" i="2"/>
  <c r="O1301" i="2" s="1"/>
  <c r="N703" i="2"/>
  <c r="N1301" i="2" s="1"/>
  <c r="M703" i="2"/>
  <c r="M1301" i="2" s="1"/>
  <c r="L703" i="2"/>
  <c r="L1301" i="2" s="1"/>
  <c r="K703" i="2"/>
  <c r="K1301" i="2" s="1"/>
  <c r="J703" i="2"/>
  <c r="J1301" i="2" s="1"/>
  <c r="I703" i="2"/>
  <c r="I1301" i="2" s="1"/>
  <c r="H703" i="2"/>
  <c r="H1301" i="2" s="1"/>
  <c r="G703" i="2"/>
  <c r="G1301" i="2" s="1"/>
  <c r="F703" i="2"/>
  <c r="F1301" i="2" s="1"/>
  <c r="E703" i="2"/>
  <c r="E1301" i="2" s="1"/>
  <c r="D703" i="2"/>
  <c r="D1301" i="2" s="1"/>
  <c r="C703" i="2"/>
  <c r="C1301" i="2" s="1"/>
  <c r="A703" i="2"/>
  <c r="A1301" i="2" s="1"/>
  <c r="A110" i="3" s="1"/>
  <c r="A770" i="3" s="1"/>
  <c r="Z770" i="3" s="1"/>
  <c r="V702" i="2"/>
  <c r="V1300" i="2" s="1"/>
  <c r="U702" i="2"/>
  <c r="U1300" i="2" s="1"/>
  <c r="T702" i="2"/>
  <c r="T1300" i="2" s="1"/>
  <c r="S702" i="2"/>
  <c r="S1300" i="2" s="1"/>
  <c r="R702" i="2"/>
  <c r="R1300" i="2" s="1"/>
  <c r="Q702" i="2"/>
  <c r="Q1300" i="2" s="1"/>
  <c r="P702" i="2"/>
  <c r="P1300" i="2" s="1"/>
  <c r="O702" i="2"/>
  <c r="O1300" i="2" s="1"/>
  <c r="N702" i="2"/>
  <c r="N1300" i="2" s="1"/>
  <c r="M702" i="2"/>
  <c r="M1300" i="2" s="1"/>
  <c r="L702" i="2"/>
  <c r="L1300" i="2" s="1"/>
  <c r="K702" i="2"/>
  <c r="K1300" i="2" s="1"/>
  <c r="J702" i="2"/>
  <c r="J1300" i="2" s="1"/>
  <c r="I702" i="2"/>
  <c r="I1300" i="2" s="1"/>
  <c r="H702" i="2"/>
  <c r="H1300" i="2" s="1"/>
  <c r="G702" i="2"/>
  <c r="G1300" i="2" s="1"/>
  <c r="F702" i="2"/>
  <c r="F1300" i="2" s="1"/>
  <c r="E702" i="2"/>
  <c r="E1300" i="2" s="1"/>
  <c r="D702" i="2"/>
  <c r="D1300" i="2" s="1"/>
  <c r="C702" i="2"/>
  <c r="C1300" i="2" s="1"/>
  <c r="A702" i="2"/>
  <c r="A1300" i="2" s="1"/>
  <c r="A109" i="3" s="1"/>
  <c r="A769" i="3" s="1"/>
  <c r="Z769" i="3" s="1"/>
  <c r="V701" i="2"/>
  <c r="V1299" i="2" s="1"/>
  <c r="U701" i="2"/>
  <c r="U1299" i="2" s="1"/>
  <c r="T701" i="2"/>
  <c r="T1299" i="2" s="1"/>
  <c r="S701" i="2"/>
  <c r="S1299" i="2" s="1"/>
  <c r="R701" i="2"/>
  <c r="R1299" i="2" s="1"/>
  <c r="Q701" i="2"/>
  <c r="Q1299" i="2" s="1"/>
  <c r="P701" i="2"/>
  <c r="P1299" i="2" s="1"/>
  <c r="O701" i="2"/>
  <c r="O1299" i="2" s="1"/>
  <c r="N701" i="2"/>
  <c r="N1299" i="2" s="1"/>
  <c r="M701" i="2"/>
  <c r="M1299" i="2" s="1"/>
  <c r="L701" i="2"/>
  <c r="L1299" i="2" s="1"/>
  <c r="K701" i="2"/>
  <c r="K1299" i="2" s="1"/>
  <c r="J701" i="2"/>
  <c r="J1299" i="2" s="1"/>
  <c r="I701" i="2"/>
  <c r="I1299" i="2" s="1"/>
  <c r="H701" i="2"/>
  <c r="H1299" i="2" s="1"/>
  <c r="G701" i="2"/>
  <c r="G1299" i="2" s="1"/>
  <c r="F701" i="2"/>
  <c r="F1299" i="2" s="1"/>
  <c r="E701" i="2"/>
  <c r="E1299" i="2" s="1"/>
  <c r="D701" i="2"/>
  <c r="D1299" i="2" s="1"/>
  <c r="C701" i="2"/>
  <c r="C1299" i="2" s="1"/>
  <c r="A701" i="2"/>
  <c r="A1299" i="2" s="1"/>
  <c r="A108" i="3" s="1"/>
  <c r="A768" i="3" s="1"/>
  <c r="Z768" i="3" s="1"/>
  <c r="V700" i="2"/>
  <c r="V1298" i="2" s="1"/>
  <c r="U700" i="2"/>
  <c r="U1298" i="2" s="1"/>
  <c r="T700" i="2"/>
  <c r="T1298" i="2" s="1"/>
  <c r="S700" i="2"/>
  <c r="S1298" i="2" s="1"/>
  <c r="R700" i="2"/>
  <c r="R1298" i="2" s="1"/>
  <c r="Q700" i="2"/>
  <c r="Q1298" i="2" s="1"/>
  <c r="P700" i="2"/>
  <c r="P1298" i="2" s="1"/>
  <c r="O700" i="2"/>
  <c r="O1298" i="2" s="1"/>
  <c r="N700" i="2"/>
  <c r="N1298" i="2" s="1"/>
  <c r="M700" i="2"/>
  <c r="M1298" i="2" s="1"/>
  <c r="L700" i="2"/>
  <c r="L1298" i="2" s="1"/>
  <c r="K700" i="2"/>
  <c r="K1298" i="2" s="1"/>
  <c r="J700" i="2"/>
  <c r="J1298" i="2" s="1"/>
  <c r="I700" i="2"/>
  <c r="I1298" i="2" s="1"/>
  <c r="H700" i="2"/>
  <c r="H1298" i="2" s="1"/>
  <c r="G700" i="2"/>
  <c r="G1298" i="2" s="1"/>
  <c r="F700" i="2"/>
  <c r="F1298" i="2" s="1"/>
  <c r="E700" i="2"/>
  <c r="E1298" i="2" s="1"/>
  <c r="D700" i="2"/>
  <c r="D1298" i="2" s="1"/>
  <c r="C700" i="2"/>
  <c r="C1298" i="2" s="1"/>
  <c r="A700" i="2"/>
  <c r="A1298" i="2" s="1"/>
  <c r="A107" i="3" s="1"/>
  <c r="A767" i="3" s="1"/>
  <c r="Z767" i="3" s="1"/>
  <c r="V699" i="2"/>
  <c r="V1297" i="2" s="1"/>
  <c r="U699" i="2"/>
  <c r="U1297" i="2" s="1"/>
  <c r="T699" i="2"/>
  <c r="T1297" i="2" s="1"/>
  <c r="S699" i="2"/>
  <c r="S1297" i="2" s="1"/>
  <c r="R699" i="2"/>
  <c r="R1297" i="2" s="1"/>
  <c r="Q699" i="2"/>
  <c r="Q1297" i="2" s="1"/>
  <c r="P699" i="2"/>
  <c r="P1297" i="2" s="1"/>
  <c r="O699" i="2"/>
  <c r="O1297" i="2" s="1"/>
  <c r="N699" i="2"/>
  <c r="N1297" i="2" s="1"/>
  <c r="M699" i="2"/>
  <c r="M1297" i="2" s="1"/>
  <c r="L699" i="2"/>
  <c r="L1297" i="2" s="1"/>
  <c r="K699" i="2"/>
  <c r="K1297" i="2" s="1"/>
  <c r="J699" i="2"/>
  <c r="J1297" i="2" s="1"/>
  <c r="I699" i="2"/>
  <c r="I1297" i="2" s="1"/>
  <c r="H699" i="2"/>
  <c r="H1297" i="2" s="1"/>
  <c r="G699" i="2"/>
  <c r="G1297" i="2" s="1"/>
  <c r="F699" i="2"/>
  <c r="F1297" i="2" s="1"/>
  <c r="E699" i="2"/>
  <c r="E1297" i="2" s="1"/>
  <c r="D699" i="2"/>
  <c r="D1297" i="2" s="1"/>
  <c r="C699" i="2"/>
  <c r="C1297" i="2" s="1"/>
  <c r="A699" i="2"/>
  <c r="A1297" i="2" s="1"/>
  <c r="A106" i="3" s="1"/>
  <c r="A766" i="3" s="1"/>
  <c r="Z766" i="3" s="1"/>
  <c r="V698" i="2"/>
  <c r="V1296" i="2" s="1"/>
  <c r="U698" i="2"/>
  <c r="U1296" i="2" s="1"/>
  <c r="T698" i="2"/>
  <c r="T1296" i="2" s="1"/>
  <c r="S698" i="2"/>
  <c r="S1296" i="2" s="1"/>
  <c r="R698" i="2"/>
  <c r="R1296" i="2" s="1"/>
  <c r="Q698" i="2"/>
  <c r="Q1296" i="2" s="1"/>
  <c r="P698" i="2"/>
  <c r="P1296" i="2" s="1"/>
  <c r="O698" i="2"/>
  <c r="O1296" i="2" s="1"/>
  <c r="N698" i="2"/>
  <c r="N1296" i="2" s="1"/>
  <c r="M698" i="2"/>
  <c r="M1296" i="2" s="1"/>
  <c r="L698" i="2"/>
  <c r="L1296" i="2" s="1"/>
  <c r="K698" i="2"/>
  <c r="K1296" i="2" s="1"/>
  <c r="J698" i="2"/>
  <c r="J1296" i="2" s="1"/>
  <c r="I698" i="2"/>
  <c r="I1296" i="2" s="1"/>
  <c r="H698" i="2"/>
  <c r="H1296" i="2" s="1"/>
  <c r="G698" i="2"/>
  <c r="G1296" i="2" s="1"/>
  <c r="F698" i="2"/>
  <c r="F1296" i="2" s="1"/>
  <c r="E698" i="2"/>
  <c r="E1296" i="2" s="1"/>
  <c r="D698" i="2"/>
  <c r="D1296" i="2" s="1"/>
  <c r="C698" i="2"/>
  <c r="C1296" i="2" s="1"/>
  <c r="A698" i="2"/>
  <c r="A1296" i="2" s="1"/>
  <c r="A105" i="3" s="1"/>
  <c r="A765" i="3" s="1"/>
  <c r="Z765" i="3" s="1"/>
  <c r="V697" i="2"/>
  <c r="V1295" i="2" s="1"/>
  <c r="U697" i="2"/>
  <c r="U1295" i="2" s="1"/>
  <c r="T697" i="2"/>
  <c r="T1295" i="2" s="1"/>
  <c r="S697" i="2"/>
  <c r="S1295" i="2" s="1"/>
  <c r="R697" i="2"/>
  <c r="R1295" i="2" s="1"/>
  <c r="Q697" i="2"/>
  <c r="Q1295" i="2" s="1"/>
  <c r="P697" i="2"/>
  <c r="P1295" i="2" s="1"/>
  <c r="O697" i="2"/>
  <c r="O1295" i="2" s="1"/>
  <c r="N697" i="2"/>
  <c r="N1295" i="2" s="1"/>
  <c r="M697" i="2"/>
  <c r="M1295" i="2" s="1"/>
  <c r="L697" i="2"/>
  <c r="L1295" i="2" s="1"/>
  <c r="K697" i="2"/>
  <c r="K1295" i="2" s="1"/>
  <c r="J697" i="2"/>
  <c r="J1295" i="2" s="1"/>
  <c r="I697" i="2"/>
  <c r="I1295" i="2" s="1"/>
  <c r="H697" i="2"/>
  <c r="H1295" i="2" s="1"/>
  <c r="G697" i="2"/>
  <c r="G1295" i="2" s="1"/>
  <c r="F697" i="2"/>
  <c r="F1295" i="2" s="1"/>
  <c r="E697" i="2"/>
  <c r="E1295" i="2" s="1"/>
  <c r="D697" i="2"/>
  <c r="D1295" i="2" s="1"/>
  <c r="C697" i="2"/>
  <c r="C1295" i="2" s="1"/>
  <c r="A697" i="2"/>
  <c r="A1295" i="2" s="1"/>
  <c r="A104" i="3" s="1"/>
  <c r="A764" i="3" s="1"/>
  <c r="Z764" i="3" s="1"/>
  <c r="V696" i="2"/>
  <c r="V1294" i="2" s="1"/>
  <c r="U696" i="2"/>
  <c r="U1294" i="2" s="1"/>
  <c r="T696" i="2"/>
  <c r="T1294" i="2" s="1"/>
  <c r="S696" i="2"/>
  <c r="S1294" i="2" s="1"/>
  <c r="R696" i="2"/>
  <c r="R1294" i="2" s="1"/>
  <c r="Q696" i="2"/>
  <c r="Q1294" i="2" s="1"/>
  <c r="P696" i="2"/>
  <c r="P1294" i="2" s="1"/>
  <c r="O696" i="2"/>
  <c r="O1294" i="2" s="1"/>
  <c r="N696" i="2"/>
  <c r="N1294" i="2" s="1"/>
  <c r="M696" i="2"/>
  <c r="M1294" i="2" s="1"/>
  <c r="L696" i="2"/>
  <c r="L1294" i="2" s="1"/>
  <c r="K696" i="2"/>
  <c r="K1294" i="2" s="1"/>
  <c r="J696" i="2"/>
  <c r="J1294" i="2" s="1"/>
  <c r="I696" i="2"/>
  <c r="I1294" i="2" s="1"/>
  <c r="H696" i="2"/>
  <c r="H1294" i="2" s="1"/>
  <c r="G696" i="2"/>
  <c r="G1294" i="2" s="1"/>
  <c r="F696" i="2"/>
  <c r="F1294" i="2" s="1"/>
  <c r="E696" i="2"/>
  <c r="E1294" i="2" s="1"/>
  <c r="D696" i="2"/>
  <c r="D1294" i="2" s="1"/>
  <c r="C696" i="2"/>
  <c r="C1294" i="2" s="1"/>
  <c r="A696" i="2"/>
  <c r="A1294" i="2" s="1"/>
  <c r="A103" i="3" s="1"/>
  <c r="A763" i="3" s="1"/>
  <c r="Z763" i="3" s="1"/>
  <c r="V695" i="2"/>
  <c r="V1293" i="2" s="1"/>
  <c r="U695" i="2"/>
  <c r="U1293" i="2" s="1"/>
  <c r="T695" i="2"/>
  <c r="T1293" i="2" s="1"/>
  <c r="S695" i="2"/>
  <c r="S1293" i="2" s="1"/>
  <c r="R695" i="2"/>
  <c r="R1293" i="2" s="1"/>
  <c r="Q695" i="2"/>
  <c r="Q1293" i="2" s="1"/>
  <c r="P695" i="2"/>
  <c r="P1293" i="2" s="1"/>
  <c r="O695" i="2"/>
  <c r="O1293" i="2" s="1"/>
  <c r="N695" i="2"/>
  <c r="N1293" i="2" s="1"/>
  <c r="M695" i="2"/>
  <c r="M1293" i="2" s="1"/>
  <c r="L695" i="2"/>
  <c r="L1293" i="2" s="1"/>
  <c r="K695" i="2"/>
  <c r="K1293" i="2" s="1"/>
  <c r="J695" i="2"/>
  <c r="J1293" i="2" s="1"/>
  <c r="I695" i="2"/>
  <c r="I1293" i="2" s="1"/>
  <c r="H695" i="2"/>
  <c r="H1293" i="2" s="1"/>
  <c r="G695" i="2"/>
  <c r="G1293" i="2" s="1"/>
  <c r="F695" i="2"/>
  <c r="F1293" i="2" s="1"/>
  <c r="E695" i="2"/>
  <c r="E1293" i="2" s="1"/>
  <c r="D695" i="2"/>
  <c r="D1293" i="2" s="1"/>
  <c r="C695" i="2"/>
  <c r="C1293" i="2" s="1"/>
  <c r="A695" i="2"/>
  <c r="A1293" i="2" s="1"/>
  <c r="A102" i="3" s="1"/>
  <c r="A762" i="3" s="1"/>
  <c r="Z762" i="3" s="1"/>
  <c r="V694" i="2"/>
  <c r="V1292" i="2" s="1"/>
  <c r="U694" i="2"/>
  <c r="U1292" i="2" s="1"/>
  <c r="T694" i="2"/>
  <c r="T1292" i="2" s="1"/>
  <c r="S694" i="2"/>
  <c r="S1292" i="2" s="1"/>
  <c r="R694" i="2"/>
  <c r="R1292" i="2" s="1"/>
  <c r="Q694" i="2"/>
  <c r="Q1292" i="2" s="1"/>
  <c r="P694" i="2"/>
  <c r="P1292" i="2" s="1"/>
  <c r="O694" i="2"/>
  <c r="O1292" i="2" s="1"/>
  <c r="N694" i="2"/>
  <c r="N1292" i="2" s="1"/>
  <c r="M694" i="2"/>
  <c r="M1292" i="2" s="1"/>
  <c r="L694" i="2"/>
  <c r="L1292" i="2" s="1"/>
  <c r="K694" i="2"/>
  <c r="K1292" i="2" s="1"/>
  <c r="J694" i="2"/>
  <c r="J1292" i="2" s="1"/>
  <c r="I694" i="2"/>
  <c r="I1292" i="2" s="1"/>
  <c r="H694" i="2"/>
  <c r="H1292" i="2" s="1"/>
  <c r="G694" i="2"/>
  <c r="G1292" i="2" s="1"/>
  <c r="F694" i="2"/>
  <c r="F1292" i="2" s="1"/>
  <c r="E694" i="2"/>
  <c r="E1292" i="2" s="1"/>
  <c r="D694" i="2"/>
  <c r="D1292" i="2" s="1"/>
  <c r="C694" i="2"/>
  <c r="C1292" i="2" s="1"/>
  <c r="A694" i="2"/>
  <c r="A1292" i="2" s="1"/>
  <c r="A101" i="3" s="1"/>
  <c r="A761" i="3" s="1"/>
  <c r="Z761" i="3" s="1"/>
  <c r="V693" i="2"/>
  <c r="V1291" i="2" s="1"/>
  <c r="U693" i="2"/>
  <c r="U1291" i="2" s="1"/>
  <c r="T693" i="2"/>
  <c r="T1291" i="2" s="1"/>
  <c r="S693" i="2"/>
  <c r="S1291" i="2" s="1"/>
  <c r="R693" i="2"/>
  <c r="R1291" i="2" s="1"/>
  <c r="Q693" i="2"/>
  <c r="Q1291" i="2" s="1"/>
  <c r="P693" i="2"/>
  <c r="P1291" i="2" s="1"/>
  <c r="O693" i="2"/>
  <c r="O1291" i="2" s="1"/>
  <c r="N693" i="2"/>
  <c r="N1291" i="2" s="1"/>
  <c r="M693" i="2"/>
  <c r="M1291" i="2" s="1"/>
  <c r="L693" i="2"/>
  <c r="L1291" i="2" s="1"/>
  <c r="K693" i="2"/>
  <c r="K1291" i="2" s="1"/>
  <c r="J693" i="2"/>
  <c r="J1291" i="2" s="1"/>
  <c r="I693" i="2"/>
  <c r="I1291" i="2" s="1"/>
  <c r="H693" i="2"/>
  <c r="H1291" i="2" s="1"/>
  <c r="G693" i="2"/>
  <c r="G1291" i="2" s="1"/>
  <c r="F693" i="2"/>
  <c r="F1291" i="2" s="1"/>
  <c r="E693" i="2"/>
  <c r="E1291" i="2" s="1"/>
  <c r="D693" i="2"/>
  <c r="D1291" i="2" s="1"/>
  <c r="C693" i="2"/>
  <c r="C1291" i="2" s="1"/>
  <c r="A693" i="2"/>
  <c r="A1291" i="2" s="1"/>
  <c r="A100" i="3" s="1"/>
  <c r="A760" i="3" s="1"/>
  <c r="Z760" i="3" s="1"/>
  <c r="V692" i="2"/>
  <c r="V1290" i="2" s="1"/>
  <c r="U692" i="2"/>
  <c r="U1290" i="2" s="1"/>
  <c r="T692" i="2"/>
  <c r="T1290" i="2" s="1"/>
  <c r="S692" i="2"/>
  <c r="S1290" i="2" s="1"/>
  <c r="R692" i="2"/>
  <c r="R1290" i="2" s="1"/>
  <c r="Q692" i="2"/>
  <c r="Q1290" i="2" s="1"/>
  <c r="P692" i="2"/>
  <c r="P1290" i="2" s="1"/>
  <c r="O692" i="2"/>
  <c r="O1290" i="2" s="1"/>
  <c r="N692" i="2"/>
  <c r="N1290" i="2" s="1"/>
  <c r="M692" i="2"/>
  <c r="M1290" i="2" s="1"/>
  <c r="L692" i="2"/>
  <c r="L1290" i="2" s="1"/>
  <c r="K692" i="2"/>
  <c r="K1290" i="2" s="1"/>
  <c r="J692" i="2"/>
  <c r="J1290" i="2" s="1"/>
  <c r="I692" i="2"/>
  <c r="I1290" i="2" s="1"/>
  <c r="H692" i="2"/>
  <c r="H1290" i="2" s="1"/>
  <c r="G692" i="2"/>
  <c r="G1290" i="2" s="1"/>
  <c r="F692" i="2"/>
  <c r="F1290" i="2" s="1"/>
  <c r="E692" i="2"/>
  <c r="E1290" i="2" s="1"/>
  <c r="D692" i="2"/>
  <c r="D1290" i="2" s="1"/>
  <c r="C692" i="2"/>
  <c r="C1290" i="2" s="1"/>
  <c r="A692" i="2"/>
  <c r="A1290" i="2" s="1"/>
  <c r="A99" i="3" s="1"/>
  <c r="A759" i="3" s="1"/>
  <c r="Z759" i="3" s="1"/>
  <c r="V691" i="2"/>
  <c r="V1289" i="2" s="1"/>
  <c r="U691" i="2"/>
  <c r="U1289" i="2" s="1"/>
  <c r="T691" i="2"/>
  <c r="T1289" i="2" s="1"/>
  <c r="S691" i="2"/>
  <c r="S1289" i="2" s="1"/>
  <c r="R691" i="2"/>
  <c r="R1289" i="2" s="1"/>
  <c r="Q691" i="2"/>
  <c r="Q1289" i="2" s="1"/>
  <c r="P691" i="2"/>
  <c r="P1289" i="2" s="1"/>
  <c r="O691" i="2"/>
  <c r="O1289" i="2" s="1"/>
  <c r="N691" i="2"/>
  <c r="N1289" i="2" s="1"/>
  <c r="M691" i="2"/>
  <c r="M1289" i="2" s="1"/>
  <c r="L691" i="2"/>
  <c r="L1289" i="2" s="1"/>
  <c r="K691" i="2"/>
  <c r="K1289" i="2" s="1"/>
  <c r="J691" i="2"/>
  <c r="J1289" i="2" s="1"/>
  <c r="I691" i="2"/>
  <c r="I1289" i="2" s="1"/>
  <c r="H691" i="2"/>
  <c r="H1289" i="2" s="1"/>
  <c r="G691" i="2"/>
  <c r="G1289" i="2" s="1"/>
  <c r="F691" i="2"/>
  <c r="F1289" i="2" s="1"/>
  <c r="E691" i="2"/>
  <c r="E1289" i="2" s="1"/>
  <c r="D691" i="2"/>
  <c r="D1289" i="2" s="1"/>
  <c r="C691" i="2"/>
  <c r="C1289" i="2" s="1"/>
  <c r="A691" i="2"/>
  <c r="A1289" i="2" s="1"/>
  <c r="A98" i="3" s="1"/>
  <c r="A758" i="3" s="1"/>
  <c r="Z758" i="3" s="1"/>
  <c r="V690" i="2"/>
  <c r="V1288" i="2" s="1"/>
  <c r="U690" i="2"/>
  <c r="U1288" i="2" s="1"/>
  <c r="T690" i="2"/>
  <c r="T1288" i="2" s="1"/>
  <c r="S690" i="2"/>
  <c r="S1288" i="2" s="1"/>
  <c r="R690" i="2"/>
  <c r="R1288" i="2" s="1"/>
  <c r="Q690" i="2"/>
  <c r="Q1288" i="2" s="1"/>
  <c r="P690" i="2"/>
  <c r="P1288" i="2" s="1"/>
  <c r="O690" i="2"/>
  <c r="O1288" i="2" s="1"/>
  <c r="N690" i="2"/>
  <c r="N1288" i="2" s="1"/>
  <c r="M690" i="2"/>
  <c r="M1288" i="2" s="1"/>
  <c r="L690" i="2"/>
  <c r="L1288" i="2" s="1"/>
  <c r="K690" i="2"/>
  <c r="K1288" i="2" s="1"/>
  <c r="J690" i="2"/>
  <c r="J1288" i="2" s="1"/>
  <c r="I690" i="2"/>
  <c r="I1288" i="2" s="1"/>
  <c r="H690" i="2"/>
  <c r="H1288" i="2" s="1"/>
  <c r="G690" i="2"/>
  <c r="G1288" i="2" s="1"/>
  <c r="F690" i="2"/>
  <c r="F1288" i="2" s="1"/>
  <c r="E690" i="2"/>
  <c r="E1288" i="2" s="1"/>
  <c r="D690" i="2"/>
  <c r="D1288" i="2" s="1"/>
  <c r="C690" i="2"/>
  <c r="C1288" i="2" s="1"/>
  <c r="A690" i="2"/>
  <c r="A1288" i="2" s="1"/>
  <c r="A97" i="3" s="1"/>
  <c r="A757" i="3" s="1"/>
  <c r="Z757" i="3" s="1"/>
  <c r="V689" i="2"/>
  <c r="V1287" i="2" s="1"/>
  <c r="U689" i="2"/>
  <c r="U1287" i="2" s="1"/>
  <c r="T689" i="2"/>
  <c r="T1287" i="2" s="1"/>
  <c r="S689" i="2"/>
  <c r="S1287" i="2" s="1"/>
  <c r="R689" i="2"/>
  <c r="R1287" i="2" s="1"/>
  <c r="Q689" i="2"/>
  <c r="Q1287" i="2" s="1"/>
  <c r="P689" i="2"/>
  <c r="P1287" i="2" s="1"/>
  <c r="O689" i="2"/>
  <c r="O1287" i="2" s="1"/>
  <c r="N689" i="2"/>
  <c r="N1287" i="2" s="1"/>
  <c r="M689" i="2"/>
  <c r="M1287" i="2" s="1"/>
  <c r="L689" i="2"/>
  <c r="L1287" i="2" s="1"/>
  <c r="K689" i="2"/>
  <c r="K1287" i="2" s="1"/>
  <c r="J689" i="2"/>
  <c r="J1287" i="2" s="1"/>
  <c r="I689" i="2"/>
  <c r="I1287" i="2" s="1"/>
  <c r="H689" i="2"/>
  <c r="H1287" i="2" s="1"/>
  <c r="G689" i="2"/>
  <c r="G1287" i="2" s="1"/>
  <c r="F689" i="2"/>
  <c r="F1287" i="2" s="1"/>
  <c r="E689" i="2"/>
  <c r="E1287" i="2" s="1"/>
  <c r="D689" i="2"/>
  <c r="D1287" i="2" s="1"/>
  <c r="C689" i="2"/>
  <c r="C1287" i="2" s="1"/>
  <c r="A689" i="2"/>
  <c r="A1287" i="2" s="1"/>
  <c r="A96" i="3" s="1"/>
  <c r="A756" i="3" s="1"/>
  <c r="Z756" i="3" s="1"/>
  <c r="V688" i="2"/>
  <c r="V1286" i="2" s="1"/>
  <c r="U688" i="2"/>
  <c r="U1286" i="2" s="1"/>
  <c r="T688" i="2"/>
  <c r="T1286" i="2" s="1"/>
  <c r="S688" i="2"/>
  <c r="S1286" i="2" s="1"/>
  <c r="R688" i="2"/>
  <c r="R1286" i="2" s="1"/>
  <c r="Q688" i="2"/>
  <c r="Q1286" i="2" s="1"/>
  <c r="P688" i="2"/>
  <c r="P1286" i="2" s="1"/>
  <c r="O688" i="2"/>
  <c r="O1286" i="2" s="1"/>
  <c r="N688" i="2"/>
  <c r="N1286" i="2" s="1"/>
  <c r="M688" i="2"/>
  <c r="M1286" i="2" s="1"/>
  <c r="L688" i="2"/>
  <c r="L1286" i="2" s="1"/>
  <c r="K688" i="2"/>
  <c r="K1286" i="2" s="1"/>
  <c r="J688" i="2"/>
  <c r="J1286" i="2" s="1"/>
  <c r="I688" i="2"/>
  <c r="I1286" i="2" s="1"/>
  <c r="H688" i="2"/>
  <c r="H1286" i="2" s="1"/>
  <c r="G688" i="2"/>
  <c r="G1286" i="2" s="1"/>
  <c r="F688" i="2"/>
  <c r="F1286" i="2" s="1"/>
  <c r="E688" i="2"/>
  <c r="E1286" i="2" s="1"/>
  <c r="D688" i="2"/>
  <c r="D1286" i="2" s="1"/>
  <c r="C688" i="2"/>
  <c r="C1286" i="2" s="1"/>
  <c r="A688" i="2"/>
  <c r="A1286" i="2" s="1"/>
  <c r="A95" i="3" s="1"/>
  <c r="A755" i="3" s="1"/>
  <c r="Z755" i="3" s="1"/>
  <c r="V687" i="2"/>
  <c r="V1285" i="2" s="1"/>
  <c r="U687" i="2"/>
  <c r="U1285" i="2" s="1"/>
  <c r="T687" i="2"/>
  <c r="T1285" i="2" s="1"/>
  <c r="S687" i="2"/>
  <c r="S1285" i="2" s="1"/>
  <c r="R687" i="2"/>
  <c r="R1285" i="2" s="1"/>
  <c r="Q687" i="2"/>
  <c r="Q1285" i="2" s="1"/>
  <c r="P687" i="2"/>
  <c r="P1285" i="2" s="1"/>
  <c r="O687" i="2"/>
  <c r="O1285" i="2" s="1"/>
  <c r="N687" i="2"/>
  <c r="N1285" i="2" s="1"/>
  <c r="M687" i="2"/>
  <c r="M1285" i="2" s="1"/>
  <c r="L687" i="2"/>
  <c r="L1285" i="2" s="1"/>
  <c r="K687" i="2"/>
  <c r="K1285" i="2" s="1"/>
  <c r="J687" i="2"/>
  <c r="J1285" i="2" s="1"/>
  <c r="I687" i="2"/>
  <c r="I1285" i="2" s="1"/>
  <c r="H687" i="2"/>
  <c r="H1285" i="2" s="1"/>
  <c r="G687" i="2"/>
  <c r="G1285" i="2" s="1"/>
  <c r="F687" i="2"/>
  <c r="F1285" i="2" s="1"/>
  <c r="E687" i="2"/>
  <c r="E1285" i="2" s="1"/>
  <c r="D687" i="2"/>
  <c r="D1285" i="2" s="1"/>
  <c r="C687" i="2"/>
  <c r="C1285" i="2" s="1"/>
  <c r="A687" i="2"/>
  <c r="A1285" i="2" s="1"/>
  <c r="A94" i="3" s="1"/>
  <c r="A754" i="3" s="1"/>
  <c r="Z754" i="3" s="1"/>
  <c r="V686" i="2"/>
  <c r="V1284" i="2" s="1"/>
  <c r="U686" i="2"/>
  <c r="U1284" i="2" s="1"/>
  <c r="T686" i="2"/>
  <c r="T1284" i="2" s="1"/>
  <c r="S686" i="2"/>
  <c r="S1284" i="2" s="1"/>
  <c r="R686" i="2"/>
  <c r="R1284" i="2" s="1"/>
  <c r="Q686" i="2"/>
  <c r="Q1284" i="2" s="1"/>
  <c r="P686" i="2"/>
  <c r="P1284" i="2" s="1"/>
  <c r="O686" i="2"/>
  <c r="O1284" i="2" s="1"/>
  <c r="N686" i="2"/>
  <c r="N1284" i="2" s="1"/>
  <c r="M686" i="2"/>
  <c r="M1284" i="2" s="1"/>
  <c r="L686" i="2"/>
  <c r="L1284" i="2" s="1"/>
  <c r="K686" i="2"/>
  <c r="K1284" i="2" s="1"/>
  <c r="J686" i="2"/>
  <c r="J1284" i="2" s="1"/>
  <c r="I686" i="2"/>
  <c r="I1284" i="2" s="1"/>
  <c r="H686" i="2"/>
  <c r="H1284" i="2" s="1"/>
  <c r="G686" i="2"/>
  <c r="G1284" i="2" s="1"/>
  <c r="F686" i="2"/>
  <c r="F1284" i="2" s="1"/>
  <c r="E686" i="2"/>
  <c r="E1284" i="2" s="1"/>
  <c r="D686" i="2"/>
  <c r="D1284" i="2" s="1"/>
  <c r="C686" i="2"/>
  <c r="C1284" i="2" s="1"/>
  <c r="A686" i="2"/>
  <c r="A1284" i="2" s="1"/>
  <c r="A93" i="3" s="1"/>
  <c r="A753" i="3" s="1"/>
  <c r="Z753" i="3" s="1"/>
  <c r="V685" i="2"/>
  <c r="V1283" i="2" s="1"/>
  <c r="U685" i="2"/>
  <c r="U1283" i="2" s="1"/>
  <c r="T685" i="2"/>
  <c r="T1283" i="2" s="1"/>
  <c r="S685" i="2"/>
  <c r="S1283" i="2" s="1"/>
  <c r="R685" i="2"/>
  <c r="R1283" i="2" s="1"/>
  <c r="Q685" i="2"/>
  <c r="Q1283" i="2" s="1"/>
  <c r="P685" i="2"/>
  <c r="P1283" i="2" s="1"/>
  <c r="O685" i="2"/>
  <c r="O1283" i="2" s="1"/>
  <c r="N685" i="2"/>
  <c r="N1283" i="2" s="1"/>
  <c r="M685" i="2"/>
  <c r="M1283" i="2" s="1"/>
  <c r="L685" i="2"/>
  <c r="L1283" i="2" s="1"/>
  <c r="K685" i="2"/>
  <c r="K1283" i="2" s="1"/>
  <c r="J685" i="2"/>
  <c r="J1283" i="2" s="1"/>
  <c r="I685" i="2"/>
  <c r="I1283" i="2" s="1"/>
  <c r="H685" i="2"/>
  <c r="H1283" i="2" s="1"/>
  <c r="G685" i="2"/>
  <c r="G1283" i="2" s="1"/>
  <c r="F685" i="2"/>
  <c r="F1283" i="2" s="1"/>
  <c r="E685" i="2"/>
  <c r="E1283" i="2" s="1"/>
  <c r="D685" i="2"/>
  <c r="D1283" i="2" s="1"/>
  <c r="C685" i="2"/>
  <c r="C1283" i="2" s="1"/>
  <c r="A685" i="2"/>
  <c r="A1283" i="2" s="1"/>
  <c r="A92" i="3" s="1"/>
  <c r="A752" i="3" s="1"/>
  <c r="Z752" i="3" s="1"/>
  <c r="V684" i="2"/>
  <c r="V1282" i="2" s="1"/>
  <c r="U684" i="2"/>
  <c r="U1282" i="2" s="1"/>
  <c r="T684" i="2"/>
  <c r="T1282" i="2" s="1"/>
  <c r="S684" i="2"/>
  <c r="S1282" i="2" s="1"/>
  <c r="R684" i="2"/>
  <c r="R1282" i="2" s="1"/>
  <c r="Q684" i="2"/>
  <c r="Q1282" i="2" s="1"/>
  <c r="P684" i="2"/>
  <c r="P1282" i="2" s="1"/>
  <c r="O684" i="2"/>
  <c r="O1282" i="2" s="1"/>
  <c r="N684" i="2"/>
  <c r="N1282" i="2" s="1"/>
  <c r="M684" i="2"/>
  <c r="M1282" i="2" s="1"/>
  <c r="L684" i="2"/>
  <c r="L1282" i="2" s="1"/>
  <c r="K684" i="2"/>
  <c r="K1282" i="2" s="1"/>
  <c r="J684" i="2"/>
  <c r="J1282" i="2" s="1"/>
  <c r="I684" i="2"/>
  <c r="I1282" i="2" s="1"/>
  <c r="H684" i="2"/>
  <c r="H1282" i="2" s="1"/>
  <c r="G684" i="2"/>
  <c r="G1282" i="2" s="1"/>
  <c r="F684" i="2"/>
  <c r="F1282" i="2" s="1"/>
  <c r="E684" i="2"/>
  <c r="E1282" i="2" s="1"/>
  <c r="D684" i="2"/>
  <c r="D1282" i="2" s="1"/>
  <c r="C684" i="2"/>
  <c r="C1282" i="2" s="1"/>
  <c r="A684" i="2"/>
  <c r="A1282" i="2" s="1"/>
  <c r="A91" i="3" s="1"/>
  <c r="A751" i="3" s="1"/>
  <c r="Z751" i="3" s="1"/>
  <c r="V683" i="2"/>
  <c r="V1281" i="2" s="1"/>
  <c r="U683" i="2"/>
  <c r="U1281" i="2" s="1"/>
  <c r="T683" i="2"/>
  <c r="T1281" i="2" s="1"/>
  <c r="S683" i="2"/>
  <c r="S1281" i="2" s="1"/>
  <c r="R683" i="2"/>
  <c r="R1281" i="2" s="1"/>
  <c r="Q683" i="2"/>
  <c r="Q1281" i="2" s="1"/>
  <c r="P683" i="2"/>
  <c r="P1281" i="2" s="1"/>
  <c r="O683" i="2"/>
  <c r="O1281" i="2" s="1"/>
  <c r="N683" i="2"/>
  <c r="N1281" i="2" s="1"/>
  <c r="M683" i="2"/>
  <c r="M1281" i="2" s="1"/>
  <c r="L683" i="2"/>
  <c r="L1281" i="2" s="1"/>
  <c r="K683" i="2"/>
  <c r="K1281" i="2" s="1"/>
  <c r="J683" i="2"/>
  <c r="J1281" i="2" s="1"/>
  <c r="I683" i="2"/>
  <c r="I1281" i="2" s="1"/>
  <c r="H683" i="2"/>
  <c r="H1281" i="2" s="1"/>
  <c r="G683" i="2"/>
  <c r="G1281" i="2" s="1"/>
  <c r="F683" i="2"/>
  <c r="F1281" i="2" s="1"/>
  <c r="E683" i="2"/>
  <c r="E1281" i="2" s="1"/>
  <c r="D683" i="2"/>
  <c r="D1281" i="2" s="1"/>
  <c r="C683" i="2"/>
  <c r="C1281" i="2" s="1"/>
  <c r="A683" i="2"/>
  <c r="A1281" i="2" s="1"/>
  <c r="A90" i="3" s="1"/>
  <c r="A750" i="3" s="1"/>
  <c r="Z750" i="3" s="1"/>
  <c r="V682" i="2"/>
  <c r="V1280" i="2" s="1"/>
  <c r="U682" i="2"/>
  <c r="U1280" i="2" s="1"/>
  <c r="T682" i="2"/>
  <c r="T1280" i="2" s="1"/>
  <c r="S682" i="2"/>
  <c r="S1280" i="2" s="1"/>
  <c r="R682" i="2"/>
  <c r="R1280" i="2" s="1"/>
  <c r="Q682" i="2"/>
  <c r="Q1280" i="2" s="1"/>
  <c r="P682" i="2"/>
  <c r="P1280" i="2" s="1"/>
  <c r="O682" i="2"/>
  <c r="O1280" i="2" s="1"/>
  <c r="N682" i="2"/>
  <c r="N1280" i="2" s="1"/>
  <c r="M682" i="2"/>
  <c r="M1280" i="2" s="1"/>
  <c r="L682" i="2"/>
  <c r="L1280" i="2" s="1"/>
  <c r="K682" i="2"/>
  <c r="K1280" i="2" s="1"/>
  <c r="J682" i="2"/>
  <c r="J1280" i="2" s="1"/>
  <c r="I682" i="2"/>
  <c r="I1280" i="2" s="1"/>
  <c r="H682" i="2"/>
  <c r="H1280" i="2" s="1"/>
  <c r="G682" i="2"/>
  <c r="G1280" i="2" s="1"/>
  <c r="F682" i="2"/>
  <c r="F1280" i="2" s="1"/>
  <c r="E682" i="2"/>
  <c r="E1280" i="2" s="1"/>
  <c r="D682" i="2"/>
  <c r="D1280" i="2" s="1"/>
  <c r="C682" i="2"/>
  <c r="C1280" i="2" s="1"/>
  <c r="A682" i="2"/>
  <c r="A1280" i="2" s="1"/>
  <c r="A89" i="3" s="1"/>
  <c r="A749" i="3" s="1"/>
  <c r="Z749" i="3" s="1"/>
  <c r="V681" i="2"/>
  <c r="V1279" i="2" s="1"/>
  <c r="U681" i="2"/>
  <c r="U1279" i="2" s="1"/>
  <c r="T681" i="2"/>
  <c r="T1279" i="2" s="1"/>
  <c r="S681" i="2"/>
  <c r="S1279" i="2" s="1"/>
  <c r="R681" i="2"/>
  <c r="R1279" i="2" s="1"/>
  <c r="Q681" i="2"/>
  <c r="Q1279" i="2" s="1"/>
  <c r="P681" i="2"/>
  <c r="P1279" i="2" s="1"/>
  <c r="O681" i="2"/>
  <c r="O1279" i="2" s="1"/>
  <c r="N681" i="2"/>
  <c r="N1279" i="2" s="1"/>
  <c r="M681" i="2"/>
  <c r="M1279" i="2" s="1"/>
  <c r="L681" i="2"/>
  <c r="L1279" i="2" s="1"/>
  <c r="K681" i="2"/>
  <c r="K1279" i="2" s="1"/>
  <c r="J681" i="2"/>
  <c r="J1279" i="2" s="1"/>
  <c r="I681" i="2"/>
  <c r="I1279" i="2" s="1"/>
  <c r="H681" i="2"/>
  <c r="H1279" i="2" s="1"/>
  <c r="G681" i="2"/>
  <c r="G1279" i="2" s="1"/>
  <c r="F681" i="2"/>
  <c r="F1279" i="2" s="1"/>
  <c r="E681" i="2"/>
  <c r="E1279" i="2" s="1"/>
  <c r="D681" i="2"/>
  <c r="D1279" i="2" s="1"/>
  <c r="C681" i="2"/>
  <c r="C1279" i="2" s="1"/>
  <c r="A681" i="2"/>
  <c r="A1279" i="2" s="1"/>
  <c r="A88" i="3" s="1"/>
  <c r="A748" i="3" s="1"/>
  <c r="Z748" i="3" s="1"/>
  <c r="V680" i="2"/>
  <c r="V1278" i="2" s="1"/>
  <c r="U680" i="2"/>
  <c r="U1278" i="2" s="1"/>
  <c r="T680" i="2"/>
  <c r="T1278" i="2" s="1"/>
  <c r="S680" i="2"/>
  <c r="S1278" i="2" s="1"/>
  <c r="R680" i="2"/>
  <c r="R1278" i="2" s="1"/>
  <c r="Q680" i="2"/>
  <c r="Q1278" i="2" s="1"/>
  <c r="P680" i="2"/>
  <c r="P1278" i="2" s="1"/>
  <c r="O680" i="2"/>
  <c r="O1278" i="2" s="1"/>
  <c r="N680" i="2"/>
  <c r="N1278" i="2" s="1"/>
  <c r="M680" i="2"/>
  <c r="M1278" i="2" s="1"/>
  <c r="L680" i="2"/>
  <c r="L1278" i="2" s="1"/>
  <c r="K680" i="2"/>
  <c r="K1278" i="2" s="1"/>
  <c r="J680" i="2"/>
  <c r="J1278" i="2" s="1"/>
  <c r="I680" i="2"/>
  <c r="I1278" i="2" s="1"/>
  <c r="H680" i="2"/>
  <c r="H1278" i="2" s="1"/>
  <c r="G680" i="2"/>
  <c r="G1278" i="2" s="1"/>
  <c r="F680" i="2"/>
  <c r="F1278" i="2" s="1"/>
  <c r="E680" i="2"/>
  <c r="E1278" i="2" s="1"/>
  <c r="D680" i="2"/>
  <c r="D1278" i="2" s="1"/>
  <c r="C680" i="2"/>
  <c r="C1278" i="2" s="1"/>
  <c r="A680" i="2"/>
  <c r="A1278" i="2" s="1"/>
  <c r="A87" i="3" s="1"/>
  <c r="A747" i="3" s="1"/>
  <c r="Z747" i="3" s="1"/>
  <c r="V679" i="2"/>
  <c r="V1277" i="2" s="1"/>
  <c r="U679" i="2"/>
  <c r="U1277" i="2" s="1"/>
  <c r="T679" i="2"/>
  <c r="T1277" i="2" s="1"/>
  <c r="S679" i="2"/>
  <c r="S1277" i="2" s="1"/>
  <c r="R679" i="2"/>
  <c r="R1277" i="2" s="1"/>
  <c r="Q679" i="2"/>
  <c r="Q1277" i="2" s="1"/>
  <c r="P679" i="2"/>
  <c r="P1277" i="2" s="1"/>
  <c r="O679" i="2"/>
  <c r="O1277" i="2" s="1"/>
  <c r="N679" i="2"/>
  <c r="N1277" i="2" s="1"/>
  <c r="M679" i="2"/>
  <c r="M1277" i="2" s="1"/>
  <c r="L679" i="2"/>
  <c r="L1277" i="2" s="1"/>
  <c r="K679" i="2"/>
  <c r="K1277" i="2" s="1"/>
  <c r="J679" i="2"/>
  <c r="J1277" i="2" s="1"/>
  <c r="I679" i="2"/>
  <c r="I1277" i="2" s="1"/>
  <c r="H679" i="2"/>
  <c r="H1277" i="2" s="1"/>
  <c r="G679" i="2"/>
  <c r="G1277" i="2" s="1"/>
  <c r="F679" i="2"/>
  <c r="F1277" i="2" s="1"/>
  <c r="E679" i="2"/>
  <c r="E1277" i="2" s="1"/>
  <c r="D679" i="2"/>
  <c r="D1277" i="2" s="1"/>
  <c r="C679" i="2"/>
  <c r="C1277" i="2" s="1"/>
  <c r="A679" i="2"/>
  <c r="A1277" i="2" s="1"/>
  <c r="A86" i="3" s="1"/>
  <c r="A746" i="3" s="1"/>
  <c r="Z746" i="3" s="1"/>
  <c r="V678" i="2"/>
  <c r="V1276" i="2" s="1"/>
  <c r="U678" i="2"/>
  <c r="U1276" i="2" s="1"/>
  <c r="T678" i="2"/>
  <c r="T1276" i="2" s="1"/>
  <c r="S678" i="2"/>
  <c r="S1276" i="2" s="1"/>
  <c r="R678" i="2"/>
  <c r="R1276" i="2" s="1"/>
  <c r="Q678" i="2"/>
  <c r="Q1276" i="2" s="1"/>
  <c r="P678" i="2"/>
  <c r="P1276" i="2" s="1"/>
  <c r="O678" i="2"/>
  <c r="O1276" i="2" s="1"/>
  <c r="N678" i="2"/>
  <c r="N1276" i="2" s="1"/>
  <c r="M678" i="2"/>
  <c r="M1276" i="2" s="1"/>
  <c r="L678" i="2"/>
  <c r="L1276" i="2" s="1"/>
  <c r="K678" i="2"/>
  <c r="K1276" i="2" s="1"/>
  <c r="J678" i="2"/>
  <c r="J1276" i="2" s="1"/>
  <c r="I678" i="2"/>
  <c r="I1276" i="2" s="1"/>
  <c r="H678" i="2"/>
  <c r="H1276" i="2" s="1"/>
  <c r="G678" i="2"/>
  <c r="G1276" i="2" s="1"/>
  <c r="F678" i="2"/>
  <c r="F1276" i="2" s="1"/>
  <c r="E678" i="2"/>
  <c r="E1276" i="2" s="1"/>
  <c r="D678" i="2"/>
  <c r="D1276" i="2" s="1"/>
  <c r="C678" i="2"/>
  <c r="C1276" i="2" s="1"/>
  <c r="A678" i="2"/>
  <c r="A1276" i="2" s="1"/>
  <c r="A85" i="3" s="1"/>
  <c r="A745" i="3" s="1"/>
  <c r="Z745" i="3" s="1"/>
  <c r="V677" i="2"/>
  <c r="V1275" i="2" s="1"/>
  <c r="U677" i="2"/>
  <c r="U1275" i="2" s="1"/>
  <c r="T677" i="2"/>
  <c r="T1275" i="2" s="1"/>
  <c r="S677" i="2"/>
  <c r="S1275" i="2" s="1"/>
  <c r="R677" i="2"/>
  <c r="R1275" i="2" s="1"/>
  <c r="Q677" i="2"/>
  <c r="Q1275" i="2" s="1"/>
  <c r="P677" i="2"/>
  <c r="P1275" i="2" s="1"/>
  <c r="O677" i="2"/>
  <c r="O1275" i="2" s="1"/>
  <c r="N677" i="2"/>
  <c r="N1275" i="2" s="1"/>
  <c r="M677" i="2"/>
  <c r="M1275" i="2" s="1"/>
  <c r="L677" i="2"/>
  <c r="L1275" i="2" s="1"/>
  <c r="K677" i="2"/>
  <c r="K1275" i="2" s="1"/>
  <c r="J677" i="2"/>
  <c r="J1275" i="2" s="1"/>
  <c r="I677" i="2"/>
  <c r="I1275" i="2" s="1"/>
  <c r="H677" i="2"/>
  <c r="H1275" i="2" s="1"/>
  <c r="G677" i="2"/>
  <c r="G1275" i="2" s="1"/>
  <c r="F677" i="2"/>
  <c r="F1275" i="2" s="1"/>
  <c r="E677" i="2"/>
  <c r="E1275" i="2" s="1"/>
  <c r="D677" i="2"/>
  <c r="D1275" i="2" s="1"/>
  <c r="C677" i="2"/>
  <c r="C1275" i="2" s="1"/>
  <c r="A677" i="2"/>
  <c r="A1275" i="2" s="1"/>
  <c r="A84" i="3" s="1"/>
  <c r="A744" i="3" s="1"/>
  <c r="Z744" i="3" s="1"/>
  <c r="V676" i="2"/>
  <c r="V1274" i="2" s="1"/>
  <c r="U676" i="2"/>
  <c r="U1274" i="2" s="1"/>
  <c r="T676" i="2"/>
  <c r="T1274" i="2" s="1"/>
  <c r="S676" i="2"/>
  <c r="S1274" i="2" s="1"/>
  <c r="R676" i="2"/>
  <c r="R1274" i="2" s="1"/>
  <c r="Q676" i="2"/>
  <c r="Q1274" i="2" s="1"/>
  <c r="P676" i="2"/>
  <c r="P1274" i="2" s="1"/>
  <c r="O676" i="2"/>
  <c r="O1274" i="2" s="1"/>
  <c r="N676" i="2"/>
  <c r="N1274" i="2" s="1"/>
  <c r="M676" i="2"/>
  <c r="M1274" i="2" s="1"/>
  <c r="L676" i="2"/>
  <c r="L1274" i="2" s="1"/>
  <c r="K676" i="2"/>
  <c r="K1274" i="2" s="1"/>
  <c r="J676" i="2"/>
  <c r="J1274" i="2" s="1"/>
  <c r="I676" i="2"/>
  <c r="I1274" i="2" s="1"/>
  <c r="H676" i="2"/>
  <c r="H1274" i="2" s="1"/>
  <c r="G676" i="2"/>
  <c r="G1274" i="2" s="1"/>
  <c r="F676" i="2"/>
  <c r="F1274" i="2" s="1"/>
  <c r="E676" i="2"/>
  <c r="E1274" i="2" s="1"/>
  <c r="D676" i="2"/>
  <c r="D1274" i="2" s="1"/>
  <c r="C676" i="2"/>
  <c r="C1274" i="2" s="1"/>
  <c r="A676" i="2"/>
  <c r="A1274" i="2" s="1"/>
  <c r="A83" i="3" s="1"/>
  <c r="A743" i="3" s="1"/>
  <c r="Z743" i="3" s="1"/>
  <c r="V675" i="2"/>
  <c r="V1273" i="2" s="1"/>
  <c r="U675" i="2"/>
  <c r="U1273" i="2" s="1"/>
  <c r="T675" i="2"/>
  <c r="T1273" i="2" s="1"/>
  <c r="S675" i="2"/>
  <c r="S1273" i="2" s="1"/>
  <c r="R675" i="2"/>
  <c r="R1273" i="2" s="1"/>
  <c r="Q675" i="2"/>
  <c r="Q1273" i="2" s="1"/>
  <c r="P675" i="2"/>
  <c r="P1273" i="2" s="1"/>
  <c r="O675" i="2"/>
  <c r="O1273" i="2" s="1"/>
  <c r="N675" i="2"/>
  <c r="N1273" i="2" s="1"/>
  <c r="M675" i="2"/>
  <c r="M1273" i="2" s="1"/>
  <c r="L675" i="2"/>
  <c r="L1273" i="2" s="1"/>
  <c r="K675" i="2"/>
  <c r="K1273" i="2" s="1"/>
  <c r="J675" i="2"/>
  <c r="J1273" i="2" s="1"/>
  <c r="I675" i="2"/>
  <c r="I1273" i="2" s="1"/>
  <c r="H675" i="2"/>
  <c r="H1273" i="2" s="1"/>
  <c r="G675" i="2"/>
  <c r="G1273" i="2" s="1"/>
  <c r="F675" i="2"/>
  <c r="F1273" i="2" s="1"/>
  <c r="E675" i="2"/>
  <c r="E1273" i="2" s="1"/>
  <c r="D675" i="2"/>
  <c r="D1273" i="2" s="1"/>
  <c r="C675" i="2"/>
  <c r="C1273" i="2" s="1"/>
  <c r="A675" i="2"/>
  <c r="A1273" i="2" s="1"/>
  <c r="A82" i="3" s="1"/>
  <c r="A742" i="3" s="1"/>
  <c r="Z742" i="3" s="1"/>
  <c r="V674" i="2"/>
  <c r="V1272" i="2" s="1"/>
  <c r="U674" i="2"/>
  <c r="U1272" i="2" s="1"/>
  <c r="T674" i="2"/>
  <c r="T1272" i="2" s="1"/>
  <c r="S674" i="2"/>
  <c r="S1272" i="2" s="1"/>
  <c r="R674" i="2"/>
  <c r="R1272" i="2" s="1"/>
  <c r="Q674" i="2"/>
  <c r="Q1272" i="2" s="1"/>
  <c r="P674" i="2"/>
  <c r="P1272" i="2" s="1"/>
  <c r="O674" i="2"/>
  <c r="O1272" i="2" s="1"/>
  <c r="N674" i="2"/>
  <c r="N1272" i="2" s="1"/>
  <c r="M674" i="2"/>
  <c r="M1272" i="2" s="1"/>
  <c r="L674" i="2"/>
  <c r="L1272" i="2" s="1"/>
  <c r="K674" i="2"/>
  <c r="K1272" i="2" s="1"/>
  <c r="J674" i="2"/>
  <c r="J1272" i="2" s="1"/>
  <c r="I674" i="2"/>
  <c r="I1272" i="2" s="1"/>
  <c r="H674" i="2"/>
  <c r="H1272" i="2" s="1"/>
  <c r="G674" i="2"/>
  <c r="G1272" i="2" s="1"/>
  <c r="F674" i="2"/>
  <c r="F1272" i="2" s="1"/>
  <c r="E674" i="2"/>
  <c r="E1272" i="2" s="1"/>
  <c r="D674" i="2"/>
  <c r="D1272" i="2" s="1"/>
  <c r="C674" i="2"/>
  <c r="C1272" i="2" s="1"/>
  <c r="A674" i="2"/>
  <c r="A1272" i="2" s="1"/>
  <c r="A81" i="3" s="1"/>
  <c r="A741" i="3" s="1"/>
  <c r="Z741" i="3" s="1"/>
  <c r="V673" i="2"/>
  <c r="V1271" i="2" s="1"/>
  <c r="U673" i="2"/>
  <c r="U1271" i="2" s="1"/>
  <c r="T673" i="2"/>
  <c r="T1271" i="2" s="1"/>
  <c r="S673" i="2"/>
  <c r="S1271" i="2" s="1"/>
  <c r="R673" i="2"/>
  <c r="R1271" i="2" s="1"/>
  <c r="Q673" i="2"/>
  <c r="Q1271" i="2" s="1"/>
  <c r="P673" i="2"/>
  <c r="P1271" i="2" s="1"/>
  <c r="O673" i="2"/>
  <c r="O1271" i="2" s="1"/>
  <c r="N673" i="2"/>
  <c r="N1271" i="2" s="1"/>
  <c r="M673" i="2"/>
  <c r="M1271" i="2" s="1"/>
  <c r="L673" i="2"/>
  <c r="L1271" i="2" s="1"/>
  <c r="K673" i="2"/>
  <c r="K1271" i="2" s="1"/>
  <c r="J673" i="2"/>
  <c r="J1271" i="2" s="1"/>
  <c r="I673" i="2"/>
  <c r="I1271" i="2" s="1"/>
  <c r="H673" i="2"/>
  <c r="H1271" i="2" s="1"/>
  <c r="G673" i="2"/>
  <c r="G1271" i="2" s="1"/>
  <c r="F673" i="2"/>
  <c r="F1271" i="2" s="1"/>
  <c r="E673" i="2"/>
  <c r="E1271" i="2" s="1"/>
  <c r="D673" i="2"/>
  <c r="D1271" i="2" s="1"/>
  <c r="C673" i="2"/>
  <c r="C1271" i="2" s="1"/>
  <c r="A673" i="2"/>
  <c r="A1271" i="2" s="1"/>
  <c r="A80" i="3" s="1"/>
  <c r="A740" i="3" s="1"/>
  <c r="Z740" i="3" s="1"/>
  <c r="V672" i="2"/>
  <c r="V1270" i="2" s="1"/>
  <c r="U672" i="2"/>
  <c r="U1270" i="2" s="1"/>
  <c r="T672" i="2"/>
  <c r="T1270" i="2" s="1"/>
  <c r="S672" i="2"/>
  <c r="S1270" i="2" s="1"/>
  <c r="R672" i="2"/>
  <c r="R1270" i="2" s="1"/>
  <c r="Q672" i="2"/>
  <c r="Q1270" i="2" s="1"/>
  <c r="P672" i="2"/>
  <c r="P1270" i="2" s="1"/>
  <c r="O672" i="2"/>
  <c r="O1270" i="2" s="1"/>
  <c r="N672" i="2"/>
  <c r="N1270" i="2" s="1"/>
  <c r="M672" i="2"/>
  <c r="M1270" i="2" s="1"/>
  <c r="L672" i="2"/>
  <c r="L1270" i="2" s="1"/>
  <c r="K672" i="2"/>
  <c r="K1270" i="2" s="1"/>
  <c r="J672" i="2"/>
  <c r="J1270" i="2" s="1"/>
  <c r="I672" i="2"/>
  <c r="I1270" i="2" s="1"/>
  <c r="H672" i="2"/>
  <c r="H1270" i="2" s="1"/>
  <c r="G672" i="2"/>
  <c r="G1270" i="2" s="1"/>
  <c r="F672" i="2"/>
  <c r="F1270" i="2" s="1"/>
  <c r="E672" i="2"/>
  <c r="E1270" i="2" s="1"/>
  <c r="D672" i="2"/>
  <c r="D1270" i="2" s="1"/>
  <c r="C672" i="2"/>
  <c r="C1270" i="2" s="1"/>
  <c r="A672" i="2"/>
  <c r="A1270" i="2" s="1"/>
  <c r="A79" i="3" s="1"/>
  <c r="A739" i="3" s="1"/>
  <c r="Z739" i="3" s="1"/>
  <c r="V671" i="2"/>
  <c r="V1269" i="2" s="1"/>
  <c r="U671" i="2"/>
  <c r="U1269" i="2" s="1"/>
  <c r="T671" i="2"/>
  <c r="T1269" i="2" s="1"/>
  <c r="S671" i="2"/>
  <c r="S1269" i="2" s="1"/>
  <c r="R671" i="2"/>
  <c r="R1269" i="2" s="1"/>
  <c r="Q671" i="2"/>
  <c r="Q1269" i="2" s="1"/>
  <c r="P671" i="2"/>
  <c r="P1269" i="2" s="1"/>
  <c r="O671" i="2"/>
  <c r="O1269" i="2" s="1"/>
  <c r="N671" i="2"/>
  <c r="N1269" i="2" s="1"/>
  <c r="M671" i="2"/>
  <c r="M1269" i="2" s="1"/>
  <c r="L671" i="2"/>
  <c r="L1269" i="2" s="1"/>
  <c r="K671" i="2"/>
  <c r="K1269" i="2" s="1"/>
  <c r="J671" i="2"/>
  <c r="J1269" i="2" s="1"/>
  <c r="I671" i="2"/>
  <c r="I1269" i="2" s="1"/>
  <c r="H671" i="2"/>
  <c r="H1269" i="2" s="1"/>
  <c r="G671" i="2"/>
  <c r="G1269" i="2" s="1"/>
  <c r="F671" i="2"/>
  <c r="F1269" i="2" s="1"/>
  <c r="E671" i="2"/>
  <c r="E1269" i="2" s="1"/>
  <c r="D671" i="2"/>
  <c r="D1269" i="2" s="1"/>
  <c r="C671" i="2"/>
  <c r="C1269" i="2" s="1"/>
  <c r="A671" i="2"/>
  <c r="A1269" i="2" s="1"/>
  <c r="A78" i="3" s="1"/>
  <c r="A738" i="3" s="1"/>
  <c r="Z738" i="3" s="1"/>
  <c r="V670" i="2"/>
  <c r="V1268" i="2" s="1"/>
  <c r="U670" i="2"/>
  <c r="U1268" i="2" s="1"/>
  <c r="T670" i="2"/>
  <c r="T1268" i="2" s="1"/>
  <c r="S670" i="2"/>
  <c r="S1268" i="2" s="1"/>
  <c r="R670" i="2"/>
  <c r="R1268" i="2" s="1"/>
  <c r="Q670" i="2"/>
  <c r="Q1268" i="2" s="1"/>
  <c r="P670" i="2"/>
  <c r="P1268" i="2" s="1"/>
  <c r="O670" i="2"/>
  <c r="O1268" i="2" s="1"/>
  <c r="N670" i="2"/>
  <c r="N1268" i="2" s="1"/>
  <c r="M670" i="2"/>
  <c r="M1268" i="2" s="1"/>
  <c r="L670" i="2"/>
  <c r="L1268" i="2" s="1"/>
  <c r="K670" i="2"/>
  <c r="K1268" i="2" s="1"/>
  <c r="J670" i="2"/>
  <c r="J1268" i="2" s="1"/>
  <c r="I670" i="2"/>
  <c r="I1268" i="2" s="1"/>
  <c r="H670" i="2"/>
  <c r="H1268" i="2" s="1"/>
  <c r="G670" i="2"/>
  <c r="G1268" i="2" s="1"/>
  <c r="F670" i="2"/>
  <c r="F1268" i="2" s="1"/>
  <c r="E670" i="2"/>
  <c r="E1268" i="2" s="1"/>
  <c r="D670" i="2"/>
  <c r="D1268" i="2" s="1"/>
  <c r="C670" i="2"/>
  <c r="C1268" i="2" s="1"/>
  <c r="A670" i="2"/>
  <c r="A1268" i="2" s="1"/>
  <c r="A77" i="3" s="1"/>
  <c r="A737" i="3" s="1"/>
  <c r="Z737" i="3" s="1"/>
  <c r="V669" i="2"/>
  <c r="V1267" i="2" s="1"/>
  <c r="U669" i="2"/>
  <c r="U1267" i="2" s="1"/>
  <c r="T669" i="2"/>
  <c r="T1267" i="2" s="1"/>
  <c r="S669" i="2"/>
  <c r="S1267" i="2" s="1"/>
  <c r="R669" i="2"/>
  <c r="R1267" i="2" s="1"/>
  <c r="Q669" i="2"/>
  <c r="Q1267" i="2" s="1"/>
  <c r="P669" i="2"/>
  <c r="P1267" i="2" s="1"/>
  <c r="O669" i="2"/>
  <c r="O1267" i="2" s="1"/>
  <c r="N669" i="2"/>
  <c r="N1267" i="2" s="1"/>
  <c r="M669" i="2"/>
  <c r="M1267" i="2" s="1"/>
  <c r="L669" i="2"/>
  <c r="L1267" i="2" s="1"/>
  <c r="K669" i="2"/>
  <c r="K1267" i="2" s="1"/>
  <c r="J669" i="2"/>
  <c r="J1267" i="2" s="1"/>
  <c r="I669" i="2"/>
  <c r="I1267" i="2" s="1"/>
  <c r="H669" i="2"/>
  <c r="H1267" i="2" s="1"/>
  <c r="G669" i="2"/>
  <c r="G1267" i="2" s="1"/>
  <c r="F669" i="2"/>
  <c r="F1267" i="2" s="1"/>
  <c r="E669" i="2"/>
  <c r="E1267" i="2" s="1"/>
  <c r="D669" i="2"/>
  <c r="D1267" i="2" s="1"/>
  <c r="C669" i="2"/>
  <c r="C1267" i="2" s="1"/>
  <c r="A669" i="2"/>
  <c r="A1267" i="2" s="1"/>
  <c r="A76" i="3" s="1"/>
  <c r="A736" i="3" s="1"/>
  <c r="Z736" i="3" s="1"/>
  <c r="V668" i="2"/>
  <c r="V1266" i="2" s="1"/>
  <c r="U668" i="2"/>
  <c r="U1266" i="2" s="1"/>
  <c r="T668" i="2"/>
  <c r="T1266" i="2" s="1"/>
  <c r="S668" i="2"/>
  <c r="S1266" i="2" s="1"/>
  <c r="R668" i="2"/>
  <c r="R1266" i="2" s="1"/>
  <c r="Q668" i="2"/>
  <c r="Q1266" i="2" s="1"/>
  <c r="P668" i="2"/>
  <c r="P1266" i="2" s="1"/>
  <c r="O668" i="2"/>
  <c r="O1266" i="2" s="1"/>
  <c r="N668" i="2"/>
  <c r="N1266" i="2" s="1"/>
  <c r="M668" i="2"/>
  <c r="M1266" i="2" s="1"/>
  <c r="L668" i="2"/>
  <c r="L1266" i="2" s="1"/>
  <c r="K668" i="2"/>
  <c r="K1266" i="2" s="1"/>
  <c r="J668" i="2"/>
  <c r="J1266" i="2" s="1"/>
  <c r="I668" i="2"/>
  <c r="I1266" i="2" s="1"/>
  <c r="H668" i="2"/>
  <c r="H1266" i="2" s="1"/>
  <c r="G668" i="2"/>
  <c r="G1266" i="2" s="1"/>
  <c r="F668" i="2"/>
  <c r="F1266" i="2" s="1"/>
  <c r="E668" i="2"/>
  <c r="E1266" i="2" s="1"/>
  <c r="D668" i="2"/>
  <c r="D1266" i="2" s="1"/>
  <c r="C668" i="2"/>
  <c r="C1266" i="2" s="1"/>
  <c r="A668" i="2"/>
  <c r="A1266" i="2" s="1"/>
  <c r="A75" i="3" s="1"/>
  <c r="A735" i="3" s="1"/>
  <c r="Z735" i="3" s="1"/>
  <c r="V667" i="2"/>
  <c r="V1265" i="2" s="1"/>
  <c r="U667" i="2"/>
  <c r="U1265" i="2" s="1"/>
  <c r="T667" i="2"/>
  <c r="T1265" i="2" s="1"/>
  <c r="S667" i="2"/>
  <c r="S1265" i="2" s="1"/>
  <c r="R667" i="2"/>
  <c r="R1265" i="2" s="1"/>
  <c r="Q667" i="2"/>
  <c r="Q1265" i="2" s="1"/>
  <c r="P667" i="2"/>
  <c r="P1265" i="2" s="1"/>
  <c r="O667" i="2"/>
  <c r="O1265" i="2" s="1"/>
  <c r="N667" i="2"/>
  <c r="N1265" i="2" s="1"/>
  <c r="M667" i="2"/>
  <c r="M1265" i="2" s="1"/>
  <c r="L667" i="2"/>
  <c r="L1265" i="2" s="1"/>
  <c r="K667" i="2"/>
  <c r="K1265" i="2" s="1"/>
  <c r="J667" i="2"/>
  <c r="J1265" i="2" s="1"/>
  <c r="I667" i="2"/>
  <c r="I1265" i="2" s="1"/>
  <c r="H667" i="2"/>
  <c r="H1265" i="2" s="1"/>
  <c r="G667" i="2"/>
  <c r="G1265" i="2" s="1"/>
  <c r="F667" i="2"/>
  <c r="F1265" i="2" s="1"/>
  <c r="E667" i="2"/>
  <c r="E1265" i="2" s="1"/>
  <c r="D667" i="2"/>
  <c r="D1265" i="2" s="1"/>
  <c r="C667" i="2"/>
  <c r="C1265" i="2" s="1"/>
  <c r="A667" i="2"/>
  <c r="A1265" i="2" s="1"/>
  <c r="A74" i="3" s="1"/>
  <c r="A734" i="3" s="1"/>
  <c r="Z734" i="3" s="1"/>
  <c r="V666" i="2"/>
  <c r="V1264" i="2" s="1"/>
  <c r="U666" i="2"/>
  <c r="U1264" i="2" s="1"/>
  <c r="T666" i="2"/>
  <c r="T1264" i="2" s="1"/>
  <c r="S666" i="2"/>
  <c r="S1264" i="2" s="1"/>
  <c r="R666" i="2"/>
  <c r="R1264" i="2" s="1"/>
  <c r="Q666" i="2"/>
  <c r="Q1264" i="2" s="1"/>
  <c r="P666" i="2"/>
  <c r="P1264" i="2" s="1"/>
  <c r="O666" i="2"/>
  <c r="O1264" i="2" s="1"/>
  <c r="N666" i="2"/>
  <c r="N1264" i="2" s="1"/>
  <c r="M666" i="2"/>
  <c r="M1264" i="2" s="1"/>
  <c r="L666" i="2"/>
  <c r="L1264" i="2" s="1"/>
  <c r="K666" i="2"/>
  <c r="K1264" i="2" s="1"/>
  <c r="J666" i="2"/>
  <c r="J1264" i="2" s="1"/>
  <c r="I666" i="2"/>
  <c r="I1264" i="2" s="1"/>
  <c r="H666" i="2"/>
  <c r="H1264" i="2" s="1"/>
  <c r="G666" i="2"/>
  <c r="G1264" i="2" s="1"/>
  <c r="F666" i="2"/>
  <c r="F1264" i="2" s="1"/>
  <c r="E666" i="2"/>
  <c r="E1264" i="2" s="1"/>
  <c r="D666" i="2"/>
  <c r="D1264" i="2" s="1"/>
  <c r="C666" i="2"/>
  <c r="C1264" i="2" s="1"/>
  <c r="A666" i="2"/>
  <c r="A1264" i="2" s="1"/>
  <c r="A73" i="3" s="1"/>
  <c r="A733" i="3" s="1"/>
  <c r="Z733" i="3" s="1"/>
  <c r="V665" i="2"/>
  <c r="V1263" i="2" s="1"/>
  <c r="U665" i="2"/>
  <c r="U1263" i="2" s="1"/>
  <c r="T665" i="2"/>
  <c r="T1263" i="2" s="1"/>
  <c r="S665" i="2"/>
  <c r="S1263" i="2" s="1"/>
  <c r="R665" i="2"/>
  <c r="R1263" i="2" s="1"/>
  <c r="Q665" i="2"/>
  <c r="Q1263" i="2" s="1"/>
  <c r="P665" i="2"/>
  <c r="P1263" i="2" s="1"/>
  <c r="O665" i="2"/>
  <c r="O1263" i="2" s="1"/>
  <c r="N665" i="2"/>
  <c r="N1263" i="2" s="1"/>
  <c r="M665" i="2"/>
  <c r="M1263" i="2" s="1"/>
  <c r="L665" i="2"/>
  <c r="L1263" i="2" s="1"/>
  <c r="K665" i="2"/>
  <c r="K1263" i="2" s="1"/>
  <c r="J665" i="2"/>
  <c r="J1263" i="2" s="1"/>
  <c r="I665" i="2"/>
  <c r="I1263" i="2" s="1"/>
  <c r="H665" i="2"/>
  <c r="H1263" i="2" s="1"/>
  <c r="G665" i="2"/>
  <c r="G1263" i="2" s="1"/>
  <c r="F665" i="2"/>
  <c r="F1263" i="2" s="1"/>
  <c r="E665" i="2"/>
  <c r="E1263" i="2" s="1"/>
  <c r="D665" i="2"/>
  <c r="D1263" i="2" s="1"/>
  <c r="C665" i="2"/>
  <c r="C1263" i="2" s="1"/>
  <c r="A665" i="2"/>
  <c r="A1263" i="2" s="1"/>
  <c r="A72" i="3" s="1"/>
  <c r="A732" i="3" s="1"/>
  <c r="Z732" i="3" s="1"/>
  <c r="V664" i="2"/>
  <c r="V1262" i="2" s="1"/>
  <c r="U664" i="2"/>
  <c r="U1262" i="2" s="1"/>
  <c r="T664" i="2"/>
  <c r="T1262" i="2" s="1"/>
  <c r="S664" i="2"/>
  <c r="S1262" i="2" s="1"/>
  <c r="R664" i="2"/>
  <c r="R1262" i="2" s="1"/>
  <c r="Q664" i="2"/>
  <c r="Q1262" i="2" s="1"/>
  <c r="P664" i="2"/>
  <c r="P1262" i="2" s="1"/>
  <c r="O664" i="2"/>
  <c r="O1262" i="2" s="1"/>
  <c r="N664" i="2"/>
  <c r="N1262" i="2" s="1"/>
  <c r="M664" i="2"/>
  <c r="M1262" i="2" s="1"/>
  <c r="L664" i="2"/>
  <c r="L1262" i="2" s="1"/>
  <c r="K664" i="2"/>
  <c r="K1262" i="2" s="1"/>
  <c r="J664" i="2"/>
  <c r="J1262" i="2" s="1"/>
  <c r="I664" i="2"/>
  <c r="I1262" i="2" s="1"/>
  <c r="H664" i="2"/>
  <c r="H1262" i="2" s="1"/>
  <c r="G664" i="2"/>
  <c r="G1262" i="2" s="1"/>
  <c r="F664" i="2"/>
  <c r="F1262" i="2" s="1"/>
  <c r="E664" i="2"/>
  <c r="E1262" i="2" s="1"/>
  <c r="D664" i="2"/>
  <c r="D1262" i="2" s="1"/>
  <c r="C664" i="2"/>
  <c r="C1262" i="2" s="1"/>
  <c r="A664" i="2"/>
  <c r="A1262" i="2" s="1"/>
  <c r="A71" i="3" s="1"/>
  <c r="A731" i="3" s="1"/>
  <c r="Z731" i="3" s="1"/>
  <c r="V663" i="2"/>
  <c r="V1261" i="2" s="1"/>
  <c r="U663" i="2"/>
  <c r="U1261" i="2" s="1"/>
  <c r="T663" i="2"/>
  <c r="T1261" i="2" s="1"/>
  <c r="S663" i="2"/>
  <c r="S1261" i="2" s="1"/>
  <c r="R663" i="2"/>
  <c r="R1261" i="2" s="1"/>
  <c r="Q663" i="2"/>
  <c r="Q1261" i="2" s="1"/>
  <c r="P663" i="2"/>
  <c r="P1261" i="2" s="1"/>
  <c r="O663" i="2"/>
  <c r="O1261" i="2" s="1"/>
  <c r="N663" i="2"/>
  <c r="N1261" i="2" s="1"/>
  <c r="M663" i="2"/>
  <c r="M1261" i="2" s="1"/>
  <c r="L663" i="2"/>
  <c r="L1261" i="2" s="1"/>
  <c r="K663" i="2"/>
  <c r="K1261" i="2" s="1"/>
  <c r="J663" i="2"/>
  <c r="J1261" i="2" s="1"/>
  <c r="I663" i="2"/>
  <c r="I1261" i="2" s="1"/>
  <c r="H663" i="2"/>
  <c r="H1261" i="2" s="1"/>
  <c r="G663" i="2"/>
  <c r="G1261" i="2" s="1"/>
  <c r="F663" i="2"/>
  <c r="F1261" i="2" s="1"/>
  <c r="E663" i="2"/>
  <c r="E1261" i="2" s="1"/>
  <c r="D663" i="2"/>
  <c r="D1261" i="2" s="1"/>
  <c r="C663" i="2"/>
  <c r="C1261" i="2" s="1"/>
  <c r="A663" i="2"/>
  <c r="A1261" i="2" s="1"/>
  <c r="A70" i="3" s="1"/>
  <c r="A730" i="3" s="1"/>
  <c r="Z730" i="3" s="1"/>
  <c r="V662" i="2"/>
  <c r="V1260" i="2" s="1"/>
  <c r="U662" i="2"/>
  <c r="U1260" i="2" s="1"/>
  <c r="T662" i="2"/>
  <c r="T1260" i="2" s="1"/>
  <c r="S662" i="2"/>
  <c r="S1260" i="2" s="1"/>
  <c r="R662" i="2"/>
  <c r="R1260" i="2" s="1"/>
  <c r="Q662" i="2"/>
  <c r="Q1260" i="2" s="1"/>
  <c r="P662" i="2"/>
  <c r="P1260" i="2" s="1"/>
  <c r="O662" i="2"/>
  <c r="O1260" i="2" s="1"/>
  <c r="N662" i="2"/>
  <c r="N1260" i="2" s="1"/>
  <c r="M662" i="2"/>
  <c r="M1260" i="2" s="1"/>
  <c r="L662" i="2"/>
  <c r="L1260" i="2" s="1"/>
  <c r="K662" i="2"/>
  <c r="K1260" i="2" s="1"/>
  <c r="J662" i="2"/>
  <c r="J1260" i="2" s="1"/>
  <c r="I662" i="2"/>
  <c r="I1260" i="2" s="1"/>
  <c r="H662" i="2"/>
  <c r="H1260" i="2" s="1"/>
  <c r="G662" i="2"/>
  <c r="G1260" i="2" s="1"/>
  <c r="F662" i="2"/>
  <c r="F1260" i="2" s="1"/>
  <c r="E662" i="2"/>
  <c r="E1260" i="2" s="1"/>
  <c r="D662" i="2"/>
  <c r="D1260" i="2" s="1"/>
  <c r="C662" i="2"/>
  <c r="C1260" i="2" s="1"/>
  <c r="A662" i="2"/>
  <c r="A1260" i="2" s="1"/>
  <c r="A69" i="3" s="1"/>
  <c r="A729" i="3" s="1"/>
  <c r="Z729" i="3" s="1"/>
  <c r="V661" i="2"/>
  <c r="V1259" i="2" s="1"/>
  <c r="U661" i="2"/>
  <c r="U1259" i="2" s="1"/>
  <c r="T661" i="2"/>
  <c r="T1259" i="2" s="1"/>
  <c r="S661" i="2"/>
  <c r="S1259" i="2" s="1"/>
  <c r="R661" i="2"/>
  <c r="R1259" i="2" s="1"/>
  <c r="Q661" i="2"/>
  <c r="Q1259" i="2" s="1"/>
  <c r="P661" i="2"/>
  <c r="P1259" i="2" s="1"/>
  <c r="O661" i="2"/>
  <c r="O1259" i="2" s="1"/>
  <c r="N661" i="2"/>
  <c r="N1259" i="2" s="1"/>
  <c r="M661" i="2"/>
  <c r="M1259" i="2" s="1"/>
  <c r="L661" i="2"/>
  <c r="L1259" i="2" s="1"/>
  <c r="K661" i="2"/>
  <c r="K1259" i="2" s="1"/>
  <c r="J661" i="2"/>
  <c r="J1259" i="2" s="1"/>
  <c r="I661" i="2"/>
  <c r="I1259" i="2" s="1"/>
  <c r="H661" i="2"/>
  <c r="H1259" i="2" s="1"/>
  <c r="G661" i="2"/>
  <c r="G1259" i="2" s="1"/>
  <c r="F661" i="2"/>
  <c r="F1259" i="2" s="1"/>
  <c r="E661" i="2"/>
  <c r="E1259" i="2" s="1"/>
  <c r="D661" i="2"/>
  <c r="D1259" i="2" s="1"/>
  <c r="C661" i="2"/>
  <c r="C1259" i="2" s="1"/>
  <c r="A661" i="2"/>
  <c r="A1259" i="2" s="1"/>
  <c r="A68" i="3" s="1"/>
  <c r="A728" i="3" s="1"/>
  <c r="Z728" i="3" s="1"/>
  <c r="V660" i="2"/>
  <c r="V1258" i="2" s="1"/>
  <c r="U660" i="2"/>
  <c r="U1258" i="2" s="1"/>
  <c r="T660" i="2"/>
  <c r="T1258" i="2" s="1"/>
  <c r="S660" i="2"/>
  <c r="S1258" i="2" s="1"/>
  <c r="R660" i="2"/>
  <c r="R1258" i="2" s="1"/>
  <c r="Q660" i="2"/>
  <c r="Q1258" i="2" s="1"/>
  <c r="P660" i="2"/>
  <c r="P1258" i="2" s="1"/>
  <c r="O660" i="2"/>
  <c r="O1258" i="2" s="1"/>
  <c r="N660" i="2"/>
  <c r="N1258" i="2" s="1"/>
  <c r="M660" i="2"/>
  <c r="M1258" i="2" s="1"/>
  <c r="L660" i="2"/>
  <c r="L1258" i="2" s="1"/>
  <c r="K660" i="2"/>
  <c r="K1258" i="2" s="1"/>
  <c r="J660" i="2"/>
  <c r="J1258" i="2" s="1"/>
  <c r="I660" i="2"/>
  <c r="I1258" i="2" s="1"/>
  <c r="H660" i="2"/>
  <c r="H1258" i="2" s="1"/>
  <c r="G660" i="2"/>
  <c r="G1258" i="2" s="1"/>
  <c r="F660" i="2"/>
  <c r="F1258" i="2" s="1"/>
  <c r="E660" i="2"/>
  <c r="E1258" i="2" s="1"/>
  <c r="D660" i="2"/>
  <c r="D1258" i="2" s="1"/>
  <c r="C660" i="2"/>
  <c r="C1258" i="2" s="1"/>
  <c r="A660" i="2"/>
  <c r="A1258" i="2" s="1"/>
  <c r="A67" i="3" s="1"/>
  <c r="A727" i="3" s="1"/>
  <c r="Z727" i="3" s="1"/>
  <c r="V659" i="2"/>
  <c r="V1257" i="2" s="1"/>
  <c r="U659" i="2"/>
  <c r="U1257" i="2" s="1"/>
  <c r="T659" i="2"/>
  <c r="T1257" i="2" s="1"/>
  <c r="S659" i="2"/>
  <c r="S1257" i="2" s="1"/>
  <c r="R659" i="2"/>
  <c r="R1257" i="2" s="1"/>
  <c r="Q659" i="2"/>
  <c r="Q1257" i="2" s="1"/>
  <c r="P659" i="2"/>
  <c r="P1257" i="2" s="1"/>
  <c r="O659" i="2"/>
  <c r="O1257" i="2" s="1"/>
  <c r="N659" i="2"/>
  <c r="N1257" i="2" s="1"/>
  <c r="M659" i="2"/>
  <c r="M1257" i="2" s="1"/>
  <c r="L659" i="2"/>
  <c r="L1257" i="2" s="1"/>
  <c r="K659" i="2"/>
  <c r="K1257" i="2" s="1"/>
  <c r="J659" i="2"/>
  <c r="J1257" i="2" s="1"/>
  <c r="I659" i="2"/>
  <c r="I1257" i="2" s="1"/>
  <c r="H659" i="2"/>
  <c r="H1257" i="2" s="1"/>
  <c r="G659" i="2"/>
  <c r="G1257" i="2" s="1"/>
  <c r="F659" i="2"/>
  <c r="F1257" i="2" s="1"/>
  <c r="E659" i="2"/>
  <c r="E1257" i="2" s="1"/>
  <c r="D659" i="2"/>
  <c r="D1257" i="2" s="1"/>
  <c r="C659" i="2"/>
  <c r="C1257" i="2" s="1"/>
  <c r="A659" i="2"/>
  <c r="A1257" i="2" s="1"/>
  <c r="A66" i="3" s="1"/>
  <c r="A726" i="3" s="1"/>
  <c r="Z726" i="3" s="1"/>
  <c r="V658" i="2"/>
  <c r="V1256" i="2" s="1"/>
  <c r="U658" i="2"/>
  <c r="U1256" i="2" s="1"/>
  <c r="T658" i="2"/>
  <c r="T1256" i="2" s="1"/>
  <c r="S658" i="2"/>
  <c r="S1256" i="2" s="1"/>
  <c r="R658" i="2"/>
  <c r="R1256" i="2" s="1"/>
  <c r="Q658" i="2"/>
  <c r="Q1256" i="2" s="1"/>
  <c r="P658" i="2"/>
  <c r="P1256" i="2" s="1"/>
  <c r="O658" i="2"/>
  <c r="O1256" i="2" s="1"/>
  <c r="N658" i="2"/>
  <c r="N1256" i="2" s="1"/>
  <c r="M658" i="2"/>
  <c r="M1256" i="2" s="1"/>
  <c r="L658" i="2"/>
  <c r="L1256" i="2" s="1"/>
  <c r="K658" i="2"/>
  <c r="K1256" i="2" s="1"/>
  <c r="J658" i="2"/>
  <c r="J1256" i="2" s="1"/>
  <c r="I658" i="2"/>
  <c r="I1256" i="2" s="1"/>
  <c r="H658" i="2"/>
  <c r="H1256" i="2" s="1"/>
  <c r="G658" i="2"/>
  <c r="G1256" i="2" s="1"/>
  <c r="F658" i="2"/>
  <c r="F1256" i="2" s="1"/>
  <c r="E658" i="2"/>
  <c r="E1256" i="2" s="1"/>
  <c r="D658" i="2"/>
  <c r="D1256" i="2" s="1"/>
  <c r="C658" i="2"/>
  <c r="C1256" i="2" s="1"/>
  <c r="A658" i="2"/>
  <c r="A1256" i="2" s="1"/>
  <c r="A65" i="3" s="1"/>
  <c r="A725" i="3" s="1"/>
  <c r="Z725" i="3" s="1"/>
  <c r="V657" i="2"/>
  <c r="V1255" i="2" s="1"/>
  <c r="U657" i="2"/>
  <c r="U1255" i="2" s="1"/>
  <c r="T657" i="2"/>
  <c r="T1255" i="2" s="1"/>
  <c r="S657" i="2"/>
  <c r="S1255" i="2" s="1"/>
  <c r="R657" i="2"/>
  <c r="R1255" i="2" s="1"/>
  <c r="Q657" i="2"/>
  <c r="Q1255" i="2" s="1"/>
  <c r="P657" i="2"/>
  <c r="P1255" i="2" s="1"/>
  <c r="O657" i="2"/>
  <c r="O1255" i="2" s="1"/>
  <c r="N657" i="2"/>
  <c r="N1255" i="2" s="1"/>
  <c r="M657" i="2"/>
  <c r="M1255" i="2" s="1"/>
  <c r="L657" i="2"/>
  <c r="L1255" i="2" s="1"/>
  <c r="K657" i="2"/>
  <c r="K1255" i="2" s="1"/>
  <c r="J657" i="2"/>
  <c r="J1255" i="2" s="1"/>
  <c r="I657" i="2"/>
  <c r="I1255" i="2" s="1"/>
  <c r="H657" i="2"/>
  <c r="H1255" i="2" s="1"/>
  <c r="G657" i="2"/>
  <c r="G1255" i="2" s="1"/>
  <c r="F657" i="2"/>
  <c r="F1255" i="2" s="1"/>
  <c r="E657" i="2"/>
  <c r="E1255" i="2" s="1"/>
  <c r="D657" i="2"/>
  <c r="D1255" i="2" s="1"/>
  <c r="C657" i="2"/>
  <c r="C1255" i="2" s="1"/>
  <c r="A657" i="2"/>
  <c r="A1255" i="2" s="1"/>
  <c r="A64" i="3" s="1"/>
  <c r="A724" i="3" s="1"/>
  <c r="Z724" i="3" s="1"/>
  <c r="V656" i="2"/>
  <c r="V1254" i="2" s="1"/>
  <c r="U656" i="2"/>
  <c r="U1254" i="2" s="1"/>
  <c r="T656" i="2"/>
  <c r="T1254" i="2" s="1"/>
  <c r="S656" i="2"/>
  <c r="S1254" i="2" s="1"/>
  <c r="R656" i="2"/>
  <c r="R1254" i="2" s="1"/>
  <c r="Q656" i="2"/>
  <c r="Q1254" i="2" s="1"/>
  <c r="P656" i="2"/>
  <c r="P1254" i="2" s="1"/>
  <c r="O656" i="2"/>
  <c r="O1254" i="2" s="1"/>
  <c r="N656" i="2"/>
  <c r="N1254" i="2" s="1"/>
  <c r="M656" i="2"/>
  <c r="M1254" i="2" s="1"/>
  <c r="L656" i="2"/>
  <c r="L1254" i="2" s="1"/>
  <c r="K656" i="2"/>
  <c r="K1254" i="2" s="1"/>
  <c r="J656" i="2"/>
  <c r="J1254" i="2" s="1"/>
  <c r="I656" i="2"/>
  <c r="I1254" i="2" s="1"/>
  <c r="H656" i="2"/>
  <c r="H1254" i="2" s="1"/>
  <c r="G656" i="2"/>
  <c r="G1254" i="2" s="1"/>
  <c r="F656" i="2"/>
  <c r="F1254" i="2" s="1"/>
  <c r="E656" i="2"/>
  <c r="E1254" i="2" s="1"/>
  <c r="D656" i="2"/>
  <c r="D1254" i="2" s="1"/>
  <c r="C656" i="2"/>
  <c r="C1254" i="2" s="1"/>
  <c r="A656" i="2"/>
  <c r="A1254" i="2" s="1"/>
  <c r="A63" i="3" s="1"/>
  <c r="A723" i="3" s="1"/>
  <c r="Z723" i="3" s="1"/>
  <c r="V655" i="2"/>
  <c r="V1253" i="2" s="1"/>
  <c r="U655" i="2"/>
  <c r="U1253" i="2" s="1"/>
  <c r="T655" i="2"/>
  <c r="T1253" i="2" s="1"/>
  <c r="S655" i="2"/>
  <c r="S1253" i="2" s="1"/>
  <c r="R655" i="2"/>
  <c r="R1253" i="2" s="1"/>
  <c r="Q655" i="2"/>
  <c r="Q1253" i="2" s="1"/>
  <c r="P655" i="2"/>
  <c r="P1253" i="2" s="1"/>
  <c r="O655" i="2"/>
  <c r="O1253" i="2" s="1"/>
  <c r="N655" i="2"/>
  <c r="N1253" i="2" s="1"/>
  <c r="M655" i="2"/>
  <c r="M1253" i="2" s="1"/>
  <c r="L655" i="2"/>
  <c r="L1253" i="2" s="1"/>
  <c r="K655" i="2"/>
  <c r="K1253" i="2" s="1"/>
  <c r="J655" i="2"/>
  <c r="J1253" i="2" s="1"/>
  <c r="I655" i="2"/>
  <c r="I1253" i="2" s="1"/>
  <c r="H655" i="2"/>
  <c r="H1253" i="2" s="1"/>
  <c r="G655" i="2"/>
  <c r="G1253" i="2" s="1"/>
  <c r="F655" i="2"/>
  <c r="F1253" i="2" s="1"/>
  <c r="E655" i="2"/>
  <c r="E1253" i="2" s="1"/>
  <c r="D655" i="2"/>
  <c r="D1253" i="2" s="1"/>
  <c r="C655" i="2"/>
  <c r="C1253" i="2" s="1"/>
  <c r="A655" i="2"/>
  <c r="A1253" i="2" s="1"/>
  <c r="A62" i="3" s="1"/>
  <c r="A722" i="3" s="1"/>
  <c r="Z722" i="3" s="1"/>
  <c r="V654" i="2"/>
  <c r="V1252" i="2" s="1"/>
  <c r="U654" i="2"/>
  <c r="U1252" i="2" s="1"/>
  <c r="T654" i="2"/>
  <c r="T1252" i="2" s="1"/>
  <c r="S654" i="2"/>
  <c r="S1252" i="2" s="1"/>
  <c r="R654" i="2"/>
  <c r="R1252" i="2" s="1"/>
  <c r="Q654" i="2"/>
  <c r="Q1252" i="2" s="1"/>
  <c r="P654" i="2"/>
  <c r="P1252" i="2" s="1"/>
  <c r="O654" i="2"/>
  <c r="O1252" i="2" s="1"/>
  <c r="N654" i="2"/>
  <c r="N1252" i="2" s="1"/>
  <c r="M654" i="2"/>
  <c r="M1252" i="2" s="1"/>
  <c r="L654" i="2"/>
  <c r="L1252" i="2" s="1"/>
  <c r="K654" i="2"/>
  <c r="K1252" i="2" s="1"/>
  <c r="J654" i="2"/>
  <c r="J1252" i="2" s="1"/>
  <c r="I654" i="2"/>
  <c r="I1252" i="2" s="1"/>
  <c r="H654" i="2"/>
  <c r="H1252" i="2" s="1"/>
  <c r="G654" i="2"/>
  <c r="G1252" i="2" s="1"/>
  <c r="F654" i="2"/>
  <c r="F1252" i="2" s="1"/>
  <c r="E654" i="2"/>
  <c r="E1252" i="2" s="1"/>
  <c r="D654" i="2"/>
  <c r="D1252" i="2" s="1"/>
  <c r="C654" i="2"/>
  <c r="C1252" i="2" s="1"/>
  <c r="A654" i="2"/>
  <c r="A1252" i="2" s="1"/>
  <c r="A61" i="3" s="1"/>
  <c r="A721" i="3" s="1"/>
  <c r="Z721" i="3" s="1"/>
  <c r="V653" i="2"/>
  <c r="V1251" i="2" s="1"/>
  <c r="U653" i="2"/>
  <c r="U1251" i="2" s="1"/>
  <c r="T653" i="2"/>
  <c r="T1251" i="2" s="1"/>
  <c r="S653" i="2"/>
  <c r="S1251" i="2" s="1"/>
  <c r="R653" i="2"/>
  <c r="R1251" i="2" s="1"/>
  <c r="Q653" i="2"/>
  <c r="Q1251" i="2" s="1"/>
  <c r="P653" i="2"/>
  <c r="P1251" i="2" s="1"/>
  <c r="O653" i="2"/>
  <c r="O1251" i="2" s="1"/>
  <c r="N653" i="2"/>
  <c r="N1251" i="2" s="1"/>
  <c r="M653" i="2"/>
  <c r="M1251" i="2" s="1"/>
  <c r="L653" i="2"/>
  <c r="L1251" i="2" s="1"/>
  <c r="K653" i="2"/>
  <c r="K1251" i="2" s="1"/>
  <c r="J653" i="2"/>
  <c r="J1251" i="2" s="1"/>
  <c r="I653" i="2"/>
  <c r="I1251" i="2" s="1"/>
  <c r="H653" i="2"/>
  <c r="H1251" i="2" s="1"/>
  <c r="G653" i="2"/>
  <c r="G1251" i="2" s="1"/>
  <c r="F653" i="2"/>
  <c r="F1251" i="2" s="1"/>
  <c r="E653" i="2"/>
  <c r="E1251" i="2" s="1"/>
  <c r="D653" i="2"/>
  <c r="D1251" i="2" s="1"/>
  <c r="C653" i="2"/>
  <c r="C1251" i="2" s="1"/>
  <c r="A653" i="2"/>
  <c r="A1251" i="2" s="1"/>
  <c r="A60" i="3" s="1"/>
  <c r="A720" i="3" s="1"/>
  <c r="Z720" i="3" s="1"/>
  <c r="V652" i="2"/>
  <c r="V1250" i="2" s="1"/>
  <c r="U652" i="2"/>
  <c r="U1250" i="2" s="1"/>
  <c r="T652" i="2"/>
  <c r="T1250" i="2" s="1"/>
  <c r="S652" i="2"/>
  <c r="S1250" i="2" s="1"/>
  <c r="R652" i="2"/>
  <c r="R1250" i="2" s="1"/>
  <c r="Q652" i="2"/>
  <c r="Q1250" i="2" s="1"/>
  <c r="P652" i="2"/>
  <c r="P1250" i="2" s="1"/>
  <c r="O652" i="2"/>
  <c r="O1250" i="2" s="1"/>
  <c r="N652" i="2"/>
  <c r="N1250" i="2" s="1"/>
  <c r="M652" i="2"/>
  <c r="M1250" i="2" s="1"/>
  <c r="L652" i="2"/>
  <c r="L1250" i="2" s="1"/>
  <c r="K652" i="2"/>
  <c r="K1250" i="2" s="1"/>
  <c r="J652" i="2"/>
  <c r="J1250" i="2" s="1"/>
  <c r="I652" i="2"/>
  <c r="I1250" i="2" s="1"/>
  <c r="H652" i="2"/>
  <c r="H1250" i="2" s="1"/>
  <c r="G652" i="2"/>
  <c r="G1250" i="2" s="1"/>
  <c r="F652" i="2"/>
  <c r="F1250" i="2" s="1"/>
  <c r="E652" i="2"/>
  <c r="E1250" i="2" s="1"/>
  <c r="D652" i="2"/>
  <c r="D1250" i="2" s="1"/>
  <c r="C652" i="2"/>
  <c r="C1250" i="2" s="1"/>
  <c r="A652" i="2"/>
  <c r="A1250" i="2" s="1"/>
  <c r="A59" i="3" s="1"/>
  <c r="A719" i="3" s="1"/>
  <c r="Z719" i="3" s="1"/>
  <c r="V651" i="2"/>
  <c r="V1249" i="2" s="1"/>
  <c r="U651" i="2"/>
  <c r="U1249" i="2" s="1"/>
  <c r="T651" i="2"/>
  <c r="T1249" i="2" s="1"/>
  <c r="S651" i="2"/>
  <c r="S1249" i="2" s="1"/>
  <c r="R651" i="2"/>
  <c r="R1249" i="2" s="1"/>
  <c r="Q651" i="2"/>
  <c r="Q1249" i="2" s="1"/>
  <c r="P651" i="2"/>
  <c r="P1249" i="2" s="1"/>
  <c r="O651" i="2"/>
  <c r="O1249" i="2" s="1"/>
  <c r="N651" i="2"/>
  <c r="N1249" i="2" s="1"/>
  <c r="M651" i="2"/>
  <c r="M1249" i="2" s="1"/>
  <c r="L651" i="2"/>
  <c r="L1249" i="2" s="1"/>
  <c r="K651" i="2"/>
  <c r="K1249" i="2" s="1"/>
  <c r="J651" i="2"/>
  <c r="J1249" i="2" s="1"/>
  <c r="I651" i="2"/>
  <c r="I1249" i="2" s="1"/>
  <c r="H651" i="2"/>
  <c r="H1249" i="2" s="1"/>
  <c r="G651" i="2"/>
  <c r="G1249" i="2" s="1"/>
  <c r="F651" i="2"/>
  <c r="F1249" i="2" s="1"/>
  <c r="E651" i="2"/>
  <c r="E1249" i="2" s="1"/>
  <c r="D651" i="2"/>
  <c r="D1249" i="2" s="1"/>
  <c r="C651" i="2"/>
  <c r="C1249" i="2" s="1"/>
  <c r="A651" i="2"/>
  <c r="A1249" i="2" s="1"/>
  <c r="A58" i="3" s="1"/>
  <c r="A718" i="3" s="1"/>
  <c r="Z718" i="3" s="1"/>
  <c r="V650" i="2"/>
  <c r="V1248" i="2" s="1"/>
  <c r="U650" i="2"/>
  <c r="U1248" i="2" s="1"/>
  <c r="T650" i="2"/>
  <c r="T1248" i="2" s="1"/>
  <c r="S650" i="2"/>
  <c r="S1248" i="2" s="1"/>
  <c r="R650" i="2"/>
  <c r="R1248" i="2" s="1"/>
  <c r="Q650" i="2"/>
  <c r="Q1248" i="2" s="1"/>
  <c r="P650" i="2"/>
  <c r="P1248" i="2" s="1"/>
  <c r="O650" i="2"/>
  <c r="O1248" i="2" s="1"/>
  <c r="N650" i="2"/>
  <c r="N1248" i="2" s="1"/>
  <c r="M650" i="2"/>
  <c r="M1248" i="2" s="1"/>
  <c r="L650" i="2"/>
  <c r="L1248" i="2" s="1"/>
  <c r="K650" i="2"/>
  <c r="K1248" i="2" s="1"/>
  <c r="J650" i="2"/>
  <c r="J1248" i="2" s="1"/>
  <c r="I650" i="2"/>
  <c r="I1248" i="2" s="1"/>
  <c r="H650" i="2"/>
  <c r="H1248" i="2" s="1"/>
  <c r="G650" i="2"/>
  <c r="G1248" i="2" s="1"/>
  <c r="F650" i="2"/>
  <c r="F1248" i="2" s="1"/>
  <c r="E650" i="2"/>
  <c r="E1248" i="2" s="1"/>
  <c r="D650" i="2"/>
  <c r="D1248" i="2" s="1"/>
  <c r="C650" i="2"/>
  <c r="C1248" i="2" s="1"/>
  <c r="A650" i="2"/>
  <c r="A1248" i="2" s="1"/>
  <c r="A57" i="3" s="1"/>
  <c r="A717" i="3" s="1"/>
  <c r="Z717" i="3" s="1"/>
  <c r="V649" i="2"/>
  <c r="V1247" i="2" s="1"/>
  <c r="U649" i="2"/>
  <c r="U1247" i="2" s="1"/>
  <c r="T649" i="2"/>
  <c r="T1247" i="2" s="1"/>
  <c r="S649" i="2"/>
  <c r="S1247" i="2" s="1"/>
  <c r="R649" i="2"/>
  <c r="R1247" i="2" s="1"/>
  <c r="Q649" i="2"/>
  <c r="Q1247" i="2" s="1"/>
  <c r="P649" i="2"/>
  <c r="P1247" i="2" s="1"/>
  <c r="O649" i="2"/>
  <c r="O1247" i="2" s="1"/>
  <c r="N649" i="2"/>
  <c r="N1247" i="2" s="1"/>
  <c r="M649" i="2"/>
  <c r="M1247" i="2" s="1"/>
  <c r="L649" i="2"/>
  <c r="L1247" i="2" s="1"/>
  <c r="K649" i="2"/>
  <c r="K1247" i="2" s="1"/>
  <c r="J649" i="2"/>
  <c r="J1247" i="2" s="1"/>
  <c r="I649" i="2"/>
  <c r="I1247" i="2" s="1"/>
  <c r="H649" i="2"/>
  <c r="H1247" i="2" s="1"/>
  <c r="G649" i="2"/>
  <c r="G1247" i="2" s="1"/>
  <c r="F649" i="2"/>
  <c r="F1247" i="2" s="1"/>
  <c r="E649" i="2"/>
  <c r="E1247" i="2" s="1"/>
  <c r="D649" i="2"/>
  <c r="D1247" i="2" s="1"/>
  <c r="C649" i="2"/>
  <c r="C1247" i="2" s="1"/>
  <c r="A649" i="2"/>
  <c r="A1247" i="2" s="1"/>
  <c r="A56" i="3" s="1"/>
  <c r="A716" i="3" s="1"/>
  <c r="Z716" i="3" s="1"/>
  <c r="V648" i="2"/>
  <c r="V1246" i="2" s="1"/>
  <c r="U648" i="2"/>
  <c r="U1246" i="2" s="1"/>
  <c r="T648" i="2"/>
  <c r="T1246" i="2" s="1"/>
  <c r="S648" i="2"/>
  <c r="S1246" i="2" s="1"/>
  <c r="R648" i="2"/>
  <c r="R1246" i="2" s="1"/>
  <c r="Q648" i="2"/>
  <c r="Q1246" i="2" s="1"/>
  <c r="P648" i="2"/>
  <c r="P1246" i="2" s="1"/>
  <c r="O648" i="2"/>
  <c r="O1246" i="2" s="1"/>
  <c r="N648" i="2"/>
  <c r="N1246" i="2" s="1"/>
  <c r="M648" i="2"/>
  <c r="M1246" i="2" s="1"/>
  <c r="L648" i="2"/>
  <c r="L1246" i="2" s="1"/>
  <c r="K648" i="2"/>
  <c r="K1246" i="2" s="1"/>
  <c r="J648" i="2"/>
  <c r="J1246" i="2" s="1"/>
  <c r="I648" i="2"/>
  <c r="I1246" i="2" s="1"/>
  <c r="H648" i="2"/>
  <c r="H1246" i="2" s="1"/>
  <c r="G648" i="2"/>
  <c r="G1246" i="2" s="1"/>
  <c r="F648" i="2"/>
  <c r="F1246" i="2" s="1"/>
  <c r="E648" i="2"/>
  <c r="E1246" i="2" s="1"/>
  <c r="D648" i="2"/>
  <c r="D1246" i="2" s="1"/>
  <c r="C648" i="2"/>
  <c r="C1246" i="2" s="1"/>
  <c r="A648" i="2"/>
  <c r="A1246" i="2" s="1"/>
  <c r="A55" i="3" s="1"/>
  <c r="A715" i="3" s="1"/>
  <c r="Z715" i="3" s="1"/>
  <c r="V647" i="2"/>
  <c r="V1245" i="2" s="1"/>
  <c r="U647" i="2"/>
  <c r="U1245" i="2" s="1"/>
  <c r="T647" i="2"/>
  <c r="T1245" i="2" s="1"/>
  <c r="S647" i="2"/>
  <c r="S1245" i="2" s="1"/>
  <c r="R647" i="2"/>
  <c r="R1245" i="2" s="1"/>
  <c r="Q647" i="2"/>
  <c r="Q1245" i="2" s="1"/>
  <c r="P647" i="2"/>
  <c r="P1245" i="2" s="1"/>
  <c r="O647" i="2"/>
  <c r="O1245" i="2" s="1"/>
  <c r="N647" i="2"/>
  <c r="N1245" i="2" s="1"/>
  <c r="M647" i="2"/>
  <c r="M1245" i="2" s="1"/>
  <c r="L647" i="2"/>
  <c r="L1245" i="2" s="1"/>
  <c r="K647" i="2"/>
  <c r="K1245" i="2" s="1"/>
  <c r="J647" i="2"/>
  <c r="J1245" i="2" s="1"/>
  <c r="I647" i="2"/>
  <c r="I1245" i="2" s="1"/>
  <c r="H647" i="2"/>
  <c r="H1245" i="2" s="1"/>
  <c r="G647" i="2"/>
  <c r="G1245" i="2" s="1"/>
  <c r="F647" i="2"/>
  <c r="F1245" i="2" s="1"/>
  <c r="E647" i="2"/>
  <c r="E1245" i="2" s="1"/>
  <c r="D647" i="2"/>
  <c r="D1245" i="2" s="1"/>
  <c r="C647" i="2"/>
  <c r="C1245" i="2" s="1"/>
  <c r="A647" i="2"/>
  <c r="A1245" i="2" s="1"/>
  <c r="A54" i="3" s="1"/>
  <c r="A714" i="3" s="1"/>
  <c r="Z714" i="3" s="1"/>
  <c r="V646" i="2"/>
  <c r="V1244" i="2" s="1"/>
  <c r="U646" i="2"/>
  <c r="U1244" i="2" s="1"/>
  <c r="T646" i="2"/>
  <c r="T1244" i="2" s="1"/>
  <c r="S646" i="2"/>
  <c r="S1244" i="2" s="1"/>
  <c r="R646" i="2"/>
  <c r="R1244" i="2" s="1"/>
  <c r="Q646" i="2"/>
  <c r="Q1244" i="2" s="1"/>
  <c r="P646" i="2"/>
  <c r="P1244" i="2" s="1"/>
  <c r="O646" i="2"/>
  <c r="O1244" i="2" s="1"/>
  <c r="N646" i="2"/>
  <c r="N1244" i="2" s="1"/>
  <c r="M646" i="2"/>
  <c r="M1244" i="2" s="1"/>
  <c r="L646" i="2"/>
  <c r="L1244" i="2" s="1"/>
  <c r="K646" i="2"/>
  <c r="K1244" i="2" s="1"/>
  <c r="J646" i="2"/>
  <c r="J1244" i="2" s="1"/>
  <c r="I646" i="2"/>
  <c r="I1244" i="2" s="1"/>
  <c r="H646" i="2"/>
  <c r="H1244" i="2" s="1"/>
  <c r="G646" i="2"/>
  <c r="G1244" i="2" s="1"/>
  <c r="F646" i="2"/>
  <c r="F1244" i="2" s="1"/>
  <c r="E646" i="2"/>
  <c r="E1244" i="2" s="1"/>
  <c r="D646" i="2"/>
  <c r="D1244" i="2" s="1"/>
  <c r="C646" i="2"/>
  <c r="C1244" i="2" s="1"/>
  <c r="A646" i="2"/>
  <c r="A1244" i="2" s="1"/>
  <c r="A53" i="3" s="1"/>
  <c r="A713" i="3" s="1"/>
  <c r="Z713" i="3" s="1"/>
  <c r="V645" i="2"/>
  <c r="V1243" i="2" s="1"/>
  <c r="U645" i="2"/>
  <c r="U1243" i="2" s="1"/>
  <c r="T645" i="2"/>
  <c r="T1243" i="2" s="1"/>
  <c r="S645" i="2"/>
  <c r="S1243" i="2" s="1"/>
  <c r="R645" i="2"/>
  <c r="R1243" i="2" s="1"/>
  <c r="Q645" i="2"/>
  <c r="Q1243" i="2" s="1"/>
  <c r="P645" i="2"/>
  <c r="P1243" i="2" s="1"/>
  <c r="O645" i="2"/>
  <c r="O1243" i="2" s="1"/>
  <c r="N645" i="2"/>
  <c r="N1243" i="2" s="1"/>
  <c r="M645" i="2"/>
  <c r="M1243" i="2" s="1"/>
  <c r="L645" i="2"/>
  <c r="L1243" i="2" s="1"/>
  <c r="K645" i="2"/>
  <c r="K1243" i="2" s="1"/>
  <c r="J645" i="2"/>
  <c r="J1243" i="2" s="1"/>
  <c r="I645" i="2"/>
  <c r="I1243" i="2" s="1"/>
  <c r="H645" i="2"/>
  <c r="H1243" i="2" s="1"/>
  <c r="G645" i="2"/>
  <c r="G1243" i="2" s="1"/>
  <c r="F645" i="2"/>
  <c r="F1243" i="2" s="1"/>
  <c r="E645" i="2"/>
  <c r="E1243" i="2" s="1"/>
  <c r="D645" i="2"/>
  <c r="D1243" i="2" s="1"/>
  <c r="C645" i="2"/>
  <c r="C1243" i="2" s="1"/>
  <c r="A645" i="2"/>
  <c r="A1243" i="2" s="1"/>
  <c r="A52" i="3" s="1"/>
  <c r="A712" i="3" s="1"/>
  <c r="Z712" i="3" s="1"/>
  <c r="V644" i="2"/>
  <c r="V1242" i="2" s="1"/>
  <c r="U644" i="2"/>
  <c r="U1242" i="2" s="1"/>
  <c r="T644" i="2"/>
  <c r="T1242" i="2" s="1"/>
  <c r="S644" i="2"/>
  <c r="S1242" i="2" s="1"/>
  <c r="R644" i="2"/>
  <c r="R1242" i="2" s="1"/>
  <c r="Q644" i="2"/>
  <c r="Q1242" i="2" s="1"/>
  <c r="P644" i="2"/>
  <c r="P1242" i="2" s="1"/>
  <c r="O644" i="2"/>
  <c r="O1242" i="2" s="1"/>
  <c r="N644" i="2"/>
  <c r="N1242" i="2" s="1"/>
  <c r="M644" i="2"/>
  <c r="M1242" i="2" s="1"/>
  <c r="L644" i="2"/>
  <c r="L1242" i="2" s="1"/>
  <c r="K644" i="2"/>
  <c r="K1242" i="2" s="1"/>
  <c r="J644" i="2"/>
  <c r="J1242" i="2" s="1"/>
  <c r="I644" i="2"/>
  <c r="I1242" i="2" s="1"/>
  <c r="H644" i="2"/>
  <c r="H1242" i="2" s="1"/>
  <c r="G644" i="2"/>
  <c r="G1242" i="2" s="1"/>
  <c r="F644" i="2"/>
  <c r="F1242" i="2" s="1"/>
  <c r="E644" i="2"/>
  <c r="E1242" i="2" s="1"/>
  <c r="D644" i="2"/>
  <c r="D1242" i="2" s="1"/>
  <c r="C644" i="2"/>
  <c r="C1242" i="2" s="1"/>
  <c r="A644" i="2"/>
  <c r="A1242" i="2" s="1"/>
  <c r="A51" i="3" s="1"/>
  <c r="A711" i="3" s="1"/>
  <c r="Z711" i="3" s="1"/>
  <c r="V643" i="2"/>
  <c r="V1241" i="2" s="1"/>
  <c r="U643" i="2"/>
  <c r="U1241" i="2" s="1"/>
  <c r="T643" i="2"/>
  <c r="T1241" i="2" s="1"/>
  <c r="S643" i="2"/>
  <c r="S1241" i="2" s="1"/>
  <c r="R643" i="2"/>
  <c r="R1241" i="2" s="1"/>
  <c r="Q643" i="2"/>
  <c r="Q1241" i="2" s="1"/>
  <c r="P643" i="2"/>
  <c r="P1241" i="2" s="1"/>
  <c r="O643" i="2"/>
  <c r="O1241" i="2" s="1"/>
  <c r="N643" i="2"/>
  <c r="N1241" i="2" s="1"/>
  <c r="M643" i="2"/>
  <c r="M1241" i="2" s="1"/>
  <c r="L643" i="2"/>
  <c r="L1241" i="2" s="1"/>
  <c r="K643" i="2"/>
  <c r="K1241" i="2" s="1"/>
  <c r="J643" i="2"/>
  <c r="J1241" i="2" s="1"/>
  <c r="I643" i="2"/>
  <c r="I1241" i="2" s="1"/>
  <c r="H643" i="2"/>
  <c r="H1241" i="2" s="1"/>
  <c r="G643" i="2"/>
  <c r="G1241" i="2" s="1"/>
  <c r="F643" i="2"/>
  <c r="F1241" i="2" s="1"/>
  <c r="E643" i="2"/>
  <c r="E1241" i="2" s="1"/>
  <c r="D643" i="2"/>
  <c r="D1241" i="2" s="1"/>
  <c r="C643" i="2"/>
  <c r="C1241" i="2" s="1"/>
  <c r="A643" i="2"/>
  <c r="A1241" i="2" s="1"/>
  <c r="A50" i="3" s="1"/>
  <c r="A710" i="3" s="1"/>
  <c r="Z710" i="3" s="1"/>
  <c r="V642" i="2"/>
  <c r="V1240" i="2" s="1"/>
  <c r="U642" i="2"/>
  <c r="U1240" i="2" s="1"/>
  <c r="T642" i="2"/>
  <c r="T1240" i="2" s="1"/>
  <c r="S642" i="2"/>
  <c r="S1240" i="2" s="1"/>
  <c r="R642" i="2"/>
  <c r="R1240" i="2" s="1"/>
  <c r="Q642" i="2"/>
  <c r="Q1240" i="2" s="1"/>
  <c r="P642" i="2"/>
  <c r="P1240" i="2" s="1"/>
  <c r="O642" i="2"/>
  <c r="O1240" i="2" s="1"/>
  <c r="N642" i="2"/>
  <c r="N1240" i="2" s="1"/>
  <c r="M642" i="2"/>
  <c r="M1240" i="2" s="1"/>
  <c r="L642" i="2"/>
  <c r="L1240" i="2" s="1"/>
  <c r="K642" i="2"/>
  <c r="K1240" i="2" s="1"/>
  <c r="J642" i="2"/>
  <c r="J1240" i="2" s="1"/>
  <c r="I642" i="2"/>
  <c r="I1240" i="2" s="1"/>
  <c r="H642" i="2"/>
  <c r="H1240" i="2" s="1"/>
  <c r="G642" i="2"/>
  <c r="G1240" i="2" s="1"/>
  <c r="F642" i="2"/>
  <c r="F1240" i="2" s="1"/>
  <c r="E642" i="2"/>
  <c r="E1240" i="2" s="1"/>
  <c r="D642" i="2"/>
  <c r="D1240" i="2" s="1"/>
  <c r="C642" i="2"/>
  <c r="C1240" i="2" s="1"/>
  <c r="A642" i="2"/>
  <c r="A1240" i="2" s="1"/>
  <c r="A49" i="3" s="1"/>
  <c r="A709" i="3" s="1"/>
  <c r="Z709" i="3" s="1"/>
  <c r="V641" i="2"/>
  <c r="V1239" i="2" s="1"/>
  <c r="U641" i="2"/>
  <c r="U1239" i="2" s="1"/>
  <c r="T641" i="2"/>
  <c r="T1239" i="2" s="1"/>
  <c r="S641" i="2"/>
  <c r="S1239" i="2" s="1"/>
  <c r="R641" i="2"/>
  <c r="R1239" i="2" s="1"/>
  <c r="Q641" i="2"/>
  <c r="Q1239" i="2" s="1"/>
  <c r="P641" i="2"/>
  <c r="P1239" i="2" s="1"/>
  <c r="O641" i="2"/>
  <c r="O1239" i="2" s="1"/>
  <c r="N641" i="2"/>
  <c r="N1239" i="2" s="1"/>
  <c r="M641" i="2"/>
  <c r="M1239" i="2" s="1"/>
  <c r="L641" i="2"/>
  <c r="L1239" i="2" s="1"/>
  <c r="K641" i="2"/>
  <c r="K1239" i="2" s="1"/>
  <c r="J641" i="2"/>
  <c r="J1239" i="2" s="1"/>
  <c r="I641" i="2"/>
  <c r="I1239" i="2" s="1"/>
  <c r="H641" i="2"/>
  <c r="H1239" i="2" s="1"/>
  <c r="G641" i="2"/>
  <c r="G1239" i="2" s="1"/>
  <c r="F641" i="2"/>
  <c r="F1239" i="2" s="1"/>
  <c r="E641" i="2"/>
  <c r="E1239" i="2" s="1"/>
  <c r="D641" i="2"/>
  <c r="D1239" i="2" s="1"/>
  <c r="C641" i="2"/>
  <c r="C1239" i="2" s="1"/>
  <c r="A641" i="2"/>
  <c r="A1239" i="2" s="1"/>
  <c r="A48" i="3" s="1"/>
  <c r="A708" i="3" s="1"/>
  <c r="Z708" i="3" s="1"/>
  <c r="V640" i="2"/>
  <c r="V1238" i="2" s="1"/>
  <c r="U640" i="2"/>
  <c r="U1238" i="2" s="1"/>
  <c r="T640" i="2"/>
  <c r="T1238" i="2" s="1"/>
  <c r="S640" i="2"/>
  <c r="S1238" i="2" s="1"/>
  <c r="R640" i="2"/>
  <c r="R1238" i="2" s="1"/>
  <c r="Q640" i="2"/>
  <c r="Q1238" i="2" s="1"/>
  <c r="P640" i="2"/>
  <c r="P1238" i="2" s="1"/>
  <c r="O640" i="2"/>
  <c r="O1238" i="2" s="1"/>
  <c r="N640" i="2"/>
  <c r="N1238" i="2" s="1"/>
  <c r="M640" i="2"/>
  <c r="M1238" i="2" s="1"/>
  <c r="L640" i="2"/>
  <c r="L1238" i="2" s="1"/>
  <c r="K640" i="2"/>
  <c r="K1238" i="2" s="1"/>
  <c r="J640" i="2"/>
  <c r="J1238" i="2" s="1"/>
  <c r="I640" i="2"/>
  <c r="I1238" i="2" s="1"/>
  <c r="H640" i="2"/>
  <c r="H1238" i="2" s="1"/>
  <c r="G640" i="2"/>
  <c r="G1238" i="2" s="1"/>
  <c r="F640" i="2"/>
  <c r="F1238" i="2" s="1"/>
  <c r="E640" i="2"/>
  <c r="E1238" i="2" s="1"/>
  <c r="D640" i="2"/>
  <c r="D1238" i="2" s="1"/>
  <c r="C640" i="2"/>
  <c r="C1238" i="2" s="1"/>
  <c r="A640" i="2"/>
  <c r="A1238" i="2" s="1"/>
  <c r="A47" i="3" s="1"/>
  <c r="A707" i="3" s="1"/>
  <c r="Z707" i="3" s="1"/>
  <c r="V639" i="2"/>
  <c r="V1237" i="2" s="1"/>
  <c r="U639" i="2"/>
  <c r="U1237" i="2" s="1"/>
  <c r="T639" i="2"/>
  <c r="T1237" i="2" s="1"/>
  <c r="S639" i="2"/>
  <c r="S1237" i="2" s="1"/>
  <c r="R639" i="2"/>
  <c r="R1237" i="2" s="1"/>
  <c r="Q639" i="2"/>
  <c r="Q1237" i="2" s="1"/>
  <c r="P639" i="2"/>
  <c r="P1237" i="2" s="1"/>
  <c r="O639" i="2"/>
  <c r="O1237" i="2" s="1"/>
  <c r="N639" i="2"/>
  <c r="N1237" i="2" s="1"/>
  <c r="M639" i="2"/>
  <c r="M1237" i="2" s="1"/>
  <c r="L639" i="2"/>
  <c r="L1237" i="2" s="1"/>
  <c r="K639" i="2"/>
  <c r="K1237" i="2" s="1"/>
  <c r="J639" i="2"/>
  <c r="J1237" i="2" s="1"/>
  <c r="I639" i="2"/>
  <c r="I1237" i="2" s="1"/>
  <c r="H639" i="2"/>
  <c r="H1237" i="2" s="1"/>
  <c r="G639" i="2"/>
  <c r="G1237" i="2" s="1"/>
  <c r="F639" i="2"/>
  <c r="F1237" i="2" s="1"/>
  <c r="E639" i="2"/>
  <c r="E1237" i="2" s="1"/>
  <c r="D639" i="2"/>
  <c r="D1237" i="2" s="1"/>
  <c r="C639" i="2"/>
  <c r="C1237" i="2" s="1"/>
  <c r="A639" i="2"/>
  <c r="A1237" i="2" s="1"/>
  <c r="A46" i="3" s="1"/>
  <c r="A706" i="3" s="1"/>
  <c r="Z706" i="3" s="1"/>
  <c r="V638" i="2"/>
  <c r="V1236" i="2" s="1"/>
  <c r="U638" i="2"/>
  <c r="U1236" i="2" s="1"/>
  <c r="T638" i="2"/>
  <c r="T1236" i="2" s="1"/>
  <c r="S638" i="2"/>
  <c r="S1236" i="2" s="1"/>
  <c r="R638" i="2"/>
  <c r="R1236" i="2" s="1"/>
  <c r="Q638" i="2"/>
  <c r="Q1236" i="2" s="1"/>
  <c r="P638" i="2"/>
  <c r="P1236" i="2" s="1"/>
  <c r="O638" i="2"/>
  <c r="O1236" i="2" s="1"/>
  <c r="N638" i="2"/>
  <c r="N1236" i="2" s="1"/>
  <c r="M638" i="2"/>
  <c r="M1236" i="2" s="1"/>
  <c r="L638" i="2"/>
  <c r="L1236" i="2" s="1"/>
  <c r="K638" i="2"/>
  <c r="K1236" i="2" s="1"/>
  <c r="J638" i="2"/>
  <c r="J1236" i="2" s="1"/>
  <c r="I638" i="2"/>
  <c r="I1236" i="2" s="1"/>
  <c r="H638" i="2"/>
  <c r="H1236" i="2" s="1"/>
  <c r="G638" i="2"/>
  <c r="G1236" i="2" s="1"/>
  <c r="F638" i="2"/>
  <c r="F1236" i="2" s="1"/>
  <c r="E638" i="2"/>
  <c r="E1236" i="2" s="1"/>
  <c r="D638" i="2"/>
  <c r="D1236" i="2" s="1"/>
  <c r="C638" i="2"/>
  <c r="C1236" i="2" s="1"/>
  <c r="A638" i="2"/>
  <c r="A1236" i="2" s="1"/>
  <c r="A45" i="3" s="1"/>
  <c r="A705" i="3" s="1"/>
  <c r="Z705" i="3" s="1"/>
  <c r="V637" i="2"/>
  <c r="V1235" i="2" s="1"/>
  <c r="U637" i="2"/>
  <c r="U1235" i="2" s="1"/>
  <c r="T637" i="2"/>
  <c r="T1235" i="2" s="1"/>
  <c r="S637" i="2"/>
  <c r="S1235" i="2" s="1"/>
  <c r="R637" i="2"/>
  <c r="R1235" i="2" s="1"/>
  <c r="Q637" i="2"/>
  <c r="Q1235" i="2" s="1"/>
  <c r="P637" i="2"/>
  <c r="P1235" i="2" s="1"/>
  <c r="O637" i="2"/>
  <c r="O1235" i="2" s="1"/>
  <c r="N637" i="2"/>
  <c r="N1235" i="2" s="1"/>
  <c r="M637" i="2"/>
  <c r="M1235" i="2" s="1"/>
  <c r="L637" i="2"/>
  <c r="L1235" i="2" s="1"/>
  <c r="K637" i="2"/>
  <c r="K1235" i="2" s="1"/>
  <c r="J637" i="2"/>
  <c r="J1235" i="2" s="1"/>
  <c r="I637" i="2"/>
  <c r="I1235" i="2" s="1"/>
  <c r="H637" i="2"/>
  <c r="H1235" i="2" s="1"/>
  <c r="G637" i="2"/>
  <c r="G1235" i="2" s="1"/>
  <c r="F637" i="2"/>
  <c r="F1235" i="2" s="1"/>
  <c r="E637" i="2"/>
  <c r="E1235" i="2" s="1"/>
  <c r="D637" i="2"/>
  <c r="D1235" i="2" s="1"/>
  <c r="C637" i="2"/>
  <c r="C1235" i="2" s="1"/>
  <c r="A637" i="2"/>
  <c r="A1235" i="2" s="1"/>
  <c r="A44" i="3" s="1"/>
  <c r="A704" i="3" s="1"/>
  <c r="Z704" i="3" s="1"/>
  <c r="V636" i="2"/>
  <c r="V1234" i="2" s="1"/>
  <c r="U636" i="2"/>
  <c r="U1234" i="2" s="1"/>
  <c r="T636" i="2"/>
  <c r="T1234" i="2" s="1"/>
  <c r="S636" i="2"/>
  <c r="S1234" i="2" s="1"/>
  <c r="R636" i="2"/>
  <c r="R1234" i="2" s="1"/>
  <c r="Q636" i="2"/>
  <c r="Q1234" i="2" s="1"/>
  <c r="P636" i="2"/>
  <c r="P1234" i="2" s="1"/>
  <c r="O636" i="2"/>
  <c r="O1234" i="2" s="1"/>
  <c r="N636" i="2"/>
  <c r="N1234" i="2" s="1"/>
  <c r="M636" i="2"/>
  <c r="M1234" i="2" s="1"/>
  <c r="L636" i="2"/>
  <c r="L1234" i="2" s="1"/>
  <c r="K636" i="2"/>
  <c r="K1234" i="2" s="1"/>
  <c r="J636" i="2"/>
  <c r="J1234" i="2" s="1"/>
  <c r="I636" i="2"/>
  <c r="I1234" i="2" s="1"/>
  <c r="H636" i="2"/>
  <c r="H1234" i="2" s="1"/>
  <c r="G636" i="2"/>
  <c r="G1234" i="2" s="1"/>
  <c r="F636" i="2"/>
  <c r="F1234" i="2" s="1"/>
  <c r="E636" i="2"/>
  <c r="E1234" i="2" s="1"/>
  <c r="D636" i="2"/>
  <c r="D1234" i="2" s="1"/>
  <c r="C636" i="2"/>
  <c r="C1234" i="2" s="1"/>
  <c r="A636" i="2"/>
  <c r="A1234" i="2" s="1"/>
  <c r="A43" i="3" s="1"/>
  <c r="A703" i="3" s="1"/>
  <c r="Z703" i="3" s="1"/>
  <c r="V635" i="2"/>
  <c r="V1233" i="2" s="1"/>
  <c r="U635" i="2"/>
  <c r="U1233" i="2" s="1"/>
  <c r="T635" i="2"/>
  <c r="T1233" i="2" s="1"/>
  <c r="S635" i="2"/>
  <c r="S1233" i="2" s="1"/>
  <c r="R635" i="2"/>
  <c r="R1233" i="2" s="1"/>
  <c r="Q635" i="2"/>
  <c r="Q1233" i="2" s="1"/>
  <c r="P635" i="2"/>
  <c r="P1233" i="2" s="1"/>
  <c r="O635" i="2"/>
  <c r="O1233" i="2" s="1"/>
  <c r="N635" i="2"/>
  <c r="N1233" i="2" s="1"/>
  <c r="M635" i="2"/>
  <c r="M1233" i="2" s="1"/>
  <c r="L635" i="2"/>
  <c r="L1233" i="2" s="1"/>
  <c r="K635" i="2"/>
  <c r="K1233" i="2" s="1"/>
  <c r="J635" i="2"/>
  <c r="J1233" i="2" s="1"/>
  <c r="I635" i="2"/>
  <c r="I1233" i="2" s="1"/>
  <c r="H635" i="2"/>
  <c r="H1233" i="2" s="1"/>
  <c r="G635" i="2"/>
  <c r="G1233" i="2" s="1"/>
  <c r="F635" i="2"/>
  <c r="F1233" i="2" s="1"/>
  <c r="E635" i="2"/>
  <c r="E1233" i="2" s="1"/>
  <c r="D635" i="2"/>
  <c r="D1233" i="2" s="1"/>
  <c r="C635" i="2"/>
  <c r="C1233" i="2" s="1"/>
  <c r="A635" i="2"/>
  <c r="A1233" i="2" s="1"/>
  <c r="A42" i="3" s="1"/>
  <c r="A702" i="3" s="1"/>
  <c r="Z702" i="3" s="1"/>
  <c r="V634" i="2"/>
  <c r="V1232" i="2" s="1"/>
  <c r="U634" i="2"/>
  <c r="U1232" i="2" s="1"/>
  <c r="T634" i="2"/>
  <c r="T1232" i="2" s="1"/>
  <c r="S634" i="2"/>
  <c r="S1232" i="2" s="1"/>
  <c r="R634" i="2"/>
  <c r="R1232" i="2" s="1"/>
  <c r="Q634" i="2"/>
  <c r="Q1232" i="2" s="1"/>
  <c r="P634" i="2"/>
  <c r="P1232" i="2" s="1"/>
  <c r="O634" i="2"/>
  <c r="O1232" i="2" s="1"/>
  <c r="N634" i="2"/>
  <c r="N1232" i="2" s="1"/>
  <c r="M634" i="2"/>
  <c r="M1232" i="2" s="1"/>
  <c r="L634" i="2"/>
  <c r="L1232" i="2" s="1"/>
  <c r="K634" i="2"/>
  <c r="K1232" i="2" s="1"/>
  <c r="J634" i="2"/>
  <c r="J1232" i="2" s="1"/>
  <c r="I634" i="2"/>
  <c r="I1232" i="2" s="1"/>
  <c r="H634" i="2"/>
  <c r="H1232" i="2" s="1"/>
  <c r="G634" i="2"/>
  <c r="G1232" i="2" s="1"/>
  <c r="F634" i="2"/>
  <c r="F1232" i="2" s="1"/>
  <c r="E634" i="2"/>
  <c r="E1232" i="2" s="1"/>
  <c r="D634" i="2"/>
  <c r="D1232" i="2" s="1"/>
  <c r="C634" i="2"/>
  <c r="C1232" i="2" s="1"/>
  <c r="A634" i="2"/>
  <c r="A1232" i="2" s="1"/>
  <c r="A41" i="3" s="1"/>
  <c r="A701" i="3" s="1"/>
  <c r="Z701" i="3" s="1"/>
  <c r="V633" i="2"/>
  <c r="V1231" i="2" s="1"/>
  <c r="U633" i="2"/>
  <c r="U1231" i="2" s="1"/>
  <c r="T633" i="2"/>
  <c r="T1231" i="2" s="1"/>
  <c r="S633" i="2"/>
  <c r="S1231" i="2" s="1"/>
  <c r="R633" i="2"/>
  <c r="R1231" i="2" s="1"/>
  <c r="Q633" i="2"/>
  <c r="Q1231" i="2" s="1"/>
  <c r="P633" i="2"/>
  <c r="P1231" i="2" s="1"/>
  <c r="O633" i="2"/>
  <c r="O1231" i="2" s="1"/>
  <c r="N633" i="2"/>
  <c r="N1231" i="2" s="1"/>
  <c r="M633" i="2"/>
  <c r="M1231" i="2" s="1"/>
  <c r="L633" i="2"/>
  <c r="L1231" i="2" s="1"/>
  <c r="K633" i="2"/>
  <c r="K1231" i="2" s="1"/>
  <c r="J633" i="2"/>
  <c r="J1231" i="2" s="1"/>
  <c r="I633" i="2"/>
  <c r="I1231" i="2" s="1"/>
  <c r="H633" i="2"/>
  <c r="H1231" i="2" s="1"/>
  <c r="G633" i="2"/>
  <c r="G1231" i="2" s="1"/>
  <c r="F633" i="2"/>
  <c r="F1231" i="2" s="1"/>
  <c r="E633" i="2"/>
  <c r="E1231" i="2" s="1"/>
  <c r="D633" i="2"/>
  <c r="D1231" i="2" s="1"/>
  <c r="C633" i="2"/>
  <c r="C1231" i="2" s="1"/>
  <c r="A633" i="2"/>
  <c r="A1231" i="2" s="1"/>
  <c r="A40" i="3" s="1"/>
  <c r="A700" i="3" s="1"/>
  <c r="Z700" i="3" s="1"/>
  <c r="V632" i="2"/>
  <c r="V1230" i="2" s="1"/>
  <c r="U632" i="2"/>
  <c r="U1230" i="2" s="1"/>
  <c r="T632" i="2"/>
  <c r="T1230" i="2" s="1"/>
  <c r="S632" i="2"/>
  <c r="S1230" i="2" s="1"/>
  <c r="R632" i="2"/>
  <c r="R1230" i="2" s="1"/>
  <c r="Q632" i="2"/>
  <c r="Q1230" i="2" s="1"/>
  <c r="P632" i="2"/>
  <c r="P1230" i="2" s="1"/>
  <c r="O632" i="2"/>
  <c r="O1230" i="2" s="1"/>
  <c r="N632" i="2"/>
  <c r="N1230" i="2" s="1"/>
  <c r="M632" i="2"/>
  <c r="M1230" i="2" s="1"/>
  <c r="L632" i="2"/>
  <c r="L1230" i="2" s="1"/>
  <c r="K632" i="2"/>
  <c r="K1230" i="2" s="1"/>
  <c r="J632" i="2"/>
  <c r="J1230" i="2" s="1"/>
  <c r="I632" i="2"/>
  <c r="I1230" i="2" s="1"/>
  <c r="H632" i="2"/>
  <c r="H1230" i="2" s="1"/>
  <c r="G632" i="2"/>
  <c r="G1230" i="2" s="1"/>
  <c r="F632" i="2"/>
  <c r="F1230" i="2" s="1"/>
  <c r="E632" i="2"/>
  <c r="E1230" i="2" s="1"/>
  <c r="D632" i="2"/>
  <c r="D1230" i="2" s="1"/>
  <c r="C632" i="2"/>
  <c r="C1230" i="2" s="1"/>
  <c r="A632" i="2"/>
  <c r="A1230" i="2" s="1"/>
  <c r="A39" i="3" s="1"/>
  <c r="A699" i="3" s="1"/>
  <c r="Z699" i="3" s="1"/>
  <c r="V631" i="2"/>
  <c r="V1229" i="2" s="1"/>
  <c r="U631" i="2"/>
  <c r="U1229" i="2" s="1"/>
  <c r="T631" i="2"/>
  <c r="T1229" i="2" s="1"/>
  <c r="S631" i="2"/>
  <c r="S1229" i="2" s="1"/>
  <c r="R631" i="2"/>
  <c r="R1229" i="2" s="1"/>
  <c r="Q631" i="2"/>
  <c r="Q1229" i="2" s="1"/>
  <c r="P631" i="2"/>
  <c r="P1229" i="2" s="1"/>
  <c r="O631" i="2"/>
  <c r="O1229" i="2" s="1"/>
  <c r="N631" i="2"/>
  <c r="N1229" i="2" s="1"/>
  <c r="M631" i="2"/>
  <c r="M1229" i="2" s="1"/>
  <c r="L631" i="2"/>
  <c r="L1229" i="2" s="1"/>
  <c r="K631" i="2"/>
  <c r="K1229" i="2" s="1"/>
  <c r="J631" i="2"/>
  <c r="J1229" i="2" s="1"/>
  <c r="I631" i="2"/>
  <c r="I1229" i="2" s="1"/>
  <c r="H631" i="2"/>
  <c r="H1229" i="2" s="1"/>
  <c r="G631" i="2"/>
  <c r="G1229" i="2" s="1"/>
  <c r="F631" i="2"/>
  <c r="F1229" i="2" s="1"/>
  <c r="E631" i="2"/>
  <c r="E1229" i="2" s="1"/>
  <c r="D631" i="2"/>
  <c r="D1229" i="2" s="1"/>
  <c r="C631" i="2"/>
  <c r="C1229" i="2" s="1"/>
  <c r="A631" i="2"/>
  <c r="A1229" i="2" s="1"/>
  <c r="A38" i="3" s="1"/>
  <c r="A698" i="3" s="1"/>
  <c r="Z698" i="3" s="1"/>
  <c r="V630" i="2"/>
  <c r="V1228" i="2" s="1"/>
  <c r="U630" i="2"/>
  <c r="U1228" i="2" s="1"/>
  <c r="T630" i="2"/>
  <c r="T1228" i="2" s="1"/>
  <c r="S630" i="2"/>
  <c r="S1228" i="2" s="1"/>
  <c r="R630" i="2"/>
  <c r="R1228" i="2" s="1"/>
  <c r="Q630" i="2"/>
  <c r="Q1228" i="2" s="1"/>
  <c r="P630" i="2"/>
  <c r="P1228" i="2" s="1"/>
  <c r="O630" i="2"/>
  <c r="O1228" i="2" s="1"/>
  <c r="N630" i="2"/>
  <c r="N1228" i="2" s="1"/>
  <c r="M630" i="2"/>
  <c r="M1228" i="2" s="1"/>
  <c r="L630" i="2"/>
  <c r="L1228" i="2" s="1"/>
  <c r="K630" i="2"/>
  <c r="K1228" i="2" s="1"/>
  <c r="J630" i="2"/>
  <c r="J1228" i="2" s="1"/>
  <c r="I630" i="2"/>
  <c r="I1228" i="2" s="1"/>
  <c r="H630" i="2"/>
  <c r="H1228" i="2" s="1"/>
  <c r="G630" i="2"/>
  <c r="G1228" i="2" s="1"/>
  <c r="F630" i="2"/>
  <c r="F1228" i="2" s="1"/>
  <c r="E630" i="2"/>
  <c r="E1228" i="2" s="1"/>
  <c r="D630" i="2"/>
  <c r="D1228" i="2" s="1"/>
  <c r="C630" i="2"/>
  <c r="C1228" i="2" s="1"/>
  <c r="A630" i="2"/>
  <c r="A1228" i="2" s="1"/>
  <c r="A37" i="3" s="1"/>
  <c r="A697" i="3" s="1"/>
  <c r="Z697" i="3" s="1"/>
  <c r="V629" i="2"/>
  <c r="V1227" i="2" s="1"/>
  <c r="U629" i="2"/>
  <c r="U1227" i="2" s="1"/>
  <c r="T629" i="2"/>
  <c r="T1227" i="2" s="1"/>
  <c r="S629" i="2"/>
  <c r="S1227" i="2" s="1"/>
  <c r="R629" i="2"/>
  <c r="R1227" i="2" s="1"/>
  <c r="Q629" i="2"/>
  <c r="Q1227" i="2" s="1"/>
  <c r="P629" i="2"/>
  <c r="P1227" i="2" s="1"/>
  <c r="O629" i="2"/>
  <c r="O1227" i="2" s="1"/>
  <c r="N629" i="2"/>
  <c r="N1227" i="2" s="1"/>
  <c r="M629" i="2"/>
  <c r="M1227" i="2" s="1"/>
  <c r="L629" i="2"/>
  <c r="L1227" i="2" s="1"/>
  <c r="K629" i="2"/>
  <c r="K1227" i="2" s="1"/>
  <c r="J629" i="2"/>
  <c r="J1227" i="2" s="1"/>
  <c r="I629" i="2"/>
  <c r="I1227" i="2" s="1"/>
  <c r="H629" i="2"/>
  <c r="H1227" i="2" s="1"/>
  <c r="G629" i="2"/>
  <c r="G1227" i="2" s="1"/>
  <c r="F629" i="2"/>
  <c r="F1227" i="2" s="1"/>
  <c r="E629" i="2"/>
  <c r="E1227" i="2" s="1"/>
  <c r="D629" i="2"/>
  <c r="D1227" i="2" s="1"/>
  <c r="C629" i="2"/>
  <c r="C1227" i="2" s="1"/>
  <c r="A629" i="2"/>
  <c r="A1227" i="2" s="1"/>
  <c r="A36" i="3" s="1"/>
  <c r="A696" i="3" s="1"/>
  <c r="Z696" i="3" s="1"/>
  <c r="V628" i="2"/>
  <c r="V1226" i="2" s="1"/>
  <c r="U628" i="2"/>
  <c r="U1226" i="2" s="1"/>
  <c r="T628" i="2"/>
  <c r="T1226" i="2" s="1"/>
  <c r="S628" i="2"/>
  <c r="S1226" i="2" s="1"/>
  <c r="R628" i="2"/>
  <c r="R1226" i="2" s="1"/>
  <c r="Q628" i="2"/>
  <c r="Q1226" i="2" s="1"/>
  <c r="P628" i="2"/>
  <c r="P1226" i="2" s="1"/>
  <c r="O628" i="2"/>
  <c r="O1226" i="2" s="1"/>
  <c r="N628" i="2"/>
  <c r="N1226" i="2" s="1"/>
  <c r="M628" i="2"/>
  <c r="M1226" i="2" s="1"/>
  <c r="L628" i="2"/>
  <c r="L1226" i="2" s="1"/>
  <c r="K628" i="2"/>
  <c r="K1226" i="2" s="1"/>
  <c r="J628" i="2"/>
  <c r="J1226" i="2" s="1"/>
  <c r="I628" i="2"/>
  <c r="I1226" i="2" s="1"/>
  <c r="H628" i="2"/>
  <c r="H1226" i="2" s="1"/>
  <c r="G628" i="2"/>
  <c r="G1226" i="2" s="1"/>
  <c r="F628" i="2"/>
  <c r="F1226" i="2" s="1"/>
  <c r="E628" i="2"/>
  <c r="E1226" i="2" s="1"/>
  <c r="D628" i="2"/>
  <c r="D1226" i="2" s="1"/>
  <c r="C628" i="2"/>
  <c r="C1226" i="2" s="1"/>
  <c r="A628" i="2"/>
  <c r="A1226" i="2" s="1"/>
  <c r="A35" i="3" s="1"/>
  <c r="A695" i="3" s="1"/>
  <c r="Z695" i="3" s="1"/>
  <c r="V627" i="2"/>
  <c r="V1225" i="2" s="1"/>
  <c r="U627" i="2"/>
  <c r="U1225" i="2" s="1"/>
  <c r="T627" i="2"/>
  <c r="T1225" i="2" s="1"/>
  <c r="S627" i="2"/>
  <c r="S1225" i="2" s="1"/>
  <c r="R627" i="2"/>
  <c r="R1225" i="2" s="1"/>
  <c r="Q627" i="2"/>
  <c r="Q1225" i="2" s="1"/>
  <c r="P627" i="2"/>
  <c r="P1225" i="2" s="1"/>
  <c r="O627" i="2"/>
  <c r="O1225" i="2" s="1"/>
  <c r="N627" i="2"/>
  <c r="N1225" i="2" s="1"/>
  <c r="M627" i="2"/>
  <c r="M1225" i="2" s="1"/>
  <c r="L627" i="2"/>
  <c r="L1225" i="2" s="1"/>
  <c r="K627" i="2"/>
  <c r="K1225" i="2" s="1"/>
  <c r="J627" i="2"/>
  <c r="J1225" i="2" s="1"/>
  <c r="I627" i="2"/>
  <c r="I1225" i="2" s="1"/>
  <c r="H627" i="2"/>
  <c r="H1225" i="2" s="1"/>
  <c r="G627" i="2"/>
  <c r="G1225" i="2" s="1"/>
  <c r="F627" i="2"/>
  <c r="F1225" i="2" s="1"/>
  <c r="E627" i="2"/>
  <c r="E1225" i="2" s="1"/>
  <c r="D627" i="2"/>
  <c r="D1225" i="2" s="1"/>
  <c r="C627" i="2"/>
  <c r="C1225" i="2" s="1"/>
  <c r="B627" i="2"/>
  <c r="B1225" i="2" s="1"/>
  <c r="AA694" i="3" s="1"/>
  <c r="A627" i="2"/>
  <c r="A1225" i="2" s="1"/>
  <c r="A34" i="3" s="1"/>
  <c r="A694" i="3" s="1"/>
  <c r="Z694" i="3" s="1"/>
  <c r="V626" i="2"/>
  <c r="V1224" i="2" s="1"/>
  <c r="U626" i="2"/>
  <c r="U1224" i="2" s="1"/>
  <c r="T626" i="2"/>
  <c r="T1224" i="2" s="1"/>
  <c r="S626" i="2"/>
  <c r="S1224" i="2" s="1"/>
  <c r="R626" i="2"/>
  <c r="R1224" i="2" s="1"/>
  <c r="Q626" i="2"/>
  <c r="Q1224" i="2" s="1"/>
  <c r="P626" i="2"/>
  <c r="P1224" i="2" s="1"/>
  <c r="O626" i="2"/>
  <c r="O1224" i="2" s="1"/>
  <c r="N626" i="2"/>
  <c r="N1224" i="2" s="1"/>
  <c r="M626" i="2"/>
  <c r="M1224" i="2" s="1"/>
  <c r="L626" i="2"/>
  <c r="L1224" i="2" s="1"/>
  <c r="K626" i="2"/>
  <c r="K1224" i="2" s="1"/>
  <c r="J626" i="2"/>
  <c r="J1224" i="2" s="1"/>
  <c r="I626" i="2"/>
  <c r="I1224" i="2" s="1"/>
  <c r="H626" i="2"/>
  <c r="H1224" i="2" s="1"/>
  <c r="G626" i="2"/>
  <c r="G1224" i="2" s="1"/>
  <c r="F626" i="2"/>
  <c r="F1224" i="2" s="1"/>
  <c r="E626" i="2"/>
  <c r="E1224" i="2" s="1"/>
  <c r="D626" i="2"/>
  <c r="D1224" i="2" s="1"/>
  <c r="C626" i="2"/>
  <c r="C1224" i="2" s="1"/>
  <c r="B626" i="2"/>
  <c r="B1224" i="2" s="1"/>
  <c r="AA693" i="3" s="1"/>
  <c r="A626" i="2"/>
  <c r="A1224" i="2" s="1"/>
  <c r="A33" i="3" s="1"/>
  <c r="A693" i="3" s="1"/>
  <c r="Z693" i="3" s="1"/>
  <c r="V625" i="2"/>
  <c r="V1223" i="2" s="1"/>
  <c r="U625" i="2"/>
  <c r="U1223" i="2" s="1"/>
  <c r="T625" i="2"/>
  <c r="T1223" i="2" s="1"/>
  <c r="S625" i="2"/>
  <c r="S1223" i="2" s="1"/>
  <c r="R625" i="2"/>
  <c r="R1223" i="2" s="1"/>
  <c r="Q625" i="2"/>
  <c r="Q1223" i="2" s="1"/>
  <c r="P625" i="2"/>
  <c r="P1223" i="2" s="1"/>
  <c r="O625" i="2"/>
  <c r="O1223" i="2" s="1"/>
  <c r="N625" i="2"/>
  <c r="N1223" i="2" s="1"/>
  <c r="M625" i="2"/>
  <c r="M1223" i="2" s="1"/>
  <c r="L625" i="2"/>
  <c r="L1223" i="2" s="1"/>
  <c r="K625" i="2"/>
  <c r="K1223" i="2" s="1"/>
  <c r="J625" i="2"/>
  <c r="J1223" i="2" s="1"/>
  <c r="I625" i="2"/>
  <c r="I1223" i="2" s="1"/>
  <c r="H625" i="2"/>
  <c r="H1223" i="2" s="1"/>
  <c r="G625" i="2"/>
  <c r="G1223" i="2" s="1"/>
  <c r="F625" i="2"/>
  <c r="F1223" i="2" s="1"/>
  <c r="E625" i="2"/>
  <c r="E1223" i="2" s="1"/>
  <c r="D625" i="2"/>
  <c r="D1223" i="2" s="1"/>
  <c r="C625" i="2"/>
  <c r="C1223" i="2" s="1"/>
  <c r="B625" i="2"/>
  <c r="B1223" i="2" s="1"/>
  <c r="AA692" i="3" s="1"/>
  <c r="A625" i="2"/>
  <c r="A1223" i="2" s="1"/>
  <c r="A32" i="3" s="1"/>
  <c r="A692" i="3" s="1"/>
  <c r="Z692" i="3" s="1"/>
  <c r="V624" i="2"/>
  <c r="V1222" i="2" s="1"/>
  <c r="U624" i="2"/>
  <c r="U1222" i="2" s="1"/>
  <c r="T624" i="2"/>
  <c r="T1222" i="2" s="1"/>
  <c r="S624" i="2"/>
  <c r="S1222" i="2" s="1"/>
  <c r="R624" i="2"/>
  <c r="R1222" i="2" s="1"/>
  <c r="Q624" i="2"/>
  <c r="Q1222" i="2" s="1"/>
  <c r="P624" i="2"/>
  <c r="P1222" i="2" s="1"/>
  <c r="O624" i="2"/>
  <c r="O1222" i="2" s="1"/>
  <c r="N624" i="2"/>
  <c r="N1222" i="2" s="1"/>
  <c r="M624" i="2"/>
  <c r="M1222" i="2" s="1"/>
  <c r="L624" i="2"/>
  <c r="L1222" i="2" s="1"/>
  <c r="K624" i="2"/>
  <c r="K1222" i="2" s="1"/>
  <c r="J624" i="2"/>
  <c r="J1222" i="2" s="1"/>
  <c r="I624" i="2"/>
  <c r="I1222" i="2" s="1"/>
  <c r="H624" i="2"/>
  <c r="H1222" i="2" s="1"/>
  <c r="G624" i="2"/>
  <c r="G1222" i="2" s="1"/>
  <c r="F624" i="2"/>
  <c r="F1222" i="2" s="1"/>
  <c r="E624" i="2"/>
  <c r="E1222" i="2" s="1"/>
  <c r="D624" i="2"/>
  <c r="D1222" i="2" s="1"/>
  <c r="C624" i="2"/>
  <c r="C1222" i="2" s="1"/>
  <c r="B624" i="2"/>
  <c r="B1222" i="2" s="1"/>
  <c r="AA691" i="3" s="1"/>
  <c r="A624" i="2"/>
  <c r="A1222" i="2" s="1"/>
  <c r="A31" i="3" s="1"/>
  <c r="A691" i="3" s="1"/>
  <c r="Z691" i="3" s="1"/>
  <c r="V623" i="2"/>
  <c r="V1221" i="2" s="1"/>
  <c r="U623" i="2"/>
  <c r="U1221" i="2" s="1"/>
  <c r="T623" i="2"/>
  <c r="T1221" i="2" s="1"/>
  <c r="S623" i="2"/>
  <c r="S1221" i="2" s="1"/>
  <c r="R623" i="2"/>
  <c r="R1221" i="2" s="1"/>
  <c r="Q623" i="2"/>
  <c r="Q1221" i="2" s="1"/>
  <c r="P623" i="2"/>
  <c r="P1221" i="2" s="1"/>
  <c r="O623" i="2"/>
  <c r="O1221" i="2" s="1"/>
  <c r="N623" i="2"/>
  <c r="N1221" i="2" s="1"/>
  <c r="M623" i="2"/>
  <c r="M1221" i="2" s="1"/>
  <c r="L623" i="2"/>
  <c r="L1221" i="2" s="1"/>
  <c r="K623" i="2"/>
  <c r="K1221" i="2" s="1"/>
  <c r="J623" i="2"/>
  <c r="J1221" i="2" s="1"/>
  <c r="I623" i="2"/>
  <c r="I1221" i="2" s="1"/>
  <c r="H623" i="2"/>
  <c r="H1221" i="2" s="1"/>
  <c r="G623" i="2"/>
  <c r="G1221" i="2" s="1"/>
  <c r="F623" i="2"/>
  <c r="F1221" i="2" s="1"/>
  <c r="E623" i="2"/>
  <c r="E1221" i="2" s="1"/>
  <c r="D623" i="2"/>
  <c r="D1221" i="2" s="1"/>
  <c r="C623" i="2"/>
  <c r="C1221" i="2" s="1"/>
  <c r="B623" i="2"/>
  <c r="B1221" i="2" s="1"/>
  <c r="AA690" i="3" s="1"/>
  <c r="A623" i="2"/>
  <c r="A1221" i="2" s="1"/>
  <c r="A30" i="3" s="1"/>
  <c r="A690" i="3" s="1"/>
  <c r="Z690" i="3" s="1"/>
  <c r="V622" i="2"/>
  <c r="V1220" i="2" s="1"/>
  <c r="U622" i="2"/>
  <c r="U1220" i="2" s="1"/>
  <c r="T622" i="2"/>
  <c r="T1220" i="2" s="1"/>
  <c r="S622" i="2"/>
  <c r="S1220" i="2" s="1"/>
  <c r="R622" i="2"/>
  <c r="R1220" i="2" s="1"/>
  <c r="Q622" i="2"/>
  <c r="Q1220" i="2" s="1"/>
  <c r="P622" i="2"/>
  <c r="P1220" i="2" s="1"/>
  <c r="O622" i="2"/>
  <c r="O1220" i="2" s="1"/>
  <c r="N622" i="2"/>
  <c r="N1220" i="2" s="1"/>
  <c r="M622" i="2"/>
  <c r="M1220" i="2" s="1"/>
  <c r="L622" i="2"/>
  <c r="L1220" i="2" s="1"/>
  <c r="K622" i="2"/>
  <c r="K1220" i="2" s="1"/>
  <c r="J622" i="2"/>
  <c r="J1220" i="2" s="1"/>
  <c r="I622" i="2"/>
  <c r="I1220" i="2" s="1"/>
  <c r="H622" i="2"/>
  <c r="H1220" i="2" s="1"/>
  <c r="G622" i="2"/>
  <c r="G1220" i="2" s="1"/>
  <c r="F622" i="2"/>
  <c r="F1220" i="2" s="1"/>
  <c r="E622" i="2"/>
  <c r="E1220" i="2" s="1"/>
  <c r="D622" i="2"/>
  <c r="D1220" i="2" s="1"/>
  <c r="C622" i="2"/>
  <c r="C1220" i="2" s="1"/>
  <c r="B622" i="2"/>
  <c r="B1220" i="2" s="1"/>
  <c r="AA689" i="3" s="1"/>
  <c r="A622" i="2"/>
  <c r="A1220" i="2" s="1"/>
  <c r="A29" i="3" s="1"/>
  <c r="A689" i="3" s="1"/>
  <c r="Z689" i="3" s="1"/>
  <c r="V621" i="2"/>
  <c r="V1219" i="2" s="1"/>
  <c r="U621" i="2"/>
  <c r="U1219" i="2" s="1"/>
  <c r="T621" i="2"/>
  <c r="T1219" i="2" s="1"/>
  <c r="S621" i="2"/>
  <c r="S1219" i="2" s="1"/>
  <c r="R621" i="2"/>
  <c r="R1219" i="2" s="1"/>
  <c r="Q621" i="2"/>
  <c r="Q1219" i="2" s="1"/>
  <c r="P621" i="2"/>
  <c r="P1219" i="2" s="1"/>
  <c r="O621" i="2"/>
  <c r="O1219" i="2" s="1"/>
  <c r="N621" i="2"/>
  <c r="N1219" i="2" s="1"/>
  <c r="M621" i="2"/>
  <c r="M1219" i="2" s="1"/>
  <c r="L621" i="2"/>
  <c r="L1219" i="2" s="1"/>
  <c r="K621" i="2"/>
  <c r="K1219" i="2" s="1"/>
  <c r="J621" i="2"/>
  <c r="J1219" i="2" s="1"/>
  <c r="I621" i="2"/>
  <c r="I1219" i="2" s="1"/>
  <c r="H621" i="2"/>
  <c r="H1219" i="2" s="1"/>
  <c r="G621" i="2"/>
  <c r="G1219" i="2" s="1"/>
  <c r="F621" i="2"/>
  <c r="F1219" i="2" s="1"/>
  <c r="E621" i="2"/>
  <c r="E1219" i="2" s="1"/>
  <c r="D621" i="2"/>
  <c r="D1219" i="2" s="1"/>
  <c r="C621" i="2"/>
  <c r="C1219" i="2" s="1"/>
  <c r="B621" i="2"/>
  <c r="B1219" i="2" s="1"/>
  <c r="AA688" i="3" s="1"/>
  <c r="A621" i="2"/>
  <c r="A1219" i="2" s="1"/>
  <c r="A28" i="3" s="1"/>
  <c r="A688" i="3" s="1"/>
  <c r="Z688" i="3" s="1"/>
  <c r="V620" i="2"/>
  <c r="V1218" i="2" s="1"/>
  <c r="U620" i="2"/>
  <c r="U1218" i="2" s="1"/>
  <c r="T620" i="2"/>
  <c r="T1218" i="2" s="1"/>
  <c r="S620" i="2"/>
  <c r="S1218" i="2" s="1"/>
  <c r="R620" i="2"/>
  <c r="R1218" i="2" s="1"/>
  <c r="Q620" i="2"/>
  <c r="Q1218" i="2" s="1"/>
  <c r="P620" i="2"/>
  <c r="P1218" i="2" s="1"/>
  <c r="O620" i="2"/>
  <c r="O1218" i="2" s="1"/>
  <c r="N620" i="2"/>
  <c r="N1218" i="2" s="1"/>
  <c r="M620" i="2"/>
  <c r="M1218" i="2" s="1"/>
  <c r="L620" i="2"/>
  <c r="L1218" i="2" s="1"/>
  <c r="K620" i="2"/>
  <c r="K1218" i="2" s="1"/>
  <c r="J620" i="2"/>
  <c r="J1218" i="2" s="1"/>
  <c r="I620" i="2"/>
  <c r="I1218" i="2" s="1"/>
  <c r="H620" i="2"/>
  <c r="H1218" i="2" s="1"/>
  <c r="G620" i="2"/>
  <c r="G1218" i="2" s="1"/>
  <c r="F620" i="2"/>
  <c r="F1218" i="2" s="1"/>
  <c r="E620" i="2"/>
  <c r="E1218" i="2" s="1"/>
  <c r="D620" i="2"/>
  <c r="D1218" i="2" s="1"/>
  <c r="C620" i="2"/>
  <c r="C1218" i="2" s="1"/>
  <c r="B620" i="2"/>
  <c r="B1218" i="2" s="1"/>
  <c r="AA687" i="3" s="1"/>
  <c r="A620" i="2"/>
  <c r="A1218" i="2" s="1"/>
  <c r="A27" i="3" s="1"/>
  <c r="A687" i="3" s="1"/>
  <c r="Z687" i="3" s="1"/>
  <c r="V619" i="2"/>
  <c r="V1217" i="2" s="1"/>
  <c r="U619" i="2"/>
  <c r="U1217" i="2" s="1"/>
  <c r="T619" i="2"/>
  <c r="T1217" i="2" s="1"/>
  <c r="S619" i="2"/>
  <c r="S1217" i="2" s="1"/>
  <c r="R619" i="2"/>
  <c r="R1217" i="2" s="1"/>
  <c r="Q619" i="2"/>
  <c r="Q1217" i="2" s="1"/>
  <c r="P619" i="2"/>
  <c r="P1217" i="2" s="1"/>
  <c r="O619" i="2"/>
  <c r="O1217" i="2" s="1"/>
  <c r="N619" i="2"/>
  <c r="N1217" i="2" s="1"/>
  <c r="M619" i="2"/>
  <c r="M1217" i="2" s="1"/>
  <c r="L619" i="2"/>
  <c r="L1217" i="2" s="1"/>
  <c r="K619" i="2"/>
  <c r="K1217" i="2" s="1"/>
  <c r="J619" i="2"/>
  <c r="J1217" i="2" s="1"/>
  <c r="I619" i="2"/>
  <c r="I1217" i="2" s="1"/>
  <c r="H619" i="2"/>
  <c r="H1217" i="2" s="1"/>
  <c r="G619" i="2"/>
  <c r="G1217" i="2" s="1"/>
  <c r="F619" i="2"/>
  <c r="F1217" i="2" s="1"/>
  <c r="E619" i="2"/>
  <c r="E1217" i="2" s="1"/>
  <c r="D619" i="2"/>
  <c r="D1217" i="2" s="1"/>
  <c r="C619" i="2"/>
  <c r="C1217" i="2" s="1"/>
  <c r="B619" i="2"/>
  <c r="B1217" i="2" s="1"/>
  <c r="AA686" i="3" s="1"/>
  <c r="A619" i="2"/>
  <c r="A1217" i="2" s="1"/>
  <c r="A26" i="3" s="1"/>
  <c r="A686" i="3" s="1"/>
  <c r="Z686" i="3" s="1"/>
  <c r="V618" i="2"/>
  <c r="V1216" i="2" s="1"/>
  <c r="U618" i="2"/>
  <c r="U1216" i="2" s="1"/>
  <c r="T618" i="2"/>
  <c r="T1216" i="2" s="1"/>
  <c r="S618" i="2"/>
  <c r="S1216" i="2" s="1"/>
  <c r="R618" i="2"/>
  <c r="R1216" i="2" s="1"/>
  <c r="Q618" i="2"/>
  <c r="Q1216" i="2" s="1"/>
  <c r="P618" i="2"/>
  <c r="P1216" i="2" s="1"/>
  <c r="O618" i="2"/>
  <c r="O1216" i="2" s="1"/>
  <c r="N618" i="2"/>
  <c r="N1216" i="2" s="1"/>
  <c r="M618" i="2"/>
  <c r="M1216" i="2" s="1"/>
  <c r="L618" i="2"/>
  <c r="L1216" i="2" s="1"/>
  <c r="K618" i="2"/>
  <c r="K1216" i="2" s="1"/>
  <c r="J618" i="2"/>
  <c r="J1216" i="2" s="1"/>
  <c r="I618" i="2"/>
  <c r="I1216" i="2" s="1"/>
  <c r="H618" i="2"/>
  <c r="H1216" i="2" s="1"/>
  <c r="G618" i="2"/>
  <c r="G1216" i="2" s="1"/>
  <c r="F618" i="2"/>
  <c r="F1216" i="2" s="1"/>
  <c r="E618" i="2"/>
  <c r="E1216" i="2" s="1"/>
  <c r="D618" i="2"/>
  <c r="D1216" i="2" s="1"/>
  <c r="C618" i="2"/>
  <c r="C1216" i="2" s="1"/>
  <c r="B618" i="2"/>
  <c r="B1216" i="2" s="1"/>
  <c r="AA685" i="3" s="1"/>
  <c r="A618" i="2"/>
  <c r="A1216" i="2" s="1"/>
  <c r="A25" i="3" s="1"/>
  <c r="A685" i="3" s="1"/>
  <c r="Z685" i="3" s="1"/>
  <c r="V617" i="2"/>
  <c r="V1215" i="2" s="1"/>
  <c r="U617" i="2"/>
  <c r="U1215" i="2" s="1"/>
  <c r="T617" i="2"/>
  <c r="T1215" i="2" s="1"/>
  <c r="S617" i="2"/>
  <c r="S1215" i="2" s="1"/>
  <c r="R617" i="2"/>
  <c r="R1215" i="2" s="1"/>
  <c r="Q617" i="2"/>
  <c r="Q1215" i="2" s="1"/>
  <c r="P617" i="2"/>
  <c r="P1215" i="2" s="1"/>
  <c r="O617" i="2"/>
  <c r="O1215" i="2" s="1"/>
  <c r="N617" i="2"/>
  <c r="N1215" i="2" s="1"/>
  <c r="M617" i="2"/>
  <c r="M1215" i="2" s="1"/>
  <c r="L617" i="2"/>
  <c r="L1215" i="2" s="1"/>
  <c r="K617" i="2"/>
  <c r="K1215" i="2" s="1"/>
  <c r="J617" i="2"/>
  <c r="J1215" i="2" s="1"/>
  <c r="I617" i="2"/>
  <c r="I1215" i="2" s="1"/>
  <c r="H617" i="2"/>
  <c r="H1215" i="2" s="1"/>
  <c r="G617" i="2"/>
  <c r="G1215" i="2" s="1"/>
  <c r="F617" i="2"/>
  <c r="F1215" i="2" s="1"/>
  <c r="E617" i="2"/>
  <c r="E1215" i="2" s="1"/>
  <c r="D617" i="2"/>
  <c r="D1215" i="2" s="1"/>
  <c r="C617" i="2"/>
  <c r="C1215" i="2" s="1"/>
  <c r="B617" i="2"/>
  <c r="B1215" i="2" s="1"/>
  <c r="AA684" i="3" s="1"/>
  <c r="A617" i="2"/>
  <c r="A1215" i="2" s="1"/>
  <c r="A24" i="3" s="1"/>
  <c r="A684" i="3" s="1"/>
  <c r="Z684" i="3" s="1"/>
  <c r="V616" i="2"/>
  <c r="V1214" i="2" s="1"/>
  <c r="U616" i="2"/>
  <c r="U1214" i="2" s="1"/>
  <c r="T616" i="2"/>
  <c r="T1214" i="2" s="1"/>
  <c r="S616" i="2"/>
  <c r="S1214" i="2" s="1"/>
  <c r="R616" i="2"/>
  <c r="R1214" i="2" s="1"/>
  <c r="Q616" i="2"/>
  <c r="Q1214" i="2" s="1"/>
  <c r="P616" i="2"/>
  <c r="P1214" i="2" s="1"/>
  <c r="O616" i="2"/>
  <c r="O1214" i="2" s="1"/>
  <c r="N616" i="2"/>
  <c r="N1214" i="2" s="1"/>
  <c r="M616" i="2"/>
  <c r="M1214" i="2" s="1"/>
  <c r="L616" i="2"/>
  <c r="L1214" i="2" s="1"/>
  <c r="K616" i="2"/>
  <c r="K1214" i="2" s="1"/>
  <c r="J616" i="2"/>
  <c r="J1214" i="2" s="1"/>
  <c r="I616" i="2"/>
  <c r="I1214" i="2" s="1"/>
  <c r="H616" i="2"/>
  <c r="H1214" i="2" s="1"/>
  <c r="G616" i="2"/>
  <c r="G1214" i="2" s="1"/>
  <c r="F616" i="2"/>
  <c r="F1214" i="2" s="1"/>
  <c r="E616" i="2"/>
  <c r="E1214" i="2" s="1"/>
  <c r="D616" i="2"/>
  <c r="D1214" i="2" s="1"/>
  <c r="C616" i="2"/>
  <c r="C1214" i="2" s="1"/>
  <c r="B616" i="2"/>
  <c r="B1214" i="2" s="1"/>
  <c r="AA683" i="3" s="1"/>
  <c r="A616" i="2"/>
  <c r="A1214" i="2" s="1"/>
  <c r="A23" i="3" s="1"/>
  <c r="A683" i="3" s="1"/>
  <c r="Z683" i="3" s="1"/>
  <c r="V615" i="2"/>
  <c r="V1213" i="2" s="1"/>
  <c r="U615" i="2"/>
  <c r="U1213" i="2" s="1"/>
  <c r="T615" i="2"/>
  <c r="T1213" i="2" s="1"/>
  <c r="S615" i="2"/>
  <c r="S1213" i="2" s="1"/>
  <c r="R615" i="2"/>
  <c r="R1213" i="2" s="1"/>
  <c r="Q615" i="2"/>
  <c r="Q1213" i="2" s="1"/>
  <c r="P615" i="2"/>
  <c r="P1213" i="2" s="1"/>
  <c r="O615" i="2"/>
  <c r="O1213" i="2" s="1"/>
  <c r="N615" i="2"/>
  <c r="N1213" i="2" s="1"/>
  <c r="M615" i="2"/>
  <c r="M1213" i="2" s="1"/>
  <c r="L615" i="2"/>
  <c r="L1213" i="2" s="1"/>
  <c r="K615" i="2"/>
  <c r="K1213" i="2" s="1"/>
  <c r="J615" i="2"/>
  <c r="J1213" i="2" s="1"/>
  <c r="I615" i="2"/>
  <c r="I1213" i="2" s="1"/>
  <c r="H615" i="2"/>
  <c r="H1213" i="2" s="1"/>
  <c r="G615" i="2"/>
  <c r="G1213" i="2" s="1"/>
  <c r="F615" i="2"/>
  <c r="F1213" i="2" s="1"/>
  <c r="E615" i="2"/>
  <c r="E1213" i="2" s="1"/>
  <c r="D615" i="2"/>
  <c r="D1213" i="2" s="1"/>
  <c r="C615" i="2"/>
  <c r="C1213" i="2" s="1"/>
  <c r="B615" i="2"/>
  <c r="B1213" i="2" s="1"/>
  <c r="AA682" i="3" s="1"/>
  <c r="A615" i="2"/>
  <c r="A1213" i="2" s="1"/>
  <c r="A22" i="3" s="1"/>
  <c r="A682" i="3" s="1"/>
  <c r="Z682" i="3" s="1"/>
  <c r="V614" i="2"/>
  <c r="V1212" i="2" s="1"/>
  <c r="U614" i="2"/>
  <c r="U1212" i="2" s="1"/>
  <c r="T614" i="2"/>
  <c r="T1212" i="2" s="1"/>
  <c r="S614" i="2"/>
  <c r="S1212" i="2" s="1"/>
  <c r="R614" i="2"/>
  <c r="R1212" i="2" s="1"/>
  <c r="Q614" i="2"/>
  <c r="Q1212" i="2" s="1"/>
  <c r="P614" i="2"/>
  <c r="P1212" i="2" s="1"/>
  <c r="O614" i="2"/>
  <c r="O1212" i="2" s="1"/>
  <c r="N614" i="2"/>
  <c r="N1212" i="2" s="1"/>
  <c r="M614" i="2"/>
  <c r="M1212" i="2" s="1"/>
  <c r="L614" i="2"/>
  <c r="L1212" i="2" s="1"/>
  <c r="K614" i="2"/>
  <c r="K1212" i="2" s="1"/>
  <c r="J614" i="2"/>
  <c r="J1212" i="2" s="1"/>
  <c r="I614" i="2"/>
  <c r="I1212" i="2" s="1"/>
  <c r="H614" i="2"/>
  <c r="H1212" i="2" s="1"/>
  <c r="G614" i="2"/>
  <c r="G1212" i="2" s="1"/>
  <c r="F614" i="2"/>
  <c r="F1212" i="2" s="1"/>
  <c r="E614" i="2"/>
  <c r="E1212" i="2" s="1"/>
  <c r="D614" i="2"/>
  <c r="D1212" i="2" s="1"/>
  <c r="C614" i="2"/>
  <c r="C1212" i="2" s="1"/>
  <c r="B614" i="2"/>
  <c r="B1212" i="2" s="1"/>
  <c r="AA681" i="3" s="1"/>
  <c r="A614" i="2"/>
  <c r="A1212" i="2" s="1"/>
  <c r="A21" i="3" s="1"/>
  <c r="A681" i="3" s="1"/>
  <c r="Z681" i="3" s="1"/>
  <c r="V613" i="2"/>
  <c r="V1211" i="2" s="1"/>
  <c r="U613" i="2"/>
  <c r="U1211" i="2" s="1"/>
  <c r="T613" i="2"/>
  <c r="T1211" i="2" s="1"/>
  <c r="S613" i="2"/>
  <c r="S1211" i="2" s="1"/>
  <c r="R613" i="2"/>
  <c r="R1211" i="2" s="1"/>
  <c r="Q613" i="2"/>
  <c r="Q1211" i="2" s="1"/>
  <c r="P613" i="2"/>
  <c r="P1211" i="2" s="1"/>
  <c r="O613" i="2"/>
  <c r="O1211" i="2" s="1"/>
  <c r="N613" i="2"/>
  <c r="N1211" i="2" s="1"/>
  <c r="M613" i="2"/>
  <c r="M1211" i="2" s="1"/>
  <c r="L613" i="2"/>
  <c r="L1211" i="2" s="1"/>
  <c r="K613" i="2"/>
  <c r="K1211" i="2" s="1"/>
  <c r="J613" i="2"/>
  <c r="J1211" i="2" s="1"/>
  <c r="I613" i="2"/>
  <c r="I1211" i="2" s="1"/>
  <c r="H613" i="2"/>
  <c r="H1211" i="2" s="1"/>
  <c r="G613" i="2"/>
  <c r="G1211" i="2" s="1"/>
  <c r="F613" i="2"/>
  <c r="F1211" i="2" s="1"/>
  <c r="E613" i="2"/>
  <c r="E1211" i="2" s="1"/>
  <c r="D613" i="2"/>
  <c r="D1211" i="2" s="1"/>
  <c r="C613" i="2"/>
  <c r="C1211" i="2" s="1"/>
  <c r="B613" i="2"/>
  <c r="B1211" i="2" s="1"/>
  <c r="AA680" i="3" s="1"/>
  <c r="A613" i="2"/>
  <c r="A1211" i="2" s="1"/>
  <c r="A20" i="3" s="1"/>
  <c r="A680" i="3" s="1"/>
  <c r="Z680" i="3" s="1"/>
  <c r="V612" i="2"/>
  <c r="V1210" i="2" s="1"/>
  <c r="U612" i="2"/>
  <c r="U1210" i="2" s="1"/>
  <c r="T612" i="2"/>
  <c r="T1210" i="2" s="1"/>
  <c r="S612" i="2"/>
  <c r="S1210" i="2" s="1"/>
  <c r="R612" i="2"/>
  <c r="R1210" i="2" s="1"/>
  <c r="Q612" i="2"/>
  <c r="Q1210" i="2" s="1"/>
  <c r="P612" i="2"/>
  <c r="P1210" i="2" s="1"/>
  <c r="O612" i="2"/>
  <c r="O1210" i="2" s="1"/>
  <c r="N612" i="2"/>
  <c r="N1210" i="2" s="1"/>
  <c r="M612" i="2"/>
  <c r="M1210" i="2" s="1"/>
  <c r="L612" i="2"/>
  <c r="L1210" i="2" s="1"/>
  <c r="K612" i="2"/>
  <c r="K1210" i="2" s="1"/>
  <c r="J612" i="2"/>
  <c r="J1210" i="2" s="1"/>
  <c r="I612" i="2"/>
  <c r="I1210" i="2" s="1"/>
  <c r="H612" i="2"/>
  <c r="H1210" i="2" s="1"/>
  <c r="G612" i="2"/>
  <c r="G1210" i="2" s="1"/>
  <c r="F612" i="2"/>
  <c r="F1210" i="2" s="1"/>
  <c r="E612" i="2"/>
  <c r="E1210" i="2" s="1"/>
  <c r="D612" i="2"/>
  <c r="D1210" i="2" s="1"/>
  <c r="C612" i="2"/>
  <c r="C1210" i="2" s="1"/>
  <c r="B612" i="2"/>
  <c r="B1210" i="2" s="1"/>
  <c r="AA679" i="3" s="1"/>
  <c r="A612" i="2"/>
  <c r="A1210" i="2" s="1"/>
  <c r="A19" i="3" s="1"/>
  <c r="A679" i="3" s="1"/>
  <c r="Z679" i="3" s="1"/>
  <c r="V611" i="2"/>
  <c r="V1209" i="2" s="1"/>
  <c r="U611" i="2"/>
  <c r="U1209" i="2" s="1"/>
  <c r="T611" i="2"/>
  <c r="T1209" i="2" s="1"/>
  <c r="S611" i="2"/>
  <c r="S1209" i="2" s="1"/>
  <c r="R611" i="2"/>
  <c r="R1209" i="2" s="1"/>
  <c r="Q611" i="2"/>
  <c r="Q1209" i="2" s="1"/>
  <c r="P611" i="2"/>
  <c r="P1209" i="2" s="1"/>
  <c r="O611" i="2"/>
  <c r="O1209" i="2" s="1"/>
  <c r="N611" i="2"/>
  <c r="N1209" i="2" s="1"/>
  <c r="M611" i="2"/>
  <c r="M1209" i="2" s="1"/>
  <c r="L611" i="2"/>
  <c r="L1209" i="2" s="1"/>
  <c r="K611" i="2"/>
  <c r="K1209" i="2" s="1"/>
  <c r="J611" i="2"/>
  <c r="J1209" i="2" s="1"/>
  <c r="I611" i="2"/>
  <c r="I1209" i="2" s="1"/>
  <c r="H611" i="2"/>
  <c r="H1209" i="2" s="1"/>
  <c r="G611" i="2"/>
  <c r="G1209" i="2" s="1"/>
  <c r="F611" i="2"/>
  <c r="F1209" i="2" s="1"/>
  <c r="E611" i="2"/>
  <c r="E1209" i="2" s="1"/>
  <c r="D611" i="2"/>
  <c r="D1209" i="2" s="1"/>
  <c r="C611" i="2"/>
  <c r="C1209" i="2" s="1"/>
  <c r="B611" i="2"/>
  <c r="B1209" i="2" s="1"/>
  <c r="AA678" i="3" s="1"/>
  <c r="A611" i="2"/>
  <c r="A1209" i="2" s="1"/>
  <c r="A18" i="3" s="1"/>
  <c r="A678" i="3" s="1"/>
  <c r="Z678" i="3" s="1"/>
  <c r="V610" i="2"/>
  <c r="V1208" i="2" s="1"/>
  <c r="U610" i="2"/>
  <c r="U1208" i="2" s="1"/>
  <c r="T610" i="2"/>
  <c r="T1208" i="2" s="1"/>
  <c r="S610" i="2"/>
  <c r="S1208" i="2" s="1"/>
  <c r="R610" i="2"/>
  <c r="R1208" i="2" s="1"/>
  <c r="Q610" i="2"/>
  <c r="Q1208" i="2" s="1"/>
  <c r="P610" i="2"/>
  <c r="P1208" i="2" s="1"/>
  <c r="O610" i="2"/>
  <c r="O1208" i="2" s="1"/>
  <c r="N610" i="2"/>
  <c r="N1208" i="2" s="1"/>
  <c r="M610" i="2"/>
  <c r="M1208" i="2" s="1"/>
  <c r="L610" i="2"/>
  <c r="L1208" i="2" s="1"/>
  <c r="K610" i="2"/>
  <c r="K1208" i="2" s="1"/>
  <c r="J610" i="2"/>
  <c r="J1208" i="2" s="1"/>
  <c r="I610" i="2"/>
  <c r="I1208" i="2" s="1"/>
  <c r="H610" i="2"/>
  <c r="H1208" i="2" s="1"/>
  <c r="G610" i="2"/>
  <c r="G1208" i="2" s="1"/>
  <c r="F610" i="2"/>
  <c r="F1208" i="2" s="1"/>
  <c r="E610" i="2"/>
  <c r="E1208" i="2" s="1"/>
  <c r="D610" i="2"/>
  <c r="D1208" i="2" s="1"/>
  <c r="C610" i="2"/>
  <c r="C1208" i="2" s="1"/>
  <c r="B610" i="2"/>
  <c r="B1208" i="2" s="1"/>
  <c r="AA677" i="3" s="1"/>
  <c r="A610" i="2"/>
  <c r="A1208" i="2" s="1"/>
  <c r="A17" i="3" s="1"/>
  <c r="A677" i="3" s="1"/>
  <c r="Z677" i="3" s="1"/>
  <c r="V609" i="2"/>
  <c r="V1207" i="2" s="1"/>
  <c r="U609" i="2"/>
  <c r="U1207" i="2" s="1"/>
  <c r="T609" i="2"/>
  <c r="T1207" i="2" s="1"/>
  <c r="S609" i="2"/>
  <c r="S1207" i="2" s="1"/>
  <c r="R609" i="2"/>
  <c r="R1207" i="2" s="1"/>
  <c r="Q609" i="2"/>
  <c r="Q1207" i="2" s="1"/>
  <c r="P609" i="2"/>
  <c r="P1207" i="2" s="1"/>
  <c r="O609" i="2"/>
  <c r="O1207" i="2" s="1"/>
  <c r="N609" i="2"/>
  <c r="N1207" i="2" s="1"/>
  <c r="M609" i="2"/>
  <c r="M1207" i="2" s="1"/>
  <c r="L609" i="2"/>
  <c r="L1207" i="2" s="1"/>
  <c r="K609" i="2"/>
  <c r="K1207" i="2" s="1"/>
  <c r="J609" i="2"/>
  <c r="J1207" i="2" s="1"/>
  <c r="I609" i="2"/>
  <c r="I1207" i="2" s="1"/>
  <c r="H609" i="2"/>
  <c r="H1207" i="2" s="1"/>
  <c r="G609" i="2"/>
  <c r="G1207" i="2" s="1"/>
  <c r="F609" i="2"/>
  <c r="F1207" i="2" s="1"/>
  <c r="E609" i="2"/>
  <c r="E1207" i="2" s="1"/>
  <c r="D609" i="2"/>
  <c r="D1207" i="2" s="1"/>
  <c r="C609" i="2"/>
  <c r="C1207" i="2" s="1"/>
  <c r="B609" i="2"/>
  <c r="B1207" i="2" s="1"/>
  <c r="AA676" i="3" s="1"/>
  <c r="A609" i="2"/>
  <c r="A1207" i="2" s="1"/>
  <c r="A16" i="3" s="1"/>
  <c r="A676" i="3" s="1"/>
  <c r="Z676" i="3" s="1"/>
  <c r="V608" i="2"/>
  <c r="V1206" i="2" s="1"/>
  <c r="U608" i="2"/>
  <c r="U1206" i="2" s="1"/>
  <c r="T608" i="2"/>
  <c r="T1206" i="2" s="1"/>
  <c r="S608" i="2"/>
  <c r="S1206" i="2" s="1"/>
  <c r="R608" i="2"/>
  <c r="R1206" i="2" s="1"/>
  <c r="Q608" i="2"/>
  <c r="Q1206" i="2" s="1"/>
  <c r="P608" i="2"/>
  <c r="P1206" i="2" s="1"/>
  <c r="O608" i="2"/>
  <c r="O1206" i="2" s="1"/>
  <c r="N608" i="2"/>
  <c r="N1206" i="2" s="1"/>
  <c r="M608" i="2"/>
  <c r="M1206" i="2" s="1"/>
  <c r="L608" i="2"/>
  <c r="L1206" i="2" s="1"/>
  <c r="K608" i="2"/>
  <c r="K1206" i="2" s="1"/>
  <c r="J608" i="2"/>
  <c r="J1206" i="2" s="1"/>
  <c r="I608" i="2"/>
  <c r="I1206" i="2" s="1"/>
  <c r="H608" i="2"/>
  <c r="H1206" i="2" s="1"/>
  <c r="G608" i="2"/>
  <c r="G1206" i="2" s="1"/>
  <c r="F608" i="2"/>
  <c r="F1206" i="2" s="1"/>
  <c r="E608" i="2"/>
  <c r="E1206" i="2" s="1"/>
  <c r="D608" i="2"/>
  <c r="D1206" i="2" s="1"/>
  <c r="C608" i="2"/>
  <c r="C1206" i="2" s="1"/>
  <c r="B608" i="2"/>
  <c r="B1206" i="2" s="1"/>
  <c r="AA675" i="3" s="1"/>
  <c r="A608" i="2"/>
  <c r="A1206" i="2" s="1"/>
  <c r="A15" i="3" s="1"/>
  <c r="A675" i="3" s="1"/>
  <c r="Z675" i="3" s="1"/>
  <c r="V607" i="2"/>
  <c r="V1205" i="2" s="1"/>
  <c r="U607" i="2"/>
  <c r="U1205" i="2" s="1"/>
  <c r="T607" i="2"/>
  <c r="T1205" i="2" s="1"/>
  <c r="S607" i="2"/>
  <c r="S1205" i="2" s="1"/>
  <c r="R607" i="2"/>
  <c r="R1205" i="2" s="1"/>
  <c r="Q607" i="2"/>
  <c r="Q1205" i="2" s="1"/>
  <c r="P607" i="2"/>
  <c r="P1205" i="2" s="1"/>
  <c r="O607" i="2"/>
  <c r="O1205" i="2" s="1"/>
  <c r="N607" i="2"/>
  <c r="N1205" i="2" s="1"/>
  <c r="M607" i="2"/>
  <c r="M1205" i="2" s="1"/>
  <c r="L607" i="2"/>
  <c r="L1205" i="2" s="1"/>
  <c r="K607" i="2"/>
  <c r="K1205" i="2" s="1"/>
  <c r="J607" i="2"/>
  <c r="J1205" i="2" s="1"/>
  <c r="I607" i="2"/>
  <c r="I1205" i="2" s="1"/>
  <c r="H607" i="2"/>
  <c r="H1205" i="2" s="1"/>
  <c r="G607" i="2"/>
  <c r="G1205" i="2" s="1"/>
  <c r="F607" i="2"/>
  <c r="F1205" i="2" s="1"/>
  <c r="E607" i="2"/>
  <c r="E1205" i="2" s="1"/>
  <c r="D607" i="2"/>
  <c r="D1205" i="2" s="1"/>
  <c r="C607" i="2"/>
  <c r="C1205" i="2" s="1"/>
  <c r="B607" i="2"/>
  <c r="B1205" i="2" s="1"/>
  <c r="AA674" i="3" s="1"/>
  <c r="A607" i="2"/>
  <c r="A1205" i="2" s="1"/>
  <c r="A14" i="3" s="1"/>
  <c r="A674" i="3" s="1"/>
  <c r="Z674" i="3" s="1"/>
  <c r="V606" i="2"/>
  <c r="V1204" i="2" s="1"/>
  <c r="U606" i="2"/>
  <c r="U1204" i="2" s="1"/>
  <c r="T606" i="2"/>
  <c r="T1204" i="2" s="1"/>
  <c r="S606" i="2"/>
  <c r="S1204" i="2" s="1"/>
  <c r="R606" i="2"/>
  <c r="R1204" i="2" s="1"/>
  <c r="Q606" i="2"/>
  <c r="Q1204" i="2" s="1"/>
  <c r="P606" i="2"/>
  <c r="P1204" i="2" s="1"/>
  <c r="O606" i="2"/>
  <c r="O1204" i="2" s="1"/>
  <c r="N606" i="2"/>
  <c r="N1204" i="2" s="1"/>
  <c r="M606" i="2"/>
  <c r="M1204" i="2" s="1"/>
  <c r="L606" i="2"/>
  <c r="L1204" i="2" s="1"/>
  <c r="K606" i="2"/>
  <c r="K1204" i="2" s="1"/>
  <c r="J606" i="2"/>
  <c r="J1204" i="2" s="1"/>
  <c r="I606" i="2"/>
  <c r="I1204" i="2" s="1"/>
  <c r="H606" i="2"/>
  <c r="H1204" i="2" s="1"/>
  <c r="G606" i="2"/>
  <c r="G1204" i="2" s="1"/>
  <c r="F606" i="2"/>
  <c r="F1204" i="2" s="1"/>
  <c r="E606" i="2"/>
  <c r="E1204" i="2" s="1"/>
  <c r="D606" i="2"/>
  <c r="D1204" i="2" s="1"/>
  <c r="C606" i="2"/>
  <c r="C1204" i="2" s="1"/>
  <c r="B606" i="2"/>
  <c r="B1204" i="2" s="1"/>
  <c r="AA673" i="3" s="1"/>
  <c r="A606" i="2"/>
  <c r="A1204" i="2" s="1"/>
  <c r="A13" i="3" s="1"/>
  <c r="A673" i="3" s="1"/>
  <c r="Z673" i="3" s="1"/>
  <c r="V605" i="2"/>
  <c r="V1203" i="2" s="1"/>
  <c r="U605" i="2"/>
  <c r="U1203" i="2" s="1"/>
  <c r="T605" i="2"/>
  <c r="T1203" i="2" s="1"/>
  <c r="S605" i="2"/>
  <c r="S1203" i="2" s="1"/>
  <c r="R605" i="2"/>
  <c r="R1203" i="2" s="1"/>
  <c r="Q605" i="2"/>
  <c r="Q1203" i="2" s="1"/>
  <c r="P605" i="2"/>
  <c r="P1203" i="2" s="1"/>
  <c r="O605" i="2"/>
  <c r="O1203" i="2" s="1"/>
  <c r="N605" i="2"/>
  <c r="N1203" i="2" s="1"/>
  <c r="M605" i="2"/>
  <c r="M1203" i="2" s="1"/>
  <c r="L605" i="2"/>
  <c r="L1203" i="2" s="1"/>
  <c r="K605" i="2"/>
  <c r="K1203" i="2" s="1"/>
  <c r="J605" i="2"/>
  <c r="J1203" i="2" s="1"/>
  <c r="I605" i="2"/>
  <c r="I1203" i="2" s="1"/>
  <c r="H605" i="2"/>
  <c r="H1203" i="2" s="1"/>
  <c r="G605" i="2"/>
  <c r="G1203" i="2" s="1"/>
  <c r="F605" i="2"/>
  <c r="F1203" i="2" s="1"/>
  <c r="E605" i="2"/>
  <c r="E1203" i="2" s="1"/>
  <c r="D605" i="2"/>
  <c r="D1203" i="2" s="1"/>
  <c r="C605" i="2"/>
  <c r="C1203" i="2" s="1"/>
  <c r="B605" i="2"/>
  <c r="B1203" i="2" s="1"/>
  <c r="AA672" i="3" s="1"/>
  <c r="A605" i="2"/>
  <c r="A1203" i="2" s="1"/>
  <c r="A12" i="3" s="1"/>
  <c r="A672" i="3" s="1"/>
  <c r="Z672" i="3" s="1"/>
  <c r="V604" i="2"/>
  <c r="V1202" i="2" s="1"/>
  <c r="U604" i="2"/>
  <c r="U1202" i="2" s="1"/>
  <c r="T604" i="2"/>
  <c r="T1202" i="2" s="1"/>
  <c r="S604" i="2"/>
  <c r="S1202" i="2" s="1"/>
  <c r="R604" i="2"/>
  <c r="R1202" i="2" s="1"/>
  <c r="Q604" i="2"/>
  <c r="Q1202" i="2" s="1"/>
  <c r="P604" i="2"/>
  <c r="P1202" i="2" s="1"/>
  <c r="O604" i="2"/>
  <c r="O1202" i="2" s="1"/>
  <c r="N604" i="2"/>
  <c r="N1202" i="2" s="1"/>
  <c r="M604" i="2"/>
  <c r="M1202" i="2" s="1"/>
  <c r="L604" i="2"/>
  <c r="L1202" i="2" s="1"/>
  <c r="K604" i="2"/>
  <c r="K1202" i="2" s="1"/>
  <c r="J604" i="2"/>
  <c r="J1202" i="2" s="1"/>
  <c r="I604" i="2"/>
  <c r="I1202" i="2" s="1"/>
  <c r="H604" i="2"/>
  <c r="H1202" i="2" s="1"/>
  <c r="G604" i="2"/>
  <c r="G1202" i="2" s="1"/>
  <c r="F604" i="2"/>
  <c r="F1202" i="2" s="1"/>
  <c r="E604" i="2"/>
  <c r="E1202" i="2" s="1"/>
  <c r="D604" i="2"/>
  <c r="D1202" i="2" s="1"/>
  <c r="C604" i="2"/>
  <c r="C1202" i="2" s="1"/>
  <c r="B604" i="2"/>
  <c r="B1202" i="2" s="1"/>
  <c r="AA671" i="3" s="1"/>
  <c r="A604" i="2"/>
  <c r="A1202" i="2" s="1"/>
  <c r="A11" i="3" s="1"/>
  <c r="A671" i="3" s="1"/>
  <c r="Z671" i="3" s="1"/>
  <c r="V603" i="2"/>
  <c r="V1201" i="2" s="1"/>
  <c r="U603" i="2"/>
  <c r="U1201" i="2" s="1"/>
  <c r="T603" i="2"/>
  <c r="T1201" i="2" s="1"/>
  <c r="S603" i="2"/>
  <c r="S1201" i="2" s="1"/>
  <c r="R603" i="2"/>
  <c r="R1201" i="2" s="1"/>
  <c r="Q603" i="2"/>
  <c r="Q1201" i="2" s="1"/>
  <c r="P603" i="2"/>
  <c r="P1201" i="2" s="1"/>
  <c r="O603" i="2"/>
  <c r="O1201" i="2" s="1"/>
  <c r="N603" i="2"/>
  <c r="N1201" i="2" s="1"/>
  <c r="M603" i="2"/>
  <c r="M1201" i="2" s="1"/>
  <c r="L603" i="2"/>
  <c r="L1201" i="2" s="1"/>
  <c r="K603" i="2"/>
  <c r="K1201" i="2" s="1"/>
  <c r="J603" i="2"/>
  <c r="J1201" i="2" s="1"/>
  <c r="I603" i="2"/>
  <c r="I1201" i="2" s="1"/>
  <c r="H603" i="2"/>
  <c r="H1201" i="2" s="1"/>
  <c r="G603" i="2"/>
  <c r="G1201" i="2" s="1"/>
  <c r="F603" i="2"/>
  <c r="F1201" i="2" s="1"/>
  <c r="E603" i="2"/>
  <c r="E1201" i="2" s="1"/>
  <c r="D603" i="2"/>
  <c r="D1201" i="2" s="1"/>
  <c r="C603" i="2"/>
  <c r="C1201" i="2" s="1"/>
  <c r="B603" i="2"/>
  <c r="B1201" i="2" s="1"/>
  <c r="AA670" i="3" s="1"/>
  <c r="A603" i="2"/>
  <c r="A1201" i="2" s="1"/>
  <c r="A10" i="3" s="1"/>
  <c r="A670" i="3" s="1"/>
  <c r="Z670" i="3" s="1"/>
  <c r="V602" i="2"/>
  <c r="V1200" i="2" s="1"/>
  <c r="U602" i="2"/>
  <c r="U1200" i="2" s="1"/>
  <c r="T602" i="2"/>
  <c r="T1200" i="2" s="1"/>
  <c r="S602" i="2"/>
  <c r="S1200" i="2" s="1"/>
  <c r="R602" i="2"/>
  <c r="R1200" i="2" s="1"/>
  <c r="Q602" i="2"/>
  <c r="Q1200" i="2" s="1"/>
  <c r="P602" i="2"/>
  <c r="P1200" i="2" s="1"/>
  <c r="O602" i="2"/>
  <c r="O1200" i="2" s="1"/>
  <c r="N602" i="2"/>
  <c r="N1200" i="2" s="1"/>
  <c r="M602" i="2"/>
  <c r="M1200" i="2" s="1"/>
  <c r="L602" i="2"/>
  <c r="L1200" i="2" s="1"/>
  <c r="K602" i="2"/>
  <c r="K1200" i="2" s="1"/>
  <c r="J602" i="2"/>
  <c r="J1200" i="2" s="1"/>
  <c r="I602" i="2"/>
  <c r="I1200" i="2" s="1"/>
  <c r="H602" i="2"/>
  <c r="H1200" i="2" s="1"/>
  <c r="G602" i="2"/>
  <c r="G1200" i="2" s="1"/>
  <c r="F602" i="2"/>
  <c r="F1200" i="2" s="1"/>
  <c r="E602" i="2"/>
  <c r="E1200" i="2" s="1"/>
  <c r="D602" i="2"/>
  <c r="D1200" i="2" s="1"/>
  <c r="C602" i="2"/>
  <c r="C1200" i="2" s="1"/>
  <c r="B602" i="2"/>
  <c r="B1200" i="2" s="1"/>
  <c r="AA669" i="3" s="1"/>
  <c r="A602" i="2"/>
  <c r="A1200" i="2" s="1"/>
  <c r="A9" i="3" s="1"/>
  <c r="A669" i="3" s="1"/>
  <c r="Z669" i="3" s="1"/>
  <c r="V601" i="2"/>
  <c r="V1199" i="2" s="1"/>
  <c r="U601" i="2"/>
  <c r="U1199" i="2" s="1"/>
  <c r="T601" i="2"/>
  <c r="T1199" i="2" s="1"/>
  <c r="S601" i="2"/>
  <c r="S1199" i="2" s="1"/>
  <c r="R601" i="2"/>
  <c r="R1199" i="2" s="1"/>
  <c r="Q601" i="2"/>
  <c r="Q1199" i="2" s="1"/>
  <c r="P601" i="2"/>
  <c r="P1199" i="2" s="1"/>
  <c r="O601" i="2"/>
  <c r="O1199" i="2" s="1"/>
  <c r="N601" i="2"/>
  <c r="N1199" i="2" s="1"/>
  <c r="M601" i="2"/>
  <c r="M1199" i="2" s="1"/>
  <c r="L601" i="2"/>
  <c r="L1199" i="2" s="1"/>
  <c r="K601" i="2"/>
  <c r="K1199" i="2" s="1"/>
  <c r="J601" i="2"/>
  <c r="J1199" i="2" s="1"/>
  <c r="I601" i="2"/>
  <c r="I1199" i="2" s="1"/>
  <c r="H601" i="2"/>
  <c r="H1199" i="2" s="1"/>
  <c r="G601" i="2"/>
  <c r="G1199" i="2" s="1"/>
  <c r="F601" i="2"/>
  <c r="F1199" i="2" s="1"/>
  <c r="E601" i="2"/>
  <c r="E1199" i="2" s="1"/>
  <c r="D601" i="2"/>
  <c r="D1199" i="2" s="1"/>
  <c r="C601" i="2"/>
  <c r="C1199" i="2" s="1"/>
  <c r="B601" i="2"/>
  <c r="B1199" i="2" s="1"/>
  <c r="AA668" i="3" s="1"/>
  <c r="A601" i="2"/>
  <c r="A1199" i="2" s="1"/>
  <c r="A8" i="3" s="1"/>
  <c r="A668" i="3" s="1"/>
  <c r="Z668" i="3" s="1"/>
  <c r="V600" i="2"/>
  <c r="V1198" i="2" s="1"/>
  <c r="U7" i="3" s="1"/>
  <c r="U667" i="3" s="1"/>
  <c r="U600" i="2"/>
  <c r="U1198" i="2" s="1"/>
  <c r="T7" i="3" s="1"/>
  <c r="T667" i="3" s="1"/>
  <c r="T600" i="2"/>
  <c r="T1198" i="2" s="1"/>
  <c r="S7" i="3" s="1"/>
  <c r="S667" i="3" s="1"/>
  <c r="S600" i="2"/>
  <c r="S1198" i="2" s="1"/>
  <c r="R7" i="3" s="1"/>
  <c r="R667" i="3" s="1"/>
  <c r="R600" i="2"/>
  <c r="R1198" i="2" s="1"/>
  <c r="Q7" i="3" s="1"/>
  <c r="Q667" i="3" s="1"/>
  <c r="Q600" i="2"/>
  <c r="Q1198" i="2" s="1"/>
  <c r="P7" i="3" s="1"/>
  <c r="P667" i="3" s="1"/>
  <c r="P600" i="2"/>
  <c r="P1198" i="2" s="1"/>
  <c r="O7" i="3" s="1"/>
  <c r="O667" i="3" s="1"/>
  <c r="O600" i="2"/>
  <c r="O1198" i="2" s="1"/>
  <c r="N7" i="3" s="1"/>
  <c r="N667" i="3" s="1"/>
  <c r="N600" i="2"/>
  <c r="N1198" i="2" s="1"/>
  <c r="M7" i="3" s="1"/>
  <c r="M667" i="3" s="1"/>
  <c r="M600" i="2"/>
  <c r="M1198" i="2" s="1"/>
  <c r="L7" i="3" s="1"/>
  <c r="L667" i="3" s="1"/>
  <c r="L600" i="2"/>
  <c r="L1198" i="2" s="1"/>
  <c r="K7" i="3" s="1"/>
  <c r="K667" i="3" s="1"/>
  <c r="K600" i="2"/>
  <c r="K1198" i="2" s="1"/>
  <c r="J7" i="3" s="1"/>
  <c r="J667" i="3" s="1"/>
  <c r="J600" i="2"/>
  <c r="J1198" i="2" s="1"/>
  <c r="I7" i="3" s="1"/>
  <c r="I667" i="3" s="1"/>
  <c r="I600" i="2"/>
  <c r="I1198" i="2" s="1"/>
  <c r="H7" i="3" s="1"/>
  <c r="H667" i="3" s="1"/>
  <c r="H600" i="2"/>
  <c r="H1198" i="2" s="1"/>
  <c r="G7" i="3" s="1"/>
  <c r="G667" i="3" s="1"/>
  <c r="G600" i="2"/>
  <c r="G1198" i="2" s="1"/>
  <c r="F7" i="3" s="1"/>
  <c r="F667" i="3" s="1"/>
  <c r="F600" i="2"/>
  <c r="F1198" i="2" s="1"/>
  <c r="E7" i="3" s="1"/>
  <c r="E667" i="3" s="1"/>
  <c r="E600" i="2"/>
  <c r="E1198" i="2" s="1"/>
  <c r="D7" i="3" s="1"/>
  <c r="D667" i="3" s="1"/>
  <c r="D600" i="2"/>
  <c r="D1198" i="2" s="1"/>
  <c r="C7" i="3" s="1"/>
  <c r="C667" i="3" s="1"/>
  <c r="C600" i="2"/>
  <c r="C1198" i="2" s="1"/>
  <c r="B7" i="3" s="1"/>
  <c r="B667" i="3" s="1"/>
  <c r="B600" i="2"/>
  <c r="B1198" i="2" s="1"/>
  <c r="A600" i="2"/>
  <c r="A1198" i="2" s="1"/>
  <c r="AX597" i="2"/>
  <c r="AW597" i="2"/>
  <c r="AV597" i="2"/>
  <c r="AU597" i="2"/>
  <c r="AS597" i="2"/>
  <c r="AR597" i="2"/>
  <c r="AQ597" i="2"/>
  <c r="AP597" i="2"/>
  <c r="AN597" i="2"/>
  <c r="AM597" i="2"/>
  <c r="AL597" i="2"/>
  <c r="AK597" i="2"/>
  <c r="AI597" i="2"/>
  <c r="AH597" i="2"/>
  <c r="AG597" i="2"/>
  <c r="AF597" i="2"/>
  <c r="AD597" i="2"/>
  <c r="AC597" i="2"/>
  <c r="AB597" i="2"/>
  <c r="AA597" i="2"/>
  <c r="Y597" i="2"/>
  <c r="AX596" i="2"/>
  <c r="AW596" i="2"/>
  <c r="AV596" i="2"/>
  <c r="AU596" i="2"/>
  <c r="AS596" i="2"/>
  <c r="AR596" i="2"/>
  <c r="AQ596" i="2"/>
  <c r="AP596" i="2"/>
  <c r="AN596" i="2"/>
  <c r="AM596" i="2"/>
  <c r="AL596" i="2"/>
  <c r="AK596" i="2"/>
  <c r="AI596" i="2"/>
  <c r="AH596" i="2"/>
  <c r="AG596" i="2"/>
  <c r="AF596" i="2"/>
  <c r="AD596" i="2"/>
  <c r="AC596" i="2"/>
  <c r="AB596" i="2"/>
  <c r="AA596" i="2"/>
  <c r="Y596" i="2"/>
  <c r="AX595" i="2"/>
  <c r="AW595" i="2"/>
  <c r="AV595" i="2"/>
  <c r="AU595" i="2"/>
  <c r="AS595" i="2"/>
  <c r="AR595" i="2"/>
  <c r="AQ595" i="2"/>
  <c r="AP595" i="2"/>
  <c r="AN595" i="2"/>
  <c r="AM595" i="2"/>
  <c r="AL595" i="2"/>
  <c r="AK595" i="2"/>
  <c r="AI595" i="2"/>
  <c r="AH595" i="2"/>
  <c r="AG595" i="2"/>
  <c r="AF595" i="2"/>
  <c r="AD595" i="2"/>
  <c r="AC595" i="2"/>
  <c r="AB595" i="2"/>
  <c r="AA595" i="2"/>
  <c r="Y595" i="2"/>
  <c r="AX594" i="2"/>
  <c r="AW594" i="2"/>
  <c r="AV594" i="2"/>
  <c r="AU594" i="2"/>
  <c r="AS594" i="2"/>
  <c r="AR594" i="2"/>
  <c r="AQ594" i="2"/>
  <c r="AP594" i="2"/>
  <c r="AN594" i="2"/>
  <c r="AM594" i="2"/>
  <c r="AL594" i="2"/>
  <c r="AK594" i="2"/>
  <c r="AI594" i="2"/>
  <c r="AH594" i="2"/>
  <c r="AG594" i="2"/>
  <c r="AF594" i="2"/>
  <c r="AD594" i="2"/>
  <c r="AC594" i="2"/>
  <c r="AB594" i="2"/>
  <c r="AA594" i="2"/>
  <c r="Y594" i="2"/>
  <c r="AX593" i="2"/>
  <c r="AW593" i="2"/>
  <c r="AV593" i="2"/>
  <c r="AU593" i="2"/>
  <c r="AS593" i="2"/>
  <c r="AR593" i="2"/>
  <c r="AQ593" i="2"/>
  <c r="AP593" i="2"/>
  <c r="AN593" i="2"/>
  <c r="AM593" i="2"/>
  <c r="AL593" i="2"/>
  <c r="AK593" i="2"/>
  <c r="AI593" i="2"/>
  <c r="AH593" i="2"/>
  <c r="AG593" i="2"/>
  <c r="AF593" i="2"/>
  <c r="AD593" i="2"/>
  <c r="AC593" i="2"/>
  <c r="AB593" i="2"/>
  <c r="AA593" i="2"/>
  <c r="Y593" i="2"/>
  <c r="AX592" i="2"/>
  <c r="AW592" i="2"/>
  <c r="AV592" i="2"/>
  <c r="AU592" i="2"/>
  <c r="AS592" i="2"/>
  <c r="AR592" i="2"/>
  <c r="AQ592" i="2"/>
  <c r="AP592" i="2"/>
  <c r="AN592" i="2"/>
  <c r="AM592" i="2"/>
  <c r="AL592" i="2"/>
  <c r="AK592" i="2"/>
  <c r="AI592" i="2"/>
  <c r="AH592" i="2"/>
  <c r="AG592" i="2"/>
  <c r="AF592" i="2"/>
  <c r="AD592" i="2"/>
  <c r="AC592" i="2"/>
  <c r="AB592" i="2"/>
  <c r="AA592" i="2"/>
  <c r="Y592" i="2"/>
  <c r="AX591" i="2"/>
  <c r="AW591" i="2"/>
  <c r="AV591" i="2"/>
  <c r="AU591" i="2"/>
  <c r="AS591" i="2"/>
  <c r="AR591" i="2"/>
  <c r="AQ591" i="2"/>
  <c r="AP591" i="2"/>
  <c r="AN591" i="2"/>
  <c r="AM591" i="2"/>
  <c r="AL591" i="2"/>
  <c r="AK591" i="2"/>
  <c r="AI591" i="2"/>
  <c r="AH591" i="2"/>
  <c r="AG591" i="2"/>
  <c r="AF591" i="2"/>
  <c r="AD591" i="2"/>
  <c r="AC591" i="2"/>
  <c r="AB591" i="2"/>
  <c r="AA591" i="2"/>
  <c r="Y591" i="2"/>
  <c r="AX590" i="2"/>
  <c r="AW590" i="2"/>
  <c r="AV590" i="2"/>
  <c r="AU590" i="2"/>
  <c r="AS590" i="2"/>
  <c r="AR590" i="2"/>
  <c r="AQ590" i="2"/>
  <c r="AP590" i="2"/>
  <c r="AN590" i="2"/>
  <c r="AM590" i="2"/>
  <c r="AL590" i="2"/>
  <c r="AK590" i="2"/>
  <c r="AI590" i="2"/>
  <c r="AH590" i="2"/>
  <c r="AG590" i="2"/>
  <c r="AF590" i="2"/>
  <c r="AD590" i="2"/>
  <c r="AC590" i="2"/>
  <c r="AB590" i="2"/>
  <c r="AA590" i="2"/>
  <c r="Y590" i="2"/>
  <c r="AX589" i="2"/>
  <c r="AW589" i="2"/>
  <c r="AV589" i="2"/>
  <c r="AU589" i="2"/>
  <c r="AS589" i="2"/>
  <c r="AR589" i="2"/>
  <c r="AQ589" i="2"/>
  <c r="AP589" i="2"/>
  <c r="AN589" i="2"/>
  <c r="AM589" i="2"/>
  <c r="AL589" i="2"/>
  <c r="AK589" i="2"/>
  <c r="AI589" i="2"/>
  <c r="AH589" i="2"/>
  <c r="AG589" i="2"/>
  <c r="AF589" i="2"/>
  <c r="AD589" i="2"/>
  <c r="AC589" i="2"/>
  <c r="AB589" i="2"/>
  <c r="AA589" i="2"/>
  <c r="Y589" i="2"/>
  <c r="AX588" i="2"/>
  <c r="AW588" i="2"/>
  <c r="AV588" i="2"/>
  <c r="AU588" i="2"/>
  <c r="AS588" i="2"/>
  <c r="AR588" i="2"/>
  <c r="AQ588" i="2"/>
  <c r="AP588" i="2"/>
  <c r="AN588" i="2"/>
  <c r="AM588" i="2"/>
  <c r="AL588" i="2"/>
  <c r="AK588" i="2"/>
  <c r="AI588" i="2"/>
  <c r="AH588" i="2"/>
  <c r="AG588" i="2"/>
  <c r="AF588" i="2"/>
  <c r="AD588" i="2"/>
  <c r="AC588" i="2"/>
  <c r="AB588" i="2"/>
  <c r="AA588" i="2"/>
  <c r="Y588" i="2"/>
  <c r="AX587" i="2"/>
  <c r="AW587" i="2"/>
  <c r="AV587" i="2"/>
  <c r="AU587" i="2"/>
  <c r="AS587" i="2"/>
  <c r="AR587" i="2"/>
  <c r="AQ587" i="2"/>
  <c r="AP587" i="2"/>
  <c r="AN587" i="2"/>
  <c r="AM587" i="2"/>
  <c r="AL587" i="2"/>
  <c r="AK587" i="2"/>
  <c r="AI587" i="2"/>
  <c r="AH587" i="2"/>
  <c r="AG587" i="2"/>
  <c r="AF587" i="2"/>
  <c r="AD587" i="2"/>
  <c r="AC587" i="2"/>
  <c r="AB587" i="2"/>
  <c r="AA587" i="2"/>
  <c r="Y587" i="2"/>
  <c r="AX586" i="2"/>
  <c r="AW586" i="2"/>
  <c r="AV586" i="2"/>
  <c r="AU586" i="2"/>
  <c r="AS586" i="2"/>
  <c r="AR586" i="2"/>
  <c r="AQ586" i="2"/>
  <c r="AP586" i="2"/>
  <c r="AN586" i="2"/>
  <c r="AM586" i="2"/>
  <c r="AL586" i="2"/>
  <c r="AK586" i="2"/>
  <c r="AI586" i="2"/>
  <c r="AH586" i="2"/>
  <c r="AG586" i="2"/>
  <c r="AF586" i="2"/>
  <c r="AD586" i="2"/>
  <c r="AC586" i="2"/>
  <c r="AB586" i="2"/>
  <c r="AA586" i="2"/>
  <c r="Y586" i="2"/>
  <c r="AX585" i="2"/>
  <c r="AW585" i="2"/>
  <c r="AV585" i="2"/>
  <c r="AU585" i="2"/>
  <c r="AS585" i="2"/>
  <c r="AR585" i="2"/>
  <c r="AQ585" i="2"/>
  <c r="AP585" i="2"/>
  <c r="AN585" i="2"/>
  <c r="AM585" i="2"/>
  <c r="AL585" i="2"/>
  <c r="AK585" i="2"/>
  <c r="AI585" i="2"/>
  <c r="AH585" i="2"/>
  <c r="AG585" i="2"/>
  <c r="AF585" i="2"/>
  <c r="AD585" i="2"/>
  <c r="AC585" i="2"/>
  <c r="AB585" i="2"/>
  <c r="AA585" i="2"/>
  <c r="Y585" i="2"/>
  <c r="AX584" i="2"/>
  <c r="AW584" i="2"/>
  <c r="AV584" i="2"/>
  <c r="AU584" i="2"/>
  <c r="AS584" i="2"/>
  <c r="AR584" i="2"/>
  <c r="AQ584" i="2"/>
  <c r="AP584" i="2"/>
  <c r="AN584" i="2"/>
  <c r="AM584" i="2"/>
  <c r="AL584" i="2"/>
  <c r="AK584" i="2"/>
  <c r="AI584" i="2"/>
  <c r="AH584" i="2"/>
  <c r="AG584" i="2"/>
  <c r="AF584" i="2"/>
  <c r="AD584" i="2"/>
  <c r="AC584" i="2"/>
  <c r="AB584" i="2"/>
  <c r="AA584" i="2"/>
  <c r="Y584" i="2"/>
  <c r="AX583" i="2"/>
  <c r="AW583" i="2"/>
  <c r="AV583" i="2"/>
  <c r="AU583" i="2"/>
  <c r="AS583" i="2"/>
  <c r="AR583" i="2"/>
  <c r="AQ583" i="2"/>
  <c r="AP583" i="2"/>
  <c r="AN583" i="2"/>
  <c r="AM583" i="2"/>
  <c r="AL583" i="2"/>
  <c r="AK583" i="2"/>
  <c r="AI583" i="2"/>
  <c r="AH583" i="2"/>
  <c r="AG583" i="2"/>
  <c r="AF583" i="2"/>
  <c r="AD583" i="2"/>
  <c r="AC583" i="2"/>
  <c r="AB583" i="2"/>
  <c r="AA583" i="2"/>
  <c r="Y583" i="2"/>
  <c r="AX582" i="2"/>
  <c r="AW582" i="2"/>
  <c r="AV582" i="2"/>
  <c r="AU582" i="2"/>
  <c r="AS582" i="2"/>
  <c r="AR582" i="2"/>
  <c r="AQ582" i="2"/>
  <c r="AP582" i="2"/>
  <c r="AN582" i="2"/>
  <c r="AM582" i="2"/>
  <c r="AL582" i="2"/>
  <c r="AK582" i="2"/>
  <c r="AI582" i="2"/>
  <c r="AH582" i="2"/>
  <c r="AG582" i="2"/>
  <c r="AF582" i="2"/>
  <c r="AD582" i="2"/>
  <c r="AC582" i="2"/>
  <c r="AB582" i="2"/>
  <c r="AA582" i="2"/>
  <c r="Y582" i="2"/>
  <c r="AX581" i="2"/>
  <c r="AW581" i="2"/>
  <c r="AV581" i="2"/>
  <c r="AU581" i="2"/>
  <c r="AS581" i="2"/>
  <c r="AR581" i="2"/>
  <c r="AQ581" i="2"/>
  <c r="AP581" i="2"/>
  <c r="AN581" i="2"/>
  <c r="AM581" i="2"/>
  <c r="AL581" i="2"/>
  <c r="AK581" i="2"/>
  <c r="AI581" i="2"/>
  <c r="AH581" i="2"/>
  <c r="AG581" i="2"/>
  <c r="AF581" i="2"/>
  <c r="AD581" i="2"/>
  <c r="AC581" i="2"/>
  <c r="AB581" i="2"/>
  <c r="AA581" i="2"/>
  <c r="Y581" i="2"/>
  <c r="AX580" i="2"/>
  <c r="AW580" i="2"/>
  <c r="AV580" i="2"/>
  <c r="AU580" i="2"/>
  <c r="AS580" i="2"/>
  <c r="AR580" i="2"/>
  <c r="AQ580" i="2"/>
  <c r="AP580" i="2"/>
  <c r="AN580" i="2"/>
  <c r="AM580" i="2"/>
  <c r="AL580" i="2"/>
  <c r="AK580" i="2"/>
  <c r="AI580" i="2"/>
  <c r="AH580" i="2"/>
  <c r="AG580" i="2"/>
  <c r="AF580" i="2"/>
  <c r="AD580" i="2"/>
  <c r="AC580" i="2"/>
  <c r="AB580" i="2"/>
  <c r="AA580" i="2"/>
  <c r="Y580" i="2"/>
  <c r="AX579" i="2"/>
  <c r="AW579" i="2"/>
  <c r="AV579" i="2"/>
  <c r="AU579" i="2"/>
  <c r="AS579" i="2"/>
  <c r="AR579" i="2"/>
  <c r="AQ579" i="2"/>
  <c r="AP579" i="2"/>
  <c r="AN579" i="2"/>
  <c r="AM579" i="2"/>
  <c r="AL579" i="2"/>
  <c r="AK579" i="2"/>
  <c r="AI579" i="2"/>
  <c r="AH579" i="2"/>
  <c r="AG579" i="2"/>
  <c r="AF579" i="2"/>
  <c r="AD579" i="2"/>
  <c r="AC579" i="2"/>
  <c r="AB579" i="2"/>
  <c r="AA579" i="2"/>
  <c r="Y579" i="2"/>
  <c r="AX578" i="2"/>
  <c r="AW578" i="2"/>
  <c r="AV578" i="2"/>
  <c r="AU578" i="2"/>
  <c r="AS578" i="2"/>
  <c r="AR578" i="2"/>
  <c r="AQ578" i="2"/>
  <c r="AP578" i="2"/>
  <c r="AN578" i="2"/>
  <c r="AM578" i="2"/>
  <c r="AL578" i="2"/>
  <c r="AK578" i="2"/>
  <c r="AI578" i="2"/>
  <c r="AH578" i="2"/>
  <c r="AG578" i="2"/>
  <c r="AF578" i="2"/>
  <c r="AD578" i="2"/>
  <c r="AC578" i="2"/>
  <c r="AB578" i="2"/>
  <c r="AA578" i="2"/>
  <c r="Y578" i="2"/>
  <c r="AX577" i="2"/>
  <c r="AW577" i="2"/>
  <c r="AV577" i="2"/>
  <c r="AU577" i="2"/>
  <c r="AS577" i="2"/>
  <c r="AR577" i="2"/>
  <c r="AQ577" i="2"/>
  <c r="AP577" i="2"/>
  <c r="AN577" i="2"/>
  <c r="AM577" i="2"/>
  <c r="AL577" i="2"/>
  <c r="AK577" i="2"/>
  <c r="AI577" i="2"/>
  <c r="AH577" i="2"/>
  <c r="AG577" i="2"/>
  <c r="AF577" i="2"/>
  <c r="AD577" i="2"/>
  <c r="AC577" i="2"/>
  <c r="AB577" i="2"/>
  <c r="AA577" i="2"/>
  <c r="Y577" i="2"/>
  <c r="AX576" i="2"/>
  <c r="AW576" i="2"/>
  <c r="AV576" i="2"/>
  <c r="AU576" i="2"/>
  <c r="AS576" i="2"/>
  <c r="AR576" i="2"/>
  <c r="AQ576" i="2"/>
  <c r="AP576" i="2"/>
  <c r="AN576" i="2"/>
  <c r="AM576" i="2"/>
  <c r="AL576" i="2"/>
  <c r="AK576" i="2"/>
  <c r="AI576" i="2"/>
  <c r="AH576" i="2"/>
  <c r="AG576" i="2"/>
  <c r="AF576" i="2"/>
  <c r="AD576" i="2"/>
  <c r="AC576" i="2"/>
  <c r="AB576" i="2"/>
  <c r="AA576" i="2"/>
  <c r="Y576" i="2"/>
  <c r="AX575" i="2"/>
  <c r="AW575" i="2"/>
  <c r="AV575" i="2"/>
  <c r="AU575" i="2"/>
  <c r="AS575" i="2"/>
  <c r="AR575" i="2"/>
  <c r="AQ575" i="2"/>
  <c r="AP575" i="2"/>
  <c r="AN575" i="2"/>
  <c r="AM575" i="2"/>
  <c r="AL575" i="2"/>
  <c r="AK575" i="2"/>
  <c r="AI575" i="2"/>
  <c r="AH575" i="2"/>
  <c r="AG575" i="2"/>
  <c r="AF575" i="2"/>
  <c r="AD575" i="2"/>
  <c r="AC575" i="2"/>
  <c r="AB575" i="2"/>
  <c r="AA575" i="2"/>
  <c r="Y575" i="2"/>
  <c r="AX574" i="2"/>
  <c r="AW574" i="2"/>
  <c r="AV574" i="2"/>
  <c r="AU574" i="2"/>
  <c r="AS574" i="2"/>
  <c r="AR574" i="2"/>
  <c r="AQ574" i="2"/>
  <c r="AP574" i="2"/>
  <c r="AN574" i="2"/>
  <c r="AM574" i="2"/>
  <c r="AL574" i="2"/>
  <c r="AK574" i="2"/>
  <c r="AI574" i="2"/>
  <c r="AH574" i="2"/>
  <c r="AG574" i="2"/>
  <c r="AF574" i="2"/>
  <c r="AD574" i="2"/>
  <c r="AC574" i="2"/>
  <c r="AB574" i="2"/>
  <c r="AA574" i="2"/>
  <c r="Y574" i="2"/>
  <c r="AX573" i="2"/>
  <c r="AW573" i="2"/>
  <c r="AV573" i="2"/>
  <c r="AU573" i="2"/>
  <c r="AS573" i="2"/>
  <c r="AR573" i="2"/>
  <c r="AQ573" i="2"/>
  <c r="AP573" i="2"/>
  <c r="AN573" i="2"/>
  <c r="AM573" i="2"/>
  <c r="AL573" i="2"/>
  <c r="AK573" i="2"/>
  <c r="AI573" i="2"/>
  <c r="AH573" i="2"/>
  <c r="AG573" i="2"/>
  <c r="AF573" i="2"/>
  <c r="AD573" i="2"/>
  <c r="AC573" i="2"/>
  <c r="AB573" i="2"/>
  <c r="AA573" i="2"/>
  <c r="Y573" i="2"/>
  <c r="AX572" i="2"/>
  <c r="AW572" i="2"/>
  <c r="AV572" i="2"/>
  <c r="AU572" i="2"/>
  <c r="AS572" i="2"/>
  <c r="AR572" i="2"/>
  <c r="AQ572" i="2"/>
  <c r="AP572" i="2"/>
  <c r="AN572" i="2"/>
  <c r="AM572" i="2"/>
  <c r="AL572" i="2"/>
  <c r="AK572" i="2"/>
  <c r="AI572" i="2"/>
  <c r="AH572" i="2"/>
  <c r="AG572" i="2"/>
  <c r="AF572" i="2"/>
  <c r="AD572" i="2"/>
  <c r="AC572" i="2"/>
  <c r="AB572" i="2"/>
  <c r="AA572" i="2"/>
  <c r="Y572" i="2"/>
  <c r="AX571" i="2"/>
  <c r="AW571" i="2"/>
  <c r="AV571" i="2"/>
  <c r="AU571" i="2"/>
  <c r="AS571" i="2"/>
  <c r="AR571" i="2"/>
  <c r="AQ571" i="2"/>
  <c r="AP571" i="2"/>
  <c r="AN571" i="2"/>
  <c r="AM571" i="2"/>
  <c r="AL571" i="2"/>
  <c r="AK571" i="2"/>
  <c r="AI571" i="2"/>
  <c r="AH571" i="2"/>
  <c r="AG571" i="2"/>
  <c r="AF571" i="2"/>
  <c r="AD571" i="2"/>
  <c r="AC571" i="2"/>
  <c r="AB571" i="2"/>
  <c r="AA571" i="2"/>
  <c r="Y571" i="2"/>
  <c r="AX570" i="2"/>
  <c r="AW570" i="2"/>
  <c r="AV570" i="2"/>
  <c r="AU570" i="2"/>
  <c r="AS570" i="2"/>
  <c r="AR570" i="2"/>
  <c r="AQ570" i="2"/>
  <c r="AP570" i="2"/>
  <c r="AN570" i="2"/>
  <c r="AM570" i="2"/>
  <c r="AL570" i="2"/>
  <c r="AK570" i="2"/>
  <c r="AI570" i="2"/>
  <c r="AH570" i="2"/>
  <c r="AG570" i="2"/>
  <c r="AF570" i="2"/>
  <c r="AD570" i="2"/>
  <c r="AC570" i="2"/>
  <c r="AB570" i="2"/>
  <c r="AA570" i="2"/>
  <c r="Y570" i="2"/>
  <c r="AX569" i="2"/>
  <c r="AW569" i="2"/>
  <c r="AV569" i="2"/>
  <c r="AU569" i="2"/>
  <c r="AS569" i="2"/>
  <c r="AR569" i="2"/>
  <c r="AQ569" i="2"/>
  <c r="AP569" i="2"/>
  <c r="AN569" i="2"/>
  <c r="AM569" i="2"/>
  <c r="AL569" i="2"/>
  <c r="AK569" i="2"/>
  <c r="AI569" i="2"/>
  <c r="AH569" i="2"/>
  <c r="AG569" i="2"/>
  <c r="AF569" i="2"/>
  <c r="AD569" i="2"/>
  <c r="AC569" i="2"/>
  <c r="AB569" i="2"/>
  <c r="AA569" i="2"/>
  <c r="Y569" i="2"/>
  <c r="AX568" i="2"/>
  <c r="AW568" i="2"/>
  <c r="AV568" i="2"/>
  <c r="AU568" i="2"/>
  <c r="AS568" i="2"/>
  <c r="AR568" i="2"/>
  <c r="AQ568" i="2"/>
  <c r="AP568" i="2"/>
  <c r="AN568" i="2"/>
  <c r="AM568" i="2"/>
  <c r="AL568" i="2"/>
  <c r="AK568" i="2"/>
  <c r="AI568" i="2"/>
  <c r="AH568" i="2"/>
  <c r="AG568" i="2"/>
  <c r="AF568" i="2"/>
  <c r="AD568" i="2"/>
  <c r="AC568" i="2"/>
  <c r="AB568" i="2"/>
  <c r="AA568" i="2"/>
  <c r="Y568" i="2"/>
  <c r="AX567" i="2"/>
  <c r="AW567" i="2"/>
  <c r="AV567" i="2"/>
  <c r="AU567" i="2"/>
  <c r="AS567" i="2"/>
  <c r="AR567" i="2"/>
  <c r="AQ567" i="2"/>
  <c r="AP567" i="2"/>
  <c r="AN567" i="2"/>
  <c r="AM567" i="2"/>
  <c r="AL567" i="2"/>
  <c r="AK567" i="2"/>
  <c r="AI567" i="2"/>
  <c r="AH567" i="2"/>
  <c r="AG567" i="2"/>
  <c r="AF567" i="2"/>
  <c r="AD567" i="2"/>
  <c r="AC567" i="2"/>
  <c r="AB567" i="2"/>
  <c r="AA567" i="2"/>
  <c r="Y567" i="2"/>
  <c r="AX566" i="2"/>
  <c r="AW566" i="2"/>
  <c r="AV566" i="2"/>
  <c r="AU566" i="2"/>
  <c r="AS566" i="2"/>
  <c r="AR566" i="2"/>
  <c r="AQ566" i="2"/>
  <c r="AP566" i="2"/>
  <c r="AN566" i="2"/>
  <c r="AM566" i="2"/>
  <c r="AL566" i="2"/>
  <c r="AK566" i="2"/>
  <c r="AI566" i="2"/>
  <c r="AH566" i="2"/>
  <c r="AG566" i="2"/>
  <c r="AF566" i="2"/>
  <c r="AD566" i="2"/>
  <c r="AC566" i="2"/>
  <c r="AB566" i="2"/>
  <c r="AA566" i="2"/>
  <c r="Y566" i="2"/>
  <c r="AX565" i="2"/>
  <c r="AW565" i="2"/>
  <c r="AV565" i="2"/>
  <c r="AU565" i="2"/>
  <c r="AS565" i="2"/>
  <c r="AR565" i="2"/>
  <c r="AQ565" i="2"/>
  <c r="AP565" i="2"/>
  <c r="AN565" i="2"/>
  <c r="AM565" i="2"/>
  <c r="AL565" i="2"/>
  <c r="AK565" i="2"/>
  <c r="AI565" i="2"/>
  <c r="AH565" i="2"/>
  <c r="AG565" i="2"/>
  <c r="AF565" i="2"/>
  <c r="AD565" i="2"/>
  <c r="AC565" i="2"/>
  <c r="AB565" i="2"/>
  <c r="AA565" i="2"/>
  <c r="Y565" i="2"/>
  <c r="AX564" i="2"/>
  <c r="AW564" i="2"/>
  <c r="AV564" i="2"/>
  <c r="AU564" i="2"/>
  <c r="AS564" i="2"/>
  <c r="AR564" i="2"/>
  <c r="AQ564" i="2"/>
  <c r="AP564" i="2"/>
  <c r="AN564" i="2"/>
  <c r="AM564" i="2"/>
  <c r="AL564" i="2"/>
  <c r="AK564" i="2"/>
  <c r="AI564" i="2"/>
  <c r="AH564" i="2"/>
  <c r="AG564" i="2"/>
  <c r="AF564" i="2"/>
  <c r="AD564" i="2"/>
  <c r="AC564" i="2"/>
  <c r="AB564" i="2"/>
  <c r="AA564" i="2"/>
  <c r="Y564" i="2"/>
  <c r="AX563" i="2"/>
  <c r="AW563" i="2"/>
  <c r="AV563" i="2"/>
  <c r="AU563" i="2"/>
  <c r="AS563" i="2"/>
  <c r="AR563" i="2"/>
  <c r="AQ563" i="2"/>
  <c r="AP563" i="2"/>
  <c r="AN563" i="2"/>
  <c r="AM563" i="2"/>
  <c r="AL563" i="2"/>
  <c r="AK563" i="2"/>
  <c r="AI563" i="2"/>
  <c r="AH563" i="2"/>
  <c r="AG563" i="2"/>
  <c r="AF563" i="2"/>
  <c r="AD563" i="2"/>
  <c r="AC563" i="2"/>
  <c r="AB563" i="2"/>
  <c r="AA563" i="2"/>
  <c r="Y563" i="2"/>
  <c r="AX562" i="2"/>
  <c r="AW562" i="2"/>
  <c r="AV562" i="2"/>
  <c r="AU562" i="2"/>
  <c r="AS562" i="2"/>
  <c r="AR562" i="2"/>
  <c r="AQ562" i="2"/>
  <c r="AP562" i="2"/>
  <c r="AN562" i="2"/>
  <c r="AM562" i="2"/>
  <c r="AL562" i="2"/>
  <c r="AK562" i="2"/>
  <c r="AI562" i="2"/>
  <c r="AH562" i="2"/>
  <c r="AG562" i="2"/>
  <c r="AF562" i="2"/>
  <c r="AD562" i="2"/>
  <c r="AC562" i="2"/>
  <c r="AB562" i="2"/>
  <c r="AA562" i="2"/>
  <c r="Y562" i="2"/>
  <c r="AX561" i="2"/>
  <c r="AW561" i="2"/>
  <c r="AV561" i="2"/>
  <c r="AU561" i="2"/>
  <c r="AS561" i="2"/>
  <c r="AR561" i="2"/>
  <c r="AQ561" i="2"/>
  <c r="AP561" i="2"/>
  <c r="AN561" i="2"/>
  <c r="AM561" i="2"/>
  <c r="AL561" i="2"/>
  <c r="AK561" i="2"/>
  <c r="AI561" i="2"/>
  <c r="AH561" i="2"/>
  <c r="AG561" i="2"/>
  <c r="AF561" i="2"/>
  <c r="AD561" i="2"/>
  <c r="AC561" i="2"/>
  <c r="AB561" i="2"/>
  <c r="AA561" i="2"/>
  <c r="Y561" i="2"/>
  <c r="AX560" i="2"/>
  <c r="AW560" i="2"/>
  <c r="AV560" i="2"/>
  <c r="AU560" i="2"/>
  <c r="AS560" i="2"/>
  <c r="AR560" i="2"/>
  <c r="AQ560" i="2"/>
  <c r="AP560" i="2"/>
  <c r="AN560" i="2"/>
  <c r="AM560" i="2"/>
  <c r="AL560" i="2"/>
  <c r="AK560" i="2"/>
  <c r="AI560" i="2"/>
  <c r="AH560" i="2"/>
  <c r="AG560" i="2"/>
  <c r="AF560" i="2"/>
  <c r="AD560" i="2"/>
  <c r="AC560" i="2"/>
  <c r="AB560" i="2"/>
  <c r="AA560" i="2"/>
  <c r="Y560" i="2"/>
  <c r="AX559" i="2"/>
  <c r="AW559" i="2"/>
  <c r="AV559" i="2"/>
  <c r="AU559" i="2"/>
  <c r="AS559" i="2"/>
  <c r="AR559" i="2"/>
  <c r="AQ559" i="2"/>
  <c r="AP559" i="2"/>
  <c r="AN559" i="2"/>
  <c r="AM559" i="2"/>
  <c r="AL559" i="2"/>
  <c r="AK559" i="2"/>
  <c r="AI559" i="2"/>
  <c r="AH559" i="2"/>
  <c r="AG559" i="2"/>
  <c r="AF559" i="2"/>
  <c r="AD559" i="2"/>
  <c r="AC559" i="2"/>
  <c r="AB559" i="2"/>
  <c r="AA559" i="2"/>
  <c r="Y559" i="2"/>
  <c r="AX558" i="2"/>
  <c r="AW558" i="2"/>
  <c r="AV558" i="2"/>
  <c r="AU558" i="2"/>
  <c r="AS558" i="2"/>
  <c r="AR558" i="2"/>
  <c r="AQ558" i="2"/>
  <c r="AP558" i="2"/>
  <c r="AN558" i="2"/>
  <c r="AM558" i="2"/>
  <c r="AL558" i="2"/>
  <c r="AK558" i="2"/>
  <c r="AI558" i="2"/>
  <c r="AH558" i="2"/>
  <c r="AG558" i="2"/>
  <c r="AF558" i="2"/>
  <c r="AD558" i="2"/>
  <c r="AC558" i="2"/>
  <c r="AB558" i="2"/>
  <c r="AA558" i="2"/>
  <c r="Y558" i="2"/>
  <c r="AX557" i="2"/>
  <c r="AW557" i="2"/>
  <c r="AV557" i="2"/>
  <c r="AU557" i="2"/>
  <c r="AS557" i="2"/>
  <c r="AR557" i="2"/>
  <c r="AQ557" i="2"/>
  <c r="AP557" i="2"/>
  <c r="AN557" i="2"/>
  <c r="AM557" i="2"/>
  <c r="AL557" i="2"/>
  <c r="AK557" i="2"/>
  <c r="AI557" i="2"/>
  <c r="AH557" i="2"/>
  <c r="AG557" i="2"/>
  <c r="AF557" i="2"/>
  <c r="AD557" i="2"/>
  <c r="AC557" i="2"/>
  <c r="AB557" i="2"/>
  <c r="AA557" i="2"/>
  <c r="Y557" i="2"/>
  <c r="AX556" i="2"/>
  <c r="AW556" i="2"/>
  <c r="AV556" i="2"/>
  <c r="AU556" i="2"/>
  <c r="AS556" i="2"/>
  <c r="AR556" i="2"/>
  <c r="AQ556" i="2"/>
  <c r="AP556" i="2"/>
  <c r="AN556" i="2"/>
  <c r="AM556" i="2"/>
  <c r="AL556" i="2"/>
  <c r="AK556" i="2"/>
  <c r="AI556" i="2"/>
  <c r="AH556" i="2"/>
  <c r="AG556" i="2"/>
  <c r="AF556" i="2"/>
  <c r="AD556" i="2"/>
  <c r="AC556" i="2"/>
  <c r="AB556" i="2"/>
  <c r="AA556" i="2"/>
  <c r="Y556" i="2"/>
  <c r="AX555" i="2"/>
  <c r="AW555" i="2"/>
  <c r="AV555" i="2"/>
  <c r="AU555" i="2"/>
  <c r="AS555" i="2"/>
  <c r="AR555" i="2"/>
  <c r="AQ555" i="2"/>
  <c r="AP555" i="2"/>
  <c r="AN555" i="2"/>
  <c r="AM555" i="2"/>
  <c r="AL555" i="2"/>
  <c r="AK555" i="2"/>
  <c r="AI555" i="2"/>
  <c r="AH555" i="2"/>
  <c r="AG555" i="2"/>
  <c r="AF555" i="2"/>
  <c r="AD555" i="2"/>
  <c r="AC555" i="2"/>
  <c r="AB555" i="2"/>
  <c r="AA555" i="2"/>
  <c r="Y555" i="2"/>
  <c r="AX554" i="2"/>
  <c r="AW554" i="2"/>
  <c r="AV554" i="2"/>
  <c r="AU554" i="2"/>
  <c r="AS554" i="2"/>
  <c r="AR554" i="2"/>
  <c r="AQ554" i="2"/>
  <c r="AP554" i="2"/>
  <c r="AN554" i="2"/>
  <c r="AM554" i="2"/>
  <c r="AL554" i="2"/>
  <c r="AK554" i="2"/>
  <c r="AI554" i="2"/>
  <c r="AH554" i="2"/>
  <c r="AG554" i="2"/>
  <c r="AF554" i="2"/>
  <c r="AD554" i="2"/>
  <c r="AC554" i="2"/>
  <c r="AB554" i="2"/>
  <c r="AA554" i="2"/>
  <c r="Y554" i="2"/>
  <c r="AX553" i="2"/>
  <c r="AW553" i="2"/>
  <c r="AV553" i="2"/>
  <c r="AU553" i="2"/>
  <c r="AS553" i="2"/>
  <c r="AR553" i="2"/>
  <c r="AQ553" i="2"/>
  <c r="AP553" i="2"/>
  <c r="AN553" i="2"/>
  <c r="AM553" i="2"/>
  <c r="AL553" i="2"/>
  <c r="AK553" i="2"/>
  <c r="AI553" i="2"/>
  <c r="AH553" i="2"/>
  <c r="AG553" i="2"/>
  <c r="AF553" i="2"/>
  <c r="AD553" i="2"/>
  <c r="AC553" i="2"/>
  <c r="AB553" i="2"/>
  <c r="AA553" i="2"/>
  <c r="Y553" i="2"/>
  <c r="AX552" i="2"/>
  <c r="AW552" i="2"/>
  <c r="AV552" i="2"/>
  <c r="AU552" i="2"/>
  <c r="AS552" i="2"/>
  <c r="AR552" i="2"/>
  <c r="AQ552" i="2"/>
  <c r="AP552" i="2"/>
  <c r="AN552" i="2"/>
  <c r="AM552" i="2"/>
  <c r="AL552" i="2"/>
  <c r="AK552" i="2"/>
  <c r="AI552" i="2"/>
  <c r="AH552" i="2"/>
  <c r="AG552" i="2"/>
  <c r="AF552" i="2"/>
  <c r="AD552" i="2"/>
  <c r="AC552" i="2"/>
  <c r="AB552" i="2"/>
  <c r="AA552" i="2"/>
  <c r="Y552" i="2"/>
  <c r="AX551" i="2"/>
  <c r="AW551" i="2"/>
  <c r="AV551" i="2"/>
  <c r="AU551" i="2"/>
  <c r="AS551" i="2"/>
  <c r="AR551" i="2"/>
  <c r="AQ551" i="2"/>
  <c r="AP551" i="2"/>
  <c r="AN551" i="2"/>
  <c r="AM551" i="2"/>
  <c r="AL551" i="2"/>
  <c r="AK551" i="2"/>
  <c r="AI551" i="2"/>
  <c r="AH551" i="2"/>
  <c r="AG551" i="2"/>
  <c r="AF551" i="2"/>
  <c r="AD551" i="2"/>
  <c r="AC551" i="2"/>
  <c r="AB551" i="2"/>
  <c r="AA551" i="2"/>
  <c r="Y551" i="2"/>
  <c r="AX550" i="2"/>
  <c r="AW550" i="2"/>
  <c r="AV550" i="2"/>
  <c r="AU550" i="2"/>
  <c r="AS550" i="2"/>
  <c r="AR550" i="2"/>
  <c r="AQ550" i="2"/>
  <c r="AP550" i="2"/>
  <c r="AN550" i="2"/>
  <c r="AM550" i="2"/>
  <c r="AL550" i="2"/>
  <c r="AK550" i="2"/>
  <c r="AI550" i="2"/>
  <c r="AH550" i="2"/>
  <c r="AG550" i="2"/>
  <c r="AF550" i="2"/>
  <c r="AD550" i="2"/>
  <c r="AC550" i="2"/>
  <c r="AB550" i="2"/>
  <c r="AA550" i="2"/>
  <c r="Y550" i="2"/>
  <c r="AX549" i="2"/>
  <c r="AW549" i="2"/>
  <c r="AV549" i="2"/>
  <c r="AU549" i="2"/>
  <c r="AS549" i="2"/>
  <c r="AR549" i="2"/>
  <c r="AQ549" i="2"/>
  <c r="AP549" i="2"/>
  <c r="AN549" i="2"/>
  <c r="AM549" i="2"/>
  <c r="AL549" i="2"/>
  <c r="AK549" i="2"/>
  <c r="AI549" i="2"/>
  <c r="AH549" i="2"/>
  <c r="AG549" i="2"/>
  <c r="AF549" i="2"/>
  <c r="AD549" i="2"/>
  <c r="AC549" i="2"/>
  <c r="AB549" i="2"/>
  <c r="AA549" i="2"/>
  <c r="Y549" i="2"/>
  <c r="AX548" i="2"/>
  <c r="AW548" i="2"/>
  <c r="AV548" i="2"/>
  <c r="AU548" i="2"/>
  <c r="AS548" i="2"/>
  <c r="AR548" i="2"/>
  <c r="AQ548" i="2"/>
  <c r="AP548" i="2"/>
  <c r="AN548" i="2"/>
  <c r="AM548" i="2"/>
  <c r="AL548" i="2"/>
  <c r="AK548" i="2"/>
  <c r="AI548" i="2"/>
  <c r="AH548" i="2"/>
  <c r="AG548" i="2"/>
  <c r="AF548" i="2"/>
  <c r="AD548" i="2"/>
  <c r="AC548" i="2"/>
  <c r="AB548" i="2"/>
  <c r="AA548" i="2"/>
  <c r="Y548" i="2"/>
  <c r="AX547" i="2"/>
  <c r="AW547" i="2"/>
  <c r="AV547" i="2"/>
  <c r="AU547" i="2"/>
  <c r="AS547" i="2"/>
  <c r="AR547" i="2"/>
  <c r="AQ547" i="2"/>
  <c r="AP547" i="2"/>
  <c r="AN547" i="2"/>
  <c r="AM547" i="2"/>
  <c r="AL547" i="2"/>
  <c r="AK547" i="2"/>
  <c r="AI547" i="2"/>
  <c r="AH547" i="2"/>
  <c r="AG547" i="2"/>
  <c r="AF547" i="2"/>
  <c r="AD547" i="2"/>
  <c r="AC547" i="2"/>
  <c r="AB547" i="2"/>
  <c r="AA547" i="2"/>
  <c r="Y547" i="2"/>
  <c r="AX546" i="2"/>
  <c r="AW546" i="2"/>
  <c r="AV546" i="2"/>
  <c r="AU546" i="2"/>
  <c r="AS546" i="2"/>
  <c r="AR546" i="2"/>
  <c r="AQ546" i="2"/>
  <c r="AP546" i="2"/>
  <c r="AN546" i="2"/>
  <c r="AM546" i="2"/>
  <c r="AL546" i="2"/>
  <c r="AK546" i="2"/>
  <c r="AI546" i="2"/>
  <c r="AH546" i="2"/>
  <c r="AG546" i="2"/>
  <c r="AF546" i="2"/>
  <c r="AD546" i="2"/>
  <c r="AC546" i="2"/>
  <c r="AB546" i="2"/>
  <c r="AA546" i="2"/>
  <c r="Y546" i="2"/>
  <c r="AX545" i="2"/>
  <c r="AW545" i="2"/>
  <c r="AV545" i="2"/>
  <c r="AU545" i="2"/>
  <c r="AS545" i="2"/>
  <c r="AR545" i="2"/>
  <c r="AQ545" i="2"/>
  <c r="AP545" i="2"/>
  <c r="AN545" i="2"/>
  <c r="AM545" i="2"/>
  <c r="AL545" i="2"/>
  <c r="AK545" i="2"/>
  <c r="AI545" i="2"/>
  <c r="AH545" i="2"/>
  <c r="AG545" i="2"/>
  <c r="AF545" i="2"/>
  <c r="AD545" i="2"/>
  <c r="AC545" i="2"/>
  <c r="AB545" i="2"/>
  <c r="AA545" i="2"/>
  <c r="Y545" i="2"/>
  <c r="AX544" i="2"/>
  <c r="AW544" i="2"/>
  <c r="AV544" i="2"/>
  <c r="AU544" i="2"/>
  <c r="AS544" i="2"/>
  <c r="AR544" i="2"/>
  <c r="AQ544" i="2"/>
  <c r="AP544" i="2"/>
  <c r="AN544" i="2"/>
  <c r="AM544" i="2"/>
  <c r="AL544" i="2"/>
  <c r="AK544" i="2"/>
  <c r="AI544" i="2"/>
  <c r="AH544" i="2"/>
  <c r="AG544" i="2"/>
  <c r="AF544" i="2"/>
  <c r="AD544" i="2"/>
  <c r="AC544" i="2"/>
  <c r="AB544" i="2"/>
  <c r="AA544" i="2"/>
  <c r="Y544" i="2"/>
  <c r="AX543" i="2"/>
  <c r="AW543" i="2"/>
  <c r="AV543" i="2"/>
  <c r="AU543" i="2"/>
  <c r="AS543" i="2"/>
  <c r="AR543" i="2"/>
  <c r="AQ543" i="2"/>
  <c r="AP543" i="2"/>
  <c r="AN543" i="2"/>
  <c r="AM543" i="2"/>
  <c r="AL543" i="2"/>
  <c r="AK543" i="2"/>
  <c r="AI543" i="2"/>
  <c r="AH543" i="2"/>
  <c r="AG543" i="2"/>
  <c r="AF543" i="2"/>
  <c r="AD543" i="2"/>
  <c r="AC543" i="2"/>
  <c r="AB543" i="2"/>
  <c r="AA543" i="2"/>
  <c r="Y543" i="2"/>
  <c r="AX542" i="2"/>
  <c r="AW542" i="2"/>
  <c r="AV542" i="2"/>
  <c r="AU542" i="2"/>
  <c r="AS542" i="2"/>
  <c r="AR542" i="2"/>
  <c r="AQ542" i="2"/>
  <c r="AP542" i="2"/>
  <c r="AN542" i="2"/>
  <c r="AM542" i="2"/>
  <c r="AL542" i="2"/>
  <c r="AK542" i="2"/>
  <c r="AI542" i="2"/>
  <c r="AH542" i="2"/>
  <c r="AG542" i="2"/>
  <c r="AF542" i="2"/>
  <c r="AD542" i="2"/>
  <c r="AC542" i="2"/>
  <c r="AB542" i="2"/>
  <c r="AA542" i="2"/>
  <c r="Y542" i="2"/>
  <c r="AX541" i="2"/>
  <c r="AW541" i="2"/>
  <c r="AV541" i="2"/>
  <c r="AU541" i="2"/>
  <c r="AS541" i="2"/>
  <c r="AR541" i="2"/>
  <c r="AQ541" i="2"/>
  <c r="AP541" i="2"/>
  <c r="AN541" i="2"/>
  <c r="AM541" i="2"/>
  <c r="AL541" i="2"/>
  <c r="AK541" i="2"/>
  <c r="AI541" i="2"/>
  <c r="AH541" i="2"/>
  <c r="AG541" i="2"/>
  <c r="AF541" i="2"/>
  <c r="AD541" i="2"/>
  <c r="AC541" i="2"/>
  <c r="AB541" i="2"/>
  <c r="AA541" i="2"/>
  <c r="Y541" i="2"/>
  <c r="AX540" i="2"/>
  <c r="AW540" i="2"/>
  <c r="AV540" i="2"/>
  <c r="AU540" i="2"/>
  <c r="AS540" i="2"/>
  <c r="AR540" i="2"/>
  <c r="AQ540" i="2"/>
  <c r="AP540" i="2"/>
  <c r="AN540" i="2"/>
  <c r="AM540" i="2"/>
  <c r="AL540" i="2"/>
  <c r="AK540" i="2"/>
  <c r="AI540" i="2"/>
  <c r="AH540" i="2"/>
  <c r="AG540" i="2"/>
  <c r="AF540" i="2"/>
  <c r="AD540" i="2"/>
  <c r="AC540" i="2"/>
  <c r="AB540" i="2"/>
  <c r="AA540" i="2"/>
  <c r="Y540" i="2"/>
  <c r="AX539" i="2"/>
  <c r="AW539" i="2"/>
  <c r="AV539" i="2"/>
  <c r="AU539" i="2"/>
  <c r="AS539" i="2"/>
  <c r="AR539" i="2"/>
  <c r="AQ539" i="2"/>
  <c r="AP539" i="2"/>
  <c r="AN539" i="2"/>
  <c r="AM539" i="2"/>
  <c r="AL539" i="2"/>
  <c r="AK539" i="2"/>
  <c r="AI539" i="2"/>
  <c r="AH539" i="2"/>
  <c r="AG539" i="2"/>
  <c r="AF539" i="2"/>
  <c r="AD539" i="2"/>
  <c r="AC539" i="2"/>
  <c r="AB539" i="2"/>
  <c r="AA539" i="2"/>
  <c r="Y539" i="2"/>
  <c r="AX538" i="2"/>
  <c r="AW538" i="2"/>
  <c r="AV538" i="2"/>
  <c r="AU538" i="2"/>
  <c r="AS538" i="2"/>
  <c r="AR538" i="2"/>
  <c r="AQ538" i="2"/>
  <c r="AP538" i="2"/>
  <c r="AN538" i="2"/>
  <c r="AM538" i="2"/>
  <c r="AL538" i="2"/>
  <c r="AK538" i="2"/>
  <c r="AI538" i="2"/>
  <c r="AH538" i="2"/>
  <c r="AG538" i="2"/>
  <c r="AF538" i="2"/>
  <c r="AD538" i="2"/>
  <c r="AC538" i="2"/>
  <c r="AB538" i="2"/>
  <c r="AA538" i="2"/>
  <c r="Y538" i="2"/>
  <c r="AX537" i="2"/>
  <c r="AW537" i="2"/>
  <c r="AV537" i="2"/>
  <c r="AU537" i="2"/>
  <c r="AS537" i="2"/>
  <c r="AR537" i="2"/>
  <c r="AQ537" i="2"/>
  <c r="AP537" i="2"/>
  <c r="AN537" i="2"/>
  <c r="AM537" i="2"/>
  <c r="AL537" i="2"/>
  <c r="AK537" i="2"/>
  <c r="AI537" i="2"/>
  <c r="AH537" i="2"/>
  <c r="AG537" i="2"/>
  <c r="AF537" i="2"/>
  <c r="AD537" i="2"/>
  <c r="AC537" i="2"/>
  <c r="AB537" i="2"/>
  <c r="AA537" i="2"/>
  <c r="Y537" i="2"/>
  <c r="AX536" i="2"/>
  <c r="AW536" i="2"/>
  <c r="AV536" i="2"/>
  <c r="AU536" i="2"/>
  <c r="AS536" i="2"/>
  <c r="AR536" i="2"/>
  <c r="AQ536" i="2"/>
  <c r="AP536" i="2"/>
  <c r="AN536" i="2"/>
  <c r="AM536" i="2"/>
  <c r="AL536" i="2"/>
  <c r="AK536" i="2"/>
  <c r="AI536" i="2"/>
  <c r="AH536" i="2"/>
  <c r="AG536" i="2"/>
  <c r="AF536" i="2"/>
  <c r="AD536" i="2"/>
  <c r="AC536" i="2"/>
  <c r="AB536" i="2"/>
  <c r="AA536" i="2"/>
  <c r="Y536" i="2"/>
  <c r="AX535" i="2"/>
  <c r="AW535" i="2"/>
  <c r="AV535" i="2"/>
  <c r="AU535" i="2"/>
  <c r="AS535" i="2"/>
  <c r="AR535" i="2"/>
  <c r="AQ535" i="2"/>
  <c r="AP535" i="2"/>
  <c r="AN535" i="2"/>
  <c r="AM535" i="2"/>
  <c r="AL535" i="2"/>
  <c r="AK535" i="2"/>
  <c r="AI535" i="2"/>
  <c r="AH535" i="2"/>
  <c r="AG535" i="2"/>
  <c r="AF535" i="2"/>
  <c r="AD535" i="2"/>
  <c r="AC535" i="2"/>
  <c r="AB535" i="2"/>
  <c r="AA535" i="2"/>
  <c r="Y535" i="2"/>
  <c r="AX534" i="2"/>
  <c r="AW534" i="2"/>
  <c r="AV534" i="2"/>
  <c r="AU534" i="2"/>
  <c r="AS534" i="2"/>
  <c r="AR534" i="2"/>
  <c r="AQ534" i="2"/>
  <c r="AP534" i="2"/>
  <c r="AN534" i="2"/>
  <c r="AM534" i="2"/>
  <c r="AL534" i="2"/>
  <c r="AK534" i="2"/>
  <c r="AI534" i="2"/>
  <c r="AH534" i="2"/>
  <c r="AG534" i="2"/>
  <c r="AF534" i="2"/>
  <c r="AD534" i="2"/>
  <c r="AC534" i="2"/>
  <c r="AB534" i="2"/>
  <c r="AA534" i="2"/>
  <c r="Y534" i="2"/>
  <c r="AX533" i="2"/>
  <c r="AW533" i="2"/>
  <c r="AV533" i="2"/>
  <c r="AU533" i="2"/>
  <c r="AS533" i="2"/>
  <c r="AR533" i="2"/>
  <c r="AQ533" i="2"/>
  <c r="AP533" i="2"/>
  <c r="AN533" i="2"/>
  <c r="AM533" i="2"/>
  <c r="AL533" i="2"/>
  <c r="AK533" i="2"/>
  <c r="AI533" i="2"/>
  <c r="AH533" i="2"/>
  <c r="AG533" i="2"/>
  <c r="AF533" i="2"/>
  <c r="AD533" i="2"/>
  <c r="AC533" i="2"/>
  <c r="AB533" i="2"/>
  <c r="AA533" i="2"/>
  <c r="Y533" i="2"/>
  <c r="AX532" i="2"/>
  <c r="AW532" i="2"/>
  <c r="AV532" i="2"/>
  <c r="AU532" i="2"/>
  <c r="AS532" i="2"/>
  <c r="AR532" i="2"/>
  <c r="AQ532" i="2"/>
  <c r="AP532" i="2"/>
  <c r="AN532" i="2"/>
  <c r="AM532" i="2"/>
  <c r="AL532" i="2"/>
  <c r="AK532" i="2"/>
  <c r="AI532" i="2"/>
  <c r="AH532" i="2"/>
  <c r="AG532" i="2"/>
  <c r="AF532" i="2"/>
  <c r="AD532" i="2"/>
  <c r="AC532" i="2"/>
  <c r="AB532" i="2"/>
  <c r="AA532" i="2"/>
  <c r="Y532" i="2"/>
  <c r="AX531" i="2"/>
  <c r="AW531" i="2"/>
  <c r="AV531" i="2"/>
  <c r="AU531" i="2"/>
  <c r="AS531" i="2"/>
  <c r="AR531" i="2"/>
  <c r="AQ531" i="2"/>
  <c r="AP531" i="2"/>
  <c r="AN531" i="2"/>
  <c r="AM531" i="2"/>
  <c r="AL531" i="2"/>
  <c r="AK531" i="2"/>
  <c r="AI531" i="2"/>
  <c r="AH531" i="2"/>
  <c r="AG531" i="2"/>
  <c r="AF531" i="2"/>
  <c r="AD531" i="2"/>
  <c r="AC531" i="2"/>
  <c r="AB531" i="2"/>
  <c r="AA531" i="2"/>
  <c r="Y531" i="2"/>
  <c r="AX530" i="2"/>
  <c r="AW530" i="2"/>
  <c r="AV530" i="2"/>
  <c r="AU530" i="2"/>
  <c r="AS530" i="2"/>
  <c r="AR530" i="2"/>
  <c r="AQ530" i="2"/>
  <c r="AP530" i="2"/>
  <c r="AN530" i="2"/>
  <c r="AM530" i="2"/>
  <c r="AL530" i="2"/>
  <c r="AK530" i="2"/>
  <c r="AI530" i="2"/>
  <c r="AH530" i="2"/>
  <c r="AG530" i="2"/>
  <c r="AF530" i="2"/>
  <c r="AD530" i="2"/>
  <c r="AC530" i="2"/>
  <c r="AB530" i="2"/>
  <c r="AA530" i="2"/>
  <c r="Y530" i="2"/>
  <c r="AX529" i="2"/>
  <c r="AW529" i="2"/>
  <c r="AV529" i="2"/>
  <c r="AU529" i="2"/>
  <c r="AS529" i="2"/>
  <c r="AR529" i="2"/>
  <c r="AQ529" i="2"/>
  <c r="AP529" i="2"/>
  <c r="AN529" i="2"/>
  <c r="AM529" i="2"/>
  <c r="AL529" i="2"/>
  <c r="AK529" i="2"/>
  <c r="AI529" i="2"/>
  <c r="AH529" i="2"/>
  <c r="AG529" i="2"/>
  <c r="AF529" i="2"/>
  <c r="AD529" i="2"/>
  <c r="AC529" i="2"/>
  <c r="AB529" i="2"/>
  <c r="AA529" i="2"/>
  <c r="Y529" i="2"/>
  <c r="AX528" i="2"/>
  <c r="AW528" i="2"/>
  <c r="AV528" i="2"/>
  <c r="AU528" i="2"/>
  <c r="AS528" i="2"/>
  <c r="AR528" i="2"/>
  <c r="AQ528" i="2"/>
  <c r="AP528" i="2"/>
  <c r="AN528" i="2"/>
  <c r="AM528" i="2"/>
  <c r="AL528" i="2"/>
  <c r="AK528" i="2"/>
  <c r="AI528" i="2"/>
  <c r="AH528" i="2"/>
  <c r="AG528" i="2"/>
  <c r="AF528" i="2"/>
  <c r="AD528" i="2"/>
  <c r="AC528" i="2"/>
  <c r="AB528" i="2"/>
  <c r="AA528" i="2"/>
  <c r="Y528" i="2"/>
  <c r="AX527" i="2"/>
  <c r="AW527" i="2"/>
  <c r="AV527" i="2"/>
  <c r="AU527" i="2"/>
  <c r="AS527" i="2"/>
  <c r="AR527" i="2"/>
  <c r="AQ527" i="2"/>
  <c r="AP527" i="2"/>
  <c r="AN527" i="2"/>
  <c r="AM527" i="2"/>
  <c r="AL527" i="2"/>
  <c r="AK527" i="2"/>
  <c r="AI527" i="2"/>
  <c r="AH527" i="2"/>
  <c r="AG527" i="2"/>
  <c r="AF527" i="2"/>
  <c r="AD527" i="2"/>
  <c r="AC527" i="2"/>
  <c r="AB527" i="2"/>
  <c r="AA527" i="2"/>
  <c r="Y527" i="2"/>
  <c r="AX526" i="2"/>
  <c r="AW526" i="2"/>
  <c r="AV526" i="2"/>
  <c r="AU526" i="2"/>
  <c r="AS526" i="2"/>
  <c r="AR526" i="2"/>
  <c r="AQ526" i="2"/>
  <c r="AP526" i="2"/>
  <c r="AN526" i="2"/>
  <c r="AM526" i="2"/>
  <c r="AL526" i="2"/>
  <c r="AK526" i="2"/>
  <c r="AI526" i="2"/>
  <c r="AH526" i="2"/>
  <c r="AG526" i="2"/>
  <c r="AF526" i="2"/>
  <c r="AD526" i="2"/>
  <c r="AC526" i="2"/>
  <c r="AB526" i="2"/>
  <c r="AA526" i="2"/>
  <c r="Y526" i="2"/>
  <c r="AX525" i="2"/>
  <c r="AW525" i="2"/>
  <c r="AV525" i="2"/>
  <c r="AU525" i="2"/>
  <c r="AS525" i="2"/>
  <c r="AR525" i="2"/>
  <c r="AQ525" i="2"/>
  <c r="AP525" i="2"/>
  <c r="AN525" i="2"/>
  <c r="AM525" i="2"/>
  <c r="AL525" i="2"/>
  <c r="AK525" i="2"/>
  <c r="AI525" i="2"/>
  <c r="AH525" i="2"/>
  <c r="AG525" i="2"/>
  <c r="AF525" i="2"/>
  <c r="AD525" i="2"/>
  <c r="AC525" i="2"/>
  <c r="AB525" i="2"/>
  <c r="AA525" i="2"/>
  <c r="Y525" i="2"/>
  <c r="AX524" i="2"/>
  <c r="AW524" i="2"/>
  <c r="AV524" i="2"/>
  <c r="AU524" i="2"/>
  <c r="AS524" i="2"/>
  <c r="AR524" i="2"/>
  <c r="AQ524" i="2"/>
  <c r="AP524" i="2"/>
  <c r="AN524" i="2"/>
  <c r="AM524" i="2"/>
  <c r="AL524" i="2"/>
  <c r="AK524" i="2"/>
  <c r="AI524" i="2"/>
  <c r="AH524" i="2"/>
  <c r="AG524" i="2"/>
  <c r="AF524" i="2"/>
  <c r="AD524" i="2"/>
  <c r="AC524" i="2"/>
  <c r="AB524" i="2"/>
  <c r="AA524" i="2"/>
  <c r="Y524" i="2"/>
  <c r="AX523" i="2"/>
  <c r="AW523" i="2"/>
  <c r="AV523" i="2"/>
  <c r="AU523" i="2"/>
  <c r="AS523" i="2"/>
  <c r="AR523" i="2"/>
  <c r="AQ523" i="2"/>
  <c r="AP523" i="2"/>
  <c r="AN523" i="2"/>
  <c r="AM523" i="2"/>
  <c r="AL523" i="2"/>
  <c r="AK523" i="2"/>
  <c r="AI523" i="2"/>
  <c r="AH523" i="2"/>
  <c r="AG523" i="2"/>
  <c r="AF523" i="2"/>
  <c r="AD523" i="2"/>
  <c r="AC523" i="2"/>
  <c r="AB523" i="2"/>
  <c r="AA523" i="2"/>
  <c r="Y523" i="2"/>
  <c r="AX522" i="2"/>
  <c r="AW522" i="2"/>
  <c r="AV522" i="2"/>
  <c r="AU522" i="2"/>
  <c r="AS522" i="2"/>
  <c r="AR522" i="2"/>
  <c r="AQ522" i="2"/>
  <c r="AP522" i="2"/>
  <c r="AN522" i="2"/>
  <c r="AM522" i="2"/>
  <c r="AL522" i="2"/>
  <c r="AK522" i="2"/>
  <c r="AI522" i="2"/>
  <c r="AH522" i="2"/>
  <c r="AG522" i="2"/>
  <c r="AF522" i="2"/>
  <c r="AD522" i="2"/>
  <c r="AC522" i="2"/>
  <c r="AB522" i="2"/>
  <c r="AA522" i="2"/>
  <c r="Y522" i="2"/>
  <c r="AX521" i="2"/>
  <c r="AW521" i="2"/>
  <c r="AV521" i="2"/>
  <c r="AU521" i="2"/>
  <c r="AS521" i="2"/>
  <c r="AR521" i="2"/>
  <c r="AQ521" i="2"/>
  <c r="AP521" i="2"/>
  <c r="AN521" i="2"/>
  <c r="AM521" i="2"/>
  <c r="AL521" i="2"/>
  <c r="AK521" i="2"/>
  <c r="AI521" i="2"/>
  <c r="AH521" i="2"/>
  <c r="AG521" i="2"/>
  <c r="AF521" i="2"/>
  <c r="AD521" i="2"/>
  <c r="AC521" i="2"/>
  <c r="AB521" i="2"/>
  <c r="AA521" i="2"/>
  <c r="Y521" i="2"/>
  <c r="AX520" i="2"/>
  <c r="AW520" i="2"/>
  <c r="AV520" i="2"/>
  <c r="AU520" i="2"/>
  <c r="AS520" i="2"/>
  <c r="AR520" i="2"/>
  <c r="AQ520" i="2"/>
  <c r="AP520" i="2"/>
  <c r="AN520" i="2"/>
  <c r="AM520" i="2"/>
  <c r="AL520" i="2"/>
  <c r="AK520" i="2"/>
  <c r="AI520" i="2"/>
  <c r="AH520" i="2"/>
  <c r="AG520" i="2"/>
  <c r="AF520" i="2"/>
  <c r="AD520" i="2"/>
  <c r="AC520" i="2"/>
  <c r="AB520" i="2"/>
  <c r="AA520" i="2"/>
  <c r="Y520" i="2"/>
  <c r="AX519" i="2"/>
  <c r="AW519" i="2"/>
  <c r="AV519" i="2"/>
  <c r="AU519" i="2"/>
  <c r="AS519" i="2"/>
  <c r="AR519" i="2"/>
  <c r="AQ519" i="2"/>
  <c r="AP519" i="2"/>
  <c r="AN519" i="2"/>
  <c r="AM519" i="2"/>
  <c r="AL519" i="2"/>
  <c r="AK519" i="2"/>
  <c r="AI519" i="2"/>
  <c r="AH519" i="2"/>
  <c r="AG519" i="2"/>
  <c r="AF519" i="2"/>
  <c r="AD519" i="2"/>
  <c r="AC519" i="2"/>
  <c r="AB519" i="2"/>
  <c r="AA519" i="2"/>
  <c r="Y519" i="2"/>
  <c r="AX518" i="2"/>
  <c r="AW518" i="2"/>
  <c r="AV518" i="2"/>
  <c r="AU518" i="2"/>
  <c r="AS518" i="2"/>
  <c r="AR518" i="2"/>
  <c r="AQ518" i="2"/>
  <c r="AP518" i="2"/>
  <c r="AN518" i="2"/>
  <c r="AM518" i="2"/>
  <c r="AL518" i="2"/>
  <c r="AK518" i="2"/>
  <c r="AI518" i="2"/>
  <c r="AH518" i="2"/>
  <c r="AG518" i="2"/>
  <c r="AF518" i="2"/>
  <c r="AD518" i="2"/>
  <c r="AC518" i="2"/>
  <c r="AB518" i="2"/>
  <c r="AA518" i="2"/>
  <c r="Y518" i="2"/>
  <c r="AX517" i="2"/>
  <c r="AW517" i="2"/>
  <c r="AV517" i="2"/>
  <c r="AU517" i="2"/>
  <c r="AS517" i="2"/>
  <c r="AR517" i="2"/>
  <c r="AQ517" i="2"/>
  <c r="AP517" i="2"/>
  <c r="AN517" i="2"/>
  <c r="AM517" i="2"/>
  <c r="AL517" i="2"/>
  <c r="AK517" i="2"/>
  <c r="AI517" i="2"/>
  <c r="AH517" i="2"/>
  <c r="AG517" i="2"/>
  <c r="AF517" i="2"/>
  <c r="AD517" i="2"/>
  <c r="AC517" i="2"/>
  <c r="AB517" i="2"/>
  <c r="AA517" i="2"/>
  <c r="Y517" i="2"/>
  <c r="AX516" i="2"/>
  <c r="AW516" i="2"/>
  <c r="AV516" i="2"/>
  <c r="AU516" i="2"/>
  <c r="AS516" i="2"/>
  <c r="AR516" i="2"/>
  <c r="AQ516" i="2"/>
  <c r="AP516" i="2"/>
  <c r="AN516" i="2"/>
  <c r="AM516" i="2"/>
  <c r="AL516" i="2"/>
  <c r="AK516" i="2"/>
  <c r="AI516" i="2"/>
  <c r="AH516" i="2"/>
  <c r="AG516" i="2"/>
  <c r="AF516" i="2"/>
  <c r="AD516" i="2"/>
  <c r="AC516" i="2"/>
  <c r="AB516" i="2"/>
  <c r="AA516" i="2"/>
  <c r="Y516" i="2"/>
  <c r="AX515" i="2"/>
  <c r="AW515" i="2"/>
  <c r="AV515" i="2"/>
  <c r="AU515" i="2"/>
  <c r="AS515" i="2"/>
  <c r="AR515" i="2"/>
  <c r="AQ515" i="2"/>
  <c r="AP515" i="2"/>
  <c r="AN515" i="2"/>
  <c r="AM515" i="2"/>
  <c r="AL515" i="2"/>
  <c r="AK515" i="2"/>
  <c r="AI515" i="2"/>
  <c r="AH515" i="2"/>
  <c r="AG515" i="2"/>
  <c r="AF515" i="2"/>
  <c r="AD515" i="2"/>
  <c r="AC515" i="2"/>
  <c r="AB515" i="2"/>
  <c r="AA515" i="2"/>
  <c r="Y515" i="2"/>
  <c r="AX514" i="2"/>
  <c r="AW514" i="2"/>
  <c r="AV514" i="2"/>
  <c r="AU514" i="2"/>
  <c r="AS514" i="2"/>
  <c r="AR514" i="2"/>
  <c r="AQ514" i="2"/>
  <c r="AP514" i="2"/>
  <c r="AN514" i="2"/>
  <c r="AM514" i="2"/>
  <c r="AL514" i="2"/>
  <c r="AK514" i="2"/>
  <c r="AI514" i="2"/>
  <c r="AH514" i="2"/>
  <c r="AG514" i="2"/>
  <c r="AF514" i="2"/>
  <c r="AD514" i="2"/>
  <c r="AC514" i="2"/>
  <c r="AB514" i="2"/>
  <c r="AA514" i="2"/>
  <c r="Y514" i="2"/>
  <c r="AX513" i="2"/>
  <c r="AW513" i="2"/>
  <c r="AV513" i="2"/>
  <c r="AU513" i="2"/>
  <c r="AS513" i="2"/>
  <c r="AR513" i="2"/>
  <c r="AQ513" i="2"/>
  <c r="AP513" i="2"/>
  <c r="AN513" i="2"/>
  <c r="AM513" i="2"/>
  <c r="AL513" i="2"/>
  <c r="AK513" i="2"/>
  <c r="AI513" i="2"/>
  <c r="AH513" i="2"/>
  <c r="AG513" i="2"/>
  <c r="AF513" i="2"/>
  <c r="AD513" i="2"/>
  <c r="AC513" i="2"/>
  <c r="AB513" i="2"/>
  <c r="AA513" i="2"/>
  <c r="Y513" i="2"/>
  <c r="AX512" i="2"/>
  <c r="AW512" i="2"/>
  <c r="AV512" i="2"/>
  <c r="AU512" i="2"/>
  <c r="AS512" i="2"/>
  <c r="AR512" i="2"/>
  <c r="AQ512" i="2"/>
  <c r="AP512" i="2"/>
  <c r="AN512" i="2"/>
  <c r="AM512" i="2"/>
  <c r="AL512" i="2"/>
  <c r="AK512" i="2"/>
  <c r="AI512" i="2"/>
  <c r="AH512" i="2"/>
  <c r="AG512" i="2"/>
  <c r="AF512" i="2"/>
  <c r="AD512" i="2"/>
  <c r="AC512" i="2"/>
  <c r="AB512" i="2"/>
  <c r="AA512" i="2"/>
  <c r="Y512" i="2"/>
  <c r="AX511" i="2"/>
  <c r="AW511" i="2"/>
  <c r="AV511" i="2"/>
  <c r="AU511" i="2"/>
  <c r="AS511" i="2"/>
  <c r="AR511" i="2"/>
  <c r="AQ511" i="2"/>
  <c r="AP511" i="2"/>
  <c r="AN511" i="2"/>
  <c r="AM511" i="2"/>
  <c r="AL511" i="2"/>
  <c r="AK511" i="2"/>
  <c r="AI511" i="2"/>
  <c r="AH511" i="2"/>
  <c r="AG511" i="2"/>
  <c r="AF511" i="2"/>
  <c r="AD511" i="2"/>
  <c r="AC511" i="2"/>
  <c r="AB511" i="2"/>
  <c r="AA511" i="2"/>
  <c r="Y511" i="2"/>
  <c r="AX510" i="2"/>
  <c r="AW510" i="2"/>
  <c r="AV510" i="2"/>
  <c r="AU510" i="2"/>
  <c r="AS510" i="2"/>
  <c r="AR510" i="2"/>
  <c r="AQ510" i="2"/>
  <c r="AP510" i="2"/>
  <c r="AN510" i="2"/>
  <c r="AM510" i="2"/>
  <c r="AL510" i="2"/>
  <c r="AK510" i="2"/>
  <c r="AI510" i="2"/>
  <c r="AH510" i="2"/>
  <c r="AG510" i="2"/>
  <c r="AF510" i="2"/>
  <c r="AD510" i="2"/>
  <c r="AC510" i="2"/>
  <c r="AB510" i="2"/>
  <c r="AA510" i="2"/>
  <c r="Y510" i="2"/>
  <c r="AX509" i="2"/>
  <c r="AW509" i="2"/>
  <c r="AV509" i="2"/>
  <c r="AU509" i="2"/>
  <c r="AS509" i="2"/>
  <c r="AR509" i="2"/>
  <c r="AQ509" i="2"/>
  <c r="AP509" i="2"/>
  <c r="AN509" i="2"/>
  <c r="AM509" i="2"/>
  <c r="AL509" i="2"/>
  <c r="AK509" i="2"/>
  <c r="AI509" i="2"/>
  <c r="AH509" i="2"/>
  <c r="AG509" i="2"/>
  <c r="AF509" i="2"/>
  <c r="AD509" i="2"/>
  <c r="AC509" i="2"/>
  <c r="AB509" i="2"/>
  <c r="AA509" i="2"/>
  <c r="Y509" i="2"/>
  <c r="AX508" i="2"/>
  <c r="AW508" i="2"/>
  <c r="AV508" i="2"/>
  <c r="AU508" i="2"/>
  <c r="AS508" i="2"/>
  <c r="AR508" i="2"/>
  <c r="AQ508" i="2"/>
  <c r="AP508" i="2"/>
  <c r="AN508" i="2"/>
  <c r="AM508" i="2"/>
  <c r="AL508" i="2"/>
  <c r="AK508" i="2"/>
  <c r="AI508" i="2"/>
  <c r="AH508" i="2"/>
  <c r="AG508" i="2"/>
  <c r="AF508" i="2"/>
  <c r="AD508" i="2"/>
  <c r="AC508" i="2"/>
  <c r="AB508" i="2"/>
  <c r="AA508" i="2"/>
  <c r="Y508" i="2"/>
  <c r="AX507" i="2"/>
  <c r="AW507" i="2"/>
  <c r="AV507" i="2"/>
  <c r="AU507" i="2"/>
  <c r="AS507" i="2"/>
  <c r="AR507" i="2"/>
  <c r="AQ507" i="2"/>
  <c r="AP507" i="2"/>
  <c r="AN507" i="2"/>
  <c r="AM507" i="2"/>
  <c r="AL507" i="2"/>
  <c r="AK507" i="2"/>
  <c r="AI507" i="2"/>
  <c r="AH507" i="2"/>
  <c r="AG507" i="2"/>
  <c r="AF507" i="2"/>
  <c r="AD507" i="2"/>
  <c r="AC507" i="2"/>
  <c r="AB507" i="2"/>
  <c r="AA507" i="2"/>
  <c r="Y507" i="2"/>
  <c r="AX506" i="2"/>
  <c r="AW506" i="2"/>
  <c r="AV506" i="2"/>
  <c r="AU506" i="2"/>
  <c r="AS506" i="2"/>
  <c r="AR506" i="2"/>
  <c r="AQ506" i="2"/>
  <c r="AP506" i="2"/>
  <c r="AN506" i="2"/>
  <c r="AM506" i="2"/>
  <c r="AL506" i="2"/>
  <c r="AK506" i="2"/>
  <c r="AI506" i="2"/>
  <c r="AH506" i="2"/>
  <c r="AG506" i="2"/>
  <c r="AF506" i="2"/>
  <c r="AD506" i="2"/>
  <c r="AC506" i="2"/>
  <c r="AB506" i="2"/>
  <c r="AA506" i="2"/>
  <c r="Y506" i="2"/>
  <c r="AX505" i="2"/>
  <c r="AW505" i="2"/>
  <c r="AV505" i="2"/>
  <c r="AU505" i="2"/>
  <c r="AS505" i="2"/>
  <c r="AR505" i="2"/>
  <c r="AQ505" i="2"/>
  <c r="AP505" i="2"/>
  <c r="AN505" i="2"/>
  <c r="AM505" i="2"/>
  <c r="AL505" i="2"/>
  <c r="AK505" i="2"/>
  <c r="AI505" i="2"/>
  <c r="AH505" i="2"/>
  <c r="AG505" i="2"/>
  <c r="AF505" i="2"/>
  <c r="AD505" i="2"/>
  <c r="AC505" i="2"/>
  <c r="AB505" i="2"/>
  <c r="AA505" i="2"/>
  <c r="Y505" i="2"/>
  <c r="AX504" i="2"/>
  <c r="AW504" i="2"/>
  <c r="AV504" i="2"/>
  <c r="AU504" i="2"/>
  <c r="AS504" i="2"/>
  <c r="AR504" i="2"/>
  <c r="AQ504" i="2"/>
  <c r="AP504" i="2"/>
  <c r="AN504" i="2"/>
  <c r="AM504" i="2"/>
  <c r="AL504" i="2"/>
  <c r="AK504" i="2"/>
  <c r="AI504" i="2"/>
  <c r="AH504" i="2"/>
  <c r="AG504" i="2"/>
  <c r="AF504" i="2"/>
  <c r="AD504" i="2"/>
  <c r="AC504" i="2"/>
  <c r="AB504" i="2"/>
  <c r="AA504" i="2"/>
  <c r="Y504" i="2"/>
  <c r="AX503" i="2"/>
  <c r="AW503" i="2"/>
  <c r="AV503" i="2"/>
  <c r="AU503" i="2"/>
  <c r="AS503" i="2"/>
  <c r="AR503" i="2"/>
  <c r="AQ503" i="2"/>
  <c r="AP503" i="2"/>
  <c r="AN503" i="2"/>
  <c r="AM503" i="2"/>
  <c r="AL503" i="2"/>
  <c r="AK503" i="2"/>
  <c r="AI503" i="2"/>
  <c r="AH503" i="2"/>
  <c r="AG503" i="2"/>
  <c r="AF503" i="2"/>
  <c r="AD503" i="2"/>
  <c r="AC503" i="2"/>
  <c r="AB503" i="2"/>
  <c r="AA503" i="2"/>
  <c r="Y503" i="2"/>
  <c r="AX502" i="2"/>
  <c r="AW502" i="2"/>
  <c r="AV502" i="2"/>
  <c r="AU502" i="2"/>
  <c r="AS502" i="2"/>
  <c r="AR502" i="2"/>
  <c r="AQ502" i="2"/>
  <c r="AP502" i="2"/>
  <c r="AN502" i="2"/>
  <c r="AM502" i="2"/>
  <c r="AL502" i="2"/>
  <c r="AK502" i="2"/>
  <c r="AI502" i="2"/>
  <c r="AH502" i="2"/>
  <c r="AG502" i="2"/>
  <c r="AF502" i="2"/>
  <c r="AD502" i="2"/>
  <c r="AC502" i="2"/>
  <c r="AB502" i="2"/>
  <c r="AA502" i="2"/>
  <c r="Y502" i="2"/>
  <c r="AX501" i="2"/>
  <c r="AW501" i="2"/>
  <c r="AV501" i="2"/>
  <c r="AU501" i="2"/>
  <c r="AS501" i="2"/>
  <c r="AR501" i="2"/>
  <c r="AQ501" i="2"/>
  <c r="AP501" i="2"/>
  <c r="AN501" i="2"/>
  <c r="AM501" i="2"/>
  <c r="AL501" i="2"/>
  <c r="AK501" i="2"/>
  <c r="AI501" i="2"/>
  <c r="AH501" i="2"/>
  <c r="AG501" i="2"/>
  <c r="AF501" i="2"/>
  <c r="AD501" i="2"/>
  <c r="AC501" i="2"/>
  <c r="AB501" i="2"/>
  <c r="AA501" i="2"/>
  <c r="Y501" i="2"/>
  <c r="AX500" i="2"/>
  <c r="AW500" i="2"/>
  <c r="AV500" i="2"/>
  <c r="AU500" i="2"/>
  <c r="AS500" i="2"/>
  <c r="AR500" i="2"/>
  <c r="AQ500" i="2"/>
  <c r="AP500" i="2"/>
  <c r="AN500" i="2"/>
  <c r="AM500" i="2"/>
  <c r="AL500" i="2"/>
  <c r="AK500" i="2"/>
  <c r="AI500" i="2"/>
  <c r="AH500" i="2"/>
  <c r="AG500" i="2"/>
  <c r="AF500" i="2"/>
  <c r="AD500" i="2"/>
  <c r="AC500" i="2"/>
  <c r="AB500" i="2"/>
  <c r="AA500" i="2"/>
  <c r="Y500" i="2"/>
  <c r="AX499" i="2"/>
  <c r="AW499" i="2"/>
  <c r="AV499" i="2"/>
  <c r="AU499" i="2"/>
  <c r="AS499" i="2"/>
  <c r="AR499" i="2"/>
  <c r="AQ499" i="2"/>
  <c r="AP499" i="2"/>
  <c r="AN499" i="2"/>
  <c r="AM499" i="2"/>
  <c r="AL499" i="2"/>
  <c r="AK499" i="2"/>
  <c r="AI499" i="2"/>
  <c r="AH499" i="2"/>
  <c r="AG499" i="2"/>
  <c r="AF499" i="2"/>
  <c r="AD499" i="2"/>
  <c r="AC499" i="2"/>
  <c r="AB499" i="2"/>
  <c r="AA499" i="2"/>
  <c r="Y499" i="2"/>
  <c r="AX498" i="2"/>
  <c r="AW498" i="2"/>
  <c r="AV498" i="2"/>
  <c r="AU498" i="2"/>
  <c r="AS498" i="2"/>
  <c r="AR498" i="2"/>
  <c r="AQ498" i="2"/>
  <c r="AP498" i="2"/>
  <c r="AN498" i="2"/>
  <c r="AM498" i="2"/>
  <c r="AL498" i="2"/>
  <c r="AK498" i="2"/>
  <c r="AI498" i="2"/>
  <c r="AH498" i="2"/>
  <c r="AG498" i="2"/>
  <c r="AF498" i="2"/>
  <c r="AD498" i="2"/>
  <c r="AC498" i="2"/>
  <c r="AB498" i="2"/>
  <c r="AA498" i="2"/>
  <c r="Y498" i="2"/>
  <c r="AX497" i="2"/>
  <c r="AW497" i="2"/>
  <c r="AV497" i="2"/>
  <c r="AU497" i="2"/>
  <c r="AS497" i="2"/>
  <c r="AR497" i="2"/>
  <c r="AQ497" i="2"/>
  <c r="AP497" i="2"/>
  <c r="AN497" i="2"/>
  <c r="AM497" i="2"/>
  <c r="AL497" i="2"/>
  <c r="AK497" i="2"/>
  <c r="AI497" i="2"/>
  <c r="AH497" i="2"/>
  <c r="AG497" i="2"/>
  <c r="AF497" i="2"/>
  <c r="AD497" i="2"/>
  <c r="AC497" i="2"/>
  <c r="AB497" i="2"/>
  <c r="AA497" i="2"/>
  <c r="Y497" i="2"/>
  <c r="AX496" i="2"/>
  <c r="AW496" i="2"/>
  <c r="AV496" i="2"/>
  <c r="AU496" i="2"/>
  <c r="AS496" i="2"/>
  <c r="AR496" i="2"/>
  <c r="AQ496" i="2"/>
  <c r="AP496" i="2"/>
  <c r="AN496" i="2"/>
  <c r="AM496" i="2"/>
  <c r="AL496" i="2"/>
  <c r="AK496" i="2"/>
  <c r="AI496" i="2"/>
  <c r="AH496" i="2"/>
  <c r="AG496" i="2"/>
  <c r="AF496" i="2"/>
  <c r="AD496" i="2"/>
  <c r="AC496" i="2"/>
  <c r="AB496" i="2"/>
  <c r="AA496" i="2"/>
  <c r="Y496" i="2"/>
  <c r="AX495" i="2"/>
  <c r="AW495" i="2"/>
  <c r="AV495" i="2"/>
  <c r="AU495" i="2"/>
  <c r="AS495" i="2"/>
  <c r="AR495" i="2"/>
  <c r="AQ495" i="2"/>
  <c r="AP495" i="2"/>
  <c r="AN495" i="2"/>
  <c r="AM495" i="2"/>
  <c r="AL495" i="2"/>
  <c r="AK495" i="2"/>
  <c r="AI495" i="2"/>
  <c r="AH495" i="2"/>
  <c r="AG495" i="2"/>
  <c r="AF495" i="2"/>
  <c r="AD495" i="2"/>
  <c r="AC495" i="2"/>
  <c r="AB495" i="2"/>
  <c r="AA495" i="2"/>
  <c r="Y495" i="2"/>
  <c r="AX494" i="2"/>
  <c r="AW494" i="2"/>
  <c r="AV494" i="2"/>
  <c r="AU494" i="2"/>
  <c r="AS494" i="2"/>
  <c r="AR494" i="2"/>
  <c r="AQ494" i="2"/>
  <c r="AP494" i="2"/>
  <c r="AN494" i="2"/>
  <c r="AM494" i="2"/>
  <c r="AL494" i="2"/>
  <c r="AK494" i="2"/>
  <c r="AI494" i="2"/>
  <c r="AH494" i="2"/>
  <c r="AG494" i="2"/>
  <c r="AF494" i="2"/>
  <c r="AD494" i="2"/>
  <c r="AC494" i="2"/>
  <c r="AB494" i="2"/>
  <c r="AA494" i="2"/>
  <c r="Y494" i="2"/>
  <c r="AX493" i="2"/>
  <c r="AW493" i="2"/>
  <c r="AV493" i="2"/>
  <c r="AU493" i="2"/>
  <c r="AS493" i="2"/>
  <c r="AR493" i="2"/>
  <c r="AQ493" i="2"/>
  <c r="AP493" i="2"/>
  <c r="AN493" i="2"/>
  <c r="AM493" i="2"/>
  <c r="AL493" i="2"/>
  <c r="AK493" i="2"/>
  <c r="AI493" i="2"/>
  <c r="AH493" i="2"/>
  <c r="AG493" i="2"/>
  <c r="AF493" i="2"/>
  <c r="AD493" i="2"/>
  <c r="AC493" i="2"/>
  <c r="AB493" i="2"/>
  <c r="AA493" i="2"/>
  <c r="Y493" i="2"/>
  <c r="AX492" i="2"/>
  <c r="AW492" i="2"/>
  <c r="AV492" i="2"/>
  <c r="AU492" i="2"/>
  <c r="AS492" i="2"/>
  <c r="AR492" i="2"/>
  <c r="AQ492" i="2"/>
  <c r="AP492" i="2"/>
  <c r="AN492" i="2"/>
  <c r="AM492" i="2"/>
  <c r="AL492" i="2"/>
  <c r="AK492" i="2"/>
  <c r="AI492" i="2"/>
  <c r="AH492" i="2"/>
  <c r="AG492" i="2"/>
  <c r="AF492" i="2"/>
  <c r="AD492" i="2"/>
  <c r="AC492" i="2"/>
  <c r="AB492" i="2"/>
  <c r="AA492" i="2"/>
  <c r="Y492" i="2"/>
  <c r="AX491" i="2"/>
  <c r="AW491" i="2"/>
  <c r="AV491" i="2"/>
  <c r="AU491" i="2"/>
  <c r="AS491" i="2"/>
  <c r="AR491" i="2"/>
  <c r="AQ491" i="2"/>
  <c r="AP491" i="2"/>
  <c r="AN491" i="2"/>
  <c r="AM491" i="2"/>
  <c r="AL491" i="2"/>
  <c r="AK491" i="2"/>
  <c r="AI491" i="2"/>
  <c r="AH491" i="2"/>
  <c r="AG491" i="2"/>
  <c r="AF491" i="2"/>
  <c r="AD491" i="2"/>
  <c r="AC491" i="2"/>
  <c r="AB491" i="2"/>
  <c r="AA491" i="2"/>
  <c r="Y491" i="2"/>
  <c r="AX490" i="2"/>
  <c r="AW490" i="2"/>
  <c r="AV490" i="2"/>
  <c r="AU490" i="2"/>
  <c r="AS490" i="2"/>
  <c r="AR490" i="2"/>
  <c r="AQ490" i="2"/>
  <c r="AP490" i="2"/>
  <c r="AN490" i="2"/>
  <c r="AM490" i="2"/>
  <c r="AL490" i="2"/>
  <c r="AK490" i="2"/>
  <c r="AI490" i="2"/>
  <c r="AH490" i="2"/>
  <c r="AG490" i="2"/>
  <c r="AF490" i="2"/>
  <c r="AD490" i="2"/>
  <c r="AC490" i="2"/>
  <c r="AB490" i="2"/>
  <c r="AA490" i="2"/>
  <c r="Y490" i="2"/>
  <c r="AX489" i="2"/>
  <c r="AW489" i="2"/>
  <c r="AV489" i="2"/>
  <c r="AU489" i="2"/>
  <c r="AS489" i="2"/>
  <c r="AR489" i="2"/>
  <c r="AQ489" i="2"/>
  <c r="AP489" i="2"/>
  <c r="AN489" i="2"/>
  <c r="AM489" i="2"/>
  <c r="AL489" i="2"/>
  <c r="AK489" i="2"/>
  <c r="AI489" i="2"/>
  <c r="AH489" i="2"/>
  <c r="AG489" i="2"/>
  <c r="AF489" i="2"/>
  <c r="AD489" i="2"/>
  <c r="AC489" i="2"/>
  <c r="AB489" i="2"/>
  <c r="AA489" i="2"/>
  <c r="Y489" i="2"/>
  <c r="AX488" i="2"/>
  <c r="AW488" i="2"/>
  <c r="AV488" i="2"/>
  <c r="AU488" i="2"/>
  <c r="AS488" i="2"/>
  <c r="AR488" i="2"/>
  <c r="AQ488" i="2"/>
  <c r="AP488" i="2"/>
  <c r="AN488" i="2"/>
  <c r="AM488" i="2"/>
  <c r="AL488" i="2"/>
  <c r="AK488" i="2"/>
  <c r="AI488" i="2"/>
  <c r="AH488" i="2"/>
  <c r="AG488" i="2"/>
  <c r="AF488" i="2"/>
  <c r="AD488" i="2"/>
  <c r="AC488" i="2"/>
  <c r="AB488" i="2"/>
  <c r="AA488" i="2"/>
  <c r="Y488" i="2"/>
  <c r="AX487" i="2"/>
  <c r="AW487" i="2"/>
  <c r="AV487" i="2"/>
  <c r="AU487" i="2"/>
  <c r="AS487" i="2"/>
  <c r="AR487" i="2"/>
  <c r="AQ487" i="2"/>
  <c r="AP487" i="2"/>
  <c r="AN487" i="2"/>
  <c r="AM487" i="2"/>
  <c r="AL487" i="2"/>
  <c r="AK487" i="2"/>
  <c r="AI487" i="2"/>
  <c r="AH487" i="2"/>
  <c r="AG487" i="2"/>
  <c r="AF487" i="2"/>
  <c r="AD487" i="2"/>
  <c r="AC487" i="2"/>
  <c r="AB487" i="2"/>
  <c r="AA487" i="2"/>
  <c r="Y487" i="2"/>
  <c r="AX486" i="2"/>
  <c r="AW486" i="2"/>
  <c r="AV486" i="2"/>
  <c r="AU486" i="2"/>
  <c r="AS486" i="2"/>
  <c r="AR486" i="2"/>
  <c r="AQ486" i="2"/>
  <c r="AP486" i="2"/>
  <c r="AN486" i="2"/>
  <c r="AM486" i="2"/>
  <c r="AL486" i="2"/>
  <c r="AK486" i="2"/>
  <c r="AI486" i="2"/>
  <c r="AH486" i="2"/>
  <c r="AG486" i="2"/>
  <c r="AF486" i="2"/>
  <c r="AD486" i="2"/>
  <c r="AC486" i="2"/>
  <c r="AB486" i="2"/>
  <c r="AA486" i="2"/>
  <c r="Y486" i="2"/>
  <c r="AX485" i="2"/>
  <c r="AW485" i="2"/>
  <c r="AV485" i="2"/>
  <c r="AU485" i="2"/>
  <c r="AS485" i="2"/>
  <c r="AR485" i="2"/>
  <c r="AQ485" i="2"/>
  <c r="AP485" i="2"/>
  <c r="AN485" i="2"/>
  <c r="AM485" i="2"/>
  <c r="AL485" i="2"/>
  <c r="AK485" i="2"/>
  <c r="AI485" i="2"/>
  <c r="AH485" i="2"/>
  <c r="AG485" i="2"/>
  <c r="AF485" i="2"/>
  <c r="AD485" i="2"/>
  <c r="AC485" i="2"/>
  <c r="AB485" i="2"/>
  <c r="AA485" i="2"/>
  <c r="Y485" i="2"/>
  <c r="AX484" i="2"/>
  <c r="AW484" i="2"/>
  <c r="AV484" i="2"/>
  <c r="AU484" i="2"/>
  <c r="AS484" i="2"/>
  <c r="AR484" i="2"/>
  <c r="AQ484" i="2"/>
  <c r="AP484" i="2"/>
  <c r="AN484" i="2"/>
  <c r="AM484" i="2"/>
  <c r="AL484" i="2"/>
  <c r="AK484" i="2"/>
  <c r="AI484" i="2"/>
  <c r="AH484" i="2"/>
  <c r="AG484" i="2"/>
  <c r="AF484" i="2"/>
  <c r="AD484" i="2"/>
  <c r="AC484" i="2"/>
  <c r="AB484" i="2"/>
  <c r="AA484" i="2"/>
  <c r="Y484" i="2"/>
  <c r="AX483" i="2"/>
  <c r="AW483" i="2"/>
  <c r="AV483" i="2"/>
  <c r="AU483" i="2"/>
  <c r="AS483" i="2"/>
  <c r="AR483" i="2"/>
  <c r="AQ483" i="2"/>
  <c r="AP483" i="2"/>
  <c r="AN483" i="2"/>
  <c r="AM483" i="2"/>
  <c r="AL483" i="2"/>
  <c r="AK483" i="2"/>
  <c r="AI483" i="2"/>
  <c r="AH483" i="2"/>
  <c r="AG483" i="2"/>
  <c r="AF483" i="2"/>
  <c r="AD483" i="2"/>
  <c r="AC483" i="2"/>
  <c r="AB483" i="2"/>
  <c r="AA483" i="2"/>
  <c r="Y483" i="2"/>
  <c r="AX482" i="2"/>
  <c r="AW482" i="2"/>
  <c r="AV482" i="2"/>
  <c r="AU482" i="2"/>
  <c r="AS482" i="2"/>
  <c r="AR482" i="2"/>
  <c r="AQ482" i="2"/>
  <c r="AP482" i="2"/>
  <c r="AN482" i="2"/>
  <c r="AM482" i="2"/>
  <c r="AL482" i="2"/>
  <c r="AK482" i="2"/>
  <c r="AI482" i="2"/>
  <c r="AH482" i="2"/>
  <c r="AG482" i="2"/>
  <c r="AF482" i="2"/>
  <c r="AD482" i="2"/>
  <c r="AC482" i="2"/>
  <c r="AB482" i="2"/>
  <c r="AA482" i="2"/>
  <c r="Y482" i="2"/>
  <c r="AX481" i="2"/>
  <c r="AW481" i="2"/>
  <c r="AV481" i="2"/>
  <c r="AU481" i="2"/>
  <c r="AS481" i="2"/>
  <c r="AR481" i="2"/>
  <c r="AQ481" i="2"/>
  <c r="AP481" i="2"/>
  <c r="AN481" i="2"/>
  <c r="AM481" i="2"/>
  <c r="AL481" i="2"/>
  <c r="AK481" i="2"/>
  <c r="AI481" i="2"/>
  <c r="AH481" i="2"/>
  <c r="AG481" i="2"/>
  <c r="AF481" i="2"/>
  <c r="AD481" i="2"/>
  <c r="AC481" i="2"/>
  <c r="AB481" i="2"/>
  <c r="AA481" i="2"/>
  <c r="Y481" i="2"/>
  <c r="AX480" i="2"/>
  <c r="AW480" i="2"/>
  <c r="AV480" i="2"/>
  <c r="AU480" i="2"/>
  <c r="AS480" i="2"/>
  <c r="AR480" i="2"/>
  <c r="AQ480" i="2"/>
  <c r="AP480" i="2"/>
  <c r="AN480" i="2"/>
  <c r="AM480" i="2"/>
  <c r="AL480" i="2"/>
  <c r="AK480" i="2"/>
  <c r="AI480" i="2"/>
  <c r="AH480" i="2"/>
  <c r="AG480" i="2"/>
  <c r="AF480" i="2"/>
  <c r="AD480" i="2"/>
  <c r="AC480" i="2"/>
  <c r="AB480" i="2"/>
  <c r="AA480" i="2"/>
  <c r="Y480" i="2"/>
  <c r="AX479" i="2"/>
  <c r="AW479" i="2"/>
  <c r="AV479" i="2"/>
  <c r="AU479" i="2"/>
  <c r="AS479" i="2"/>
  <c r="AR479" i="2"/>
  <c r="AQ479" i="2"/>
  <c r="AP479" i="2"/>
  <c r="AN479" i="2"/>
  <c r="AM479" i="2"/>
  <c r="AL479" i="2"/>
  <c r="AK479" i="2"/>
  <c r="AI479" i="2"/>
  <c r="AH479" i="2"/>
  <c r="AG479" i="2"/>
  <c r="AF479" i="2"/>
  <c r="AD479" i="2"/>
  <c r="AC479" i="2"/>
  <c r="AB479" i="2"/>
  <c r="AA479" i="2"/>
  <c r="Y479" i="2"/>
  <c r="AX478" i="2"/>
  <c r="AW478" i="2"/>
  <c r="AV478" i="2"/>
  <c r="AU478" i="2"/>
  <c r="AS478" i="2"/>
  <c r="AR478" i="2"/>
  <c r="AQ478" i="2"/>
  <c r="AP478" i="2"/>
  <c r="AN478" i="2"/>
  <c r="AM478" i="2"/>
  <c r="AL478" i="2"/>
  <c r="AK478" i="2"/>
  <c r="AI478" i="2"/>
  <c r="AH478" i="2"/>
  <c r="AG478" i="2"/>
  <c r="AF478" i="2"/>
  <c r="AD478" i="2"/>
  <c r="AC478" i="2"/>
  <c r="AB478" i="2"/>
  <c r="AA478" i="2"/>
  <c r="Y478" i="2"/>
  <c r="AX477" i="2"/>
  <c r="AW477" i="2"/>
  <c r="AV477" i="2"/>
  <c r="AU477" i="2"/>
  <c r="AS477" i="2"/>
  <c r="AR477" i="2"/>
  <c r="AQ477" i="2"/>
  <c r="AP477" i="2"/>
  <c r="AN477" i="2"/>
  <c r="AM477" i="2"/>
  <c r="AL477" i="2"/>
  <c r="AK477" i="2"/>
  <c r="AI477" i="2"/>
  <c r="AH477" i="2"/>
  <c r="AG477" i="2"/>
  <c r="AF477" i="2"/>
  <c r="AD477" i="2"/>
  <c r="AC477" i="2"/>
  <c r="AB477" i="2"/>
  <c r="AA477" i="2"/>
  <c r="Y477" i="2"/>
  <c r="AX476" i="2"/>
  <c r="AW476" i="2"/>
  <c r="AV476" i="2"/>
  <c r="AU476" i="2"/>
  <c r="AS476" i="2"/>
  <c r="AR476" i="2"/>
  <c r="AQ476" i="2"/>
  <c r="AP476" i="2"/>
  <c r="AN476" i="2"/>
  <c r="AM476" i="2"/>
  <c r="AL476" i="2"/>
  <c r="AK476" i="2"/>
  <c r="AI476" i="2"/>
  <c r="AH476" i="2"/>
  <c r="AG476" i="2"/>
  <c r="AF476" i="2"/>
  <c r="AD476" i="2"/>
  <c r="AC476" i="2"/>
  <c r="AB476" i="2"/>
  <c r="AA476" i="2"/>
  <c r="Y476" i="2"/>
  <c r="AX475" i="2"/>
  <c r="AW475" i="2"/>
  <c r="AV475" i="2"/>
  <c r="AU475" i="2"/>
  <c r="AS475" i="2"/>
  <c r="AR475" i="2"/>
  <c r="AQ475" i="2"/>
  <c r="AP475" i="2"/>
  <c r="AN475" i="2"/>
  <c r="AM475" i="2"/>
  <c r="AL475" i="2"/>
  <c r="AK475" i="2"/>
  <c r="AI475" i="2"/>
  <c r="AH475" i="2"/>
  <c r="AG475" i="2"/>
  <c r="AF475" i="2"/>
  <c r="AD475" i="2"/>
  <c r="AC475" i="2"/>
  <c r="AB475" i="2"/>
  <c r="AA475" i="2"/>
  <c r="Y475" i="2"/>
  <c r="AX474" i="2"/>
  <c r="AW474" i="2"/>
  <c r="AV474" i="2"/>
  <c r="AU474" i="2"/>
  <c r="AS474" i="2"/>
  <c r="AR474" i="2"/>
  <c r="AQ474" i="2"/>
  <c r="AP474" i="2"/>
  <c r="AN474" i="2"/>
  <c r="AM474" i="2"/>
  <c r="AL474" i="2"/>
  <c r="AK474" i="2"/>
  <c r="AI474" i="2"/>
  <c r="AH474" i="2"/>
  <c r="AG474" i="2"/>
  <c r="AF474" i="2"/>
  <c r="AD474" i="2"/>
  <c r="AC474" i="2"/>
  <c r="AB474" i="2"/>
  <c r="AA474" i="2"/>
  <c r="Y474" i="2"/>
  <c r="AX473" i="2"/>
  <c r="AW473" i="2"/>
  <c r="AV473" i="2"/>
  <c r="AU473" i="2"/>
  <c r="AS473" i="2"/>
  <c r="AR473" i="2"/>
  <c r="AQ473" i="2"/>
  <c r="AP473" i="2"/>
  <c r="AN473" i="2"/>
  <c r="AM473" i="2"/>
  <c r="AL473" i="2"/>
  <c r="AK473" i="2"/>
  <c r="AI473" i="2"/>
  <c r="AH473" i="2"/>
  <c r="AG473" i="2"/>
  <c r="AF473" i="2"/>
  <c r="AD473" i="2"/>
  <c r="AC473" i="2"/>
  <c r="AB473" i="2"/>
  <c r="AA473" i="2"/>
  <c r="Y473" i="2"/>
  <c r="AX472" i="2"/>
  <c r="AW472" i="2"/>
  <c r="AV472" i="2"/>
  <c r="AU472" i="2"/>
  <c r="AS472" i="2"/>
  <c r="AR472" i="2"/>
  <c r="AQ472" i="2"/>
  <c r="AP472" i="2"/>
  <c r="AN472" i="2"/>
  <c r="AM472" i="2"/>
  <c r="AL472" i="2"/>
  <c r="AK472" i="2"/>
  <c r="AI472" i="2"/>
  <c r="AH472" i="2"/>
  <c r="AG472" i="2"/>
  <c r="AF472" i="2"/>
  <c r="AD472" i="2"/>
  <c r="AC472" i="2"/>
  <c r="AB472" i="2"/>
  <c r="AA472" i="2"/>
  <c r="Y472" i="2"/>
  <c r="AX471" i="2"/>
  <c r="AW471" i="2"/>
  <c r="AV471" i="2"/>
  <c r="AU471" i="2"/>
  <c r="AS471" i="2"/>
  <c r="AR471" i="2"/>
  <c r="AQ471" i="2"/>
  <c r="AP471" i="2"/>
  <c r="AN471" i="2"/>
  <c r="AM471" i="2"/>
  <c r="AL471" i="2"/>
  <c r="AK471" i="2"/>
  <c r="AI471" i="2"/>
  <c r="AH471" i="2"/>
  <c r="AG471" i="2"/>
  <c r="AF471" i="2"/>
  <c r="AD471" i="2"/>
  <c r="AC471" i="2"/>
  <c r="AB471" i="2"/>
  <c r="AA471" i="2"/>
  <c r="Y471" i="2"/>
  <c r="AX470" i="2"/>
  <c r="AW470" i="2"/>
  <c r="AV470" i="2"/>
  <c r="AU470" i="2"/>
  <c r="AS470" i="2"/>
  <c r="AR470" i="2"/>
  <c r="AQ470" i="2"/>
  <c r="AP470" i="2"/>
  <c r="AN470" i="2"/>
  <c r="AM470" i="2"/>
  <c r="AL470" i="2"/>
  <c r="AK470" i="2"/>
  <c r="AI470" i="2"/>
  <c r="AH470" i="2"/>
  <c r="AG470" i="2"/>
  <c r="AF470" i="2"/>
  <c r="AD470" i="2"/>
  <c r="AC470" i="2"/>
  <c r="AB470" i="2"/>
  <c r="AA470" i="2"/>
  <c r="Y470" i="2"/>
  <c r="AX469" i="2"/>
  <c r="AW469" i="2"/>
  <c r="AV469" i="2"/>
  <c r="AU469" i="2"/>
  <c r="AS469" i="2"/>
  <c r="AR469" i="2"/>
  <c r="AQ469" i="2"/>
  <c r="AP469" i="2"/>
  <c r="AN469" i="2"/>
  <c r="AM469" i="2"/>
  <c r="AL469" i="2"/>
  <c r="AK469" i="2"/>
  <c r="AI469" i="2"/>
  <c r="AH469" i="2"/>
  <c r="AG469" i="2"/>
  <c r="AF469" i="2"/>
  <c r="AD469" i="2"/>
  <c r="AC469" i="2"/>
  <c r="AB469" i="2"/>
  <c r="AA469" i="2"/>
  <c r="Y469" i="2"/>
  <c r="AX468" i="2"/>
  <c r="AW468" i="2"/>
  <c r="AV468" i="2"/>
  <c r="AU468" i="2"/>
  <c r="AS468" i="2"/>
  <c r="AR468" i="2"/>
  <c r="AQ468" i="2"/>
  <c r="AP468" i="2"/>
  <c r="AN468" i="2"/>
  <c r="AM468" i="2"/>
  <c r="AL468" i="2"/>
  <c r="AK468" i="2"/>
  <c r="AI468" i="2"/>
  <c r="AH468" i="2"/>
  <c r="AG468" i="2"/>
  <c r="AF468" i="2"/>
  <c r="AD468" i="2"/>
  <c r="AC468" i="2"/>
  <c r="AB468" i="2"/>
  <c r="AA468" i="2"/>
  <c r="Y468" i="2"/>
  <c r="AX467" i="2"/>
  <c r="AW467" i="2"/>
  <c r="AV467" i="2"/>
  <c r="AU467" i="2"/>
  <c r="AS467" i="2"/>
  <c r="AR467" i="2"/>
  <c r="AQ467" i="2"/>
  <c r="AP467" i="2"/>
  <c r="AN467" i="2"/>
  <c r="AM467" i="2"/>
  <c r="AL467" i="2"/>
  <c r="AK467" i="2"/>
  <c r="AI467" i="2"/>
  <c r="AH467" i="2"/>
  <c r="AG467" i="2"/>
  <c r="AF467" i="2"/>
  <c r="AD467" i="2"/>
  <c r="AC467" i="2"/>
  <c r="AB467" i="2"/>
  <c r="AA467" i="2"/>
  <c r="Y467" i="2"/>
  <c r="AX466" i="2"/>
  <c r="AW466" i="2"/>
  <c r="AV466" i="2"/>
  <c r="AU466" i="2"/>
  <c r="AS466" i="2"/>
  <c r="AR466" i="2"/>
  <c r="AQ466" i="2"/>
  <c r="AP466" i="2"/>
  <c r="AN466" i="2"/>
  <c r="AM466" i="2"/>
  <c r="AL466" i="2"/>
  <c r="AK466" i="2"/>
  <c r="AI466" i="2"/>
  <c r="AH466" i="2"/>
  <c r="AG466" i="2"/>
  <c r="AF466" i="2"/>
  <c r="AD466" i="2"/>
  <c r="AC466" i="2"/>
  <c r="AB466" i="2"/>
  <c r="AA466" i="2"/>
  <c r="Y466" i="2"/>
  <c r="AX465" i="2"/>
  <c r="AW465" i="2"/>
  <c r="AV465" i="2"/>
  <c r="AU465" i="2"/>
  <c r="AS465" i="2"/>
  <c r="AR465" i="2"/>
  <c r="AQ465" i="2"/>
  <c r="AP465" i="2"/>
  <c r="AN465" i="2"/>
  <c r="AM465" i="2"/>
  <c r="AL465" i="2"/>
  <c r="AK465" i="2"/>
  <c r="AI465" i="2"/>
  <c r="AH465" i="2"/>
  <c r="AG465" i="2"/>
  <c r="AF465" i="2"/>
  <c r="AD465" i="2"/>
  <c r="AC465" i="2"/>
  <c r="AB465" i="2"/>
  <c r="AA465" i="2"/>
  <c r="Y465" i="2"/>
  <c r="AX464" i="2"/>
  <c r="AW464" i="2"/>
  <c r="AV464" i="2"/>
  <c r="AU464" i="2"/>
  <c r="AS464" i="2"/>
  <c r="AR464" i="2"/>
  <c r="AQ464" i="2"/>
  <c r="AP464" i="2"/>
  <c r="AN464" i="2"/>
  <c r="AM464" i="2"/>
  <c r="AL464" i="2"/>
  <c r="AK464" i="2"/>
  <c r="AI464" i="2"/>
  <c r="AH464" i="2"/>
  <c r="AG464" i="2"/>
  <c r="AF464" i="2"/>
  <c r="AD464" i="2"/>
  <c r="AC464" i="2"/>
  <c r="AB464" i="2"/>
  <c r="AA464" i="2"/>
  <c r="Y464" i="2"/>
  <c r="AX463" i="2"/>
  <c r="AW463" i="2"/>
  <c r="AV463" i="2"/>
  <c r="AU463" i="2"/>
  <c r="AS463" i="2"/>
  <c r="AR463" i="2"/>
  <c r="AQ463" i="2"/>
  <c r="AP463" i="2"/>
  <c r="AN463" i="2"/>
  <c r="AM463" i="2"/>
  <c r="AL463" i="2"/>
  <c r="AK463" i="2"/>
  <c r="AI463" i="2"/>
  <c r="AH463" i="2"/>
  <c r="AG463" i="2"/>
  <c r="AF463" i="2"/>
  <c r="AD463" i="2"/>
  <c r="AC463" i="2"/>
  <c r="AB463" i="2"/>
  <c r="AA463" i="2"/>
  <c r="Y463" i="2"/>
  <c r="AX462" i="2"/>
  <c r="AW462" i="2"/>
  <c r="AV462" i="2"/>
  <c r="AU462" i="2"/>
  <c r="AS462" i="2"/>
  <c r="AR462" i="2"/>
  <c r="AQ462" i="2"/>
  <c r="AP462" i="2"/>
  <c r="AN462" i="2"/>
  <c r="AM462" i="2"/>
  <c r="AL462" i="2"/>
  <c r="AK462" i="2"/>
  <c r="AI462" i="2"/>
  <c r="AH462" i="2"/>
  <c r="AG462" i="2"/>
  <c r="AF462" i="2"/>
  <c r="AD462" i="2"/>
  <c r="AC462" i="2"/>
  <c r="AB462" i="2"/>
  <c r="AA462" i="2"/>
  <c r="Y462" i="2"/>
  <c r="AX461" i="2"/>
  <c r="AW461" i="2"/>
  <c r="AV461" i="2"/>
  <c r="AU461" i="2"/>
  <c r="AS461" i="2"/>
  <c r="AR461" i="2"/>
  <c r="AQ461" i="2"/>
  <c r="AP461" i="2"/>
  <c r="AN461" i="2"/>
  <c r="AM461" i="2"/>
  <c r="AL461" i="2"/>
  <c r="AK461" i="2"/>
  <c r="AI461" i="2"/>
  <c r="AH461" i="2"/>
  <c r="AG461" i="2"/>
  <c r="AF461" i="2"/>
  <c r="AD461" i="2"/>
  <c r="AC461" i="2"/>
  <c r="AB461" i="2"/>
  <c r="AA461" i="2"/>
  <c r="Y461" i="2"/>
  <c r="AX460" i="2"/>
  <c r="AW460" i="2"/>
  <c r="AV460" i="2"/>
  <c r="AU460" i="2"/>
  <c r="AS460" i="2"/>
  <c r="AR460" i="2"/>
  <c r="AQ460" i="2"/>
  <c r="AP460" i="2"/>
  <c r="AN460" i="2"/>
  <c r="AM460" i="2"/>
  <c r="AL460" i="2"/>
  <c r="AK460" i="2"/>
  <c r="AI460" i="2"/>
  <c r="AH460" i="2"/>
  <c r="AG460" i="2"/>
  <c r="AF460" i="2"/>
  <c r="AD460" i="2"/>
  <c r="AC460" i="2"/>
  <c r="AB460" i="2"/>
  <c r="AA460" i="2"/>
  <c r="Y460" i="2"/>
  <c r="AX459" i="2"/>
  <c r="AW459" i="2"/>
  <c r="AV459" i="2"/>
  <c r="AU459" i="2"/>
  <c r="AS459" i="2"/>
  <c r="AR459" i="2"/>
  <c r="AQ459" i="2"/>
  <c r="AP459" i="2"/>
  <c r="AN459" i="2"/>
  <c r="AM459" i="2"/>
  <c r="AL459" i="2"/>
  <c r="AK459" i="2"/>
  <c r="AI459" i="2"/>
  <c r="AH459" i="2"/>
  <c r="AG459" i="2"/>
  <c r="AF459" i="2"/>
  <c r="AD459" i="2"/>
  <c r="AC459" i="2"/>
  <c r="AB459" i="2"/>
  <c r="AA459" i="2"/>
  <c r="Y459" i="2"/>
  <c r="AX458" i="2"/>
  <c r="AW458" i="2"/>
  <c r="AV458" i="2"/>
  <c r="AU458" i="2"/>
  <c r="AS458" i="2"/>
  <c r="AR458" i="2"/>
  <c r="AQ458" i="2"/>
  <c r="AP458" i="2"/>
  <c r="AN458" i="2"/>
  <c r="AM458" i="2"/>
  <c r="AL458" i="2"/>
  <c r="AK458" i="2"/>
  <c r="AI458" i="2"/>
  <c r="AH458" i="2"/>
  <c r="AG458" i="2"/>
  <c r="AF458" i="2"/>
  <c r="AD458" i="2"/>
  <c r="AC458" i="2"/>
  <c r="AB458" i="2"/>
  <c r="AA458" i="2"/>
  <c r="Y458" i="2"/>
  <c r="AX457" i="2"/>
  <c r="AW457" i="2"/>
  <c r="AV457" i="2"/>
  <c r="AU457" i="2"/>
  <c r="AS457" i="2"/>
  <c r="AR457" i="2"/>
  <c r="AQ457" i="2"/>
  <c r="AP457" i="2"/>
  <c r="AN457" i="2"/>
  <c r="AM457" i="2"/>
  <c r="AL457" i="2"/>
  <c r="AK457" i="2"/>
  <c r="AI457" i="2"/>
  <c r="AH457" i="2"/>
  <c r="AG457" i="2"/>
  <c r="AF457" i="2"/>
  <c r="AD457" i="2"/>
  <c r="AC457" i="2"/>
  <c r="AB457" i="2"/>
  <c r="AA457" i="2"/>
  <c r="Y457" i="2"/>
  <c r="AX456" i="2"/>
  <c r="AW456" i="2"/>
  <c r="AV456" i="2"/>
  <c r="AU456" i="2"/>
  <c r="AS456" i="2"/>
  <c r="AR456" i="2"/>
  <c r="AQ456" i="2"/>
  <c r="AP456" i="2"/>
  <c r="AN456" i="2"/>
  <c r="AM456" i="2"/>
  <c r="AL456" i="2"/>
  <c r="AK456" i="2"/>
  <c r="AI456" i="2"/>
  <c r="AH456" i="2"/>
  <c r="AG456" i="2"/>
  <c r="AF456" i="2"/>
  <c r="AD456" i="2"/>
  <c r="AC456" i="2"/>
  <c r="AB456" i="2"/>
  <c r="AA456" i="2"/>
  <c r="Y456" i="2"/>
  <c r="AX455" i="2"/>
  <c r="AW455" i="2"/>
  <c r="AV455" i="2"/>
  <c r="AU455" i="2"/>
  <c r="AS455" i="2"/>
  <c r="AR455" i="2"/>
  <c r="AQ455" i="2"/>
  <c r="AP455" i="2"/>
  <c r="AN455" i="2"/>
  <c r="AM455" i="2"/>
  <c r="AL455" i="2"/>
  <c r="AK455" i="2"/>
  <c r="AI455" i="2"/>
  <c r="AH455" i="2"/>
  <c r="AG455" i="2"/>
  <c r="AF455" i="2"/>
  <c r="AD455" i="2"/>
  <c r="AC455" i="2"/>
  <c r="AB455" i="2"/>
  <c r="AA455" i="2"/>
  <c r="Y455" i="2"/>
  <c r="AX454" i="2"/>
  <c r="AW454" i="2"/>
  <c r="AV454" i="2"/>
  <c r="AU454" i="2"/>
  <c r="AS454" i="2"/>
  <c r="AR454" i="2"/>
  <c r="AQ454" i="2"/>
  <c r="AP454" i="2"/>
  <c r="AN454" i="2"/>
  <c r="AM454" i="2"/>
  <c r="AL454" i="2"/>
  <c r="AK454" i="2"/>
  <c r="AI454" i="2"/>
  <c r="AH454" i="2"/>
  <c r="AG454" i="2"/>
  <c r="AF454" i="2"/>
  <c r="AD454" i="2"/>
  <c r="AC454" i="2"/>
  <c r="AB454" i="2"/>
  <c r="AA454" i="2"/>
  <c r="Y454" i="2"/>
  <c r="AX453" i="2"/>
  <c r="AW453" i="2"/>
  <c r="AV453" i="2"/>
  <c r="AU453" i="2"/>
  <c r="AS453" i="2"/>
  <c r="AR453" i="2"/>
  <c r="AQ453" i="2"/>
  <c r="AP453" i="2"/>
  <c r="AN453" i="2"/>
  <c r="AM453" i="2"/>
  <c r="AL453" i="2"/>
  <c r="AK453" i="2"/>
  <c r="AI453" i="2"/>
  <c r="AH453" i="2"/>
  <c r="AG453" i="2"/>
  <c r="AF453" i="2"/>
  <c r="AD453" i="2"/>
  <c r="AC453" i="2"/>
  <c r="AB453" i="2"/>
  <c r="AA453" i="2"/>
  <c r="Y453" i="2"/>
  <c r="AX452" i="2"/>
  <c r="AW452" i="2"/>
  <c r="AV452" i="2"/>
  <c r="AU452" i="2"/>
  <c r="AS452" i="2"/>
  <c r="AR452" i="2"/>
  <c r="AQ452" i="2"/>
  <c r="AP452" i="2"/>
  <c r="AN452" i="2"/>
  <c r="AM452" i="2"/>
  <c r="AL452" i="2"/>
  <c r="AK452" i="2"/>
  <c r="AI452" i="2"/>
  <c r="AH452" i="2"/>
  <c r="AG452" i="2"/>
  <c r="AF452" i="2"/>
  <c r="AD452" i="2"/>
  <c r="AC452" i="2"/>
  <c r="AB452" i="2"/>
  <c r="AA452" i="2"/>
  <c r="Y452" i="2"/>
  <c r="AX451" i="2"/>
  <c r="AW451" i="2"/>
  <c r="AV451" i="2"/>
  <c r="AU451" i="2"/>
  <c r="AS451" i="2"/>
  <c r="AR451" i="2"/>
  <c r="AQ451" i="2"/>
  <c r="AP451" i="2"/>
  <c r="AN451" i="2"/>
  <c r="AM451" i="2"/>
  <c r="AL451" i="2"/>
  <c r="AK451" i="2"/>
  <c r="AI451" i="2"/>
  <c r="AH451" i="2"/>
  <c r="AG451" i="2"/>
  <c r="AF451" i="2"/>
  <c r="AD451" i="2"/>
  <c r="AC451" i="2"/>
  <c r="AB451" i="2"/>
  <c r="AA451" i="2"/>
  <c r="Y451" i="2"/>
  <c r="AX450" i="2"/>
  <c r="AW450" i="2"/>
  <c r="AV450" i="2"/>
  <c r="AU450" i="2"/>
  <c r="AS450" i="2"/>
  <c r="AR450" i="2"/>
  <c r="AQ450" i="2"/>
  <c r="AP450" i="2"/>
  <c r="AN450" i="2"/>
  <c r="AM450" i="2"/>
  <c r="AL450" i="2"/>
  <c r="AK450" i="2"/>
  <c r="AI450" i="2"/>
  <c r="AH450" i="2"/>
  <c r="AG450" i="2"/>
  <c r="AF450" i="2"/>
  <c r="AD450" i="2"/>
  <c r="AC450" i="2"/>
  <c r="AB450" i="2"/>
  <c r="AA450" i="2"/>
  <c r="Y450" i="2"/>
  <c r="AX449" i="2"/>
  <c r="AW449" i="2"/>
  <c r="AV449" i="2"/>
  <c r="AU449" i="2"/>
  <c r="AS449" i="2"/>
  <c r="AR449" i="2"/>
  <c r="AQ449" i="2"/>
  <c r="AP449" i="2"/>
  <c r="AN449" i="2"/>
  <c r="AM449" i="2"/>
  <c r="AL449" i="2"/>
  <c r="AK449" i="2"/>
  <c r="AI449" i="2"/>
  <c r="AH449" i="2"/>
  <c r="AG449" i="2"/>
  <c r="AF449" i="2"/>
  <c r="AD449" i="2"/>
  <c r="AC449" i="2"/>
  <c r="AB449" i="2"/>
  <c r="AA449" i="2"/>
  <c r="Y449" i="2"/>
  <c r="AX448" i="2"/>
  <c r="AW448" i="2"/>
  <c r="AV448" i="2"/>
  <c r="AU448" i="2"/>
  <c r="AS448" i="2"/>
  <c r="AR448" i="2"/>
  <c r="AQ448" i="2"/>
  <c r="AP448" i="2"/>
  <c r="AN448" i="2"/>
  <c r="AM448" i="2"/>
  <c r="AL448" i="2"/>
  <c r="AK448" i="2"/>
  <c r="AI448" i="2"/>
  <c r="AH448" i="2"/>
  <c r="AG448" i="2"/>
  <c r="AF448" i="2"/>
  <c r="AD448" i="2"/>
  <c r="AC448" i="2"/>
  <c r="AB448" i="2"/>
  <c r="AA448" i="2"/>
  <c r="Y448" i="2"/>
  <c r="AX447" i="2"/>
  <c r="AW447" i="2"/>
  <c r="AV447" i="2"/>
  <c r="AU447" i="2"/>
  <c r="AS447" i="2"/>
  <c r="AR447" i="2"/>
  <c r="AQ447" i="2"/>
  <c r="AP447" i="2"/>
  <c r="AN447" i="2"/>
  <c r="AM447" i="2"/>
  <c r="AL447" i="2"/>
  <c r="AK447" i="2"/>
  <c r="AI447" i="2"/>
  <c r="AH447" i="2"/>
  <c r="AG447" i="2"/>
  <c r="AF447" i="2"/>
  <c r="AD447" i="2"/>
  <c r="AC447" i="2"/>
  <c r="AB447" i="2"/>
  <c r="AA447" i="2"/>
  <c r="Y447" i="2"/>
  <c r="AX446" i="2"/>
  <c r="AW446" i="2"/>
  <c r="AV446" i="2"/>
  <c r="AU446" i="2"/>
  <c r="AS446" i="2"/>
  <c r="AR446" i="2"/>
  <c r="AQ446" i="2"/>
  <c r="AP446" i="2"/>
  <c r="AN446" i="2"/>
  <c r="AM446" i="2"/>
  <c r="AL446" i="2"/>
  <c r="AK446" i="2"/>
  <c r="AI446" i="2"/>
  <c r="AH446" i="2"/>
  <c r="AG446" i="2"/>
  <c r="AF446" i="2"/>
  <c r="AD446" i="2"/>
  <c r="AC446" i="2"/>
  <c r="AB446" i="2"/>
  <c r="AA446" i="2"/>
  <c r="Y446" i="2"/>
  <c r="AX445" i="2"/>
  <c r="AW445" i="2"/>
  <c r="AV445" i="2"/>
  <c r="AU445" i="2"/>
  <c r="AS445" i="2"/>
  <c r="AR445" i="2"/>
  <c r="AQ445" i="2"/>
  <c r="AP445" i="2"/>
  <c r="AN445" i="2"/>
  <c r="AM445" i="2"/>
  <c r="AL445" i="2"/>
  <c r="AK445" i="2"/>
  <c r="AI445" i="2"/>
  <c r="AH445" i="2"/>
  <c r="AG445" i="2"/>
  <c r="AF445" i="2"/>
  <c r="AD445" i="2"/>
  <c r="AC445" i="2"/>
  <c r="AB445" i="2"/>
  <c r="AA445" i="2"/>
  <c r="Y445" i="2"/>
  <c r="AX444" i="2"/>
  <c r="AW444" i="2"/>
  <c r="AV444" i="2"/>
  <c r="AU444" i="2"/>
  <c r="AS444" i="2"/>
  <c r="AR444" i="2"/>
  <c r="AQ444" i="2"/>
  <c r="AP444" i="2"/>
  <c r="AN444" i="2"/>
  <c r="AM444" i="2"/>
  <c r="AL444" i="2"/>
  <c r="AK444" i="2"/>
  <c r="AI444" i="2"/>
  <c r="AH444" i="2"/>
  <c r="AG444" i="2"/>
  <c r="AF444" i="2"/>
  <c r="AD444" i="2"/>
  <c r="AC444" i="2"/>
  <c r="AB444" i="2"/>
  <c r="AA444" i="2"/>
  <c r="Y444" i="2"/>
  <c r="AX443" i="2"/>
  <c r="AW443" i="2"/>
  <c r="AV443" i="2"/>
  <c r="AU443" i="2"/>
  <c r="AS443" i="2"/>
  <c r="AR443" i="2"/>
  <c r="AQ443" i="2"/>
  <c r="AP443" i="2"/>
  <c r="AN443" i="2"/>
  <c r="AM443" i="2"/>
  <c r="AL443" i="2"/>
  <c r="AK443" i="2"/>
  <c r="AI443" i="2"/>
  <c r="AH443" i="2"/>
  <c r="AG443" i="2"/>
  <c r="AF443" i="2"/>
  <c r="AD443" i="2"/>
  <c r="AC443" i="2"/>
  <c r="AB443" i="2"/>
  <c r="AA443" i="2"/>
  <c r="Y443" i="2"/>
  <c r="AX442" i="2"/>
  <c r="AW442" i="2"/>
  <c r="AV442" i="2"/>
  <c r="AU442" i="2"/>
  <c r="AS442" i="2"/>
  <c r="AR442" i="2"/>
  <c r="AQ442" i="2"/>
  <c r="AP442" i="2"/>
  <c r="AN442" i="2"/>
  <c r="AM442" i="2"/>
  <c r="AL442" i="2"/>
  <c r="AK442" i="2"/>
  <c r="AI442" i="2"/>
  <c r="AH442" i="2"/>
  <c r="AG442" i="2"/>
  <c r="AF442" i="2"/>
  <c r="AD442" i="2"/>
  <c r="AC442" i="2"/>
  <c r="AB442" i="2"/>
  <c r="AA442" i="2"/>
  <c r="Y442" i="2"/>
  <c r="AX441" i="2"/>
  <c r="AW441" i="2"/>
  <c r="AV441" i="2"/>
  <c r="AU441" i="2"/>
  <c r="AS441" i="2"/>
  <c r="AR441" i="2"/>
  <c r="AQ441" i="2"/>
  <c r="AP441" i="2"/>
  <c r="AN441" i="2"/>
  <c r="AM441" i="2"/>
  <c r="AL441" i="2"/>
  <c r="AK441" i="2"/>
  <c r="AI441" i="2"/>
  <c r="AH441" i="2"/>
  <c r="AG441" i="2"/>
  <c r="AF441" i="2"/>
  <c r="AD441" i="2"/>
  <c r="AC441" i="2"/>
  <c r="AB441" i="2"/>
  <c r="AA441" i="2"/>
  <c r="Y441" i="2"/>
  <c r="AX440" i="2"/>
  <c r="AW440" i="2"/>
  <c r="AV440" i="2"/>
  <c r="AU440" i="2"/>
  <c r="AS440" i="2"/>
  <c r="AR440" i="2"/>
  <c r="AQ440" i="2"/>
  <c r="AP440" i="2"/>
  <c r="AN440" i="2"/>
  <c r="AM440" i="2"/>
  <c r="AL440" i="2"/>
  <c r="AK440" i="2"/>
  <c r="AI440" i="2"/>
  <c r="AH440" i="2"/>
  <c r="AG440" i="2"/>
  <c r="AF440" i="2"/>
  <c r="AD440" i="2"/>
  <c r="AC440" i="2"/>
  <c r="AB440" i="2"/>
  <c r="AA440" i="2"/>
  <c r="Y440" i="2"/>
  <c r="AX439" i="2"/>
  <c r="AW439" i="2"/>
  <c r="AV439" i="2"/>
  <c r="AU439" i="2"/>
  <c r="AS439" i="2"/>
  <c r="AR439" i="2"/>
  <c r="AQ439" i="2"/>
  <c r="AP439" i="2"/>
  <c r="AN439" i="2"/>
  <c r="AM439" i="2"/>
  <c r="AL439" i="2"/>
  <c r="AK439" i="2"/>
  <c r="AI439" i="2"/>
  <c r="AH439" i="2"/>
  <c r="AG439" i="2"/>
  <c r="AF439" i="2"/>
  <c r="AD439" i="2"/>
  <c r="AC439" i="2"/>
  <c r="AB439" i="2"/>
  <c r="AA439" i="2"/>
  <c r="Y439" i="2"/>
  <c r="AX438" i="2"/>
  <c r="AW438" i="2"/>
  <c r="AV438" i="2"/>
  <c r="AU438" i="2"/>
  <c r="AS438" i="2"/>
  <c r="AR438" i="2"/>
  <c r="AQ438" i="2"/>
  <c r="AP438" i="2"/>
  <c r="AN438" i="2"/>
  <c r="AM438" i="2"/>
  <c r="AL438" i="2"/>
  <c r="AK438" i="2"/>
  <c r="AI438" i="2"/>
  <c r="AH438" i="2"/>
  <c r="AG438" i="2"/>
  <c r="AF438" i="2"/>
  <c r="AD438" i="2"/>
  <c r="AC438" i="2"/>
  <c r="AB438" i="2"/>
  <c r="AA438" i="2"/>
  <c r="Y438" i="2"/>
  <c r="AX437" i="2"/>
  <c r="AW437" i="2"/>
  <c r="AV437" i="2"/>
  <c r="AU437" i="2"/>
  <c r="AS437" i="2"/>
  <c r="AR437" i="2"/>
  <c r="AQ437" i="2"/>
  <c r="AP437" i="2"/>
  <c r="AN437" i="2"/>
  <c r="AM437" i="2"/>
  <c r="AL437" i="2"/>
  <c r="AK437" i="2"/>
  <c r="AI437" i="2"/>
  <c r="AH437" i="2"/>
  <c r="AG437" i="2"/>
  <c r="AF437" i="2"/>
  <c r="AD437" i="2"/>
  <c r="AC437" i="2"/>
  <c r="AB437" i="2"/>
  <c r="AA437" i="2"/>
  <c r="Y437" i="2"/>
  <c r="AX436" i="2"/>
  <c r="AW436" i="2"/>
  <c r="AV436" i="2"/>
  <c r="AU436" i="2"/>
  <c r="AS436" i="2"/>
  <c r="AR436" i="2"/>
  <c r="AQ436" i="2"/>
  <c r="AP436" i="2"/>
  <c r="AN436" i="2"/>
  <c r="AM436" i="2"/>
  <c r="AL436" i="2"/>
  <c r="AK436" i="2"/>
  <c r="AI436" i="2"/>
  <c r="AH436" i="2"/>
  <c r="AG436" i="2"/>
  <c r="AF436" i="2"/>
  <c r="AD436" i="2"/>
  <c r="AC436" i="2"/>
  <c r="AB436" i="2"/>
  <c r="AA436" i="2"/>
  <c r="Y436" i="2"/>
  <c r="AX435" i="2"/>
  <c r="AW435" i="2"/>
  <c r="AV435" i="2"/>
  <c r="AU435" i="2"/>
  <c r="AS435" i="2"/>
  <c r="AR435" i="2"/>
  <c r="AQ435" i="2"/>
  <c r="AP435" i="2"/>
  <c r="AN435" i="2"/>
  <c r="AM435" i="2"/>
  <c r="AL435" i="2"/>
  <c r="AK435" i="2"/>
  <c r="AI435" i="2"/>
  <c r="AH435" i="2"/>
  <c r="AG435" i="2"/>
  <c r="AF435" i="2"/>
  <c r="AD435" i="2"/>
  <c r="AC435" i="2"/>
  <c r="AB435" i="2"/>
  <c r="AA435" i="2"/>
  <c r="Y435" i="2"/>
  <c r="AX434" i="2"/>
  <c r="AW434" i="2"/>
  <c r="AV434" i="2"/>
  <c r="AU434" i="2"/>
  <c r="AS434" i="2"/>
  <c r="AR434" i="2"/>
  <c r="AQ434" i="2"/>
  <c r="AP434" i="2"/>
  <c r="AN434" i="2"/>
  <c r="AM434" i="2"/>
  <c r="AL434" i="2"/>
  <c r="AK434" i="2"/>
  <c r="AI434" i="2"/>
  <c r="AH434" i="2"/>
  <c r="AG434" i="2"/>
  <c r="AF434" i="2"/>
  <c r="AD434" i="2"/>
  <c r="AC434" i="2"/>
  <c r="AB434" i="2"/>
  <c r="AA434" i="2"/>
  <c r="Y434" i="2"/>
  <c r="AX433" i="2"/>
  <c r="AW433" i="2"/>
  <c r="AV433" i="2"/>
  <c r="AU433" i="2"/>
  <c r="AS433" i="2"/>
  <c r="AR433" i="2"/>
  <c r="AQ433" i="2"/>
  <c r="AP433" i="2"/>
  <c r="AN433" i="2"/>
  <c r="AM433" i="2"/>
  <c r="AL433" i="2"/>
  <c r="AK433" i="2"/>
  <c r="AI433" i="2"/>
  <c r="AH433" i="2"/>
  <c r="AG433" i="2"/>
  <c r="AF433" i="2"/>
  <c r="AD433" i="2"/>
  <c r="AC433" i="2"/>
  <c r="AB433" i="2"/>
  <c r="AA433" i="2"/>
  <c r="Y433" i="2"/>
  <c r="AX432" i="2"/>
  <c r="AW432" i="2"/>
  <c r="AV432" i="2"/>
  <c r="AU432" i="2"/>
  <c r="AS432" i="2"/>
  <c r="AR432" i="2"/>
  <c r="AQ432" i="2"/>
  <c r="AP432" i="2"/>
  <c r="AN432" i="2"/>
  <c r="AM432" i="2"/>
  <c r="AL432" i="2"/>
  <c r="AK432" i="2"/>
  <c r="AI432" i="2"/>
  <c r="AH432" i="2"/>
  <c r="AG432" i="2"/>
  <c r="AF432" i="2"/>
  <c r="AD432" i="2"/>
  <c r="AC432" i="2"/>
  <c r="AB432" i="2"/>
  <c r="AA432" i="2"/>
  <c r="Y432" i="2"/>
  <c r="AX431" i="2"/>
  <c r="AW431" i="2"/>
  <c r="AV431" i="2"/>
  <c r="AU431" i="2"/>
  <c r="AS431" i="2"/>
  <c r="AR431" i="2"/>
  <c r="AQ431" i="2"/>
  <c r="AP431" i="2"/>
  <c r="AN431" i="2"/>
  <c r="AM431" i="2"/>
  <c r="AL431" i="2"/>
  <c r="AK431" i="2"/>
  <c r="AI431" i="2"/>
  <c r="AH431" i="2"/>
  <c r="AG431" i="2"/>
  <c r="AF431" i="2"/>
  <c r="AD431" i="2"/>
  <c r="AC431" i="2"/>
  <c r="AB431" i="2"/>
  <c r="AA431" i="2"/>
  <c r="Y431" i="2"/>
  <c r="AX430" i="2"/>
  <c r="AW430" i="2"/>
  <c r="AV430" i="2"/>
  <c r="AU430" i="2"/>
  <c r="AS430" i="2"/>
  <c r="AR430" i="2"/>
  <c r="AQ430" i="2"/>
  <c r="AP430" i="2"/>
  <c r="AN430" i="2"/>
  <c r="AM430" i="2"/>
  <c r="AL430" i="2"/>
  <c r="AK430" i="2"/>
  <c r="AI430" i="2"/>
  <c r="AH430" i="2"/>
  <c r="AG430" i="2"/>
  <c r="AF430" i="2"/>
  <c r="AD430" i="2"/>
  <c r="AC430" i="2"/>
  <c r="AB430" i="2"/>
  <c r="AA430" i="2"/>
  <c r="Y430" i="2"/>
  <c r="AX429" i="2"/>
  <c r="AW429" i="2"/>
  <c r="AV429" i="2"/>
  <c r="AU429" i="2"/>
  <c r="AS429" i="2"/>
  <c r="AR429" i="2"/>
  <c r="AQ429" i="2"/>
  <c r="AP429" i="2"/>
  <c r="AN429" i="2"/>
  <c r="AM429" i="2"/>
  <c r="AL429" i="2"/>
  <c r="AK429" i="2"/>
  <c r="AI429" i="2"/>
  <c r="AH429" i="2"/>
  <c r="AG429" i="2"/>
  <c r="AF429" i="2"/>
  <c r="AD429" i="2"/>
  <c r="AC429" i="2"/>
  <c r="AB429" i="2"/>
  <c r="AA429" i="2"/>
  <c r="Y429" i="2"/>
  <c r="AX428" i="2"/>
  <c r="AW428" i="2"/>
  <c r="AV428" i="2"/>
  <c r="AU428" i="2"/>
  <c r="AS428" i="2"/>
  <c r="AR428" i="2"/>
  <c r="AQ428" i="2"/>
  <c r="AP428" i="2"/>
  <c r="AN428" i="2"/>
  <c r="AM428" i="2"/>
  <c r="AL428" i="2"/>
  <c r="AK428" i="2"/>
  <c r="AI428" i="2"/>
  <c r="AH428" i="2"/>
  <c r="AG428" i="2"/>
  <c r="AF428" i="2"/>
  <c r="AD428" i="2"/>
  <c r="AC428" i="2"/>
  <c r="AB428" i="2"/>
  <c r="AA428" i="2"/>
  <c r="Y428" i="2"/>
  <c r="AX427" i="2"/>
  <c r="AW427" i="2"/>
  <c r="AV427" i="2"/>
  <c r="AU427" i="2"/>
  <c r="AS427" i="2"/>
  <c r="AR427" i="2"/>
  <c r="AQ427" i="2"/>
  <c r="AP427" i="2"/>
  <c r="AN427" i="2"/>
  <c r="AM427" i="2"/>
  <c r="AL427" i="2"/>
  <c r="AK427" i="2"/>
  <c r="AI427" i="2"/>
  <c r="AH427" i="2"/>
  <c r="AG427" i="2"/>
  <c r="AF427" i="2"/>
  <c r="AD427" i="2"/>
  <c r="AC427" i="2"/>
  <c r="AB427" i="2"/>
  <c r="AA427" i="2"/>
  <c r="Y427" i="2"/>
  <c r="AX426" i="2"/>
  <c r="AW426" i="2"/>
  <c r="AV426" i="2"/>
  <c r="AU426" i="2"/>
  <c r="AS426" i="2"/>
  <c r="AR426" i="2"/>
  <c r="AQ426" i="2"/>
  <c r="AP426" i="2"/>
  <c r="AN426" i="2"/>
  <c r="AM426" i="2"/>
  <c r="AL426" i="2"/>
  <c r="AK426" i="2"/>
  <c r="AI426" i="2"/>
  <c r="AH426" i="2"/>
  <c r="AG426" i="2"/>
  <c r="AF426" i="2"/>
  <c r="AD426" i="2"/>
  <c r="AC426" i="2"/>
  <c r="AB426" i="2"/>
  <c r="AA426" i="2"/>
  <c r="Y426" i="2"/>
  <c r="AX425" i="2"/>
  <c r="AW425" i="2"/>
  <c r="AV425" i="2"/>
  <c r="AU425" i="2"/>
  <c r="AS425" i="2"/>
  <c r="AR425" i="2"/>
  <c r="AQ425" i="2"/>
  <c r="AP425" i="2"/>
  <c r="AN425" i="2"/>
  <c r="AM425" i="2"/>
  <c r="AL425" i="2"/>
  <c r="AK425" i="2"/>
  <c r="AI425" i="2"/>
  <c r="AH425" i="2"/>
  <c r="AG425" i="2"/>
  <c r="AF425" i="2"/>
  <c r="AD425" i="2"/>
  <c r="AC425" i="2"/>
  <c r="AB425" i="2"/>
  <c r="AA425" i="2"/>
  <c r="Y425" i="2"/>
  <c r="AX424" i="2"/>
  <c r="AW424" i="2"/>
  <c r="AV424" i="2"/>
  <c r="AU424" i="2"/>
  <c r="AS424" i="2"/>
  <c r="AR424" i="2"/>
  <c r="AQ424" i="2"/>
  <c r="AP424" i="2"/>
  <c r="AN424" i="2"/>
  <c r="AM424" i="2"/>
  <c r="AL424" i="2"/>
  <c r="AK424" i="2"/>
  <c r="AI424" i="2"/>
  <c r="AH424" i="2"/>
  <c r="AG424" i="2"/>
  <c r="AF424" i="2"/>
  <c r="AD424" i="2"/>
  <c r="AC424" i="2"/>
  <c r="AB424" i="2"/>
  <c r="AA424" i="2"/>
  <c r="Y424" i="2"/>
  <c r="AX423" i="2"/>
  <c r="AW423" i="2"/>
  <c r="AV423" i="2"/>
  <c r="AU423" i="2"/>
  <c r="AS423" i="2"/>
  <c r="AR423" i="2"/>
  <c r="AQ423" i="2"/>
  <c r="AP423" i="2"/>
  <c r="AN423" i="2"/>
  <c r="AM423" i="2"/>
  <c r="AL423" i="2"/>
  <c r="AK423" i="2"/>
  <c r="AI423" i="2"/>
  <c r="AH423" i="2"/>
  <c r="AG423" i="2"/>
  <c r="AF423" i="2"/>
  <c r="AD423" i="2"/>
  <c r="AC423" i="2"/>
  <c r="AB423" i="2"/>
  <c r="AA423" i="2"/>
  <c r="Y423" i="2"/>
  <c r="AX422" i="2"/>
  <c r="AW422" i="2"/>
  <c r="AV422" i="2"/>
  <c r="AU422" i="2"/>
  <c r="AS422" i="2"/>
  <c r="AR422" i="2"/>
  <c r="AQ422" i="2"/>
  <c r="AP422" i="2"/>
  <c r="AN422" i="2"/>
  <c r="AM422" i="2"/>
  <c r="AL422" i="2"/>
  <c r="AK422" i="2"/>
  <c r="AI422" i="2"/>
  <c r="AH422" i="2"/>
  <c r="AG422" i="2"/>
  <c r="AF422" i="2"/>
  <c r="AD422" i="2"/>
  <c r="AC422" i="2"/>
  <c r="AB422" i="2"/>
  <c r="AA422" i="2"/>
  <c r="Y422" i="2"/>
  <c r="AX421" i="2"/>
  <c r="AW421" i="2"/>
  <c r="AV421" i="2"/>
  <c r="AU421" i="2"/>
  <c r="AS421" i="2"/>
  <c r="AR421" i="2"/>
  <c r="AQ421" i="2"/>
  <c r="AP421" i="2"/>
  <c r="AN421" i="2"/>
  <c r="AM421" i="2"/>
  <c r="AL421" i="2"/>
  <c r="AK421" i="2"/>
  <c r="AI421" i="2"/>
  <c r="AH421" i="2"/>
  <c r="AG421" i="2"/>
  <c r="AF421" i="2"/>
  <c r="AD421" i="2"/>
  <c r="AC421" i="2"/>
  <c r="AB421" i="2"/>
  <c r="AA421" i="2"/>
  <c r="Y421" i="2"/>
  <c r="AX420" i="2"/>
  <c r="AW420" i="2"/>
  <c r="AV420" i="2"/>
  <c r="AU420" i="2"/>
  <c r="AS420" i="2"/>
  <c r="AR420" i="2"/>
  <c r="AQ420" i="2"/>
  <c r="AP420" i="2"/>
  <c r="AN420" i="2"/>
  <c r="AM420" i="2"/>
  <c r="AL420" i="2"/>
  <c r="AK420" i="2"/>
  <c r="AI420" i="2"/>
  <c r="AH420" i="2"/>
  <c r="AG420" i="2"/>
  <c r="AF420" i="2"/>
  <c r="AD420" i="2"/>
  <c r="AC420" i="2"/>
  <c r="AB420" i="2"/>
  <c r="AA420" i="2"/>
  <c r="Y420" i="2"/>
  <c r="AX419" i="2"/>
  <c r="AW419" i="2"/>
  <c r="AV419" i="2"/>
  <c r="AU419" i="2"/>
  <c r="AS419" i="2"/>
  <c r="AR419" i="2"/>
  <c r="AQ419" i="2"/>
  <c r="AP419" i="2"/>
  <c r="AN419" i="2"/>
  <c r="AM419" i="2"/>
  <c r="AL419" i="2"/>
  <c r="AK419" i="2"/>
  <c r="AI419" i="2"/>
  <c r="AH419" i="2"/>
  <c r="AG419" i="2"/>
  <c r="AF419" i="2"/>
  <c r="AD419" i="2"/>
  <c r="AC419" i="2"/>
  <c r="AB419" i="2"/>
  <c r="AA419" i="2"/>
  <c r="Y419" i="2"/>
  <c r="AX418" i="2"/>
  <c r="AW418" i="2"/>
  <c r="AV418" i="2"/>
  <c r="AU418" i="2"/>
  <c r="AS418" i="2"/>
  <c r="AR418" i="2"/>
  <c r="AQ418" i="2"/>
  <c r="AP418" i="2"/>
  <c r="AN418" i="2"/>
  <c r="AM418" i="2"/>
  <c r="AL418" i="2"/>
  <c r="AK418" i="2"/>
  <c r="AI418" i="2"/>
  <c r="AH418" i="2"/>
  <c r="AG418" i="2"/>
  <c r="AF418" i="2"/>
  <c r="AD418" i="2"/>
  <c r="AC418" i="2"/>
  <c r="AB418" i="2"/>
  <c r="AA418" i="2"/>
  <c r="Y418" i="2"/>
  <c r="AX417" i="2"/>
  <c r="AW417" i="2"/>
  <c r="AV417" i="2"/>
  <c r="AU417" i="2"/>
  <c r="AS417" i="2"/>
  <c r="AR417" i="2"/>
  <c r="AQ417" i="2"/>
  <c r="AP417" i="2"/>
  <c r="AN417" i="2"/>
  <c r="AM417" i="2"/>
  <c r="AL417" i="2"/>
  <c r="AK417" i="2"/>
  <c r="AI417" i="2"/>
  <c r="AH417" i="2"/>
  <c r="AG417" i="2"/>
  <c r="AF417" i="2"/>
  <c r="AD417" i="2"/>
  <c r="AC417" i="2"/>
  <c r="AB417" i="2"/>
  <c r="AA417" i="2"/>
  <c r="Y417" i="2"/>
  <c r="AX416" i="2"/>
  <c r="AW416" i="2"/>
  <c r="AV416" i="2"/>
  <c r="AU416" i="2"/>
  <c r="AS416" i="2"/>
  <c r="AR416" i="2"/>
  <c r="AQ416" i="2"/>
  <c r="AP416" i="2"/>
  <c r="AN416" i="2"/>
  <c r="AM416" i="2"/>
  <c r="AL416" i="2"/>
  <c r="AK416" i="2"/>
  <c r="AI416" i="2"/>
  <c r="AH416" i="2"/>
  <c r="AG416" i="2"/>
  <c r="AF416" i="2"/>
  <c r="AD416" i="2"/>
  <c r="AC416" i="2"/>
  <c r="AB416" i="2"/>
  <c r="AA416" i="2"/>
  <c r="Y416" i="2"/>
  <c r="AX415" i="2"/>
  <c r="AW415" i="2"/>
  <c r="AV415" i="2"/>
  <c r="AU415" i="2"/>
  <c r="AS415" i="2"/>
  <c r="AR415" i="2"/>
  <c r="AQ415" i="2"/>
  <c r="AP415" i="2"/>
  <c r="AN415" i="2"/>
  <c r="AM415" i="2"/>
  <c r="AL415" i="2"/>
  <c r="AK415" i="2"/>
  <c r="AI415" i="2"/>
  <c r="AH415" i="2"/>
  <c r="AG415" i="2"/>
  <c r="AF415" i="2"/>
  <c r="AD415" i="2"/>
  <c r="AC415" i="2"/>
  <c r="AB415" i="2"/>
  <c r="AA415" i="2"/>
  <c r="Y415" i="2"/>
  <c r="AX414" i="2"/>
  <c r="AW414" i="2"/>
  <c r="AV414" i="2"/>
  <c r="AU414" i="2"/>
  <c r="AS414" i="2"/>
  <c r="AR414" i="2"/>
  <c r="AQ414" i="2"/>
  <c r="AP414" i="2"/>
  <c r="AN414" i="2"/>
  <c r="AM414" i="2"/>
  <c r="AL414" i="2"/>
  <c r="AK414" i="2"/>
  <c r="AI414" i="2"/>
  <c r="AH414" i="2"/>
  <c r="AG414" i="2"/>
  <c r="AF414" i="2"/>
  <c r="AD414" i="2"/>
  <c r="AC414" i="2"/>
  <c r="AB414" i="2"/>
  <c r="AA414" i="2"/>
  <c r="Y414" i="2"/>
  <c r="AX413" i="2"/>
  <c r="AW413" i="2"/>
  <c r="AV413" i="2"/>
  <c r="AU413" i="2"/>
  <c r="AS413" i="2"/>
  <c r="AR413" i="2"/>
  <c r="AQ413" i="2"/>
  <c r="AP413" i="2"/>
  <c r="AN413" i="2"/>
  <c r="AM413" i="2"/>
  <c r="AL413" i="2"/>
  <c r="AK413" i="2"/>
  <c r="AI413" i="2"/>
  <c r="AH413" i="2"/>
  <c r="AG413" i="2"/>
  <c r="AF413" i="2"/>
  <c r="AD413" i="2"/>
  <c r="AC413" i="2"/>
  <c r="AB413" i="2"/>
  <c r="AA413" i="2"/>
  <c r="Y413" i="2"/>
  <c r="AX412" i="2"/>
  <c r="AW412" i="2"/>
  <c r="AV412" i="2"/>
  <c r="AU412" i="2"/>
  <c r="AS412" i="2"/>
  <c r="AR412" i="2"/>
  <c r="AQ412" i="2"/>
  <c r="AP412" i="2"/>
  <c r="AN412" i="2"/>
  <c r="AM412" i="2"/>
  <c r="AL412" i="2"/>
  <c r="AK412" i="2"/>
  <c r="AI412" i="2"/>
  <c r="AH412" i="2"/>
  <c r="AG412" i="2"/>
  <c r="AF412" i="2"/>
  <c r="AD412" i="2"/>
  <c r="AC412" i="2"/>
  <c r="AB412" i="2"/>
  <c r="AA412" i="2"/>
  <c r="Y412" i="2"/>
  <c r="AX411" i="2"/>
  <c r="AW411" i="2"/>
  <c r="AV411" i="2"/>
  <c r="AU411" i="2"/>
  <c r="AS411" i="2"/>
  <c r="AR411" i="2"/>
  <c r="AQ411" i="2"/>
  <c r="AP411" i="2"/>
  <c r="AN411" i="2"/>
  <c r="AM411" i="2"/>
  <c r="AL411" i="2"/>
  <c r="AK411" i="2"/>
  <c r="AI411" i="2"/>
  <c r="AH411" i="2"/>
  <c r="AG411" i="2"/>
  <c r="AF411" i="2"/>
  <c r="AD411" i="2"/>
  <c r="AC411" i="2"/>
  <c r="AB411" i="2"/>
  <c r="AA411" i="2"/>
  <c r="Y411" i="2"/>
  <c r="AX410" i="2"/>
  <c r="AW410" i="2"/>
  <c r="AV410" i="2"/>
  <c r="AU410" i="2"/>
  <c r="AS410" i="2"/>
  <c r="AR410" i="2"/>
  <c r="AQ410" i="2"/>
  <c r="AP410" i="2"/>
  <c r="AN410" i="2"/>
  <c r="AM410" i="2"/>
  <c r="AL410" i="2"/>
  <c r="AK410" i="2"/>
  <c r="AI410" i="2"/>
  <c r="AH410" i="2"/>
  <c r="AG410" i="2"/>
  <c r="AF410" i="2"/>
  <c r="AD410" i="2"/>
  <c r="AC410" i="2"/>
  <c r="AB410" i="2"/>
  <c r="AA410" i="2"/>
  <c r="Y410" i="2"/>
  <c r="AX409" i="2"/>
  <c r="AW409" i="2"/>
  <c r="AV409" i="2"/>
  <c r="AU409" i="2"/>
  <c r="AS409" i="2"/>
  <c r="AR409" i="2"/>
  <c r="AQ409" i="2"/>
  <c r="AP409" i="2"/>
  <c r="AN409" i="2"/>
  <c r="AM409" i="2"/>
  <c r="AL409" i="2"/>
  <c r="AK409" i="2"/>
  <c r="AI409" i="2"/>
  <c r="AH409" i="2"/>
  <c r="AG409" i="2"/>
  <c r="AF409" i="2"/>
  <c r="AD409" i="2"/>
  <c r="AC409" i="2"/>
  <c r="AB409" i="2"/>
  <c r="AA409" i="2"/>
  <c r="Y409" i="2"/>
  <c r="AX408" i="2"/>
  <c r="AW408" i="2"/>
  <c r="AV408" i="2"/>
  <c r="AU408" i="2"/>
  <c r="AS408" i="2"/>
  <c r="AR408" i="2"/>
  <c r="AQ408" i="2"/>
  <c r="AP408" i="2"/>
  <c r="AN408" i="2"/>
  <c r="AM408" i="2"/>
  <c r="AL408" i="2"/>
  <c r="AK408" i="2"/>
  <c r="AI408" i="2"/>
  <c r="AH408" i="2"/>
  <c r="AG408" i="2"/>
  <c r="AF408" i="2"/>
  <c r="AD408" i="2"/>
  <c r="AC408" i="2"/>
  <c r="AB408" i="2"/>
  <c r="AA408" i="2"/>
  <c r="Y408" i="2"/>
  <c r="AX407" i="2"/>
  <c r="AW407" i="2"/>
  <c r="AV407" i="2"/>
  <c r="AU407" i="2"/>
  <c r="AS407" i="2"/>
  <c r="AR407" i="2"/>
  <c r="AQ407" i="2"/>
  <c r="AP407" i="2"/>
  <c r="AN407" i="2"/>
  <c r="AM407" i="2"/>
  <c r="AL407" i="2"/>
  <c r="AK407" i="2"/>
  <c r="AI407" i="2"/>
  <c r="AH407" i="2"/>
  <c r="AG407" i="2"/>
  <c r="AF407" i="2"/>
  <c r="AD407" i="2"/>
  <c r="AC407" i="2"/>
  <c r="AB407" i="2"/>
  <c r="AA407" i="2"/>
  <c r="Y407" i="2"/>
  <c r="AX406" i="2"/>
  <c r="AW406" i="2"/>
  <c r="AV406" i="2"/>
  <c r="AU406" i="2"/>
  <c r="AS406" i="2"/>
  <c r="AR406" i="2"/>
  <c r="AQ406" i="2"/>
  <c r="AP406" i="2"/>
  <c r="AN406" i="2"/>
  <c r="AM406" i="2"/>
  <c r="AL406" i="2"/>
  <c r="AK406" i="2"/>
  <c r="AI406" i="2"/>
  <c r="AH406" i="2"/>
  <c r="AG406" i="2"/>
  <c r="AF406" i="2"/>
  <c r="AD406" i="2"/>
  <c r="AC406" i="2"/>
  <c r="AB406" i="2"/>
  <c r="AA406" i="2"/>
  <c r="Y406" i="2"/>
  <c r="AX405" i="2"/>
  <c r="AW405" i="2"/>
  <c r="AV405" i="2"/>
  <c r="AU405" i="2"/>
  <c r="AS405" i="2"/>
  <c r="AR405" i="2"/>
  <c r="AQ405" i="2"/>
  <c r="AP405" i="2"/>
  <c r="AN405" i="2"/>
  <c r="AM405" i="2"/>
  <c r="AL405" i="2"/>
  <c r="AK405" i="2"/>
  <c r="AI405" i="2"/>
  <c r="AH405" i="2"/>
  <c r="AG405" i="2"/>
  <c r="AF405" i="2"/>
  <c r="AD405" i="2"/>
  <c r="AC405" i="2"/>
  <c r="AB405" i="2"/>
  <c r="AA405" i="2"/>
  <c r="Y405" i="2"/>
  <c r="AX404" i="2"/>
  <c r="AW404" i="2"/>
  <c r="AV404" i="2"/>
  <c r="AU404" i="2"/>
  <c r="AS404" i="2"/>
  <c r="AR404" i="2"/>
  <c r="AQ404" i="2"/>
  <c r="AP404" i="2"/>
  <c r="AN404" i="2"/>
  <c r="AM404" i="2"/>
  <c r="AL404" i="2"/>
  <c r="AK404" i="2"/>
  <c r="AI404" i="2"/>
  <c r="AH404" i="2"/>
  <c r="AG404" i="2"/>
  <c r="AF404" i="2"/>
  <c r="AD404" i="2"/>
  <c r="AC404" i="2"/>
  <c r="AB404" i="2"/>
  <c r="AA404" i="2"/>
  <c r="Y404" i="2"/>
  <c r="AX403" i="2"/>
  <c r="AW403" i="2"/>
  <c r="AV403" i="2"/>
  <c r="AU403" i="2"/>
  <c r="AS403" i="2"/>
  <c r="AR403" i="2"/>
  <c r="AQ403" i="2"/>
  <c r="AP403" i="2"/>
  <c r="AN403" i="2"/>
  <c r="AM403" i="2"/>
  <c r="AL403" i="2"/>
  <c r="AK403" i="2"/>
  <c r="AI403" i="2"/>
  <c r="AH403" i="2"/>
  <c r="AG403" i="2"/>
  <c r="AF403" i="2"/>
  <c r="AD403" i="2"/>
  <c r="AC403" i="2"/>
  <c r="AB403" i="2"/>
  <c r="AA403" i="2"/>
  <c r="Y403" i="2"/>
  <c r="AX402" i="2"/>
  <c r="AW402" i="2"/>
  <c r="AV402" i="2"/>
  <c r="AU402" i="2"/>
  <c r="AS402" i="2"/>
  <c r="AR402" i="2"/>
  <c r="AQ402" i="2"/>
  <c r="AP402" i="2"/>
  <c r="AN402" i="2"/>
  <c r="AM402" i="2"/>
  <c r="AL402" i="2"/>
  <c r="AK402" i="2"/>
  <c r="AI402" i="2"/>
  <c r="AH402" i="2"/>
  <c r="AG402" i="2"/>
  <c r="AF402" i="2"/>
  <c r="AD402" i="2"/>
  <c r="AC402" i="2"/>
  <c r="AB402" i="2"/>
  <c r="AA402" i="2"/>
  <c r="Y402" i="2"/>
  <c r="AX401" i="2"/>
  <c r="AW401" i="2"/>
  <c r="AV401" i="2"/>
  <c r="AU401" i="2"/>
  <c r="AS401" i="2"/>
  <c r="AR401" i="2"/>
  <c r="AQ401" i="2"/>
  <c r="AP401" i="2"/>
  <c r="AN401" i="2"/>
  <c r="AM401" i="2"/>
  <c r="AL401" i="2"/>
  <c r="AK401" i="2"/>
  <c r="AI401" i="2"/>
  <c r="AH401" i="2"/>
  <c r="AG401" i="2"/>
  <c r="AF401" i="2"/>
  <c r="AD401" i="2"/>
  <c r="AC401" i="2"/>
  <c r="AB401" i="2"/>
  <c r="AA401" i="2"/>
  <c r="Y401" i="2"/>
  <c r="AX400" i="2"/>
  <c r="AW400" i="2"/>
  <c r="AV400" i="2"/>
  <c r="AU400" i="2"/>
  <c r="AS400" i="2"/>
  <c r="AR400" i="2"/>
  <c r="AQ400" i="2"/>
  <c r="AP400" i="2"/>
  <c r="AN400" i="2"/>
  <c r="AM400" i="2"/>
  <c r="AL400" i="2"/>
  <c r="AK400" i="2"/>
  <c r="AI400" i="2"/>
  <c r="AH400" i="2"/>
  <c r="AG400" i="2"/>
  <c r="AF400" i="2"/>
  <c r="AD400" i="2"/>
  <c r="AC400" i="2"/>
  <c r="AB400" i="2"/>
  <c r="AA400" i="2"/>
  <c r="Y400" i="2"/>
  <c r="AX399" i="2"/>
  <c r="AW399" i="2"/>
  <c r="AV399" i="2"/>
  <c r="AU399" i="2"/>
  <c r="AS399" i="2"/>
  <c r="AR399" i="2"/>
  <c r="AQ399" i="2"/>
  <c r="AP399" i="2"/>
  <c r="AN399" i="2"/>
  <c r="AM399" i="2"/>
  <c r="AL399" i="2"/>
  <c r="AK399" i="2"/>
  <c r="AI399" i="2"/>
  <c r="AH399" i="2"/>
  <c r="AG399" i="2"/>
  <c r="AF399" i="2"/>
  <c r="AD399" i="2"/>
  <c r="AC399" i="2"/>
  <c r="AB399" i="2"/>
  <c r="AA399" i="2"/>
  <c r="Y399" i="2"/>
  <c r="AX398" i="2"/>
  <c r="AW398" i="2"/>
  <c r="AV398" i="2"/>
  <c r="AU398" i="2"/>
  <c r="AS398" i="2"/>
  <c r="AR398" i="2"/>
  <c r="AQ398" i="2"/>
  <c r="AP398" i="2"/>
  <c r="AN398" i="2"/>
  <c r="AM398" i="2"/>
  <c r="AL398" i="2"/>
  <c r="AK398" i="2"/>
  <c r="AI398" i="2"/>
  <c r="AH398" i="2"/>
  <c r="AG398" i="2"/>
  <c r="AF398" i="2"/>
  <c r="AD398" i="2"/>
  <c r="AC398" i="2"/>
  <c r="AB398" i="2"/>
  <c r="AA398" i="2"/>
  <c r="Y398" i="2"/>
  <c r="AX397" i="2"/>
  <c r="AW397" i="2"/>
  <c r="AV397" i="2"/>
  <c r="AU397" i="2"/>
  <c r="AS397" i="2"/>
  <c r="AR397" i="2"/>
  <c r="AQ397" i="2"/>
  <c r="AP397" i="2"/>
  <c r="AN397" i="2"/>
  <c r="AM397" i="2"/>
  <c r="AL397" i="2"/>
  <c r="AK397" i="2"/>
  <c r="AI397" i="2"/>
  <c r="AH397" i="2"/>
  <c r="AG397" i="2"/>
  <c r="AF397" i="2"/>
  <c r="AD397" i="2"/>
  <c r="AC397" i="2"/>
  <c r="AB397" i="2"/>
  <c r="AA397" i="2"/>
  <c r="Y397" i="2"/>
  <c r="AX396" i="2"/>
  <c r="AW396" i="2"/>
  <c r="AV396" i="2"/>
  <c r="AU396" i="2"/>
  <c r="AS396" i="2"/>
  <c r="AR396" i="2"/>
  <c r="AQ396" i="2"/>
  <c r="AP396" i="2"/>
  <c r="AN396" i="2"/>
  <c r="AM396" i="2"/>
  <c r="AL396" i="2"/>
  <c r="AK396" i="2"/>
  <c r="AI396" i="2"/>
  <c r="AH396" i="2"/>
  <c r="AG396" i="2"/>
  <c r="AF396" i="2"/>
  <c r="AD396" i="2"/>
  <c r="AC396" i="2"/>
  <c r="AB396" i="2"/>
  <c r="AA396" i="2"/>
  <c r="Y396" i="2"/>
  <c r="AX395" i="2"/>
  <c r="AW395" i="2"/>
  <c r="AV395" i="2"/>
  <c r="AU395" i="2"/>
  <c r="AS395" i="2"/>
  <c r="AR395" i="2"/>
  <c r="AQ395" i="2"/>
  <c r="AP395" i="2"/>
  <c r="AN395" i="2"/>
  <c r="AM395" i="2"/>
  <c r="AL395" i="2"/>
  <c r="AK395" i="2"/>
  <c r="AI395" i="2"/>
  <c r="AH395" i="2"/>
  <c r="AG395" i="2"/>
  <c r="AF395" i="2"/>
  <c r="AD395" i="2"/>
  <c r="AC395" i="2"/>
  <c r="AB395" i="2"/>
  <c r="AA395" i="2"/>
  <c r="Y395" i="2"/>
  <c r="AX394" i="2"/>
  <c r="AW394" i="2"/>
  <c r="AV394" i="2"/>
  <c r="AU394" i="2"/>
  <c r="AS394" i="2"/>
  <c r="AR394" i="2"/>
  <c r="AQ394" i="2"/>
  <c r="AP394" i="2"/>
  <c r="AN394" i="2"/>
  <c r="AM394" i="2"/>
  <c r="AL394" i="2"/>
  <c r="AK394" i="2"/>
  <c r="AI394" i="2"/>
  <c r="AH394" i="2"/>
  <c r="AG394" i="2"/>
  <c r="AF394" i="2"/>
  <c r="AD394" i="2"/>
  <c r="AC394" i="2"/>
  <c r="AB394" i="2"/>
  <c r="AA394" i="2"/>
  <c r="Y394" i="2"/>
  <c r="AX393" i="2"/>
  <c r="AW393" i="2"/>
  <c r="AV393" i="2"/>
  <c r="AU393" i="2"/>
  <c r="AS393" i="2"/>
  <c r="AR393" i="2"/>
  <c r="AQ393" i="2"/>
  <c r="AP393" i="2"/>
  <c r="AN393" i="2"/>
  <c r="AM393" i="2"/>
  <c r="AL393" i="2"/>
  <c r="AK393" i="2"/>
  <c r="AI393" i="2"/>
  <c r="AH393" i="2"/>
  <c r="AG393" i="2"/>
  <c r="AF393" i="2"/>
  <c r="AD393" i="2"/>
  <c r="AC393" i="2"/>
  <c r="AB393" i="2"/>
  <c r="AA393" i="2"/>
  <c r="Y393" i="2"/>
  <c r="AX392" i="2"/>
  <c r="AW392" i="2"/>
  <c r="AV392" i="2"/>
  <c r="AU392" i="2"/>
  <c r="AS392" i="2"/>
  <c r="AR392" i="2"/>
  <c r="AQ392" i="2"/>
  <c r="AP392" i="2"/>
  <c r="AN392" i="2"/>
  <c r="AM392" i="2"/>
  <c r="AL392" i="2"/>
  <c r="AK392" i="2"/>
  <c r="AI392" i="2"/>
  <c r="AH392" i="2"/>
  <c r="AG392" i="2"/>
  <c r="AF392" i="2"/>
  <c r="AD392" i="2"/>
  <c r="AC392" i="2"/>
  <c r="AB392" i="2"/>
  <c r="AA392" i="2"/>
  <c r="Y392" i="2"/>
  <c r="AX391" i="2"/>
  <c r="AW391" i="2"/>
  <c r="AV391" i="2"/>
  <c r="AU391" i="2"/>
  <c r="AS391" i="2"/>
  <c r="AR391" i="2"/>
  <c r="AQ391" i="2"/>
  <c r="AP391" i="2"/>
  <c r="AN391" i="2"/>
  <c r="AM391" i="2"/>
  <c r="AL391" i="2"/>
  <c r="AK391" i="2"/>
  <c r="AI391" i="2"/>
  <c r="AH391" i="2"/>
  <c r="AG391" i="2"/>
  <c r="AF391" i="2"/>
  <c r="AD391" i="2"/>
  <c r="AC391" i="2"/>
  <c r="AB391" i="2"/>
  <c r="AA391" i="2"/>
  <c r="Y391" i="2"/>
  <c r="AX390" i="2"/>
  <c r="AW390" i="2"/>
  <c r="AV390" i="2"/>
  <c r="AU390" i="2"/>
  <c r="AS390" i="2"/>
  <c r="AR390" i="2"/>
  <c r="AQ390" i="2"/>
  <c r="AP390" i="2"/>
  <c r="AN390" i="2"/>
  <c r="AM390" i="2"/>
  <c r="AL390" i="2"/>
  <c r="AK390" i="2"/>
  <c r="AI390" i="2"/>
  <c r="AH390" i="2"/>
  <c r="AG390" i="2"/>
  <c r="AF390" i="2"/>
  <c r="AD390" i="2"/>
  <c r="AC390" i="2"/>
  <c r="AB390" i="2"/>
  <c r="AA390" i="2"/>
  <c r="Y390" i="2"/>
  <c r="AX389" i="2"/>
  <c r="AW389" i="2"/>
  <c r="AV389" i="2"/>
  <c r="AU389" i="2"/>
  <c r="AS389" i="2"/>
  <c r="AR389" i="2"/>
  <c r="AQ389" i="2"/>
  <c r="AP389" i="2"/>
  <c r="AN389" i="2"/>
  <c r="AM389" i="2"/>
  <c r="AL389" i="2"/>
  <c r="AK389" i="2"/>
  <c r="AI389" i="2"/>
  <c r="AH389" i="2"/>
  <c r="AG389" i="2"/>
  <c r="AF389" i="2"/>
  <c r="AD389" i="2"/>
  <c r="AC389" i="2"/>
  <c r="AB389" i="2"/>
  <c r="AA389" i="2"/>
  <c r="Y389" i="2"/>
  <c r="AX388" i="2"/>
  <c r="AW388" i="2"/>
  <c r="AV388" i="2"/>
  <c r="AU388" i="2"/>
  <c r="AS388" i="2"/>
  <c r="AR388" i="2"/>
  <c r="AQ388" i="2"/>
  <c r="AP388" i="2"/>
  <c r="AN388" i="2"/>
  <c r="AM388" i="2"/>
  <c r="AL388" i="2"/>
  <c r="AK388" i="2"/>
  <c r="AI388" i="2"/>
  <c r="AH388" i="2"/>
  <c r="AG388" i="2"/>
  <c r="AF388" i="2"/>
  <c r="AD388" i="2"/>
  <c r="AC388" i="2"/>
  <c r="AB388" i="2"/>
  <c r="AA388" i="2"/>
  <c r="Y388" i="2"/>
  <c r="AX387" i="2"/>
  <c r="AW387" i="2"/>
  <c r="AV387" i="2"/>
  <c r="AU387" i="2"/>
  <c r="AS387" i="2"/>
  <c r="AR387" i="2"/>
  <c r="AQ387" i="2"/>
  <c r="AP387" i="2"/>
  <c r="AN387" i="2"/>
  <c r="AM387" i="2"/>
  <c r="AL387" i="2"/>
  <c r="AK387" i="2"/>
  <c r="AI387" i="2"/>
  <c r="AH387" i="2"/>
  <c r="AG387" i="2"/>
  <c r="AF387" i="2"/>
  <c r="AD387" i="2"/>
  <c r="AC387" i="2"/>
  <c r="AB387" i="2"/>
  <c r="AA387" i="2"/>
  <c r="Y387" i="2"/>
  <c r="AX386" i="2"/>
  <c r="AW386" i="2"/>
  <c r="AV386" i="2"/>
  <c r="AU386" i="2"/>
  <c r="AS386" i="2"/>
  <c r="AR386" i="2"/>
  <c r="AQ386" i="2"/>
  <c r="AP386" i="2"/>
  <c r="AN386" i="2"/>
  <c r="AM386" i="2"/>
  <c r="AL386" i="2"/>
  <c r="AK386" i="2"/>
  <c r="AI386" i="2"/>
  <c r="AH386" i="2"/>
  <c r="AG386" i="2"/>
  <c r="AF386" i="2"/>
  <c r="AD386" i="2"/>
  <c r="AC386" i="2"/>
  <c r="AB386" i="2"/>
  <c r="AA386" i="2"/>
  <c r="Y386" i="2"/>
  <c r="AX385" i="2"/>
  <c r="AW385" i="2"/>
  <c r="AV385" i="2"/>
  <c r="AU385" i="2"/>
  <c r="AS385" i="2"/>
  <c r="AR385" i="2"/>
  <c r="AQ385" i="2"/>
  <c r="AP385" i="2"/>
  <c r="AN385" i="2"/>
  <c r="AM385" i="2"/>
  <c r="AL385" i="2"/>
  <c r="AK385" i="2"/>
  <c r="AI385" i="2"/>
  <c r="AH385" i="2"/>
  <c r="AG385" i="2"/>
  <c r="AF385" i="2"/>
  <c r="AD385" i="2"/>
  <c r="AC385" i="2"/>
  <c r="AB385" i="2"/>
  <c r="AA385" i="2"/>
  <c r="Y385" i="2"/>
  <c r="AX384" i="2"/>
  <c r="AW384" i="2"/>
  <c r="AV384" i="2"/>
  <c r="AU384" i="2"/>
  <c r="AS384" i="2"/>
  <c r="AR384" i="2"/>
  <c r="AQ384" i="2"/>
  <c r="AP384" i="2"/>
  <c r="AN384" i="2"/>
  <c r="AM384" i="2"/>
  <c r="AL384" i="2"/>
  <c r="AK384" i="2"/>
  <c r="AI384" i="2"/>
  <c r="AH384" i="2"/>
  <c r="AG384" i="2"/>
  <c r="AF384" i="2"/>
  <c r="AD384" i="2"/>
  <c r="AC384" i="2"/>
  <c r="AB384" i="2"/>
  <c r="AA384" i="2"/>
  <c r="Y384" i="2"/>
  <c r="AX383" i="2"/>
  <c r="AW383" i="2"/>
  <c r="AV383" i="2"/>
  <c r="AU383" i="2"/>
  <c r="AS383" i="2"/>
  <c r="AR383" i="2"/>
  <c r="AQ383" i="2"/>
  <c r="AP383" i="2"/>
  <c r="AN383" i="2"/>
  <c r="AM383" i="2"/>
  <c r="AL383" i="2"/>
  <c r="AK383" i="2"/>
  <c r="AI383" i="2"/>
  <c r="AH383" i="2"/>
  <c r="AG383" i="2"/>
  <c r="AF383" i="2"/>
  <c r="AD383" i="2"/>
  <c r="AC383" i="2"/>
  <c r="AB383" i="2"/>
  <c r="AA383" i="2"/>
  <c r="Y383" i="2"/>
  <c r="AX382" i="2"/>
  <c r="AW382" i="2"/>
  <c r="AV382" i="2"/>
  <c r="AU382" i="2"/>
  <c r="AS382" i="2"/>
  <c r="AR382" i="2"/>
  <c r="AQ382" i="2"/>
  <c r="AP382" i="2"/>
  <c r="AN382" i="2"/>
  <c r="AM382" i="2"/>
  <c r="AL382" i="2"/>
  <c r="AK382" i="2"/>
  <c r="AI382" i="2"/>
  <c r="AH382" i="2"/>
  <c r="AG382" i="2"/>
  <c r="AF382" i="2"/>
  <c r="AD382" i="2"/>
  <c r="AC382" i="2"/>
  <c r="AB382" i="2"/>
  <c r="AA382" i="2"/>
  <c r="Y382" i="2"/>
  <c r="AX381" i="2"/>
  <c r="AW381" i="2"/>
  <c r="AV381" i="2"/>
  <c r="AU381" i="2"/>
  <c r="AS381" i="2"/>
  <c r="AR381" i="2"/>
  <c r="AQ381" i="2"/>
  <c r="AP381" i="2"/>
  <c r="AN381" i="2"/>
  <c r="AM381" i="2"/>
  <c r="AL381" i="2"/>
  <c r="AK381" i="2"/>
  <c r="AI381" i="2"/>
  <c r="AH381" i="2"/>
  <c r="AG381" i="2"/>
  <c r="AF381" i="2"/>
  <c r="AD381" i="2"/>
  <c r="AC381" i="2"/>
  <c r="AB381" i="2"/>
  <c r="AA381" i="2"/>
  <c r="Y381" i="2"/>
  <c r="AX380" i="2"/>
  <c r="AW380" i="2"/>
  <c r="AV380" i="2"/>
  <c r="AU380" i="2"/>
  <c r="AS380" i="2"/>
  <c r="AR380" i="2"/>
  <c r="AQ380" i="2"/>
  <c r="AP380" i="2"/>
  <c r="AN380" i="2"/>
  <c r="AM380" i="2"/>
  <c r="AL380" i="2"/>
  <c r="AK380" i="2"/>
  <c r="AI380" i="2"/>
  <c r="AH380" i="2"/>
  <c r="AG380" i="2"/>
  <c r="AF380" i="2"/>
  <c r="AD380" i="2"/>
  <c r="AC380" i="2"/>
  <c r="AB380" i="2"/>
  <c r="AA380" i="2"/>
  <c r="Y380" i="2"/>
  <c r="AX379" i="2"/>
  <c r="AW379" i="2"/>
  <c r="AV379" i="2"/>
  <c r="AU379" i="2"/>
  <c r="AS379" i="2"/>
  <c r="AR379" i="2"/>
  <c r="AQ379" i="2"/>
  <c r="AP379" i="2"/>
  <c r="AN379" i="2"/>
  <c r="AM379" i="2"/>
  <c r="AL379" i="2"/>
  <c r="AK379" i="2"/>
  <c r="AI379" i="2"/>
  <c r="AH379" i="2"/>
  <c r="AG379" i="2"/>
  <c r="AF379" i="2"/>
  <c r="AD379" i="2"/>
  <c r="AC379" i="2"/>
  <c r="AB379" i="2"/>
  <c r="AA379" i="2"/>
  <c r="Y379" i="2"/>
  <c r="AX378" i="2"/>
  <c r="AW378" i="2"/>
  <c r="AV378" i="2"/>
  <c r="AU378" i="2"/>
  <c r="AS378" i="2"/>
  <c r="AR378" i="2"/>
  <c r="AQ378" i="2"/>
  <c r="AP378" i="2"/>
  <c r="AN378" i="2"/>
  <c r="AM378" i="2"/>
  <c r="AL378" i="2"/>
  <c r="AK378" i="2"/>
  <c r="AI378" i="2"/>
  <c r="AH378" i="2"/>
  <c r="AG378" i="2"/>
  <c r="AF378" i="2"/>
  <c r="AD378" i="2"/>
  <c r="AC378" i="2"/>
  <c r="AB378" i="2"/>
  <c r="AA378" i="2"/>
  <c r="Y378" i="2"/>
  <c r="AX377" i="2"/>
  <c r="AW377" i="2"/>
  <c r="AV377" i="2"/>
  <c r="AU377" i="2"/>
  <c r="AS377" i="2"/>
  <c r="AR377" i="2"/>
  <c r="AQ377" i="2"/>
  <c r="AP377" i="2"/>
  <c r="AN377" i="2"/>
  <c r="AM377" i="2"/>
  <c r="AL377" i="2"/>
  <c r="AK377" i="2"/>
  <c r="AI377" i="2"/>
  <c r="AH377" i="2"/>
  <c r="AG377" i="2"/>
  <c r="AF377" i="2"/>
  <c r="AD377" i="2"/>
  <c r="AC377" i="2"/>
  <c r="AB377" i="2"/>
  <c r="AA377" i="2"/>
  <c r="Y377" i="2"/>
  <c r="AX376" i="2"/>
  <c r="AW376" i="2"/>
  <c r="AV376" i="2"/>
  <c r="AU376" i="2"/>
  <c r="AS376" i="2"/>
  <c r="AR376" i="2"/>
  <c r="AQ376" i="2"/>
  <c r="AP376" i="2"/>
  <c r="AN376" i="2"/>
  <c r="AM376" i="2"/>
  <c r="AL376" i="2"/>
  <c r="AK376" i="2"/>
  <c r="AI376" i="2"/>
  <c r="AH376" i="2"/>
  <c r="AG376" i="2"/>
  <c r="AF376" i="2"/>
  <c r="AD376" i="2"/>
  <c r="AC376" i="2"/>
  <c r="AB376" i="2"/>
  <c r="AA376" i="2"/>
  <c r="Y376" i="2"/>
  <c r="AX375" i="2"/>
  <c r="AW375" i="2"/>
  <c r="AV375" i="2"/>
  <c r="AU375" i="2"/>
  <c r="AS375" i="2"/>
  <c r="AR375" i="2"/>
  <c r="AQ375" i="2"/>
  <c r="AP375" i="2"/>
  <c r="AN375" i="2"/>
  <c r="AM375" i="2"/>
  <c r="AL375" i="2"/>
  <c r="AK375" i="2"/>
  <c r="AI375" i="2"/>
  <c r="AH375" i="2"/>
  <c r="AG375" i="2"/>
  <c r="AF375" i="2"/>
  <c r="AD375" i="2"/>
  <c r="AC375" i="2"/>
  <c r="AB375" i="2"/>
  <c r="AA375" i="2"/>
  <c r="Y375" i="2"/>
  <c r="AX374" i="2"/>
  <c r="AW374" i="2"/>
  <c r="AV374" i="2"/>
  <c r="AU374" i="2"/>
  <c r="AS374" i="2"/>
  <c r="AR374" i="2"/>
  <c r="AQ374" i="2"/>
  <c r="AP374" i="2"/>
  <c r="AN374" i="2"/>
  <c r="AM374" i="2"/>
  <c r="AL374" i="2"/>
  <c r="AK374" i="2"/>
  <c r="AI374" i="2"/>
  <c r="AH374" i="2"/>
  <c r="AG374" i="2"/>
  <c r="AF374" i="2"/>
  <c r="AD374" i="2"/>
  <c r="AC374" i="2"/>
  <c r="AB374" i="2"/>
  <c r="AA374" i="2"/>
  <c r="Y374" i="2"/>
  <c r="AX373" i="2"/>
  <c r="AW373" i="2"/>
  <c r="AV373" i="2"/>
  <c r="AU373" i="2"/>
  <c r="AS373" i="2"/>
  <c r="AR373" i="2"/>
  <c r="AQ373" i="2"/>
  <c r="AP373" i="2"/>
  <c r="AN373" i="2"/>
  <c r="AM373" i="2"/>
  <c r="AL373" i="2"/>
  <c r="AK373" i="2"/>
  <c r="AI373" i="2"/>
  <c r="AH373" i="2"/>
  <c r="AG373" i="2"/>
  <c r="AF373" i="2"/>
  <c r="AD373" i="2"/>
  <c r="AC373" i="2"/>
  <c r="AB373" i="2"/>
  <c r="AA373" i="2"/>
  <c r="Y373" i="2"/>
  <c r="AX372" i="2"/>
  <c r="AW372" i="2"/>
  <c r="AV372" i="2"/>
  <c r="AU372" i="2"/>
  <c r="AS372" i="2"/>
  <c r="AR372" i="2"/>
  <c r="AQ372" i="2"/>
  <c r="AP372" i="2"/>
  <c r="AN372" i="2"/>
  <c r="AM372" i="2"/>
  <c r="AL372" i="2"/>
  <c r="AK372" i="2"/>
  <c r="AI372" i="2"/>
  <c r="AH372" i="2"/>
  <c r="AG372" i="2"/>
  <c r="AF372" i="2"/>
  <c r="AD372" i="2"/>
  <c r="AC372" i="2"/>
  <c r="AB372" i="2"/>
  <c r="AA372" i="2"/>
  <c r="Y372" i="2"/>
  <c r="AX371" i="2"/>
  <c r="AW371" i="2"/>
  <c r="AV371" i="2"/>
  <c r="AU371" i="2"/>
  <c r="AS371" i="2"/>
  <c r="AR371" i="2"/>
  <c r="AQ371" i="2"/>
  <c r="AP371" i="2"/>
  <c r="AN371" i="2"/>
  <c r="AM371" i="2"/>
  <c r="AL371" i="2"/>
  <c r="AK371" i="2"/>
  <c r="AI371" i="2"/>
  <c r="AH371" i="2"/>
  <c r="AG371" i="2"/>
  <c r="AF371" i="2"/>
  <c r="AD371" i="2"/>
  <c r="AC371" i="2"/>
  <c r="AB371" i="2"/>
  <c r="AA371" i="2"/>
  <c r="Y371" i="2"/>
  <c r="AX370" i="2"/>
  <c r="AW370" i="2"/>
  <c r="AV370" i="2"/>
  <c r="AU370" i="2"/>
  <c r="AS370" i="2"/>
  <c r="AR370" i="2"/>
  <c r="AQ370" i="2"/>
  <c r="AP370" i="2"/>
  <c r="AN370" i="2"/>
  <c r="AM370" i="2"/>
  <c r="AL370" i="2"/>
  <c r="AK370" i="2"/>
  <c r="AI370" i="2"/>
  <c r="AH370" i="2"/>
  <c r="AG370" i="2"/>
  <c r="AF370" i="2"/>
  <c r="AD370" i="2"/>
  <c r="AC370" i="2"/>
  <c r="AB370" i="2"/>
  <c r="AA370" i="2"/>
  <c r="Y370" i="2"/>
  <c r="AX369" i="2"/>
  <c r="AW369" i="2"/>
  <c r="AV369" i="2"/>
  <c r="AU369" i="2"/>
  <c r="AS369" i="2"/>
  <c r="AR369" i="2"/>
  <c r="AQ369" i="2"/>
  <c r="AP369" i="2"/>
  <c r="AN369" i="2"/>
  <c r="AM369" i="2"/>
  <c r="AL369" i="2"/>
  <c r="AK369" i="2"/>
  <c r="AI369" i="2"/>
  <c r="AH369" i="2"/>
  <c r="AG369" i="2"/>
  <c r="AF369" i="2"/>
  <c r="AD369" i="2"/>
  <c r="AC369" i="2"/>
  <c r="AB369" i="2"/>
  <c r="AA369" i="2"/>
  <c r="Y369" i="2"/>
  <c r="AX368" i="2"/>
  <c r="AW368" i="2"/>
  <c r="AV368" i="2"/>
  <c r="AU368" i="2"/>
  <c r="AS368" i="2"/>
  <c r="AR368" i="2"/>
  <c r="AQ368" i="2"/>
  <c r="AP368" i="2"/>
  <c r="AN368" i="2"/>
  <c r="AM368" i="2"/>
  <c r="AL368" i="2"/>
  <c r="AK368" i="2"/>
  <c r="AI368" i="2"/>
  <c r="AH368" i="2"/>
  <c r="AG368" i="2"/>
  <c r="AF368" i="2"/>
  <c r="AD368" i="2"/>
  <c r="AC368" i="2"/>
  <c r="AB368" i="2"/>
  <c r="AA368" i="2"/>
  <c r="Y368" i="2"/>
  <c r="AX367" i="2"/>
  <c r="AW367" i="2"/>
  <c r="AV367" i="2"/>
  <c r="AU367" i="2"/>
  <c r="AS367" i="2"/>
  <c r="AR367" i="2"/>
  <c r="AQ367" i="2"/>
  <c r="AP367" i="2"/>
  <c r="AN367" i="2"/>
  <c r="AM367" i="2"/>
  <c r="AL367" i="2"/>
  <c r="AK367" i="2"/>
  <c r="AI367" i="2"/>
  <c r="AH367" i="2"/>
  <c r="AG367" i="2"/>
  <c r="AF367" i="2"/>
  <c r="AD367" i="2"/>
  <c r="AC367" i="2"/>
  <c r="AB367" i="2"/>
  <c r="AA367" i="2"/>
  <c r="Y367" i="2"/>
  <c r="AX366" i="2"/>
  <c r="AW366" i="2"/>
  <c r="AV366" i="2"/>
  <c r="AU366" i="2"/>
  <c r="AS366" i="2"/>
  <c r="AR366" i="2"/>
  <c r="AQ366" i="2"/>
  <c r="AP366" i="2"/>
  <c r="AN366" i="2"/>
  <c r="AM366" i="2"/>
  <c r="AL366" i="2"/>
  <c r="AK366" i="2"/>
  <c r="AI366" i="2"/>
  <c r="AH366" i="2"/>
  <c r="AG366" i="2"/>
  <c r="AF366" i="2"/>
  <c r="AD366" i="2"/>
  <c r="AC366" i="2"/>
  <c r="AB366" i="2"/>
  <c r="AA366" i="2"/>
  <c r="Y366" i="2"/>
  <c r="AX365" i="2"/>
  <c r="AW365" i="2"/>
  <c r="AV365" i="2"/>
  <c r="AU365" i="2"/>
  <c r="AS365" i="2"/>
  <c r="AR365" i="2"/>
  <c r="AQ365" i="2"/>
  <c r="AP365" i="2"/>
  <c r="AN365" i="2"/>
  <c r="AM365" i="2"/>
  <c r="AL365" i="2"/>
  <c r="AK365" i="2"/>
  <c r="AI365" i="2"/>
  <c r="AH365" i="2"/>
  <c r="AG365" i="2"/>
  <c r="AF365" i="2"/>
  <c r="AD365" i="2"/>
  <c r="AC365" i="2"/>
  <c r="AB365" i="2"/>
  <c r="AA365" i="2"/>
  <c r="Y365" i="2"/>
  <c r="AX364" i="2"/>
  <c r="AW364" i="2"/>
  <c r="AV364" i="2"/>
  <c r="AU364" i="2"/>
  <c r="AS364" i="2"/>
  <c r="AR364" i="2"/>
  <c r="AQ364" i="2"/>
  <c r="AP364" i="2"/>
  <c r="AN364" i="2"/>
  <c r="AM364" i="2"/>
  <c r="AL364" i="2"/>
  <c r="AK364" i="2"/>
  <c r="AI364" i="2"/>
  <c r="AH364" i="2"/>
  <c r="AG364" i="2"/>
  <c r="AF364" i="2"/>
  <c r="AD364" i="2"/>
  <c r="AC364" i="2"/>
  <c r="AB364" i="2"/>
  <c r="AA364" i="2"/>
  <c r="Y364" i="2"/>
  <c r="AX363" i="2"/>
  <c r="AW363" i="2"/>
  <c r="AV363" i="2"/>
  <c r="AU363" i="2"/>
  <c r="AS363" i="2"/>
  <c r="AR363" i="2"/>
  <c r="AQ363" i="2"/>
  <c r="AP363" i="2"/>
  <c r="AN363" i="2"/>
  <c r="AM363" i="2"/>
  <c r="AL363" i="2"/>
  <c r="AK363" i="2"/>
  <c r="AI363" i="2"/>
  <c r="AH363" i="2"/>
  <c r="AG363" i="2"/>
  <c r="AF363" i="2"/>
  <c r="AD363" i="2"/>
  <c r="AC363" i="2"/>
  <c r="AB363" i="2"/>
  <c r="AA363" i="2"/>
  <c r="Y363" i="2"/>
  <c r="AX362" i="2"/>
  <c r="AW362" i="2"/>
  <c r="AV362" i="2"/>
  <c r="AU362" i="2"/>
  <c r="AS362" i="2"/>
  <c r="AR362" i="2"/>
  <c r="AQ362" i="2"/>
  <c r="AP362" i="2"/>
  <c r="AN362" i="2"/>
  <c r="AM362" i="2"/>
  <c r="AL362" i="2"/>
  <c r="AK362" i="2"/>
  <c r="AI362" i="2"/>
  <c r="AH362" i="2"/>
  <c r="AG362" i="2"/>
  <c r="AF362" i="2"/>
  <c r="AD362" i="2"/>
  <c r="AC362" i="2"/>
  <c r="AB362" i="2"/>
  <c r="AA362" i="2"/>
  <c r="Y362" i="2"/>
  <c r="AX361" i="2"/>
  <c r="AW361" i="2"/>
  <c r="AV361" i="2"/>
  <c r="AU361" i="2"/>
  <c r="AS361" i="2"/>
  <c r="AR361" i="2"/>
  <c r="AQ361" i="2"/>
  <c r="AP361" i="2"/>
  <c r="AN361" i="2"/>
  <c r="AM361" i="2"/>
  <c r="AL361" i="2"/>
  <c r="AK361" i="2"/>
  <c r="AI361" i="2"/>
  <c r="AH361" i="2"/>
  <c r="AG361" i="2"/>
  <c r="AF361" i="2"/>
  <c r="AD361" i="2"/>
  <c r="AC361" i="2"/>
  <c r="AB361" i="2"/>
  <c r="AA361" i="2"/>
  <c r="Y361" i="2"/>
  <c r="AX360" i="2"/>
  <c r="AW360" i="2"/>
  <c r="AV360" i="2"/>
  <c r="AU360" i="2"/>
  <c r="AS360" i="2"/>
  <c r="AR360" i="2"/>
  <c r="AQ360" i="2"/>
  <c r="AP360" i="2"/>
  <c r="AN360" i="2"/>
  <c r="AM360" i="2"/>
  <c r="AL360" i="2"/>
  <c r="AK360" i="2"/>
  <c r="AI360" i="2"/>
  <c r="AH360" i="2"/>
  <c r="AG360" i="2"/>
  <c r="AF360" i="2"/>
  <c r="AD360" i="2"/>
  <c r="AC360" i="2"/>
  <c r="AB360" i="2"/>
  <c r="AA360" i="2"/>
  <c r="Y360" i="2"/>
  <c r="AX359" i="2"/>
  <c r="AW359" i="2"/>
  <c r="AV359" i="2"/>
  <c r="AU359" i="2"/>
  <c r="AS359" i="2"/>
  <c r="AR359" i="2"/>
  <c r="AQ359" i="2"/>
  <c r="AP359" i="2"/>
  <c r="AN359" i="2"/>
  <c r="AM359" i="2"/>
  <c r="AL359" i="2"/>
  <c r="AK359" i="2"/>
  <c r="AI359" i="2"/>
  <c r="AH359" i="2"/>
  <c r="AG359" i="2"/>
  <c r="AF359" i="2"/>
  <c r="AD359" i="2"/>
  <c r="AC359" i="2"/>
  <c r="AB359" i="2"/>
  <c r="AA359" i="2"/>
  <c r="Y359" i="2"/>
  <c r="AX358" i="2"/>
  <c r="AW358" i="2"/>
  <c r="AV358" i="2"/>
  <c r="AU358" i="2"/>
  <c r="AS358" i="2"/>
  <c r="AR358" i="2"/>
  <c r="AQ358" i="2"/>
  <c r="AP358" i="2"/>
  <c r="AN358" i="2"/>
  <c r="AM358" i="2"/>
  <c r="AL358" i="2"/>
  <c r="AK358" i="2"/>
  <c r="AI358" i="2"/>
  <c r="AH358" i="2"/>
  <c r="AG358" i="2"/>
  <c r="AF358" i="2"/>
  <c r="AD358" i="2"/>
  <c r="AC358" i="2"/>
  <c r="AB358" i="2"/>
  <c r="AA358" i="2"/>
  <c r="Y358" i="2"/>
  <c r="AX357" i="2"/>
  <c r="AW357" i="2"/>
  <c r="AV357" i="2"/>
  <c r="AU357" i="2"/>
  <c r="AS357" i="2"/>
  <c r="AR357" i="2"/>
  <c r="AQ357" i="2"/>
  <c r="AP357" i="2"/>
  <c r="AN357" i="2"/>
  <c r="AM357" i="2"/>
  <c r="AL357" i="2"/>
  <c r="AK357" i="2"/>
  <c r="AI357" i="2"/>
  <c r="AH357" i="2"/>
  <c r="AG357" i="2"/>
  <c r="AF357" i="2"/>
  <c r="AD357" i="2"/>
  <c r="AC357" i="2"/>
  <c r="AB357" i="2"/>
  <c r="AA357" i="2"/>
  <c r="Y357" i="2"/>
  <c r="AX356" i="2"/>
  <c r="AW356" i="2"/>
  <c r="AV356" i="2"/>
  <c r="AU356" i="2"/>
  <c r="AS356" i="2"/>
  <c r="AR356" i="2"/>
  <c r="AQ356" i="2"/>
  <c r="AP356" i="2"/>
  <c r="AN356" i="2"/>
  <c r="AM356" i="2"/>
  <c r="AL356" i="2"/>
  <c r="AK356" i="2"/>
  <c r="AI356" i="2"/>
  <c r="AH356" i="2"/>
  <c r="AG356" i="2"/>
  <c r="AF356" i="2"/>
  <c r="AD356" i="2"/>
  <c r="AC356" i="2"/>
  <c r="AB356" i="2"/>
  <c r="AA356" i="2"/>
  <c r="Y356" i="2"/>
  <c r="AX355" i="2"/>
  <c r="AW355" i="2"/>
  <c r="AV355" i="2"/>
  <c r="AU355" i="2"/>
  <c r="AS355" i="2"/>
  <c r="AR355" i="2"/>
  <c r="AQ355" i="2"/>
  <c r="AP355" i="2"/>
  <c r="AN355" i="2"/>
  <c r="AM355" i="2"/>
  <c r="AL355" i="2"/>
  <c r="AK355" i="2"/>
  <c r="AI355" i="2"/>
  <c r="AH355" i="2"/>
  <c r="AG355" i="2"/>
  <c r="AF355" i="2"/>
  <c r="AD355" i="2"/>
  <c r="AC355" i="2"/>
  <c r="AB355" i="2"/>
  <c r="AA355" i="2"/>
  <c r="Y355" i="2"/>
  <c r="AX354" i="2"/>
  <c r="AW354" i="2"/>
  <c r="AV354" i="2"/>
  <c r="AU354" i="2"/>
  <c r="AS354" i="2"/>
  <c r="AR354" i="2"/>
  <c r="AQ354" i="2"/>
  <c r="AP354" i="2"/>
  <c r="AN354" i="2"/>
  <c r="AM354" i="2"/>
  <c r="AL354" i="2"/>
  <c r="AK354" i="2"/>
  <c r="AI354" i="2"/>
  <c r="AH354" i="2"/>
  <c r="AG354" i="2"/>
  <c r="AF354" i="2"/>
  <c r="AD354" i="2"/>
  <c r="AC354" i="2"/>
  <c r="AB354" i="2"/>
  <c r="AA354" i="2"/>
  <c r="Y354" i="2"/>
  <c r="AX353" i="2"/>
  <c r="AW353" i="2"/>
  <c r="AV353" i="2"/>
  <c r="AU353" i="2"/>
  <c r="AS353" i="2"/>
  <c r="AR353" i="2"/>
  <c r="AQ353" i="2"/>
  <c r="AP353" i="2"/>
  <c r="AN353" i="2"/>
  <c r="AM353" i="2"/>
  <c r="AL353" i="2"/>
  <c r="AK353" i="2"/>
  <c r="AI353" i="2"/>
  <c r="AH353" i="2"/>
  <c r="AG353" i="2"/>
  <c r="AF353" i="2"/>
  <c r="AD353" i="2"/>
  <c r="AC353" i="2"/>
  <c r="AB353" i="2"/>
  <c r="AA353" i="2"/>
  <c r="Y353" i="2"/>
  <c r="AX352" i="2"/>
  <c r="AW352" i="2"/>
  <c r="AV352" i="2"/>
  <c r="AU352" i="2"/>
  <c r="AS352" i="2"/>
  <c r="AR352" i="2"/>
  <c r="AQ352" i="2"/>
  <c r="AP352" i="2"/>
  <c r="AN352" i="2"/>
  <c r="AM352" i="2"/>
  <c r="AL352" i="2"/>
  <c r="AK352" i="2"/>
  <c r="AI352" i="2"/>
  <c r="AH352" i="2"/>
  <c r="AG352" i="2"/>
  <c r="AF352" i="2"/>
  <c r="AD352" i="2"/>
  <c r="AC352" i="2"/>
  <c r="AB352" i="2"/>
  <c r="AA352" i="2"/>
  <c r="Y352" i="2"/>
  <c r="AX351" i="2"/>
  <c r="AW351" i="2"/>
  <c r="AV351" i="2"/>
  <c r="AU351" i="2"/>
  <c r="AS351" i="2"/>
  <c r="AR351" i="2"/>
  <c r="AQ351" i="2"/>
  <c r="AP351" i="2"/>
  <c r="AN351" i="2"/>
  <c r="AM351" i="2"/>
  <c r="AL351" i="2"/>
  <c r="AK351" i="2"/>
  <c r="AI351" i="2"/>
  <c r="AH351" i="2"/>
  <c r="AG351" i="2"/>
  <c r="AF351" i="2"/>
  <c r="AD351" i="2"/>
  <c r="AC351" i="2"/>
  <c r="AB351" i="2"/>
  <c r="AA351" i="2"/>
  <c r="Y351" i="2"/>
  <c r="AX350" i="2"/>
  <c r="AW350" i="2"/>
  <c r="AV350" i="2"/>
  <c r="AU350" i="2"/>
  <c r="AS350" i="2"/>
  <c r="AR350" i="2"/>
  <c r="AQ350" i="2"/>
  <c r="AP350" i="2"/>
  <c r="AN350" i="2"/>
  <c r="AM350" i="2"/>
  <c r="AL350" i="2"/>
  <c r="AK350" i="2"/>
  <c r="AI350" i="2"/>
  <c r="AH350" i="2"/>
  <c r="AG350" i="2"/>
  <c r="AF350" i="2"/>
  <c r="AD350" i="2"/>
  <c r="AC350" i="2"/>
  <c r="AB350" i="2"/>
  <c r="AA350" i="2"/>
  <c r="Y350" i="2"/>
  <c r="AX349" i="2"/>
  <c r="AW349" i="2"/>
  <c r="AV349" i="2"/>
  <c r="AU349" i="2"/>
  <c r="AS349" i="2"/>
  <c r="AR349" i="2"/>
  <c r="AQ349" i="2"/>
  <c r="AP349" i="2"/>
  <c r="AN349" i="2"/>
  <c r="AM349" i="2"/>
  <c r="AL349" i="2"/>
  <c r="AK349" i="2"/>
  <c r="AI349" i="2"/>
  <c r="AH349" i="2"/>
  <c r="AG349" i="2"/>
  <c r="AF349" i="2"/>
  <c r="AD349" i="2"/>
  <c r="AC349" i="2"/>
  <c r="AB349" i="2"/>
  <c r="AA349" i="2"/>
  <c r="Y349" i="2"/>
  <c r="AX348" i="2"/>
  <c r="AW348" i="2"/>
  <c r="AV348" i="2"/>
  <c r="AU348" i="2"/>
  <c r="AS348" i="2"/>
  <c r="AR348" i="2"/>
  <c r="AQ348" i="2"/>
  <c r="AP348" i="2"/>
  <c r="AN348" i="2"/>
  <c r="AM348" i="2"/>
  <c r="AL348" i="2"/>
  <c r="AK348" i="2"/>
  <c r="AI348" i="2"/>
  <c r="AH348" i="2"/>
  <c r="AG348" i="2"/>
  <c r="AF348" i="2"/>
  <c r="AD348" i="2"/>
  <c r="AC348" i="2"/>
  <c r="AB348" i="2"/>
  <c r="AA348" i="2"/>
  <c r="Y348" i="2"/>
  <c r="AX347" i="2"/>
  <c r="AW347" i="2"/>
  <c r="AV347" i="2"/>
  <c r="AU347" i="2"/>
  <c r="AS347" i="2"/>
  <c r="AR347" i="2"/>
  <c r="AQ347" i="2"/>
  <c r="AP347" i="2"/>
  <c r="AN347" i="2"/>
  <c r="AM347" i="2"/>
  <c r="AL347" i="2"/>
  <c r="AK347" i="2"/>
  <c r="AI347" i="2"/>
  <c r="AH347" i="2"/>
  <c r="AG347" i="2"/>
  <c r="AF347" i="2"/>
  <c r="AD347" i="2"/>
  <c r="AC347" i="2"/>
  <c r="AB347" i="2"/>
  <c r="AA347" i="2"/>
  <c r="Y347" i="2"/>
  <c r="AX346" i="2"/>
  <c r="AW346" i="2"/>
  <c r="AV346" i="2"/>
  <c r="AU346" i="2"/>
  <c r="AS346" i="2"/>
  <c r="AR346" i="2"/>
  <c r="AQ346" i="2"/>
  <c r="AP346" i="2"/>
  <c r="AN346" i="2"/>
  <c r="AM346" i="2"/>
  <c r="AL346" i="2"/>
  <c r="AK346" i="2"/>
  <c r="AI346" i="2"/>
  <c r="AH346" i="2"/>
  <c r="AG346" i="2"/>
  <c r="AF346" i="2"/>
  <c r="AD346" i="2"/>
  <c r="AC346" i="2"/>
  <c r="AB346" i="2"/>
  <c r="AA346" i="2"/>
  <c r="Y346" i="2"/>
  <c r="AX345" i="2"/>
  <c r="AW345" i="2"/>
  <c r="AV345" i="2"/>
  <c r="AU345" i="2"/>
  <c r="AS345" i="2"/>
  <c r="AR345" i="2"/>
  <c r="AQ345" i="2"/>
  <c r="AP345" i="2"/>
  <c r="AN345" i="2"/>
  <c r="AM345" i="2"/>
  <c r="AL345" i="2"/>
  <c r="AK345" i="2"/>
  <c r="AI345" i="2"/>
  <c r="AH345" i="2"/>
  <c r="AG345" i="2"/>
  <c r="AF345" i="2"/>
  <c r="AD345" i="2"/>
  <c r="AC345" i="2"/>
  <c r="AB345" i="2"/>
  <c r="AA345" i="2"/>
  <c r="Y345" i="2"/>
  <c r="AX344" i="2"/>
  <c r="AW344" i="2"/>
  <c r="AV344" i="2"/>
  <c r="AU344" i="2"/>
  <c r="AS344" i="2"/>
  <c r="AR344" i="2"/>
  <c r="AQ344" i="2"/>
  <c r="AP344" i="2"/>
  <c r="AN344" i="2"/>
  <c r="AM344" i="2"/>
  <c r="AL344" i="2"/>
  <c r="AK344" i="2"/>
  <c r="AI344" i="2"/>
  <c r="AH344" i="2"/>
  <c r="AG344" i="2"/>
  <c r="AF344" i="2"/>
  <c r="AD344" i="2"/>
  <c r="AC344" i="2"/>
  <c r="AB344" i="2"/>
  <c r="AA344" i="2"/>
  <c r="Y344" i="2"/>
  <c r="AX343" i="2"/>
  <c r="AW343" i="2"/>
  <c r="AV343" i="2"/>
  <c r="AU343" i="2"/>
  <c r="AS343" i="2"/>
  <c r="AR343" i="2"/>
  <c r="AQ343" i="2"/>
  <c r="AP343" i="2"/>
  <c r="AN343" i="2"/>
  <c r="AM343" i="2"/>
  <c r="AL343" i="2"/>
  <c r="AK343" i="2"/>
  <c r="AI343" i="2"/>
  <c r="AH343" i="2"/>
  <c r="AG343" i="2"/>
  <c r="AF343" i="2"/>
  <c r="AD343" i="2"/>
  <c r="AC343" i="2"/>
  <c r="AB343" i="2"/>
  <c r="AA343" i="2"/>
  <c r="Y343" i="2"/>
  <c r="AX342" i="2"/>
  <c r="AW342" i="2"/>
  <c r="AV342" i="2"/>
  <c r="AU342" i="2"/>
  <c r="AS342" i="2"/>
  <c r="AR342" i="2"/>
  <c r="AQ342" i="2"/>
  <c r="AP342" i="2"/>
  <c r="AN342" i="2"/>
  <c r="AM342" i="2"/>
  <c r="AL342" i="2"/>
  <c r="AK342" i="2"/>
  <c r="AI342" i="2"/>
  <c r="AH342" i="2"/>
  <c r="AG342" i="2"/>
  <c r="AF342" i="2"/>
  <c r="AD342" i="2"/>
  <c r="AC342" i="2"/>
  <c r="AB342" i="2"/>
  <c r="AA342" i="2"/>
  <c r="Y342" i="2"/>
  <c r="AX341" i="2"/>
  <c r="AW341" i="2"/>
  <c r="AV341" i="2"/>
  <c r="AU341" i="2"/>
  <c r="AS341" i="2"/>
  <c r="AR341" i="2"/>
  <c r="AQ341" i="2"/>
  <c r="AP341" i="2"/>
  <c r="AN341" i="2"/>
  <c r="AM341" i="2"/>
  <c r="AL341" i="2"/>
  <c r="AK341" i="2"/>
  <c r="AI341" i="2"/>
  <c r="AH341" i="2"/>
  <c r="AG341" i="2"/>
  <c r="AF341" i="2"/>
  <c r="AD341" i="2"/>
  <c r="AC341" i="2"/>
  <c r="AB341" i="2"/>
  <c r="AA341" i="2"/>
  <c r="Y341" i="2"/>
  <c r="AX340" i="2"/>
  <c r="AW340" i="2"/>
  <c r="AV340" i="2"/>
  <c r="AU340" i="2"/>
  <c r="AS340" i="2"/>
  <c r="AR340" i="2"/>
  <c r="AQ340" i="2"/>
  <c r="AP340" i="2"/>
  <c r="AN340" i="2"/>
  <c r="AM340" i="2"/>
  <c r="AL340" i="2"/>
  <c r="AK340" i="2"/>
  <c r="AI340" i="2"/>
  <c r="AH340" i="2"/>
  <c r="AG340" i="2"/>
  <c r="AF340" i="2"/>
  <c r="AD340" i="2"/>
  <c r="AC340" i="2"/>
  <c r="AB340" i="2"/>
  <c r="AA340" i="2"/>
  <c r="Y340" i="2"/>
  <c r="AX339" i="2"/>
  <c r="AW339" i="2"/>
  <c r="AV339" i="2"/>
  <c r="AU339" i="2"/>
  <c r="AS339" i="2"/>
  <c r="AR339" i="2"/>
  <c r="AQ339" i="2"/>
  <c r="AP339" i="2"/>
  <c r="AN339" i="2"/>
  <c r="AM339" i="2"/>
  <c r="AL339" i="2"/>
  <c r="AK339" i="2"/>
  <c r="AI339" i="2"/>
  <c r="AH339" i="2"/>
  <c r="AG339" i="2"/>
  <c r="AF339" i="2"/>
  <c r="AD339" i="2"/>
  <c r="AC339" i="2"/>
  <c r="AB339" i="2"/>
  <c r="AA339" i="2"/>
  <c r="Y339" i="2"/>
  <c r="AX338" i="2"/>
  <c r="AW338" i="2"/>
  <c r="AV338" i="2"/>
  <c r="AU338" i="2"/>
  <c r="AS338" i="2"/>
  <c r="AR338" i="2"/>
  <c r="AQ338" i="2"/>
  <c r="AP338" i="2"/>
  <c r="AN338" i="2"/>
  <c r="AM338" i="2"/>
  <c r="AL338" i="2"/>
  <c r="AK338" i="2"/>
  <c r="AI338" i="2"/>
  <c r="AH338" i="2"/>
  <c r="AG338" i="2"/>
  <c r="AF338" i="2"/>
  <c r="AD338" i="2"/>
  <c r="AC338" i="2"/>
  <c r="AB338" i="2"/>
  <c r="AA338" i="2"/>
  <c r="Y338" i="2"/>
  <c r="AX337" i="2"/>
  <c r="AW337" i="2"/>
  <c r="AV337" i="2"/>
  <c r="AU337" i="2"/>
  <c r="AS337" i="2"/>
  <c r="AR337" i="2"/>
  <c r="AQ337" i="2"/>
  <c r="AP337" i="2"/>
  <c r="AN337" i="2"/>
  <c r="AM337" i="2"/>
  <c r="AL337" i="2"/>
  <c r="AK337" i="2"/>
  <c r="AI337" i="2"/>
  <c r="AH337" i="2"/>
  <c r="AG337" i="2"/>
  <c r="AF337" i="2"/>
  <c r="AD337" i="2"/>
  <c r="AC337" i="2"/>
  <c r="AB337" i="2"/>
  <c r="AA337" i="2"/>
  <c r="Y337" i="2"/>
  <c r="AX336" i="2"/>
  <c r="AW336" i="2"/>
  <c r="AV336" i="2"/>
  <c r="AU336" i="2"/>
  <c r="AS336" i="2"/>
  <c r="AR336" i="2"/>
  <c r="AQ336" i="2"/>
  <c r="AP336" i="2"/>
  <c r="AN336" i="2"/>
  <c r="AM336" i="2"/>
  <c r="AL336" i="2"/>
  <c r="AK336" i="2"/>
  <c r="AI336" i="2"/>
  <c r="AH336" i="2"/>
  <c r="AG336" i="2"/>
  <c r="AF336" i="2"/>
  <c r="AD336" i="2"/>
  <c r="AC336" i="2"/>
  <c r="AB336" i="2"/>
  <c r="AA336" i="2"/>
  <c r="Y336" i="2"/>
  <c r="AX335" i="2"/>
  <c r="AW335" i="2"/>
  <c r="AV335" i="2"/>
  <c r="AU335" i="2"/>
  <c r="AS335" i="2"/>
  <c r="AR335" i="2"/>
  <c r="AQ335" i="2"/>
  <c r="AP335" i="2"/>
  <c r="AN335" i="2"/>
  <c r="AM335" i="2"/>
  <c r="AL335" i="2"/>
  <c r="AK335" i="2"/>
  <c r="AI335" i="2"/>
  <c r="AH335" i="2"/>
  <c r="AG335" i="2"/>
  <c r="AF335" i="2"/>
  <c r="AD335" i="2"/>
  <c r="AC335" i="2"/>
  <c r="AB335" i="2"/>
  <c r="AA335" i="2"/>
  <c r="Y335" i="2"/>
  <c r="AX334" i="2"/>
  <c r="AW334" i="2"/>
  <c r="AV334" i="2"/>
  <c r="AU334" i="2"/>
  <c r="AS334" i="2"/>
  <c r="AR334" i="2"/>
  <c r="AQ334" i="2"/>
  <c r="AP334" i="2"/>
  <c r="AN334" i="2"/>
  <c r="AM334" i="2"/>
  <c r="AL334" i="2"/>
  <c r="AK334" i="2"/>
  <c r="AI334" i="2"/>
  <c r="AH334" i="2"/>
  <c r="AG334" i="2"/>
  <c r="AF334" i="2"/>
  <c r="AD334" i="2"/>
  <c r="AC334" i="2"/>
  <c r="AB334" i="2"/>
  <c r="AA334" i="2"/>
  <c r="Y334" i="2"/>
  <c r="AX333" i="2"/>
  <c r="AW333" i="2"/>
  <c r="AV333" i="2"/>
  <c r="AU333" i="2"/>
  <c r="AS333" i="2"/>
  <c r="AR333" i="2"/>
  <c r="AQ333" i="2"/>
  <c r="AP333" i="2"/>
  <c r="AN333" i="2"/>
  <c r="AM333" i="2"/>
  <c r="AL333" i="2"/>
  <c r="AK333" i="2"/>
  <c r="AI333" i="2"/>
  <c r="AH333" i="2"/>
  <c r="AG333" i="2"/>
  <c r="AF333" i="2"/>
  <c r="AD333" i="2"/>
  <c r="AC333" i="2"/>
  <c r="AB333" i="2"/>
  <c r="AA333" i="2"/>
  <c r="Y333" i="2"/>
  <c r="AX332" i="2"/>
  <c r="AW332" i="2"/>
  <c r="AV332" i="2"/>
  <c r="AU332" i="2"/>
  <c r="AS332" i="2"/>
  <c r="AR332" i="2"/>
  <c r="AQ332" i="2"/>
  <c r="AP332" i="2"/>
  <c r="AN332" i="2"/>
  <c r="AM332" i="2"/>
  <c r="AL332" i="2"/>
  <c r="AK332" i="2"/>
  <c r="AI332" i="2"/>
  <c r="AH332" i="2"/>
  <c r="AG332" i="2"/>
  <c r="AF332" i="2"/>
  <c r="AD332" i="2"/>
  <c r="AC332" i="2"/>
  <c r="AB332" i="2"/>
  <c r="AA332" i="2"/>
  <c r="Y332" i="2"/>
  <c r="AX331" i="2"/>
  <c r="AW331" i="2"/>
  <c r="AV331" i="2"/>
  <c r="AU331" i="2"/>
  <c r="AS331" i="2"/>
  <c r="AR331" i="2"/>
  <c r="AQ331" i="2"/>
  <c r="AP331" i="2"/>
  <c r="AN331" i="2"/>
  <c r="AM331" i="2"/>
  <c r="AL331" i="2"/>
  <c r="AK331" i="2"/>
  <c r="AI331" i="2"/>
  <c r="AH331" i="2"/>
  <c r="AG331" i="2"/>
  <c r="AF331" i="2"/>
  <c r="AD331" i="2"/>
  <c r="AC331" i="2"/>
  <c r="AB331" i="2"/>
  <c r="AA331" i="2"/>
  <c r="Y331" i="2"/>
  <c r="AX330" i="2"/>
  <c r="AW330" i="2"/>
  <c r="AV330" i="2"/>
  <c r="AU330" i="2"/>
  <c r="AS330" i="2"/>
  <c r="AR330" i="2"/>
  <c r="AQ330" i="2"/>
  <c r="AP330" i="2"/>
  <c r="AN330" i="2"/>
  <c r="AM330" i="2"/>
  <c r="AL330" i="2"/>
  <c r="AK330" i="2"/>
  <c r="AI330" i="2"/>
  <c r="AH330" i="2"/>
  <c r="AG330" i="2"/>
  <c r="AF330" i="2"/>
  <c r="AD330" i="2"/>
  <c r="AC330" i="2"/>
  <c r="AB330" i="2"/>
  <c r="AA330" i="2"/>
  <c r="Y330" i="2"/>
  <c r="AX329" i="2"/>
  <c r="AW329" i="2"/>
  <c r="AV329" i="2"/>
  <c r="AU329" i="2"/>
  <c r="AS329" i="2"/>
  <c r="AR329" i="2"/>
  <c r="AQ329" i="2"/>
  <c r="AP329" i="2"/>
  <c r="AN329" i="2"/>
  <c r="AM329" i="2"/>
  <c r="AL329" i="2"/>
  <c r="AK329" i="2"/>
  <c r="AI329" i="2"/>
  <c r="AH329" i="2"/>
  <c r="AG329" i="2"/>
  <c r="AF329" i="2"/>
  <c r="AD329" i="2"/>
  <c r="AC329" i="2"/>
  <c r="AB329" i="2"/>
  <c r="AA329" i="2"/>
  <c r="Y329" i="2"/>
  <c r="AX328" i="2"/>
  <c r="AW328" i="2"/>
  <c r="AV328" i="2"/>
  <c r="AU328" i="2"/>
  <c r="AS328" i="2"/>
  <c r="AR328" i="2"/>
  <c r="AQ328" i="2"/>
  <c r="AP328" i="2"/>
  <c r="AN328" i="2"/>
  <c r="AM328" i="2"/>
  <c r="AL328" i="2"/>
  <c r="AK328" i="2"/>
  <c r="AI328" i="2"/>
  <c r="AH328" i="2"/>
  <c r="AG328" i="2"/>
  <c r="AF328" i="2"/>
  <c r="AD328" i="2"/>
  <c r="AC328" i="2"/>
  <c r="AB328" i="2"/>
  <c r="AA328" i="2"/>
  <c r="Y328" i="2"/>
  <c r="AX327" i="2"/>
  <c r="AW327" i="2"/>
  <c r="AV327" i="2"/>
  <c r="AU327" i="2"/>
  <c r="AS327" i="2"/>
  <c r="AR327" i="2"/>
  <c r="AQ327" i="2"/>
  <c r="AP327" i="2"/>
  <c r="AN327" i="2"/>
  <c r="AM327" i="2"/>
  <c r="AL327" i="2"/>
  <c r="AK327" i="2"/>
  <c r="AI327" i="2"/>
  <c r="AH327" i="2"/>
  <c r="AG327" i="2"/>
  <c r="AF327" i="2"/>
  <c r="AD327" i="2"/>
  <c r="AC327" i="2"/>
  <c r="AB327" i="2"/>
  <c r="AA327" i="2"/>
  <c r="Y327" i="2"/>
  <c r="AX326" i="2"/>
  <c r="AW326" i="2"/>
  <c r="AV326" i="2"/>
  <c r="AU326" i="2"/>
  <c r="AS326" i="2"/>
  <c r="AR326" i="2"/>
  <c r="AQ326" i="2"/>
  <c r="AP326" i="2"/>
  <c r="AN326" i="2"/>
  <c r="AM326" i="2"/>
  <c r="AL326" i="2"/>
  <c r="AK326" i="2"/>
  <c r="AI326" i="2"/>
  <c r="AH326" i="2"/>
  <c r="AG326" i="2"/>
  <c r="AF326" i="2"/>
  <c r="AD326" i="2"/>
  <c r="AC326" i="2"/>
  <c r="AB326" i="2"/>
  <c r="AA326" i="2"/>
  <c r="Y326" i="2"/>
  <c r="AX325" i="2"/>
  <c r="AW325" i="2"/>
  <c r="AV325" i="2"/>
  <c r="AU325" i="2"/>
  <c r="AS325" i="2"/>
  <c r="AR325" i="2"/>
  <c r="AQ325" i="2"/>
  <c r="AP325" i="2"/>
  <c r="AN325" i="2"/>
  <c r="AM325" i="2"/>
  <c r="AL325" i="2"/>
  <c r="AK325" i="2"/>
  <c r="AI325" i="2"/>
  <c r="AH325" i="2"/>
  <c r="AG325" i="2"/>
  <c r="AF325" i="2"/>
  <c r="AD325" i="2"/>
  <c r="AC325" i="2"/>
  <c r="AB325" i="2"/>
  <c r="AA325" i="2"/>
  <c r="Y325" i="2"/>
  <c r="AX324" i="2"/>
  <c r="AW324" i="2"/>
  <c r="AV324" i="2"/>
  <c r="AU324" i="2"/>
  <c r="AS324" i="2"/>
  <c r="AR324" i="2"/>
  <c r="AQ324" i="2"/>
  <c r="AP324" i="2"/>
  <c r="AN324" i="2"/>
  <c r="AM324" i="2"/>
  <c r="AL324" i="2"/>
  <c r="AK324" i="2"/>
  <c r="AI324" i="2"/>
  <c r="AH324" i="2"/>
  <c r="AG324" i="2"/>
  <c r="AF324" i="2"/>
  <c r="AD324" i="2"/>
  <c r="AC324" i="2"/>
  <c r="AB324" i="2"/>
  <c r="AA324" i="2"/>
  <c r="Y324" i="2"/>
  <c r="AX323" i="2"/>
  <c r="AW323" i="2"/>
  <c r="AV323" i="2"/>
  <c r="AU323" i="2"/>
  <c r="AS323" i="2"/>
  <c r="AR323" i="2"/>
  <c r="AQ323" i="2"/>
  <c r="AP323" i="2"/>
  <c r="AN323" i="2"/>
  <c r="AM323" i="2"/>
  <c r="AL323" i="2"/>
  <c r="AK323" i="2"/>
  <c r="AI323" i="2"/>
  <c r="AH323" i="2"/>
  <c r="AG323" i="2"/>
  <c r="AF323" i="2"/>
  <c r="AD323" i="2"/>
  <c r="AC323" i="2"/>
  <c r="AB323" i="2"/>
  <c r="AA323" i="2"/>
  <c r="Y323" i="2"/>
  <c r="AX322" i="2"/>
  <c r="AW322" i="2"/>
  <c r="AV322" i="2"/>
  <c r="AU322" i="2"/>
  <c r="AS322" i="2"/>
  <c r="AR322" i="2"/>
  <c r="AQ322" i="2"/>
  <c r="AP322" i="2"/>
  <c r="AN322" i="2"/>
  <c r="AM322" i="2"/>
  <c r="AL322" i="2"/>
  <c r="AK322" i="2"/>
  <c r="AI322" i="2"/>
  <c r="AH322" i="2"/>
  <c r="AG322" i="2"/>
  <c r="AF322" i="2"/>
  <c r="AD322" i="2"/>
  <c r="AC322" i="2"/>
  <c r="AB322" i="2"/>
  <c r="AA322" i="2"/>
  <c r="Y322" i="2"/>
  <c r="AX321" i="2"/>
  <c r="AW321" i="2"/>
  <c r="AV321" i="2"/>
  <c r="AU321" i="2"/>
  <c r="AS321" i="2"/>
  <c r="AR321" i="2"/>
  <c r="AQ321" i="2"/>
  <c r="AP321" i="2"/>
  <c r="AN321" i="2"/>
  <c r="AM321" i="2"/>
  <c r="AL321" i="2"/>
  <c r="AK321" i="2"/>
  <c r="AI321" i="2"/>
  <c r="AH321" i="2"/>
  <c r="AG321" i="2"/>
  <c r="AF321" i="2"/>
  <c r="AD321" i="2"/>
  <c r="AC321" i="2"/>
  <c r="AB321" i="2"/>
  <c r="AA321" i="2"/>
  <c r="Y321" i="2"/>
  <c r="AX320" i="2"/>
  <c r="AW320" i="2"/>
  <c r="AV320" i="2"/>
  <c r="AU320" i="2"/>
  <c r="AS320" i="2"/>
  <c r="AR320" i="2"/>
  <c r="AQ320" i="2"/>
  <c r="AP320" i="2"/>
  <c r="AN320" i="2"/>
  <c r="AM320" i="2"/>
  <c r="AL320" i="2"/>
  <c r="AK320" i="2"/>
  <c r="AI320" i="2"/>
  <c r="AH320" i="2"/>
  <c r="AG320" i="2"/>
  <c r="AF320" i="2"/>
  <c r="AD320" i="2"/>
  <c r="AC320" i="2"/>
  <c r="AB320" i="2"/>
  <c r="AA320" i="2"/>
  <c r="Y320" i="2"/>
  <c r="AX319" i="2"/>
  <c r="AW319" i="2"/>
  <c r="AV319" i="2"/>
  <c r="AU319" i="2"/>
  <c r="AS319" i="2"/>
  <c r="AR319" i="2"/>
  <c r="AQ319" i="2"/>
  <c r="AP319" i="2"/>
  <c r="AN319" i="2"/>
  <c r="AM319" i="2"/>
  <c r="AL319" i="2"/>
  <c r="AK319" i="2"/>
  <c r="AI319" i="2"/>
  <c r="AH319" i="2"/>
  <c r="AG319" i="2"/>
  <c r="AF319" i="2"/>
  <c r="AD319" i="2"/>
  <c r="AC319" i="2"/>
  <c r="AB319" i="2"/>
  <c r="AA319" i="2"/>
  <c r="Y319" i="2"/>
  <c r="AX318" i="2"/>
  <c r="AW318" i="2"/>
  <c r="AV318" i="2"/>
  <c r="AU318" i="2"/>
  <c r="AS318" i="2"/>
  <c r="AR318" i="2"/>
  <c r="AQ318" i="2"/>
  <c r="AP318" i="2"/>
  <c r="AN318" i="2"/>
  <c r="AM318" i="2"/>
  <c r="AL318" i="2"/>
  <c r="AK318" i="2"/>
  <c r="AI318" i="2"/>
  <c r="AH318" i="2"/>
  <c r="AG318" i="2"/>
  <c r="AF318" i="2"/>
  <c r="AD318" i="2"/>
  <c r="AC318" i="2"/>
  <c r="AB318" i="2"/>
  <c r="AA318" i="2"/>
  <c r="Y318" i="2"/>
  <c r="AX317" i="2"/>
  <c r="AW317" i="2"/>
  <c r="AV317" i="2"/>
  <c r="AU317" i="2"/>
  <c r="AS317" i="2"/>
  <c r="AR317" i="2"/>
  <c r="AQ317" i="2"/>
  <c r="AP317" i="2"/>
  <c r="AN317" i="2"/>
  <c r="AM317" i="2"/>
  <c r="AL317" i="2"/>
  <c r="AK317" i="2"/>
  <c r="AI317" i="2"/>
  <c r="AH317" i="2"/>
  <c r="AG317" i="2"/>
  <c r="AF317" i="2"/>
  <c r="AD317" i="2"/>
  <c r="AC317" i="2"/>
  <c r="AB317" i="2"/>
  <c r="AA317" i="2"/>
  <c r="Y317" i="2"/>
  <c r="AX316" i="2"/>
  <c r="AW316" i="2"/>
  <c r="AV316" i="2"/>
  <c r="AU316" i="2"/>
  <c r="AS316" i="2"/>
  <c r="AR316" i="2"/>
  <c r="AQ316" i="2"/>
  <c r="AP316" i="2"/>
  <c r="AN316" i="2"/>
  <c r="AM316" i="2"/>
  <c r="AL316" i="2"/>
  <c r="AK316" i="2"/>
  <c r="AI316" i="2"/>
  <c r="AH316" i="2"/>
  <c r="AG316" i="2"/>
  <c r="AF316" i="2"/>
  <c r="AD316" i="2"/>
  <c r="AC316" i="2"/>
  <c r="AB316" i="2"/>
  <c r="AA316" i="2"/>
  <c r="Y316" i="2"/>
  <c r="AX315" i="2"/>
  <c r="AW315" i="2"/>
  <c r="AV315" i="2"/>
  <c r="AU315" i="2"/>
  <c r="AS315" i="2"/>
  <c r="AR315" i="2"/>
  <c r="AQ315" i="2"/>
  <c r="AP315" i="2"/>
  <c r="AN315" i="2"/>
  <c r="AM315" i="2"/>
  <c r="AL315" i="2"/>
  <c r="AK315" i="2"/>
  <c r="AI315" i="2"/>
  <c r="AH315" i="2"/>
  <c r="AG315" i="2"/>
  <c r="AF315" i="2"/>
  <c r="AD315" i="2"/>
  <c r="AC315" i="2"/>
  <c r="AB315" i="2"/>
  <c r="AA315" i="2"/>
  <c r="Y315" i="2"/>
  <c r="AX314" i="2"/>
  <c r="AW314" i="2"/>
  <c r="AV314" i="2"/>
  <c r="AU314" i="2"/>
  <c r="AS314" i="2"/>
  <c r="AR314" i="2"/>
  <c r="AQ314" i="2"/>
  <c r="AP314" i="2"/>
  <c r="AN314" i="2"/>
  <c r="AM314" i="2"/>
  <c r="AL314" i="2"/>
  <c r="AK314" i="2"/>
  <c r="AI314" i="2"/>
  <c r="AH314" i="2"/>
  <c r="AG314" i="2"/>
  <c r="AF314" i="2"/>
  <c r="AD314" i="2"/>
  <c r="AC314" i="2"/>
  <c r="AB314" i="2"/>
  <c r="AA314" i="2"/>
  <c r="Y314" i="2"/>
  <c r="AX313" i="2"/>
  <c r="AW313" i="2"/>
  <c r="AV313" i="2"/>
  <c r="AU313" i="2"/>
  <c r="AS313" i="2"/>
  <c r="AR313" i="2"/>
  <c r="AQ313" i="2"/>
  <c r="AP313" i="2"/>
  <c r="AN313" i="2"/>
  <c r="AM313" i="2"/>
  <c r="AL313" i="2"/>
  <c r="AK313" i="2"/>
  <c r="AI313" i="2"/>
  <c r="AH313" i="2"/>
  <c r="AG313" i="2"/>
  <c r="AF313" i="2"/>
  <c r="AD313" i="2"/>
  <c r="AC313" i="2"/>
  <c r="AB313" i="2"/>
  <c r="AA313" i="2"/>
  <c r="Y313" i="2"/>
  <c r="AX312" i="2"/>
  <c r="AW312" i="2"/>
  <c r="AV312" i="2"/>
  <c r="AU312" i="2"/>
  <c r="AS312" i="2"/>
  <c r="AR312" i="2"/>
  <c r="AQ312" i="2"/>
  <c r="AP312" i="2"/>
  <c r="AN312" i="2"/>
  <c r="AM312" i="2"/>
  <c r="AL312" i="2"/>
  <c r="AK312" i="2"/>
  <c r="AI312" i="2"/>
  <c r="AH312" i="2"/>
  <c r="AG312" i="2"/>
  <c r="AF312" i="2"/>
  <c r="AD312" i="2"/>
  <c r="AC312" i="2"/>
  <c r="AB312" i="2"/>
  <c r="AA312" i="2"/>
  <c r="Y312" i="2"/>
  <c r="AX311" i="2"/>
  <c r="AW311" i="2"/>
  <c r="AV311" i="2"/>
  <c r="AU311" i="2"/>
  <c r="AS311" i="2"/>
  <c r="AR311" i="2"/>
  <c r="AQ311" i="2"/>
  <c r="AP311" i="2"/>
  <c r="AN311" i="2"/>
  <c r="AM311" i="2"/>
  <c r="AL311" i="2"/>
  <c r="AK311" i="2"/>
  <c r="AI311" i="2"/>
  <c r="AH311" i="2"/>
  <c r="AG311" i="2"/>
  <c r="AF311" i="2"/>
  <c r="AD311" i="2"/>
  <c r="AC311" i="2"/>
  <c r="AB311" i="2"/>
  <c r="AA311" i="2"/>
  <c r="Y311" i="2"/>
  <c r="AX310" i="2"/>
  <c r="AW310" i="2"/>
  <c r="AV310" i="2"/>
  <c r="AU310" i="2"/>
  <c r="AS310" i="2"/>
  <c r="AR310" i="2"/>
  <c r="AQ310" i="2"/>
  <c r="AP310" i="2"/>
  <c r="AN310" i="2"/>
  <c r="AM310" i="2"/>
  <c r="AL310" i="2"/>
  <c r="AK310" i="2"/>
  <c r="AI310" i="2"/>
  <c r="AH310" i="2"/>
  <c r="AG310" i="2"/>
  <c r="AF310" i="2"/>
  <c r="AD310" i="2"/>
  <c r="AC310" i="2"/>
  <c r="AB310" i="2"/>
  <c r="AA310" i="2"/>
  <c r="Y310" i="2"/>
  <c r="AX309" i="2"/>
  <c r="AW309" i="2"/>
  <c r="AV309" i="2"/>
  <c r="AU309" i="2"/>
  <c r="AS309" i="2"/>
  <c r="AR309" i="2"/>
  <c r="AQ309" i="2"/>
  <c r="AP309" i="2"/>
  <c r="AN309" i="2"/>
  <c r="AM309" i="2"/>
  <c r="AL309" i="2"/>
  <c r="AK309" i="2"/>
  <c r="AI309" i="2"/>
  <c r="AH309" i="2"/>
  <c r="AG309" i="2"/>
  <c r="AF309" i="2"/>
  <c r="AD309" i="2"/>
  <c r="AC309" i="2"/>
  <c r="AB309" i="2"/>
  <c r="AA309" i="2"/>
  <c r="Y309" i="2"/>
  <c r="AX308" i="2"/>
  <c r="AW308" i="2"/>
  <c r="AV308" i="2"/>
  <c r="AU308" i="2"/>
  <c r="AS308" i="2"/>
  <c r="AR308" i="2"/>
  <c r="AQ308" i="2"/>
  <c r="AP308" i="2"/>
  <c r="AN308" i="2"/>
  <c r="AM308" i="2"/>
  <c r="AL308" i="2"/>
  <c r="AK308" i="2"/>
  <c r="AI308" i="2"/>
  <c r="AH308" i="2"/>
  <c r="AG308" i="2"/>
  <c r="AF308" i="2"/>
  <c r="AD308" i="2"/>
  <c r="AC308" i="2"/>
  <c r="AB308" i="2"/>
  <c r="AA308" i="2"/>
  <c r="Y308" i="2"/>
  <c r="AX307" i="2"/>
  <c r="AW307" i="2"/>
  <c r="AV307" i="2"/>
  <c r="AU307" i="2"/>
  <c r="AS307" i="2"/>
  <c r="AR307" i="2"/>
  <c r="AQ307" i="2"/>
  <c r="AP307" i="2"/>
  <c r="AN307" i="2"/>
  <c r="AM307" i="2"/>
  <c r="AL307" i="2"/>
  <c r="AK307" i="2"/>
  <c r="AI307" i="2"/>
  <c r="AH307" i="2"/>
  <c r="AG307" i="2"/>
  <c r="AF307" i="2"/>
  <c r="AD307" i="2"/>
  <c r="AC307" i="2"/>
  <c r="AB307" i="2"/>
  <c r="AA307" i="2"/>
  <c r="Y307" i="2"/>
  <c r="AX306" i="2"/>
  <c r="AW306" i="2"/>
  <c r="AV306" i="2"/>
  <c r="AU306" i="2"/>
  <c r="AS306" i="2"/>
  <c r="AR306" i="2"/>
  <c r="AQ306" i="2"/>
  <c r="AP306" i="2"/>
  <c r="AN306" i="2"/>
  <c r="AM306" i="2"/>
  <c r="AL306" i="2"/>
  <c r="AK306" i="2"/>
  <c r="AI306" i="2"/>
  <c r="AH306" i="2"/>
  <c r="AG306" i="2"/>
  <c r="AF306" i="2"/>
  <c r="AD306" i="2"/>
  <c r="AC306" i="2"/>
  <c r="AB306" i="2"/>
  <c r="AA306" i="2"/>
  <c r="Y306" i="2"/>
  <c r="AX305" i="2"/>
  <c r="AW305" i="2"/>
  <c r="AV305" i="2"/>
  <c r="AU305" i="2"/>
  <c r="AS305" i="2"/>
  <c r="AR305" i="2"/>
  <c r="AQ305" i="2"/>
  <c r="AP305" i="2"/>
  <c r="AN305" i="2"/>
  <c r="AM305" i="2"/>
  <c r="AL305" i="2"/>
  <c r="AK305" i="2"/>
  <c r="AI305" i="2"/>
  <c r="AH305" i="2"/>
  <c r="AG305" i="2"/>
  <c r="AF305" i="2"/>
  <c r="AD305" i="2"/>
  <c r="AC305" i="2"/>
  <c r="AB305" i="2"/>
  <c r="AA305" i="2"/>
  <c r="Y305" i="2"/>
  <c r="AX304" i="2"/>
  <c r="AW304" i="2"/>
  <c r="AV304" i="2"/>
  <c r="AU304" i="2"/>
  <c r="AS304" i="2"/>
  <c r="AR304" i="2"/>
  <c r="AQ304" i="2"/>
  <c r="AP304" i="2"/>
  <c r="AN304" i="2"/>
  <c r="AM304" i="2"/>
  <c r="AL304" i="2"/>
  <c r="AK304" i="2"/>
  <c r="AI304" i="2"/>
  <c r="AH304" i="2"/>
  <c r="AG304" i="2"/>
  <c r="AF304" i="2"/>
  <c r="AD304" i="2"/>
  <c r="AC304" i="2"/>
  <c r="AB304" i="2"/>
  <c r="AA304" i="2"/>
  <c r="Y304" i="2"/>
  <c r="AX303" i="2"/>
  <c r="AW303" i="2"/>
  <c r="AV303" i="2"/>
  <c r="AU303" i="2"/>
  <c r="AS303" i="2"/>
  <c r="AR303" i="2"/>
  <c r="AQ303" i="2"/>
  <c r="AP303" i="2"/>
  <c r="AN303" i="2"/>
  <c r="AM303" i="2"/>
  <c r="AL303" i="2"/>
  <c r="AK303" i="2"/>
  <c r="AI303" i="2"/>
  <c r="AH303" i="2"/>
  <c r="AG303" i="2"/>
  <c r="AF303" i="2"/>
  <c r="AD303" i="2"/>
  <c r="AC303" i="2"/>
  <c r="AB303" i="2"/>
  <c r="AA303" i="2"/>
  <c r="Y303" i="2"/>
  <c r="AX302" i="2"/>
  <c r="AW302" i="2"/>
  <c r="AV302" i="2"/>
  <c r="AU302" i="2"/>
  <c r="AS302" i="2"/>
  <c r="AR302" i="2"/>
  <c r="AQ302" i="2"/>
  <c r="AP302" i="2"/>
  <c r="AN302" i="2"/>
  <c r="AM302" i="2"/>
  <c r="AL302" i="2"/>
  <c r="AK302" i="2"/>
  <c r="AI302" i="2"/>
  <c r="AH302" i="2"/>
  <c r="AG302" i="2"/>
  <c r="AF302" i="2"/>
  <c r="AD302" i="2"/>
  <c r="AC302" i="2"/>
  <c r="AB302" i="2"/>
  <c r="AA302" i="2"/>
  <c r="Y302" i="2"/>
  <c r="AX301" i="2"/>
  <c r="AW301" i="2"/>
  <c r="AV301" i="2"/>
  <c r="AU301" i="2"/>
  <c r="AS301" i="2"/>
  <c r="AR301" i="2"/>
  <c r="AQ301" i="2"/>
  <c r="AP301" i="2"/>
  <c r="AN301" i="2"/>
  <c r="AM301" i="2"/>
  <c r="AL301" i="2"/>
  <c r="AK301" i="2"/>
  <c r="AI301" i="2"/>
  <c r="AH301" i="2"/>
  <c r="AG301" i="2"/>
  <c r="AF301" i="2"/>
  <c r="AD301" i="2"/>
  <c r="AC301" i="2"/>
  <c r="AB301" i="2"/>
  <c r="AA301" i="2"/>
  <c r="Y301" i="2"/>
  <c r="AX300" i="2"/>
  <c r="AW300" i="2"/>
  <c r="AV300" i="2"/>
  <c r="AU300" i="2"/>
  <c r="AS300" i="2"/>
  <c r="AR300" i="2"/>
  <c r="AQ300" i="2"/>
  <c r="AP300" i="2"/>
  <c r="AN300" i="2"/>
  <c r="AM300" i="2"/>
  <c r="AL300" i="2"/>
  <c r="AK300" i="2"/>
  <c r="AI300" i="2"/>
  <c r="AH300" i="2"/>
  <c r="AG300" i="2"/>
  <c r="AF300" i="2"/>
  <c r="AD300" i="2"/>
  <c r="AC300" i="2"/>
  <c r="AB300" i="2"/>
  <c r="AA300" i="2"/>
  <c r="Y300" i="2"/>
  <c r="AX299" i="2"/>
  <c r="AW299" i="2"/>
  <c r="AV299" i="2"/>
  <c r="AU299" i="2"/>
  <c r="AS299" i="2"/>
  <c r="AR299" i="2"/>
  <c r="AQ299" i="2"/>
  <c r="AP299" i="2"/>
  <c r="AN299" i="2"/>
  <c r="AM299" i="2"/>
  <c r="AL299" i="2"/>
  <c r="AK299" i="2"/>
  <c r="AI299" i="2"/>
  <c r="AH299" i="2"/>
  <c r="AG299" i="2"/>
  <c r="AF299" i="2"/>
  <c r="AD299" i="2"/>
  <c r="AC299" i="2"/>
  <c r="AB299" i="2"/>
  <c r="AA299" i="2"/>
  <c r="Y299" i="2"/>
  <c r="AX298" i="2"/>
  <c r="AW298" i="2"/>
  <c r="AV298" i="2"/>
  <c r="AU298" i="2"/>
  <c r="AS298" i="2"/>
  <c r="AR298" i="2"/>
  <c r="AQ298" i="2"/>
  <c r="AP298" i="2"/>
  <c r="AN298" i="2"/>
  <c r="AM298" i="2"/>
  <c r="AL298" i="2"/>
  <c r="AK298" i="2"/>
  <c r="AI298" i="2"/>
  <c r="AH298" i="2"/>
  <c r="AG298" i="2"/>
  <c r="AF298" i="2"/>
  <c r="AD298" i="2"/>
  <c r="AC298" i="2"/>
  <c r="AB298" i="2"/>
  <c r="AA298" i="2"/>
  <c r="Y298" i="2"/>
  <c r="AX297" i="2"/>
  <c r="AW297" i="2"/>
  <c r="AV297" i="2"/>
  <c r="AU297" i="2"/>
  <c r="AS297" i="2"/>
  <c r="AR297" i="2"/>
  <c r="AQ297" i="2"/>
  <c r="AP297" i="2"/>
  <c r="AN297" i="2"/>
  <c r="AM297" i="2"/>
  <c r="AL297" i="2"/>
  <c r="AK297" i="2"/>
  <c r="AI297" i="2"/>
  <c r="AH297" i="2"/>
  <c r="AG297" i="2"/>
  <c r="AF297" i="2"/>
  <c r="AD297" i="2"/>
  <c r="AC297" i="2"/>
  <c r="AB297" i="2"/>
  <c r="AA297" i="2"/>
  <c r="Y297" i="2"/>
  <c r="AX296" i="2"/>
  <c r="AW296" i="2"/>
  <c r="AV296" i="2"/>
  <c r="AU296" i="2"/>
  <c r="AS296" i="2"/>
  <c r="AR296" i="2"/>
  <c r="AQ296" i="2"/>
  <c r="AP296" i="2"/>
  <c r="AN296" i="2"/>
  <c r="AM296" i="2"/>
  <c r="AL296" i="2"/>
  <c r="AK296" i="2"/>
  <c r="AI296" i="2"/>
  <c r="AH296" i="2"/>
  <c r="AG296" i="2"/>
  <c r="AF296" i="2"/>
  <c r="AD296" i="2"/>
  <c r="AC296" i="2"/>
  <c r="AB296" i="2"/>
  <c r="AA296" i="2"/>
  <c r="Y296" i="2"/>
  <c r="AX295" i="2"/>
  <c r="AW295" i="2"/>
  <c r="AV295" i="2"/>
  <c r="AU295" i="2"/>
  <c r="AS295" i="2"/>
  <c r="AR295" i="2"/>
  <c r="AQ295" i="2"/>
  <c r="AP295" i="2"/>
  <c r="AN295" i="2"/>
  <c r="AM295" i="2"/>
  <c r="AL295" i="2"/>
  <c r="AK295" i="2"/>
  <c r="AI295" i="2"/>
  <c r="AH295" i="2"/>
  <c r="AG295" i="2"/>
  <c r="AF295" i="2"/>
  <c r="AD295" i="2"/>
  <c r="AC295" i="2"/>
  <c r="AB295" i="2"/>
  <c r="AA295" i="2"/>
  <c r="Y295" i="2"/>
  <c r="AX294" i="2"/>
  <c r="AW294" i="2"/>
  <c r="AV294" i="2"/>
  <c r="AU294" i="2"/>
  <c r="AS294" i="2"/>
  <c r="AR294" i="2"/>
  <c r="AQ294" i="2"/>
  <c r="AP294" i="2"/>
  <c r="AN294" i="2"/>
  <c r="AM294" i="2"/>
  <c r="AL294" i="2"/>
  <c r="AK294" i="2"/>
  <c r="AI294" i="2"/>
  <c r="AH294" i="2"/>
  <c r="AG294" i="2"/>
  <c r="AF294" i="2"/>
  <c r="AD294" i="2"/>
  <c r="AC294" i="2"/>
  <c r="AB294" i="2"/>
  <c r="AA294" i="2"/>
  <c r="Y294" i="2"/>
  <c r="AX293" i="2"/>
  <c r="AW293" i="2"/>
  <c r="AV293" i="2"/>
  <c r="AU293" i="2"/>
  <c r="AS293" i="2"/>
  <c r="AR293" i="2"/>
  <c r="AQ293" i="2"/>
  <c r="AP293" i="2"/>
  <c r="AN293" i="2"/>
  <c r="AM293" i="2"/>
  <c r="AL293" i="2"/>
  <c r="AK293" i="2"/>
  <c r="AI293" i="2"/>
  <c r="AH293" i="2"/>
  <c r="AG293" i="2"/>
  <c r="AF293" i="2"/>
  <c r="AD293" i="2"/>
  <c r="AC293" i="2"/>
  <c r="AB293" i="2"/>
  <c r="AA293" i="2"/>
  <c r="Y293" i="2"/>
  <c r="AX292" i="2"/>
  <c r="AW292" i="2"/>
  <c r="AV292" i="2"/>
  <c r="AU292" i="2"/>
  <c r="AS292" i="2"/>
  <c r="AR292" i="2"/>
  <c r="AQ292" i="2"/>
  <c r="AP292" i="2"/>
  <c r="AN292" i="2"/>
  <c r="AM292" i="2"/>
  <c r="AL292" i="2"/>
  <c r="AK292" i="2"/>
  <c r="AI292" i="2"/>
  <c r="AH292" i="2"/>
  <c r="AG292" i="2"/>
  <c r="AF292" i="2"/>
  <c r="AD292" i="2"/>
  <c r="AC292" i="2"/>
  <c r="AB292" i="2"/>
  <c r="AA292" i="2"/>
  <c r="Y292" i="2"/>
  <c r="AX291" i="2"/>
  <c r="AW291" i="2"/>
  <c r="AV291" i="2"/>
  <c r="AU291" i="2"/>
  <c r="AS291" i="2"/>
  <c r="AR291" i="2"/>
  <c r="AQ291" i="2"/>
  <c r="AP291" i="2"/>
  <c r="AN291" i="2"/>
  <c r="AM291" i="2"/>
  <c r="AL291" i="2"/>
  <c r="AK291" i="2"/>
  <c r="AI291" i="2"/>
  <c r="AH291" i="2"/>
  <c r="AG291" i="2"/>
  <c r="AF291" i="2"/>
  <c r="AD291" i="2"/>
  <c r="AC291" i="2"/>
  <c r="AB291" i="2"/>
  <c r="AA291" i="2"/>
  <c r="Y291" i="2"/>
  <c r="AX290" i="2"/>
  <c r="AW290" i="2"/>
  <c r="AV290" i="2"/>
  <c r="AU290" i="2"/>
  <c r="AS290" i="2"/>
  <c r="AR290" i="2"/>
  <c r="AQ290" i="2"/>
  <c r="AP290" i="2"/>
  <c r="AN290" i="2"/>
  <c r="AM290" i="2"/>
  <c r="AL290" i="2"/>
  <c r="AK290" i="2"/>
  <c r="AI290" i="2"/>
  <c r="AH290" i="2"/>
  <c r="AG290" i="2"/>
  <c r="AF290" i="2"/>
  <c r="AD290" i="2"/>
  <c r="AC290" i="2"/>
  <c r="AB290" i="2"/>
  <c r="AA290" i="2"/>
  <c r="Y290" i="2"/>
  <c r="AX289" i="2"/>
  <c r="AW289" i="2"/>
  <c r="AV289" i="2"/>
  <c r="AU289" i="2"/>
  <c r="AS289" i="2"/>
  <c r="AR289" i="2"/>
  <c r="AQ289" i="2"/>
  <c r="AP289" i="2"/>
  <c r="AN289" i="2"/>
  <c r="AM289" i="2"/>
  <c r="AL289" i="2"/>
  <c r="AK289" i="2"/>
  <c r="AI289" i="2"/>
  <c r="AH289" i="2"/>
  <c r="AG289" i="2"/>
  <c r="AF289" i="2"/>
  <c r="AD289" i="2"/>
  <c r="AC289" i="2"/>
  <c r="AB289" i="2"/>
  <c r="AA289" i="2"/>
  <c r="Y289" i="2"/>
  <c r="AX288" i="2"/>
  <c r="AW288" i="2"/>
  <c r="AV288" i="2"/>
  <c r="AU288" i="2"/>
  <c r="AS288" i="2"/>
  <c r="AR288" i="2"/>
  <c r="AQ288" i="2"/>
  <c r="AP288" i="2"/>
  <c r="AN288" i="2"/>
  <c r="AM288" i="2"/>
  <c r="AL288" i="2"/>
  <c r="AK288" i="2"/>
  <c r="AI288" i="2"/>
  <c r="AH288" i="2"/>
  <c r="AG288" i="2"/>
  <c r="AF288" i="2"/>
  <c r="AD288" i="2"/>
  <c r="AC288" i="2"/>
  <c r="AB288" i="2"/>
  <c r="AA288" i="2"/>
  <c r="Y288" i="2"/>
  <c r="AX287" i="2"/>
  <c r="AW287" i="2"/>
  <c r="AV287" i="2"/>
  <c r="AU287" i="2"/>
  <c r="AS287" i="2"/>
  <c r="AR287" i="2"/>
  <c r="AQ287" i="2"/>
  <c r="AP287" i="2"/>
  <c r="AN287" i="2"/>
  <c r="AM287" i="2"/>
  <c r="AL287" i="2"/>
  <c r="AK287" i="2"/>
  <c r="AI287" i="2"/>
  <c r="AH287" i="2"/>
  <c r="AG287" i="2"/>
  <c r="AF287" i="2"/>
  <c r="AD287" i="2"/>
  <c r="AC287" i="2"/>
  <c r="AB287" i="2"/>
  <c r="AA287" i="2"/>
  <c r="Y287" i="2"/>
  <c r="AX286" i="2"/>
  <c r="AW286" i="2"/>
  <c r="AV286" i="2"/>
  <c r="AU286" i="2"/>
  <c r="AS286" i="2"/>
  <c r="AR286" i="2"/>
  <c r="AQ286" i="2"/>
  <c r="AP286" i="2"/>
  <c r="AN286" i="2"/>
  <c r="AM286" i="2"/>
  <c r="AL286" i="2"/>
  <c r="AK286" i="2"/>
  <c r="AI286" i="2"/>
  <c r="AH286" i="2"/>
  <c r="AG286" i="2"/>
  <c r="AF286" i="2"/>
  <c r="AD286" i="2"/>
  <c r="AC286" i="2"/>
  <c r="AB286" i="2"/>
  <c r="AA286" i="2"/>
  <c r="Y286" i="2"/>
  <c r="AX285" i="2"/>
  <c r="AW285" i="2"/>
  <c r="AV285" i="2"/>
  <c r="AU285" i="2"/>
  <c r="AS285" i="2"/>
  <c r="AR285" i="2"/>
  <c r="AQ285" i="2"/>
  <c r="AP285" i="2"/>
  <c r="AN285" i="2"/>
  <c r="AM285" i="2"/>
  <c r="AL285" i="2"/>
  <c r="AK285" i="2"/>
  <c r="AI285" i="2"/>
  <c r="AH285" i="2"/>
  <c r="AG285" i="2"/>
  <c r="AF285" i="2"/>
  <c r="AD285" i="2"/>
  <c r="AC285" i="2"/>
  <c r="AB285" i="2"/>
  <c r="AA285" i="2"/>
  <c r="Y285" i="2"/>
  <c r="AX284" i="2"/>
  <c r="AW284" i="2"/>
  <c r="AV284" i="2"/>
  <c r="AU284" i="2"/>
  <c r="AS284" i="2"/>
  <c r="AR284" i="2"/>
  <c r="AQ284" i="2"/>
  <c r="AP284" i="2"/>
  <c r="AN284" i="2"/>
  <c r="AM284" i="2"/>
  <c r="AL284" i="2"/>
  <c r="AK284" i="2"/>
  <c r="AI284" i="2"/>
  <c r="AH284" i="2"/>
  <c r="AG284" i="2"/>
  <c r="AF284" i="2"/>
  <c r="AD284" i="2"/>
  <c r="AC284" i="2"/>
  <c r="AB284" i="2"/>
  <c r="AA284" i="2"/>
  <c r="Y284" i="2"/>
  <c r="AX283" i="2"/>
  <c r="AW283" i="2"/>
  <c r="AV283" i="2"/>
  <c r="AU283" i="2"/>
  <c r="AS283" i="2"/>
  <c r="AR283" i="2"/>
  <c r="AQ283" i="2"/>
  <c r="AP283" i="2"/>
  <c r="AN283" i="2"/>
  <c r="AM283" i="2"/>
  <c r="AL283" i="2"/>
  <c r="AK283" i="2"/>
  <c r="AI283" i="2"/>
  <c r="AH283" i="2"/>
  <c r="AG283" i="2"/>
  <c r="AF283" i="2"/>
  <c r="AD283" i="2"/>
  <c r="AC283" i="2"/>
  <c r="AB283" i="2"/>
  <c r="AA283" i="2"/>
  <c r="Y283" i="2"/>
  <c r="AX282" i="2"/>
  <c r="AW282" i="2"/>
  <c r="AV282" i="2"/>
  <c r="AU282" i="2"/>
  <c r="AS282" i="2"/>
  <c r="AR282" i="2"/>
  <c r="AQ282" i="2"/>
  <c r="AP282" i="2"/>
  <c r="AN282" i="2"/>
  <c r="AM282" i="2"/>
  <c r="AL282" i="2"/>
  <c r="AK282" i="2"/>
  <c r="AI282" i="2"/>
  <c r="AH282" i="2"/>
  <c r="AG282" i="2"/>
  <c r="AF282" i="2"/>
  <c r="AD282" i="2"/>
  <c r="AC282" i="2"/>
  <c r="AB282" i="2"/>
  <c r="AA282" i="2"/>
  <c r="Y282" i="2"/>
  <c r="AX281" i="2"/>
  <c r="AW281" i="2"/>
  <c r="AV281" i="2"/>
  <c r="AU281" i="2"/>
  <c r="AS281" i="2"/>
  <c r="AR281" i="2"/>
  <c r="AQ281" i="2"/>
  <c r="AP281" i="2"/>
  <c r="AN281" i="2"/>
  <c r="AM281" i="2"/>
  <c r="AL281" i="2"/>
  <c r="AK281" i="2"/>
  <c r="AI281" i="2"/>
  <c r="AH281" i="2"/>
  <c r="AG281" i="2"/>
  <c r="AF281" i="2"/>
  <c r="AD281" i="2"/>
  <c r="AC281" i="2"/>
  <c r="AB281" i="2"/>
  <c r="AA281" i="2"/>
  <c r="Y281" i="2"/>
  <c r="AX280" i="2"/>
  <c r="AW280" i="2"/>
  <c r="AV280" i="2"/>
  <c r="AU280" i="2"/>
  <c r="AS280" i="2"/>
  <c r="AR280" i="2"/>
  <c r="AQ280" i="2"/>
  <c r="AP280" i="2"/>
  <c r="AN280" i="2"/>
  <c r="AM280" i="2"/>
  <c r="AL280" i="2"/>
  <c r="AK280" i="2"/>
  <c r="AI280" i="2"/>
  <c r="AH280" i="2"/>
  <c r="AG280" i="2"/>
  <c r="AF280" i="2"/>
  <c r="AD280" i="2"/>
  <c r="AC280" i="2"/>
  <c r="AB280" i="2"/>
  <c r="AA280" i="2"/>
  <c r="Y280" i="2"/>
  <c r="AX279" i="2"/>
  <c r="AW279" i="2"/>
  <c r="AV279" i="2"/>
  <c r="AU279" i="2"/>
  <c r="AS279" i="2"/>
  <c r="AR279" i="2"/>
  <c r="AQ279" i="2"/>
  <c r="AP279" i="2"/>
  <c r="AN279" i="2"/>
  <c r="AM279" i="2"/>
  <c r="AL279" i="2"/>
  <c r="AK279" i="2"/>
  <c r="AI279" i="2"/>
  <c r="AH279" i="2"/>
  <c r="AG279" i="2"/>
  <c r="AF279" i="2"/>
  <c r="AD279" i="2"/>
  <c r="AC279" i="2"/>
  <c r="AB279" i="2"/>
  <c r="AA279" i="2"/>
  <c r="Y279" i="2"/>
  <c r="AX278" i="2"/>
  <c r="AW278" i="2"/>
  <c r="AV278" i="2"/>
  <c r="AU278" i="2"/>
  <c r="AS278" i="2"/>
  <c r="AR278" i="2"/>
  <c r="AQ278" i="2"/>
  <c r="AP278" i="2"/>
  <c r="AN278" i="2"/>
  <c r="AM278" i="2"/>
  <c r="AL278" i="2"/>
  <c r="AK278" i="2"/>
  <c r="AI278" i="2"/>
  <c r="AH278" i="2"/>
  <c r="AG278" i="2"/>
  <c r="AF278" i="2"/>
  <c r="AD278" i="2"/>
  <c r="AC278" i="2"/>
  <c r="AB278" i="2"/>
  <c r="AA278" i="2"/>
  <c r="Y278" i="2"/>
  <c r="AX277" i="2"/>
  <c r="AW277" i="2"/>
  <c r="AV277" i="2"/>
  <c r="AU277" i="2"/>
  <c r="AS277" i="2"/>
  <c r="AR277" i="2"/>
  <c r="AQ277" i="2"/>
  <c r="AP277" i="2"/>
  <c r="AN277" i="2"/>
  <c r="AM277" i="2"/>
  <c r="AL277" i="2"/>
  <c r="AK277" i="2"/>
  <c r="AI277" i="2"/>
  <c r="AH277" i="2"/>
  <c r="AG277" i="2"/>
  <c r="AF277" i="2"/>
  <c r="AD277" i="2"/>
  <c r="AC277" i="2"/>
  <c r="AB277" i="2"/>
  <c r="AA277" i="2"/>
  <c r="Y277" i="2"/>
  <c r="AX276" i="2"/>
  <c r="AW276" i="2"/>
  <c r="AV276" i="2"/>
  <c r="AU276" i="2"/>
  <c r="AS276" i="2"/>
  <c r="AR276" i="2"/>
  <c r="AQ276" i="2"/>
  <c r="AP276" i="2"/>
  <c r="AN276" i="2"/>
  <c r="AM276" i="2"/>
  <c r="AL276" i="2"/>
  <c r="AK276" i="2"/>
  <c r="AI276" i="2"/>
  <c r="AH276" i="2"/>
  <c r="AG276" i="2"/>
  <c r="AF276" i="2"/>
  <c r="AD276" i="2"/>
  <c r="AC276" i="2"/>
  <c r="AB276" i="2"/>
  <c r="AA276" i="2"/>
  <c r="Y276" i="2"/>
  <c r="AX275" i="2"/>
  <c r="AW275" i="2"/>
  <c r="AV275" i="2"/>
  <c r="AU275" i="2"/>
  <c r="AS275" i="2"/>
  <c r="AR275" i="2"/>
  <c r="AQ275" i="2"/>
  <c r="AP275" i="2"/>
  <c r="AN275" i="2"/>
  <c r="AM275" i="2"/>
  <c r="AL275" i="2"/>
  <c r="AK275" i="2"/>
  <c r="AI275" i="2"/>
  <c r="AH275" i="2"/>
  <c r="AG275" i="2"/>
  <c r="AF275" i="2"/>
  <c r="AD275" i="2"/>
  <c r="AC275" i="2"/>
  <c r="AB275" i="2"/>
  <c r="AA275" i="2"/>
  <c r="Y275" i="2"/>
  <c r="AX274" i="2"/>
  <c r="AW274" i="2"/>
  <c r="AV274" i="2"/>
  <c r="AU274" i="2"/>
  <c r="AS274" i="2"/>
  <c r="AR274" i="2"/>
  <c r="AQ274" i="2"/>
  <c r="AP274" i="2"/>
  <c r="AN274" i="2"/>
  <c r="AM274" i="2"/>
  <c r="AL274" i="2"/>
  <c r="AK274" i="2"/>
  <c r="AI274" i="2"/>
  <c r="AH274" i="2"/>
  <c r="AG274" i="2"/>
  <c r="AF274" i="2"/>
  <c r="AD274" i="2"/>
  <c r="AC274" i="2"/>
  <c r="AB274" i="2"/>
  <c r="AA274" i="2"/>
  <c r="Y274" i="2"/>
  <c r="AX273" i="2"/>
  <c r="AW273" i="2"/>
  <c r="AV273" i="2"/>
  <c r="AU273" i="2"/>
  <c r="AS273" i="2"/>
  <c r="AR273" i="2"/>
  <c r="AQ273" i="2"/>
  <c r="AP273" i="2"/>
  <c r="AN273" i="2"/>
  <c r="AM273" i="2"/>
  <c r="AL273" i="2"/>
  <c r="AK273" i="2"/>
  <c r="AI273" i="2"/>
  <c r="AH273" i="2"/>
  <c r="AG273" i="2"/>
  <c r="AF273" i="2"/>
  <c r="AD273" i="2"/>
  <c r="AC273" i="2"/>
  <c r="AB273" i="2"/>
  <c r="AA273" i="2"/>
  <c r="Y273" i="2"/>
  <c r="AX272" i="2"/>
  <c r="AW272" i="2"/>
  <c r="AV272" i="2"/>
  <c r="AU272" i="2"/>
  <c r="AS272" i="2"/>
  <c r="AR272" i="2"/>
  <c r="AQ272" i="2"/>
  <c r="AP272" i="2"/>
  <c r="AN272" i="2"/>
  <c r="AM272" i="2"/>
  <c r="AL272" i="2"/>
  <c r="AK272" i="2"/>
  <c r="AI272" i="2"/>
  <c r="AH272" i="2"/>
  <c r="AG272" i="2"/>
  <c r="AF272" i="2"/>
  <c r="AD272" i="2"/>
  <c r="AC272" i="2"/>
  <c r="AB272" i="2"/>
  <c r="AA272" i="2"/>
  <c r="Y272" i="2"/>
  <c r="AX271" i="2"/>
  <c r="AW271" i="2"/>
  <c r="AV271" i="2"/>
  <c r="AU271" i="2"/>
  <c r="AS271" i="2"/>
  <c r="AR271" i="2"/>
  <c r="AQ271" i="2"/>
  <c r="AP271" i="2"/>
  <c r="AN271" i="2"/>
  <c r="AM271" i="2"/>
  <c r="AL271" i="2"/>
  <c r="AK271" i="2"/>
  <c r="AI271" i="2"/>
  <c r="AH271" i="2"/>
  <c r="AG271" i="2"/>
  <c r="AF271" i="2"/>
  <c r="AD271" i="2"/>
  <c r="AC271" i="2"/>
  <c r="AB271" i="2"/>
  <c r="AA271" i="2"/>
  <c r="Y271" i="2"/>
  <c r="AX270" i="2"/>
  <c r="AW270" i="2"/>
  <c r="AV270" i="2"/>
  <c r="AU270" i="2"/>
  <c r="AS270" i="2"/>
  <c r="AR270" i="2"/>
  <c r="AQ270" i="2"/>
  <c r="AP270" i="2"/>
  <c r="AN270" i="2"/>
  <c r="AM270" i="2"/>
  <c r="AL270" i="2"/>
  <c r="AK270" i="2"/>
  <c r="AI270" i="2"/>
  <c r="AH270" i="2"/>
  <c r="AG270" i="2"/>
  <c r="AF270" i="2"/>
  <c r="AD270" i="2"/>
  <c r="AC270" i="2"/>
  <c r="AB270" i="2"/>
  <c r="AA270" i="2"/>
  <c r="Y270" i="2"/>
  <c r="AX269" i="2"/>
  <c r="AW269" i="2"/>
  <c r="AV269" i="2"/>
  <c r="AU269" i="2"/>
  <c r="AS269" i="2"/>
  <c r="AR269" i="2"/>
  <c r="AQ269" i="2"/>
  <c r="AP269" i="2"/>
  <c r="AN269" i="2"/>
  <c r="AM269" i="2"/>
  <c r="AL269" i="2"/>
  <c r="AK269" i="2"/>
  <c r="AI269" i="2"/>
  <c r="AH269" i="2"/>
  <c r="AG269" i="2"/>
  <c r="AF269" i="2"/>
  <c r="AD269" i="2"/>
  <c r="AC269" i="2"/>
  <c r="AB269" i="2"/>
  <c r="AA269" i="2"/>
  <c r="Y269" i="2"/>
  <c r="AX268" i="2"/>
  <c r="AW268" i="2"/>
  <c r="AV268" i="2"/>
  <c r="AU268" i="2"/>
  <c r="AS268" i="2"/>
  <c r="AR268" i="2"/>
  <c r="AQ268" i="2"/>
  <c r="AP268" i="2"/>
  <c r="AN268" i="2"/>
  <c r="AM268" i="2"/>
  <c r="AL268" i="2"/>
  <c r="AK268" i="2"/>
  <c r="AI268" i="2"/>
  <c r="AH268" i="2"/>
  <c r="AG268" i="2"/>
  <c r="AF268" i="2"/>
  <c r="AD268" i="2"/>
  <c r="AC268" i="2"/>
  <c r="AB268" i="2"/>
  <c r="AA268" i="2"/>
  <c r="Y268" i="2"/>
  <c r="AX267" i="2"/>
  <c r="AW267" i="2"/>
  <c r="AV267" i="2"/>
  <c r="AU267" i="2"/>
  <c r="AS267" i="2"/>
  <c r="AR267" i="2"/>
  <c r="AQ267" i="2"/>
  <c r="AP267" i="2"/>
  <c r="AN267" i="2"/>
  <c r="AM267" i="2"/>
  <c r="AL267" i="2"/>
  <c r="AK267" i="2"/>
  <c r="AI267" i="2"/>
  <c r="AH267" i="2"/>
  <c r="AG267" i="2"/>
  <c r="AF267" i="2"/>
  <c r="AD267" i="2"/>
  <c r="AC267" i="2"/>
  <c r="AB267" i="2"/>
  <c r="AA267" i="2"/>
  <c r="Y267" i="2"/>
  <c r="AX266" i="2"/>
  <c r="AW266" i="2"/>
  <c r="AV266" i="2"/>
  <c r="AU266" i="2"/>
  <c r="AS266" i="2"/>
  <c r="AR266" i="2"/>
  <c r="AQ266" i="2"/>
  <c r="AP266" i="2"/>
  <c r="AN266" i="2"/>
  <c r="AM266" i="2"/>
  <c r="AL266" i="2"/>
  <c r="AK266" i="2"/>
  <c r="AI266" i="2"/>
  <c r="AH266" i="2"/>
  <c r="AG266" i="2"/>
  <c r="AF266" i="2"/>
  <c r="AD266" i="2"/>
  <c r="AC266" i="2"/>
  <c r="AB266" i="2"/>
  <c r="AA266" i="2"/>
  <c r="Y266" i="2"/>
  <c r="AX265" i="2"/>
  <c r="AW265" i="2"/>
  <c r="AV265" i="2"/>
  <c r="AU265" i="2"/>
  <c r="AS265" i="2"/>
  <c r="AR265" i="2"/>
  <c r="AQ265" i="2"/>
  <c r="AP265" i="2"/>
  <c r="AN265" i="2"/>
  <c r="AM265" i="2"/>
  <c r="AL265" i="2"/>
  <c r="AK265" i="2"/>
  <c r="AI265" i="2"/>
  <c r="AH265" i="2"/>
  <c r="AG265" i="2"/>
  <c r="AF265" i="2"/>
  <c r="AD265" i="2"/>
  <c r="AC265" i="2"/>
  <c r="AB265" i="2"/>
  <c r="AA265" i="2"/>
  <c r="Y265" i="2"/>
  <c r="AX264" i="2"/>
  <c r="AW264" i="2"/>
  <c r="AV264" i="2"/>
  <c r="AU264" i="2"/>
  <c r="AS264" i="2"/>
  <c r="AR264" i="2"/>
  <c r="AQ264" i="2"/>
  <c r="AP264" i="2"/>
  <c r="AN264" i="2"/>
  <c r="AM264" i="2"/>
  <c r="AL264" i="2"/>
  <c r="AK264" i="2"/>
  <c r="AI264" i="2"/>
  <c r="AH264" i="2"/>
  <c r="AG264" i="2"/>
  <c r="AF264" i="2"/>
  <c r="AD264" i="2"/>
  <c r="AC264" i="2"/>
  <c r="AB264" i="2"/>
  <c r="AA264" i="2"/>
  <c r="Y264" i="2"/>
  <c r="AX263" i="2"/>
  <c r="AW263" i="2"/>
  <c r="AV263" i="2"/>
  <c r="AU263" i="2"/>
  <c r="AS263" i="2"/>
  <c r="AR263" i="2"/>
  <c r="AQ263" i="2"/>
  <c r="AP263" i="2"/>
  <c r="AN263" i="2"/>
  <c r="AM263" i="2"/>
  <c r="AL263" i="2"/>
  <c r="AK263" i="2"/>
  <c r="AI263" i="2"/>
  <c r="AH263" i="2"/>
  <c r="AG263" i="2"/>
  <c r="AF263" i="2"/>
  <c r="AD263" i="2"/>
  <c r="AC263" i="2"/>
  <c r="AB263" i="2"/>
  <c r="AA263" i="2"/>
  <c r="Y263" i="2"/>
  <c r="AX262" i="2"/>
  <c r="AW262" i="2"/>
  <c r="AV262" i="2"/>
  <c r="AU262" i="2"/>
  <c r="AS262" i="2"/>
  <c r="AR262" i="2"/>
  <c r="AQ262" i="2"/>
  <c r="AP262" i="2"/>
  <c r="AN262" i="2"/>
  <c r="AM262" i="2"/>
  <c r="AL262" i="2"/>
  <c r="AK262" i="2"/>
  <c r="AI262" i="2"/>
  <c r="AH262" i="2"/>
  <c r="AG262" i="2"/>
  <c r="AF262" i="2"/>
  <c r="AD262" i="2"/>
  <c r="AC262" i="2"/>
  <c r="AB262" i="2"/>
  <c r="AA262" i="2"/>
  <c r="Y262" i="2"/>
  <c r="AX261" i="2"/>
  <c r="AW261" i="2"/>
  <c r="AV261" i="2"/>
  <c r="AU261" i="2"/>
  <c r="AS261" i="2"/>
  <c r="AR261" i="2"/>
  <c r="AQ261" i="2"/>
  <c r="AP261" i="2"/>
  <c r="AN261" i="2"/>
  <c r="AM261" i="2"/>
  <c r="AL261" i="2"/>
  <c r="AK261" i="2"/>
  <c r="AI261" i="2"/>
  <c r="AH261" i="2"/>
  <c r="AG261" i="2"/>
  <c r="AF261" i="2"/>
  <c r="AD261" i="2"/>
  <c r="AC261" i="2"/>
  <c r="AB261" i="2"/>
  <c r="AA261" i="2"/>
  <c r="Y261" i="2"/>
  <c r="AX260" i="2"/>
  <c r="AW260" i="2"/>
  <c r="AV260" i="2"/>
  <c r="AU260" i="2"/>
  <c r="AS260" i="2"/>
  <c r="AR260" i="2"/>
  <c r="AQ260" i="2"/>
  <c r="AP260" i="2"/>
  <c r="AN260" i="2"/>
  <c r="AM260" i="2"/>
  <c r="AL260" i="2"/>
  <c r="AK260" i="2"/>
  <c r="AI260" i="2"/>
  <c r="AH260" i="2"/>
  <c r="AG260" i="2"/>
  <c r="AF260" i="2"/>
  <c r="AD260" i="2"/>
  <c r="AC260" i="2"/>
  <c r="AB260" i="2"/>
  <c r="AA260" i="2"/>
  <c r="Y260" i="2"/>
  <c r="AX259" i="2"/>
  <c r="AW259" i="2"/>
  <c r="AV259" i="2"/>
  <c r="AU259" i="2"/>
  <c r="AS259" i="2"/>
  <c r="AR259" i="2"/>
  <c r="AQ259" i="2"/>
  <c r="AP259" i="2"/>
  <c r="AN259" i="2"/>
  <c r="AM259" i="2"/>
  <c r="AL259" i="2"/>
  <c r="AK259" i="2"/>
  <c r="AI259" i="2"/>
  <c r="AH259" i="2"/>
  <c r="AG259" i="2"/>
  <c r="AF259" i="2"/>
  <c r="AD259" i="2"/>
  <c r="AC259" i="2"/>
  <c r="AB259" i="2"/>
  <c r="AA259" i="2"/>
  <c r="Y259" i="2"/>
  <c r="AX258" i="2"/>
  <c r="AW258" i="2"/>
  <c r="AV258" i="2"/>
  <c r="AU258" i="2"/>
  <c r="AS258" i="2"/>
  <c r="AR258" i="2"/>
  <c r="AQ258" i="2"/>
  <c r="AP258" i="2"/>
  <c r="AN258" i="2"/>
  <c r="AM258" i="2"/>
  <c r="AL258" i="2"/>
  <c r="AK258" i="2"/>
  <c r="AI258" i="2"/>
  <c r="AH258" i="2"/>
  <c r="AG258" i="2"/>
  <c r="AF258" i="2"/>
  <c r="AD258" i="2"/>
  <c r="AC258" i="2"/>
  <c r="AB258" i="2"/>
  <c r="AA258" i="2"/>
  <c r="Y258" i="2"/>
  <c r="AX257" i="2"/>
  <c r="AW257" i="2"/>
  <c r="AV257" i="2"/>
  <c r="AU257" i="2"/>
  <c r="AS257" i="2"/>
  <c r="AR257" i="2"/>
  <c r="AQ257" i="2"/>
  <c r="AP257" i="2"/>
  <c r="AN257" i="2"/>
  <c r="AM257" i="2"/>
  <c r="AL257" i="2"/>
  <c r="AK257" i="2"/>
  <c r="AI257" i="2"/>
  <c r="AH257" i="2"/>
  <c r="AG257" i="2"/>
  <c r="AF257" i="2"/>
  <c r="AD257" i="2"/>
  <c r="AC257" i="2"/>
  <c r="AB257" i="2"/>
  <c r="AA257" i="2"/>
  <c r="Y257" i="2"/>
  <c r="AX256" i="2"/>
  <c r="AW256" i="2"/>
  <c r="AV256" i="2"/>
  <c r="AU256" i="2"/>
  <c r="AS256" i="2"/>
  <c r="AR256" i="2"/>
  <c r="AQ256" i="2"/>
  <c r="AP256" i="2"/>
  <c r="AN256" i="2"/>
  <c r="AM256" i="2"/>
  <c r="AL256" i="2"/>
  <c r="AK256" i="2"/>
  <c r="AI256" i="2"/>
  <c r="AH256" i="2"/>
  <c r="AG256" i="2"/>
  <c r="AF256" i="2"/>
  <c r="AD256" i="2"/>
  <c r="AC256" i="2"/>
  <c r="AB256" i="2"/>
  <c r="AA256" i="2"/>
  <c r="Y256" i="2"/>
  <c r="AX255" i="2"/>
  <c r="AW255" i="2"/>
  <c r="AV255" i="2"/>
  <c r="AU255" i="2"/>
  <c r="AS255" i="2"/>
  <c r="AR255" i="2"/>
  <c r="AQ255" i="2"/>
  <c r="AP255" i="2"/>
  <c r="AN255" i="2"/>
  <c r="AM255" i="2"/>
  <c r="AL255" i="2"/>
  <c r="AK255" i="2"/>
  <c r="AI255" i="2"/>
  <c r="AH255" i="2"/>
  <c r="AG255" i="2"/>
  <c r="AF255" i="2"/>
  <c r="AD255" i="2"/>
  <c r="AC255" i="2"/>
  <c r="AB255" i="2"/>
  <c r="AA255" i="2"/>
  <c r="Y255" i="2"/>
  <c r="AX254" i="2"/>
  <c r="AW254" i="2"/>
  <c r="AV254" i="2"/>
  <c r="AU254" i="2"/>
  <c r="AS254" i="2"/>
  <c r="AR254" i="2"/>
  <c r="AQ254" i="2"/>
  <c r="AP254" i="2"/>
  <c r="AN254" i="2"/>
  <c r="AM254" i="2"/>
  <c r="AL254" i="2"/>
  <c r="AK254" i="2"/>
  <c r="AI254" i="2"/>
  <c r="AH254" i="2"/>
  <c r="AG254" i="2"/>
  <c r="AF254" i="2"/>
  <c r="AD254" i="2"/>
  <c r="AC254" i="2"/>
  <c r="AB254" i="2"/>
  <c r="AA254" i="2"/>
  <c r="Y254" i="2"/>
  <c r="AX253" i="2"/>
  <c r="AW253" i="2"/>
  <c r="AV253" i="2"/>
  <c r="AU253" i="2"/>
  <c r="AS253" i="2"/>
  <c r="AR253" i="2"/>
  <c r="AQ253" i="2"/>
  <c r="AP253" i="2"/>
  <c r="AN253" i="2"/>
  <c r="AM253" i="2"/>
  <c r="AL253" i="2"/>
  <c r="AK253" i="2"/>
  <c r="AI253" i="2"/>
  <c r="AH253" i="2"/>
  <c r="AG253" i="2"/>
  <c r="AF253" i="2"/>
  <c r="AD253" i="2"/>
  <c r="AC253" i="2"/>
  <c r="AB253" i="2"/>
  <c r="AA253" i="2"/>
  <c r="Y253" i="2"/>
  <c r="AX252" i="2"/>
  <c r="AW252" i="2"/>
  <c r="AV252" i="2"/>
  <c r="AU252" i="2"/>
  <c r="AS252" i="2"/>
  <c r="AR252" i="2"/>
  <c r="AQ252" i="2"/>
  <c r="AP252" i="2"/>
  <c r="AN252" i="2"/>
  <c r="AM252" i="2"/>
  <c r="AL252" i="2"/>
  <c r="AK252" i="2"/>
  <c r="AI252" i="2"/>
  <c r="AH252" i="2"/>
  <c r="AG252" i="2"/>
  <c r="AF252" i="2"/>
  <c r="AD252" i="2"/>
  <c r="AC252" i="2"/>
  <c r="AB252" i="2"/>
  <c r="AA252" i="2"/>
  <c r="Y252" i="2"/>
  <c r="AX251" i="2"/>
  <c r="AW251" i="2"/>
  <c r="AV251" i="2"/>
  <c r="AU251" i="2"/>
  <c r="AS251" i="2"/>
  <c r="AR251" i="2"/>
  <c r="AQ251" i="2"/>
  <c r="AP251" i="2"/>
  <c r="AN251" i="2"/>
  <c r="AM251" i="2"/>
  <c r="AL251" i="2"/>
  <c r="AK251" i="2"/>
  <c r="AI251" i="2"/>
  <c r="AH251" i="2"/>
  <c r="AG251" i="2"/>
  <c r="AF251" i="2"/>
  <c r="AD251" i="2"/>
  <c r="AC251" i="2"/>
  <c r="AB251" i="2"/>
  <c r="AA251" i="2"/>
  <c r="Y251" i="2"/>
  <c r="AX250" i="2"/>
  <c r="AW250" i="2"/>
  <c r="AV250" i="2"/>
  <c r="AU250" i="2"/>
  <c r="AS250" i="2"/>
  <c r="AR250" i="2"/>
  <c r="AQ250" i="2"/>
  <c r="AP250" i="2"/>
  <c r="AN250" i="2"/>
  <c r="AM250" i="2"/>
  <c r="AL250" i="2"/>
  <c r="AK250" i="2"/>
  <c r="AI250" i="2"/>
  <c r="AH250" i="2"/>
  <c r="AG250" i="2"/>
  <c r="AF250" i="2"/>
  <c r="AD250" i="2"/>
  <c r="AC250" i="2"/>
  <c r="AB250" i="2"/>
  <c r="AA250" i="2"/>
  <c r="Y250" i="2"/>
  <c r="AX249" i="2"/>
  <c r="AW249" i="2"/>
  <c r="AV249" i="2"/>
  <c r="AU249" i="2"/>
  <c r="AS249" i="2"/>
  <c r="AR249" i="2"/>
  <c r="AQ249" i="2"/>
  <c r="AP249" i="2"/>
  <c r="AN249" i="2"/>
  <c r="AM249" i="2"/>
  <c r="AL249" i="2"/>
  <c r="AK249" i="2"/>
  <c r="AI249" i="2"/>
  <c r="AH249" i="2"/>
  <c r="AG249" i="2"/>
  <c r="AF249" i="2"/>
  <c r="AD249" i="2"/>
  <c r="AC249" i="2"/>
  <c r="AB249" i="2"/>
  <c r="AA249" i="2"/>
  <c r="Y249" i="2"/>
  <c r="AX248" i="2"/>
  <c r="AW248" i="2"/>
  <c r="AV248" i="2"/>
  <c r="AU248" i="2"/>
  <c r="AS248" i="2"/>
  <c r="AR248" i="2"/>
  <c r="AQ248" i="2"/>
  <c r="AP248" i="2"/>
  <c r="AN248" i="2"/>
  <c r="AM248" i="2"/>
  <c r="AL248" i="2"/>
  <c r="AK248" i="2"/>
  <c r="AI248" i="2"/>
  <c r="AH248" i="2"/>
  <c r="AG248" i="2"/>
  <c r="AF248" i="2"/>
  <c r="AD248" i="2"/>
  <c r="AC248" i="2"/>
  <c r="AB248" i="2"/>
  <c r="AA248" i="2"/>
  <c r="Y248" i="2"/>
  <c r="AX247" i="2"/>
  <c r="AW247" i="2"/>
  <c r="AV247" i="2"/>
  <c r="AU247" i="2"/>
  <c r="AS247" i="2"/>
  <c r="AR247" i="2"/>
  <c r="AQ247" i="2"/>
  <c r="AP247" i="2"/>
  <c r="AN247" i="2"/>
  <c r="AM247" i="2"/>
  <c r="AL247" i="2"/>
  <c r="AK247" i="2"/>
  <c r="AI247" i="2"/>
  <c r="AH247" i="2"/>
  <c r="AG247" i="2"/>
  <c r="AF247" i="2"/>
  <c r="AD247" i="2"/>
  <c r="AC247" i="2"/>
  <c r="AB247" i="2"/>
  <c r="AA247" i="2"/>
  <c r="Y247" i="2"/>
  <c r="AX246" i="2"/>
  <c r="AW246" i="2"/>
  <c r="AV246" i="2"/>
  <c r="AU246" i="2"/>
  <c r="AS246" i="2"/>
  <c r="AR246" i="2"/>
  <c r="AQ246" i="2"/>
  <c r="AP246" i="2"/>
  <c r="AN246" i="2"/>
  <c r="AM246" i="2"/>
  <c r="AL246" i="2"/>
  <c r="AK246" i="2"/>
  <c r="AI246" i="2"/>
  <c r="AH246" i="2"/>
  <c r="AG246" i="2"/>
  <c r="AF246" i="2"/>
  <c r="AD246" i="2"/>
  <c r="AC246" i="2"/>
  <c r="AB246" i="2"/>
  <c r="AA246" i="2"/>
  <c r="Y246" i="2"/>
  <c r="AX245" i="2"/>
  <c r="AW245" i="2"/>
  <c r="AV245" i="2"/>
  <c r="AU245" i="2"/>
  <c r="AS245" i="2"/>
  <c r="AR245" i="2"/>
  <c r="AQ245" i="2"/>
  <c r="AP245" i="2"/>
  <c r="AN245" i="2"/>
  <c r="AM245" i="2"/>
  <c r="AL245" i="2"/>
  <c r="AK245" i="2"/>
  <c r="AI245" i="2"/>
  <c r="AH245" i="2"/>
  <c r="AG245" i="2"/>
  <c r="AF245" i="2"/>
  <c r="AD245" i="2"/>
  <c r="AC245" i="2"/>
  <c r="AB245" i="2"/>
  <c r="AA245" i="2"/>
  <c r="Y245" i="2"/>
  <c r="AX244" i="2"/>
  <c r="AW244" i="2"/>
  <c r="AV244" i="2"/>
  <c r="AU244" i="2"/>
  <c r="AS244" i="2"/>
  <c r="AR244" i="2"/>
  <c r="AQ244" i="2"/>
  <c r="AP244" i="2"/>
  <c r="AN244" i="2"/>
  <c r="AM244" i="2"/>
  <c r="AL244" i="2"/>
  <c r="AK244" i="2"/>
  <c r="AI244" i="2"/>
  <c r="AH244" i="2"/>
  <c r="AG244" i="2"/>
  <c r="AF244" i="2"/>
  <c r="AD244" i="2"/>
  <c r="AC244" i="2"/>
  <c r="AB244" i="2"/>
  <c r="AA244" i="2"/>
  <c r="Y244" i="2"/>
  <c r="AX243" i="2"/>
  <c r="AW243" i="2"/>
  <c r="AV243" i="2"/>
  <c r="AU243" i="2"/>
  <c r="AS243" i="2"/>
  <c r="AR243" i="2"/>
  <c r="AQ243" i="2"/>
  <c r="AP243" i="2"/>
  <c r="AN243" i="2"/>
  <c r="AM243" i="2"/>
  <c r="AL243" i="2"/>
  <c r="AK243" i="2"/>
  <c r="AI243" i="2"/>
  <c r="AH243" i="2"/>
  <c r="AG243" i="2"/>
  <c r="AF243" i="2"/>
  <c r="AD243" i="2"/>
  <c r="AC243" i="2"/>
  <c r="AB243" i="2"/>
  <c r="AA243" i="2"/>
  <c r="Y243" i="2"/>
  <c r="AX242" i="2"/>
  <c r="AW242" i="2"/>
  <c r="AV242" i="2"/>
  <c r="AU242" i="2"/>
  <c r="AS242" i="2"/>
  <c r="AR242" i="2"/>
  <c r="AQ242" i="2"/>
  <c r="AP242" i="2"/>
  <c r="AN242" i="2"/>
  <c r="AM242" i="2"/>
  <c r="AL242" i="2"/>
  <c r="AK242" i="2"/>
  <c r="AI242" i="2"/>
  <c r="AH242" i="2"/>
  <c r="AG242" i="2"/>
  <c r="AF242" i="2"/>
  <c r="AD242" i="2"/>
  <c r="AC242" i="2"/>
  <c r="AB242" i="2"/>
  <c r="AA242" i="2"/>
  <c r="Y242" i="2"/>
  <c r="AX241" i="2"/>
  <c r="AW241" i="2"/>
  <c r="AV241" i="2"/>
  <c r="AU241" i="2"/>
  <c r="AS241" i="2"/>
  <c r="AR241" i="2"/>
  <c r="AQ241" i="2"/>
  <c r="AP241" i="2"/>
  <c r="AN241" i="2"/>
  <c r="AM241" i="2"/>
  <c r="AL241" i="2"/>
  <c r="AK241" i="2"/>
  <c r="AI241" i="2"/>
  <c r="AH241" i="2"/>
  <c r="AG241" i="2"/>
  <c r="AF241" i="2"/>
  <c r="AD241" i="2"/>
  <c r="AC241" i="2"/>
  <c r="AB241" i="2"/>
  <c r="AA241" i="2"/>
  <c r="Y241" i="2"/>
  <c r="AX240" i="2"/>
  <c r="AW240" i="2"/>
  <c r="AV240" i="2"/>
  <c r="AU240" i="2"/>
  <c r="AS240" i="2"/>
  <c r="AR240" i="2"/>
  <c r="AQ240" i="2"/>
  <c r="AP240" i="2"/>
  <c r="AN240" i="2"/>
  <c r="AM240" i="2"/>
  <c r="AL240" i="2"/>
  <c r="AK240" i="2"/>
  <c r="AI240" i="2"/>
  <c r="AH240" i="2"/>
  <c r="AG240" i="2"/>
  <c r="AF240" i="2"/>
  <c r="AD240" i="2"/>
  <c r="AC240" i="2"/>
  <c r="AB240" i="2"/>
  <c r="AA240" i="2"/>
  <c r="Y240" i="2"/>
  <c r="AX239" i="2"/>
  <c r="AW239" i="2"/>
  <c r="AV239" i="2"/>
  <c r="AU239" i="2"/>
  <c r="AS239" i="2"/>
  <c r="AR239" i="2"/>
  <c r="AQ239" i="2"/>
  <c r="AP239" i="2"/>
  <c r="AN239" i="2"/>
  <c r="AM239" i="2"/>
  <c r="AL239" i="2"/>
  <c r="AK239" i="2"/>
  <c r="AI239" i="2"/>
  <c r="AH239" i="2"/>
  <c r="AG239" i="2"/>
  <c r="AF239" i="2"/>
  <c r="AD239" i="2"/>
  <c r="AC239" i="2"/>
  <c r="AB239" i="2"/>
  <c r="AA239" i="2"/>
  <c r="Y239" i="2"/>
  <c r="AX238" i="2"/>
  <c r="AW238" i="2"/>
  <c r="AV238" i="2"/>
  <c r="AU238" i="2"/>
  <c r="AS238" i="2"/>
  <c r="AR238" i="2"/>
  <c r="AQ238" i="2"/>
  <c r="AP238" i="2"/>
  <c r="AN238" i="2"/>
  <c r="AM238" i="2"/>
  <c r="AL238" i="2"/>
  <c r="AK238" i="2"/>
  <c r="AI238" i="2"/>
  <c r="AH238" i="2"/>
  <c r="AG238" i="2"/>
  <c r="AF238" i="2"/>
  <c r="AD238" i="2"/>
  <c r="AC238" i="2"/>
  <c r="AB238" i="2"/>
  <c r="AA238" i="2"/>
  <c r="Y238" i="2"/>
  <c r="AX237" i="2"/>
  <c r="AW237" i="2"/>
  <c r="AV237" i="2"/>
  <c r="AU237" i="2"/>
  <c r="AS237" i="2"/>
  <c r="AR237" i="2"/>
  <c r="AQ237" i="2"/>
  <c r="AP237" i="2"/>
  <c r="AN237" i="2"/>
  <c r="AM237" i="2"/>
  <c r="AL237" i="2"/>
  <c r="AK237" i="2"/>
  <c r="AI237" i="2"/>
  <c r="AH237" i="2"/>
  <c r="AG237" i="2"/>
  <c r="AF237" i="2"/>
  <c r="AD237" i="2"/>
  <c r="AC237" i="2"/>
  <c r="AB237" i="2"/>
  <c r="AA237" i="2"/>
  <c r="Y237" i="2"/>
  <c r="AX236" i="2"/>
  <c r="AW236" i="2"/>
  <c r="AV236" i="2"/>
  <c r="AU236" i="2"/>
  <c r="AS236" i="2"/>
  <c r="AR236" i="2"/>
  <c r="AQ236" i="2"/>
  <c r="AP236" i="2"/>
  <c r="AN236" i="2"/>
  <c r="AM236" i="2"/>
  <c r="AL236" i="2"/>
  <c r="AK236" i="2"/>
  <c r="AI236" i="2"/>
  <c r="AH236" i="2"/>
  <c r="AG236" i="2"/>
  <c r="AF236" i="2"/>
  <c r="AD236" i="2"/>
  <c r="AC236" i="2"/>
  <c r="AB236" i="2"/>
  <c r="AA236" i="2"/>
  <c r="Y236" i="2"/>
  <c r="AX235" i="2"/>
  <c r="AW235" i="2"/>
  <c r="AV235" i="2"/>
  <c r="AU235" i="2"/>
  <c r="AS235" i="2"/>
  <c r="AR235" i="2"/>
  <c r="AQ235" i="2"/>
  <c r="AP235" i="2"/>
  <c r="AN235" i="2"/>
  <c r="AM235" i="2"/>
  <c r="AL235" i="2"/>
  <c r="AK235" i="2"/>
  <c r="AI235" i="2"/>
  <c r="AH235" i="2"/>
  <c r="AG235" i="2"/>
  <c r="AF235" i="2"/>
  <c r="AD235" i="2"/>
  <c r="AC235" i="2"/>
  <c r="AB235" i="2"/>
  <c r="AA235" i="2"/>
  <c r="Y235" i="2"/>
  <c r="AX234" i="2"/>
  <c r="AW234" i="2"/>
  <c r="AV234" i="2"/>
  <c r="AU234" i="2"/>
  <c r="AS234" i="2"/>
  <c r="AR234" i="2"/>
  <c r="AQ234" i="2"/>
  <c r="AP234" i="2"/>
  <c r="AN234" i="2"/>
  <c r="AM234" i="2"/>
  <c r="AL234" i="2"/>
  <c r="AK234" i="2"/>
  <c r="AI234" i="2"/>
  <c r="AH234" i="2"/>
  <c r="AG234" i="2"/>
  <c r="AF234" i="2"/>
  <c r="AD234" i="2"/>
  <c r="AC234" i="2"/>
  <c r="AB234" i="2"/>
  <c r="AA234" i="2"/>
  <c r="Y234" i="2"/>
  <c r="AX233" i="2"/>
  <c r="AW233" i="2"/>
  <c r="AV233" i="2"/>
  <c r="AU233" i="2"/>
  <c r="AS233" i="2"/>
  <c r="AR233" i="2"/>
  <c r="AQ233" i="2"/>
  <c r="AP233" i="2"/>
  <c r="AN233" i="2"/>
  <c r="AM233" i="2"/>
  <c r="AL233" i="2"/>
  <c r="AK233" i="2"/>
  <c r="AI233" i="2"/>
  <c r="AH233" i="2"/>
  <c r="AG233" i="2"/>
  <c r="AF233" i="2"/>
  <c r="AD233" i="2"/>
  <c r="AC233" i="2"/>
  <c r="AB233" i="2"/>
  <c r="AA233" i="2"/>
  <c r="Y233" i="2"/>
  <c r="AX232" i="2"/>
  <c r="AW232" i="2"/>
  <c r="AV232" i="2"/>
  <c r="AU232" i="2"/>
  <c r="AS232" i="2"/>
  <c r="AR232" i="2"/>
  <c r="AQ232" i="2"/>
  <c r="AP232" i="2"/>
  <c r="AN232" i="2"/>
  <c r="AM232" i="2"/>
  <c r="AL232" i="2"/>
  <c r="AK232" i="2"/>
  <c r="AI232" i="2"/>
  <c r="AH232" i="2"/>
  <c r="AG232" i="2"/>
  <c r="AF232" i="2"/>
  <c r="AD232" i="2"/>
  <c r="AC232" i="2"/>
  <c r="AB232" i="2"/>
  <c r="AA232" i="2"/>
  <c r="Y232" i="2"/>
  <c r="AX231" i="2"/>
  <c r="AW231" i="2"/>
  <c r="AV231" i="2"/>
  <c r="AU231" i="2"/>
  <c r="AS231" i="2"/>
  <c r="AR231" i="2"/>
  <c r="AQ231" i="2"/>
  <c r="AP231" i="2"/>
  <c r="AN231" i="2"/>
  <c r="AM231" i="2"/>
  <c r="AL231" i="2"/>
  <c r="AK231" i="2"/>
  <c r="AI231" i="2"/>
  <c r="AH231" i="2"/>
  <c r="AG231" i="2"/>
  <c r="AF231" i="2"/>
  <c r="AD231" i="2"/>
  <c r="AC231" i="2"/>
  <c r="AB231" i="2"/>
  <c r="AA231" i="2"/>
  <c r="Y231" i="2"/>
  <c r="AX230" i="2"/>
  <c r="AW230" i="2"/>
  <c r="AV230" i="2"/>
  <c r="AU230" i="2"/>
  <c r="AS230" i="2"/>
  <c r="AR230" i="2"/>
  <c r="AQ230" i="2"/>
  <c r="AP230" i="2"/>
  <c r="AN230" i="2"/>
  <c r="AM230" i="2"/>
  <c r="AL230" i="2"/>
  <c r="AK230" i="2"/>
  <c r="AI230" i="2"/>
  <c r="AH230" i="2"/>
  <c r="AG230" i="2"/>
  <c r="AF230" i="2"/>
  <c r="AD230" i="2"/>
  <c r="AC230" i="2"/>
  <c r="AB230" i="2"/>
  <c r="AA230" i="2"/>
  <c r="Y230" i="2"/>
  <c r="AX229" i="2"/>
  <c r="AW229" i="2"/>
  <c r="AV229" i="2"/>
  <c r="AU229" i="2"/>
  <c r="AS229" i="2"/>
  <c r="AR229" i="2"/>
  <c r="AQ229" i="2"/>
  <c r="AP229" i="2"/>
  <c r="AN229" i="2"/>
  <c r="AM229" i="2"/>
  <c r="AL229" i="2"/>
  <c r="AK229" i="2"/>
  <c r="AI229" i="2"/>
  <c r="AH229" i="2"/>
  <c r="AG229" i="2"/>
  <c r="AF229" i="2"/>
  <c r="AD229" i="2"/>
  <c r="AC229" i="2"/>
  <c r="AB229" i="2"/>
  <c r="AA229" i="2"/>
  <c r="Y229" i="2"/>
  <c r="AX228" i="2"/>
  <c r="AW228" i="2"/>
  <c r="AV228" i="2"/>
  <c r="AU228" i="2"/>
  <c r="AS228" i="2"/>
  <c r="AR228" i="2"/>
  <c r="AQ228" i="2"/>
  <c r="AP228" i="2"/>
  <c r="AN228" i="2"/>
  <c r="AM228" i="2"/>
  <c r="AL228" i="2"/>
  <c r="AK228" i="2"/>
  <c r="AI228" i="2"/>
  <c r="AH228" i="2"/>
  <c r="AG228" i="2"/>
  <c r="AF228" i="2"/>
  <c r="AD228" i="2"/>
  <c r="AC228" i="2"/>
  <c r="AB228" i="2"/>
  <c r="AA228" i="2"/>
  <c r="Y228" i="2"/>
  <c r="AX227" i="2"/>
  <c r="AW227" i="2"/>
  <c r="AV227" i="2"/>
  <c r="AU227" i="2"/>
  <c r="AS227" i="2"/>
  <c r="AR227" i="2"/>
  <c r="AQ227" i="2"/>
  <c r="AP227" i="2"/>
  <c r="AN227" i="2"/>
  <c r="AM227" i="2"/>
  <c r="AL227" i="2"/>
  <c r="AK227" i="2"/>
  <c r="AI227" i="2"/>
  <c r="AH227" i="2"/>
  <c r="AG227" i="2"/>
  <c r="AF227" i="2"/>
  <c r="AD227" i="2"/>
  <c r="AC227" i="2"/>
  <c r="AB227" i="2"/>
  <c r="AA227" i="2"/>
  <c r="Y227" i="2"/>
  <c r="AX226" i="2"/>
  <c r="AW226" i="2"/>
  <c r="AV226" i="2"/>
  <c r="AU226" i="2"/>
  <c r="AS226" i="2"/>
  <c r="AR226" i="2"/>
  <c r="AQ226" i="2"/>
  <c r="AP226" i="2"/>
  <c r="AN226" i="2"/>
  <c r="AM226" i="2"/>
  <c r="AL226" i="2"/>
  <c r="AK226" i="2"/>
  <c r="AI226" i="2"/>
  <c r="AH226" i="2"/>
  <c r="AG226" i="2"/>
  <c r="AF226" i="2"/>
  <c r="AD226" i="2"/>
  <c r="AC226" i="2"/>
  <c r="AB226" i="2"/>
  <c r="AA226" i="2"/>
  <c r="Y226" i="2"/>
  <c r="AX225" i="2"/>
  <c r="AW225" i="2"/>
  <c r="AV225" i="2"/>
  <c r="AU225" i="2"/>
  <c r="AS225" i="2"/>
  <c r="AR225" i="2"/>
  <c r="AQ225" i="2"/>
  <c r="AP225" i="2"/>
  <c r="AN225" i="2"/>
  <c r="AM225" i="2"/>
  <c r="AL225" i="2"/>
  <c r="AK225" i="2"/>
  <c r="AI225" i="2"/>
  <c r="AH225" i="2"/>
  <c r="AG225" i="2"/>
  <c r="AF225" i="2"/>
  <c r="AD225" i="2"/>
  <c r="AC225" i="2"/>
  <c r="AB225" i="2"/>
  <c r="AA225" i="2"/>
  <c r="Y225" i="2"/>
  <c r="AX224" i="2"/>
  <c r="AW224" i="2"/>
  <c r="AV224" i="2"/>
  <c r="AU224" i="2"/>
  <c r="AS224" i="2"/>
  <c r="AR224" i="2"/>
  <c r="AQ224" i="2"/>
  <c r="AP224" i="2"/>
  <c r="AN224" i="2"/>
  <c r="AM224" i="2"/>
  <c r="AL224" i="2"/>
  <c r="AK224" i="2"/>
  <c r="AI224" i="2"/>
  <c r="AH224" i="2"/>
  <c r="AG224" i="2"/>
  <c r="AF224" i="2"/>
  <c r="AD224" i="2"/>
  <c r="AC224" i="2"/>
  <c r="AB224" i="2"/>
  <c r="AA224" i="2"/>
  <c r="Y224" i="2"/>
  <c r="AX223" i="2"/>
  <c r="AW223" i="2"/>
  <c r="AV223" i="2"/>
  <c r="AU223" i="2"/>
  <c r="AS223" i="2"/>
  <c r="AR223" i="2"/>
  <c r="AQ223" i="2"/>
  <c r="AP223" i="2"/>
  <c r="AN223" i="2"/>
  <c r="AM223" i="2"/>
  <c r="AL223" i="2"/>
  <c r="AK223" i="2"/>
  <c r="AI223" i="2"/>
  <c r="AH223" i="2"/>
  <c r="AG223" i="2"/>
  <c r="AF223" i="2"/>
  <c r="AD223" i="2"/>
  <c r="AC223" i="2"/>
  <c r="AB223" i="2"/>
  <c r="AA223" i="2"/>
  <c r="Y223" i="2"/>
  <c r="AX222" i="2"/>
  <c r="AW222" i="2"/>
  <c r="AV222" i="2"/>
  <c r="AU222" i="2"/>
  <c r="AS222" i="2"/>
  <c r="AR222" i="2"/>
  <c r="AQ222" i="2"/>
  <c r="AP222" i="2"/>
  <c r="AN222" i="2"/>
  <c r="AM222" i="2"/>
  <c r="AL222" i="2"/>
  <c r="AK222" i="2"/>
  <c r="AI222" i="2"/>
  <c r="AH222" i="2"/>
  <c r="AG222" i="2"/>
  <c r="AF222" i="2"/>
  <c r="AD222" i="2"/>
  <c r="AC222" i="2"/>
  <c r="AB222" i="2"/>
  <c r="AA222" i="2"/>
  <c r="Y222" i="2"/>
  <c r="AX221" i="2"/>
  <c r="AW221" i="2"/>
  <c r="AV221" i="2"/>
  <c r="AU221" i="2"/>
  <c r="AS221" i="2"/>
  <c r="AR221" i="2"/>
  <c r="AQ221" i="2"/>
  <c r="AP221" i="2"/>
  <c r="AN221" i="2"/>
  <c r="AM221" i="2"/>
  <c r="AL221" i="2"/>
  <c r="AK221" i="2"/>
  <c r="AI221" i="2"/>
  <c r="AH221" i="2"/>
  <c r="AG221" i="2"/>
  <c r="AF221" i="2"/>
  <c r="AD221" i="2"/>
  <c r="AC221" i="2"/>
  <c r="AB221" i="2"/>
  <c r="AA221" i="2"/>
  <c r="Y221" i="2"/>
  <c r="AX220" i="2"/>
  <c r="AW220" i="2"/>
  <c r="AV220" i="2"/>
  <c r="AU220" i="2"/>
  <c r="AS220" i="2"/>
  <c r="AR220" i="2"/>
  <c r="AQ220" i="2"/>
  <c r="AP220" i="2"/>
  <c r="AN220" i="2"/>
  <c r="AM220" i="2"/>
  <c r="AL220" i="2"/>
  <c r="AK220" i="2"/>
  <c r="AI220" i="2"/>
  <c r="AH220" i="2"/>
  <c r="AG220" i="2"/>
  <c r="AF220" i="2"/>
  <c r="AD220" i="2"/>
  <c r="AC220" i="2"/>
  <c r="AB220" i="2"/>
  <c r="AA220" i="2"/>
  <c r="Y220" i="2"/>
  <c r="AX219" i="2"/>
  <c r="AW219" i="2"/>
  <c r="AV219" i="2"/>
  <c r="AU219" i="2"/>
  <c r="AS219" i="2"/>
  <c r="AR219" i="2"/>
  <c r="AQ219" i="2"/>
  <c r="AP219" i="2"/>
  <c r="AN219" i="2"/>
  <c r="AM219" i="2"/>
  <c r="AL219" i="2"/>
  <c r="AK219" i="2"/>
  <c r="AI219" i="2"/>
  <c r="AH219" i="2"/>
  <c r="AG219" i="2"/>
  <c r="AF219" i="2"/>
  <c r="AD219" i="2"/>
  <c r="AC219" i="2"/>
  <c r="AB219" i="2"/>
  <c r="AA219" i="2"/>
  <c r="Y219" i="2"/>
  <c r="AX218" i="2"/>
  <c r="AW218" i="2"/>
  <c r="AV218" i="2"/>
  <c r="AU218" i="2"/>
  <c r="AS218" i="2"/>
  <c r="AR218" i="2"/>
  <c r="AQ218" i="2"/>
  <c r="AP218" i="2"/>
  <c r="AN218" i="2"/>
  <c r="AM218" i="2"/>
  <c r="AL218" i="2"/>
  <c r="AK218" i="2"/>
  <c r="AI218" i="2"/>
  <c r="AH218" i="2"/>
  <c r="AG218" i="2"/>
  <c r="AF218" i="2"/>
  <c r="AD218" i="2"/>
  <c r="AC218" i="2"/>
  <c r="AB218" i="2"/>
  <c r="AA218" i="2"/>
  <c r="Y218" i="2"/>
  <c r="AX217" i="2"/>
  <c r="AW217" i="2"/>
  <c r="AV217" i="2"/>
  <c r="AU217" i="2"/>
  <c r="AS217" i="2"/>
  <c r="AR217" i="2"/>
  <c r="AQ217" i="2"/>
  <c r="AP217" i="2"/>
  <c r="AN217" i="2"/>
  <c r="AM217" i="2"/>
  <c r="AL217" i="2"/>
  <c r="AK217" i="2"/>
  <c r="AI217" i="2"/>
  <c r="AH217" i="2"/>
  <c r="AG217" i="2"/>
  <c r="AF217" i="2"/>
  <c r="AD217" i="2"/>
  <c r="AC217" i="2"/>
  <c r="AB217" i="2"/>
  <c r="AA217" i="2"/>
  <c r="Y217" i="2"/>
  <c r="AX216" i="2"/>
  <c r="AW216" i="2"/>
  <c r="AV216" i="2"/>
  <c r="AU216" i="2"/>
  <c r="AS216" i="2"/>
  <c r="AR216" i="2"/>
  <c r="AQ216" i="2"/>
  <c r="AP216" i="2"/>
  <c r="AN216" i="2"/>
  <c r="AM216" i="2"/>
  <c r="AL216" i="2"/>
  <c r="AK216" i="2"/>
  <c r="AI216" i="2"/>
  <c r="AH216" i="2"/>
  <c r="AG216" i="2"/>
  <c r="AF216" i="2"/>
  <c r="AD216" i="2"/>
  <c r="AC216" i="2"/>
  <c r="AB216" i="2"/>
  <c r="AA216" i="2"/>
  <c r="Y216" i="2"/>
  <c r="AX215" i="2"/>
  <c r="AW215" i="2"/>
  <c r="AV215" i="2"/>
  <c r="AU215" i="2"/>
  <c r="AS215" i="2"/>
  <c r="AR215" i="2"/>
  <c r="AQ215" i="2"/>
  <c r="AP215" i="2"/>
  <c r="AN215" i="2"/>
  <c r="AM215" i="2"/>
  <c r="AL215" i="2"/>
  <c r="AK215" i="2"/>
  <c r="AI215" i="2"/>
  <c r="AH215" i="2"/>
  <c r="AG215" i="2"/>
  <c r="AF215" i="2"/>
  <c r="AD215" i="2"/>
  <c r="AC215" i="2"/>
  <c r="AB215" i="2"/>
  <c r="AA215" i="2"/>
  <c r="Y215" i="2"/>
  <c r="AX214" i="2"/>
  <c r="AW214" i="2"/>
  <c r="AV214" i="2"/>
  <c r="AU214" i="2"/>
  <c r="AS214" i="2"/>
  <c r="AR214" i="2"/>
  <c r="AQ214" i="2"/>
  <c r="AP214" i="2"/>
  <c r="AN214" i="2"/>
  <c r="AM214" i="2"/>
  <c r="AL214" i="2"/>
  <c r="AK214" i="2"/>
  <c r="AI214" i="2"/>
  <c r="AH214" i="2"/>
  <c r="AG214" i="2"/>
  <c r="AF214" i="2"/>
  <c r="AD214" i="2"/>
  <c r="AC214" i="2"/>
  <c r="AB214" i="2"/>
  <c r="AA214" i="2"/>
  <c r="Y214" i="2"/>
  <c r="AX213" i="2"/>
  <c r="AW213" i="2"/>
  <c r="AV213" i="2"/>
  <c r="AU213" i="2"/>
  <c r="AS213" i="2"/>
  <c r="AR213" i="2"/>
  <c r="AQ213" i="2"/>
  <c r="AP213" i="2"/>
  <c r="AN213" i="2"/>
  <c r="AM213" i="2"/>
  <c r="AL213" i="2"/>
  <c r="AK213" i="2"/>
  <c r="AI213" i="2"/>
  <c r="AH213" i="2"/>
  <c r="AG213" i="2"/>
  <c r="AF213" i="2"/>
  <c r="AD213" i="2"/>
  <c r="AC213" i="2"/>
  <c r="AB213" i="2"/>
  <c r="AA213" i="2"/>
  <c r="Y213" i="2"/>
  <c r="AX212" i="2"/>
  <c r="AW212" i="2"/>
  <c r="AV212" i="2"/>
  <c r="AU212" i="2"/>
  <c r="AS212" i="2"/>
  <c r="AR212" i="2"/>
  <c r="AQ212" i="2"/>
  <c r="AP212" i="2"/>
  <c r="AN212" i="2"/>
  <c r="AM212" i="2"/>
  <c r="AL212" i="2"/>
  <c r="AK212" i="2"/>
  <c r="AI212" i="2"/>
  <c r="AH212" i="2"/>
  <c r="AG212" i="2"/>
  <c r="AF212" i="2"/>
  <c r="AD212" i="2"/>
  <c r="AC212" i="2"/>
  <c r="AB212" i="2"/>
  <c r="AA212" i="2"/>
  <c r="Y212" i="2"/>
  <c r="AX211" i="2"/>
  <c r="AW211" i="2"/>
  <c r="AV211" i="2"/>
  <c r="AU211" i="2"/>
  <c r="AS211" i="2"/>
  <c r="AR211" i="2"/>
  <c r="AQ211" i="2"/>
  <c r="AP211" i="2"/>
  <c r="AN211" i="2"/>
  <c r="AM211" i="2"/>
  <c r="AL211" i="2"/>
  <c r="AK211" i="2"/>
  <c r="AI211" i="2"/>
  <c r="AH211" i="2"/>
  <c r="AG211" i="2"/>
  <c r="AF211" i="2"/>
  <c r="AD211" i="2"/>
  <c r="AC211" i="2"/>
  <c r="AB211" i="2"/>
  <c r="AA211" i="2"/>
  <c r="Y211" i="2"/>
  <c r="AX210" i="2"/>
  <c r="AW210" i="2"/>
  <c r="AV210" i="2"/>
  <c r="AU210" i="2"/>
  <c r="AS210" i="2"/>
  <c r="AR210" i="2"/>
  <c r="AQ210" i="2"/>
  <c r="AP210" i="2"/>
  <c r="AN210" i="2"/>
  <c r="AM210" i="2"/>
  <c r="AL210" i="2"/>
  <c r="AK210" i="2"/>
  <c r="AI210" i="2"/>
  <c r="AH210" i="2"/>
  <c r="AG210" i="2"/>
  <c r="AF210" i="2"/>
  <c r="AD210" i="2"/>
  <c r="AC210" i="2"/>
  <c r="AB210" i="2"/>
  <c r="AA210" i="2"/>
  <c r="Y210" i="2"/>
  <c r="AX209" i="2"/>
  <c r="AW209" i="2"/>
  <c r="AV209" i="2"/>
  <c r="AU209" i="2"/>
  <c r="AS209" i="2"/>
  <c r="AR209" i="2"/>
  <c r="AQ209" i="2"/>
  <c r="AP209" i="2"/>
  <c r="AN209" i="2"/>
  <c r="AM209" i="2"/>
  <c r="AL209" i="2"/>
  <c r="AK209" i="2"/>
  <c r="AI209" i="2"/>
  <c r="AH209" i="2"/>
  <c r="AG209" i="2"/>
  <c r="AF209" i="2"/>
  <c r="AD209" i="2"/>
  <c r="AC209" i="2"/>
  <c r="AB209" i="2"/>
  <c r="AA209" i="2"/>
  <c r="Y209" i="2"/>
  <c r="AX208" i="2"/>
  <c r="AW208" i="2"/>
  <c r="AV208" i="2"/>
  <c r="AU208" i="2"/>
  <c r="AS208" i="2"/>
  <c r="AR208" i="2"/>
  <c r="AQ208" i="2"/>
  <c r="AP208" i="2"/>
  <c r="AN208" i="2"/>
  <c r="AM208" i="2"/>
  <c r="AL208" i="2"/>
  <c r="AK208" i="2"/>
  <c r="AI208" i="2"/>
  <c r="AH208" i="2"/>
  <c r="AG208" i="2"/>
  <c r="AF208" i="2"/>
  <c r="AD208" i="2"/>
  <c r="AC208" i="2"/>
  <c r="AB208" i="2"/>
  <c r="AA208" i="2"/>
  <c r="Y208" i="2"/>
  <c r="AX207" i="2"/>
  <c r="AW207" i="2"/>
  <c r="AV207" i="2"/>
  <c r="AU207" i="2"/>
  <c r="AS207" i="2"/>
  <c r="AR207" i="2"/>
  <c r="AQ207" i="2"/>
  <c r="AP207" i="2"/>
  <c r="AN207" i="2"/>
  <c r="AM207" i="2"/>
  <c r="AL207" i="2"/>
  <c r="AK207" i="2"/>
  <c r="AI207" i="2"/>
  <c r="AH207" i="2"/>
  <c r="AG207" i="2"/>
  <c r="AF207" i="2"/>
  <c r="AD207" i="2"/>
  <c r="AC207" i="2"/>
  <c r="AB207" i="2"/>
  <c r="AA207" i="2"/>
  <c r="Y207" i="2"/>
  <c r="AX206" i="2"/>
  <c r="AW206" i="2"/>
  <c r="AV206" i="2"/>
  <c r="AU206" i="2"/>
  <c r="AS206" i="2"/>
  <c r="AR206" i="2"/>
  <c r="AQ206" i="2"/>
  <c r="AP206" i="2"/>
  <c r="AN206" i="2"/>
  <c r="AM206" i="2"/>
  <c r="AL206" i="2"/>
  <c r="AK206" i="2"/>
  <c r="AI206" i="2"/>
  <c r="AH206" i="2"/>
  <c r="AG206" i="2"/>
  <c r="AF206" i="2"/>
  <c r="AD206" i="2"/>
  <c r="AC206" i="2"/>
  <c r="AB206" i="2"/>
  <c r="AA206" i="2"/>
  <c r="Y206" i="2"/>
  <c r="AX205" i="2"/>
  <c r="AW205" i="2"/>
  <c r="AV205" i="2"/>
  <c r="AU205" i="2"/>
  <c r="AS205" i="2"/>
  <c r="AR205" i="2"/>
  <c r="AQ205" i="2"/>
  <c r="AP205" i="2"/>
  <c r="AN205" i="2"/>
  <c r="AM205" i="2"/>
  <c r="AL205" i="2"/>
  <c r="AK205" i="2"/>
  <c r="AI205" i="2"/>
  <c r="AH205" i="2"/>
  <c r="AG205" i="2"/>
  <c r="AF205" i="2"/>
  <c r="AD205" i="2"/>
  <c r="AC205" i="2"/>
  <c r="AB205" i="2"/>
  <c r="AA205" i="2"/>
  <c r="Y205" i="2"/>
  <c r="AX204" i="2"/>
  <c r="AW204" i="2"/>
  <c r="AV204" i="2"/>
  <c r="AU204" i="2"/>
  <c r="AS204" i="2"/>
  <c r="AR204" i="2"/>
  <c r="AQ204" i="2"/>
  <c r="AP204" i="2"/>
  <c r="AN204" i="2"/>
  <c r="AM204" i="2"/>
  <c r="AL204" i="2"/>
  <c r="AK204" i="2"/>
  <c r="AI204" i="2"/>
  <c r="AH204" i="2"/>
  <c r="AG204" i="2"/>
  <c r="AF204" i="2"/>
  <c r="AD204" i="2"/>
  <c r="AC204" i="2"/>
  <c r="AB204" i="2"/>
  <c r="AA204" i="2"/>
  <c r="Y204" i="2"/>
  <c r="AX203" i="2"/>
  <c r="AW203" i="2"/>
  <c r="AV203" i="2"/>
  <c r="AU203" i="2"/>
  <c r="AS203" i="2"/>
  <c r="AR203" i="2"/>
  <c r="AQ203" i="2"/>
  <c r="AP203" i="2"/>
  <c r="AN203" i="2"/>
  <c r="AM203" i="2"/>
  <c r="AL203" i="2"/>
  <c r="AK203" i="2"/>
  <c r="AI203" i="2"/>
  <c r="AH203" i="2"/>
  <c r="AG203" i="2"/>
  <c r="AF203" i="2"/>
  <c r="AD203" i="2"/>
  <c r="AC203" i="2"/>
  <c r="AB203" i="2"/>
  <c r="AA203" i="2"/>
  <c r="Y203" i="2"/>
  <c r="AX202" i="2"/>
  <c r="AW202" i="2"/>
  <c r="AV202" i="2"/>
  <c r="AU202" i="2"/>
  <c r="AS202" i="2"/>
  <c r="AR202" i="2"/>
  <c r="AQ202" i="2"/>
  <c r="AP202" i="2"/>
  <c r="AN202" i="2"/>
  <c r="AM202" i="2"/>
  <c r="AL202" i="2"/>
  <c r="AK202" i="2"/>
  <c r="AI202" i="2"/>
  <c r="AH202" i="2"/>
  <c r="AG202" i="2"/>
  <c r="AF202" i="2"/>
  <c r="AD202" i="2"/>
  <c r="AC202" i="2"/>
  <c r="AB202" i="2"/>
  <c r="AA202" i="2"/>
  <c r="Y202" i="2"/>
  <c r="AX201" i="2"/>
  <c r="AW201" i="2"/>
  <c r="AV201" i="2"/>
  <c r="AU201" i="2"/>
  <c r="AS201" i="2"/>
  <c r="AR201" i="2"/>
  <c r="AQ201" i="2"/>
  <c r="AP201" i="2"/>
  <c r="AN201" i="2"/>
  <c r="AM201" i="2"/>
  <c r="AL201" i="2"/>
  <c r="AK201" i="2"/>
  <c r="AI201" i="2"/>
  <c r="AH201" i="2"/>
  <c r="AG201" i="2"/>
  <c r="AF201" i="2"/>
  <c r="AD201" i="2"/>
  <c r="AC201" i="2"/>
  <c r="AB201" i="2"/>
  <c r="AA201" i="2"/>
  <c r="Y201" i="2"/>
  <c r="AX200" i="2"/>
  <c r="AW200" i="2"/>
  <c r="AV200" i="2"/>
  <c r="AU200" i="2"/>
  <c r="AS200" i="2"/>
  <c r="AR200" i="2"/>
  <c r="AQ200" i="2"/>
  <c r="AP200" i="2"/>
  <c r="AN200" i="2"/>
  <c r="AM200" i="2"/>
  <c r="AL200" i="2"/>
  <c r="AK200" i="2"/>
  <c r="AI200" i="2"/>
  <c r="AH200" i="2"/>
  <c r="AG200" i="2"/>
  <c r="AF200" i="2"/>
  <c r="AD200" i="2"/>
  <c r="AC200" i="2"/>
  <c r="AB200" i="2"/>
  <c r="AA200" i="2"/>
  <c r="Y200" i="2"/>
  <c r="AX199" i="2"/>
  <c r="AW199" i="2"/>
  <c r="AV199" i="2"/>
  <c r="AU199" i="2"/>
  <c r="AS199" i="2"/>
  <c r="AR199" i="2"/>
  <c r="AQ199" i="2"/>
  <c r="AP199" i="2"/>
  <c r="AN199" i="2"/>
  <c r="AM199" i="2"/>
  <c r="AL199" i="2"/>
  <c r="AK199" i="2"/>
  <c r="AI199" i="2"/>
  <c r="AH199" i="2"/>
  <c r="AG199" i="2"/>
  <c r="AF199" i="2"/>
  <c r="AD199" i="2"/>
  <c r="AC199" i="2"/>
  <c r="AB199" i="2"/>
  <c r="AA199" i="2"/>
  <c r="Y199" i="2"/>
  <c r="AX198" i="2"/>
  <c r="AW198" i="2"/>
  <c r="AV198" i="2"/>
  <c r="AU198" i="2"/>
  <c r="AS198" i="2"/>
  <c r="AR198" i="2"/>
  <c r="AQ198" i="2"/>
  <c r="AP198" i="2"/>
  <c r="AN198" i="2"/>
  <c r="AM198" i="2"/>
  <c r="AL198" i="2"/>
  <c r="AK198" i="2"/>
  <c r="AI198" i="2"/>
  <c r="AH198" i="2"/>
  <c r="AG198" i="2"/>
  <c r="AF198" i="2"/>
  <c r="AD198" i="2"/>
  <c r="AC198" i="2"/>
  <c r="AB198" i="2"/>
  <c r="AA198" i="2"/>
  <c r="Y198" i="2"/>
  <c r="AX197" i="2"/>
  <c r="AW197" i="2"/>
  <c r="AV197" i="2"/>
  <c r="AU197" i="2"/>
  <c r="AS197" i="2"/>
  <c r="AR197" i="2"/>
  <c r="AQ197" i="2"/>
  <c r="AP197" i="2"/>
  <c r="AN197" i="2"/>
  <c r="AM197" i="2"/>
  <c r="AL197" i="2"/>
  <c r="AK197" i="2"/>
  <c r="AI197" i="2"/>
  <c r="AH197" i="2"/>
  <c r="AG197" i="2"/>
  <c r="AF197" i="2"/>
  <c r="AD197" i="2"/>
  <c r="AC197" i="2"/>
  <c r="AB197" i="2"/>
  <c r="AA197" i="2"/>
  <c r="Y197" i="2"/>
  <c r="AX196" i="2"/>
  <c r="AW196" i="2"/>
  <c r="AV196" i="2"/>
  <c r="AU196" i="2"/>
  <c r="AS196" i="2"/>
  <c r="AR196" i="2"/>
  <c r="AQ196" i="2"/>
  <c r="AP196" i="2"/>
  <c r="AN196" i="2"/>
  <c r="AM196" i="2"/>
  <c r="AL196" i="2"/>
  <c r="AK196" i="2"/>
  <c r="AI196" i="2"/>
  <c r="AH196" i="2"/>
  <c r="AG196" i="2"/>
  <c r="AF196" i="2"/>
  <c r="AD196" i="2"/>
  <c r="AC196" i="2"/>
  <c r="AB196" i="2"/>
  <c r="AA196" i="2"/>
  <c r="Y196" i="2"/>
  <c r="AX195" i="2"/>
  <c r="AW195" i="2"/>
  <c r="AV195" i="2"/>
  <c r="AU195" i="2"/>
  <c r="AS195" i="2"/>
  <c r="AR195" i="2"/>
  <c r="AQ195" i="2"/>
  <c r="AP195" i="2"/>
  <c r="AN195" i="2"/>
  <c r="AM195" i="2"/>
  <c r="AL195" i="2"/>
  <c r="AK195" i="2"/>
  <c r="AI195" i="2"/>
  <c r="AH195" i="2"/>
  <c r="AG195" i="2"/>
  <c r="AF195" i="2"/>
  <c r="AD195" i="2"/>
  <c r="AC195" i="2"/>
  <c r="AB195" i="2"/>
  <c r="AA195" i="2"/>
  <c r="Y195" i="2"/>
  <c r="AX194" i="2"/>
  <c r="AW194" i="2"/>
  <c r="AV194" i="2"/>
  <c r="AU194" i="2"/>
  <c r="AS194" i="2"/>
  <c r="AR194" i="2"/>
  <c r="AQ194" i="2"/>
  <c r="AP194" i="2"/>
  <c r="AN194" i="2"/>
  <c r="AM194" i="2"/>
  <c r="AL194" i="2"/>
  <c r="AK194" i="2"/>
  <c r="AI194" i="2"/>
  <c r="AH194" i="2"/>
  <c r="AG194" i="2"/>
  <c r="AF194" i="2"/>
  <c r="AD194" i="2"/>
  <c r="AC194" i="2"/>
  <c r="AB194" i="2"/>
  <c r="AA194" i="2"/>
  <c r="Y194" i="2"/>
  <c r="AX193" i="2"/>
  <c r="AW193" i="2"/>
  <c r="AV193" i="2"/>
  <c r="AU193" i="2"/>
  <c r="AS193" i="2"/>
  <c r="AR193" i="2"/>
  <c r="AQ193" i="2"/>
  <c r="AP193" i="2"/>
  <c r="AN193" i="2"/>
  <c r="AM193" i="2"/>
  <c r="AL193" i="2"/>
  <c r="AK193" i="2"/>
  <c r="AI193" i="2"/>
  <c r="AH193" i="2"/>
  <c r="AG193" i="2"/>
  <c r="AF193" i="2"/>
  <c r="AD193" i="2"/>
  <c r="AC193" i="2"/>
  <c r="AB193" i="2"/>
  <c r="AA193" i="2"/>
  <c r="Y193" i="2"/>
  <c r="AX192" i="2"/>
  <c r="AW192" i="2"/>
  <c r="AV192" i="2"/>
  <c r="AU192" i="2"/>
  <c r="AS192" i="2"/>
  <c r="AR192" i="2"/>
  <c r="AQ192" i="2"/>
  <c r="AP192" i="2"/>
  <c r="AN192" i="2"/>
  <c r="AM192" i="2"/>
  <c r="AL192" i="2"/>
  <c r="AK192" i="2"/>
  <c r="AI192" i="2"/>
  <c r="AH192" i="2"/>
  <c r="AG192" i="2"/>
  <c r="AF192" i="2"/>
  <c r="AD192" i="2"/>
  <c r="AC192" i="2"/>
  <c r="AB192" i="2"/>
  <c r="AA192" i="2"/>
  <c r="Y192" i="2"/>
  <c r="AX191" i="2"/>
  <c r="AW191" i="2"/>
  <c r="AV191" i="2"/>
  <c r="AU191" i="2"/>
  <c r="AS191" i="2"/>
  <c r="AR191" i="2"/>
  <c r="AQ191" i="2"/>
  <c r="AP191" i="2"/>
  <c r="AN191" i="2"/>
  <c r="AM191" i="2"/>
  <c r="AL191" i="2"/>
  <c r="AK191" i="2"/>
  <c r="AI191" i="2"/>
  <c r="AH191" i="2"/>
  <c r="AG191" i="2"/>
  <c r="AF191" i="2"/>
  <c r="AD191" i="2"/>
  <c r="AC191" i="2"/>
  <c r="AB191" i="2"/>
  <c r="AA191" i="2"/>
  <c r="Y191" i="2"/>
  <c r="AX190" i="2"/>
  <c r="AW190" i="2"/>
  <c r="AV190" i="2"/>
  <c r="AU190" i="2"/>
  <c r="AS190" i="2"/>
  <c r="AR190" i="2"/>
  <c r="AQ190" i="2"/>
  <c r="AP190" i="2"/>
  <c r="AN190" i="2"/>
  <c r="AM190" i="2"/>
  <c r="AL190" i="2"/>
  <c r="AK190" i="2"/>
  <c r="AI190" i="2"/>
  <c r="AH190" i="2"/>
  <c r="AG190" i="2"/>
  <c r="AF190" i="2"/>
  <c r="AD190" i="2"/>
  <c r="AC190" i="2"/>
  <c r="AB190" i="2"/>
  <c r="AA190" i="2"/>
  <c r="Y190" i="2"/>
  <c r="AX189" i="2"/>
  <c r="AW189" i="2"/>
  <c r="AV189" i="2"/>
  <c r="AU189" i="2"/>
  <c r="AS189" i="2"/>
  <c r="AR189" i="2"/>
  <c r="AQ189" i="2"/>
  <c r="AP189" i="2"/>
  <c r="AN189" i="2"/>
  <c r="AM189" i="2"/>
  <c r="AL189" i="2"/>
  <c r="AK189" i="2"/>
  <c r="AI189" i="2"/>
  <c r="AH189" i="2"/>
  <c r="AG189" i="2"/>
  <c r="AF189" i="2"/>
  <c r="AD189" i="2"/>
  <c r="AC189" i="2"/>
  <c r="AB189" i="2"/>
  <c r="AA189" i="2"/>
  <c r="Y189" i="2"/>
  <c r="AX188" i="2"/>
  <c r="AW188" i="2"/>
  <c r="AV188" i="2"/>
  <c r="AU188" i="2"/>
  <c r="AS188" i="2"/>
  <c r="AR188" i="2"/>
  <c r="AQ188" i="2"/>
  <c r="AP188" i="2"/>
  <c r="AN188" i="2"/>
  <c r="AM188" i="2"/>
  <c r="AL188" i="2"/>
  <c r="AK188" i="2"/>
  <c r="AI188" i="2"/>
  <c r="AH188" i="2"/>
  <c r="AG188" i="2"/>
  <c r="AF188" i="2"/>
  <c r="AD188" i="2"/>
  <c r="AC188" i="2"/>
  <c r="AB188" i="2"/>
  <c r="AA188" i="2"/>
  <c r="Y188" i="2"/>
  <c r="AX187" i="2"/>
  <c r="AW187" i="2"/>
  <c r="AV187" i="2"/>
  <c r="AU187" i="2"/>
  <c r="AS187" i="2"/>
  <c r="AR187" i="2"/>
  <c r="AQ187" i="2"/>
  <c r="AP187" i="2"/>
  <c r="AN187" i="2"/>
  <c r="AM187" i="2"/>
  <c r="AL187" i="2"/>
  <c r="AK187" i="2"/>
  <c r="AI187" i="2"/>
  <c r="AH187" i="2"/>
  <c r="AG187" i="2"/>
  <c r="AF187" i="2"/>
  <c r="AD187" i="2"/>
  <c r="AC187" i="2"/>
  <c r="AB187" i="2"/>
  <c r="AA187" i="2"/>
  <c r="Y187" i="2"/>
  <c r="AX186" i="2"/>
  <c r="AW186" i="2"/>
  <c r="AV186" i="2"/>
  <c r="AU186" i="2"/>
  <c r="AS186" i="2"/>
  <c r="AR186" i="2"/>
  <c r="AQ186" i="2"/>
  <c r="AP186" i="2"/>
  <c r="AN186" i="2"/>
  <c r="AM186" i="2"/>
  <c r="AL186" i="2"/>
  <c r="AK186" i="2"/>
  <c r="AI186" i="2"/>
  <c r="AH186" i="2"/>
  <c r="AG186" i="2"/>
  <c r="AF186" i="2"/>
  <c r="AD186" i="2"/>
  <c r="AC186" i="2"/>
  <c r="AB186" i="2"/>
  <c r="AA186" i="2"/>
  <c r="Y186" i="2"/>
  <c r="AX185" i="2"/>
  <c r="AW185" i="2"/>
  <c r="AV185" i="2"/>
  <c r="AU185" i="2"/>
  <c r="AS185" i="2"/>
  <c r="AR185" i="2"/>
  <c r="AQ185" i="2"/>
  <c r="AP185" i="2"/>
  <c r="AN185" i="2"/>
  <c r="AM185" i="2"/>
  <c r="AL185" i="2"/>
  <c r="AK185" i="2"/>
  <c r="AI185" i="2"/>
  <c r="AH185" i="2"/>
  <c r="AG185" i="2"/>
  <c r="AF185" i="2"/>
  <c r="AD185" i="2"/>
  <c r="AC185" i="2"/>
  <c r="AB185" i="2"/>
  <c r="AA185" i="2"/>
  <c r="Y185" i="2"/>
  <c r="AX184" i="2"/>
  <c r="AW184" i="2"/>
  <c r="AV184" i="2"/>
  <c r="AU184" i="2"/>
  <c r="AS184" i="2"/>
  <c r="AR184" i="2"/>
  <c r="AQ184" i="2"/>
  <c r="AP184" i="2"/>
  <c r="AN184" i="2"/>
  <c r="AM184" i="2"/>
  <c r="AL184" i="2"/>
  <c r="AK184" i="2"/>
  <c r="AI184" i="2"/>
  <c r="AH184" i="2"/>
  <c r="AG184" i="2"/>
  <c r="AF184" i="2"/>
  <c r="AD184" i="2"/>
  <c r="AC184" i="2"/>
  <c r="AB184" i="2"/>
  <c r="AA184" i="2"/>
  <c r="Y184" i="2"/>
  <c r="AX183" i="2"/>
  <c r="AW183" i="2"/>
  <c r="AV183" i="2"/>
  <c r="AU183" i="2"/>
  <c r="AS183" i="2"/>
  <c r="AR183" i="2"/>
  <c r="AQ183" i="2"/>
  <c r="AP183" i="2"/>
  <c r="AN183" i="2"/>
  <c r="AM183" i="2"/>
  <c r="AL183" i="2"/>
  <c r="AK183" i="2"/>
  <c r="AI183" i="2"/>
  <c r="AH183" i="2"/>
  <c r="AG183" i="2"/>
  <c r="AF183" i="2"/>
  <c r="AD183" i="2"/>
  <c r="AC183" i="2"/>
  <c r="AB183" i="2"/>
  <c r="AA183" i="2"/>
  <c r="Y183" i="2"/>
  <c r="AX182" i="2"/>
  <c r="AW182" i="2"/>
  <c r="AV182" i="2"/>
  <c r="AU182" i="2"/>
  <c r="AS182" i="2"/>
  <c r="AR182" i="2"/>
  <c r="AQ182" i="2"/>
  <c r="AP182" i="2"/>
  <c r="AN182" i="2"/>
  <c r="AM182" i="2"/>
  <c r="AL182" i="2"/>
  <c r="AK182" i="2"/>
  <c r="AI182" i="2"/>
  <c r="AH182" i="2"/>
  <c r="AG182" i="2"/>
  <c r="AF182" i="2"/>
  <c r="AD182" i="2"/>
  <c r="AC182" i="2"/>
  <c r="AB182" i="2"/>
  <c r="AA182" i="2"/>
  <c r="Y182" i="2"/>
  <c r="AX181" i="2"/>
  <c r="AW181" i="2"/>
  <c r="AV181" i="2"/>
  <c r="AU181" i="2"/>
  <c r="AS181" i="2"/>
  <c r="AR181" i="2"/>
  <c r="AQ181" i="2"/>
  <c r="AP181" i="2"/>
  <c r="AN181" i="2"/>
  <c r="AM181" i="2"/>
  <c r="AL181" i="2"/>
  <c r="AK181" i="2"/>
  <c r="AI181" i="2"/>
  <c r="AH181" i="2"/>
  <c r="AG181" i="2"/>
  <c r="AF181" i="2"/>
  <c r="AD181" i="2"/>
  <c r="AC181" i="2"/>
  <c r="AB181" i="2"/>
  <c r="AA181" i="2"/>
  <c r="Y181" i="2"/>
  <c r="AX180" i="2"/>
  <c r="AW180" i="2"/>
  <c r="AV180" i="2"/>
  <c r="AU180" i="2"/>
  <c r="AS180" i="2"/>
  <c r="AR180" i="2"/>
  <c r="AQ180" i="2"/>
  <c r="AP180" i="2"/>
  <c r="AN180" i="2"/>
  <c r="AM180" i="2"/>
  <c r="AL180" i="2"/>
  <c r="AK180" i="2"/>
  <c r="AI180" i="2"/>
  <c r="AH180" i="2"/>
  <c r="AG180" i="2"/>
  <c r="AF180" i="2"/>
  <c r="AD180" i="2"/>
  <c r="AC180" i="2"/>
  <c r="AB180" i="2"/>
  <c r="AA180" i="2"/>
  <c r="Y180" i="2"/>
  <c r="AX179" i="2"/>
  <c r="AW179" i="2"/>
  <c r="AV179" i="2"/>
  <c r="AU179" i="2"/>
  <c r="AS179" i="2"/>
  <c r="AR179" i="2"/>
  <c r="AQ179" i="2"/>
  <c r="AP179" i="2"/>
  <c r="AN179" i="2"/>
  <c r="AM179" i="2"/>
  <c r="AL179" i="2"/>
  <c r="AK179" i="2"/>
  <c r="AI179" i="2"/>
  <c r="AH179" i="2"/>
  <c r="AG179" i="2"/>
  <c r="AF179" i="2"/>
  <c r="AD179" i="2"/>
  <c r="AC179" i="2"/>
  <c r="AB179" i="2"/>
  <c r="AA179" i="2"/>
  <c r="Y179" i="2"/>
  <c r="AX178" i="2"/>
  <c r="AW178" i="2"/>
  <c r="AV178" i="2"/>
  <c r="AU178" i="2"/>
  <c r="AS178" i="2"/>
  <c r="AR178" i="2"/>
  <c r="AQ178" i="2"/>
  <c r="AP178" i="2"/>
  <c r="AN178" i="2"/>
  <c r="AM178" i="2"/>
  <c r="AL178" i="2"/>
  <c r="AK178" i="2"/>
  <c r="AI178" i="2"/>
  <c r="AH178" i="2"/>
  <c r="AG178" i="2"/>
  <c r="AF178" i="2"/>
  <c r="AD178" i="2"/>
  <c r="AC178" i="2"/>
  <c r="AB178" i="2"/>
  <c r="AA178" i="2"/>
  <c r="Y178" i="2"/>
  <c r="AX177" i="2"/>
  <c r="AW177" i="2"/>
  <c r="AV177" i="2"/>
  <c r="AU177" i="2"/>
  <c r="AS177" i="2"/>
  <c r="AR177" i="2"/>
  <c r="AQ177" i="2"/>
  <c r="AP177" i="2"/>
  <c r="AN177" i="2"/>
  <c r="AM177" i="2"/>
  <c r="AL177" i="2"/>
  <c r="AK177" i="2"/>
  <c r="AI177" i="2"/>
  <c r="AH177" i="2"/>
  <c r="AG177" i="2"/>
  <c r="AF177" i="2"/>
  <c r="AD177" i="2"/>
  <c r="AC177" i="2"/>
  <c r="AB177" i="2"/>
  <c r="AA177" i="2"/>
  <c r="Y177" i="2"/>
  <c r="AX176" i="2"/>
  <c r="AW176" i="2"/>
  <c r="AV176" i="2"/>
  <c r="AU176" i="2"/>
  <c r="AS176" i="2"/>
  <c r="AR176" i="2"/>
  <c r="AQ176" i="2"/>
  <c r="AP176" i="2"/>
  <c r="AN176" i="2"/>
  <c r="AM176" i="2"/>
  <c r="AL176" i="2"/>
  <c r="AK176" i="2"/>
  <c r="AI176" i="2"/>
  <c r="AH176" i="2"/>
  <c r="AG176" i="2"/>
  <c r="AF176" i="2"/>
  <c r="AD176" i="2"/>
  <c r="AC176" i="2"/>
  <c r="AB176" i="2"/>
  <c r="AA176" i="2"/>
  <c r="Y176" i="2"/>
  <c r="AX175" i="2"/>
  <c r="AW175" i="2"/>
  <c r="AV175" i="2"/>
  <c r="AU175" i="2"/>
  <c r="AS175" i="2"/>
  <c r="AR175" i="2"/>
  <c r="AQ175" i="2"/>
  <c r="AP175" i="2"/>
  <c r="AN175" i="2"/>
  <c r="AM175" i="2"/>
  <c r="AL175" i="2"/>
  <c r="AK175" i="2"/>
  <c r="AI175" i="2"/>
  <c r="AH175" i="2"/>
  <c r="AG175" i="2"/>
  <c r="AF175" i="2"/>
  <c r="AD175" i="2"/>
  <c r="AC175" i="2"/>
  <c r="AB175" i="2"/>
  <c r="AA175" i="2"/>
  <c r="Y175" i="2"/>
  <c r="AX174" i="2"/>
  <c r="AW174" i="2"/>
  <c r="AV174" i="2"/>
  <c r="AU174" i="2"/>
  <c r="AS174" i="2"/>
  <c r="AR174" i="2"/>
  <c r="AQ174" i="2"/>
  <c r="AP174" i="2"/>
  <c r="AN174" i="2"/>
  <c r="AM174" i="2"/>
  <c r="AL174" i="2"/>
  <c r="AK174" i="2"/>
  <c r="AI174" i="2"/>
  <c r="AH174" i="2"/>
  <c r="AG174" i="2"/>
  <c r="AF174" i="2"/>
  <c r="AD174" i="2"/>
  <c r="AC174" i="2"/>
  <c r="AB174" i="2"/>
  <c r="AA174" i="2"/>
  <c r="Y174" i="2"/>
  <c r="AX173" i="2"/>
  <c r="AW173" i="2"/>
  <c r="AV173" i="2"/>
  <c r="AU173" i="2"/>
  <c r="AS173" i="2"/>
  <c r="AR173" i="2"/>
  <c r="AQ173" i="2"/>
  <c r="AP173" i="2"/>
  <c r="AN173" i="2"/>
  <c r="AM173" i="2"/>
  <c r="AL173" i="2"/>
  <c r="AK173" i="2"/>
  <c r="AI173" i="2"/>
  <c r="AH173" i="2"/>
  <c r="AG173" i="2"/>
  <c r="AF173" i="2"/>
  <c r="AD173" i="2"/>
  <c r="AC173" i="2"/>
  <c r="AB173" i="2"/>
  <c r="AA173" i="2"/>
  <c r="Y173" i="2"/>
  <c r="AX172" i="2"/>
  <c r="AW172" i="2"/>
  <c r="AV172" i="2"/>
  <c r="AU172" i="2"/>
  <c r="AS172" i="2"/>
  <c r="AR172" i="2"/>
  <c r="AQ172" i="2"/>
  <c r="AP172" i="2"/>
  <c r="AN172" i="2"/>
  <c r="AM172" i="2"/>
  <c r="AL172" i="2"/>
  <c r="AK172" i="2"/>
  <c r="AI172" i="2"/>
  <c r="AH172" i="2"/>
  <c r="AG172" i="2"/>
  <c r="AF172" i="2"/>
  <c r="AD172" i="2"/>
  <c r="AC172" i="2"/>
  <c r="AB172" i="2"/>
  <c r="AA172" i="2"/>
  <c r="Y172" i="2"/>
  <c r="AX171" i="2"/>
  <c r="AW171" i="2"/>
  <c r="AV171" i="2"/>
  <c r="AU171" i="2"/>
  <c r="AS171" i="2"/>
  <c r="AR171" i="2"/>
  <c r="AQ171" i="2"/>
  <c r="AP171" i="2"/>
  <c r="AN171" i="2"/>
  <c r="AM171" i="2"/>
  <c r="AL171" i="2"/>
  <c r="AK171" i="2"/>
  <c r="AI171" i="2"/>
  <c r="AH171" i="2"/>
  <c r="AG171" i="2"/>
  <c r="AF171" i="2"/>
  <c r="AD171" i="2"/>
  <c r="AC171" i="2"/>
  <c r="AB171" i="2"/>
  <c r="AA171" i="2"/>
  <c r="Y171" i="2"/>
  <c r="AX170" i="2"/>
  <c r="AW170" i="2"/>
  <c r="AV170" i="2"/>
  <c r="AU170" i="2"/>
  <c r="AS170" i="2"/>
  <c r="AR170" i="2"/>
  <c r="AQ170" i="2"/>
  <c r="AP170" i="2"/>
  <c r="AN170" i="2"/>
  <c r="AM170" i="2"/>
  <c r="AL170" i="2"/>
  <c r="AK170" i="2"/>
  <c r="AI170" i="2"/>
  <c r="AH170" i="2"/>
  <c r="AG170" i="2"/>
  <c r="AF170" i="2"/>
  <c r="AD170" i="2"/>
  <c r="AC170" i="2"/>
  <c r="AB170" i="2"/>
  <c r="AA170" i="2"/>
  <c r="Y170" i="2"/>
  <c r="AX169" i="2"/>
  <c r="AW169" i="2"/>
  <c r="AV169" i="2"/>
  <c r="AU169" i="2"/>
  <c r="AS169" i="2"/>
  <c r="AR169" i="2"/>
  <c r="AQ169" i="2"/>
  <c r="AP169" i="2"/>
  <c r="AN169" i="2"/>
  <c r="AM169" i="2"/>
  <c r="AL169" i="2"/>
  <c r="AK169" i="2"/>
  <c r="AI169" i="2"/>
  <c r="AH169" i="2"/>
  <c r="AG169" i="2"/>
  <c r="AF169" i="2"/>
  <c r="AD169" i="2"/>
  <c r="AC169" i="2"/>
  <c r="AB169" i="2"/>
  <c r="AA169" i="2"/>
  <c r="Y169" i="2"/>
  <c r="AX168" i="2"/>
  <c r="AW168" i="2"/>
  <c r="AV168" i="2"/>
  <c r="AU168" i="2"/>
  <c r="AS168" i="2"/>
  <c r="AR168" i="2"/>
  <c r="AQ168" i="2"/>
  <c r="AP168" i="2"/>
  <c r="AN168" i="2"/>
  <c r="AM168" i="2"/>
  <c r="AL168" i="2"/>
  <c r="AK168" i="2"/>
  <c r="AI168" i="2"/>
  <c r="AH168" i="2"/>
  <c r="AG168" i="2"/>
  <c r="AF168" i="2"/>
  <c r="AD168" i="2"/>
  <c r="AC168" i="2"/>
  <c r="AB168" i="2"/>
  <c r="AA168" i="2"/>
  <c r="Y168" i="2"/>
  <c r="AX167" i="2"/>
  <c r="AW167" i="2"/>
  <c r="AV167" i="2"/>
  <c r="AU167" i="2"/>
  <c r="AS167" i="2"/>
  <c r="AR167" i="2"/>
  <c r="AQ167" i="2"/>
  <c r="AP167" i="2"/>
  <c r="AN167" i="2"/>
  <c r="AM167" i="2"/>
  <c r="AL167" i="2"/>
  <c r="AK167" i="2"/>
  <c r="AI167" i="2"/>
  <c r="AH167" i="2"/>
  <c r="AG167" i="2"/>
  <c r="AF167" i="2"/>
  <c r="AD167" i="2"/>
  <c r="AC167" i="2"/>
  <c r="AB167" i="2"/>
  <c r="AA167" i="2"/>
  <c r="Y167" i="2"/>
  <c r="AX166" i="2"/>
  <c r="AW166" i="2"/>
  <c r="AV166" i="2"/>
  <c r="AU166" i="2"/>
  <c r="AS166" i="2"/>
  <c r="AR166" i="2"/>
  <c r="AQ166" i="2"/>
  <c r="AP166" i="2"/>
  <c r="AN166" i="2"/>
  <c r="AM166" i="2"/>
  <c r="AL166" i="2"/>
  <c r="AK166" i="2"/>
  <c r="AI166" i="2"/>
  <c r="AH166" i="2"/>
  <c r="AG166" i="2"/>
  <c r="AF166" i="2"/>
  <c r="AD166" i="2"/>
  <c r="AC166" i="2"/>
  <c r="AB166" i="2"/>
  <c r="AA166" i="2"/>
  <c r="Y166" i="2"/>
  <c r="AX165" i="2"/>
  <c r="AW165" i="2"/>
  <c r="AV165" i="2"/>
  <c r="AU165" i="2"/>
  <c r="AS165" i="2"/>
  <c r="AR165" i="2"/>
  <c r="AQ165" i="2"/>
  <c r="AP165" i="2"/>
  <c r="AN165" i="2"/>
  <c r="AM165" i="2"/>
  <c r="AL165" i="2"/>
  <c r="AK165" i="2"/>
  <c r="AI165" i="2"/>
  <c r="AH165" i="2"/>
  <c r="AG165" i="2"/>
  <c r="AF165" i="2"/>
  <c r="AD165" i="2"/>
  <c r="AC165" i="2"/>
  <c r="AB165" i="2"/>
  <c r="AA165" i="2"/>
  <c r="Y165" i="2"/>
  <c r="AX164" i="2"/>
  <c r="AW164" i="2"/>
  <c r="AV164" i="2"/>
  <c r="AU164" i="2"/>
  <c r="AS164" i="2"/>
  <c r="AR164" i="2"/>
  <c r="AQ164" i="2"/>
  <c r="AP164" i="2"/>
  <c r="AN164" i="2"/>
  <c r="AM164" i="2"/>
  <c r="AL164" i="2"/>
  <c r="AK164" i="2"/>
  <c r="AI164" i="2"/>
  <c r="AH164" i="2"/>
  <c r="AG164" i="2"/>
  <c r="AF164" i="2"/>
  <c r="AD164" i="2"/>
  <c r="AC164" i="2"/>
  <c r="AB164" i="2"/>
  <c r="AA164" i="2"/>
  <c r="Y164" i="2"/>
  <c r="AX163" i="2"/>
  <c r="AW163" i="2"/>
  <c r="AV163" i="2"/>
  <c r="AU163" i="2"/>
  <c r="AS163" i="2"/>
  <c r="AR163" i="2"/>
  <c r="AQ163" i="2"/>
  <c r="AP163" i="2"/>
  <c r="AN163" i="2"/>
  <c r="AM163" i="2"/>
  <c r="AL163" i="2"/>
  <c r="AK163" i="2"/>
  <c r="AI163" i="2"/>
  <c r="AH163" i="2"/>
  <c r="AG163" i="2"/>
  <c r="AF163" i="2"/>
  <c r="AD163" i="2"/>
  <c r="AC163" i="2"/>
  <c r="AB163" i="2"/>
  <c r="AA163" i="2"/>
  <c r="Y163" i="2"/>
  <c r="AX162" i="2"/>
  <c r="AW162" i="2"/>
  <c r="AV162" i="2"/>
  <c r="AU162" i="2"/>
  <c r="AS162" i="2"/>
  <c r="AR162" i="2"/>
  <c r="AQ162" i="2"/>
  <c r="AP162" i="2"/>
  <c r="AN162" i="2"/>
  <c r="AM162" i="2"/>
  <c r="AL162" i="2"/>
  <c r="AK162" i="2"/>
  <c r="AI162" i="2"/>
  <c r="AH162" i="2"/>
  <c r="AG162" i="2"/>
  <c r="AF162" i="2"/>
  <c r="AD162" i="2"/>
  <c r="AC162" i="2"/>
  <c r="AB162" i="2"/>
  <c r="AA162" i="2"/>
  <c r="Y162" i="2"/>
  <c r="AX161" i="2"/>
  <c r="AW161" i="2"/>
  <c r="AV161" i="2"/>
  <c r="AU161" i="2"/>
  <c r="AS161" i="2"/>
  <c r="AR161" i="2"/>
  <c r="AQ161" i="2"/>
  <c r="AP161" i="2"/>
  <c r="AN161" i="2"/>
  <c r="AM161" i="2"/>
  <c r="AL161" i="2"/>
  <c r="AK161" i="2"/>
  <c r="AI161" i="2"/>
  <c r="AH161" i="2"/>
  <c r="AG161" i="2"/>
  <c r="AF161" i="2"/>
  <c r="AD161" i="2"/>
  <c r="AC161" i="2"/>
  <c r="AB161" i="2"/>
  <c r="AA161" i="2"/>
  <c r="Y161" i="2"/>
  <c r="AX160" i="2"/>
  <c r="AW160" i="2"/>
  <c r="AV160" i="2"/>
  <c r="AU160" i="2"/>
  <c r="AS160" i="2"/>
  <c r="AR160" i="2"/>
  <c r="AQ160" i="2"/>
  <c r="AP160" i="2"/>
  <c r="AN160" i="2"/>
  <c r="AM160" i="2"/>
  <c r="AL160" i="2"/>
  <c r="AK160" i="2"/>
  <c r="AI160" i="2"/>
  <c r="AH160" i="2"/>
  <c r="AG160" i="2"/>
  <c r="AF160" i="2"/>
  <c r="AD160" i="2"/>
  <c r="AC160" i="2"/>
  <c r="AB160" i="2"/>
  <c r="AA160" i="2"/>
  <c r="Y160" i="2"/>
  <c r="AX159" i="2"/>
  <c r="AW159" i="2"/>
  <c r="AV159" i="2"/>
  <c r="AU159" i="2"/>
  <c r="AS159" i="2"/>
  <c r="AR159" i="2"/>
  <c r="AQ159" i="2"/>
  <c r="AP159" i="2"/>
  <c r="AN159" i="2"/>
  <c r="AM159" i="2"/>
  <c r="AL159" i="2"/>
  <c r="AK159" i="2"/>
  <c r="AI159" i="2"/>
  <c r="AH159" i="2"/>
  <c r="AG159" i="2"/>
  <c r="AF159" i="2"/>
  <c r="AD159" i="2"/>
  <c r="AC159" i="2"/>
  <c r="AB159" i="2"/>
  <c r="AA159" i="2"/>
  <c r="Y159" i="2"/>
  <c r="AX158" i="2"/>
  <c r="AW158" i="2"/>
  <c r="AV158" i="2"/>
  <c r="AU158" i="2"/>
  <c r="AS158" i="2"/>
  <c r="AR158" i="2"/>
  <c r="AQ158" i="2"/>
  <c r="AP158" i="2"/>
  <c r="AN158" i="2"/>
  <c r="AM158" i="2"/>
  <c r="AL158" i="2"/>
  <c r="AK158" i="2"/>
  <c r="AI158" i="2"/>
  <c r="AH158" i="2"/>
  <c r="AG158" i="2"/>
  <c r="AF158" i="2"/>
  <c r="AD158" i="2"/>
  <c r="AC158" i="2"/>
  <c r="AB158" i="2"/>
  <c r="AA158" i="2"/>
  <c r="Y158" i="2"/>
  <c r="AX157" i="2"/>
  <c r="AW157" i="2"/>
  <c r="AV157" i="2"/>
  <c r="AU157" i="2"/>
  <c r="AS157" i="2"/>
  <c r="AR157" i="2"/>
  <c r="AQ157" i="2"/>
  <c r="AP157" i="2"/>
  <c r="AN157" i="2"/>
  <c r="AM157" i="2"/>
  <c r="AL157" i="2"/>
  <c r="AK157" i="2"/>
  <c r="AI157" i="2"/>
  <c r="AH157" i="2"/>
  <c r="AG157" i="2"/>
  <c r="AF157" i="2"/>
  <c r="AD157" i="2"/>
  <c r="AC157" i="2"/>
  <c r="AB157" i="2"/>
  <c r="AA157" i="2"/>
  <c r="Y157" i="2"/>
  <c r="AX156" i="2"/>
  <c r="AW156" i="2"/>
  <c r="AV156" i="2"/>
  <c r="AU156" i="2"/>
  <c r="AS156" i="2"/>
  <c r="AR156" i="2"/>
  <c r="AQ156" i="2"/>
  <c r="AP156" i="2"/>
  <c r="AN156" i="2"/>
  <c r="AM156" i="2"/>
  <c r="AL156" i="2"/>
  <c r="AK156" i="2"/>
  <c r="AI156" i="2"/>
  <c r="AH156" i="2"/>
  <c r="AG156" i="2"/>
  <c r="AF156" i="2"/>
  <c r="AD156" i="2"/>
  <c r="AC156" i="2"/>
  <c r="AB156" i="2"/>
  <c r="AA156" i="2"/>
  <c r="Y156" i="2"/>
  <c r="AX155" i="2"/>
  <c r="AW155" i="2"/>
  <c r="AV155" i="2"/>
  <c r="AU155" i="2"/>
  <c r="AS155" i="2"/>
  <c r="AR155" i="2"/>
  <c r="AQ155" i="2"/>
  <c r="AP155" i="2"/>
  <c r="AN155" i="2"/>
  <c r="AM155" i="2"/>
  <c r="AL155" i="2"/>
  <c r="AK155" i="2"/>
  <c r="AI155" i="2"/>
  <c r="AH155" i="2"/>
  <c r="AG155" i="2"/>
  <c r="AF155" i="2"/>
  <c r="AD155" i="2"/>
  <c r="AC155" i="2"/>
  <c r="AB155" i="2"/>
  <c r="AA155" i="2"/>
  <c r="Y155" i="2"/>
  <c r="AX154" i="2"/>
  <c r="AW154" i="2"/>
  <c r="AV154" i="2"/>
  <c r="AU154" i="2"/>
  <c r="AS154" i="2"/>
  <c r="AR154" i="2"/>
  <c r="AQ154" i="2"/>
  <c r="AP154" i="2"/>
  <c r="AN154" i="2"/>
  <c r="AM154" i="2"/>
  <c r="AL154" i="2"/>
  <c r="AK154" i="2"/>
  <c r="AI154" i="2"/>
  <c r="AH154" i="2"/>
  <c r="AG154" i="2"/>
  <c r="AF154" i="2"/>
  <c r="AD154" i="2"/>
  <c r="AC154" i="2"/>
  <c r="AB154" i="2"/>
  <c r="AA154" i="2"/>
  <c r="Y154" i="2"/>
  <c r="AX153" i="2"/>
  <c r="AW153" i="2"/>
  <c r="AV153" i="2"/>
  <c r="AU153" i="2"/>
  <c r="AS153" i="2"/>
  <c r="AR153" i="2"/>
  <c r="AQ153" i="2"/>
  <c r="AP153" i="2"/>
  <c r="AN153" i="2"/>
  <c r="AM153" i="2"/>
  <c r="AL153" i="2"/>
  <c r="AK153" i="2"/>
  <c r="AI153" i="2"/>
  <c r="AH153" i="2"/>
  <c r="AG153" i="2"/>
  <c r="AF153" i="2"/>
  <c r="AD153" i="2"/>
  <c r="AC153" i="2"/>
  <c r="AB153" i="2"/>
  <c r="AA153" i="2"/>
  <c r="Y153" i="2"/>
  <c r="AX152" i="2"/>
  <c r="AW152" i="2"/>
  <c r="AV152" i="2"/>
  <c r="AU152" i="2"/>
  <c r="AS152" i="2"/>
  <c r="AR152" i="2"/>
  <c r="AQ152" i="2"/>
  <c r="AP152" i="2"/>
  <c r="AN152" i="2"/>
  <c r="AM152" i="2"/>
  <c r="AL152" i="2"/>
  <c r="AK152" i="2"/>
  <c r="AI152" i="2"/>
  <c r="AH152" i="2"/>
  <c r="AG152" i="2"/>
  <c r="AF152" i="2"/>
  <c r="AD152" i="2"/>
  <c r="AC152" i="2"/>
  <c r="AB152" i="2"/>
  <c r="AA152" i="2"/>
  <c r="Y152" i="2"/>
  <c r="AX151" i="2"/>
  <c r="AW151" i="2"/>
  <c r="AV151" i="2"/>
  <c r="AU151" i="2"/>
  <c r="AS151" i="2"/>
  <c r="AR151" i="2"/>
  <c r="AQ151" i="2"/>
  <c r="AP151" i="2"/>
  <c r="AN151" i="2"/>
  <c r="AM151" i="2"/>
  <c r="AL151" i="2"/>
  <c r="AK151" i="2"/>
  <c r="AI151" i="2"/>
  <c r="AH151" i="2"/>
  <c r="AG151" i="2"/>
  <c r="AF151" i="2"/>
  <c r="AD151" i="2"/>
  <c r="AC151" i="2"/>
  <c r="AB151" i="2"/>
  <c r="AA151" i="2"/>
  <c r="Y151" i="2"/>
  <c r="AX150" i="2"/>
  <c r="AW150" i="2"/>
  <c r="AV150" i="2"/>
  <c r="AU150" i="2"/>
  <c r="AS150" i="2"/>
  <c r="AR150" i="2"/>
  <c r="AQ150" i="2"/>
  <c r="AP150" i="2"/>
  <c r="AN150" i="2"/>
  <c r="AM150" i="2"/>
  <c r="AL150" i="2"/>
  <c r="AK150" i="2"/>
  <c r="AI150" i="2"/>
  <c r="AH150" i="2"/>
  <c r="AG150" i="2"/>
  <c r="AF150" i="2"/>
  <c r="AD150" i="2"/>
  <c r="AC150" i="2"/>
  <c r="AB150" i="2"/>
  <c r="AA150" i="2"/>
  <c r="Y150" i="2"/>
  <c r="AX149" i="2"/>
  <c r="AW149" i="2"/>
  <c r="AV149" i="2"/>
  <c r="AU149" i="2"/>
  <c r="AS149" i="2"/>
  <c r="AR149" i="2"/>
  <c r="AQ149" i="2"/>
  <c r="AP149" i="2"/>
  <c r="AN149" i="2"/>
  <c r="AM149" i="2"/>
  <c r="AL149" i="2"/>
  <c r="AK149" i="2"/>
  <c r="AI149" i="2"/>
  <c r="AH149" i="2"/>
  <c r="AG149" i="2"/>
  <c r="AF149" i="2"/>
  <c r="AD149" i="2"/>
  <c r="AC149" i="2"/>
  <c r="AB149" i="2"/>
  <c r="AA149" i="2"/>
  <c r="Y149" i="2"/>
  <c r="AX148" i="2"/>
  <c r="AW148" i="2"/>
  <c r="AV148" i="2"/>
  <c r="AU148" i="2"/>
  <c r="AS148" i="2"/>
  <c r="AR148" i="2"/>
  <c r="AQ148" i="2"/>
  <c r="AP148" i="2"/>
  <c r="AN148" i="2"/>
  <c r="AM148" i="2"/>
  <c r="AL148" i="2"/>
  <c r="AK148" i="2"/>
  <c r="AI148" i="2"/>
  <c r="AH148" i="2"/>
  <c r="AG148" i="2"/>
  <c r="AF148" i="2"/>
  <c r="AD148" i="2"/>
  <c r="AC148" i="2"/>
  <c r="AB148" i="2"/>
  <c r="AA148" i="2"/>
  <c r="Y148" i="2"/>
  <c r="AX147" i="2"/>
  <c r="AW147" i="2"/>
  <c r="AV147" i="2"/>
  <c r="AU147" i="2"/>
  <c r="AS147" i="2"/>
  <c r="AR147" i="2"/>
  <c r="AQ147" i="2"/>
  <c r="AP147" i="2"/>
  <c r="AN147" i="2"/>
  <c r="AM147" i="2"/>
  <c r="AL147" i="2"/>
  <c r="AK147" i="2"/>
  <c r="AI147" i="2"/>
  <c r="AH147" i="2"/>
  <c r="AG147" i="2"/>
  <c r="AF147" i="2"/>
  <c r="AD147" i="2"/>
  <c r="AC147" i="2"/>
  <c r="AB147" i="2"/>
  <c r="AA147" i="2"/>
  <c r="Y147" i="2"/>
  <c r="AX146" i="2"/>
  <c r="AW146" i="2"/>
  <c r="AV146" i="2"/>
  <c r="AU146" i="2"/>
  <c r="AS146" i="2"/>
  <c r="AR146" i="2"/>
  <c r="AQ146" i="2"/>
  <c r="AP146" i="2"/>
  <c r="AN146" i="2"/>
  <c r="AM146" i="2"/>
  <c r="AL146" i="2"/>
  <c r="AK146" i="2"/>
  <c r="AI146" i="2"/>
  <c r="AH146" i="2"/>
  <c r="AG146" i="2"/>
  <c r="AF146" i="2"/>
  <c r="AD146" i="2"/>
  <c r="AC146" i="2"/>
  <c r="AB146" i="2"/>
  <c r="AA146" i="2"/>
  <c r="Y146" i="2"/>
  <c r="AX145" i="2"/>
  <c r="AW145" i="2"/>
  <c r="AV145" i="2"/>
  <c r="AU145" i="2"/>
  <c r="AS145" i="2"/>
  <c r="AR145" i="2"/>
  <c r="AQ145" i="2"/>
  <c r="AP145" i="2"/>
  <c r="AN145" i="2"/>
  <c r="AM145" i="2"/>
  <c r="AL145" i="2"/>
  <c r="AK145" i="2"/>
  <c r="AI145" i="2"/>
  <c r="AH145" i="2"/>
  <c r="AG145" i="2"/>
  <c r="AF145" i="2"/>
  <c r="AD145" i="2"/>
  <c r="AC145" i="2"/>
  <c r="AB145" i="2"/>
  <c r="AA145" i="2"/>
  <c r="Y145" i="2"/>
  <c r="AX144" i="2"/>
  <c r="AW144" i="2"/>
  <c r="AV144" i="2"/>
  <c r="AU144" i="2"/>
  <c r="AS144" i="2"/>
  <c r="AR144" i="2"/>
  <c r="AQ144" i="2"/>
  <c r="AP144" i="2"/>
  <c r="AN144" i="2"/>
  <c r="AM144" i="2"/>
  <c r="AL144" i="2"/>
  <c r="AK144" i="2"/>
  <c r="AI144" i="2"/>
  <c r="AH144" i="2"/>
  <c r="AG144" i="2"/>
  <c r="AF144" i="2"/>
  <c r="AD144" i="2"/>
  <c r="AC144" i="2"/>
  <c r="AB144" i="2"/>
  <c r="AA144" i="2"/>
  <c r="Y144" i="2"/>
  <c r="AX143" i="2"/>
  <c r="AW143" i="2"/>
  <c r="AV143" i="2"/>
  <c r="AU143" i="2"/>
  <c r="AS143" i="2"/>
  <c r="AR143" i="2"/>
  <c r="AQ143" i="2"/>
  <c r="AP143" i="2"/>
  <c r="AN143" i="2"/>
  <c r="AM143" i="2"/>
  <c r="AL143" i="2"/>
  <c r="AK143" i="2"/>
  <c r="AI143" i="2"/>
  <c r="AH143" i="2"/>
  <c r="AG143" i="2"/>
  <c r="AF143" i="2"/>
  <c r="AD143" i="2"/>
  <c r="AC143" i="2"/>
  <c r="AB143" i="2"/>
  <c r="AA143" i="2"/>
  <c r="Y143" i="2"/>
  <c r="AX142" i="2"/>
  <c r="AW142" i="2"/>
  <c r="AV142" i="2"/>
  <c r="AU142" i="2"/>
  <c r="AS142" i="2"/>
  <c r="AR142" i="2"/>
  <c r="AQ142" i="2"/>
  <c r="AP142" i="2"/>
  <c r="AN142" i="2"/>
  <c r="AM142" i="2"/>
  <c r="AL142" i="2"/>
  <c r="AK142" i="2"/>
  <c r="AI142" i="2"/>
  <c r="AH142" i="2"/>
  <c r="AG142" i="2"/>
  <c r="AF142" i="2"/>
  <c r="AD142" i="2"/>
  <c r="AC142" i="2"/>
  <c r="AB142" i="2"/>
  <c r="AA142" i="2"/>
  <c r="Y142" i="2"/>
  <c r="AX141" i="2"/>
  <c r="AW141" i="2"/>
  <c r="AV141" i="2"/>
  <c r="AU141" i="2"/>
  <c r="AS141" i="2"/>
  <c r="AR141" i="2"/>
  <c r="AQ141" i="2"/>
  <c r="AP141" i="2"/>
  <c r="AN141" i="2"/>
  <c r="AM141" i="2"/>
  <c r="AL141" i="2"/>
  <c r="AK141" i="2"/>
  <c r="AI141" i="2"/>
  <c r="AH141" i="2"/>
  <c r="AG141" i="2"/>
  <c r="AF141" i="2"/>
  <c r="AD141" i="2"/>
  <c r="AC141" i="2"/>
  <c r="AB141" i="2"/>
  <c r="AA141" i="2"/>
  <c r="Y141" i="2"/>
  <c r="AX140" i="2"/>
  <c r="AW140" i="2"/>
  <c r="AV140" i="2"/>
  <c r="AU140" i="2"/>
  <c r="AS140" i="2"/>
  <c r="AR140" i="2"/>
  <c r="AQ140" i="2"/>
  <c r="AP140" i="2"/>
  <c r="AN140" i="2"/>
  <c r="AM140" i="2"/>
  <c r="AL140" i="2"/>
  <c r="AK140" i="2"/>
  <c r="AI140" i="2"/>
  <c r="AH140" i="2"/>
  <c r="AG140" i="2"/>
  <c r="AF140" i="2"/>
  <c r="AD140" i="2"/>
  <c r="AC140" i="2"/>
  <c r="AB140" i="2"/>
  <c r="AA140" i="2"/>
  <c r="Y140" i="2"/>
  <c r="AX139" i="2"/>
  <c r="AW139" i="2"/>
  <c r="AV139" i="2"/>
  <c r="AU139" i="2"/>
  <c r="AS139" i="2"/>
  <c r="AR139" i="2"/>
  <c r="AQ139" i="2"/>
  <c r="AP139" i="2"/>
  <c r="AN139" i="2"/>
  <c r="AM139" i="2"/>
  <c r="AL139" i="2"/>
  <c r="AK139" i="2"/>
  <c r="AI139" i="2"/>
  <c r="AH139" i="2"/>
  <c r="AG139" i="2"/>
  <c r="AF139" i="2"/>
  <c r="AD139" i="2"/>
  <c r="AC139" i="2"/>
  <c r="AB139" i="2"/>
  <c r="AA139" i="2"/>
  <c r="Y139" i="2"/>
  <c r="AX138" i="2"/>
  <c r="AW138" i="2"/>
  <c r="AV138" i="2"/>
  <c r="AU138" i="2"/>
  <c r="AS138" i="2"/>
  <c r="AR138" i="2"/>
  <c r="AQ138" i="2"/>
  <c r="AP138" i="2"/>
  <c r="AN138" i="2"/>
  <c r="AM138" i="2"/>
  <c r="AL138" i="2"/>
  <c r="AK138" i="2"/>
  <c r="AI138" i="2"/>
  <c r="AH138" i="2"/>
  <c r="AG138" i="2"/>
  <c r="AF138" i="2"/>
  <c r="AD138" i="2"/>
  <c r="AC138" i="2"/>
  <c r="AB138" i="2"/>
  <c r="AA138" i="2"/>
  <c r="Y138" i="2"/>
  <c r="AX137" i="2"/>
  <c r="AW137" i="2"/>
  <c r="AV137" i="2"/>
  <c r="AU137" i="2"/>
  <c r="AS137" i="2"/>
  <c r="AR137" i="2"/>
  <c r="AQ137" i="2"/>
  <c r="AP137" i="2"/>
  <c r="AN137" i="2"/>
  <c r="AM137" i="2"/>
  <c r="AL137" i="2"/>
  <c r="AK137" i="2"/>
  <c r="AI137" i="2"/>
  <c r="AH137" i="2"/>
  <c r="AG137" i="2"/>
  <c r="AF137" i="2"/>
  <c r="AD137" i="2"/>
  <c r="AC137" i="2"/>
  <c r="AB137" i="2"/>
  <c r="AA137" i="2"/>
  <c r="Y137" i="2"/>
  <c r="AX136" i="2"/>
  <c r="AW136" i="2"/>
  <c r="AV136" i="2"/>
  <c r="AU136" i="2"/>
  <c r="AS136" i="2"/>
  <c r="AR136" i="2"/>
  <c r="AQ136" i="2"/>
  <c r="AP136" i="2"/>
  <c r="AN136" i="2"/>
  <c r="AM136" i="2"/>
  <c r="AL136" i="2"/>
  <c r="AK136" i="2"/>
  <c r="AI136" i="2"/>
  <c r="AH136" i="2"/>
  <c r="AG136" i="2"/>
  <c r="AF136" i="2"/>
  <c r="AD136" i="2"/>
  <c r="AC136" i="2"/>
  <c r="AB136" i="2"/>
  <c r="AA136" i="2"/>
  <c r="Y136" i="2"/>
  <c r="AX135" i="2"/>
  <c r="AW135" i="2"/>
  <c r="AV135" i="2"/>
  <c r="AU135" i="2"/>
  <c r="AS135" i="2"/>
  <c r="AR135" i="2"/>
  <c r="AQ135" i="2"/>
  <c r="AP135" i="2"/>
  <c r="AN135" i="2"/>
  <c r="AM135" i="2"/>
  <c r="AL135" i="2"/>
  <c r="AK135" i="2"/>
  <c r="AI135" i="2"/>
  <c r="AH135" i="2"/>
  <c r="AG135" i="2"/>
  <c r="AF135" i="2"/>
  <c r="AD135" i="2"/>
  <c r="AC135" i="2"/>
  <c r="AB135" i="2"/>
  <c r="AA135" i="2"/>
  <c r="Y135" i="2"/>
  <c r="AX134" i="2"/>
  <c r="AW134" i="2"/>
  <c r="AV134" i="2"/>
  <c r="AU134" i="2"/>
  <c r="AS134" i="2"/>
  <c r="AR134" i="2"/>
  <c r="AQ134" i="2"/>
  <c r="AP134" i="2"/>
  <c r="AN134" i="2"/>
  <c r="AM134" i="2"/>
  <c r="AL134" i="2"/>
  <c r="AK134" i="2"/>
  <c r="AI134" i="2"/>
  <c r="AH134" i="2"/>
  <c r="AG134" i="2"/>
  <c r="AF134" i="2"/>
  <c r="AD134" i="2"/>
  <c r="AC134" i="2"/>
  <c r="AB134" i="2"/>
  <c r="AA134" i="2"/>
  <c r="Y134" i="2"/>
  <c r="AX133" i="2"/>
  <c r="AW133" i="2"/>
  <c r="AV133" i="2"/>
  <c r="AU133" i="2"/>
  <c r="AS133" i="2"/>
  <c r="AR133" i="2"/>
  <c r="AQ133" i="2"/>
  <c r="AP133" i="2"/>
  <c r="AN133" i="2"/>
  <c r="AM133" i="2"/>
  <c r="AL133" i="2"/>
  <c r="AK133" i="2"/>
  <c r="AI133" i="2"/>
  <c r="AH133" i="2"/>
  <c r="AG133" i="2"/>
  <c r="AF133" i="2"/>
  <c r="AD133" i="2"/>
  <c r="AC133" i="2"/>
  <c r="AB133" i="2"/>
  <c r="AA133" i="2"/>
  <c r="Y133" i="2"/>
  <c r="AX132" i="2"/>
  <c r="AW132" i="2"/>
  <c r="AV132" i="2"/>
  <c r="AU132" i="2"/>
  <c r="AS132" i="2"/>
  <c r="AR132" i="2"/>
  <c r="AQ132" i="2"/>
  <c r="AP132" i="2"/>
  <c r="AN132" i="2"/>
  <c r="AM132" i="2"/>
  <c r="AL132" i="2"/>
  <c r="AK132" i="2"/>
  <c r="AI132" i="2"/>
  <c r="AH132" i="2"/>
  <c r="AG132" i="2"/>
  <c r="AF132" i="2"/>
  <c r="AD132" i="2"/>
  <c r="AC132" i="2"/>
  <c r="AB132" i="2"/>
  <c r="AA132" i="2"/>
  <c r="Y132" i="2"/>
  <c r="AX131" i="2"/>
  <c r="AW131" i="2"/>
  <c r="AV131" i="2"/>
  <c r="AU131" i="2"/>
  <c r="AS131" i="2"/>
  <c r="AR131" i="2"/>
  <c r="AQ131" i="2"/>
  <c r="AP131" i="2"/>
  <c r="AN131" i="2"/>
  <c r="AM131" i="2"/>
  <c r="AL131" i="2"/>
  <c r="AK131" i="2"/>
  <c r="AI131" i="2"/>
  <c r="AH131" i="2"/>
  <c r="AG131" i="2"/>
  <c r="AF131" i="2"/>
  <c r="AD131" i="2"/>
  <c r="AC131" i="2"/>
  <c r="AB131" i="2"/>
  <c r="AA131" i="2"/>
  <c r="Y131" i="2"/>
  <c r="AX130" i="2"/>
  <c r="AW130" i="2"/>
  <c r="AV130" i="2"/>
  <c r="AU130" i="2"/>
  <c r="AS130" i="2"/>
  <c r="AR130" i="2"/>
  <c r="AQ130" i="2"/>
  <c r="AP130" i="2"/>
  <c r="AN130" i="2"/>
  <c r="AM130" i="2"/>
  <c r="AL130" i="2"/>
  <c r="AK130" i="2"/>
  <c r="AI130" i="2"/>
  <c r="AH130" i="2"/>
  <c r="AG130" i="2"/>
  <c r="AF130" i="2"/>
  <c r="AD130" i="2"/>
  <c r="AC130" i="2"/>
  <c r="AB130" i="2"/>
  <c r="AA130" i="2"/>
  <c r="Y130" i="2"/>
  <c r="AX129" i="2"/>
  <c r="AW129" i="2"/>
  <c r="AV129" i="2"/>
  <c r="AU129" i="2"/>
  <c r="AS129" i="2"/>
  <c r="AR129" i="2"/>
  <c r="AQ129" i="2"/>
  <c r="AP129" i="2"/>
  <c r="AN129" i="2"/>
  <c r="AM129" i="2"/>
  <c r="AL129" i="2"/>
  <c r="AK129" i="2"/>
  <c r="AI129" i="2"/>
  <c r="AH129" i="2"/>
  <c r="AG129" i="2"/>
  <c r="AF129" i="2"/>
  <c r="AD129" i="2"/>
  <c r="AC129" i="2"/>
  <c r="AB129" i="2"/>
  <c r="AA129" i="2"/>
  <c r="Y129" i="2"/>
  <c r="AX128" i="2"/>
  <c r="AW128" i="2"/>
  <c r="AV128" i="2"/>
  <c r="AU128" i="2"/>
  <c r="AS128" i="2"/>
  <c r="AR128" i="2"/>
  <c r="AQ128" i="2"/>
  <c r="AP128" i="2"/>
  <c r="AN128" i="2"/>
  <c r="AM128" i="2"/>
  <c r="AL128" i="2"/>
  <c r="AK128" i="2"/>
  <c r="AI128" i="2"/>
  <c r="AH128" i="2"/>
  <c r="AG128" i="2"/>
  <c r="AF128" i="2"/>
  <c r="AD128" i="2"/>
  <c r="AC128" i="2"/>
  <c r="AB128" i="2"/>
  <c r="AA128" i="2"/>
  <c r="Y128" i="2"/>
  <c r="AX127" i="2"/>
  <c r="AW127" i="2"/>
  <c r="AV127" i="2"/>
  <c r="AU127" i="2"/>
  <c r="AS127" i="2"/>
  <c r="AR127" i="2"/>
  <c r="AQ127" i="2"/>
  <c r="AP127" i="2"/>
  <c r="AN127" i="2"/>
  <c r="AM127" i="2"/>
  <c r="AL127" i="2"/>
  <c r="AK127" i="2"/>
  <c r="AI127" i="2"/>
  <c r="AH127" i="2"/>
  <c r="AG127" i="2"/>
  <c r="AF127" i="2"/>
  <c r="AD127" i="2"/>
  <c r="AC127" i="2"/>
  <c r="AB127" i="2"/>
  <c r="AA127" i="2"/>
  <c r="Y127" i="2"/>
  <c r="AX126" i="2"/>
  <c r="AW126" i="2"/>
  <c r="AV126" i="2"/>
  <c r="AU126" i="2"/>
  <c r="AS126" i="2"/>
  <c r="AR126" i="2"/>
  <c r="AQ126" i="2"/>
  <c r="AP126" i="2"/>
  <c r="AN126" i="2"/>
  <c r="AM126" i="2"/>
  <c r="AL126" i="2"/>
  <c r="AK126" i="2"/>
  <c r="AI126" i="2"/>
  <c r="AH126" i="2"/>
  <c r="AG126" i="2"/>
  <c r="AF126" i="2"/>
  <c r="AD126" i="2"/>
  <c r="AC126" i="2"/>
  <c r="AB126" i="2"/>
  <c r="AA126" i="2"/>
  <c r="Y126" i="2"/>
  <c r="AX125" i="2"/>
  <c r="AW125" i="2"/>
  <c r="AV125" i="2"/>
  <c r="AU125" i="2"/>
  <c r="AS125" i="2"/>
  <c r="AR125" i="2"/>
  <c r="AQ125" i="2"/>
  <c r="AP125" i="2"/>
  <c r="AN125" i="2"/>
  <c r="AM125" i="2"/>
  <c r="AL125" i="2"/>
  <c r="AK125" i="2"/>
  <c r="AI125" i="2"/>
  <c r="AH125" i="2"/>
  <c r="AG125" i="2"/>
  <c r="AF125" i="2"/>
  <c r="AD125" i="2"/>
  <c r="AC125" i="2"/>
  <c r="AB125" i="2"/>
  <c r="AA125" i="2"/>
  <c r="Y125" i="2"/>
  <c r="AX124" i="2"/>
  <c r="AW124" i="2"/>
  <c r="AV124" i="2"/>
  <c r="AU124" i="2"/>
  <c r="AS124" i="2"/>
  <c r="AR124" i="2"/>
  <c r="AQ124" i="2"/>
  <c r="AP124" i="2"/>
  <c r="AN124" i="2"/>
  <c r="AM124" i="2"/>
  <c r="AL124" i="2"/>
  <c r="AK124" i="2"/>
  <c r="AI124" i="2"/>
  <c r="AH124" i="2"/>
  <c r="AG124" i="2"/>
  <c r="AF124" i="2"/>
  <c r="AD124" i="2"/>
  <c r="AC124" i="2"/>
  <c r="AB124" i="2"/>
  <c r="AA124" i="2"/>
  <c r="Y124" i="2"/>
  <c r="AX123" i="2"/>
  <c r="AW123" i="2"/>
  <c r="AV123" i="2"/>
  <c r="AU123" i="2"/>
  <c r="AS123" i="2"/>
  <c r="AR123" i="2"/>
  <c r="AQ123" i="2"/>
  <c r="AP123" i="2"/>
  <c r="AN123" i="2"/>
  <c r="AM123" i="2"/>
  <c r="AL123" i="2"/>
  <c r="AK123" i="2"/>
  <c r="AI123" i="2"/>
  <c r="AH123" i="2"/>
  <c r="AG123" i="2"/>
  <c r="AF123" i="2"/>
  <c r="AD123" i="2"/>
  <c r="AC123" i="2"/>
  <c r="AB123" i="2"/>
  <c r="AA123" i="2"/>
  <c r="Y123" i="2"/>
  <c r="AX122" i="2"/>
  <c r="AW122" i="2"/>
  <c r="AV122" i="2"/>
  <c r="AU122" i="2"/>
  <c r="AS122" i="2"/>
  <c r="AR122" i="2"/>
  <c r="AQ122" i="2"/>
  <c r="AP122" i="2"/>
  <c r="AN122" i="2"/>
  <c r="AM122" i="2"/>
  <c r="AL122" i="2"/>
  <c r="AK122" i="2"/>
  <c r="AI122" i="2"/>
  <c r="AH122" i="2"/>
  <c r="AG122" i="2"/>
  <c r="AF122" i="2"/>
  <c r="AD122" i="2"/>
  <c r="AC122" i="2"/>
  <c r="AB122" i="2"/>
  <c r="AA122" i="2"/>
  <c r="Y122" i="2"/>
  <c r="AX121" i="2"/>
  <c r="AW121" i="2"/>
  <c r="AV121" i="2"/>
  <c r="AU121" i="2"/>
  <c r="AS121" i="2"/>
  <c r="AR121" i="2"/>
  <c r="AQ121" i="2"/>
  <c r="AP121" i="2"/>
  <c r="AN121" i="2"/>
  <c r="AM121" i="2"/>
  <c r="AL121" i="2"/>
  <c r="AK121" i="2"/>
  <c r="AI121" i="2"/>
  <c r="AH121" i="2"/>
  <c r="AG121" i="2"/>
  <c r="AF121" i="2"/>
  <c r="AD121" i="2"/>
  <c r="AC121" i="2"/>
  <c r="AB121" i="2"/>
  <c r="AA121" i="2"/>
  <c r="Y121" i="2"/>
  <c r="AX120" i="2"/>
  <c r="AW120" i="2"/>
  <c r="AV120" i="2"/>
  <c r="AU120" i="2"/>
  <c r="AS120" i="2"/>
  <c r="AR120" i="2"/>
  <c r="AQ120" i="2"/>
  <c r="AP120" i="2"/>
  <c r="AN120" i="2"/>
  <c r="AM120" i="2"/>
  <c r="AL120" i="2"/>
  <c r="AK120" i="2"/>
  <c r="AI120" i="2"/>
  <c r="AH120" i="2"/>
  <c r="AG120" i="2"/>
  <c r="AF120" i="2"/>
  <c r="AD120" i="2"/>
  <c r="AC120" i="2"/>
  <c r="AB120" i="2"/>
  <c r="AA120" i="2"/>
  <c r="Y120" i="2"/>
  <c r="AX119" i="2"/>
  <c r="AW119" i="2"/>
  <c r="AV119" i="2"/>
  <c r="AU119" i="2"/>
  <c r="AS119" i="2"/>
  <c r="AR119" i="2"/>
  <c r="AQ119" i="2"/>
  <c r="AP119" i="2"/>
  <c r="AN119" i="2"/>
  <c r="AM119" i="2"/>
  <c r="AL119" i="2"/>
  <c r="AK119" i="2"/>
  <c r="AI119" i="2"/>
  <c r="AH119" i="2"/>
  <c r="AG119" i="2"/>
  <c r="AF119" i="2"/>
  <c r="AD119" i="2"/>
  <c r="AC119" i="2"/>
  <c r="AB119" i="2"/>
  <c r="AA119" i="2"/>
  <c r="Y119" i="2"/>
  <c r="AX118" i="2"/>
  <c r="AW118" i="2"/>
  <c r="AV118" i="2"/>
  <c r="AU118" i="2"/>
  <c r="AS118" i="2"/>
  <c r="AR118" i="2"/>
  <c r="AQ118" i="2"/>
  <c r="AP118" i="2"/>
  <c r="AN118" i="2"/>
  <c r="AM118" i="2"/>
  <c r="AL118" i="2"/>
  <c r="AK118" i="2"/>
  <c r="AI118" i="2"/>
  <c r="AH118" i="2"/>
  <c r="AG118" i="2"/>
  <c r="AF118" i="2"/>
  <c r="AD118" i="2"/>
  <c r="AC118" i="2"/>
  <c r="AB118" i="2"/>
  <c r="AA118" i="2"/>
  <c r="Y118" i="2"/>
  <c r="AX117" i="2"/>
  <c r="AW117" i="2"/>
  <c r="AV117" i="2"/>
  <c r="AU117" i="2"/>
  <c r="AS117" i="2"/>
  <c r="AR117" i="2"/>
  <c r="AQ117" i="2"/>
  <c r="AP117" i="2"/>
  <c r="AN117" i="2"/>
  <c r="AM117" i="2"/>
  <c r="AL117" i="2"/>
  <c r="AK117" i="2"/>
  <c r="AI117" i="2"/>
  <c r="AH117" i="2"/>
  <c r="AG117" i="2"/>
  <c r="AF117" i="2"/>
  <c r="AD117" i="2"/>
  <c r="AC117" i="2"/>
  <c r="AB117" i="2"/>
  <c r="AA117" i="2"/>
  <c r="Y117" i="2"/>
  <c r="AX116" i="2"/>
  <c r="AW116" i="2"/>
  <c r="AV116" i="2"/>
  <c r="AU116" i="2"/>
  <c r="AS116" i="2"/>
  <c r="AR116" i="2"/>
  <c r="AQ116" i="2"/>
  <c r="AP116" i="2"/>
  <c r="AN116" i="2"/>
  <c r="AM116" i="2"/>
  <c r="AL116" i="2"/>
  <c r="AK116" i="2"/>
  <c r="AI116" i="2"/>
  <c r="AH116" i="2"/>
  <c r="AG116" i="2"/>
  <c r="AF116" i="2"/>
  <c r="AD116" i="2"/>
  <c r="AC116" i="2"/>
  <c r="AB116" i="2"/>
  <c r="AA116" i="2"/>
  <c r="Y116" i="2"/>
  <c r="AX115" i="2"/>
  <c r="AW115" i="2"/>
  <c r="AV115" i="2"/>
  <c r="AU115" i="2"/>
  <c r="AS115" i="2"/>
  <c r="AR115" i="2"/>
  <c r="AQ115" i="2"/>
  <c r="AP115" i="2"/>
  <c r="AN115" i="2"/>
  <c r="AM115" i="2"/>
  <c r="AL115" i="2"/>
  <c r="AK115" i="2"/>
  <c r="AI115" i="2"/>
  <c r="AH115" i="2"/>
  <c r="AG115" i="2"/>
  <c r="AF115" i="2"/>
  <c r="AD115" i="2"/>
  <c r="AC115" i="2"/>
  <c r="AB115" i="2"/>
  <c r="AA115" i="2"/>
  <c r="Y115" i="2"/>
  <c r="AX114" i="2"/>
  <c r="AW114" i="2"/>
  <c r="AV114" i="2"/>
  <c r="AU114" i="2"/>
  <c r="AS114" i="2"/>
  <c r="AR114" i="2"/>
  <c r="AQ114" i="2"/>
  <c r="AP114" i="2"/>
  <c r="AN114" i="2"/>
  <c r="AM114" i="2"/>
  <c r="AL114" i="2"/>
  <c r="AK114" i="2"/>
  <c r="AI114" i="2"/>
  <c r="AH114" i="2"/>
  <c r="AG114" i="2"/>
  <c r="AF114" i="2"/>
  <c r="AD114" i="2"/>
  <c r="AC114" i="2"/>
  <c r="AB114" i="2"/>
  <c r="AA114" i="2"/>
  <c r="Y114" i="2"/>
  <c r="AX113" i="2"/>
  <c r="AW113" i="2"/>
  <c r="AV113" i="2"/>
  <c r="AU113" i="2"/>
  <c r="AS113" i="2"/>
  <c r="AR113" i="2"/>
  <c r="AQ113" i="2"/>
  <c r="AP113" i="2"/>
  <c r="AN113" i="2"/>
  <c r="AM113" i="2"/>
  <c r="AL113" i="2"/>
  <c r="AK113" i="2"/>
  <c r="AI113" i="2"/>
  <c r="AH113" i="2"/>
  <c r="AG113" i="2"/>
  <c r="AF113" i="2"/>
  <c r="AD113" i="2"/>
  <c r="AC113" i="2"/>
  <c r="AB113" i="2"/>
  <c r="AA113" i="2"/>
  <c r="Y113" i="2"/>
  <c r="AX112" i="2"/>
  <c r="AW112" i="2"/>
  <c r="AV112" i="2"/>
  <c r="AU112" i="2"/>
  <c r="AS112" i="2"/>
  <c r="AR112" i="2"/>
  <c r="AQ112" i="2"/>
  <c r="AP112" i="2"/>
  <c r="AN112" i="2"/>
  <c r="AM112" i="2"/>
  <c r="AL112" i="2"/>
  <c r="AK112" i="2"/>
  <c r="AI112" i="2"/>
  <c r="AH112" i="2"/>
  <c r="AG112" i="2"/>
  <c r="AF112" i="2"/>
  <c r="AD112" i="2"/>
  <c r="AC112" i="2"/>
  <c r="AB112" i="2"/>
  <c r="AA112" i="2"/>
  <c r="Y112" i="2"/>
  <c r="AX111" i="2"/>
  <c r="AW111" i="2"/>
  <c r="AV111" i="2"/>
  <c r="AU111" i="2"/>
  <c r="AS111" i="2"/>
  <c r="AR111" i="2"/>
  <c r="AQ111" i="2"/>
  <c r="AP111" i="2"/>
  <c r="AN111" i="2"/>
  <c r="AM111" i="2"/>
  <c r="AL111" i="2"/>
  <c r="AK111" i="2"/>
  <c r="AI111" i="2"/>
  <c r="AH111" i="2"/>
  <c r="AG111" i="2"/>
  <c r="AF111" i="2"/>
  <c r="AD111" i="2"/>
  <c r="AC111" i="2"/>
  <c r="AB111" i="2"/>
  <c r="AA111" i="2"/>
  <c r="Y111" i="2"/>
  <c r="AX110" i="2"/>
  <c r="AW110" i="2"/>
  <c r="AV110" i="2"/>
  <c r="AU110" i="2"/>
  <c r="AS110" i="2"/>
  <c r="AR110" i="2"/>
  <c r="AQ110" i="2"/>
  <c r="AP110" i="2"/>
  <c r="AN110" i="2"/>
  <c r="AM110" i="2"/>
  <c r="AL110" i="2"/>
  <c r="AK110" i="2"/>
  <c r="AI110" i="2"/>
  <c r="AH110" i="2"/>
  <c r="AG110" i="2"/>
  <c r="AF110" i="2"/>
  <c r="AD110" i="2"/>
  <c r="AC110" i="2"/>
  <c r="AB110" i="2"/>
  <c r="AA110" i="2"/>
  <c r="Y110" i="2"/>
  <c r="AX109" i="2"/>
  <c r="AW109" i="2"/>
  <c r="AV109" i="2"/>
  <c r="AU109" i="2"/>
  <c r="AS109" i="2"/>
  <c r="AR109" i="2"/>
  <c r="AQ109" i="2"/>
  <c r="AP109" i="2"/>
  <c r="AN109" i="2"/>
  <c r="AM109" i="2"/>
  <c r="AL109" i="2"/>
  <c r="AK109" i="2"/>
  <c r="AI109" i="2"/>
  <c r="AH109" i="2"/>
  <c r="AG109" i="2"/>
  <c r="AF109" i="2"/>
  <c r="AD109" i="2"/>
  <c r="AC109" i="2"/>
  <c r="AB109" i="2"/>
  <c r="AA109" i="2"/>
  <c r="Y109" i="2"/>
  <c r="AX108" i="2"/>
  <c r="AW108" i="2"/>
  <c r="AV108" i="2"/>
  <c r="AU108" i="2"/>
  <c r="AS108" i="2"/>
  <c r="AR108" i="2"/>
  <c r="AQ108" i="2"/>
  <c r="AP108" i="2"/>
  <c r="AN108" i="2"/>
  <c r="AM108" i="2"/>
  <c r="AL108" i="2"/>
  <c r="AK108" i="2"/>
  <c r="AI108" i="2"/>
  <c r="AH108" i="2"/>
  <c r="AG108" i="2"/>
  <c r="AF108" i="2"/>
  <c r="AD108" i="2"/>
  <c r="AC108" i="2"/>
  <c r="AB108" i="2"/>
  <c r="AA108" i="2"/>
  <c r="Y108" i="2"/>
  <c r="AX107" i="2"/>
  <c r="AW107" i="2"/>
  <c r="AV107" i="2"/>
  <c r="AU107" i="2"/>
  <c r="AS107" i="2"/>
  <c r="AR107" i="2"/>
  <c r="AQ107" i="2"/>
  <c r="AP107" i="2"/>
  <c r="AN107" i="2"/>
  <c r="AM107" i="2"/>
  <c r="AL107" i="2"/>
  <c r="AK107" i="2"/>
  <c r="AI107" i="2"/>
  <c r="AH107" i="2"/>
  <c r="AG107" i="2"/>
  <c r="AF107" i="2"/>
  <c r="AD107" i="2"/>
  <c r="AC107" i="2"/>
  <c r="AB107" i="2"/>
  <c r="AA107" i="2"/>
  <c r="Y107" i="2"/>
  <c r="AX106" i="2"/>
  <c r="AW106" i="2"/>
  <c r="AV106" i="2"/>
  <c r="AU106" i="2"/>
  <c r="AS106" i="2"/>
  <c r="AR106" i="2"/>
  <c r="AQ106" i="2"/>
  <c r="AP106" i="2"/>
  <c r="AN106" i="2"/>
  <c r="AM106" i="2"/>
  <c r="AL106" i="2"/>
  <c r="AK106" i="2"/>
  <c r="AI106" i="2"/>
  <c r="AH106" i="2"/>
  <c r="AG106" i="2"/>
  <c r="AF106" i="2"/>
  <c r="AD106" i="2"/>
  <c r="AC106" i="2"/>
  <c r="AB106" i="2"/>
  <c r="AA106" i="2"/>
  <c r="Y106" i="2"/>
  <c r="AX105" i="2"/>
  <c r="AW105" i="2"/>
  <c r="AV105" i="2"/>
  <c r="AU105" i="2"/>
  <c r="AS105" i="2"/>
  <c r="AR105" i="2"/>
  <c r="AQ105" i="2"/>
  <c r="AP105" i="2"/>
  <c r="AN105" i="2"/>
  <c r="AM105" i="2"/>
  <c r="AL105" i="2"/>
  <c r="AK105" i="2"/>
  <c r="AI105" i="2"/>
  <c r="AH105" i="2"/>
  <c r="AG105" i="2"/>
  <c r="AF105" i="2"/>
  <c r="AD105" i="2"/>
  <c r="AC105" i="2"/>
  <c r="AB105" i="2"/>
  <c r="AA105" i="2"/>
  <c r="Y105" i="2"/>
  <c r="AX104" i="2"/>
  <c r="AW104" i="2"/>
  <c r="AV104" i="2"/>
  <c r="AU104" i="2"/>
  <c r="AS104" i="2"/>
  <c r="AR104" i="2"/>
  <c r="AQ104" i="2"/>
  <c r="AP104" i="2"/>
  <c r="AN104" i="2"/>
  <c r="AM104" i="2"/>
  <c r="AL104" i="2"/>
  <c r="AK104" i="2"/>
  <c r="AI104" i="2"/>
  <c r="AH104" i="2"/>
  <c r="AG104" i="2"/>
  <c r="AF104" i="2"/>
  <c r="AD104" i="2"/>
  <c r="AC104" i="2"/>
  <c r="AB104" i="2"/>
  <c r="AA104" i="2"/>
  <c r="Y104" i="2"/>
  <c r="AX103" i="2"/>
  <c r="AW103" i="2"/>
  <c r="AV103" i="2"/>
  <c r="AU103" i="2"/>
  <c r="AS103" i="2"/>
  <c r="AR103" i="2"/>
  <c r="AQ103" i="2"/>
  <c r="AP103" i="2"/>
  <c r="AN103" i="2"/>
  <c r="AM103" i="2"/>
  <c r="AL103" i="2"/>
  <c r="AK103" i="2"/>
  <c r="AI103" i="2"/>
  <c r="AH103" i="2"/>
  <c r="AG103" i="2"/>
  <c r="AF103" i="2"/>
  <c r="AD103" i="2"/>
  <c r="AC103" i="2"/>
  <c r="AB103" i="2"/>
  <c r="AA103" i="2"/>
  <c r="Y103" i="2"/>
  <c r="AX102" i="2"/>
  <c r="AW102" i="2"/>
  <c r="AV102" i="2"/>
  <c r="AU102" i="2"/>
  <c r="AS102" i="2"/>
  <c r="AR102" i="2"/>
  <c r="AQ102" i="2"/>
  <c r="AP102" i="2"/>
  <c r="AN102" i="2"/>
  <c r="AM102" i="2"/>
  <c r="AL102" i="2"/>
  <c r="AK102" i="2"/>
  <c r="AI102" i="2"/>
  <c r="AH102" i="2"/>
  <c r="AG102" i="2"/>
  <c r="AF102" i="2"/>
  <c r="AD102" i="2"/>
  <c r="AC102" i="2"/>
  <c r="AB102" i="2"/>
  <c r="AA102" i="2"/>
  <c r="Y102" i="2"/>
  <c r="AX101" i="2"/>
  <c r="AW101" i="2"/>
  <c r="AV101" i="2"/>
  <c r="AU101" i="2"/>
  <c r="AS101" i="2"/>
  <c r="AR101" i="2"/>
  <c r="AQ101" i="2"/>
  <c r="AP101" i="2"/>
  <c r="AN101" i="2"/>
  <c r="AM101" i="2"/>
  <c r="AL101" i="2"/>
  <c r="AK101" i="2"/>
  <c r="AI101" i="2"/>
  <c r="AH101" i="2"/>
  <c r="AG101" i="2"/>
  <c r="AF101" i="2"/>
  <c r="AD101" i="2"/>
  <c r="AC101" i="2"/>
  <c r="AB101" i="2"/>
  <c r="AA101" i="2"/>
  <c r="Y101" i="2"/>
  <c r="AX100" i="2"/>
  <c r="AW100" i="2"/>
  <c r="AV100" i="2"/>
  <c r="AU100" i="2"/>
  <c r="AS100" i="2"/>
  <c r="AR100" i="2"/>
  <c r="AQ100" i="2"/>
  <c r="AP100" i="2"/>
  <c r="AN100" i="2"/>
  <c r="AM100" i="2"/>
  <c r="AL100" i="2"/>
  <c r="AK100" i="2"/>
  <c r="AI100" i="2"/>
  <c r="AH100" i="2"/>
  <c r="AG100" i="2"/>
  <c r="AF100" i="2"/>
  <c r="AD100" i="2"/>
  <c r="AC100" i="2"/>
  <c r="AB100" i="2"/>
  <c r="AA100" i="2"/>
  <c r="Y100" i="2"/>
  <c r="AX99" i="2"/>
  <c r="AW99" i="2"/>
  <c r="AV99" i="2"/>
  <c r="AU99" i="2"/>
  <c r="AS99" i="2"/>
  <c r="AR99" i="2"/>
  <c r="AQ99" i="2"/>
  <c r="AP99" i="2"/>
  <c r="AN99" i="2"/>
  <c r="AM99" i="2"/>
  <c r="AL99" i="2"/>
  <c r="AK99" i="2"/>
  <c r="AI99" i="2"/>
  <c r="AH99" i="2"/>
  <c r="AG99" i="2"/>
  <c r="AF99" i="2"/>
  <c r="AD99" i="2"/>
  <c r="AC99" i="2"/>
  <c r="AB99" i="2"/>
  <c r="AA99" i="2"/>
  <c r="Y99" i="2"/>
  <c r="AX98" i="2"/>
  <c r="AW98" i="2"/>
  <c r="AV98" i="2"/>
  <c r="AU98" i="2"/>
  <c r="AS98" i="2"/>
  <c r="AR98" i="2"/>
  <c r="AQ98" i="2"/>
  <c r="AP98" i="2"/>
  <c r="AN98" i="2"/>
  <c r="AM98" i="2"/>
  <c r="AL98" i="2"/>
  <c r="AK98" i="2"/>
  <c r="AI98" i="2"/>
  <c r="AH98" i="2"/>
  <c r="AG98" i="2"/>
  <c r="AF98" i="2"/>
  <c r="AD98" i="2"/>
  <c r="AC98" i="2"/>
  <c r="AB98" i="2"/>
  <c r="AA98" i="2"/>
  <c r="Y98" i="2"/>
  <c r="AX97" i="2"/>
  <c r="AW97" i="2"/>
  <c r="AV97" i="2"/>
  <c r="AU97" i="2"/>
  <c r="AS97" i="2"/>
  <c r="AR97" i="2"/>
  <c r="AQ97" i="2"/>
  <c r="AP97" i="2"/>
  <c r="AN97" i="2"/>
  <c r="AM97" i="2"/>
  <c r="AL97" i="2"/>
  <c r="AK97" i="2"/>
  <c r="AI97" i="2"/>
  <c r="AH97" i="2"/>
  <c r="AG97" i="2"/>
  <c r="AF97" i="2"/>
  <c r="AD97" i="2"/>
  <c r="AC97" i="2"/>
  <c r="AB97" i="2"/>
  <c r="AA97" i="2"/>
  <c r="Y97" i="2"/>
  <c r="AX96" i="2"/>
  <c r="AW96" i="2"/>
  <c r="AV96" i="2"/>
  <c r="AU96" i="2"/>
  <c r="AS96" i="2"/>
  <c r="AR96" i="2"/>
  <c r="AQ96" i="2"/>
  <c r="AP96" i="2"/>
  <c r="AN96" i="2"/>
  <c r="AM96" i="2"/>
  <c r="AL96" i="2"/>
  <c r="AK96" i="2"/>
  <c r="AI96" i="2"/>
  <c r="AH96" i="2"/>
  <c r="AG96" i="2"/>
  <c r="AF96" i="2"/>
  <c r="AD96" i="2"/>
  <c r="AC96" i="2"/>
  <c r="AB96" i="2"/>
  <c r="AA96" i="2"/>
  <c r="Y96" i="2"/>
  <c r="AX95" i="2"/>
  <c r="AW95" i="2"/>
  <c r="AV95" i="2"/>
  <c r="AU95" i="2"/>
  <c r="AS95" i="2"/>
  <c r="AR95" i="2"/>
  <c r="AQ95" i="2"/>
  <c r="AP95" i="2"/>
  <c r="AN95" i="2"/>
  <c r="AM95" i="2"/>
  <c r="AL95" i="2"/>
  <c r="AK95" i="2"/>
  <c r="AI95" i="2"/>
  <c r="AH95" i="2"/>
  <c r="AG95" i="2"/>
  <c r="AF95" i="2"/>
  <c r="AD95" i="2"/>
  <c r="AC95" i="2"/>
  <c r="AB95" i="2"/>
  <c r="AA95" i="2"/>
  <c r="Y95" i="2"/>
  <c r="AX94" i="2"/>
  <c r="AW94" i="2"/>
  <c r="AV94" i="2"/>
  <c r="AU94" i="2"/>
  <c r="AS94" i="2"/>
  <c r="AR94" i="2"/>
  <c r="AQ94" i="2"/>
  <c r="AP94" i="2"/>
  <c r="AN94" i="2"/>
  <c r="AM94" i="2"/>
  <c r="AL94" i="2"/>
  <c r="AK94" i="2"/>
  <c r="AI94" i="2"/>
  <c r="AH94" i="2"/>
  <c r="AG94" i="2"/>
  <c r="AF94" i="2"/>
  <c r="AD94" i="2"/>
  <c r="AC94" i="2"/>
  <c r="AB94" i="2"/>
  <c r="AA94" i="2"/>
  <c r="Y94" i="2"/>
  <c r="AX93" i="2"/>
  <c r="AW93" i="2"/>
  <c r="AV93" i="2"/>
  <c r="AU93" i="2"/>
  <c r="AS93" i="2"/>
  <c r="AR93" i="2"/>
  <c r="AQ93" i="2"/>
  <c r="AP93" i="2"/>
  <c r="AN93" i="2"/>
  <c r="AM93" i="2"/>
  <c r="AL93" i="2"/>
  <c r="AK93" i="2"/>
  <c r="AI93" i="2"/>
  <c r="AH93" i="2"/>
  <c r="AG93" i="2"/>
  <c r="AF93" i="2"/>
  <c r="AD93" i="2"/>
  <c r="AC93" i="2"/>
  <c r="AB93" i="2"/>
  <c r="AA93" i="2"/>
  <c r="Y93" i="2"/>
  <c r="AX92" i="2"/>
  <c r="AW92" i="2"/>
  <c r="AV92" i="2"/>
  <c r="AU92" i="2"/>
  <c r="AS92" i="2"/>
  <c r="AR92" i="2"/>
  <c r="AQ92" i="2"/>
  <c r="AP92" i="2"/>
  <c r="AN92" i="2"/>
  <c r="AM92" i="2"/>
  <c r="AL92" i="2"/>
  <c r="AK92" i="2"/>
  <c r="AI92" i="2"/>
  <c r="AH92" i="2"/>
  <c r="AG92" i="2"/>
  <c r="AF92" i="2"/>
  <c r="AD92" i="2"/>
  <c r="AC92" i="2"/>
  <c r="AB92" i="2"/>
  <c r="AA92" i="2"/>
  <c r="Y92" i="2"/>
  <c r="AX91" i="2"/>
  <c r="AW91" i="2"/>
  <c r="AV91" i="2"/>
  <c r="AU91" i="2"/>
  <c r="AS91" i="2"/>
  <c r="AR91" i="2"/>
  <c r="AQ91" i="2"/>
  <c r="AP91" i="2"/>
  <c r="AN91" i="2"/>
  <c r="AM91" i="2"/>
  <c r="AL91" i="2"/>
  <c r="AK91" i="2"/>
  <c r="AI91" i="2"/>
  <c r="AH91" i="2"/>
  <c r="AG91" i="2"/>
  <c r="AF91" i="2"/>
  <c r="AD91" i="2"/>
  <c r="AC91" i="2"/>
  <c r="AB91" i="2"/>
  <c r="AA91" i="2"/>
  <c r="Y91" i="2"/>
  <c r="AX90" i="2"/>
  <c r="AW90" i="2"/>
  <c r="AV90" i="2"/>
  <c r="AU90" i="2"/>
  <c r="AS90" i="2"/>
  <c r="AR90" i="2"/>
  <c r="AQ90" i="2"/>
  <c r="AP90" i="2"/>
  <c r="AN90" i="2"/>
  <c r="AM90" i="2"/>
  <c r="AL90" i="2"/>
  <c r="AK90" i="2"/>
  <c r="AI90" i="2"/>
  <c r="AH90" i="2"/>
  <c r="AG90" i="2"/>
  <c r="AF90" i="2"/>
  <c r="AD90" i="2"/>
  <c r="AC90" i="2"/>
  <c r="AB90" i="2"/>
  <c r="AA90" i="2"/>
  <c r="Y90" i="2"/>
  <c r="AX89" i="2"/>
  <c r="AW89" i="2"/>
  <c r="AV89" i="2"/>
  <c r="AU89" i="2"/>
  <c r="AS89" i="2"/>
  <c r="AR89" i="2"/>
  <c r="AQ89" i="2"/>
  <c r="AP89" i="2"/>
  <c r="AN89" i="2"/>
  <c r="AM89" i="2"/>
  <c r="AL89" i="2"/>
  <c r="AK89" i="2"/>
  <c r="AI89" i="2"/>
  <c r="AH89" i="2"/>
  <c r="AG89" i="2"/>
  <c r="AF89" i="2"/>
  <c r="AD89" i="2"/>
  <c r="AC89" i="2"/>
  <c r="AB89" i="2"/>
  <c r="AA89" i="2"/>
  <c r="Y89" i="2"/>
  <c r="AX88" i="2"/>
  <c r="AW88" i="2"/>
  <c r="AV88" i="2"/>
  <c r="AU88" i="2"/>
  <c r="AS88" i="2"/>
  <c r="AR88" i="2"/>
  <c r="AQ88" i="2"/>
  <c r="AP88" i="2"/>
  <c r="AN88" i="2"/>
  <c r="AM88" i="2"/>
  <c r="AL88" i="2"/>
  <c r="AK88" i="2"/>
  <c r="AI88" i="2"/>
  <c r="AH88" i="2"/>
  <c r="AG88" i="2"/>
  <c r="AF88" i="2"/>
  <c r="AD88" i="2"/>
  <c r="AC88" i="2"/>
  <c r="AB88" i="2"/>
  <c r="AA88" i="2"/>
  <c r="Y88" i="2"/>
  <c r="AX87" i="2"/>
  <c r="AW87" i="2"/>
  <c r="AV87" i="2"/>
  <c r="AU87" i="2"/>
  <c r="AS87" i="2"/>
  <c r="AR87" i="2"/>
  <c r="AQ87" i="2"/>
  <c r="AP87" i="2"/>
  <c r="AN87" i="2"/>
  <c r="AM87" i="2"/>
  <c r="AL87" i="2"/>
  <c r="AK87" i="2"/>
  <c r="AI87" i="2"/>
  <c r="AH87" i="2"/>
  <c r="AG87" i="2"/>
  <c r="AF87" i="2"/>
  <c r="AD87" i="2"/>
  <c r="AC87" i="2"/>
  <c r="AB87" i="2"/>
  <c r="AA87" i="2"/>
  <c r="Y87" i="2"/>
  <c r="AX86" i="2"/>
  <c r="AW86" i="2"/>
  <c r="AV86" i="2"/>
  <c r="AU86" i="2"/>
  <c r="AS86" i="2"/>
  <c r="AR86" i="2"/>
  <c r="AQ86" i="2"/>
  <c r="AP86" i="2"/>
  <c r="AN86" i="2"/>
  <c r="AM86" i="2"/>
  <c r="AL86" i="2"/>
  <c r="AK86" i="2"/>
  <c r="AI86" i="2"/>
  <c r="AH86" i="2"/>
  <c r="AG86" i="2"/>
  <c r="AF86" i="2"/>
  <c r="AD86" i="2"/>
  <c r="AC86" i="2"/>
  <c r="AB86" i="2"/>
  <c r="AA86" i="2"/>
  <c r="Y86" i="2"/>
  <c r="AX85" i="2"/>
  <c r="AW85" i="2"/>
  <c r="AV85" i="2"/>
  <c r="AU85" i="2"/>
  <c r="AS85" i="2"/>
  <c r="AR85" i="2"/>
  <c r="AQ85" i="2"/>
  <c r="AP85" i="2"/>
  <c r="AN85" i="2"/>
  <c r="AM85" i="2"/>
  <c r="AL85" i="2"/>
  <c r="AK85" i="2"/>
  <c r="AI85" i="2"/>
  <c r="AH85" i="2"/>
  <c r="AG85" i="2"/>
  <c r="AF85" i="2"/>
  <c r="AD85" i="2"/>
  <c r="AC85" i="2"/>
  <c r="AB85" i="2"/>
  <c r="AA85" i="2"/>
  <c r="Y85" i="2"/>
  <c r="AX84" i="2"/>
  <c r="AW84" i="2"/>
  <c r="AV84" i="2"/>
  <c r="AU84" i="2"/>
  <c r="AS84" i="2"/>
  <c r="AR84" i="2"/>
  <c r="AQ84" i="2"/>
  <c r="AP84" i="2"/>
  <c r="AN84" i="2"/>
  <c r="AM84" i="2"/>
  <c r="AL84" i="2"/>
  <c r="AK84" i="2"/>
  <c r="AI84" i="2"/>
  <c r="AH84" i="2"/>
  <c r="AG84" i="2"/>
  <c r="AF84" i="2"/>
  <c r="AD84" i="2"/>
  <c r="AC84" i="2"/>
  <c r="AB84" i="2"/>
  <c r="AA84" i="2"/>
  <c r="Y84" i="2"/>
  <c r="B84" i="2"/>
  <c r="B681" i="2" s="1"/>
  <c r="B1279" i="2" s="1"/>
  <c r="AA748" i="3" s="1"/>
  <c r="AX83" i="2"/>
  <c r="AW83" i="2"/>
  <c r="AV83" i="2"/>
  <c r="AU83" i="2"/>
  <c r="AS83" i="2"/>
  <c r="AR83" i="2"/>
  <c r="AQ83" i="2"/>
  <c r="AP83" i="2"/>
  <c r="AN83" i="2"/>
  <c r="AM83" i="2"/>
  <c r="AL83" i="2"/>
  <c r="AK83" i="2"/>
  <c r="AI83" i="2"/>
  <c r="AH83" i="2"/>
  <c r="AG83" i="2"/>
  <c r="AF83" i="2"/>
  <c r="AD83" i="2"/>
  <c r="AC83" i="2"/>
  <c r="AB83" i="2"/>
  <c r="AA83" i="2"/>
  <c r="Y83" i="2"/>
  <c r="AX82" i="2"/>
  <c r="AW82" i="2"/>
  <c r="AV82" i="2"/>
  <c r="AU82" i="2"/>
  <c r="AS82" i="2"/>
  <c r="AR82" i="2"/>
  <c r="AQ82" i="2"/>
  <c r="AP82" i="2"/>
  <c r="AN82" i="2"/>
  <c r="AM82" i="2"/>
  <c r="AL82" i="2"/>
  <c r="AK82" i="2"/>
  <c r="AI82" i="2"/>
  <c r="AH82" i="2"/>
  <c r="AG82" i="2"/>
  <c r="AF82" i="2"/>
  <c r="AD82" i="2"/>
  <c r="AC82" i="2"/>
  <c r="AB82" i="2"/>
  <c r="AA82" i="2"/>
  <c r="Z82" i="2"/>
  <c r="Y82" i="2"/>
  <c r="B82" i="2"/>
  <c r="B679" i="2" s="1"/>
  <c r="B1277" i="2" s="1"/>
  <c r="AA746" i="3" s="1"/>
  <c r="AX81" i="2"/>
  <c r="AW81" i="2"/>
  <c r="AV81" i="2"/>
  <c r="AU81" i="2"/>
  <c r="AS81" i="2"/>
  <c r="AR81" i="2"/>
  <c r="AQ81" i="2"/>
  <c r="AP81" i="2"/>
  <c r="AN81" i="2"/>
  <c r="AM81" i="2"/>
  <c r="AL81" i="2"/>
  <c r="AK81" i="2"/>
  <c r="AI81" i="2"/>
  <c r="AH81" i="2"/>
  <c r="AG81" i="2"/>
  <c r="AF81" i="2"/>
  <c r="AD81" i="2"/>
  <c r="AC81" i="2"/>
  <c r="AB81" i="2"/>
  <c r="AA81" i="2"/>
  <c r="Y81" i="2"/>
  <c r="AX80" i="2"/>
  <c r="AW80" i="2"/>
  <c r="AV80" i="2"/>
  <c r="AU80" i="2"/>
  <c r="AS80" i="2"/>
  <c r="AR80" i="2"/>
  <c r="AQ80" i="2"/>
  <c r="AP80" i="2"/>
  <c r="AN80" i="2"/>
  <c r="AM80" i="2"/>
  <c r="AL80" i="2"/>
  <c r="AK80" i="2"/>
  <c r="AI80" i="2"/>
  <c r="AH80" i="2"/>
  <c r="AG80" i="2"/>
  <c r="AF80" i="2"/>
  <c r="AD80" i="2"/>
  <c r="AC80" i="2"/>
  <c r="AB80" i="2"/>
  <c r="AA80" i="2"/>
  <c r="Y80" i="2"/>
  <c r="B80" i="2"/>
  <c r="B677" i="2" s="1"/>
  <c r="B1275" i="2" s="1"/>
  <c r="AA744" i="3" s="1"/>
  <c r="AX79" i="2"/>
  <c r="AW79" i="2"/>
  <c r="AV79" i="2"/>
  <c r="AU79" i="2"/>
  <c r="AS79" i="2"/>
  <c r="AR79" i="2"/>
  <c r="AQ79" i="2"/>
  <c r="AP79" i="2"/>
  <c r="AN79" i="2"/>
  <c r="AM79" i="2"/>
  <c r="AL79" i="2"/>
  <c r="AK79" i="2"/>
  <c r="AI79" i="2"/>
  <c r="AH79" i="2"/>
  <c r="AG79" i="2"/>
  <c r="AF79" i="2"/>
  <c r="AD79" i="2"/>
  <c r="AC79" i="2"/>
  <c r="AB79" i="2"/>
  <c r="AA79" i="2"/>
  <c r="Y79" i="2"/>
  <c r="AX78" i="2"/>
  <c r="AW78" i="2"/>
  <c r="AV78" i="2"/>
  <c r="AU78" i="2"/>
  <c r="AS78" i="2"/>
  <c r="AR78" i="2"/>
  <c r="AQ78" i="2"/>
  <c r="AP78" i="2"/>
  <c r="AN78" i="2"/>
  <c r="AM78" i="2"/>
  <c r="AL78" i="2"/>
  <c r="AK78" i="2"/>
  <c r="AI78" i="2"/>
  <c r="AH78" i="2"/>
  <c r="AG78" i="2"/>
  <c r="AF78" i="2"/>
  <c r="AD78" i="2"/>
  <c r="AC78" i="2"/>
  <c r="AB78" i="2"/>
  <c r="AA78" i="2"/>
  <c r="Z78" i="2"/>
  <c r="Y78" i="2"/>
  <c r="B78" i="2"/>
  <c r="B675" i="2" s="1"/>
  <c r="B1273" i="2" s="1"/>
  <c r="AA742" i="3" s="1"/>
  <c r="AX77" i="2"/>
  <c r="AW77" i="2"/>
  <c r="AV77" i="2"/>
  <c r="AU77" i="2"/>
  <c r="AS77" i="2"/>
  <c r="AR77" i="2"/>
  <c r="AQ77" i="2"/>
  <c r="AP77" i="2"/>
  <c r="AN77" i="2"/>
  <c r="AM77" i="2"/>
  <c r="AL77" i="2"/>
  <c r="AK77" i="2"/>
  <c r="AI77" i="2"/>
  <c r="AH77" i="2"/>
  <c r="AG77" i="2"/>
  <c r="AF77" i="2"/>
  <c r="AD77" i="2"/>
  <c r="AC77" i="2"/>
  <c r="AB77" i="2"/>
  <c r="AA77" i="2"/>
  <c r="Y77" i="2"/>
  <c r="AX76" i="2"/>
  <c r="AW76" i="2"/>
  <c r="AV76" i="2"/>
  <c r="AU76" i="2"/>
  <c r="AS76" i="2"/>
  <c r="AR76" i="2"/>
  <c r="AQ76" i="2"/>
  <c r="AP76" i="2"/>
  <c r="AN76" i="2"/>
  <c r="AM76" i="2"/>
  <c r="AL76" i="2"/>
  <c r="AK76" i="2"/>
  <c r="AI76" i="2"/>
  <c r="AH76" i="2"/>
  <c r="AG76" i="2"/>
  <c r="AF76" i="2"/>
  <c r="AD76" i="2"/>
  <c r="AC76" i="2"/>
  <c r="AB76" i="2"/>
  <c r="AA76" i="2"/>
  <c r="Y76" i="2"/>
  <c r="B76" i="2"/>
  <c r="B673" i="2" s="1"/>
  <c r="B1271" i="2" s="1"/>
  <c r="AA740" i="3" s="1"/>
  <c r="AX75" i="2"/>
  <c r="AW75" i="2"/>
  <c r="AV75" i="2"/>
  <c r="AU75" i="2"/>
  <c r="AS75" i="2"/>
  <c r="AR75" i="2"/>
  <c r="AQ75" i="2"/>
  <c r="AP75" i="2"/>
  <c r="AN75" i="2"/>
  <c r="AM75" i="2"/>
  <c r="AL75" i="2"/>
  <c r="AK75" i="2"/>
  <c r="AI75" i="2"/>
  <c r="AH75" i="2"/>
  <c r="AG75" i="2"/>
  <c r="AF75" i="2"/>
  <c r="AD75" i="2"/>
  <c r="AC75" i="2"/>
  <c r="AB75" i="2"/>
  <c r="AA75" i="2"/>
  <c r="Y75" i="2"/>
  <c r="AX74" i="2"/>
  <c r="AW74" i="2"/>
  <c r="AV74" i="2"/>
  <c r="AU74" i="2"/>
  <c r="AS74" i="2"/>
  <c r="AR74" i="2"/>
  <c r="AQ74" i="2"/>
  <c r="AP74" i="2"/>
  <c r="AN74" i="2"/>
  <c r="AM74" i="2"/>
  <c r="AL74" i="2"/>
  <c r="AK74" i="2"/>
  <c r="AI74" i="2"/>
  <c r="AH74" i="2"/>
  <c r="AG74" i="2"/>
  <c r="AF74" i="2"/>
  <c r="AD74" i="2"/>
  <c r="AC74" i="2"/>
  <c r="AB74" i="2"/>
  <c r="AA74" i="2"/>
  <c r="Z74" i="2"/>
  <c r="Y74" i="2"/>
  <c r="B74" i="2"/>
  <c r="B671" i="2" s="1"/>
  <c r="B1269" i="2" s="1"/>
  <c r="AA738" i="3" s="1"/>
  <c r="AX73" i="2"/>
  <c r="AW73" i="2"/>
  <c r="AV73" i="2"/>
  <c r="AU73" i="2"/>
  <c r="AS73" i="2"/>
  <c r="AR73" i="2"/>
  <c r="AQ73" i="2"/>
  <c r="AP73" i="2"/>
  <c r="AN73" i="2"/>
  <c r="AM73" i="2"/>
  <c r="AL73" i="2"/>
  <c r="AK73" i="2"/>
  <c r="AI73" i="2"/>
  <c r="AH73" i="2"/>
  <c r="AG73" i="2"/>
  <c r="AF73" i="2"/>
  <c r="AD73" i="2"/>
  <c r="AC73" i="2"/>
  <c r="AB73" i="2"/>
  <c r="AA73" i="2"/>
  <c r="Y73" i="2"/>
  <c r="AX72" i="2"/>
  <c r="AW72" i="2"/>
  <c r="AV72" i="2"/>
  <c r="AU72" i="2"/>
  <c r="AS72" i="2"/>
  <c r="AR72" i="2"/>
  <c r="AQ72" i="2"/>
  <c r="AP72" i="2"/>
  <c r="AN72" i="2"/>
  <c r="AM72" i="2"/>
  <c r="AL72" i="2"/>
  <c r="AK72" i="2"/>
  <c r="AI72" i="2"/>
  <c r="AH72" i="2"/>
  <c r="AG72" i="2"/>
  <c r="AF72" i="2"/>
  <c r="AD72" i="2"/>
  <c r="AC72" i="2"/>
  <c r="AB72" i="2"/>
  <c r="AA72" i="2"/>
  <c r="Y72" i="2"/>
  <c r="B72" i="2"/>
  <c r="B669" i="2" s="1"/>
  <c r="B1267" i="2" s="1"/>
  <c r="AA736" i="3" s="1"/>
  <c r="AX71" i="2"/>
  <c r="AW71" i="2"/>
  <c r="AV71" i="2"/>
  <c r="AU71" i="2"/>
  <c r="AS71" i="2"/>
  <c r="AR71" i="2"/>
  <c r="AQ71" i="2"/>
  <c r="AP71" i="2"/>
  <c r="AN71" i="2"/>
  <c r="AM71" i="2"/>
  <c r="AL71" i="2"/>
  <c r="AK71" i="2"/>
  <c r="AI71" i="2"/>
  <c r="AH71" i="2"/>
  <c r="AG71" i="2"/>
  <c r="AF71" i="2"/>
  <c r="AD71" i="2"/>
  <c r="AC71" i="2"/>
  <c r="AB71" i="2"/>
  <c r="AA71" i="2"/>
  <c r="Y71" i="2"/>
  <c r="AX70" i="2"/>
  <c r="AW70" i="2"/>
  <c r="AV70" i="2"/>
  <c r="AU70" i="2"/>
  <c r="AS70" i="2"/>
  <c r="AR70" i="2"/>
  <c r="AQ70" i="2"/>
  <c r="AP70" i="2"/>
  <c r="AN70" i="2"/>
  <c r="AM70" i="2"/>
  <c r="AL70" i="2"/>
  <c r="AK70" i="2"/>
  <c r="AI70" i="2"/>
  <c r="AH70" i="2"/>
  <c r="AG70" i="2"/>
  <c r="AF70" i="2"/>
  <c r="AD70" i="2"/>
  <c r="AC70" i="2"/>
  <c r="AB70" i="2"/>
  <c r="AA70" i="2"/>
  <c r="Z70" i="2"/>
  <c r="Y70" i="2"/>
  <c r="B70" i="2"/>
  <c r="B667" i="2" s="1"/>
  <c r="B1265" i="2" s="1"/>
  <c r="AA734" i="3" s="1"/>
  <c r="AX69" i="2"/>
  <c r="AW69" i="2"/>
  <c r="AV69" i="2"/>
  <c r="AU69" i="2"/>
  <c r="AS69" i="2"/>
  <c r="AR69" i="2"/>
  <c r="AQ69" i="2"/>
  <c r="AP69" i="2"/>
  <c r="AN69" i="2"/>
  <c r="AM69" i="2"/>
  <c r="AL69" i="2"/>
  <c r="AK69" i="2"/>
  <c r="AI69" i="2"/>
  <c r="AH69" i="2"/>
  <c r="AG69" i="2"/>
  <c r="AF69" i="2"/>
  <c r="AD69" i="2"/>
  <c r="AC69" i="2"/>
  <c r="AB69" i="2"/>
  <c r="AA69" i="2"/>
  <c r="Y69" i="2"/>
  <c r="AX68" i="2"/>
  <c r="AW68" i="2"/>
  <c r="AV68" i="2"/>
  <c r="AU68" i="2"/>
  <c r="AS68" i="2"/>
  <c r="AR68" i="2"/>
  <c r="AQ68" i="2"/>
  <c r="AP68" i="2"/>
  <c r="AN68" i="2"/>
  <c r="AM68" i="2"/>
  <c r="AL68" i="2"/>
  <c r="AK68" i="2"/>
  <c r="AI68" i="2"/>
  <c r="AH68" i="2"/>
  <c r="AG68" i="2"/>
  <c r="AF68" i="2"/>
  <c r="AD68" i="2"/>
  <c r="AC68" i="2"/>
  <c r="AB68" i="2"/>
  <c r="AA68" i="2"/>
  <c r="Y68" i="2"/>
  <c r="B68" i="2"/>
  <c r="B665" i="2" s="1"/>
  <c r="B1263" i="2" s="1"/>
  <c r="AA732" i="3" s="1"/>
  <c r="AX67" i="2"/>
  <c r="AW67" i="2"/>
  <c r="AV67" i="2"/>
  <c r="AU67" i="2"/>
  <c r="AS67" i="2"/>
  <c r="AR67" i="2"/>
  <c r="AQ67" i="2"/>
  <c r="AP67" i="2"/>
  <c r="AN67" i="2"/>
  <c r="AM67" i="2"/>
  <c r="AL67" i="2"/>
  <c r="AK67" i="2"/>
  <c r="AI67" i="2"/>
  <c r="AH67" i="2"/>
  <c r="AG67" i="2"/>
  <c r="AF67" i="2"/>
  <c r="AD67" i="2"/>
  <c r="AC67" i="2"/>
  <c r="AB67" i="2"/>
  <c r="AA67" i="2"/>
  <c r="Y67" i="2"/>
  <c r="AX66" i="2"/>
  <c r="AW66" i="2"/>
  <c r="AV66" i="2"/>
  <c r="AU66" i="2"/>
  <c r="AS66" i="2"/>
  <c r="AR66" i="2"/>
  <c r="AQ66" i="2"/>
  <c r="AP66" i="2"/>
  <c r="AN66" i="2"/>
  <c r="AM66" i="2"/>
  <c r="AL66" i="2"/>
  <c r="AK66" i="2"/>
  <c r="AI66" i="2"/>
  <c r="AH66" i="2"/>
  <c r="AG66" i="2"/>
  <c r="AF66" i="2"/>
  <c r="AD66" i="2"/>
  <c r="AC66" i="2"/>
  <c r="AB66" i="2"/>
  <c r="AA66" i="2"/>
  <c r="Z66" i="2"/>
  <c r="Y66" i="2"/>
  <c r="B66" i="2"/>
  <c r="B663" i="2" s="1"/>
  <c r="B1261" i="2" s="1"/>
  <c r="AA730" i="3" s="1"/>
  <c r="AX65" i="2"/>
  <c r="AW65" i="2"/>
  <c r="AV65" i="2"/>
  <c r="AU65" i="2"/>
  <c r="AS65" i="2"/>
  <c r="AR65" i="2"/>
  <c r="AQ65" i="2"/>
  <c r="AP65" i="2"/>
  <c r="AN65" i="2"/>
  <c r="AM65" i="2"/>
  <c r="AL65" i="2"/>
  <c r="AK65" i="2"/>
  <c r="AI65" i="2"/>
  <c r="AH65" i="2"/>
  <c r="AG65" i="2"/>
  <c r="AF65" i="2"/>
  <c r="AD65" i="2"/>
  <c r="AC65" i="2"/>
  <c r="AB65" i="2"/>
  <c r="AA65" i="2"/>
  <c r="Y65" i="2"/>
  <c r="AX64" i="2"/>
  <c r="AW64" i="2"/>
  <c r="AV64" i="2"/>
  <c r="AU64" i="2"/>
  <c r="AS64" i="2"/>
  <c r="AR64" i="2"/>
  <c r="AQ64" i="2"/>
  <c r="AP64" i="2"/>
  <c r="AN64" i="2"/>
  <c r="AM64" i="2"/>
  <c r="AL64" i="2"/>
  <c r="AK64" i="2"/>
  <c r="AI64" i="2"/>
  <c r="AH64" i="2"/>
  <c r="AG64" i="2"/>
  <c r="AF64" i="2"/>
  <c r="AD64" i="2"/>
  <c r="AC64" i="2"/>
  <c r="AB64" i="2"/>
  <c r="AA64" i="2"/>
  <c r="Y64" i="2"/>
  <c r="B64" i="2"/>
  <c r="B661" i="2" s="1"/>
  <c r="B1259" i="2" s="1"/>
  <c r="AA728" i="3" s="1"/>
  <c r="AX63" i="2"/>
  <c r="AW63" i="2"/>
  <c r="AV63" i="2"/>
  <c r="AU63" i="2"/>
  <c r="AS63" i="2"/>
  <c r="AR63" i="2"/>
  <c r="AQ63" i="2"/>
  <c r="AP63" i="2"/>
  <c r="AN63" i="2"/>
  <c r="AM63" i="2"/>
  <c r="AL63" i="2"/>
  <c r="AK63" i="2"/>
  <c r="AI63" i="2"/>
  <c r="AH63" i="2"/>
  <c r="AG63" i="2"/>
  <c r="AF63" i="2"/>
  <c r="AD63" i="2"/>
  <c r="AC63" i="2"/>
  <c r="AB63" i="2"/>
  <c r="AA63" i="2"/>
  <c r="Y63" i="2"/>
  <c r="AX62" i="2"/>
  <c r="AW62" i="2"/>
  <c r="AV62" i="2"/>
  <c r="AU62" i="2"/>
  <c r="AS62" i="2"/>
  <c r="AR62" i="2"/>
  <c r="AQ62" i="2"/>
  <c r="AP62" i="2"/>
  <c r="AN62" i="2"/>
  <c r="AM62" i="2"/>
  <c r="AL62" i="2"/>
  <c r="AK62" i="2"/>
  <c r="AI62" i="2"/>
  <c r="AH62" i="2"/>
  <c r="AG62" i="2"/>
  <c r="AF62" i="2"/>
  <c r="AD62" i="2"/>
  <c r="AC62" i="2"/>
  <c r="AB62" i="2"/>
  <c r="AA62" i="2"/>
  <c r="Z62" i="2"/>
  <c r="Y62" i="2"/>
  <c r="B62" i="2"/>
  <c r="B659" i="2" s="1"/>
  <c r="B1257" i="2" s="1"/>
  <c r="AA726" i="3" s="1"/>
  <c r="AX61" i="2"/>
  <c r="AW61" i="2"/>
  <c r="AV61" i="2"/>
  <c r="AU61" i="2"/>
  <c r="AS61" i="2"/>
  <c r="AR61" i="2"/>
  <c r="AQ61" i="2"/>
  <c r="AP61" i="2"/>
  <c r="AN61" i="2"/>
  <c r="AM61" i="2"/>
  <c r="AL61" i="2"/>
  <c r="AK61" i="2"/>
  <c r="AI61" i="2"/>
  <c r="AH61" i="2"/>
  <c r="AG61" i="2"/>
  <c r="AF61" i="2"/>
  <c r="AD61" i="2"/>
  <c r="AC61" i="2"/>
  <c r="AB61" i="2"/>
  <c r="AA61" i="2"/>
  <c r="Y61" i="2"/>
  <c r="AX60" i="2"/>
  <c r="AW60" i="2"/>
  <c r="AV60" i="2"/>
  <c r="AU60" i="2"/>
  <c r="AS60" i="2"/>
  <c r="AR60" i="2"/>
  <c r="AQ60" i="2"/>
  <c r="AP60" i="2"/>
  <c r="AN60" i="2"/>
  <c r="AM60" i="2"/>
  <c r="AL60" i="2"/>
  <c r="AK60" i="2"/>
  <c r="AI60" i="2"/>
  <c r="AH60" i="2"/>
  <c r="AG60" i="2"/>
  <c r="AF60" i="2"/>
  <c r="AD60" i="2"/>
  <c r="AC60" i="2"/>
  <c r="AB60" i="2"/>
  <c r="AA60" i="2"/>
  <c r="Y60" i="2"/>
  <c r="B60" i="2"/>
  <c r="B657" i="2" s="1"/>
  <c r="B1255" i="2" s="1"/>
  <c r="AA724" i="3" s="1"/>
  <c r="AX59" i="2"/>
  <c r="AW59" i="2"/>
  <c r="AV59" i="2"/>
  <c r="AU59" i="2"/>
  <c r="AS59" i="2"/>
  <c r="AR59" i="2"/>
  <c r="AQ59" i="2"/>
  <c r="AP59" i="2"/>
  <c r="AN59" i="2"/>
  <c r="AM59" i="2"/>
  <c r="AL59" i="2"/>
  <c r="AK59" i="2"/>
  <c r="AI59" i="2"/>
  <c r="AH59" i="2"/>
  <c r="AG59" i="2"/>
  <c r="AF59" i="2"/>
  <c r="AD59" i="2"/>
  <c r="AC59" i="2"/>
  <c r="AB59" i="2"/>
  <c r="AA59" i="2"/>
  <c r="Y59" i="2"/>
  <c r="AX58" i="2"/>
  <c r="AW58" i="2"/>
  <c r="AV58" i="2"/>
  <c r="AU58" i="2"/>
  <c r="AS58" i="2"/>
  <c r="AR58" i="2"/>
  <c r="AQ58" i="2"/>
  <c r="AP58" i="2"/>
  <c r="AN58" i="2"/>
  <c r="AM58" i="2"/>
  <c r="AL58" i="2"/>
  <c r="AK58" i="2"/>
  <c r="AI58" i="2"/>
  <c r="AH58" i="2"/>
  <c r="AG58" i="2"/>
  <c r="AF58" i="2"/>
  <c r="AD58" i="2"/>
  <c r="AC58" i="2"/>
  <c r="AB58" i="2"/>
  <c r="AA58" i="2"/>
  <c r="Z58" i="2"/>
  <c r="Y58" i="2"/>
  <c r="B58" i="2"/>
  <c r="B655" i="2" s="1"/>
  <c r="B1253" i="2" s="1"/>
  <c r="AA722" i="3" s="1"/>
  <c r="AX57" i="2"/>
  <c r="AW57" i="2"/>
  <c r="AV57" i="2"/>
  <c r="AU57" i="2"/>
  <c r="AS57" i="2"/>
  <c r="AR57" i="2"/>
  <c r="AQ57" i="2"/>
  <c r="AP57" i="2"/>
  <c r="AN57" i="2"/>
  <c r="AM57" i="2"/>
  <c r="AL57" i="2"/>
  <c r="AK57" i="2"/>
  <c r="AI57" i="2"/>
  <c r="AH57" i="2"/>
  <c r="AG57" i="2"/>
  <c r="AF57" i="2"/>
  <c r="AD57" i="2"/>
  <c r="AC57" i="2"/>
  <c r="AB57" i="2"/>
  <c r="AA57" i="2"/>
  <c r="Y57" i="2"/>
  <c r="B57" i="2"/>
  <c r="Z57" i="2" s="1"/>
  <c r="AX56" i="2"/>
  <c r="AW56" i="2"/>
  <c r="AV56" i="2"/>
  <c r="AU56" i="2"/>
  <c r="AS56" i="2"/>
  <c r="AR56" i="2"/>
  <c r="AQ56" i="2"/>
  <c r="AP56" i="2"/>
  <c r="AN56" i="2"/>
  <c r="AM56" i="2"/>
  <c r="AL56" i="2"/>
  <c r="AK56" i="2"/>
  <c r="AI56" i="2"/>
  <c r="AH56" i="2"/>
  <c r="AG56" i="2"/>
  <c r="AF56" i="2"/>
  <c r="AD56" i="2"/>
  <c r="AC56" i="2"/>
  <c r="AB56" i="2"/>
  <c r="AA56" i="2"/>
  <c r="Y56" i="2"/>
  <c r="B56" i="2"/>
  <c r="B653" i="2" s="1"/>
  <c r="B1251" i="2" s="1"/>
  <c r="AA720" i="3" s="1"/>
  <c r="AX55" i="2"/>
  <c r="AW55" i="2"/>
  <c r="AV55" i="2"/>
  <c r="AU55" i="2"/>
  <c r="AS55" i="2"/>
  <c r="AR55" i="2"/>
  <c r="AQ55" i="2"/>
  <c r="AP55" i="2"/>
  <c r="AN55" i="2"/>
  <c r="AM55" i="2"/>
  <c r="AL55" i="2"/>
  <c r="AK55" i="2"/>
  <c r="AI55" i="2"/>
  <c r="AH55" i="2"/>
  <c r="AG55" i="2"/>
  <c r="AF55" i="2"/>
  <c r="AD55" i="2"/>
  <c r="AC55" i="2"/>
  <c r="AB55" i="2"/>
  <c r="AA55" i="2"/>
  <c r="Y55" i="2"/>
  <c r="B55" i="2"/>
  <c r="B652" i="2" s="1"/>
  <c r="B1250" i="2" s="1"/>
  <c r="AA719" i="3" s="1"/>
  <c r="AX54" i="2"/>
  <c r="AW54" i="2"/>
  <c r="AV54" i="2"/>
  <c r="AU54" i="2"/>
  <c r="AS54" i="2"/>
  <c r="AR54" i="2"/>
  <c r="AQ54" i="2"/>
  <c r="AP54" i="2"/>
  <c r="AN54" i="2"/>
  <c r="AM54" i="2"/>
  <c r="AL54" i="2"/>
  <c r="AK54" i="2"/>
  <c r="AI54" i="2"/>
  <c r="AH54" i="2"/>
  <c r="AG54" i="2"/>
  <c r="AF54" i="2"/>
  <c r="AD54" i="2"/>
  <c r="AC54" i="2"/>
  <c r="AB54" i="2"/>
  <c r="AA54" i="2"/>
  <c r="Z54" i="2"/>
  <c r="Y54" i="2"/>
  <c r="B54" i="2"/>
  <c r="B651" i="2" s="1"/>
  <c r="B1249" i="2" s="1"/>
  <c r="AA718" i="3" s="1"/>
  <c r="AX53" i="2"/>
  <c r="AW53" i="2"/>
  <c r="AV53" i="2"/>
  <c r="AU53" i="2"/>
  <c r="AS53" i="2"/>
  <c r="AR53" i="2"/>
  <c r="AQ53" i="2"/>
  <c r="AP53" i="2"/>
  <c r="AN53" i="2"/>
  <c r="AM53" i="2"/>
  <c r="AL53" i="2"/>
  <c r="AK53" i="2"/>
  <c r="AI53" i="2"/>
  <c r="AH53" i="2"/>
  <c r="AG53" i="2"/>
  <c r="AF53" i="2"/>
  <c r="AD53" i="2"/>
  <c r="AC53" i="2"/>
  <c r="AB53" i="2"/>
  <c r="AA53" i="2"/>
  <c r="Y53" i="2"/>
  <c r="B53" i="2"/>
  <c r="Z53" i="2" s="1"/>
  <c r="AX52" i="2"/>
  <c r="AW52" i="2"/>
  <c r="AV52" i="2"/>
  <c r="AU52" i="2"/>
  <c r="AS52" i="2"/>
  <c r="AR52" i="2"/>
  <c r="AQ52" i="2"/>
  <c r="AP52" i="2"/>
  <c r="AN52" i="2"/>
  <c r="AM52" i="2"/>
  <c r="AL52" i="2"/>
  <c r="AK52" i="2"/>
  <c r="AI52" i="2"/>
  <c r="AH52" i="2"/>
  <c r="AG52" i="2"/>
  <c r="AF52" i="2"/>
  <c r="AD52" i="2"/>
  <c r="AC52" i="2"/>
  <c r="AB52" i="2"/>
  <c r="AA52" i="2"/>
  <c r="Y52" i="2"/>
  <c r="B52" i="2"/>
  <c r="B649" i="2" s="1"/>
  <c r="B1247" i="2" s="1"/>
  <c r="AA716" i="3" s="1"/>
  <c r="AX51" i="2"/>
  <c r="AW51" i="2"/>
  <c r="AV51" i="2"/>
  <c r="AU51" i="2"/>
  <c r="AS51" i="2"/>
  <c r="AR51" i="2"/>
  <c r="AQ51" i="2"/>
  <c r="AP51" i="2"/>
  <c r="AN51" i="2"/>
  <c r="AM51" i="2"/>
  <c r="AL51" i="2"/>
  <c r="AK51" i="2"/>
  <c r="AI51" i="2"/>
  <c r="AH51" i="2"/>
  <c r="AG51" i="2"/>
  <c r="AF51" i="2"/>
  <c r="AD51" i="2"/>
  <c r="AC51" i="2"/>
  <c r="AB51" i="2"/>
  <c r="AA51" i="2"/>
  <c r="Y51" i="2"/>
  <c r="B51" i="2"/>
  <c r="B648" i="2" s="1"/>
  <c r="B1246" i="2" s="1"/>
  <c r="AA715" i="3" s="1"/>
  <c r="AX50" i="2"/>
  <c r="AW50" i="2"/>
  <c r="AV50" i="2"/>
  <c r="AU50" i="2"/>
  <c r="AS50" i="2"/>
  <c r="AR50" i="2"/>
  <c r="AQ50" i="2"/>
  <c r="AP50" i="2"/>
  <c r="AN50" i="2"/>
  <c r="AM50" i="2"/>
  <c r="AL50" i="2"/>
  <c r="AK50" i="2"/>
  <c r="AI50" i="2"/>
  <c r="AH50" i="2"/>
  <c r="AG50" i="2"/>
  <c r="AF50" i="2"/>
  <c r="AD50" i="2"/>
  <c r="AC50" i="2"/>
  <c r="AB50" i="2"/>
  <c r="AA50" i="2"/>
  <c r="Z50" i="2"/>
  <c r="Y50" i="2"/>
  <c r="B50" i="2"/>
  <c r="B647" i="2" s="1"/>
  <c r="B1245" i="2" s="1"/>
  <c r="AA714" i="3" s="1"/>
  <c r="AX49" i="2"/>
  <c r="AW49" i="2"/>
  <c r="AV49" i="2"/>
  <c r="AU49" i="2"/>
  <c r="AS49" i="2"/>
  <c r="AR49" i="2"/>
  <c r="AQ49" i="2"/>
  <c r="AP49" i="2"/>
  <c r="AN49" i="2"/>
  <c r="AM49" i="2"/>
  <c r="AL49" i="2"/>
  <c r="AK49" i="2"/>
  <c r="AI49" i="2"/>
  <c r="AH49" i="2"/>
  <c r="AG49" i="2"/>
  <c r="AF49" i="2"/>
  <c r="AD49" i="2"/>
  <c r="AC49" i="2"/>
  <c r="AB49" i="2"/>
  <c r="AA49" i="2"/>
  <c r="Y49" i="2"/>
  <c r="B49" i="2"/>
  <c r="Z49" i="2" s="1"/>
  <c r="AX48" i="2"/>
  <c r="AW48" i="2"/>
  <c r="AV48" i="2"/>
  <c r="AU48" i="2"/>
  <c r="AS48" i="2"/>
  <c r="AR48" i="2"/>
  <c r="AQ48" i="2"/>
  <c r="AP48" i="2"/>
  <c r="AN48" i="2"/>
  <c r="AM48" i="2"/>
  <c r="AL48" i="2"/>
  <c r="AK48" i="2"/>
  <c r="AI48" i="2"/>
  <c r="AH48" i="2"/>
  <c r="AG48" i="2"/>
  <c r="AF48" i="2"/>
  <c r="AD48" i="2"/>
  <c r="AC48" i="2"/>
  <c r="AB48" i="2"/>
  <c r="AA48" i="2"/>
  <c r="Y48" i="2"/>
  <c r="B48" i="2"/>
  <c r="B645" i="2" s="1"/>
  <c r="B1243" i="2" s="1"/>
  <c r="AA712" i="3" s="1"/>
  <c r="AX47" i="2"/>
  <c r="AW47" i="2"/>
  <c r="AV47" i="2"/>
  <c r="AU47" i="2"/>
  <c r="AS47" i="2"/>
  <c r="AR47" i="2"/>
  <c r="AQ47" i="2"/>
  <c r="AP47" i="2"/>
  <c r="AN47" i="2"/>
  <c r="AM47" i="2"/>
  <c r="AL47" i="2"/>
  <c r="AK47" i="2"/>
  <c r="AI47" i="2"/>
  <c r="AH47" i="2"/>
  <c r="AG47" i="2"/>
  <c r="AF47" i="2"/>
  <c r="AD47" i="2"/>
  <c r="AC47" i="2"/>
  <c r="AB47" i="2"/>
  <c r="AA47" i="2"/>
  <c r="Y47" i="2"/>
  <c r="B47" i="2"/>
  <c r="B644" i="2" s="1"/>
  <c r="B1242" i="2" s="1"/>
  <c r="AA711" i="3" s="1"/>
  <c r="AX46" i="2"/>
  <c r="AW46" i="2"/>
  <c r="AV46" i="2"/>
  <c r="AU46" i="2"/>
  <c r="AS46" i="2"/>
  <c r="AR46" i="2"/>
  <c r="AQ46" i="2"/>
  <c r="AP46" i="2"/>
  <c r="AN46" i="2"/>
  <c r="AM46" i="2"/>
  <c r="AL46" i="2"/>
  <c r="AK46" i="2"/>
  <c r="AI46" i="2"/>
  <c r="AH46" i="2"/>
  <c r="AG46" i="2"/>
  <c r="AF46" i="2"/>
  <c r="AD46" i="2"/>
  <c r="AC46" i="2"/>
  <c r="AB46" i="2"/>
  <c r="AA46" i="2"/>
  <c r="Z46" i="2"/>
  <c r="Y46" i="2"/>
  <c r="B46" i="2"/>
  <c r="B643" i="2" s="1"/>
  <c r="B1241" i="2" s="1"/>
  <c r="AA710" i="3" s="1"/>
  <c r="AX45" i="2"/>
  <c r="AW45" i="2"/>
  <c r="AV45" i="2"/>
  <c r="AU45" i="2"/>
  <c r="AS45" i="2"/>
  <c r="AR45" i="2"/>
  <c r="AQ45" i="2"/>
  <c r="AP45" i="2"/>
  <c r="AN45" i="2"/>
  <c r="AM45" i="2"/>
  <c r="AL45" i="2"/>
  <c r="AK45" i="2"/>
  <c r="AI45" i="2"/>
  <c r="AH45" i="2"/>
  <c r="AG45" i="2"/>
  <c r="AF45" i="2"/>
  <c r="AD45" i="2"/>
  <c r="AC45" i="2"/>
  <c r="AB45" i="2"/>
  <c r="AA45" i="2"/>
  <c r="Y45" i="2"/>
  <c r="B45" i="2"/>
  <c r="Z45" i="2" s="1"/>
  <c r="AX44" i="2"/>
  <c r="AW44" i="2"/>
  <c r="AV44" i="2"/>
  <c r="AU44" i="2"/>
  <c r="AS44" i="2"/>
  <c r="AR44" i="2"/>
  <c r="AQ44" i="2"/>
  <c r="AP44" i="2"/>
  <c r="AN44" i="2"/>
  <c r="AM44" i="2"/>
  <c r="AL44" i="2"/>
  <c r="AK44" i="2"/>
  <c r="AI44" i="2"/>
  <c r="AH44" i="2"/>
  <c r="AG44" i="2"/>
  <c r="AF44" i="2"/>
  <c r="AD44" i="2"/>
  <c r="AC44" i="2"/>
  <c r="AB44" i="2"/>
  <c r="AA44" i="2"/>
  <c r="Y44" i="2"/>
  <c r="B44" i="2"/>
  <c r="B641" i="2" s="1"/>
  <c r="B1239" i="2" s="1"/>
  <c r="AA708" i="3" s="1"/>
  <c r="AX43" i="2"/>
  <c r="AW43" i="2"/>
  <c r="AV43" i="2"/>
  <c r="AU43" i="2"/>
  <c r="AS43" i="2"/>
  <c r="AR43" i="2"/>
  <c r="AQ43" i="2"/>
  <c r="AP43" i="2"/>
  <c r="AN43" i="2"/>
  <c r="AM43" i="2"/>
  <c r="AL43" i="2"/>
  <c r="AK43" i="2"/>
  <c r="AI43" i="2"/>
  <c r="AH43" i="2"/>
  <c r="AG43" i="2"/>
  <c r="AF43" i="2"/>
  <c r="AD43" i="2"/>
  <c r="AC43" i="2"/>
  <c r="AB43" i="2"/>
  <c r="AA43" i="2"/>
  <c r="Y43" i="2"/>
  <c r="B43" i="2"/>
  <c r="B640" i="2" s="1"/>
  <c r="B1238" i="2" s="1"/>
  <c r="AA707" i="3" s="1"/>
  <c r="AX42" i="2"/>
  <c r="AW42" i="2"/>
  <c r="AV42" i="2"/>
  <c r="AU42" i="2"/>
  <c r="AS42" i="2"/>
  <c r="AR42" i="2"/>
  <c r="AQ42" i="2"/>
  <c r="AP42" i="2"/>
  <c r="AN42" i="2"/>
  <c r="AM42" i="2"/>
  <c r="AL42" i="2"/>
  <c r="AK42" i="2"/>
  <c r="AI42" i="2"/>
  <c r="AH42" i="2"/>
  <c r="AG42" i="2"/>
  <c r="AF42" i="2"/>
  <c r="AD42" i="2"/>
  <c r="AC42" i="2"/>
  <c r="AB42" i="2"/>
  <c r="AA42" i="2"/>
  <c r="Z42" i="2"/>
  <c r="Y42" i="2"/>
  <c r="B42" i="2"/>
  <c r="B639" i="2" s="1"/>
  <c r="B1237" i="2" s="1"/>
  <c r="AA706" i="3" s="1"/>
  <c r="AX41" i="2"/>
  <c r="AW41" i="2"/>
  <c r="AV41" i="2"/>
  <c r="AU41" i="2"/>
  <c r="AS41" i="2"/>
  <c r="AR41" i="2"/>
  <c r="AQ41" i="2"/>
  <c r="AP41" i="2"/>
  <c r="AN41" i="2"/>
  <c r="AM41" i="2"/>
  <c r="AL41" i="2"/>
  <c r="AK41" i="2"/>
  <c r="AI41" i="2"/>
  <c r="AH41" i="2"/>
  <c r="AG41" i="2"/>
  <c r="AF41" i="2"/>
  <c r="AD41" i="2"/>
  <c r="AC41" i="2"/>
  <c r="AB41" i="2"/>
  <c r="AA41" i="2"/>
  <c r="Y41" i="2"/>
  <c r="B41" i="2"/>
  <c r="Z41" i="2" s="1"/>
  <c r="AX40" i="2"/>
  <c r="AW40" i="2"/>
  <c r="AV40" i="2"/>
  <c r="AU40" i="2"/>
  <c r="AS40" i="2"/>
  <c r="AR40" i="2"/>
  <c r="AQ40" i="2"/>
  <c r="AP40" i="2"/>
  <c r="AN40" i="2"/>
  <c r="AM40" i="2"/>
  <c r="AL40" i="2"/>
  <c r="AK40" i="2"/>
  <c r="AI40" i="2"/>
  <c r="AH40" i="2"/>
  <c r="AG40" i="2"/>
  <c r="AF40" i="2"/>
  <c r="AD40" i="2"/>
  <c r="AC40" i="2"/>
  <c r="AB40" i="2"/>
  <c r="AA40" i="2"/>
  <c r="Y40" i="2"/>
  <c r="B40" i="2"/>
  <c r="B637" i="2" s="1"/>
  <c r="B1235" i="2" s="1"/>
  <c r="AA704" i="3" s="1"/>
  <c r="AX39" i="2"/>
  <c r="AW39" i="2"/>
  <c r="AV39" i="2"/>
  <c r="AU39" i="2"/>
  <c r="AS39" i="2"/>
  <c r="AR39" i="2"/>
  <c r="AQ39" i="2"/>
  <c r="AP39" i="2"/>
  <c r="AN39" i="2"/>
  <c r="AM39" i="2"/>
  <c r="AL39" i="2"/>
  <c r="AK39" i="2"/>
  <c r="AI39" i="2"/>
  <c r="AH39" i="2"/>
  <c r="AG39" i="2"/>
  <c r="AF39" i="2"/>
  <c r="AD39" i="2"/>
  <c r="AC39" i="2"/>
  <c r="AB39" i="2"/>
  <c r="AA39" i="2"/>
  <c r="Y39" i="2"/>
  <c r="B39" i="2"/>
  <c r="B636" i="2" s="1"/>
  <c r="B1234" i="2" s="1"/>
  <c r="AA703" i="3" s="1"/>
  <c r="AX38" i="2"/>
  <c r="AW38" i="2"/>
  <c r="AV38" i="2"/>
  <c r="AU38" i="2"/>
  <c r="AS38" i="2"/>
  <c r="AR38" i="2"/>
  <c r="AQ38" i="2"/>
  <c r="AP38" i="2"/>
  <c r="AN38" i="2"/>
  <c r="AM38" i="2"/>
  <c r="AL38" i="2"/>
  <c r="AK38" i="2"/>
  <c r="AI38" i="2"/>
  <c r="AH38" i="2"/>
  <c r="AG38" i="2"/>
  <c r="AF38" i="2"/>
  <c r="AD38" i="2"/>
  <c r="AC38" i="2"/>
  <c r="AB38" i="2"/>
  <c r="AA38" i="2"/>
  <c r="Z38" i="2"/>
  <c r="Y38" i="2"/>
  <c r="B38" i="2"/>
  <c r="B635" i="2" s="1"/>
  <c r="B1233" i="2" s="1"/>
  <c r="AA702" i="3" s="1"/>
  <c r="AX37" i="2"/>
  <c r="AW37" i="2"/>
  <c r="AV37" i="2"/>
  <c r="AU37" i="2"/>
  <c r="AS37" i="2"/>
  <c r="AR37" i="2"/>
  <c r="AQ37" i="2"/>
  <c r="AP37" i="2"/>
  <c r="AN37" i="2"/>
  <c r="AM37" i="2"/>
  <c r="AL37" i="2"/>
  <c r="AK37" i="2"/>
  <c r="AI37" i="2"/>
  <c r="AH37" i="2"/>
  <c r="AG37" i="2"/>
  <c r="AF37" i="2"/>
  <c r="AD37" i="2"/>
  <c r="AC37" i="2"/>
  <c r="AB37" i="2"/>
  <c r="AA37" i="2"/>
  <c r="Y37" i="2"/>
  <c r="B37" i="2"/>
  <c r="Z37" i="2" s="1"/>
  <c r="AX36" i="2"/>
  <c r="AW36" i="2"/>
  <c r="AV36" i="2"/>
  <c r="AU36" i="2"/>
  <c r="AS36" i="2"/>
  <c r="AR36" i="2"/>
  <c r="AQ36" i="2"/>
  <c r="AP36" i="2"/>
  <c r="AN36" i="2"/>
  <c r="AM36" i="2"/>
  <c r="AL36" i="2"/>
  <c r="AK36" i="2"/>
  <c r="AI36" i="2"/>
  <c r="AH36" i="2"/>
  <c r="AG36" i="2"/>
  <c r="AF36" i="2"/>
  <c r="AD36" i="2"/>
  <c r="AC36" i="2"/>
  <c r="AB36" i="2"/>
  <c r="AA36" i="2"/>
  <c r="Y36" i="2"/>
  <c r="B36" i="2"/>
  <c r="B633" i="2" s="1"/>
  <c r="B1231" i="2" s="1"/>
  <c r="AA700" i="3" s="1"/>
  <c r="AX35" i="2"/>
  <c r="AW35" i="2"/>
  <c r="AV35" i="2"/>
  <c r="AU35" i="2"/>
  <c r="AS35" i="2"/>
  <c r="AR35" i="2"/>
  <c r="AQ35" i="2"/>
  <c r="AP35" i="2"/>
  <c r="AN35" i="2"/>
  <c r="AM35" i="2"/>
  <c r="AL35" i="2"/>
  <c r="AK35" i="2"/>
  <c r="AI35" i="2"/>
  <c r="AH35" i="2"/>
  <c r="AG35" i="2"/>
  <c r="AF35" i="2"/>
  <c r="AD35" i="2"/>
  <c r="AC35" i="2"/>
  <c r="AB35" i="2"/>
  <c r="AA35" i="2"/>
  <c r="Y35" i="2"/>
  <c r="B35" i="2"/>
  <c r="B632" i="2" s="1"/>
  <c r="B1230" i="2" s="1"/>
  <c r="AA699" i="3" s="1"/>
  <c r="AX34" i="2"/>
  <c r="AW34" i="2"/>
  <c r="AV34" i="2"/>
  <c r="AU34" i="2"/>
  <c r="AS34" i="2"/>
  <c r="AR34" i="2"/>
  <c r="AQ34" i="2"/>
  <c r="AP34" i="2"/>
  <c r="AN34" i="2"/>
  <c r="AM34" i="2"/>
  <c r="AL34" i="2"/>
  <c r="AK34" i="2"/>
  <c r="AI34" i="2"/>
  <c r="AH34" i="2"/>
  <c r="AG34" i="2"/>
  <c r="AF34" i="2"/>
  <c r="AD34" i="2"/>
  <c r="AC34" i="2"/>
  <c r="AB34" i="2"/>
  <c r="AA34" i="2"/>
  <c r="Z34" i="2"/>
  <c r="Y34" i="2"/>
  <c r="B34" i="2"/>
  <c r="B631" i="2" s="1"/>
  <c r="B1229" i="2" s="1"/>
  <c r="AA698" i="3" s="1"/>
  <c r="AX33" i="2"/>
  <c r="AW33" i="2"/>
  <c r="AV33" i="2"/>
  <c r="AU33" i="2"/>
  <c r="AS33" i="2"/>
  <c r="AR33" i="2"/>
  <c r="AQ33" i="2"/>
  <c r="AP33" i="2"/>
  <c r="AN33" i="2"/>
  <c r="AM33" i="2"/>
  <c r="AL33" i="2"/>
  <c r="AK33" i="2"/>
  <c r="AI33" i="2"/>
  <c r="AH33" i="2"/>
  <c r="AG33" i="2"/>
  <c r="AF33" i="2"/>
  <c r="AD33" i="2"/>
  <c r="AC33" i="2"/>
  <c r="AB33" i="2"/>
  <c r="AA33" i="2"/>
  <c r="Y33" i="2"/>
  <c r="B33" i="2"/>
  <c r="Z33" i="2" s="1"/>
  <c r="AX32" i="2"/>
  <c r="AW32" i="2"/>
  <c r="AV32" i="2"/>
  <c r="AU32" i="2"/>
  <c r="AS32" i="2"/>
  <c r="AR32" i="2"/>
  <c r="AQ32" i="2"/>
  <c r="AP32" i="2"/>
  <c r="AN32" i="2"/>
  <c r="AM32" i="2"/>
  <c r="AL32" i="2"/>
  <c r="AK32" i="2"/>
  <c r="AI32" i="2"/>
  <c r="AH32" i="2"/>
  <c r="AG32" i="2"/>
  <c r="AF32" i="2"/>
  <c r="AD32" i="2"/>
  <c r="AC32" i="2"/>
  <c r="AB32" i="2"/>
  <c r="AA32" i="2"/>
  <c r="Y32" i="2"/>
  <c r="B32" i="2"/>
  <c r="B629" i="2" s="1"/>
  <c r="B1227" i="2" s="1"/>
  <c r="AA696" i="3" s="1"/>
  <c r="AX31" i="2"/>
  <c r="AW31" i="2"/>
  <c r="AW601" i="2" s="1"/>
  <c r="AV31" i="2"/>
  <c r="AU31" i="2"/>
  <c r="AU600" i="2" s="1"/>
  <c r="AS31" i="2"/>
  <c r="AR31" i="2"/>
  <c r="AR601" i="2" s="1"/>
  <c r="AQ31" i="2"/>
  <c r="AP31" i="2"/>
  <c r="AP600" i="2" s="1"/>
  <c r="AN31" i="2"/>
  <c r="AM31" i="2"/>
  <c r="AM601" i="2" s="1"/>
  <c r="AL31" i="2"/>
  <c r="AK31" i="2"/>
  <c r="AK600" i="2" s="1"/>
  <c r="AI31" i="2"/>
  <c r="AH31" i="2"/>
  <c r="AH601" i="2" s="1"/>
  <c r="AG31" i="2"/>
  <c r="AF31" i="2"/>
  <c r="AF600" i="2" s="1"/>
  <c r="AD31" i="2"/>
  <c r="AC31" i="2"/>
  <c r="AC601" i="2" s="1"/>
  <c r="AB31" i="2"/>
  <c r="AA31" i="2"/>
  <c r="AA600" i="2" s="1"/>
  <c r="Y31" i="2"/>
  <c r="B31" i="2"/>
  <c r="B628" i="2" s="1"/>
  <c r="B1226" i="2" s="1"/>
  <c r="AA695" i="3" s="1"/>
  <c r="AX30" i="2"/>
  <c r="AW30" i="2"/>
  <c r="AV30" i="2"/>
  <c r="AU30" i="2"/>
  <c r="AS30" i="2"/>
  <c r="AR30" i="2"/>
  <c r="AQ30" i="2"/>
  <c r="AP30" i="2"/>
  <c r="AN30" i="2"/>
  <c r="AM30" i="2"/>
  <c r="AL30" i="2"/>
  <c r="AK30" i="2"/>
  <c r="AI30" i="2"/>
  <c r="AH30" i="2"/>
  <c r="AG30" i="2"/>
  <c r="AF30" i="2"/>
  <c r="AD30" i="2"/>
  <c r="AC30" i="2"/>
  <c r="AB30" i="2"/>
  <c r="AA30" i="2"/>
  <c r="Z30" i="2"/>
  <c r="Y30" i="2"/>
  <c r="AX29" i="2"/>
  <c r="AW29" i="2"/>
  <c r="AV29" i="2"/>
  <c r="AU29" i="2"/>
  <c r="AS29" i="2"/>
  <c r="AR29" i="2"/>
  <c r="AQ29" i="2"/>
  <c r="AP29" i="2"/>
  <c r="AN29" i="2"/>
  <c r="AM29" i="2"/>
  <c r="AL29" i="2"/>
  <c r="AK29" i="2"/>
  <c r="AI29" i="2"/>
  <c r="AH29" i="2"/>
  <c r="AG29" i="2"/>
  <c r="AF29" i="2"/>
  <c r="AD29" i="2"/>
  <c r="AC29" i="2"/>
  <c r="AB29" i="2"/>
  <c r="AA29" i="2"/>
  <c r="Z29" i="2"/>
  <c r="Y29" i="2"/>
  <c r="AX28" i="2"/>
  <c r="AW28" i="2"/>
  <c r="AV28" i="2"/>
  <c r="AU28" i="2"/>
  <c r="AS28" i="2"/>
  <c r="AR28" i="2"/>
  <c r="AQ28" i="2"/>
  <c r="AP28" i="2"/>
  <c r="AN28" i="2"/>
  <c r="AM28" i="2"/>
  <c r="AL28" i="2"/>
  <c r="AK28" i="2"/>
  <c r="AI28" i="2"/>
  <c r="AH28" i="2"/>
  <c r="AG28" i="2"/>
  <c r="AF28" i="2"/>
  <c r="AD28" i="2"/>
  <c r="AC28" i="2"/>
  <c r="AB28" i="2"/>
  <c r="AA28" i="2"/>
  <c r="Z28" i="2"/>
  <c r="Y28" i="2"/>
  <c r="AX27" i="2"/>
  <c r="AW27" i="2"/>
  <c r="AV27" i="2"/>
  <c r="AU27" i="2"/>
  <c r="AS27" i="2"/>
  <c r="AR27" i="2"/>
  <c r="AQ27" i="2"/>
  <c r="AP27" i="2"/>
  <c r="AN27" i="2"/>
  <c r="AM27" i="2"/>
  <c r="AL27" i="2"/>
  <c r="AK27" i="2"/>
  <c r="AI27" i="2"/>
  <c r="AH27" i="2"/>
  <c r="AG27" i="2"/>
  <c r="AF27" i="2"/>
  <c r="AD27" i="2"/>
  <c r="AC27" i="2"/>
  <c r="AB27" i="2"/>
  <c r="AA27" i="2"/>
  <c r="Z27" i="2"/>
  <c r="Y27" i="2"/>
  <c r="AX26" i="2"/>
  <c r="AW26" i="2"/>
  <c r="AV26" i="2"/>
  <c r="AU26" i="2"/>
  <c r="AS26" i="2"/>
  <c r="AR26" i="2"/>
  <c r="AQ26" i="2"/>
  <c r="AP26" i="2"/>
  <c r="AN26" i="2"/>
  <c r="AM26" i="2"/>
  <c r="AL26" i="2"/>
  <c r="AK26" i="2"/>
  <c r="AI26" i="2"/>
  <c r="AH26" i="2"/>
  <c r="AG26" i="2"/>
  <c r="AF26" i="2"/>
  <c r="AD26" i="2"/>
  <c r="AC26" i="2"/>
  <c r="AB26" i="2"/>
  <c r="AA26" i="2"/>
  <c r="Z26" i="2"/>
  <c r="Y26" i="2"/>
  <c r="AX25" i="2"/>
  <c r="AW25" i="2"/>
  <c r="AV25" i="2"/>
  <c r="AU25" i="2"/>
  <c r="AS25" i="2"/>
  <c r="AR25" i="2"/>
  <c r="AQ25" i="2"/>
  <c r="AP25" i="2"/>
  <c r="AN25" i="2"/>
  <c r="AM25" i="2"/>
  <c r="AL25" i="2"/>
  <c r="AK25" i="2"/>
  <c r="AI25" i="2"/>
  <c r="AH25" i="2"/>
  <c r="AG25" i="2"/>
  <c r="AF25" i="2"/>
  <c r="AD25" i="2"/>
  <c r="AC25" i="2"/>
  <c r="AB25" i="2"/>
  <c r="AA25" i="2"/>
  <c r="Z25" i="2"/>
  <c r="Y25" i="2"/>
  <c r="AX24" i="2"/>
  <c r="AW24" i="2"/>
  <c r="AV24" i="2"/>
  <c r="AU24" i="2"/>
  <c r="AS24" i="2"/>
  <c r="AR24" i="2"/>
  <c r="AQ24" i="2"/>
  <c r="AP24" i="2"/>
  <c r="AN24" i="2"/>
  <c r="AM24" i="2"/>
  <c r="AL24" i="2"/>
  <c r="AK24" i="2"/>
  <c r="AI24" i="2"/>
  <c r="AH24" i="2"/>
  <c r="AG24" i="2"/>
  <c r="AF24" i="2"/>
  <c r="AD24" i="2"/>
  <c r="AC24" i="2"/>
  <c r="AB24" i="2"/>
  <c r="AA24" i="2"/>
  <c r="Z24" i="2"/>
  <c r="Y24" i="2"/>
  <c r="AX23" i="2"/>
  <c r="AW23" i="2"/>
  <c r="AV23" i="2"/>
  <c r="AU23" i="2"/>
  <c r="AS23" i="2"/>
  <c r="AR23" i="2"/>
  <c r="AQ23" i="2"/>
  <c r="AP23" i="2"/>
  <c r="AN23" i="2"/>
  <c r="AM23" i="2"/>
  <c r="AL23" i="2"/>
  <c r="AK23" i="2"/>
  <c r="AI23" i="2"/>
  <c r="AH23" i="2"/>
  <c r="AG23" i="2"/>
  <c r="AF23" i="2"/>
  <c r="AD23" i="2"/>
  <c r="AC23" i="2"/>
  <c r="AB23" i="2"/>
  <c r="AA23" i="2"/>
  <c r="Z23" i="2"/>
  <c r="Y23" i="2"/>
  <c r="AX22" i="2"/>
  <c r="AW22" i="2"/>
  <c r="AV22" i="2"/>
  <c r="AU22" i="2"/>
  <c r="AS22" i="2"/>
  <c r="AR22" i="2"/>
  <c r="AQ22" i="2"/>
  <c r="AP22" i="2"/>
  <c r="AN22" i="2"/>
  <c r="AM22" i="2"/>
  <c r="AL22" i="2"/>
  <c r="AK22" i="2"/>
  <c r="AI22" i="2"/>
  <c r="AH22" i="2"/>
  <c r="AG22" i="2"/>
  <c r="AF22" i="2"/>
  <c r="AD22" i="2"/>
  <c r="AC22" i="2"/>
  <c r="AB22" i="2"/>
  <c r="AA22" i="2"/>
  <c r="Z22" i="2"/>
  <c r="Y22" i="2"/>
  <c r="AX21" i="2"/>
  <c r="AW21" i="2"/>
  <c r="AV21" i="2"/>
  <c r="AU21" i="2"/>
  <c r="AS21" i="2"/>
  <c r="AR21" i="2"/>
  <c r="AQ21" i="2"/>
  <c r="AP21" i="2"/>
  <c r="AN21" i="2"/>
  <c r="AM21" i="2"/>
  <c r="AL21" i="2"/>
  <c r="AK21" i="2"/>
  <c r="AI21" i="2"/>
  <c r="AH21" i="2"/>
  <c r="AG21" i="2"/>
  <c r="AF21" i="2"/>
  <c r="AD21" i="2"/>
  <c r="AC21" i="2"/>
  <c r="AB21" i="2"/>
  <c r="AA21" i="2"/>
  <c r="Z21" i="2"/>
  <c r="Y21" i="2"/>
  <c r="AX20" i="2"/>
  <c r="AW20" i="2"/>
  <c r="AV20" i="2"/>
  <c r="AU20" i="2"/>
  <c r="AS20" i="2"/>
  <c r="AR20" i="2"/>
  <c r="AQ20" i="2"/>
  <c r="AP20" i="2"/>
  <c r="AN20" i="2"/>
  <c r="AM20" i="2"/>
  <c r="AL20" i="2"/>
  <c r="AK20" i="2"/>
  <c r="AI20" i="2"/>
  <c r="AH20" i="2"/>
  <c r="AG20" i="2"/>
  <c r="AF20" i="2"/>
  <c r="AD20" i="2"/>
  <c r="AC20" i="2"/>
  <c r="AB20" i="2"/>
  <c r="AA20" i="2"/>
  <c r="Z20" i="2"/>
  <c r="Y20" i="2"/>
  <c r="AX19" i="2"/>
  <c r="AW19" i="2"/>
  <c r="AV19" i="2"/>
  <c r="AU19" i="2"/>
  <c r="AS19" i="2"/>
  <c r="AR19" i="2"/>
  <c r="AQ19" i="2"/>
  <c r="AP19" i="2"/>
  <c r="AN19" i="2"/>
  <c r="AM19" i="2"/>
  <c r="AL19" i="2"/>
  <c r="AK19" i="2"/>
  <c r="AI19" i="2"/>
  <c r="AH19" i="2"/>
  <c r="AG19" i="2"/>
  <c r="AF19" i="2"/>
  <c r="AD19" i="2"/>
  <c r="AC19" i="2"/>
  <c r="AB19" i="2"/>
  <c r="AA19" i="2"/>
  <c r="Z19" i="2"/>
  <c r="Y19" i="2"/>
  <c r="AX18" i="2"/>
  <c r="AW18" i="2"/>
  <c r="AV18" i="2"/>
  <c r="AU18" i="2"/>
  <c r="AS18" i="2"/>
  <c r="AR18" i="2"/>
  <c r="AQ18" i="2"/>
  <c r="AP18" i="2"/>
  <c r="AN18" i="2"/>
  <c r="AM18" i="2"/>
  <c r="AL18" i="2"/>
  <c r="AK18" i="2"/>
  <c r="AI18" i="2"/>
  <c r="AH18" i="2"/>
  <c r="AG18" i="2"/>
  <c r="AF18" i="2"/>
  <c r="AD18" i="2"/>
  <c r="AC18" i="2"/>
  <c r="AB18" i="2"/>
  <c r="AA18" i="2"/>
  <c r="Z18" i="2"/>
  <c r="Y18" i="2"/>
  <c r="AX17" i="2"/>
  <c r="AW17" i="2"/>
  <c r="AV17" i="2"/>
  <c r="AU17" i="2"/>
  <c r="AS17" i="2"/>
  <c r="AR17" i="2"/>
  <c r="AQ17" i="2"/>
  <c r="AP17" i="2"/>
  <c r="AN17" i="2"/>
  <c r="AM17" i="2"/>
  <c r="AL17" i="2"/>
  <c r="AK17" i="2"/>
  <c r="AI17" i="2"/>
  <c r="AH17" i="2"/>
  <c r="AG17" i="2"/>
  <c r="AF17" i="2"/>
  <c r="AD17" i="2"/>
  <c r="AC17" i="2"/>
  <c r="AB17" i="2"/>
  <c r="AA17" i="2"/>
  <c r="Z17" i="2"/>
  <c r="Y17" i="2"/>
  <c r="AX16" i="2"/>
  <c r="AW16" i="2"/>
  <c r="AV16" i="2"/>
  <c r="AU16" i="2"/>
  <c r="AS16" i="2"/>
  <c r="AR16" i="2"/>
  <c r="AQ16" i="2"/>
  <c r="AP16" i="2"/>
  <c r="AN16" i="2"/>
  <c r="AM16" i="2"/>
  <c r="AL16" i="2"/>
  <c r="AK16" i="2"/>
  <c r="AI16" i="2"/>
  <c r="AH16" i="2"/>
  <c r="AG16" i="2"/>
  <c r="AF16" i="2"/>
  <c r="AD16" i="2"/>
  <c r="AC16" i="2"/>
  <c r="AB16" i="2"/>
  <c r="AA16" i="2"/>
  <c r="Z16" i="2"/>
  <c r="Y16" i="2"/>
  <c r="AX15" i="2"/>
  <c r="AW15" i="2"/>
  <c r="AV15" i="2"/>
  <c r="AU15" i="2"/>
  <c r="AS15" i="2"/>
  <c r="AR15" i="2"/>
  <c r="AQ15" i="2"/>
  <c r="AP15" i="2"/>
  <c r="AN15" i="2"/>
  <c r="AM15" i="2"/>
  <c r="AL15" i="2"/>
  <c r="AK15" i="2"/>
  <c r="AI15" i="2"/>
  <c r="AH15" i="2"/>
  <c r="AG15" i="2"/>
  <c r="AF15" i="2"/>
  <c r="AD15" i="2"/>
  <c r="AC15" i="2"/>
  <c r="AB15" i="2"/>
  <c r="AA15" i="2"/>
  <c r="Z15" i="2"/>
  <c r="Y15" i="2"/>
  <c r="AX14" i="2"/>
  <c r="AW14" i="2"/>
  <c r="AV14" i="2"/>
  <c r="AU14" i="2"/>
  <c r="AS14" i="2"/>
  <c r="AR14" i="2"/>
  <c r="AQ14" i="2"/>
  <c r="AP14" i="2"/>
  <c r="AN14" i="2"/>
  <c r="AM14" i="2"/>
  <c r="AL14" i="2"/>
  <c r="AK14" i="2"/>
  <c r="AI14" i="2"/>
  <c r="AH14" i="2"/>
  <c r="AG14" i="2"/>
  <c r="AF14" i="2"/>
  <c r="AD14" i="2"/>
  <c r="AC14" i="2"/>
  <c r="AB14" i="2"/>
  <c r="AA14" i="2"/>
  <c r="Z14" i="2"/>
  <c r="Y14" i="2"/>
  <c r="AX13" i="2"/>
  <c r="AW13" i="2"/>
  <c r="AV13" i="2"/>
  <c r="AU13" i="2"/>
  <c r="AS13" i="2"/>
  <c r="AR13" i="2"/>
  <c r="AQ13" i="2"/>
  <c r="AP13" i="2"/>
  <c r="AN13" i="2"/>
  <c r="AM13" i="2"/>
  <c r="AL13" i="2"/>
  <c r="AK13" i="2"/>
  <c r="AI13" i="2"/>
  <c r="AH13" i="2"/>
  <c r="AG13" i="2"/>
  <c r="AF13" i="2"/>
  <c r="AD13" i="2"/>
  <c r="AC13" i="2"/>
  <c r="AB13" i="2"/>
  <c r="AA13" i="2"/>
  <c r="Z13" i="2"/>
  <c r="Y13" i="2"/>
  <c r="AX12" i="2"/>
  <c r="AW12" i="2"/>
  <c r="AV12" i="2"/>
  <c r="AU12" i="2"/>
  <c r="AS12" i="2"/>
  <c r="AR12" i="2"/>
  <c r="AQ12" i="2"/>
  <c r="AP12" i="2"/>
  <c r="AN12" i="2"/>
  <c r="AM12" i="2"/>
  <c r="AL12" i="2"/>
  <c r="AK12" i="2"/>
  <c r="AI12" i="2"/>
  <c r="AH12" i="2"/>
  <c r="AG12" i="2"/>
  <c r="AF12" i="2"/>
  <c r="AD12" i="2"/>
  <c r="AC12" i="2"/>
  <c r="AB12" i="2"/>
  <c r="AA12" i="2"/>
  <c r="Z12" i="2"/>
  <c r="Y12" i="2"/>
  <c r="AX11" i="2"/>
  <c r="AW11" i="2"/>
  <c r="AV11" i="2"/>
  <c r="AU11" i="2"/>
  <c r="AS11" i="2"/>
  <c r="AR11" i="2"/>
  <c r="AQ11" i="2"/>
  <c r="AP11" i="2"/>
  <c r="AN11" i="2"/>
  <c r="AM11" i="2"/>
  <c r="AL11" i="2"/>
  <c r="AK11" i="2"/>
  <c r="AI11" i="2"/>
  <c r="AH11" i="2"/>
  <c r="AG11" i="2"/>
  <c r="AF11" i="2"/>
  <c r="AD11" i="2"/>
  <c r="AC11" i="2"/>
  <c r="AB11" i="2"/>
  <c r="AA11" i="2"/>
  <c r="Z11" i="2"/>
  <c r="Y11" i="2"/>
  <c r="AX10" i="2"/>
  <c r="AW10" i="2"/>
  <c r="AV10" i="2"/>
  <c r="AU10" i="2"/>
  <c r="AS10" i="2"/>
  <c r="AR10" i="2"/>
  <c r="AQ10" i="2"/>
  <c r="AP10" i="2"/>
  <c r="AN10" i="2"/>
  <c r="AM10" i="2"/>
  <c r="AL10" i="2"/>
  <c r="AK10" i="2"/>
  <c r="AI10" i="2"/>
  <c r="AH10" i="2"/>
  <c r="AG10" i="2"/>
  <c r="AF10" i="2"/>
  <c r="AD10" i="2"/>
  <c r="AC10" i="2"/>
  <c r="AB10" i="2"/>
  <c r="AA10" i="2"/>
  <c r="Z10" i="2"/>
  <c r="Y10" i="2"/>
  <c r="AX9" i="2"/>
  <c r="AW9" i="2"/>
  <c r="AV9" i="2"/>
  <c r="AU9" i="2"/>
  <c r="AS9" i="2"/>
  <c r="AR9" i="2"/>
  <c r="AQ9" i="2"/>
  <c r="AP9" i="2"/>
  <c r="AN9" i="2"/>
  <c r="AM9" i="2"/>
  <c r="AL9" i="2"/>
  <c r="AK9" i="2"/>
  <c r="AI9" i="2"/>
  <c r="AH9" i="2"/>
  <c r="AG9" i="2"/>
  <c r="AF9" i="2"/>
  <c r="AD9" i="2"/>
  <c r="AC9" i="2"/>
  <c r="AB9" i="2"/>
  <c r="AA9" i="2"/>
  <c r="Z9" i="2"/>
  <c r="Y9" i="2"/>
  <c r="AX8" i="2"/>
  <c r="AW8" i="2"/>
  <c r="AV8" i="2"/>
  <c r="AU8" i="2"/>
  <c r="AS8" i="2"/>
  <c r="AR8" i="2"/>
  <c r="AQ8" i="2"/>
  <c r="AP8" i="2"/>
  <c r="AN8" i="2"/>
  <c r="AM8" i="2"/>
  <c r="AL8" i="2"/>
  <c r="AK8" i="2"/>
  <c r="AI8" i="2"/>
  <c r="AH8" i="2"/>
  <c r="AG8" i="2"/>
  <c r="AF8" i="2"/>
  <c r="AD8" i="2"/>
  <c r="AC8" i="2"/>
  <c r="AB8" i="2"/>
  <c r="AA8" i="2"/>
  <c r="Z8" i="2"/>
  <c r="Y8" i="2"/>
  <c r="AX7" i="2"/>
  <c r="AW7" i="2"/>
  <c r="AV7" i="2"/>
  <c r="AU7" i="2"/>
  <c r="AS7" i="2"/>
  <c r="AR7" i="2"/>
  <c r="AQ7" i="2"/>
  <c r="AP7" i="2"/>
  <c r="AN7" i="2"/>
  <c r="AM7" i="2"/>
  <c r="AL7" i="2"/>
  <c r="AK7" i="2"/>
  <c r="AI7" i="2"/>
  <c r="AH7" i="2"/>
  <c r="AG7" i="2"/>
  <c r="AF7" i="2"/>
  <c r="AD7" i="2"/>
  <c r="AC7" i="2"/>
  <c r="AB7" i="2"/>
  <c r="AA7" i="2"/>
  <c r="Z7" i="2"/>
  <c r="Y7" i="2"/>
  <c r="AX6" i="2"/>
  <c r="AW6" i="2"/>
  <c r="AV6" i="2"/>
  <c r="AU6" i="2"/>
  <c r="AS6" i="2"/>
  <c r="AR6" i="2"/>
  <c r="AQ6" i="2"/>
  <c r="AP6" i="2"/>
  <c r="AN6" i="2"/>
  <c r="AM6" i="2"/>
  <c r="AL6" i="2"/>
  <c r="AK6" i="2"/>
  <c r="AI6" i="2"/>
  <c r="AH6" i="2"/>
  <c r="AG6" i="2"/>
  <c r="AF6" i="2"/>
  <c r="AD6" i="2"/>
  <c r="AC6" i="2"/>
  <c r="AB6" i="2"/>
  <c r="AA6" i="2"/>
  <c r="Z6" i="2"/>
  <c r="Y6" i="2"/>
  <c r="AX5" i="2"/>
  <c r="AW5" i="2"/>
  <c r="AV5" i="2"/>
  <c r="AU5" i="2"/>
  <c r="AS5" i="2"/>
  <c r="AR5" i="2"/>
  <c r="AQ5" i="2"/>
  <c r="AP5" i="2"/>
  <c r="AN5" i="2"/>
  <c r="AM5" i="2"/>
  <c r="AL5" i="2"/>
  <c r="AK5" i="2"/>
  <c r="AI5" i="2"/>
  <c r="AH5" i="2"/>
  <c r="AG5" i="2"/>
  <c r="AF5" i="2"/>
  <c r="AD5" i="2"/>
  <c r="AC5" i="2"/>
  <c r="AB5" i="2"/>
  <c r="AA5" i="2"/>
  <c r="Z5" i="2"/>
  <c r="Y5" i="2"/>
  <c r="AX4" i="2"/>
  <c r="AX601" i="2" s="1"/>
  <c r="AW4" i="2"/>
  <c r="AW600" i="2" s="1"/>
  <c r="AV4" i="2"/>
  <c r="AV600" i="2" s="1"/>
  <c r="AU4" i="2"/>
  <c r="AX598" i="2" s="1"/>
  <c r="AX599" i="2" s="1"/>
  <c r="AS4" i="2"/>
  <c r="AS601" i="2" s="1"/>
  <c r="AR4" i="2"/>
  <c r="AR600" i="2" s="1"/>
  <c r="AQ4" i="2"/>
  <c r="AQ600" i="2" s="1"/>
  <c r="AP4" i="2"/>
  <c r="AS598" i="2" s="1"/>
  <c r="AS599" i="2" s="1"/>
  <c r="AN4" i="2"/>
  <c r="AN601" i="2" s="1"/>
  <c r="AM4" i="2"/>
  <c r="AM600" i="2" s="1"/>
  <c r="AL4" i="2"/>
  <c r="AL600" i="2" s="1"/>
  <c r="AK4" i="2"/>
  <c r="AN598" i="2" s="1"/>
  <c r="AN599" i="2" s="1"/>
  <c r="AI4" i="2"/>
  <c r="AI601" i="2" s="1"/>
  <c r="AH4" i="2"/>
  <c r="AH600" i="2" s="1"/>
  <c r="AG4" i="2"/>
  <c r="AG600" i="2" s="1"/>
  <c r="AF4" i="2"/>
  <c r="AI598" i="2" s="1"/>
  <c r="AI599" i="2" s="1"/>
  <c r="AD4" i="2"/>
  <c r="AD601" i="2" s="1"/>
  <c r="AC4" i="2"/>
  <c r="AC600" i="2" s="1"/>
  <c r="AB4" i="2"/>
  <c r="AB600" i="2" s="1"/>
  <c r="AA4" i="2"/>
  <c r="AD598" i="2" s="1"/>
  <c r="AD599" i="2" s="1"/>
  <c r="Z4" i="2"/>
  <c r="Y4" i="2"/>
  <c r="AX3" i="2"/>
  <c r="AW3" i="2"/>
  <c r="AV3" i="2"/>
  <c r="AU3" i="2"/>
  <c r="AS3" i="2"/>
  <c r="AR3" i="2"/>
  <c r="AQ3" i="2"/>
  <c r="AP3" i="2"/>
  <c r="AN3" i="2"/>
  <c r="AM3" i="2"/>
  <c r="AL3" i="2"/>
  <c r="AK3" i="2"/>
  <c r="AI3" i="2"/>
  <c r="AH3" i="2"/>
  <c r="AG3" i="2"/>
  <c r="AF3" i="2"/>
  <c r="AD3" i="2"/>
  <c r="AC3" i="2"/>
  <c r="AB3" i="2"/>
  <c r="AA3" i="2"/>
  <c r="B83" i="1"/>
  <c r="B110" i="1" s="1"/>
  <c r="B137" i="1" s="1"/>
  <c r="B164" i="1" s="1"/>
  <c r="B191" i="1" s="1"/>
  <c r="B218" i="1" s="1"/>
  <c r="B245" i="1" s="1"/>
  <c r="B272" i="1" s="1"/>
  <c r="B299" i="1" s="1"/>
  <c r="B326" i="1" s="1"/>
  <c r="B353" i="1" s="1"/>
  <c r="B380" i="1" s="1"/>
  <c r="B407" i="1" s="1"/>
  <c r="B434" i="1" s="1"/>
  <c r="B461" i="1" s="1"/>
  <c r="B488" i="1" s="1"/>
  <c r="B515" i="1" s="1"/>
  <c r="B542" i="1" s="1"/>
  <c r="B569" i="1" s="1"/>
  <c r="B596" i="1" s="1"/>
  <c r="B81" i="1"/>
  <c r="B108" i="1" s="1"/>
  <c r="B135" i="1" s="1"/>
  <c r="B162" i="1" s="1"/>
  <c r="B189" i="1" s="1"/>
  <c r="B216" i="1" s="1"/>
  <c r="B243" i="1" s="1"/>
  <c r="B270" i="1" s="1"/>
  <c r="B297" i="1" s="1"/>
  <c r="B324" i="1" s="1"/>
  <c r="B351" i="1" s="1"/>
  <c r="B378" i="1" s="1"/>
  <c r="B405" i="1" s="1"/>
  <c r="B432" i="1" s="1"/>
  <c r="B459" i="1" s="1"/>
  <c r="B486" i="1" s="1"/>
  <c r="B513" i="1" s="1"/>
  <c r="B540" i="1" s="1"/>
  <c r="B567" i="1" s="1"/>
  <c r="B594" i="1" s="1"/>
  <c r="B79" i="1"/>
  <c r="B106" i="1" s="1"/>
  <c r="B133" i="1" s="1"/>
  <c r="B160" i="1" s="1"/>
  <c r="B187" i="1" s="1"/>
  <c r="B214" i="1" s="1"/>
  <c r="B241" i="1" s="1"/>
  <c r="B268" i="1" s="1"/>
  <c r="B295" i="1" s="1"/>
  <c r="B322" i="1" s="1"/>
  <c r="B349" i="1" s="1"/>
  <c r="B376" i="1" s="1"/>
  <c r="B403" i="1" s="1"/>
  <c r="B430" i="1" s="1"/>
  <c r="B457" i="1" s="1"/>
  <c r="B484" i="1" s="1"/>
  <c r="B511" i="1" s="1"/>
  <c r="B538" i="1" s="1"/>
  <c r="B565" i="1" s="1"/>
  <c r="B592" i="1" s="1"/>
  <c r="B77" i="1"/>
  <c r="B104" i="1" s="1"/>
  <c r="B131" i="1" s="1"/>
  <c r="B158" i="1" s="1"/>
  <c r="B185" i="1" s="1"/>
  <c r="B212" i="1" s="1"/>
  <c r="B239" i="1" s="1"/>
  <c r="B266" i="1" s="1"/>
  <c r="B293" i="1" s="1"/>
  <c r="B320" i="1" s="1"/>
  <c r="B347" i="1" s="1"/>
  <c r="B374" i="1" s="1"/>
  <c r="B401" i="1" s="1"/>
  <c r="B428" i="1" s="1"/>
  <c r="B455" i="1" s="1"/>
  <c r="B482" i="1" s="1"/>
  <c r="B509" i="1" s="1"/>
  <c r="B536" i="1" s="1"/>
  <c r="B563" i="1" s="1"/>
  <c r="B590" i="1" s="1"/>
  <c r="B75" i="1"/>
  <c r="B102" i="1" s="1"/>
  <c r="B129" i="1" s="1"/>
  <c r="B156" i="1" s="1"/>
  <c r="B183" i="1" s="1"/>
  <c r="B210" i="1" s="1"/>
  <c r="B237" i="1" s="1"/>
  <c r="B264" i="1" s="1"/>
  <c r="B291" i="1" s="1"/>
  <c r="B318" i="1" s="1"/>
  <c r="B345" i="1" s="1"/>
  <c r="B372" i="1" s="1"/>
  <c r="B399" i="1" s="1"/>
  <c r="B426" i="1" s="1"/>
  <c r="B453" i="1" s="1"/>
  <c r="B480" i="1" s="1"/>
  <c r="B507" i="1" s="1"/>
  <c r="B534" i="1" s="1"/>
  <c r="B561" i="1" s="1"/>
  <c r="B588" i="1" s="1"/>
  <c r="B73" i="1"/>
  <c r="B100" i="1" s="1"/>
  <c r="B127" i="1" s="1"/>
  <c r="B154" i="1" s="1"/>
  <c r="B181" i="1" s="1"/>
  <c r="B208" i="1" s="1"/>
  <c r="B235" i="1" s="1"/>
  <c r="B262" i="1" s="1"/>
  <c r="B289" i="1" s="1"/>
  <c r="B316" i="1" s="1"/>
  <c r="B343" i="1" s="1"/>
  <c r="B370" i="1" s="1"/>
  <c r="B397" i="1" s="1"/>
  <c r="B424" i="1" s="1"/>
  <c r="B451" i="1" s="1"/>
  <c r="B478" i="1" s="1"/>
  <c r="B505" i="1" s="1"/>
  <c r="B532" i="1" s="1"/>
  <c r="B559" i="1" s="1"/>
  <c r="B586" i="1" s="1"/>
  <c r="B71" i="1"/>
  <c r="B98" i="1" s="1"/>
  <c r="B125" i="1" s="1"/>
  <c r="B152" i="1" s="1"/>
  <c r="B179" i="1" s="1"/>
  <c r="B206" i="1" s="1"/>
  <c r="B233" i="1" s="1"/>
  <c r="B260" i="1" s="1"/>
  <c r="B287" i="1" s="1"/>
  <c r="B314" i="1" s="1"/>
  <c r="B341" i="1" s="1"/>
  <c r="B368" i="1" s="1"/>
  <c r="B395" i="1" s="1"/>
  <c r="B422" i="1" s="1"/>
  <c r="B449" i="1" s="1"/>
  <c r="B476" i="1" s="1"/>
  <c r="B503" i="1" s="1"/>
  <c r="B530" i="1" s="1"/>
  <c r="B557" i="1" s="1"/>
  <c r="B584" i="1" s="1"/>
  <c r="B69" i="1"/>
  <c r="B96" i="1" s="1"/>
  <c r="B123" i="1" s="1"/>
  <c r="B150" i="1" s="1"/>
  <c r="B177" i="1" s="1"/>
  <c r="B204" i="1" s="1"/>
  <c r="B231" i="1" s="1"/>
  <c r="B258" i="1" s="1"/>
  <c r="B285" i="1" s="1"/>
  <c r="B312" i="1" s="1"/>
  <c r="B339" i="1" s="1"/>
  <c r="B366" i="1" s="1"/>
  <c r="B393" i="1" s="1"/>
  <c r="B420" i="1" s="1"/>
  <c r="B447" i="1" s="1"/>
  <c r="B474" i="1" s="1"/>
  <c r="B501" i="1" s="1"/>
  <c r="B528" i="1" s="1"/>
  <c r="B555" i="1" s="1"/>
  <c r="B582" i="1" s="1"/>
  <c r="B67" i="1"/>
  <c r="B94" i="1" s="1"/>
  <c r="B121" i="1" s="1"/>
  <c r="B148" i="1" s="1"/>
  <c r="B175" i="1" s="1"/>
  <c r="B202" i="1" s="1"/>
  <c r="B229" i="1" s="1"/>
  <c r="B256" i="1" s="1"/>
  <c r="B283" i="1" s="1"/>
  <c r="B310" i="1" s="1"/>
  <c r="B337" i="1" s="1"/>
  <c r="B364" i="1" s="1"/>
  <c r="B391" i="1" s="1"/>
  <c r="B418" i="1" s="1"/>
  <c r="B445" i="1" s="1"/>
  <c r="B472" i="1" s="1"/>
  <c r="B499" i="1" s="1"/>
  <c r="B526" i="1" s="1"/>
  <c r="B553" i="1" s="1"/>
  <c r="B580" i="1" s="1"/>
  <c r="B65" i="1"/>
  <c r="B92" i="1" s="1"/>
  <c r="B119" i="1" s="1"/>
  <c r="B146" i="1" s="1"/>
  <c r="B173" i="1" s="1"/>
  <c r="B200" i="1" s="1"/>
  <c r="B227" i="1" s="1"/>
  <c r="B254" i="1" s="1"/>
  <c r="B281" i="1" s="1"/>
  <c r="B308" i="1" s="1"/>
  <c r="B335" i="1" s="1"/>
  <c r="B362" i="1" s="1"/>
  <c r="B389" i="1" s="1"/>
  <c r="B416" i="1" s="1"/>
  <c r="B443" i="1" s="1"/>
  <c r="B470" i="1" s="1"/>
  <c r="B497" i="1" s="1"/>
  <c r="B524" i="1" s="1"/>
  <c r="B551" i="1" s="1"/>
  <c r="B578" i="1" s="1"/>
  <c r="B63" i="1"/>
  <c r="B90" i="1" s="1"/>
  <c r="B117" i="1" s="1"/>
  <c r="B144" i="1" s="1"/>
  <c r="B171" i="1" s="1"/>
  <c r="B198" i="1" s="1"/>
  <c r="B225" i="1" s="1"/>
  <c r="B252" i="1" s="1"/>
  <c r="B279" i="1" s="1"/>
  <c r="B306" i="1" s="1"/>
  <c r="B333" i="1" s="1"/>
  <c r="B360" i="1" s="1"/>
  <c r="B387" i="1" s="1"/>
  <c r="B414" i="1" s="1"/>
  <c r="B441" i="1" s="1"/>
  <c r="B468" i="1" s="1"/>
  <c r="B495" i="1" s="1"/>
  <c r="B522" i="1" s="1"/>
  <c r="B549" i="1" s="1"/>
  <c r="B576" i="1" s="1"/>
  <c r="B61" i="1"/>
  <c r="B88" i="1" s="1"/>
  <c r="B115" i="1" s="1"/>
  <c r="B142" i="1" s="1"/>
  <c r="B169" i="1" s="1"/>
  <c r="B196" i="1" s="1"/>
  <c r="B223" i="1" s="1"/>
  <c r="B250" i="1" s="1"/>
  <c r="B277" i="1" s="1"/>
  <c r="B304" i="1" s="1"/>
  <c r="B331" i="1" s="1"/>
  <c r="B358" i="1" s="1"/>
  <c r="B385" i="1" s="1"/>
  <c r="B412" i="1" s="1"/>
  <c r="B439" i="1" s="1"/>
  <c r="B466" i="1" s="1"/>
  <c r="B493" i="1" s="1"/>
  <c r="B520" i="1" s="1"/>
  <c r="B547" i="1" s="1"/>
  <c r="B574" i="1" s="1"/>
  <c r="B59" i="1"/>
  <c r="B86" i="1" s="1"/>
  <c r="B113" i="1" s="1"/>
  <c r="B140" i="1" s="1"/>
  <c r="B167" i="1" s="1"/>
  <c r="B194" i="1" s="1"/>
  <c r="B221" i="1" s="1"/>
  <c r="B248" i="1" s="1"/>
  <c r="B275" i="1" s="1"/>
  <c r="B302" i="1" s="1"/>
  <c r="B329" i="1" s="1"/>
  <c r="B356" i="1" s="1"/>
  <c r="B383" i="1" s="1"/>
  <c r="B410" i="1" s="1"/>
  <c r="B437" i="1" s="1"/>
  <c r="B464" i="1" s="1"/>
  <c r="B491" i="1" s="1"/>
  <c r="B518" i="1" s="1"/>
  <c r="B545" i="1" s="1"/>
  <c r="B572" i="1" s="1"/>
  <c r="B57" i="1"/>
  <c r="B84" i="1" s="1"/>
  <c r="B111" i="1" s="1"/>
  <c r="B138" i="1" s="1"/>
  <c r="B165" i="1" s="1"/>
  <c r="B192" i="1" s="1"/>
  <c r="B219" i="1" s="1"/>
  <c r="B246" i="1" s="1"/>
  <c r="B273" i="1" s="1"/>
  <c r="B300" i="1" s="1"/>
  <c r="B327" i="1" s="1"/>
  <c r="B354" i="1" s="1"/>
  <c r="B381" i="1" s="1"/>
  <c r="B408" i="1" s="1"/>
  <c r="B435" i="1" s="1"/>
  <c r="B462" i="1" s="1"/>
  <c r="B489" i="1" s="1"/>
  <c r="B516" i="1" s="1"/>
  <c r="B543" i="1" s="1"/>
  <c r="B570" i="1" s="1"/>
  <c r="B597" i="1" s="1"/>
  <c r="B56" i="1"/>
  <c r="B55" i="1"/>
  <c r="B82" i="1" s="1"/>
  <c r="B109" i="1" s="1"/>
  <c r="B136" i="1" s="1"/>
  <c r="B163" i="1" s="1"/>
  <c r="B190" i="1" s="1"/>
  <c r="B217" i="1" s="1"/>
  <c r="B244" i="1" s="1"/>
  <c r="B271" i="1" s="1"/>
  <c r="B298" i="1" s="1"/>
  <c r="B325" i="1" s="1"/>
  <c r="B352" i="1" s="1"/>
  <c r="B379" i="1" s="1"/>
  <c r="B406" i="1" s="1"/>
  <c r="B433" i="1" s="1"/>
  <c r="B460" i="1" s="1"/>
  <c r="B487" i="1" s="1"/>
  <c r="B514" i="1" s="1"/>
  <c r="B541" i="1" s="1"/>
  <c r="B568" i="1" s="1"/>
  <c r="B595" i="1" s="1"/>
  <c r="B54" i="1"/>
  <c r="B53" i="1"/>
  <c r="B80" i="1" s="1"/>
  <c r="B107" i="1" s="1"/>
  <c r="B134" i="1" s="1"/>
  <c r="B161" i="1" s="1"/>
  <c r="B188" i="1" s="1"/>
  <c r="B215" i="1" s="1"/>
  <c r="B242" i="1" s="1"/>
  <c r="B269" i="1" s="1"/>
  <c r="B296" i="1" s="1"/>
  <c r="B323" i="1" s="1"/>
  <c r="B350" i="1" s="1"/>
  <c r="B377" i="1" s="1"/>
  <c r="B404" i="1" s="1"/>
  <c r="B431" i="1" s="1"/>
  <c r="B458" i="1" s="1"/>
  <c r="B485" i="1" s="1"/>
  <c r="B512" i="1" s="1"/>
  <c r="B539" i="1" s="1"/>
  <c r="B566" i="1" s="1"/>
  <c r="B593" i="1" s="1"/>
  <c r="B52" i="1"/>
  <c r="B51" i="1"/>
  <c r="B78" i="1" s="1"/>
  <c r="B105" i="1" s="1"/>
  <c r="B132" i="1" s="1"/>
  <c r="B159" i="1" s="1"/>
  <c r="B186" i="1" s="1"/>
  <c r="B213" i="1" s="1"/>
  <c r="B240" i="1" s="1"/>
  <c r="B267" i="1" s="1"/>
  <c r="B294" i="1" s="1"/>
  <c r="B321" i="1" s="1"/>
  <c r="B348" i="1" s="1"/>
  <c r="B375" i="1" s="1"/>
  <c r="B402" i="1" s="1"/>
  <c r="B429" i="1" s="1"/>
  <c r="B456" i="1" s="1"/>
  <c r="B483" i="1" s="1"/>
  <c r="B510" i="1" s="1"/>
  <c r="B537" i="1" s="1"/>
  <c r="B564" i="1" s="1"/>
  <c r="B591" i="1" s="1"/>
  <c r="B50" i="1"/>
  <c r="B49" i="1"/>
  <c r="B76" i="1" s="1"/>
  <c r="B103" i="1" s="1"/>
  <c r="B130" i="1" s="1"/>
  <c r="B157" i="1" s="1"/>
  <c r="B184" i="1" s="1"/>
  <c r="B211" i="1" s="1"/>
  <c r="B238" i="1" s="1"/>
  <c r="B265" i="1" s="1"/>
  <c r="B292" i="1" s="1"/>
  <c r="B319" i="1" s="1"/>
  <c r="B346" i="1" s="1"/>
  <c r="B373" i="1" s="1"/>
  <c r="B400" i="1" s="1"/>
  <c r="B427" i="1" s="1"/>
  <c r="B454" i="1" s="1"/>
  <c r="B481" i="1" s="1"/>
  <c r="B508" i="1" s="1"/>
  <c r="B535" i="1" s="1"/>
  <c r="B562" i="1" s="1"/>
  <c r="B589" i="1" s="1"/>
  <c r="B48" i="1"/>
  <c r="B47" i="1"/>
  <c r="B74" i="1" s="1"/>
  <c r="B101" i="1" s="1"/>
  <c r="B128" i="1" s="1"/>
  <c r="B155" i="1" s="1"/>
  <c r="B182" i="1" s="1"/>
  <c r="B209" i="1" s="1"/>
  <c r="B236" i="1" s="1"/>
  <c r="B263" i="1" s="1"/>
  <c r="B290" i="1" s="1"/>
  <c r="B317" i="1" s="1"/>
  <c r="B344" i="1" s="1"/>
  <c r="B371" i="1" s="1"/>
  <c r="B398" i="1" s="1"/>
  <c r="B425" i="1" s="1"/>
  <c r="B452" i="1" s="1"/>
  <c r="B479" i="1" s="1"/>
  <c r="B506" i="1" s="1"/>
  <c r="B533" i="1" s="1"/>
  <c r="B560" i="1" s="1"/>
  <c r="B587" i="1" s="1"/>
  <c r="B46" i="1"/>
  <c r="B45" i="1"/>
  <c r="B72" i="1" s="1"/>
  <c r="B99" i="1" s="1"/>
  <c r="B126" i="1" s="1"/>
  <c r="B153" i="1" s="1"/>
  <c r="B180" i="1" s="1"/>
  <c r="B207" i="1" s="1"/>
  <c r="B234" i="1" s="1"/>
  <c r="B261" i="1" s="1"/>
  <c r="B288" i="1" s="1"/>
  <c r="B315" i="1" s="1"/>
  <c r="B342" i="1" s="1"/>
  <c r="B369" i="1" s="1"/>
  <c r="B396" i="1" s="1"/>
  <c r="B423" i="1" s="1"/>
  <c r="B450" i="1" s="1"/>
  <c r="B477" i="1" s="1"/>
  <c r="B504" i="1" s="1"/>
  <c r="B531" i="1" s="1"/>
  <c r="B558" i="1" s="1"/>
  <c r="B585" i="1" s="1"/>
  <c r="B44" i="1"/>
  <c r="B43" i="1"/>
  <c r="B70" i="1" s="1"/>
  <c r="B97" i="1" s="1"/>
  <c r="B124" i="1" s="1"/>
  <c r="B151" i="1" s="1"/>
  <c r="B178" i="1" s="1"/>
  <c r="B205" i="1" s="1"/>
  <c r="B232" i="1" s="1"/>
  <c r="B259" i="1" s="1"/>
  <c r="B286" i="1" s="1"/>
  <c r="B313" i="1" s="1"/>
  <c r="B340" i="1" s="1"/>
  <c r="B367" i="1" s="1"/>
  <c r="B394" i="1" s="1"/>
  <c r="B421" i="1" s="1"/>
  <c r="B448" i="1" s="1"/>
  <c r="B475" i="1" s="1"/>
  <c r="B502" i="1" s="1"/>
  <c r="B529" i="1" s="1"/>
  <c r="B556" i="1" s="1"/>
  <c r="B583" i="1" s="1"/>
  <c r="B42" i="1"/>
  <c r="B41" i="1"/>
  <c r="B68" i="1" s="1"/>
  <c r="B95" i="1" s="1"/>
  <c r="B122" i="1" s="1"/>
  <c r="B149" i="1" s="1"/>
  <c r="B176" i="1" s="1"/>
  <c r="B203" i="1" s="1"/>
  <c r="B230" i="1" s="1"/>
  <c r="B257" i="1" s="1"/>
  <c r="B284" i="1" s="1"/>
  <c r="B311" i="1" s="1"/>
  <c r="B338" i="1" s="1"/>
  <c r="B365" i="1" s="1"/>
  <c r="B392" i="1" s="1"/>
  <c r="B419" i="1" s="1"/>
  <c r="B446" i="1" s="1"/>
  <c r="B473" i="1" s="1"/>
  <c r="B500" i="1" s="1"/>
  <c r="B527" i="1" s="1"/>
  <c r="B554" i="1" s="1"/>
  <c r="B581" i="1" s="1"/>
  <c r="B40" i="1"/>
  <c r="B39" i="1"/>
  <c r="B66" i="1" s="1"/>
  <c r="B93" i="1" s="1"/>
  <c r="B120" i="1" s="1"/>
  <c r="B147" i="1" s="1"/>
  <c r="B174" i="1" s="1"/>
  <c r="B201" i="1" s="1"/>
  <c r="B228" i="1" s="1"/>
  <c r="B255" i="1" s="1"/>
  <c r="B282" i="1" s="1"/>
  <c r="B309" i="1" s="1"/>
  <c r="B336" i="1" s="1"/>
  <c r="B363" i="1" s="1"/>
  <c r="B390" i="1" s="1"/>
  <c r="B417" i="1" s="1"/>
  <c r="B444" i="1" s="1"/>
  <c r="B471" i="1" s="1"/>
  <c r="B498" i="1" s="1"/>
  <c r="B525" i="1" s="1"/>
  <c r="B552" i="1" s="1"/>
  <c r="B579" i="1" s="1"/>
  <c r="B38" i="1"/>
  <c r="B37" i="1"/>
  <c r="B64" i="1" s="1"/>
  <c r="B91" i="1" s="1"/>
  <c r="B118" i="1" s="1"/>
  <c r="B145" i="1" s="1"/>
  <c r="B172" i="1" s="1"/>
  <c r="B199" i="1" s="1"/>
  <c r="B226" i="1" s="1"/>
  <c r="B253" i="1" s="1"/>
  <c r="B280" i="1" s="1"/>
  <c r="B307" i="1" s="1"/>
  <c r="B334" i="1" s="1"/>
  <c r="B361" i="1" s="1"/>
  <c r="B388" i="1" s="1"/>
  <c r="B415" i="1" s="1"/>
  <c r="B442" i="1" s="1"/>
  <c r="B469" i="1" s="1"/>
  <c r="B496" i="1" s="1"/>
  <c r="B523" i="1" s="1"/>
  <c r="B550" i="1" s="1"/>
  <c r="B577" i="1" s="1"/>
  <c r="B36" i="1"/>
  <c r="B35" i="1"/>
  <c r="B62" i="1" s="1"/>
  <c r="B89" i="1" s="1"/>
  <c r="B116" i="1" s="1"/>
  <c r="B143" i="1" s="1"/>
  <c r="B170" i="1" s="1"/>
  <c r="B197" i="1" s="1"/>
  <c r="B224" i="1" s="1"/>
  <c r="B251" i="1" s="1"/>
  <c r="B278" i="1" s="1"/>
  <c r="B305" i="1" s="1"/>
  <c r="B332" i="1" s="1"/>
  <c r="B359" i="1" s="1"/>
  <c r="B386" i="1" s="1"/>
  <c r="B413" i="1" s="1"/>
  <c r="B440" i="1" s="1"/>
  <c r="B467" i="1" s="1"/>
  <c r="B494" i="1" s="1"/>
  <c r="B521" i="1" s="1"/>
  <c r="B548" i="1" s="1"/>
  <c r="B575" i="1" s="1"/>
  <c r="B34" i="1"/>
  <c r="B33" i="1"/>
  <c r="B60" i="1" s="1"/>
  <c r="B87" i="1" s="1"/>
  <c r="B114" i="1" s="1"/>
  <c r="B141" i="1" s="1"/>
  <c r="B168" i="1" s="1"/>
  <c r="B195" i="1" s="1"/>
  <c r="B222" i="1" s="1"/>
  <c r="B249" i="1" s="1"/>
  <c r="B276" i="1" s="1"/>
  <c r="B303" i="1" s="1"/>
  <c r="B330" i="1" s="1"/>
  <c r="B357" i="1" s="1"/>
  <c r="B384" i="1" s="1"/>
  <c r="B411" i="1" s="1"/>
  <c r="B438" i="1" s="1"/>
  <c r="B465" i="1" s="1"/>
  <c r="B492" i="1" s="1"/>
  <c r="B519" i="1" s="1"/>
  <c r="B546" i="1" s="1"/>
  <c r="B573" i="1" s="1"/>
  <c r="B32" i="1"/>
  <c r="B31" i="1"/>
  <c r="B58" i="1" s="1"/>
  <c r="B85" i="1" s="1"/>
  <c r="B112" i="1" s="1"/>
  <c r="B139" i="1" s="1"/>
  <c r="B166" i="1" s="1"/>
  <c r="B193" i="1" s="1"/>
  <c r="B220" i="1" s="1"/>
  <c r="B247" i="1" s="1"/>
  <c r="B274" i="1" s="1"/>
  <c r="B301" i="1" s="1"/>
  <c r="B328" i="1" s="1"/>
  <c r="B355" i="1" s="1"/>
  <c r="B382" i="1" s="1"/>
  <c r="B409" i="1" s="1"/>
  <c r="B436" i="1" s="1"/>
  <c r="B463" i="1" s="1"/>
  <c r="B490" i="1" s="1"/>
  <c r="B517" i="1" s="1"/>
  <c r="B544" i="1" s="1"/>
  <c r="B571" i="1" s="1"/>
  <c r="Z32" i="2" l="1"/>
  <c r="Z36" i="2"/>
  <c r="Z52" i="2"/>
  <c r="Z60" i="2"/>
  <c r="Z64" i="2"/>
  <c r="Z72" i="2"/>
  <c r="Z76" i="2"/>
  <c r="Z80" i="2"/>
  <c r="AF598" i="2"/>
  <c r="AF599" i="2" s="1"/>
  <c r="AK598" i="2"/>
  <c r="AK599" i="2" s="1"/>
  <c r="AP598" i="2"/>
  <c r="AP599" i="2" s="1"/>
  <c r="AU598" i="2"/>
  <c r="AU599" i="2" s="1"/>
  <c r="AA601" i="2"/>
  <c r="AF601" i="2"/>
  <c r="AK601" i="2"/>
  <c r="AP601" i="2"/>
  <c r="AU601" i="2"/>
  <c r="Z40" i="2"/>
  <c r="Z44" i="2"/>
  <c r="Z48" i="2"/>
  <c r="Z56" i="2"/>
  <c r="Z68" i="2"/>
  <c r="Z84" i="2"/>
  <c r="AA598" i="2"/>
  <c r="AA599" i="2" s="1"/>
  <c r="Z31" i="2"/>
  <c r="Z35" i="2"/>
  <c r="Z39" i="2"/>
  <c r="Z43" i="2"/>
  <c r="Z47" i="2"/>
  <c r="Z51" i="2"/>
  <c r="Z55" i="2"/>
  <c r="B61" i="2"/>
  <c r="B65" i="2"/>
  <c r="B69" i="2"/>
  <c r="B73" i="2"/>
  <c r="B77" i="2"/>
  <c r="B81" i="2"/>
  <c r="B85" i="2"/>
  <c r="B89" i="2"/>
  <c r="B93" i="2"/>
  <c r="B97" i="2"/>
  <c r="B101" i="2"/>
  <c r="B105" i="2"/>
  <c r="B109" i="2"/>
  <c r="AB598" i="2"/>
  <c r="AB599" i="2" s="1"/>
  <c r="AG598" i="2"/>
  <c r="AG599" i="2" s="1"/>
  <c r="AL598" i="2"/>
  <c r="AL599" i="2" s="1"/>
  <c r="AQ598" i="2"/>
  <c r="AQ599" i="2" s="1"/>
  <c r="AV598" i="2"/>
  <c r="AV599" i="2" s="1"/>
  <c r="AD600" i="2"/>
  <c r="AI600" i="2"/>
  <c r="AN600" i="2"/>
  <c r="AS600" i="2"/>
  <c r="AX600" i="2"/>
  <c r="AB601" i="2"/>
  <c r="AG601" i="2"/>
  <c r="AL601" i="2"/>
  <c r="AQ601" i="2"/>
  <c r="AV601" i="2"/>
  <c r="B630" i="2"/>
  <c r="B1228" i="2" s="1"/>
  <c r="AA697" i="3" s="1"/>
  <c r="B634" i="2"/>
  <c r="B1232" i="2" s="1"/>
  <c r="AA701" i="3" s="1"/>
  <c r="B638" i="2"/>
  <c r="B1236" i="2" s="1"/>
  <c r="AA705" i="3" s="1"/>
  <c r="B642" i="2"/>
  <c r="B1240" i="2" s="1"/>
  <c r="AA709" i="3" s="1"/>
  <c r="B646" i="2"/>
  <c r="B1244" i="2" s="1"/>
  <c r="AA713" i="3" s="1"/>
  <c r="B650" i="2"/>
  <c r="B1248" i="2" s="1"/>
  <c r="AA717" i="3" s="1"/>
  <c r="B654" i="2"/>
  <c r="B1252" i="2" s="1"/>
  <c r="AA721" i="3" s="1"/>
  <c r="AC598" i="2"/>
  <c r="AC599" i="2" s="1"/>
  <c r="AM598" i="2"/>
  <c r="AM599" i="2" s="1"/>
  <c r="AR598" i="2"/>
  <c r="AR599" i="2" s="1"/>
  <c r="AH598" i="2"/>
  <c r="AH599" i="2" s="1"/>
  <c r="AW598" i="2"/>
  <c r="AW599" i="2" s="1"/>
  <c r="B59" i="2"/>
  <c r="B63" i="2"/>
  <c r="B67" i="2"/>
  <c r="B71" i="2"/>
  <c r="B75" i="2"/>
  <c r="B79" i="2"/>
  <c r="B83" i="2"/>
  <c r="B87" i="2"/>
  <c r="B91" i="2"/>
  <c r="B95" i="2"/>
  <c r="B99" i="2"/>
  <c r="B103" i="2"/>
  <c r="B107" i="2"/>
  <c r="B111" i="2"/>
  <c r="L50" i="4"/>
  <c r="L46" i="4"/>
  <c r="M37" i="4"/>
  <c r="M39" i="4"/>
  <c r="L54" i="4"/>
  <c r="M47" i="4"/>
  <c r="M40" i="4"/>
  <c r="K43" i="4"/>
  <c r="K52" i="4"/>
  <c r="K48" i="4"/>
  <c r="K44" i="4"/>
  <c r="K40" i="4"/>
  <c r="K36" i="4"/>
  <c r="K45" i="4"/>
  <c r="K37" i="4"/>
  <c r="K53" i="4"/>
  <c r="K41" i="4"/>
  <c r="K39" i="4"/>
  <c r="L33" i="4"/>
  <c r="L44" i="4"/>
  <c r="L36" i="4"/>
  <c r="L34" i="4"/>
  <c r="L38" i="4"/>
  <c r="M35" i="4"/>
  <c r="N46" i="4"/>
  <c r="L48" i="4"/>
  <c r="L49" i="4"/>
  <c r="K33" i="4"/>
  <c r="J38" i="4"/>
  <c r="L40" i="4"/>
  <c r="M41" i="4"/>
  <c r="K42" i="4"/>
  <c r="M45" i="4"/>
  <c r="L47" i="4"/>
  <c r="K47" i="4"/>
  <c r="N52" i="4"/>
  <c r="K35" i="4"/>
  <c r="J37" i="4"/>
  <c r="N37" i="4"/>
  <c r="L42" i="4"/>
  <c r="M43" i="4"/>
  <c r="M48" i="4"/>
  <c r="M49" i="4"/>
  <c r="N50" i="4"/>
  <c r="K51" i="4"/>
  <c r="K34" i="4"/>
  <c r="J36" i="4"/>
  <c r="L39" i="4"/>
  <c r="J40" i="4"/>
  <c r="J46" i="4"/>
  <c r="N48" i="4"/>
  <c r="K50" i="4"/>
  <c r="J52" i="4"/>
  <c r="M50" i="4"/>
  <c r="M46" i="4"/>
  <c r="M42" i="4"/>
  <c r="M38" i="4"/>
  <c r="M34" i="4"/>
  <c r="M33" i="4"/>
  <c r="L35" i="4"/>
  <c r="K38" i="4"/>
  <c r="L43" i="4"/>
  <c r="K46" i="4"/>
  <c r="L51" i="4"/>
  <c r="L52" i="4"/>
  <c r="L53" i="4"/>
  <c r="M54" i="4"/>
  <c r="J51" i="4"/>
  <c r="N51" i="4"/>
  <c r="N34" i="4"/>
  <c r="M36" i="4"/>
  <c r="J41" i="4"/>
  <c r="N41" i="4"/>
  <c r="M44" i="4"/>
  <c r="J49" i="4"/>
  <c r="N49" i="4"/>
  <c r="M52" i="4"/>
  <c r="M53" i="4"/>
  <c r="J54" i="4"/>
  <c r="N54" i="4"/>
  <c r="J33" i="4"/>
  <c r="N33" i="4"/>
  <c r="J35" i="4"/>
  <c r="N35" i="4"/>
  <c r="L37" i="4"/>
  <c r="J39" i="4"/>
  <c r="N39" i="4"/>
  <c r="L41" i="4"/>
  <c r="J43" i="4"/>
  <c r="N43" i="4"/>
  <c r="L45" i="4"/>
  <c r="J47" i="4"/>
  <c r="N47" i="4"/>
  <c r="B708" i="2" l="1"/>
  <c r="B1306" i="2" s="1"/>
  <c r="AA775" i="3" s="1"/>
  <c r="Z111" i="2"/>
  <c r="B138" i="2"/>
  <c r="B692" i="2"/>
  <c r="B1290" i="2" s="1"/>
  <c r="AA759" i="3" s="1"/>
  <c r="Z95" i="2"/>
  <c r="B122" i="2"/>
  <c r="B676" i="2"/>
  <c r="B1274" i="2" s="1"/>
  <c r="AA743" i="3" s="1"/>
  <c r="Z79" i="2"/>
  <c r="B106" i="2"/>
  <c r="B660" i="2"/>
  <c r="B1258" i="2" s="1"/>
  <c r="AA727" i="3" s="1"/>
  <c r="Z63" i="2"/>
  <c r="B90" i="2"/>
  <c r="B704" i="2"/>
  <c r="B1302" i="2" s="1"/>
  <c r="AA771" i="3" s="1"/>
  <c r="Z107" i="2"/>
  <c r="B134" i="2"/>
  <c r="B688" i="2"/>
  <c r="B1286" i="2" s="1"/>
  <c r="AA755" i="3" s="1"/>
  <c r="Z91" i="2"/>
  <c r="B118" i="2"/>
  <c r="B672" i="2"/>
  <c r="B1270" i="2" s="1"/>
  <c r="AA739" i="3" s="1"/>
  <c r="Z75" i="2"/>
  <c r="B102" i="2"/>
  <c r="B656" i="2"/>
  <c r="B1254" i="2" s="1"/>
  <c r="AA723" i="3" s="1"/>
  <c r="Z59" i="2"/>
  <c r="B86" i="2"/>
  <c r="Z109" i="2"/>
  <c r="B706" i="2"/>
  <c r="B1304" i="2" s="1"/>
  <c r="AA773" i="3" s="1"/>
  <c r="B136" i="2"/>
  <c r="Z93" i="2"/>
  <c r="B120" i="2"/>
  <c r="B690" i="2"/>
  <c r="B1288" i="2" s="1"/>
  <c r="AA757" i="3" s="1"/>
  <c r="Z77" i="2"/>
  <c r="B674" i="2"/>
  <c r="B1272" i="2" s="1"/>
  <c r="AA741" i="3" s="1"/>
  <c r="B104" i="2"/>
  <c r="Z61" i="2"/>
  <c r="B658" i="2"/>
  <c r="B1256" i="2" s="1"/>
  <c r="AA725" i="3" s="1"/>
  <c r="B88" i="2"/>
  <c r="Z105" i="2"/>
  <c r="B132" i="2"/>
  <c r="B702" i="2"/>
  <c r="B1300" i="2" s="1"/>
  <c r="AA769" i="3" s="1"/>
  <c r="Z89" i="2"/>
  <c r="B686" i="2"/>
  <c r="B1284" i="2" s="1"/>
  <c r="AA753" i="3" s="1"/>
  <c r="B116" i="2"/>
  <c r="Z73" i="2"/>
  <c r="B670" i="2"/>
  <c r="B1268" i="2" s="1"/>
  <c r="AA737" i="3" s="1"/>
  <c r="B100" i="2"/>
  <c r="B700" i="2"/>
  <c r="B1298" i="2" s="1"/>
  <c r="AA767" i="3" s="1"/>
  <c r="Z103" i="2"/>
  <c r="B130" i="2"/>
  <c r="B684" i="2"/>
  <c r="B1282" i="2" s="1"/>
  <c r="AA751" i="3" s="1"/>
  <c r="Z87" i="2"/>
  <c r="B114" i="2"/>
  <c r="B668" i="2"/>
  <c r="B1266" i="2" s="1"/>
  <c r="AA735" i="3" s="1"/>
  <c r="Z71" i="2"/>
  <c r="B98" i="2"/>
  <c r="B696" i="2"/>
  <c r="B1294" i="2" s="1"/>
  <c r="AA763" i="3" s="1"/>
  <c r="Z99" i="2"/>
  <c r="B126" i="2"/>
  <c r="B680" i="2"/>
  <c r="B1278" i="2" s="1"/>
  <c r="AA747" i="3" s="1"/>
  <c r="Z83" i="2"/>
  <c r="B110" i="2"/>
  <c r="B664" i="2"/>
  <c r="B1262" i="2" s="1"/>
  <c r="AA731" i="3" s="1"/>
  <c r="Z67" i="2"/>
  <c r="B94" i="2"/>
  <c r="Z101" i="2"/>
  <c r="B698" i="2"/>
  <c r="B1296" i="2" s="1"/>
  <c r="AA765" i="3" s="1"/>
  <c r="B128" i="2"/>
  <c r="Z85" i="2"/>
  <c r="B682" i="2"/>
  <c r="B1280" i="2" s="1"/>
  <c r="AA749" i="3" s="1"/>
  <c r="B112" i="2"/>
  <c r="Z69" i="2"/>
  <c r="B666" i="2"/>
  <c r="B1264" i="2" s="1"/>
  <c r="AA733" i="3" s="1"/>
  <c r="B96" i="2"/>
  <c r="Z97" i="2"/>
  <c r="B124" i="2"/>
  <c r="B694" i="2"/>
  <c r="B1292" i="2" s="1"/>
  <c r="AA761" i="3" s="1"/>
  <c r="Z81" i="2"/>
  <c r="B108" i="2"/>
  <c r="B678" i="2"/>
  <c r="B1276" i="2" s="1"/>
  <c r="AA745" i="3" s="1"/>
  <c r="Z65" i="2"/>
  <c r="B662" i="2"/>
  <c r="B1260" i="2" s="1"/>
  <c r="AA729" i="3" s="1"/>
  <c r="B92" i="2"/>
  <c r="B693" i="2" l="1"/>
  <c r="B1291" i="2" s="1"/>
  <c r="AA760" i="3" s="1"/>
  <c r="B123" i="2"/>
  <c r="Z96" i="2"/>
  <c r="B707" i="2"/>
  <c r="B1305" i="2" s="1"/>
  <c r="AA774" i="3" s="1"/>
  <c r="B137" i="2"/>
  <c r="Z110" i="2"/>
  <c r="B727" i="2"/>
  <c r="B1325" i="2" s="1"/>
  <c r="AA794" i="3" s="1"/>
  <c r="B157" i="2"/>
  <c r="Z130" i="2"/>
  <c r="B685" i="2"/>
  <c r="B1283" i="2" s="1"/>
  <c r="AA752" i="3" s="1"/>
  <c r="B115" i="2"/>
  <c r="Z88" i="2"/>
  <c r="B683" i="2"/>
  <c r="B1281" i="2" s="1"/>
  <c r="AA750" i="3" s="1"/>
  <c r="B113" i="2"/>
  <c r="Z86" i="2"/>
  <c r="B687" i="2"/>
  <c r="B1285" i="2" s="1"/>
  <c r="AA754" i="3" s="1"/>
  <c r="B117" i="2"/>
  <c r="Z90" i="2"/>
  <c r="B691" i="2"/>
  <c r="B1289" i="2" s="1"/>
  <c r="AA758" i="3" s="1"/>
  <c r="B121" i="2"/>
  <c r="Z94" i="2"/>
  <c r="B711" i="2"/>
  <c r="B1309" i="2" s="1"/>
  <c r="AA778" i="3" s="1"/>
  <c r="B141" i="2"/>
  <c r="Z114" i="2"/>
  <c r="B733" i="2"/>
  <c r="B1331" i="2" s="1"/>
  <c r="AA800" i="3" s="1"/>
  <c r="B163" i="2"/>
  <c r="Z136" i="2"/>
  <c r="B731" i="2"/>
  <c r="B1329" i="2" s="1"/>
  <c r="AA798" i="3" s="1"/>
  <c r="B161" i="2"/>
  <c r="Z134" i="2"/>
  <c r="B735" i="2"/>
  <c r="B1333" i="2" s="1"/>
  <c r="AA802" i="3" s="1"/>
  <c r="Z138" i="2"/>
  <c r="B165" i="2"/>
  <c r="B721" i="2"/>
  <c r="B1319" i="2" s="1"/>
  <c r="AA788" i="3" s="1"/>
  <c r="B151" i="2"/>
  <c r="Z124" i="2"/>
  <c r="B725" i="2"/>
  <c r="B1323" i="2" s="1"/>
  <c r="AA792" i="3" s="1"/>
  <c r="B155" i="2"/>
  <c r="Z128" i="2"/>
  <c r="B695" i="2"/>
  <c r="B1293" i="2" s="1"/>
  <c r="AA762" i="3" s="1"/>
  <c r="B125" i="2"/>
  <c r="Z98" i="2"/>
  <c r="B713" i="2"/>
  <c r="B1311" i="2" s="1"/>
  <c r="AA780" i="3" s="1"/>
  <c r="B143" i="2"/>
  <c r="Z116" i="2"/>
  <c r="B729" i="2"/>
  <c r="B1327" i="2" s="1"/>
  <c r="AA796" i="3" s="1"/>
  <c r="B159" i="2"/>
  <c r="Z132" i="2"/>
  <c r="B715" i="2"/>
  <c r="B1313" i="2" s="1"/>
  <c r="AA782" i="3" s="1"/>
  <c r="B145" i="2"/>
  <c r="Z118" i="2"/>
  <c r="B719" i="2"/>
  <c r="B1317" i="2" s="1"/>
  <c r="AA786" i="3" s="1"/>
  <c r="B149" i="2"/>
  <c r="Z122" i="2"/>
  <c r="B689" i="2"/>
  <c r="B1287" i="2" s="1"/>
  <c r="AA756" i="3" s="1"/>
  <c r="B119" i="2"/>
  <c r="Z92" i="2"/>
  <c r="B705" i="2"/>
  <c r="B1303" i="2" s="1"/>
  <c r="AA772" i="3" s="1"/>
  <c r="B135" i="2"/>
  <c r="Z108" i="2"/>
  <c r="B709" i="2"/>
  <c r="B1307" i="2" s="1"/>
  <c r="AA776" i="3" s="1"/>
  <c r="B139" i="2"/>
  <c r="Z112" i="2"/>
  <c r="B723" i="2"/>
  <c r="B1321" i="2" s="1"/>
  <c r="AA790" i="3" s="1"/>
  <c r="B153" i="2"/>
  <c r="Z126" i="2"/>
  <c r="B697" i="2"/>
  <c r="B1295" i="2" s="1"/>
  <c r="AA764" i="3" s="1"/>
  <c r="B127" i="2"/>
  <c r="Z100" i="2"/>
  <c r="B701" i="2"/>
  <c r="B1299" i="2" s="1"/>
  <c r="AA768" i="3" s="1"/>
  <c r="B131" i="2"/>
  <c r="Z104" i="2"/>
  <c r="B717" i="2"/>
  <c r="B1315" i="2" s="1"/>
  <c r="AA784" i="3" s="1"/>
  <c r="B147" i="2"/>
  <c r="Z120" i="2"/>
  <c r="B699" i="2"/>
  <c r="B1297" i="2" s="1"/>
  <c r="AA766" i="3" s="1"/>
  <c r="Z102" i="2"/>
  <c r="B129" i="2"/>
  <c r="B703" i="2"/>
  <c r="B1301" i="2" s="1"/>
  <c r="AA770" i="3" s="1"/>
  <c r="Z106" i="2"/>
  <c r="B133" i="2"/>
  <c r="B724" i="2" l="1"/>
  <c r="B1322" i="2" s="1"/>
  <c r="AA791" i="3" s="1"/>
  <c r="Z127" i="2"/>
  <c r="B154" i="2"/>
  <c r="B716" i="2"/>
  <c r="B1314" i="2" s="1"/>
  <c r="AA783" i="3" s="1"/>
  <c r="Z119" i="2"/>
  <c r="B146" i="2"/>
  <c r="B740" i="2"/>
  <c r="B1338" i="2" s="1"/>
  <c r="AA807" i="3" s="1"/>
  <c r="Z143" i="2"/>
  <c r="B170" i="2"/>
  <c r="Z121" i="2"/>
  <c r="B148" i="2"/>
  <c r="B718" i="2"/>
  <c r="B1316" i="2" s="1"/>
  <c r="AA785" i="3" s="1"/>
  <c r="Z157" i="2"/>
  <c r="B184" i="2"/>
  <c r="B754" i="2"/>
  <c r="B1352" i="2" s="1"/>
  <c r="AA821" i="3" s="1"/>
  <c r="B728" i="2"/>
  <c r="B1326" i="2" s="1"/>
  <c r="AA795" i="3" s="1"/>
  <c r="Z131" i="2"/>
  <c r="B158" i="2"/>
  <c r="B732" i="2"/>
  <c r="B1330" i="2" s="1"/>
  <c r="AA799" i="3" s="1"/>
  <c r="Z135" i="2"/>
  <c r="B162" i="2"/>
  <c r="B756" i="2"/>
  <c r="B1354" i="2" s="1"/>
  <c r="AA823" i="3" s="1"/>
  <c r="Z159" i="2"/>
  <c r="B186" i="2"/>
  <c r="B748" i="2"/>
  <c r="B1346" i="2" s="1"/>
  <c r="AA815" i="3" s="1"/>
  <c r="Z151" i="2"/>
  <c r="B178" i="2"/>
  <c r="Z141" i="2"/>
  <c r="B168" i="2"/>
  <c r="B738" i="2"/>
  <c r="B1336" i="2" s="1"/>
  <c r="AA805" i="3" s="1"/>
  <c r="B712" i="2"/>
  <c r="B1310" i="2" s="1"/>
  <c r="AA779" i="3" s="1"/>
  <c r="Z115" i="2"/>
  <c r="B142" i="2"/>
  <c r="Z129" i="2"/>
  <c r="B726" i="2"/>
  <c r="B1324" i="2" s="1"/>
  <c r="AA793" i="3" s="1"/>
  <c r="B156" i="2"/>
  <c r="B744" i="2"/>
  <c r="B1342" i="2" s="1"/>
  <c r="AA811" i="3" s="1"/>
  <c r="Z147" i="2"/>
  <c r="B174" i="2"/>
  <c r="B736" i="2"/>
  <c r="B1334" i="2" s="1"/>
  <c r="AA803" i="3" s="1"/>
  <c r="Z139" i="2"/>
  <c r="B166" i="2"/>
  <c r="Z145" i="2"/>
  <c r="B742" i="2"/>
  <c r="B1340" i="2" s="1"/>
  <c r="AA809" i="3" s="1"/>
  <c r="B172" i="2"/>
  <c r="B752" i="2"/>
  <c r="B1350" i="2" s="1"/>
  <c r="AA819" i="3" s="1"/>
  <c r="Z155" i="2"/>
  <c r="B182" i="2"/>
  <c r="B760" i="2"/>
  <c r="B1358" i="2" s="1"/>
  <c r="AA827" i="3" s="1"/>
  <c r="Z163" i="2"/>
  <c r="B190" i="2"/>
  <c r="Z113" i="2"/>
  <c r="B710" i="2"/>
  <c r="B1308" i="2" s="1"/>
  <c r="AA777" i="3" s="1"/>
  <c r="B140" i="2"/>
  <c r="B720" i="2"/>
  <c r="B1318" i="2" s="1"/>
  <c r="AA787" i="3" s="1"/>
  <c r="Z123" i="2"/>
  <c r="B150" i="2"/>
  <c r="Z133" i="2"/>
  <c r="B730" i="2"/>
  <c r="B1328" i="2" s="1"/>
  <c r="AA797" i="3" s="1"/>
  <c r="B160" i="2"/>
  <c r="Z153" i="2"/>
  <c r="B750" i="2"/>
  <c r="B1348" i="2" s="1"/>
  <c r="AA817" i="3" s="1"/>
  <c r="B180" i="2"/>
  <c r="Z149" i="2"/>
  <c r="B176" i="2"/>
  <c r="B746" i="2"/>
  <c r="B1344" i="2" s="1"/>
  <c r="AA813" i="3" s="1"/>
  <c r="Z125" i="2"/>
  <c r="B152" i="2"/>
  <c r="B722" i="2"/>
  <c r="B1320" i="2" s="1"/>
  <c r="AA789" i="3" s="1"/>
  <c r="Z165" i="2"/>
  <c r="B762" i="2"/>
  <c r="B1360" i="2" s="1"/>
  <c r="AA829" i="3" s="1"/>
  <c r="B192" i="2"/>
  <c r="Z161" i="2"/>
  <c r="B188" i="2"/>
  <c r="B758" i="2"/>
  <c r="B1356" i="2" s="1"/>
  <c r="AA825" i="3" s="1"/>
  <c r="Z117" i="2"/>
  <c r="B714" i="2"/>
  <c r="B1312" i="2" s="1"/>
  <c r="AA781" i="3" s="1"/>
  <c r="B144" i="2"/>
  <c r="Z137" i="2"/>
  <c r="B734" i="2"/>
  <c r="B1332" i="2" s="1"/>
  <c r="AA801" i="3" s="1"/>
  <c r="B164" i="2"/>
  <c r="B785" i="2" l="1"/>
  <c r="B1383" i="2" s="1"/>
  <c r="AA852" i="3" s="1"/>
  <c r="B215" i="2"/>
  <c r="Z188" i="2"/>
  <c r="B761" i="2"/>
  <c r="B1359" i="2" s="1"/>
  <c r="AA828" i="3" s="1"/>
  <c r="B191" i="2"/>
  <c r="Z164" i="2"/>
  <c r="B773" i="2"/>
  <c r="B1371" i="2" s="1"/>
  <c r="AA840" i="3" s="1"/>
  <c r="B203" i="2"/>
  <c r="Z176" i="2"/>
  <c r="B747" i="2"/>
  <c r="B1345" i="2" s="1"/>
  <c r="AA814" i="3" s="1"/>
  <c r="Z150" i="2"/>
  <c r="B177" i="2"/>
  <c r="B789" i="2"/>
  <c r="B1387" i="2" s="1"/>
  <c r="AA856" i="3" s="1"/>
  <c r="B219" i="2"/>
  <c r="Z192" i="2"/>
  <c r="B749" i="2"/>
  <c r="B1347" i="2" s="1"/>
  <c r="AA816" i="3" s="1"/>
  <c r="B179" i="2"/>
  <c r="Z152" i="2"/>
  <c r="B757" i="2"/>
  <c r="B1355" i="2" s="1"/>
  <c r="AA824" i="3" s="1"/>
  <c r="B187" i="2"/>
  <c r="Z160" i="2"/>
  <c r="B779" i="2"/>
  <c r="B1377" i="2" s="1"/>
  <c r="AA846" i="3" s="1"/>
  <c r="Z182" i="2"/>
  <c r="B209" i="2"/>
  <c r="B753" i="2"/>
  <c r="B1351" i="2" s="1"/>
  <c r="AA820" i="3" s="1"/>
  <c r="B183" i="2"/>
  <c r="Z156" i="2"/>
  <c r="B783" i="2"/>
  <c r="B1381" i="2" s="1"/>
  <c r="AA850" i="3" s="1"/>
  <c r="Z186" i="2"/>
  <c r="B213" i="2"/>
  <c r="B777" i="2"/>
  <c r="B1375" i="2" s="1"/>
  <c r="AA844" i="3" s="1"/>
  <c r="B207" i="2"/>
  <c r="Z180" i="2"/>
  <c r="B787" i="2"/>
  <c r="B1385" i="2" s="1"/>
  <c r="AA854" i="3" s="1"/>
  <c r="B217" i="2"/>
  <c r="Z190" i="2"/>
  <c r="B771" i="2"/>
  <c r="B1369" i="2" s="1"/>
  <c r="AA838" i="3" s="1"/>
  <c r="Z174" i="2"/>
  <c r="B201" i="2"/>
  <c r="B775" i="2"/>
  <c r="B1373" i="2" s="1"/>
  <c r="AA842" i="3" s="1"/>
  <c r="Z178" i="2"/>
  <c r="B205" i="2"/>
  <c r="B745" i="2"/>
  <c r="B1343" i="2" s="1"/>
  <c r="AA812" i="3" s="1"/>
  <c r="B175" i="2"/>
  <c r="Z148" i="2"/>
  <c r="B751" i="2"/>
  <c r="B1349" i="2" s="1"/>
  <c r="AA818" i="3" s="1"/>
  <c r="B181" i="2"/>
  <c r="Z154" i="2"/>
  <c r="B741" i="2"/>
  <c r="B1339" i="2" s="1"/>
  <c r="AA808" i="3" s="1"/>
  <c r="B171" i="2"/>
  <c r="Z144" i="2"/>
  <c r="B737" i="2"/>
  <c r="B1335" i="2" s="1"/>
  <c r="AA804" i="3" s="1"/>
  <c r="B167" i="2"/>
  <c r="Z140" i="2"/>
  <c r="B763" i="2"/>
  <c r="B1361" i="2" s="1"/>
  <c r="AA830" i="3" s="1"/>
  <c r="Z166" i="2"/>
  <c r="B193" i="2"/>
  <c r="B755" i="2"/>
  <c r="B1353" i="2" s="1"/>
  <c r="AA822" i="3" s="1"/>
  <c r="B185" i="2"/>
  <c r="Z158" i="2"/>
  <c r="B781" i="2"/>
  <c r="B1379" i="2" s="1"/>
  <c r="AA848" i="3" s="1"/>
  <c r="B211" i="2"/>
  <c r="Z184" i="2"/>
  <c r="B743" i="2"/>
  <c r="B1341" i="2" s="1"/>
  <c r="AA810" i="3" s="1"/>
  <c r="Z146" i="2"/>
  <c r="B173" i="2"/>
  <c r="B769" i="2"/>
  <c r="B1367" i="2" s="1"/>
  <c r="AA836" i="3" s="1"/>
  <c r="B199" i="2"/>
  <c r="Z172" i="2"/>
  <c r="B739" i="2"/>
  <c r="B1337" i="2" s="1"/>
  <c r="AA806" i="3" s="1"/>
  <c r="Z142" i="2"/>
  <c r="B169" i="2"/>
  <c r="B765" i="2"/>
  <c r="B1363" i="2" s="1"/>
  <c r="AA832" i="3" s="1"/>
  <c r="B195" i="2"/>
  <c r="Z168" i="2"/>
  <c r="B759" i="2"/>
  <c r="B1357" i="2" s="1"/>
  <c r="AA826" i="3" s="1"/>
  <c r="Z162" i="2"/>
  <c r="B189" i="2"/>
  <c r="B767" i="2"/>
  <c r="B1365" i="2" s="1"/>
  <c r="AA834" i="3" s="1"/>
  <c r="Z170" i="2"/>
  <c r="B197" i="2"/>
  <c r="Z169" i="2" l="1"/>
  <c r="B766" i="2"/>
  <c r="B1364" i="2" s="1"/>
  <c r="AA833" i="3" s="1"/>
  <c r="B196" i="2"/>
  <c r="B796" i="2"/>
  <c r="B1394" i="2" s="1"/>
  <c r="AA863" i="3" s="1"/>
  <c r="Z199" i="2"/>
  <c r="B226" i="2"/>
  <c r="B772" i="2"/>
  <c r="B1370" i="2" s="1"/>
  <c r="AA839" i="3" s="1"/>
  <c r="Z175" i="2"/>
  <c r="B202" i="2"/>
  <c r="B804" i="2"/>
  <c r="B1402" i="2" s="1"/>
  <c r="AA871" i="3" s="1"/>
  <c r="Z207" i="2"/>
  <c r="B234" i="2"/>
  <c r="Z209" i="2"/>
  <c r="B806" i="2"/>
  <c r="B1404" i="2" s="1"/>
  <c r="AA873" i="3" s="1"/>
  <c r="B236" i="2"/>
  <c r="B784" i="2"/>
  <c r="B1382" i="2" s="1"/>
  <c r="AA851" i="3" s="1"/>
  <c r="Z187" i="2"/>
  <c r="B214" i="2"/>
  <c r="Z177" i="2"/>
  <c r="B204" i="2"/>
  <c r="B774" i="2"/>
  <c r="B1372" i="2" s="1"/>
  <c r="AA841" i="3" s="1"/>
  <c r="B800" i="2"/>
  <c r="B1398" i="2" s="1"/>
  <c r="AA867" i="3" s="1"/>
  <c r="Z203" i="2"/>
  <c r="B230" i="2"/>
  <c r="Z185" i="2"/>
  <c r="B212" i="2"/>
  <c r="B782" i="2"/>
  <c r="B1380" i="2" s="1"/>
  <c r="AA849" i="3" s="1"/>
  <c r="Z181" i="2"/>
  <c r="B208" i="2"/>
  <c r="B778" i="2"/>
  <c r="B1376" i="2" s="1"/>
  <c r="AA845" i="3" s="1"/>
  <c r="Z201" i="2"/>
  <c r="B798" i="2"/>
  <c r="B1396" i="2" s="1"/>
  <c r="AA865" i="3" s="1"/>
  <c r="B228" i="2"/>
  <c r="Z217" i="2"/>
  <c r="B244" i="2"/>
  <c r="B814" i="2"/>
  <c r="B1412" i="2" s="1"/>
  <c r="AA881" i="3" s="1"/>
  <c r="Z189" i="2"/>
  <c r="B216" i="2"/>
  <c r="B786" i="2"/>
  <c r="B1384" i="2" s="1"/>
  <c r="AA853" i="3" s="1"/>
  <c r="B792" i="2"/>
  <c r="B1390" i="2" s="1"/>
  <c r="AA859" i="3" s="1"/>
  <c r="Z195" i="2"/>
  <c r="B222" i="2"/>
  <c r="Z173" i="2"/>
  <c r="B200" i="2"/>
  <c r="B770" i="2"/>
  <c r="B1368" i="2" s="1"/>
  <c r="AA837" i="3" s="1"/>
  <c r="B808" i="2"/>
  <c r="B1406" i="2" s="1"/>
  <c r="AA875" i="3" s="1"/>
  <c r="Z211" i="2"/>
  <c r="B238" i="2"/>
  <c r="B768" i="2"/>
  <c r="B1366" i="2" s="1"/>
  <c r="AA835" i="3" s="1"/>
  <c r="Z171" i="2"/>
  <c r="B198" i="2"/>
  <c r="Z205" i="2"/>
  <c r="B232" i="2"/>
  <c r="B802" i="2"/>
  <c r="B1400" i="2" s="1"/>
  <c r="AA869" i="3" s="1"/>
  <c r="Z213" i="2"/>
  <c r="B810" i="2"/>
  <c r="B1408" i="2" s="1"/>
  <c r="AA877" i="3" s="1"/>
  <c r="B240" i="2"/>
  <c r="B780" i="2"/>
  <c r="B1378" i="2" s="1"/>
  <c r="AA847" i="3" s="1"/>
  <c r="Z183" i="2"/>
  <c r="B210" i="2"/>
  <c r="B816" i="2"/>
  <c r="B1414" i="2" s="1"/>
  <c r="AA883" i="3" s="1"/>
  <c r="Z219" i="2"/>
  <c r="B246" i="2"/>
  <c r="B812" i="2"/>
  <c r="B1410" i="2" s="1"/>
  <c r="AA879" i="3" s="1"/>
  <c r="Z215" i="2"/>
  <c r="B242" i="2"/>
  <c r="Z197" i="2"/>
  <c r="B224" i="2"/>
  <c r="B794" i="2"/>
  <c r="B1392" i="2" s="1"/>
  <c r="AA861" i="3" s="1"/>
  <c r="Z193" i="2"/>
  <c r="B790" i="2"/>
  <c r="B1388" i="2" s="1"/>
  <c r="AA857" i="3" s="1"/>
  <c r="B220" i="2"/>
  <c r="B764" i="2"/>
  <c r="B1362" i="2" s="1"/>
  <c r="AA831" i="3" s="1"/>
  <c r="Z167" i="2"/>
  <c r="B194" i="2"/>
  <c r="B776" i="2"/>
  <c r="B1374" i="2" s="1"/>
  <c r="AA843" i="3" s="1"/>
  <c r="Z179" i="2"/>
  <c r="B206" i="2"/>
  <c r="B788" i="2"/>
  <c r="B1386" i="2" s="1"/>
  <c r="AA855" i="3" s="1"/>
  <c r="Z191" i="2"/>
  <c r="B218" i="2"/>
  <c r="B817" i="2" l="1"/>
  <c r="B1415" i="2" s="1"/>
  <c r="AA884" i="3" s="1"/>
  <c r="B247" i="2"/>
  <c r="Z220" i="2"/>
  <c r="B821" i="2"/>
  <c r="B1419" i="2" s="1"/>
  <c r="AA888" i="3" s="1"/>
  <c r="B251" i="2"/>
  <c r="Z224" i="2"/>
  <c r="B807" i="2"/>
  <c r="B1405" i="2" s="1"/>
  <c r="AA874" i="3" s="1"/>
  <c r="B237" i="2"/>
  <c r="Z210" i="2"/>
  <c r="B835" i="2"/>
  <c r="B1433" i="2" s="1"/>
  <c r="AA902" i="3" s="1"/>
  <c r="B265" i="2"/>
  <c r="Z238" i="2"/>
  <c r="B797" i="2"/>
  <c r="B1395" i="2" s="1"/>
  <c r="AA864" i="3" s="1"/>
  <c r="B227" i="2"/>
  <c r="Z200" i="2"/>
  <c r="B827" i="2"/>
  <c r="B1425" i="2" s="1"/>
  <c r="AA894" i="3" s="1"/>
  <c r="B257" i="2"/>
  <c r="Z230" i="2"/>
  <c r="B801" i="2"/>
  <c r="B1399" i="2" s="1"/>
  <c r="AA868" i="3" s="1"/>
  <c r="B231" i="2"/>
  <c r="Z204" i="2"/>
  <c r="B831" i="2"/>
  <c r="B1429" i="2" s="1"/>
  <c r="AA898" i="3" s="1"/>
  <c r="Z234" i="2"/>
  <c r="B261" i="2"/>
  <c r="B791" i="2"/>
  <c r="B1389" i="2" s="1"/>
  <c r="AA858" i="3" s="1"/>
  <c r="B221" i="2"/>
  <c r="Z194" i="2"/>
  <c r="B843" i="2"/>
  <c r="B1441" i="2" s="1"/>
  <c r="AA910" i="3" s="1"/>
  <c r="B273" i="2"/>
  <c r="Z246" i="2"/>
  <c r="B795" i="2"/>
  <c r="B1393" i="2" s="1"/>
  <c r="AA862" i="3" s="1"/>
  <c r="B225" i="2"/>
  <c r="Z198" i="2"/>
  <c r="B841" i="2"/>
  <c r="B1439" i="2" s="1"/>
  <c r="AA908" i="3" s="1"/>
  <c r="B271" i="2"/>
  <c r="Z244" i="2"/>
  <c r="B833" i="2"/>
  <c r="B1431" i="2" s="1"/>
  <c r="AA900" i="3" s="1"/>
  <c r="B263" i="2"/>
  <c r="Z236" i="2"/>
  <c r="B793" i="2"/>
  <c r="B1391" i="2" s="1"/>
  <c r="AA860" i="3" s="1"/>
  <c r="B223" i="2"/>
  <c r="Z196" i="2"/>
  <c r="B803" i="2"/>
  <c r="B1401" i="2" s="1"/>
  <c r="AA870" i="3" s="1"/>
  <c r="B233" i="2"/>
  <c r="Z206" i="2"/>
  <c r="B839" i="2"/>
  <c r="B1437" i="2" s="1"/>
  <c r="AA906" i="3" s="1"/>
  <c r="B269" i="2"/>
  <c r="Z242" i="2"/>
  <c r="B819" i="2"/>
  <c r="B1417" i="2" s="1"/>
  <c r="AA886" i="3" s="1"/>
  <c r="B249" i="2"/>
  <c r="Z222" i="2"/>
  <c r="B813" i="2"/>
  <c r="B1411" i="2" s="1"/>
  <c r="AA880" i="3" s="1"/>
  <c r="B243" i="2"/>
  <c r="Z216" i="2"/>
  <c r="B809" i="2"/>
  <c r="B1407" i="2" s="1"/>
  <c r="AA876" i="3" s="1"/>
  <c r="B239" i="2"/>
  <c r="Z212" i="2"/>
  <c r="B811" i="2"/>
  <c r="B1409" i="2" s="1"/>
  <c r="AA878" i="3" s="1"/>
  <c r="Z214" i="2"/>
  <c r="B241" i="2"/>
  <c r="B823" i="2"/>
  <c r="B1421" i="2" s="1"/>
  <c r="AA890" i="3" s="1"/>
  <c r="Z226" i="2"/>
  <c r="B253" i="2"/>
  <c r="B815" i="2"/>
  <c r="B1413" i="2" s="1"/>
  <c r="AA882" i="3" s="1"/>
  <c r="Z218" i="2"/>
  <c r="B245" i="2"/>
  <c r="B837" i="2"/>
  <c r="B1435" i="2" s="1"/>
  <c r="AA904" i="3" s="1"/>
  <c r="B267" i="2"/>
  <c r="Z240" i="2"/>
  <c r="B829" i="2"/>
  <c r="B1427" i="2" s="1"/>
  <c r="AA896" i="3" s="1"/>
  <c r="B259" i="2"/>
  <c r="Z232" i="2"/>
  <c r="B825" i="2"/>
  <c r="B1423" i="2" s="1"/>
  <c r="AA892" i="3" s="1"/>
  <c r="B255" i="2"/>
  <c r="Z228" i="2"/>
  <c r="B805" i="2"/>
  <c r="B1403" i="2" s="1"/>
  <c r="AA872" i="3" s="1"/>
  <c r="B235" i="2"/>
  <c r="Z208" i="2"/>
  <c r="B799" i="2"/>
  <c r="B1397" i="2" s="1"/>
  <c r="AA866" i="3" s="1"/>
  <c r="B229" i="2"/>
  <c r="Z202" i="2"/>
  <c r="Z229" i="2" l="1"/>
  <c r="B256" i="2"/>
  <c r="B826" i="2"/>
  <c r="B1424" i="2" s="1"/>
  <c r="AA893" i="3" s="1"/>
  <c r="B864" i="2"/>
  <c r="B1462" i="2" s="1"/>
  <c r="AA931" i="3" s="1"/>
  <c r="Z267" i="2"/>
  <c r="B294" i="2"/>
  <c r="Z241" i="2"/>
  <c r="B838" i="2"/>
  <c r="B1436" i="2" s="1"/>
  <c r="AA905" i="3" s="1"/>
  <c r="B268" i="2"/>
  <c r="B836" i="2"/>
  <c r="B1434" i="2" s="1"/>
  <c r="AA903" i="3" s="1"/>
  <c r="Z239" i="2"/>
  <c r="B266" i="2"/>
  <c r="Z233" i="2"/>
  <c r="B830" i="2"/>
  <c r="B1428" i="2" s="1"/>
  <c r="AA897" i="3" s="1"/>
  <c r="B260" i="2"/>
  <c r="Z225" i="2"/>
  <c r="B822" i="2"/>
  <c r="B1420" i="2" s="1"/>
  <c r="AA889" i="3" s="1"/>
  <c r="B252" i="2"/>
  <c r="Z261" i="2"/>
  <c r="B288" i="2"/>
  <c r="B858" i="2"/>
  <c r="B1456" i="2" s="1"/>
  <c r="AA925" i="3" s="1"/>
  <c r="B828" i="2"/>
  <c r="B1426" i="2" s="1"/>
  <c r="AA895" i="3" s="1"/>
  <c r="Z231" i="2"/>
  <c r="B258" i="2"/>
  <c r="Z237" i="2"/>
  <c r="B264" i="2"/>
  <c r="B834" i="2"/>
  <c r="B1432" i="2" s="1"/>
  <c r="AA901" i="3" s="1"/>
  <c r="B856" i="2"/>
  <c r="B1454" i="2" s="1"/>
  <c r="AA923" i="3" s="1"/>
  <c r="Z259" i="2"/>
  <c r="B286" i="2"/>
  <c r="Z253" i="2"/>
  <c r="B850" i="2"/>
  <c r="B1448" i="2" s="1"/>
  <c r="AA917" i="3" s="1"/>
  <c r="B280" i="2"/>
  <c r="Z269" i="2"/>
  <c r="B296" i="2"/>
  <c r="B866" i="2"/>
  <c r="B1464" i="2" s="1"/>
  <c r="AA933" i="3" s="1"/>
  <c r="B868" i="2"/>
  <c r="B1466" i="2" s="1"/>
  <c r="AA935" i="3" s="1"/>
  <c r="Z271" i="2"/>
  <c r="B298" i="2"/>
  <c r="Z265" i="2"/>
  <c r="B862" i="2"/>
  <c r="B1460" i="2" s="1"/>
  <c r="AA929" i="3" s="1"/>
  <c r="B292" i="2"/>
  <c r="B852" i="2"/>
  <c r="B1450" i="2" s="1"/>
  <c r="AA919" i="3" s="1"/>
  <c r="Z255" i="2"/>
  <c r="B282" i="2"/>
  <c r="Z245" i="2"/>
  <c r="B272" i="2"/>
  <c r="B842" i="2"/>
  <c r="B1440" i="2" s="1"/>
  <c r="AA909" i="3" s="1"/>
  <c r="Z249" i="2"/>
  <c r="B846" i="2"/>
  <c r="B1444" i="2" s="1"/>
  <c r="AA913" i="3" s="1"/>
  <c r="B276" i="2"/>
  <c r="B860" i="2"/>
  <c r="B1458" i="2" s="1"/>
  <c r="AA927" i="3" s="1"/>
  <c r="Z263" i="2"/>
  <c r="B290" i="2"/>
  <c r="Z221" i="2"/>
  <c r="B248" i="2"/>
  <c r="B818" i="2"/>
  <c r="B1416" i="2" s="1"/>
  <c r="AA885" i="3" s="1"/>
  <c r="B824" i="2"/>
  <c r="B1422" i="2" s="1"/>
  <c r="AA891" i="3" s="1"/>
  <c r="Z227" i="2"/>
  <c r="B254" i="2"/>
  <c r="B844" i="2"/>
  <c r="B1442" i="2" s="1"/>
  <c r="AA911" i="3" s="1"/>
  <c r="Z247" i="2"/>
  <c r="B274" i="2"/>
  <c r="B832" i="2"/>
  <c r="B1430" i="2" s="1"/>
  <c r="AA899" i="3" s="1"/>
  <c r="Z235" i="2"/>
  <c r="B262" i="2"/>
  <c r="B840" i="2"/>
  <c r="B1438" i="2" s="1"/>
  <c r="AA907" i="3" s="1"/>
  <c r="Z243" i="2"/>
  <c r="B270" i="2"/>
  <c r="B820" i="2"/>
  <c r="B1418" i="2" s="1"/>
  <c r="AA887" i="3" s="1"/>
  <c r="Z223" i="2"/>
  <c r="B250" i="2"/>
  <c r="Z273" i="2"/>
  <c r="B870" i="2"/>
  <c r="B1468" i="2" s="1"/>
  <c r="AA937" i="3" s="1"/>
  <c r="B300" i="2"/>
  <c r="Z257" i="2"/>
  <c r="B854" i="2"/>
  <c r="B1452" i="2" s="1"/>
  <c r="AA921" i="3" s="1"/>
  <c r="B284" i="2"/>
  <c r="B848" i="2"/>
  <c r="B1446" i="2" s="1"/>
  <c r="AA915" i="3" s="1"/>
  <c r="Z251" i="2"/>
  <c r="B278" i="2"/>
  <c r="B847" i="2" l="1"/>
  <c r="B1445" i="2" s="1"/>
  <c r="AA914" i="3" s="1"/>
  <c r="Z250" i="2"/>
  <c r="B277" i="2"/>
  <c r="B851" i="2"/>
  <c r="B1449" i="2" s="1"/>
  <c r="AA918" i="3" s="1"/>
  <c r="B281" i="2"/>
  <c r="Z254" i="2"/>
  <c r="B845" i="2"/>
  <c r="B1443" i="2" s="1"/>
  <c r="AA912" i="3" s="1"/>
  <c r="B275" i="2"/>
  <c r="Z248" i="2"/>
  <c r="B855" i="2"/>
  <c r="B1453" i="2" s="1"/>
  <c r="AA922" i="3" s="1"/>
  <c r="B285" i="2"/>
  <c r="Z258" i="2"/>
  <c r="B885" i="2"/>
  <c r="B1483" i="2" s="1"/>
  <c r="AA952" i="3" s="1"/>
  <c r="B315" i="2"/>
  <c r="Z288" i="2"/>
  <c r="B863" i="2"/>
  <c r="B1461" i="2" s="1"/>
  <c r="AA930" i="3" s="1"/>
  <c r="Z266" i="2"/>
  <c r="B293" i="2"/>
  <c r="B897" i="2"/>
  <c r="B1495" i="2" s="1"/>
  <c r="AA964" i="3" s="1"/>
  <c r="B327" i="2"/>
  <c r="Z300" i="2"/>
  <c r="B871" i="2"/>
  <c r="B1469" i="2" s="1"/>
  <c r="AA938" i="3" s="1"/>
  <c r="Z274" i="2"/>
  <c r="B301" i="2"/>
  <c r="B873" i="2"/>
  <c r="B1471" i="2" s="1"/>
  <c r="AA940" i="3" s="1"/>
  <c r="B303" i="2"/>
  <c r="Z276" i="2"/>
  <c r="B869" i="2"/>
  <c r="B1467" i="2" s="1"/>
  <c r="AA936" i="3" s="1"/>
  <c r="B299" i="2"/>
  <c r="Z272" i="2"/>
  <c r="B895" i="2"/>
  <c r="B1493" i="2" s="1"/>
  <c r="AA962" i="3" s="1"/>
  <c r="B325" i="2"/>
  <c r="Z298" i="2"/>
  <c r="B893" i="2"/>
  <c r="B1491" i="2" s="1"/>
  <c r="AA960" i="3" s="1"/>
  <c r="B323" i="2"/>
  <c r="Z296" i="2"/>
  <c r="B857" i="2"/>
  <c r="B1455" i="2" s="1"/>
  <c r="AA924" i="3" s="1"/>
  <c r="B287" i="2"/>
  <c r="Z260" i="2"/>
  <c r="B881" i="2"/>
  <c r="B1479" i="2" s="1"/>
  <c r="AA948" i="3" s="1"/>
  <c r="B311" i="2"/>
  <c r="Z284" i="2"/>
  <c r="B859" i="2"/>
  <c r="B1457" i="2" s="1"/>
  <c r="AA926" i="3" s="1"/>
  <c r="Z262" i="2"/>
  <c r="B289" i="2"/>
  <c r="B887" i="2"/>
  <c r="B1485" i="2" s="1"/>
  <c r="AA954" i="3" s="1"/>
  <c r="B317" i="2"/>
  <c r="Z290" i="2"/>
  <c r="B889" i="2"/>
  <c r="B1487" i="2" s="1"/>
  <c r="AA956" i="3" s="1"/>
  <c r="B319" i="2"/>
  <c r="Z292" i="2"/>
  <c r="B883" i="2"/>
  <c r="B1481" i="2" s="1"/>
  <c r="AA950" i="3" s="1"/>
  <c r="Z286" i="2"/>
  <c r="B313" i="2"/>
  <c r="B861" i="2"/>
  <c r="B1459" i="2" s="1"/>
  <c r="AA928" i="3" s="1"/>
  <c r="B291" i="2"/>
  <c r="Z264" i="2"/>
  <c r="B849" i="2"/>
  <c r="B1447" i="2" s="1"/>
  <c r="AA916" i="3" s="1"/>
  <c r="B279" i="2"/>
  <c r="Z252" i="2"/>
  <c r="B891" i="2"/>
  <c r="B1489" i="2" s="1"/>
  <c r="AA958" i="3" s="1"/>
  <c r="B321" i="2"/>
  <c r="Z294" i="2"/>
  <c r="B853" i="2"/>
  <c r="B1451" i="2" s="1"/>
  <c r="AA920" i="3" s="1"/>
  <c r="B283" i="2"/>
  <c r="Z256" i="2"/>
  <c r="B875" i="2"/>
  <c r="B1473" i="2" s="1"/>
  <c r="AA942" i="3" s="1"/>
  <c r="Z278" i="2"/>
  <c r="B305" i="2"/>
  <c r="B867" i="2"/>
  <c r="B1465" i="2" s="1"/>
  <c r="AA934" i="3" s="1"/>
  <c r="Z270" i="2"/>
  <c r="B297" i="2"/>
  <c r="B879" i="2"/>
  <c r="B1477" i="2" s="1"/>
  <c r="AA946" i="3" s="1"/>
  <c r="B309" i="2"/>
  <c r="Z282" i="2"/>
  <c r="B877" i="2"/>
  <c r="B1475" i="2" s="1"/>
  <c r="AA944" i="3" s="1"/>
  <c r="B307" i="2"/>
  <c r="Z280" i="2"/>
  <c r="B865" i="2"/>
  <c r="B1463" i="2" s="1"/>
  <c r="AA932" i="3" s="1"/>
  <c r="B295" i="2"/>
  <c r="Z268" i="2"/>
  <c r="B904" i="2" l="1"/>
  <c r="B1502" i="2" s="1"/>
  <c r="AA971" i="3" s="1"/>
  <c r="Z307" i="2"/>
  <c r="B334" i="2"/>
  <c r="Z297" i="2"/>
  <c r="B894" i="2"/>
  <c r="B1492" i="2" s="1"/>
  <c r="AA961" i="3" s="1"/>
  <c r="B324" i="2"/>
  <c r="B888" i="2"/>
  <c r="B1486" i="2" s="1"/>
  <c r="AA955" i="3" s="1"/>
  <c r="Z291" i="2"/>
  <c r="B318" i="2"/>
  <c r="Z325" i="2"/>
  <c r="B352" i="2"/>
  <c r="B922" i="2"/>
  <c r="B1520" i="2" s="1"/>
  <c r="AA989" i="3" s="1"/>
  <c r="Z301" i="2"/>
  <c r="B328" i="2"/>
  <c r="B898" i="2"/>
  <c r="B1496" i="2" s="1"/>
  <c r="AA965" i="3" s="1"/>
  <c r="B924" i="2"/>
  <c r="B1522" i="2" s="1"/>
  <c r="AA991" i="3" s="1"/>
  <c r="Z327" i="2"/>
  <c r="B354" i="2"/>
  <c r="B872" i="2"/>
  <c r="B1470" i="2" s="1"/>
  <c r="AA939" i="3" s="1"/>
  <c r="Z275" i="2"/>
  <c r="B302" i="2"/>
  <c r="B892" i="2"/>
  <c r="B1490" i="2" s="1"/>
  <c r="AA959" i="3" s="1"/>
  <c r="Z295" i="2"/>
  <c r="B322" i="2"/>
  <c r="B876" i="2"/>
  <c r="B1474" i="2" s="1"/>
  <c r="AA943" i="3" s="1"/>
  <c r="Z279" i="2"/>
  <c r="B306" i="2"/>
  <c r="Z317" i="2"/>
  <c r="B914" i="2"/>
  <c r="B1512" i="2" s="1"/>
  <c r="AA981" i="3" s="1"/>
  <c r="B344" i="2"/>
  <c r="B920" i="2"/>
  <c r="B1518" i="2" s="1"/>
  <c r="AA987" i="3" s="1"/>
  <c r="Z323" i="2"/>
  <c r="B350" i="2"/>
  <c r="Z285" i="2"/>
  <c r="B312" i="2"/>
  <c r="B882" i="2"/>
  <c r="B1480" i="2" s="1"/>
  <c r="AA949" i="3" s="1"/>
  <c r="Z277" i="2"/>
  <c r="B304" i="2"/>
  <c r="B874" i="2"/>
  <c r="B1472" i="2" s="1"/>
  <c r="AA941" i="3" s="1"/>
  <c r="Z309" i="2"/>
  <c r="B906" i="2"/>
  <c r="B1504" i="2" s="1"/>
  <c r="AA973" i="3" s="1"/>
  <c r="B336" i="2"/>
  <c r="Z321" i="2"/>
  <c r="B918" i="2"/>
  <c r="B1516" i="2" s="1"/>
  <c r="AA985" i="3" s="1"/>
  <c r="B348" i="2"/>
  <c r="Z313" i="2"/>
  <c r="B910" i="2"/>
  <c r="B1508" i="2" s="1"/>
  <c r="AA977" i="3" s="1"/>
  <c r="B340" i="2"/>
  <c r="B916" i="2"/>
  <c r="B1514" i="2" s="1"/>
  <c r="AA983" i="3" s="1"/>
  <c r="Z319" i="2"/>
  <c r="B346" i="2"/>
  <c r="B884" i="2"/>
  <c r="B1482" i="2" s="1"/>
  <c r="AA951" i="3" s="1"/>
  <c r="Z287" i="2"/>
  <c r="B314" i="2"/>
  <c r="B900" i="2"/>
  <c r="B1498" i="2" s="1"/>
  <c r="AA967" i="3" s="1"/>
  <c r="Z303" i="2"/>
  <c r="B330" i="2"/>
  <c r="Z293" i="2"/>
  <c r="B320" i="2"/>
  <c r="B890" i="2"/>
  <c r="B1488" i="2" s="1"/>
  <c r="AA957" i="3" s="1"/>
  <c r="B912" i="2"/>
  <c r="B1510" i="2" s="1"/>
  <c r="AA979" i="3" s="1"/>
  <c r="Z315" i="2"/>
  <c r="B342" i="2"/>
  <c r="Z305" i="2"/>
  <c r="B902" i="2"/>
  <c r="B1500" i="2" s="1"/>
  <c r="AA969" i="3" s="1"/>
  <c r="B332" i="2"/>
  <c r="B880" i="2"/>
  <c r="B1478" i="2" s="1"/>
  <c r="AA947" i="3" s="1"/>
  <c r="Z283" i="2"/>
  <c r="B310" i="2"/>
  <c r="Z289" i="2"/>
  <c r="B886" i="2"/>
  <c r="B1484" i="2" s="1"/>
  <c r="AA953" i="3" s="1"/>
  <c r="B316" i="2"/>
  <c r="B908" i="2"/>
  <c r="B1506" i="2" s="1"/>
  <c r="AA975" i="3" s="1"/>
  <c r="Z311" i="2"/>
  <c r="B338" i="2"/>
  <c r="B896" i="2"/>
  <c r="B1494" i="2" s="1"/>
  <c r="AA963" i="3" s="1"/>
  <c r="Z299" i="2"/>
  <c r="B326" i="2"/>
  <c r="Z281" i="2"/>
  <c r="B878" i="2"/>
  <c r="B1476" i="2" s="1"/>
  <c r="AA945" i="3" s="1"/>
  <c r="B308" i="2"/>
  <c r="B913" i="2" l="1"/>
  <c r="B1511" i="2" s="1"/>
  <c r="AA980" i="3" s="1"/>
  <c r="B343" i="2"/>
  <c r="Z316" i="2"/>
  <c r="B937" i="2"/>
  <c r="B1535" i="2" s="1"/>
  <c r="AA1004" i="3" s="1"/>
  <c r="B367" i="2"/>
  <c r="Z340" i="2"/>
  <c r="B919" i="2"/>
  <c r="B1517" i="2" s="1"/>
  <c r="AA986" i="3" s="1"/>
  <c r="B349" i="2"/>
  <c r="Z322" i="2"/>
  <c r="B935" i="2"/>
  <c r="B1533" i="2" s="1"/>
  <c r="AA1002" i="3" s="1"/>
  <c r="Z338" i="2"/>
  <c r="B365" i="2"/>
  <c r="B939" i="2"/>
  <c r="B1537" i="2" s="1"/>
  <c r="AA1006" i="3" s="1"/>
  <c r="Z342" i="2"/>
  <c r="B369" i="2"/>
  <c r="B917" i="2"/>
  <c r="B1515" i="2" s="1"/>
  <c r="AA984" i="3" s="1"/>
  <c r="B347" i="2"/>
  <c r="Z320" i="2"/>
  <c r="B943" i="2"/>
  <c r="B1541" i="2" s="1"/>
  <c r="AA1010" i="3" s="1"/>
  <c r="B373" i="2"/>
  <c r="Z346" i="2"/>
  <c r="B909" i="2"/>
  <c r="B1507" i="2" s="1"/>
  <c r="AA976" i="3" s="1"/>
  <c r="B339" i="2"/>
  <c r="Z312" i="2"/>
  <c r="B903" i="2"/>
  <c r="B1501" i="2" s="1"/>
  <c r="AA970" i="3" s="1"/>
  <c r="Z306" i="2"/>
  <c r="B333" i="2"/>
  <c r="B949" i="2"/>
  <c r="B1547" i="2" s="1"/>
  <c r="AA1016" i="3" s="1"/>
  <c r="B379" i="2"/>
  <c r="Z352" i="2"/>
  <c r="B931" i="2"/>
  <c r="B1529" i="2" s="1"/>
  <c r="AA998" i="3" s="1"/>
  <c r="B361" i="2"/>
  <c r="Z334" i="2"/>
  <c r="B923" i="2"/>
  <c r="B1521" i="2" s="1"/>
  <c r="AA990" i="3" s="1"/>
  <c r="B353" i="2"/>
  <c r="Z326" i="2"/>
  <c r="B929" i="2"/>
  <c r="B1527" i="2" s="1"/>
  <c r="AA996" i="3" s="1"/>
  <c r="B359" i="2"/>
  <c r="Z332" i="2"/>
  <c r="B911" i="2"/>
  <c r="B1509" i="2" s="1"/>
  <c r="AA978" i="3" s="1"/>
  <c r="Z314" i="2"/>
  <c r="B341" i="2"/>
  <c r="B933" i="2"/>
  <c r="B1531" i="2" s="1"/>
  <c r="AA1000" i="3" s="1"/>
  <c r="B363" i="2"/>
  <c r="Z336" i="2"/>
  <c r="B901" i="2"/>
  <c r="B1499" i="2" s="1"/>
  <c r="AA968" i="3" s="1"/>
  <c r="B331" i="2"/>
  <c r="Z304" i="2"/>
  <c r="B941" i="2"/>
  <c r="B1539" i="2" s="1"/>
  <c r="AA1008" i="3" s="1"/>
  <c r="B371" i="2"/>
  <c r="Z344" i="2"/>
  <c r="B951" i="2"/>
  <c r="B1549" i="2" s="1"/>
  <c r="AA1018" i="3" s="1"/>
  <c r="Z354" i="2"/>
  <c r="B381" i="2"/>
  <c r="B925" i="2"/>
  <c r="B1523" i="2" s="1"/>
  <c r="AA992" i="3" s="1"/>
  <c r="B355" i="2"/>
  <c r="Z328" i="2"/>
  <c r="B921" i="2"/>
  <c r="B1519" i="2" s="1"/>
  <c r="AA988" i="3" s="1"/>
  <c r="B351" i="2"/>
  <c r="Z324" i="2"/>
  <c r="B905" i="2"/>
  <c r="B1503" i="2" s="1"/>
  <c r="AA972" i="3" s="1"/>
  <c r="B335" i="2"/>
  <c r="Z308" i="2"/>
  <c r="B907" i="2"/>
  <c r="B1505" i="2" s="1"/>
  <c r="AA974" i="3" s="1"/>
  <c r="Z310" i="2"/>
  <c r="B337" i="2"/>
  <c r="B927" i="2"/>
  <c r="B1525" i="2" s="1"/>
  <c r="AA994" i="3" s="1"/>
  <c r="B357" i="2"/>
  <c r="Z330" i="2"/>
  <c r="B945" i="2"/>
  <c r="B1543" i="2" s="1"/>
  <c r="AA1012" i="3" s="1"/>
  <c r="B375" i="2"/>
  <c r="Z348" i="2"/>
  <c r="B947" i="2"/>
  <c r="B1545" i="2" s="1"/>
  <c r="AA1014" i="3" s="1"/>
  <c r="Z350" i="2"/>
  <c r="B377" i="2"/>
  <c r="B899" i="2"/>
  <c r="B1497" i="2" s="1"/>
  <c r="AA966" i="3" s="1"/>
  <c r="Z302" i="2"/>
  <c r="B329" i="2"/>
  <c r="B915" i="2"/>
  <c r="B1513" i="2" s="1"/>
  <c r="AA982" i="3" s="1"/>
  <c r="B345" i="2"/>
  <c r="Z318" i="2"/>
  <c r="B948" i="2" l="1"/>
  <c r="B1546" i="2" s="1"/>
  <c r="AA1015" i="3" s="1"/>
  <c r="Z351" i="2"/>
  <c r="B378" i="2"/>
  <c r="Z329" i="2"/>
  <c r="B926" i="2"/>
  <c r="B1524" i="2" s="1"/>
  <c r="AA993" i="3" s="1"/>
  <c r="B356" i="2"/>
  <c r="B978" i="2"/>
  <c r="B1576" i="2" s="1"/>
  <c r="AA1045" i="3" s="1"/>
  <c r="Z381" i="2"/>
  <c r="B408" i="2"/>
  <c r="B938" i="2"/>
  <c r="B1536" i="2" s="1"/>
  <c r="AA1005" i="3" s="1"/>
  <c r="Z341" i="2"/>
  <c r="B368" i="2"/>
  <c r="B942" i="2"/>
  <c r="B1540" i="2" s="1"/>
  <c r="AA1009" i="3" s="1"/>
  <c r="Z345" i="2"/>
  <c r="B372" i="2"/>
  <c r="B954" i="2"/>
  <c r="B1552" i="2" s="1"/>
  <c r="AA1021" i="3" s="1"/>
  <c r="Z357" i="2"/>
  <c r="B384" i="2"/>
  <c r="B952" i="2"/>
  <c r="B1550" i="2" s="1"/>
  <c r="AA1019" i="3" s="1"/>
  <c r="Z355" i="2"/>
  <c r="B382" i="2"/>
  <c r="B960" i="2"/>
  <c r="B1558" i="2" s="1"/>
  <c r="AA1027" i="3" s="1"/>
  <c r="Z363" i="2"/>
  <c r="B390" i="2"/>
  <c r="B958" i="2"/>
  <c r="B1556" i="2" s="1"/>
  <c r="AA1025" i="3" s="1"/>
  <c r="Z361" i="2"/>
  <c r="B388" i="2"/>
  <c r="B970" i="2"/>
  <c r="B1568" i="2" s="1"/>
  <c r="AA1037" i="3" s="1"/>
  <c r="Z373" i="2"/>
  <c r="B400" i="2"/>
  <c r="B962" i="2"/>
  <c r="B1560" i="2" s="1"/>
  <c r="AA1029" i="3" s="1"/>
  <c r="Z365" i="2"/>
  <c r="B392" i="2"/>
  <c r="B946" i="2"/>
  <c r="B1544" i="2" s="1"/>
  <c r="AA1013" i="3" s="1"/>
  <c r="Z349" i="2"/>
  <c r="B376" i="2"/>
  <c r="B974" i="2"/>
  <c r="B1572" i="2" s="1"/>
  <c r="AA1041" i="3" s="1"/>
  <c r="Z377" i="2"/>
  <c r="B404" i="2"/>
  <c r="B928" i="2"/>
  <c r="B1526" i="2" s="1"/>
  <c r="AA995" i="3" s="1"/>
  <c r="Z331" i="2"/>
  <c r="B358" i="2"/>
  <c r="B950" i="2"/>
  <c r="B1548" i="2" s="1"/>
  <c r="AA1017" i="3" s="1"/>
  <c r="Z353" i="2"/>
  <c r="B380" i="2"/>
  <c r="Z333" i="2"/>
  <c r="B360" i="2"/>
  <c r="B930" i="2"/>
  <c r="B1528" i="2" s="1"/>
  <c r="AA997" i="3" s="1"/>
  <c r="B936" i="2"/>
  <c r="B1534" i="2" s="1"/>
  <c r="AA1003" i="3" s="1"/>
  <c r="Z339" i="2"/>
  <c r="B366" i="2"/>
  <c r="B966" i="2"/>
  <c r="B1564" i="2" s="1"/>
  <c r="AA1033" i="3" s="1"/>
  <c r="Z369" i="2"/>
  <c r="B396" i="2"/>
  <c r="B972" i="2"/>
  <c r="B1570" i="2" s="1"/>
  <c r="AA1039" i="3" s="1"/>
  <c r="Z375" i="2"/>
  <c r="B402" i="2"/>
  <c r="Z337" i="2"/>
  <c r="B364" i="2"/>
  <c r="B934" i="2"/>
  <c r="B1532" i="2" s="1"/>
  <c r="AA1001" i="3" s="1"/>
  <c r="B968" i="2"/>
  <c r="B1566" i="2" s="1"/>
  <c r="AA1035" i="3" s="1"/>
  <c r="Z371" i="2"/>
  <c r="B398" i="2"/>
  <c r="B940" i="2"/>
  <c r="B1538" i="2" s="1"/>
  <c r="AA1007" i="3" s="1"/>
  <c r="Z343" i="2"/>
  <c r="B370" i="2"/>
  <c r="B932" i="2"/>
  <c r="B1530" i="2" s="1"/>
  <c r="AA999" i="3" s="1"/>
  <c r="Z335" i="2"/>
  <c r="B362" i="2"/>
  <c r="B956" i="2"/>
  <c r="B1554" i="2" s="1"/>
  <c r="AA1023" i="3" s="1"/>
  <c r="Z359" i="2"/>
  <c r="B386" i="2"/>
  <c r="B976" i="2"/>
  <c r="B1574" i="2" s="1"/>
  <c r="AA1043" i="3" s="1"/>
  <c r="Z379" i="2"/>
  <c r="B406" i="2"/>
  <c r="B944" i="2"/>
  <c r="B1542" i="2" s="1"/>
  <c r="AA1011" i="3" s="1"/>
  <c r="Z347" i="2"/>
  <c r="B374" i="2"/>
  <c r="B964" i="2"/>
  <c r="B1562" i="2" s="1"/>
  <c r="AA1031" i="3" s="1"/>
  <c r="Z367" i="2"/>
  <c r="B394" i="2"/>
  <c r="B983" i="2" l="1"/>
  <c r="B1581" i="2" s="1"/>
  <c r="AA1050" i="3" s="1"/>
  <c r="Z386" i="2"/>
  <c r="B413" i="2"/>
  <c r="B973" i="2"/>
  <c r="B1571" i="2" s="1"/>
  <c r="AA1040" i="3" s="1"/>
  <c r="B403" i="2"/>
  <c r="Z376" i="2"/>
  <c r="B987" i="2"/>
  <c r="B1585" i="2" s="1"/>
  <c r="AA1054" i="3" s="1"/>
  <c r="B417" i="2"/>
  <c r="Z390" i="2"/>
  <c r="B965" i="2"/>
  <c r="B1563" i="2" s="1"/>
  <c r="AA1032" i="3" s="1"/>
  <c r="B395" i="2"/>
  <c r="Z368" i="2"/>
  <c r="B1003" i="2"/>
  <c r="B1601" i="2" s="1"/>
  <c r="AA1070" i="3" s="1"/>
  <c r="B433" i="2"/>
  <c r="Z406" i="2"/>
  <c r="B995" i="2"/>
  <c r="B1593" i="2" s="1"/>
  <c r="AA1062" i="3" s="1"/>
  <c r="B425" i="2"/>
  <c r="Z398" i="2"/>
  <c r="B961" i="2"/>
  <c r="B1559" i="2" s="1"/>
  <c r="AA1028" i="3" s="1"/>
  <c r="B391" i="2"/>
  <c r="Z364" i="2"/>
  <c r="B963" i="2"/>
  <c r="B1561" i="2" s="1"/>
  <c r="AA1030" i="3" s="1"/>
  <c r="Z366" i="2"/>
  <c r="B393" i="2"/>
  <c r="B957" i="2"/>
  <c r="B1555" i="2" s="1"/>
  <c r="AA1024" i="3" s="1"/>
  <c r="B387" i="2"/>
  <c r="Z360" i="2"/>
  <c r="B1001" i="2"/>
  <c r="B1599" i="2" s="1"/>
  <c r="AA1068" i="3" s="1"/>
  <c r="B431" i="2"/>
  <c r="Z404" i="2"/>
  <c r="B985" i="2"/>
  <c r="B1583" i="2" s="1"/>
  <c r="AA1052" i="3" s="1"/>
  <c r="B415" i="2"/>
  <c r="Z388" i="2"/>
  <c r="B969" i="2"/>
  <c r="B1567" i="2" s="1"/>
  <c r="AA1036" i="3" s="1"/>
  <c r="B399" i="2"/>
  <c r="Z372" i="2"/>
  <c r="B975" i="2"/>
  <c r="B1573" i="2" s="1"/>
  <c r="AA1042" i="3" s="1"/>
  <c r="Z378" i="2"/>
  <c r="B405" i="2"/>
  <c r="B971" i="2"/>
  <c r="B1569" i="2" s="1"/>
  <c r="AA1038" i="3" s="1"/>
  <c r="Z374" i="2"/>
  <c r="B401" i="2"/>
  <c r="B967" i="2"/>
  <c r="B1565" i="2" s="1"/>
  <c r="AA1034" i="3" s="1"/>
  <c r="B397" i="2"/>
  <c r="Z370" i="2"/>
  <c r="B993" i="2"/>
  <c r="B1591" i="2" s="1"/>
  <c r="AA1060" i="3" s="1"/>
  <c r="B423" i="2"/>
  <c r="Z396" i="2"/>
  <c r="B955" i="2"/>
  <c r="B1553" i="2" s="1"/>
  <c r="AA1022" i="3" s="1"/>
  <c r="B385" i="2"/>
  <c r="Z358" i="2"/>
  <c r="B997" i="2"/>
  <c r="B1595" i="2" s="1"/>
  <c r="AA1064" i="3" s="1"/>
  <c r="B427" i="2"/>
  <c r="Z400" i="2"/>
  <c r="B981" i="2"/>
  <c r="B1579" i="2" s="1"/>
  <c r="AA1048" i="3" s="1"/>
  <c r="B411" i="2"/>
  <c r="Z384" i="2"/>
  <c r="B953" i="2"/>
  <c r="B1551" i="2" s="1"/>
  <c r="AA1020" i="3" s="1"/>
  <c r="B383" i="2"/>
  <c r="Z356" i="2"/>
  <c r="B991" i="2"/>
  <c r="B1589" i="2" s="1"/>
  <c r="AA1058" i="3" s="1"/>
  <c r="B421" i="2"/>
  <c r="Z394" i="2"/>
  <c r="B959" i="2"/>
  <c r="B1557" i="2" s="1"/>
  <c r="AA1026" i="3" s="1"/>
  <c r="B389" i="2"/>
  <c r="Z362" i="2"/>
  <c r="B999" i="2"/>
  <c r="B1597" i="2" s="1"/>
  <c r="AA1066" i="3" s="1"/>
  <c r="Z402" i="2"/>
  <c r="B429" i="2"/>
  <c r="B977" i="2"/>
  <c r="B1575" i="2" s="1"/>
  <c r="AA1044" i="3" s="1"/>
  <c r="B407" i="2"/>
  <c r="Z380" i="2"/>
  <c r="B989" i="2"/>
  <c r="B1587" i="2" s="1"/>
  <c r="AA1056" i="3" s="1"/>
  <c r="B419" i="2"/>
  <c r="Z392" i="2"/>
  <c r="B979" i="2"/>
  <c r="B1577" i="2" s="1"/>
  <c r="AA1046" i="3" s="1"/>
  <c r="Z382" i="2"/>
  <c r="B409" i="2"/>
  <c r="B1005" i="2"/>
  <c r="B1603" i="2" s="1"/>
  <c r="AA1072" i="3" s="1"/>
  <c r="B435" i="2"/>
  <c r="Z408" i="2"/>
  <c r="B1032" i="2" l="1"/>
  <c r="B1630" i="2" s="1"/>
  <c r="AA1099" i="3" s="1"/>
  <c r="Z435" i="2"/>
  <c r="B462" i="2"/>
  <c r="B1008" i="2"/>
  <c r="B1606" i="2" s="1"/>
  <c r="AA1075" i="3" s="1"/>
  <c r="Z411" i="2"/>
  <c r="B438" i="2"/>
  <c r="B994" i="2"/>
  <c r="B1592" i="2" s="1"/>
  <c r="AA1061" i="3" s="1"/>
  <c r="Z397" i="2"/>
  <c r="B424" i="2"/>
  <c r="B1012" i="2"/>
  <c r="B1610" i="2" s="1"/>
  <c r="AA1079" i="3" s="1"/>
  <c r="Z415" i="2"/>
  <c r="B442" i="2"/>
  <c r="B990" i="2"/>
  <c r="B1588" i="2" s="1"/>
  <c r="AA1057" i="3" s="1"/>
  <c r="Z393" i="2"/>
  <c r="B420" i="2"/>
  <c r="B988" i="2"/>
  <c r="B1586" i="2" s="1"/>
  <c r="AA1055" i="3" s="1"/>
  <c r="Z391" i="2"/>
  <c r="B418" i="2"/>
  <c r="B1014" i="2"/>
  <c r="B1612" i="2" s="1"/>
  <c r="AA1081" i="3" s="1"/>
  <c r="Z417" i="2"/>
  <c r="B444" i="2"/>
  <c r="B1004" i="2"/>
  <c r="B1602" i="2" s="1"/>
  <c r="AA1071" i="3" s="1"/>
  <c r="Z407" i="2"/>
  <c r="B434" i="2"/>
  <c r="B980" i="2"/>
  <c r="B1578" i="2" s="1"/>
  <c r="AA1047" i="3" s="1"/>
  <c r="Z383" i="2"/>
  <c r="B410" i="2"/>
  <c r="B1020" i="2"/>
  <c r="B1618" i="2" s="1"/>
  <c r="AA1087" i="3" s="1"/>
  <c r="Z423" i="2"/>
  <c r="B450" i="2"/>
  <c r="B1002" i="2"/>
  <c r="B1600" i="2" s="1"/>
  <c r="AA1069" i="3" s="1"/>
  <c r="Z405" i="2"/>
  <c r="B432" i="2"/>
  <c r="B996" i="2"/>
  <c r="B1594" i="2" s="1"/>
  <c r="AA1063" i="3" s="1"/>
  <c r="Z399" i="2"/>
  <c r="B426" i="2"/>
  <c r="B992" i="2"/>
  <c r="B1590" i="2" s="1"/>
  <c r="AA1059" i="3" s="1"/>
  <c r="Z395" i="2"/>
  <c r="B422" i="2"/>
  <c r="B1010" i="2"/>
  <c r="B1608" i="2" s="1"/>
  <c r="AA1077" i="3" s="1"/>
  <c r="Z413" i="2"/>
  <c r="B440" i="2"/>
  <c r="B1006" i="2"/>
  <c r="B1604" i="2" s="1"/>
  <c r="AA1073" i="3" s="1"/>
  <c r="Z409" i="2"/>
  <c r="B436" i="2"/>
  <c r="B1016" i="2"/>
  <c r="B1614" i="2" s="1"/>
  <c r="AA1083" i="3" s="1"/>
  <c r="Z419" i="2"/>
  <c r="B446" i="2"/>
  <c r="B1018" i="2"/>
  <c r="B1616" i="2" s="1"/>
  <c r="AA1085" i="3" s="1"/>
  <c r="Z421" i="2"/>
  <c r="B448" i="2"/>
  <c r="B982" i="2"/>
  <c r="B1580" i="2" s="1"/>
  <c r="AA1049" i="3" s="1"/>
  <c r="Z385" i="2"/>
  <c r="B412" i="2"/>
  <c r="B998" i="2"/>
  <c r="B1596" i="2" s="1"/>
  <c r="AA1065" i="3" s="1"/>
  <c r="Z401" i="2"/>
  <c r="B428" i="2"/>
  <c r="B984" i="2"/>
  <c r="B1582" i="2" s="1"/>
  <c r="AA1051" i="3" s="1"/>
  <c r="Z387" i="2"/>
  <c r="B414" i="2"/>
  <c r="B1030" i="2"/>
  <c r="B1628" i="2" s="1"/>
  <c r="AA1097" i="3" s="1"/>
  <c r="Z433" i="2"/>
  <c r="B460" i="2"/>
  <c r="B1026" i="2"/>
  <c r="B1624" i="2" s="1"/>
  <c r="AA1093" i="3" s="1"/>
  <c r="Z429" i="2"/>
  <c r="B456" i="2"/>
  <c r="B986" i="2"/>
  <c r="B1584" i="2" s="1"/>
  <c r="AA1053" i="3" s="1"/>
  <c r="Z389" i="2"/>
  <c r="B416" i="2"/>
  <c r="B1024" i="2"/>
  <c r="B1622" i="2" s="1"/>
  <c r="AA1091" i="3" s="1"/>
  <c r="Z427" i="2"/>
  <c r="B454" i="2"/>
  <c r="B1028" i="2"/>
  <c r="B1626" i="2" s="1"/>
  <c r="AA1095" i="3" s="1"/>
  <c r="Z431" i="2"/>
  <c r="B458" i="2"/>
  <c r="B1022" i="2"/>
  <c r="B1620" i="2" s="1"/>
  <c r="AA1089" i="3" s="1"/>
  <c r="Z425" i="2"/>
  <c r="B452" i="2"/>
  <c r="B1000" i="2"/>
  <c r="B1598" i="2" s="1"/>
  <c r="AA1067" i="3" s="1"/>
  <c r="Z403" i="2"/>
  <c r="B430" i="2"/>
  <c r="B1051" i="2" l="1"/>
  <c r="B1649" i="2" s="1"/>
  <c r="AA1118" i="3" s="1"/>
  <c r="Z454" i="2"/>
  <c r="B481" i="2"/>
  <c r="B1011" i="2"/>
  <c r="B1609" i="2" s="1"/>
  <c r="AA1078" i="3" s="1"/>
  <c r="Z414" i="2"/>
  <c r="B441" i="2"/>
  <c r="B1043" i="2"/>
  <c r="B1641" i="2" s="1"/>
  <c r="AA1110" i="3" s="1"/>
  <c r="Z446" i="2"/>
  <c r="B473" i="2"/>
  <c r="B1023" i="2"/>
  <c r="B1621" i="2" s="1"/>
  <c r="AA1090" i="3" s="1"/>
  <c r="Z426" i="2"/>
  <c r="B453" i="2"/>
  <c r="B1031" i="2"/>
  <c r="B1629" i="2" s="1"/>
  <c r="AA1098" i="3" s="1"/>
  <c r="Z434" i="2"/>
  <c r="B461" i="2"/>
  <c r="B1039" i="2"/>
  <c r="B1637" i="2" s="1"/>
  <c r="AA1106" i="3" s="1"/>
  <c r="Z442" i="2"/>
  <c r="B469" i="2"/>
  <c r="B1055" i="2"/>
  <c r="B1653" i="2" s="1"/>
  <c r="AA1122" i="3" s="1"/>
  <c r="Z458" i="2"/>
  <c r="B485" i="2"/>
  <c r="B1057" i="2"/>
  <c r="B1655" i="2" s="1"/>
  <c r="AA1124" i="3" s="1"/>
  <c r="B487" i="2"/>
  <c r="Z460" i="2"/>
  <c r="B1045" i="2"/>
  <c r="B1643" i="2" s="1"/>
  <c r="AA1112" i="3" s="1"/>
  <c r="B475" i="2"/>
  <c r="Z448" i="2"/>
  <c r="B1019" i="2"/>
  <c r="B1617" i="2" s="1"/>
  <c r="AA1086" i="3" s="1"/>
  <c r="Z422" i="2"/>
  <c r="B449" i="2"/>
  <c r="B1007" i="2"/>
  <c r="B1605" i="2" s="1"/>
  <c r="AA1074" i="3" s="1"/>
  <c r="Z410" i="2"/>
  <c r="B437" i="2"/>
  <c r="B1017" i="2"/>
  <c r="B1615" i="2" s="1"/>
  <c r="AA1084" i="3" s="1"/>
  <c r="B447" i="2"/>
  <c r="Z420" i="2"/>
  <c r="B1059" i="2"/>
  <c r="B1657" i="2" s="1"/>
  <c r="AA1126" i="3" s="1"/>
  <c r="Z462" i="2"/>
  <c r="B489" i="2"/>
  <c r="B1049" i="2"/>
  <c r="B1647" i="2" s="1"/>
  <c r="AA1116" i="3" s="1"/>
  <c r="B479" i="2"/>
  <c r="Z452" i="2"/>
  <c r="B1053" i="2"/>
  <c r="B1651" i="2" s="1"/>
  <c r="AA1120" i="3" s="1"/>
  <c r="B483" i="2"/>
  <c r="Z456" i="2"/>
  <c r="B1009" i="2"/>
  <c r="B1607" i="2" s="1"/>
  <c r="AA1076" i="3" s="1"/>
  <c r="B439" i="2"/>
  <c r="Z412" i="2"/>
  <c r="B1037" i="2"/>
  <c r="B1635" i="2" s="1"/>
  <c r="AA1104" i="3" s="1"/>
  <c r="B467" i="2"/>
  <c r="Z440" i="2"/>
  <c r="B1047" i="2"/>
  <c r="B1645" i="2" s="1"/>
  <c r="AA1114" i="3" s="1"/>
  <c r="Z450" i="2"/>
  <c r="B477" i="2"/>
  <c r="B1015" i="2"/>
  <c r="B1613" i="2" s="1"/>
  <c r="AA1082" i="3" s="1"/>
  <c r="Z418" i="2"/>
  <c r="B445" i="2"/>
  <c r="B1035" i="2"/>
  <c r="B1633" i="2" s="1"/>
  <c r="AA1102" i="3" s="1"/>
  <c r="Z438" i="2"/>
  <c r="B465" i="2"/>
  <c r="B1027" i="2"/>
  <c r="B1625" i="2" s="1"/>
  <c r="AA1094" i="3" s="1"/>
  <c r="Z430" i="2"/>
  <c r="B457" i="2"/>
  <c r="B1013" i="2"/>
  <c r="B1611" i="2" s="1"/>
  <c r="AA1080" i="3" s="1"/>
  <c r="B443" i="2"/>
  <c r="Z416" i="2"/>
  <c r="B1025" i="2"/>
  <c r="B1623" i="2" s="1"/>
  <c r="AA1092" i="3" s="1"/>
  <c r="B455" i="2"/>
  <c r="Z428" i="2"/>
  <c r="B1033" i="2"/>
  <c r="B1631" i="2" s="1"/>
  <c r="AA1100" i="3" s="1"/>
  <c r="B463" i="2"/>
  <c r="Z436" i="2"/>
  <c r="B1029" i="2"/>
  <c r="B1627" i="2" s="1"/>
  <c r="AA1096" i="3" s="1"/>
  <c r="B459" i="2"/>
  <c r="Z432" i="2"/>
  <c r="B1041" i="2"/>
  <c r="B1639" i="2" s="1"/>
  <c r="AA1108" i="3" s="1"/>
  <c r="B471" i="2"/>
  <c r="Z444" i="2"/>
  <c r="B1021" i="2"/>
  <c r="B1619" i="2" s="1"/>
  <c r="AA1088" i="3" s="1"/>
  <c r="B451" i="2"/>
  <c r="Z424" i="2"/>
  <c r="B1048" i="2" l="1"/>
  <c r="B1646" i="2" s="1"/>
  <c r="AA1115" i="3" s="1"/>
  <c r="Z451" i="2"/>
  <c r="B478" i="2"/>
  <c r="B1052" i="2"/>
  <c r="B1650" i="2" s="1"/>
  <c r="AA1119" i="3" s="1"/>
  <c r="Z455" i="2"/>
  <c r="B482" i="2"/>
  <c r="B1062" i="2"/>
  <c r="B1660" i="2" s="1"/>
  <c r="AA1129" i="3" s="1"/>
  <c r="Z465" i="2"/>
  <c r="B492" i="2"/>
  <c r="B1080" i="2"/>
  <c r="B1678" i="2" s="1"/>
  <c r="AA1147" i="3" s="1"/>
  <c r="Z483" i="2"/>
  <c r="B510" i="2"/>
  <c r="B1050" i="2"/>
  <c r="B1648" i="2" s="1"/>
  <c r="AA1117" i="3" s="1"/>
  <c r="Z453" i="2"/>
  <c r="B480" i="2"/>
  <c r="B1060" i="2"/>
  <c r="B1658" i="2" s="1"/>
  <c r="AA1127" i="3" s="1"/>
  <c r="Z463" i="2"/>
  <c r="B490" i="2"/>
  <c r="B1054" i="2"/>
  <c r="B1652" i="2" s="1"/>
  <c r="AA1121" i="3" s="1"/>
  <c r="Z457" i="2"/>
  <c r="B484" i="2"/>
  <c r="B1036" i="2"/>
  <c r="B1634" i="2" s="1"/>
  <c r="AA1103" i="3" s="1"/>
  <c r="Z439" i="2"/>
  <c r="B466" i="2"/>
  <c r="B1086" i="2"/>
  <c r="B1684" i="2" s="1"/>
  <c r="AA1153" i="3" s="1"/>
  <c r="Z489" i="2"/>
  <c r="B516" i="2"/>
  <c r="B1044" i="2"/>
  <c r="B1642" i="2" s="1"/>
  <c r="AA1111" i="3" s="1"/>
  <c r="Z447" i="2"/>
  <c r="B474" i="2"/>
  <c r="B1084" i="2"/>
  <c r="B1682" i="2" s="1"/>
  <c r="AA1151" i="3" s="1"/>
  <c r="Z487" i="2"/>
  <c r="B514" i="2"/>
  <c r="B1058" i="2"/>
  <c r="B1656" i="2" s="1"/>
  <c r="AA1125" i="3" s="1"/>
  <c r="Z461" i="2"/>
  <c r="B488" i="2"/>
  <c r="B1078" i="2"/>
  <c r="B1676" i="2" s="1"/>
  <c r="AA1145" i="3" s="1"/>
  <c r="Z481" i="2"/>
  <c r="B508" i="2"/>
  <c r="B1056" i="2"/>
  <c r="B1654" i="2" s="1"/>
  <c r="AA1123" i="3" s="1"/>
  <c r="Z459" i="2"/>
  <c r="B486" i="2"/>
  <c r="B1074" i="2"/>
  <c r="B1672" i="2" s="1"/>
  <c r="AA1141" i="3" s="1"/>
  <c r="Z477" i="2"/>
  <c r="B504" i="2"/>
  <c r="B1064" i="2"/>
  <c r="B1662" i="2" s="1"/>
  <c r="AA1131" i="3" s="1"/>
  <c r="Z467" i="2"/>
  <c r="B494" i="2"/>
  <c r="B1046" i="2"/>
  <c r="B1644" i="2" s="1"/>
  <c r="AA1113" i="3" s="1"/>
  <c r="Z449" i="2"/>
  <c r="B476" i="2"/>
  <c r="B1072" i="2"/>
  <c r="B1670" i="2" s="1"/>
  <c r="AA1139" i="3" s="1"/>
  <c r="Z475" i="2"/>
  <c r="B502" i="2"/>
  <c r="B1066" i="2"/>
  <c r="B1664" i="2" s="1"/>
  <c r="AA1133" i="3" s="1"/>
  <c r="Z469" i="2"/>
  <c r="B496" i="2"/>
  <c r="B1038" i="2"/>
  <c r="B1636" i="2" s="1"/>
  <c r="AA1105" i="3" s="1"/>
  <c r="Z441" i="2"/>
  <c r="B468" i="2"/>
  <c r="B1068" i="2"/>
  <c r="B1666" i="2" s="1"/>
  <c r="AA1135" i="3" s="1"/>
  <c r="Z471" i="2"/>
  <c r="B498" i="2"/>
  <c r="B1040" i="2"/>
  <c r="B1638" i="2" s="1"/>
  <c r="AA1107" i="3" s="1"/>
  <c r="Z443" i="2"/>
  <c r="B470" i="2"/>
  <c r="B1042" i="2"/>
  <c r="B1640" i="2" s="1"/>
  <c r="AA1109" i="3" s="1"/>
  <c r="Z445" i="2"/>
  <c r="B472" i="2"/>
  <c r="B1076" i="2"/>
  <c r="B1674" i="2" s="1"/>
  <c r="AA1143" i="3" s="1"/>
  <c r="Z479" i="2"/>
  <c r="B506" i="2"/>
  <c r="B1034" i="2"/>
  <c r="B1632" i="2" s="1"/>
  <c r="AA1101" i="3" s="1"/>
  <c r="Z437" i="2"/>
  <c r="B464" i="2"/>
  <c r="B1082" i="2"/>
  <c r="B1680" i="2" s="1"/>
  <c r="AA1149" i="3" s="1"/>
  <c r="Z485" i="2"/>
  <c r="B512" i="2"/>
  <c r="B1070" i="2"/>
  <c r="B1668" i="2" s="1"/>
  <c r="AA1137" i="3" s="1"/>
  <c r="Z473" i="2"/>
  <c r="B500" i="2"/>
  <c r="B1103" i="2" l="1"/>
  <c r="B1701" i="2" s="1"/>
  <c r="AA1170" i="3" s="1"/>
  <c r="Z506" i="2"/>
  <c r="B533" i="2"/>
  <c r="B1065" i="2"/>
  <c r="B1663" i="2" s="1"/>
  <c r="AA1132" i="3" s="1"/>
  <c r="B495" i="2"/>
  <c r="Z468" i="2"/>
  <c r="B1091" i="2"/>
  <c r="B1689" i="2" s="1"/>
  <c r="AA1158" i="3" s="1"/>
  <c r="Z494" i="2"/>
  <c r="B521" i="2"/>
  <c r="B1085" i="2"/>
  <c r="B1683" i="2" s="1"/>
  <c r="AA1152" i="3" s="1"/>
  <c r="B515" i="2"/>
  <c r="Z488" i="2"/>
  <c r="B1063" i="2"/>
  <c r="B1661" i="2" s="1"/>
  <c r="AA1130" i="3" s="1"/>
  <c r="Z466" i="2"/>
  <c r="B493" i="2"/>
  <c r="B1107" i="2"/>
  <c r="B1705" i="2" s="1"/>
  <c r="AA1174" i="3" s="1"/>
  <c r="Z510" i="2"/>
  <c r="B537" i="2"/>
  <c r="B1061" i="2"/>
  <c r="B1659" i="2" s="1"/>
  <c r="AA1128" i="3" s="1"/>
  <c r="B491" i="2"/>
  <c r="Z464" i="2"/>
  <c r="B1095" i="2"/>
  <c r="B1693" i="2" s="1"/>
  <c r="AA1162" i="3" s="1"/>
  <c r="Z498" i="2"/>
  <c r="B525" i="2"/>
  <c r="B1073" i="2"/>
  <c r="B1671" i="2" s="1"/>
  <c r="AA1140" i="3" s="1"/>
  <c r="B503" i="2"/>
  <c r="Z476" i="2"/>
  <c r="B1105" i="2"/>
  <c r="B1703" i="2" s="1"/>
  <c r="AA1172" i="3" s="1"/>
  <c r="B535" i="2"/>
  <c r="Z508" i="2"/>
  <c r="B1113" i="2"/>
  <c r="B1711" i="2" s="1"/>
  <c r="AA1180" i="3" s="1"/>
  <c r="B543" i="2"/>
  <c r="Z516" i="2"/>
  <c r="B1077" i="2"/>
  <c r="B1675" i="2" s="1"/>
  <c r="AA1144" i="3" s="1"/>
  <c r="B507" i="2"/>
  <c r="Z480" i="2"/>
  <c r="B1075" i="2"/>
  <c r="B1673" i="2" s="1"/>
  <c r="AA1142" i="3" s="1"/>
  <c r="Z478" i="2"/>
  <c r="B505" i="2"/>
  <c r="B1109" i="2"/>
  <c r="B1707" i="2" s="1"/>
  <c r="AA1176" i="3" s="1"/>
  <c r="B539" i="2"/>
  <c r="Z512" i="2"/>
  <c r="B1067" i="2"/>
  <c r="B1665" i="2" s="1"/>
  <c r="AA1134" i="3" s="1"/>
  <c r="Z470" i="2"/>
  <c r="B497" i="2"/>
  <c r="B1099" i="2"/>
  <c r="B1697" i="2" s="1"/>
  <c r="AA1166" i="3" s="1"/>
  <c r="Z502" i="2"/>
  <c r="B529" i="2"/>
  <c r="B1083" i="2"/>
  <c r="B1681" i="2" s="1"/>
  <c r="AA1150" i="3" s="1"/>
  <c r="Z486" i="2"/>
  <c r="B513" i="2"/>
  <c r="B1071" i="2"/>
  <c r="B1669" i="2" s="1"/>
  <c r="AA1138" i="3" s="1"/>
  <c r="Z474" i="2"/>
  <c r="B501" i="2"/>
  <c r="B1087" i="2"/>
  <c r="B1685" i="2" s="1"/>
  <c r="AA1154" i="3" s="1"/>
  <c r="Z490" i="2"/>
  <c r="B517" i="2"/>
  <c r="B1079" i="2"/>
  <c r="B1677" i="2" s="1"/>
  <c r="AA1146" i="3" s="1"/>
  <c r="Z482" i="2"/>
  <c r="B509" i="2"/>
  <c r="B1097" i="2"/>
  <c r="B1695" i="2" s="1"/>
  <c r="AA1164" i="3" s="1"/>
  <c r="B527" i="2"/>
  <c r="Z500" i="2"/>
  <c r="B1069" i="2"/>
  <c r="B1667" i="2" s="1"/>
  <c r="AA1136" i="3" s="1"/>
  <c r="B499" i="2"/>
  <c r="Z472" i="2"/>
  <c r="B1093" i="2"/>
  <c r="B1691" i="2" s="1"/>
  <c r="AA1160" i="3" s="1"/>
  <c r="B523" i="2"/>
  <c r="Z496" i="2"/>
  <c r="B1101" i="2"/>
  <c r="B1699" i="2" s="1"/>
  <c r="AA1168" i="3" s="1"/>
  <c r="B531" i="2"/>
  <c r="Z504" i="2"/>
  <c r="B1111" i="2"/>
  <c r="B1709" i="2" s="1"/>
  <c r="AA1178" i="3" s="1"/>
  <c r="Z514" i="2"/>
  <c r="B541" i="2"/>
  <c r="B1081" i="2"/>
  <c r="B1679" i="2" s="1"/>
  <c r="AA1148" i="3" s="1"/>
  <c r="B511" i="2"/>
  <c r="Z484" i="2"/>
  <c r="B1089" i="2"/>
  <c r="B1687" i="2" s="1"/>
  <c r="AA1156" i="3" s="1"/>
  <c r="B519" i="2"/>
  <c r="Z492" i="2"/>
  <c r="B1116" i="2" l="1"/>
  <c r="B1714" i="2" s="1"/>
  <c r="AA1183" i="3" s="1"/>
  <c r="Z519" i="2"/>
  <c r="B546" i="2"/>
  <c r="B1120" i="2"/>
  <c r="B1718" i="2" s="1"/>
  <c r="AA1187" i="3" s="1"/>
  <c r="Z523" i="2"/>
  <c r="B550" i="2"/>
  <c r="B1106" i="2"/>
  <c r="B1704" i="2" s="1"/>
  <c r="AA1173" i="3" s="1"/>
  <c r="Z509" i="2"/>
  <c r="B536" i="2"/>
  <c r="B1126" i="2"/>
  <c r="B1724" i="2" s="1"/>
  <c r="AA1193" i="3" s="1"/>
  <c r="Z529" i="2"/>
  <c r="B556" i="2"/>
  <c r="B1140" i="2"/>
  <c r="B1738" i="2" s="1"/>
  <c r="AA1207" i="3" s="1"/>
  <c r="Z543" i="2"/>
  <c r="B570" i="2"/>
  <c r="B1122" i="2"/>
  <c r="B1720" i="2" s="1"/>
  <c r="AA1189" i="3" s="1"/>
  <c r="Z525" i="2"/>
  <c r="B552" i="2"/>
  <c r="B1088" i="2"/>
  <c r="B1686" i="2" s="1"/>
  <c r="AA1155" i="3" s="1"/>
  <c r="Z491" i="2"/>
  <c r="B518" i="2"/>
  <c r="B1138" i="2"/>
  <c r="B1736" i="2" s="1"/>
  <c r="AA1205" i="3" s="1"/>
  <c r="Z541" i="2"/>
  <c r="B568" i="2"/>
  <c r="B1128" i="2"/>
  <c r="B1726" i="2" s="1"/>
  <c r="AA1195" i="3" s="1"/>
  <c r="Z531" i="2"/>
  <c r="B558" i="2"/>
  <c r="B1110" i="2"/>
  <c r="B1708" i="2" s="1"/>
  <c r="AA1177" i="3" s="1"/>
  <c r="Z513" i="2"/>
  <c r="B540" i="2"/>
  <c r="B1102" i="2"/>
  <c r="B1700" i="2" s="1"/>
  <c r="AA1169" i="3" s="1"/>
  <c r="Z505" i="2"/>
  <c r="B532" i="2"/>
  <c r="B1104" i="2"/>
  <c r="B1702" i="2" s="1"/>
  <c r="AA1171" i="3" s="1"/>
  <c r="Z507" i="2"/>
  <c r="B534" i="2"/>
  <c r="B1090" i="2"/>
  <c r="B1688" i="2" s="1"/>
  <c r="AA1157" i="3" s="1"/>
  <c r="Z493" i="2"/>
  <c r="B520" i="2"/>
  <c r="B1112" i="2"/>
  <c r="B1710" i="2" s="1"/>
  <c r="AA1179" i="3" s="1"/>
  <c r="Z515" i="2"/>
  <c r="B542" i="2"/>
  <c r="B1130" i="2"/>
  <c r="B1728" i="2" s="1"/>
  <c r="AA1197" i="3" s="1"/>
  <c r="Z533" i="2"/>
  <c r="B560" i="2"/>
  <c r="B1124" i="2"/>
  <c r="B1722" i="2" s="1"/>
  <c r="AA1191" i="3" s="1"/>
  <c r="Z527" i="2"/>
  <c r="B554" i="2"/>
  <c r="B1098" i="2"/>
  <c r="B1696" i="2" s="1"/>
  <c r="AA1165" i="3" s="1"/>
  <c r="Z501" i="2"/>
  <c r="B528" i="2"/>
  <c r="B1100" i="2"/>
  <c r="B1698" i="2" s="1"/>
  <c r="AA1167" i="3" s="1"/>
  <c r="Z503" i="2"/>
  <c r="B530" i="2"/>
  <c r="B1134" i="2"/>
  <c r="B1732" i="2" s="1"/>
  <c r="AA1201" i="3" s="1"/>
  <c r="Z537" i="2"/>
  <c r="B564" i="2"/>
  <c r="B1108" i="2"/>
  <c r="B1706" i="2" s="1"/>
  <c r="AA1175" i="3" s="1"/>
  <c r="Z511" i="2"/>
  <c r="B538" i="2"/>
  <c r="B1096" i="2"/>
  <c r="B1694" i="2" s="1"/>
  <c r="AA1163" i="3" s="1"/>
  <c r="Z499" i="2"/>
  <c r="B526" i="2"/>
  <c r="B1114" i="2"/>
  <c r="B1712" i="2" s="1"/>
  <c r="AA1181" i="3" s="1"/>
  <c r="Z517" i="2"/>
  <c r="B544" i="2"/>
  <c r="B1094" i="2"/>
  <c r="B1692" i="2" s="1"/>
  <c r="AA1161" i="3" s="1"/>
  <c r="Z497" i="2"/>
  <c r="B524" i="2"/>
  <c r="B1136" i="2"/>
  <c r="B1734" i="2" s="1"/>
  <c r="AA1203" i="3" s="1"/>
  <c r="Z539" i="2"/>
  <c r="B566" i="2"/>
  <c r="B1132" i="2"/>
  <c r="B1730" i="2" s="1"/>
  <c r="AA1199" i="3" s="1"/>
  <c r="Z535" i="2"/>
  <c r="B562" i="2"/>
  <c r="B1118" i="2"/>
  <c r="B1716" i="2" s="1"/>
  <c r="AA1185" i="3" s="1"/>
  <c r="Z521" i="2"/>
  <c r="B548" i="2"/>
  <c r="B1092" i="2"/>
  <c r="B1690" i="2" s="1"/>
  <c r="AA1159" i="3" s="1"/>
  <c r="Z495" i="2"/>
  <c r="B522" i="2"/>
  <c r="B1163" i="2" l="1"/>
  <c r="B1761" i="2" s="1"/>
  <c r="AA1230" i="3" s="1"/>
  <c r="Z566" i="2"/>
  <c r="B593" i="2"/>
  <c r="B1135" i="2"/>
  <c r="B1733" i="2" s="1"/>
  <c r="AA1202" i="3" s="1"/>
  <c r="Z538" i="2"/>
  <c r="B565" i="2"/>
  <c r="B1151" i="2"/>
  <c r="B1749" i="2" s="1"/>
  <c r="AA1218" i="3" s="1"/>
  <c r="Z554" i="2"/>
  <c r="B581" i="2"/>
  <c r="B1131" i="2"/>
  <c r="B1729" i="2" s="1"/>
  <c r="AA1198" i="3" s="1"/>
  <c r="Z534" i="2"/>
  <c r="B561" i="2"/>
  <c r="B1165" i="2"/>
  <c r="B1763" i="2" s="1"/>
  <c r="AA1232" i="3" s="1"/>
  <c r="B595" i="2"/>
  <c r="Z568" i="2"/>
  <c r="B1153" i="2"/>
  <c r="B1751" i="2" s="1"/>
  <c r="AA1220" i="3" s="1"/>
  <c r="B583" i="2"/>
  <c r="Z556" i="2"/>
  <c r="B1159" i="2"/>
  <c r="B1757" i="2" s="1"/>
  <c r="AA1226" i="3" s="1"/>
  <c r="Z562" i="2"/>
  <c r="B589" i="2"/>
  <c r="B1123" i="2"/>
  <c r="B1721" i="2" s="1"/>
  <c r="AA1190" i="3" s="1"/>
  <c r="Z526" i="2"/>
  <c r="B553" i="2"/>
  <c r="B1125" i="2"/>
  <c r="B1723" i="2" s="1"/>
  <c r="AA1192" i="3" s="1"/>
  <c r="B555" i="2"/>
  <c r="Z528" i="2"/>
  <c r="B1117" i="2"/>
  <c r="B1715" i="2" s="1"/>
  <c r="AA1184" i="3" s="1"/>
  <c r="B547" i="2"/>
  <c r="Z520" i="2"/>
  <c r="B1155" i="2"/>
  <c r="B1753" i="2" s="1"/>
  <c r="AA1222" i="3" s="1"/>
  <c r="Z558" i="2"/>
  <c r="B585" i="2"/>
  <c r="B1167" i="2"/>
  <c r="B1765" i="2" s="1"/>
  <c r="AA1234" i="3" s="1"/>
  <c r="Z570" i="2"/>
  <c r="B597" i="2"/>
  <c r="B1143" i="2"/>
  <c r="B1741" i="2" s="1"/>
  <c r="AA1210" i="3" s="1"/>
  <c r="Z546" i="2"/>
  <c r="B573" i="2"/>
  <c r="B1145" i="2"/>
  <c r="B1743" i="2" s="1"/>
  <c r="AA1212" i="3" s="1"/>
  <c r="B575" i="2"/>
  <c r="Z548" i="2"/>
  <c r="B1141" i="2"/>
  <c r="B1739" i="2" s="1"/>
  <c r="AA1208" i="3" s="1"/>
  <c r="B571" i="2"/>
  <c r="Z544" i="2"/>
  <c r="B1127" i="2"/>
  <c r="B1725" i="2" s="1"/>
  <c r="AA1194" i="3" s="1"/>
  <c r="Z530" i="2"/>
  <c r="B557" i="2"/>
  <c r="B1139" i="2"/>
  <c r="B1737" i="2" s="1"/>
  <c r="AA1206" i="3" s="1"/>
  <c r="Z542" i="2"/>
  <c r="B569" i="2"/>
  <c r="B1137" i="2"/>
  <c r="B1735" i="2" s="1"/>
  <c r="AA1204" i="3" s="1"/>
  <c r="B567" i="2"/>
  <c r="Z540" i="2"/>
  <c r="B1149" i="2"/>
  <c r="B1747" i="2" s="1"/>
  <c r="AA1216" i="3" s="1"/>
  <c r="B579" i="2"/>
  <c r="Z552" i="2"/>
  <c r="B1147" i="2"/>
  <c r="B1745" i="2" s="1"/>
  <c r="AA1214" i="3" s="1"/>
  <c r="Z550" i="2"/>
  <c r="B577" i="2"/>
  <c r="B1119" i="2"/>
  <c r="B1717" i="2" s="1"/>
  <c r="AA1186" i="3" s="1"/>
  <c r="Z522" i="2"/>
  <c r="B549" i="2"/>
  <c r="B1121" i="2"/>
  <c r="B1719" i="2" s="1"/>
  <c r="AA1188" i="3" s="1"/>
  <c r="B551" i="2"/>
  <c r="Z524" i="2"/>
  <c r="B1161" i="2"/>
  <c r="B1759" i="2" s="1"/>
  <c r="AA1228" i="3" s="1"/>
  <c r="B591" i="2"/>
  <c r="Z564" i="2"/>
  <c r="B1157" i="2"/>
  <c r="B1755" i="2" s="1"/>
  <c r="AA1224" i="3" s="1"/>
  <c r="B587" i="2"/>
  <c r="Z560" i="2"/>
  <c r="B1129" i="2"/>
  <c r="B1727" i="2" s="1"/>
  <c r="AA1196" i="3" s="1"/>
  <c r="B559" i="2"/>
  <c r="Z532" i="2"/>
  <c r="B1115" i="2"/>
  <c r="B1713" i="2" s="1"/>
  <c r="AA1182" i="3" s="1"/>
  <c r="Z518" i="2"/>
  <c r="B545" i="2"/>
  <c r="B1133" i="2"/>
  <c r="B1731" i="2" s="1"/>
  <c r="AA1200" i="3" s="1"/>
  <c r="B563" i="2"/>
  <c r="Z536" i="2"/>
  <c r="B1160" i="2" l="1"/>
  <c r="B1758" i="2" s="1"/>
  <c r="AA1227" i="3" s="1"/>
  <c r="Z563" i="2"/>
  <c r="B590" i="2"/>
  <c r="B1188" i="2"/>
  <c r="B1786" i="2" s="1"/>
  <c r="AA1255" i="3" s="1"/>
  <c r="Z591" i="2"/>
  <c r="B1174" i="2"/>
  <c r="B1772" i="2" s="1"/>
  <c r="AA1241" i="3" s="1"/>
  <c r="Z577" i="2"/>
  <c r="B1176" i="2"/>
  <c r="B1774" i="2" s="1"/>
  <c r="AA1243" i="3" s="1"/>
  <c r="Z579" i="2"/>
  <c r="B1154" i="2"/>
  <c r="B1752" i="2" s="1"/>
  <c r="AA1221" i="3" s="1"/>
  <c r="Z557" i="2"/>
  <c r="B584" i="2"/>
  <c r="B1168" i="2"/>
  <c r="B1766" i="2" s="1"/>
  <c r="AA1235" i="3" s="1"/>
  <c r="Z571" i="2"/>
  <c r="B1194" i="2"/>
  <c r="B1792" i="2" s="1"/>
  <c r="AA1261" i="3" s="1"/>
  <c r="Z597" i="2"/>
  <c r="B1150" i="2"/>
  <c r="B1748" i="2" s="1"/>
  <c r="AA1217" i="3" s="1"/>
  <c r="Z553" i="2"/>
  <c r="B580" i="2"/>
  <c r="B1158" i="2"/>
  <c r="B1756" i="2" s="1"/>
  <c r="AA1225" i="3" s="1"/>
  <c r="Z561" i="2"/>
  <c r="B588" i="2"/>
  <c r="B1184" i="2"/>
  <c r="B1782" i="2" s="1"/>
  <c r="AA1251" i="3" s="1"/>
  <c r="Z587" i="2"/>
  <c r="B1146" i="2"/>
  <c r="B1744" i="2" s="1"/>
  <c r="AA1213" i="3" s="1"/>
  <c r="Z549" i="2"/>
  <c r="B576" i="2"/>
  <c r="B1166" i="2"/>
  <c r="B1764" i="2" s="1"/>
  <c r="AA1233" i="3" s="1"/>
  <c r="Z569" i="2"/>
  <c r="B596" i="2"/>
  <c r="B1170" i="2"/>
  <c r="B1768" i="2" s="1"/>
  <c r="AA1237" i="3" s="1"/>
  <c r="Z573" i="2"/>
  <c r="B1190" i="2"/>
  <c r="B1788" i="2" s="1"/>
  <c r="AA1257" i="3" s="1"/>
  <c r="Z593" i="2"/>
  <c r="B1142" i="2"/>
  <c r="B1740" i="2" s="1"/>
  <c r="AA1209" i="3" s="1"/>
  <c r="Z545" i="2"/>
  <c r="B572" i="2"/>
  <c r="B1156" i="2"/>
  <c r="B1754" i="2" s="1"/>
  <c r="AA1223" i="3" s="1"/>
  <c r="Z559" i="2"/>
  <c r="B586" i="2"/>
  <c r="B1152" i="2"/>
  <c r="B1750" i="2" s="1"/>
  <c r="AA1219" i="3" s="1"/>
  <c r="Z555" i="2"/>
  <c r="B582" i="2"/>
  <c r="B1192" i="2"/>
  <c r="B1790" i="2" s="1"/>
  <c r="AA1259" i="3" s="1"/>
  <c r="Z595" i="2"/>
  <c r="B1162" i="2"/>
  <c r="B1760" i="2" s="1"/>
  <c r="AA1229" i="3" s="1"/>
  <c r="Z565" i="2"/>
  <c r="B592" i="2"/>
  <c r="B1148" i="2"/>
  <c r="B1746" i="2" s="1"/>
  <c r="AA1215" i="3" s="1"/>
  <c r="Z551" i="2"/>
  <c r="B578" i="2"/>
  <c r="B1164" i="2"/>
  <c r="B1762" i="2" s="1"/>
  <c r="AA1231" i="3" s="1"/>
  <c r="Z567" i="2"/>
  <c r="B594" i="2"/>
  <c r="B1172" i="2"/>
  <c r="B1770" i="2" s="1"/>
  <c r="AA1239" i="3" s="1"/>
  <c r="Z575" i="2"/>
  <c r="B1182" i="2"/>
  <c r="B1780" i="2" s="1"/>
  <c r="AA1249" i="3" s="1"/>
  <c r="Z585" i="2"/>
  <c r="B1144" i="2"/>
  <c r="B1742" i="2" s="1"/>
  <c r="AA1211" i="3" s="1"/>
  <c r="Z547" i="2"/>
  <c r="B574" i="2"/>
  <c r="B1186" i="2"/>
  <c r="B1784" i="2" s="1"/>
  <c r="AA1253" i="3" s="1"/>
  <c r="Z589" i="2"/>
  <c r="B1180" i="2"/>
  <c r="B1778" i="2" s="1"/>
  <c r="AA1247" i="3" s="1"/>
  <c r="Z583" i="2"/>
  <c r="B1178" i="2"/>
  <c r="B1776" i="2" s="1"/>
  <c r="AA1245" i="3" s="1"/>
  <c r="Z581" i="2"/>
  <c r="B1189" i="2" l="1"/>
  <c r="B1787" i="2" s="1"/>
  <c r="AA1256" i="3" s="1"/>
  <c r="Z592" i="2"/>
  <c r="B1183" i="2"/>
  <c r="B1781" i="2" s="1"/>
  <c r="AA1250" i="3" s="1"/>
  <c r="Z586" i="2"/>
  <c r="B1181" i="2"/>
  <c r="B1779" i="2" s="1"/>
  <c r="AA1248" i="3" s="1"/>
  <c r="Z584" i="2"/>
  <c r="B1175" i="2"/>
  <c r="B1773" i="2" s="1"/>
  <c r="AA1242" i="3" s="1"/>
  <c r="Z578" i="2"/>
  <c r="B1179" i="2"/>
  <c r="B1777" i="2" s="1"/>
  <c r="AA1246" i="3" s="1"/>
  <c r="Z582" i="2"/>
  <c r="B1173" i="2"/>
  <c r="B1771" i="2" s="1"/>
  <c r="AA1240" i="3" s="1"/>
  <c r="Z576" i="2"/>
  <c r="B1177" i="2"/>
  <c r="B1775" i="2" s="1"/>
  <c r="AA1244" i="3" s="1"/>
  <c r="Z580" i="2"/>
  <c r="B1187" i="2"/>
  <c r="B1785" i="2" s="1"/>
  <c r="AA1254" i="3" s="1"/>
  <c r="Z590" i="2"/>
  <c r="B1191" i="2"/>
  <c r="B1789" i="2" s="1"/>
  <c r="AA1258" i="3" s="1"/>
  <c r="Z594" i="2"/>
  <c r="B1193" i="2"/>
  <c r="B1791" i="2" s="1"/>
  <c r="AA1260" i="3" s="1"/>
  <c r="Z596" i="2"/>
  <c r="B1185" i="2"/>
  <c r="B1783" i="2" s="1"/>
  <c r="AA1252" i="3" s="1"/>
  <c r="Z588" i="2"/>
  <c r="B1171" i="2"/>
  <c r="B1769" i="2" s="1"/>
  <c r="AA1238" i="3" s="1"/>
  <c r="Z574" i="2"/>
  <c r="B1169" i="2"/>
  <c r="B1767" i="2" s="1"/>
  <c r="AA1236" i="3" s="1"/>
  <c r="Z572" i="2"/>
</calcChain>
</file>

<file path=xl/sharedStrings.xml><?xml version="1.0" encoding="utf-8"?>
<sst xmlns="http://schemas.openxmlformats.org/spreadsheetml/2006/main" count="2379" uniqueCount="459">
  <si>
    <t>Direction</t>
  </si>
  <si>
    <t xml:space="preserve">Variable </t>
  </si>
  <si>
    <t>x0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</si>
  <si>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</si>
  <si>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</si>
  <si>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</si>
  <si>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</si>
  <si>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</si>
  <si>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</si>
  <si>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</si>
  <si>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</si>
  <si>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</si>
  <si>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</si>
  <si>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</si>
  <si>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</si>
  <si>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x13</t>
  </si>
  <si>
    <t>x14</t>
  </si>
  <si>
    <t>x15</t>
  </si>
  <si>
    <t>x16</t>
  </si>
  <si>
    <t>x17</t>
  </si>
  <si>
    <t>x18</t>
  </si>
  <si>
    <t>x19</t>
  </si>
  <si>
    <t>x20</t>
  </si>
  <si>
    <t>Hungary</t>
  </si>
  <si>
    <t>Czech Republic</t>
  </si>
  <si>
    <t>Poland</t>
  </si>
  <si>
    <t>Slovak Republic</t>
  </si>
  <si>
    <t>Slovenia</t>
  </si>
  <si>
    <t>Estonia</t>
  </si>
  <si>
    <t>Latvia</t>
  </si>
  <si>
    <t>Lithuania</t>
  </si>
  <si>
    <t>Germany</t>
  </si>
  <si>
    <t>France</t>
  </si>
  <si>
    <t>Spain</t>
  </si>
  <si>
    <t>Italy</t>
  </si>
  <si>
    <t>Greece</t>
  </si>
  <si>
    <t>Austria</t>
  </si>
  <si>
    <t>Belgium</t>
  </si>
  <si>
    <t>Denmark</t>
  </si>
  <si>
    <t>Finland</t>
  </si>
  <si>
    <t>Ireland</t>
  </si>
  <si>
    <t>Luxembourg</t>
  </si>
  <si>
    <t>Netherlands</t>
  </si>
  <si>
    <t>Portugal</t>
  </si>
  <si>
    <t>Sweden</t>
  </si>
  <si>
    <t>Irány</t>
  </si>
  <si>
    <t xml:space="preserve">Változó </t>
  </si>
  <si>
    <t>Wages</t>
  </si>
  <si>
    <t>Working hours</t>
  </si>
  <si>
    <t>Life expectancy</t>
  </si>
  <si>
    <t>Unemployment rate</t>
  </si>
  <si>
    <t>GDP</t>
  </si>
  <si>
    <t>Ország</t>
  </si>
  <si>
    <t>Év</t>
  </si>
  <si>
    <r>
      <t xml:space="preserve">Az átlagos </t>
    </r>
    <r>
      <rPr>
        <b/>
        <sz val="12"/>
        <color theme="1"/>
        <rFont val="Calibri"/>
        <family val="2"/>
        <charset val="238"/>
        <scheme val="minor"/>
      </rPr>
      <t>jövedelmek</t>
    </r>
    <r>
      <rPr>
        <sz val="12"/>
        <color theme="1"/>
        <rFont val="Calibri"/>
        <family val="2"/>
        <charset val="238"/>
        <scheme val="minor"/>
      </rPr>
      <t xml:space="preserve"> különbsége a teljes átlagtól  (USD)</t>
    </r>
  </si>
  <si>
    <r>
      <t xml:space="preserve">Indikátor, hogy hányszor van meg az átlagtól való különbség az átlagban a </t>
    </r>
    <r>
      <rPr>
        <b/>
        <sz val="12"/>
        <color theme="1"/>
        <rFont val="Calibri"/>
        <family val="2"/>
        <charset val="238"/>
        <scheme val="minor"/>
      </rPr>
      <t>jövedelem</t>
    </r>
    <r>
      <rPr>
        <sz val="12"/>
        <color theme="1"/>
        <rFont val="Calibri"/>
        <family val="2"/>
        <charset val="238"/>
        <scheme val="minor"/>
      </rPr>
      <t xml:space="preserve"> terén (USD)</t>
    </r>
  </si>
  <si>
    <r>
      <t xml:space="preserve">szórás/átlag </t>
    </r>
    <r>
      <rPr>
        <b/>
        <sz val="12"/>
        <color theme="1"/>
        <rFont val="Calibri"/>
        <family val="2"/>
        <charset val="238"/>
        <scheme val="minor"/>
      </rPr>
      <t>jövedelem</t>
    </r>
    <r>
      <rPr>
        <sz val="12"/>
        <color theme="1"/>
        <rFont val="Calibri"/>
        <family val="2"/>
        <charset val="238"/>
        <scheme val="minor"/>
      </rPr>
      <t xml:space="preserve"> különbségek az ország adataival és anélkül (abszolút, USD)</t>
    </r>
  </si>
  <si>
    <r>
      <t xml:space="preserve">Relatív </t>
    </r>
    <r>
      <rPr>
        <b/>
        <sz val="12"/>
        <color theme="1"/>
        <rFont val="Calibri"/>
        <family val="2"/>
        <charset val="238"/>
        <scheme val="minor"/>
      </rPr>
      <t>jövedelem</t>
    </r>
    <r>
      <rPr>
        <sz val="12"/>
        <color theme="1"/>
        <rFont val="Calibri"/>
        <family val="2"/>
        <charset val="238"/>
        <scheme val="minor"/>
      </rPr>
      <t xml:space="preserve"> különbségek az átlagtól (USD)</t>
    </r>
  </si>
  <si>
    <r>
      <t xml:space="preserve">Az átlagos </t>
    </r>
    <r>
      <rPr>
        <b/>
        <sz val="12"/>
        <color theme="1"/>
        <rFont val="Calibri"/>
        <family val="2"/>
        <charset val="238"/>
        <scheme val="minor"/>
      </rPr>
      <t>munkaóra</t>
    </r>
    <r>
      <rPr>
        <sz val="12"/>
        <color theme="1"/>
        <rFont val="Calibri"/>
        <family val="2"/>
        <charset val="238"/>
        <scheme val="minor"/>
      </rPr>
      <t xml:space="preserve"> különbsége a teljes átlagtól  (óra)</t>
    </r>
  </si>
  <si>
    <r>
      <t xml:space="preserve">Indikátor, hogy hányszor van meg az átlagtól való különbség az átlagban a </t>
    </r>
    <r>
      <rPr>
        <b/>
        <sz val="12"/>
        <color theme="1"/>
        <rFont val="Calibri"/>
        <family val="2"/>
        <charset val="238"/>
        <scheme val="minor"/>
      </rPr>
      <t>munkaórák</t>
    </r>
    <r>
      <rPr>
        <sz val="12"/>
        <color theme="1"/>
        <rFont val="Calibri"/>
        <family val="2"/>
        <charset val="238"/>
        <scheme val="minor"/>
      </rPr>
      <t xml:space="preserve"> terén (óra)</t>
    </r>
  </si>
  <si>
    <r>
      <t xml:space="preserve">szórás/átlag </t>
    </r>
    <r>
      <rPr>
        <b/>
        <sz val="12"/>
        <color theme="1"/>
        <rFont val="Calibri"/>
        <family val="2"/>
        <charset val="238"/>
        <scheme val="minor"/>
      </rPr>
      <t>munkaóra</t>
    </r>
    <r>
      <rPr>
        <sz val="12"/>
        <color theme="1"/>
        <rFont val="Calibri"/>
        <family val="2"/>
        <charset val="238"/>
        <scheme val="minor"/>
      </rPr>
      <t xml:space="preserve"> különbségek az ország adataival és anélkül (abszolút, óra)</t>
    </r>
  </si>
  <si>
    <r>
      <t xml:space="preserve">Relatív </t>
    </r>
    <r>
      <rPr>
        <b/>
        <sz val="12"/>
        <color theme="1"/>
        <rFont val="Calibri"/>
        <family val="2"/>
        <charset val="238"/>
        <scheme val="minor"/>
      </rPr>
      <t>munkaórák</t>
    </r>
    <r>
      <rPr>
        <sz val="12"/>
        <color theme="1"/>
        <rFont val="Calibri"/>
        <family val="2"/>
        <charset val="238"/>
        <scheme val="minor"/>
      </rPr>
      <t xml:space="preserve"> különbségek az átlagtól (óra)</t>
    </r>
  </si>
  <si>
    <r>
      <t xml:space="preserve">A </t>
    </r>
    <r>
      <rPr>
        <b/>
        <sz val="12"/>
        <color theme="1"/>
        <rFont val="Calibri"/>
        <family val="2"/>
        <charset val="238"/>
        <scheme val="minor"/>
      </rPr>
      <t>várható élettartam</t>
    </r>
    <r>
      <rPr>
        <sz val="12"/>
        <color theme="1"/>
        <rFont val="Calibri"/>
        <family val="2"/>
        <charset val="238"/>
        <scheme val="minor"/>
      </rPr>
      <t xml:space="preserve"> különbsége a teljes átlagtól (év)</t>
    </r>
  </si>
  <si>
    <r>
      <t xml:space="preserve">Indikátor, hogy hányszor van meg az átlagtól való különbség az átlagban a </t>
    </r>
    <r>
      <rPr>
        <b/>
        <sz val="12"/>
        <color theme="1"/>
        <rFont val="Calibri"/>
        <family val="2"/>
        <charset val="238"/>
        <scheme val="minor"/>
      </rPr>
      <t>várható élettartam</t>
    </r>
    <r>
      <rPr>
        <sz val="12"/>
        <color theme="1"/>
        <rFont val="Calibri"/>
        <family val="2"/>
        <charset val="238"/>
        <scheme val="minor"/>
      </rPr>
      <t xml:space="preserve"> terén (év)</t>
    </r>
  </si>
  <si>
    <r>
      <t xml:space="preserve">szórás/átlag </t>
    </r>
    <r>
      <rPr>
        <b/>
        <sz val="12"/>
        <color theme="1"/>
        <rFont val="Calibri"/>
        <family val="2"/>
        <charset val="238"/>
        <scheme val="minor"/>
      </rPr>
      <t>várható élettartam</t>
    </r>
    <r>
      <rPr>
        <sz val="12"/>
        <color theme="1"/>
        <rFont val="Calibri"/>
        <family val="2"/>
        <charset val="238"/>
        <scheme val="minor"/>
      </rPr>
      <t xml:space="preserve"> különbségek az ország adataival és anélkül (év, abszolút)</t>
    </r>
  </si>
  <si>
    <r>
      <t xml:space="preserve">Relatív </t>
    </r>
    <r>
      <rPr>
        <b/>
        <sz val="12"/>
        <color theme="1"/>
        <rFont val="Calibri"/>
        <family val="2"/>
        <charset val="238"/>
        <scheme val="minor"/>
      </rPr>
      <t>várható élettartam</t>
    </r>
    <r>
      <rPr>
        <sz val="12"/>
        <color theme="1"/>
        <rFont val="Calibri"/>
        <family val="2"/>
        <charset val="238"/>
        <scheme val="minor"/>
      </rPr>
      <t xml:space="preserve"> különbségek az átlagtól (év)</t>
    </r>
  </si>
  <si>
    <r>
      <t xml:space="preserve">A  </t>
    </r>
    <r>
      <rPr>
        <b/>
        <sz val="12"/>
        <color theme="1"/>
        <rFont val="Calibri"/>
        <family val="2"/>
        <charset val="238"/>
        <scheme val="minor"/>
      </rPr>
      <t>munkanélküliségi ráta</t>
    </r>
    <r>
      <rPr>
        <sz val="12"/>
        <color theme="1"/>
        <rFont val="Calibri"/>
        <family val="2"/>
        <charset val="238"/>
        <scheme val="minor"/>
      </rPr>
      <t xml:space="preserve"> különbsége a teljes átlagtól (%)</t>
    </r>
  </si>
  <si>
    <r>
      <t xml:space="preserve">Indikátor, hogy hányszor van meg az átlagtól való különbség az átlagban a </t>
    </r>
    <r>
      <rPr>
        <b/>
        <sz val="12"/>
        <color theme="1"/>
        <rFont val="Calibri"/>
        <family val="2"/>
        <charset val="238"/>
        <scheme val="minor"/>
      </rPr>
      <t xml:space="preserve">munkanélküliségi ráta </t>
    </r>
    <r>
      <rPr>
        <sz val="12"/>
        <color theme="1"/>
        <rFont val="Calibri"/>
        <family val="2"/>
        <charset val="238"/>
        <scheme val="minor"/>
      </rPr>
      <t>terén (%)</t>
    </r>
  </si>
  <si>
    <r>
      <t xml:space="preserve">szórás/átlag </t>
    </r>
    <r>
      <rPr>
        <b/>
        <sz val="12"/>
        <color theme="1"/>
        <rFont val="Calibri"/>
        <family val="2"/>
        <charset val="238"/>
        <scheme val="minor"/>
      </rPr>
      <t>munkanélküliségi ráta</t>
    </r>
    <r>
      <rPr>
        <sz val="12"/>
        <color theme="1"/>
        <rFont val="Calibri"/>
        <family val="2"/>
        <charset val="238"/>
        <scheme val="minor"/>
      </rPr>
      <t xml:space="preserve"> különbségek az ország adataival és anélkül (%, abszolút)</t>
    </r>
  </si>
  <si>
    <r>
      <t xml:space="preserve">Relatív </t>
    </r>
    <r>
      <rPr>
        <b/>
        <sz val="12"/>
        <color theme="1"/>
        <rFont val="Calibri"/>
        <family val="2"/>
        <charset val="238"/>
        <scheme val="minor"/>
      </rPr>
      <t>munkanélküliségi ráta</t>
    </r>
    <r>
      <rPr>
        <sz val="12"/>
        <color theme="1"/>
        <rFont val="Calibri"/>
        <family val="2"/>
        <charset val="238"/>
        <scheme val="minor"/>
      </rPr>
      <t xml:space="preserve"> különbségek az átlagtól (év)</t>
    </r>
  </si>
  <si>
    <r>
      <t xml:space="preserve">A  </t>
    </r>
    <r>
      <rPr>
        <b/>
        <sz val="12"/>
        <color theme="1"/>
        <rFont val="Calibri"/>
        <family val="2"/>
        <charset val="238"/>
        <scheme val="minor"/>
      </rPr>
      <t>GDP/fő</t>
    </r>
    <r>
      <rPr>
        <sz val="12"/>
        <color theme="1"/>
        <rFont val="Calibri"/>
        <family val="2"/>
        <charset val="238"/>
        <scheme val="minor"/>
      </rPr>
      <t xml:space="preserve"> különbsége a teljes átlagtól (USD)</t>
    </r>
  </si>
  <si>
    <r>
      <t xml:space="preserve">Indikátor, hogy hányszor van meg az átlagtól való különbség az átlagban a </t>
    </r>
    <r>
      <rPr>
        <b/>
        <sz val="12"/>
        <color theme="1"/>
        <rFont val="Calibri"/>
        <family val="2"/>
        <charset val="238"/>
        <scheme val="minor"/>
      </rPr>
      <t xml:space="preserve">GDP/fő </t>
    </r>
    <r>
      <rPr>
        <sz val="12"/>
        <color theme="1"/>
        <rFont val="Calibri"/>
        <family val="2"/>
        <charset val="238"/>
        <scheme val="minor"/>
      </rPr>
      <t>terén (USD)</t>
    </r>
  </si>
  <si>
    <r>
      <t xml:space="preserve">szórás/átlag </t>
    </r>
    <r>
      <rPr>
        <b/>
        <sz val="12"/>
        <color theme="1"/>
        <rFont val="Calibri"/>
        <family val="2"/>
        <charset val="238"/>
        <scheme val="minor"/>
      </rPr>
      <t>GDP/fő</t>
    </r>
    <r>
      <rPr>
        <sz val="12"/>
        <color theme="1"/>
        <rFont val="Calibri"/>
        <family val="2"/>
        <charset val="238"/>
        <scheme val="minor"/>
      </rPr>
      <t xml:space="preserve"> különbségek az ország adataival és anélkül (USD, abszolút)</t>
    </r>
  </si>
  <si>
    <r>
      <t xml:space="preserve">Relatív </t>
    </r>
    <r>
      <rPr>
        <b/>
        <sz val="12"/>
        <color theme="1"/>
        <rFont val="Calibri"/>
        <family val="2"/>
        <charset val="238"/>
        <scheme val="minor"/>
      </rPr>
      <t>GDP/fő</t>
    </r>
    <r>
      <rPr>
        <sz val="12"/>
        <color theme="1"/>
        <rFont val="Calibri"/>
        <family val="2"/>
        <charset val="238"/>
        <scheme val="minor"/>
      </rPr>
      <t xml:space="preserve"> különbségek az átlagtól (év)</t>
    </r>
  </si>
  <si>
    <t xml:space="preserve">Ország </t>
  </si>
  <si>
    <t>Korrelációk</t>
  </si>
  <si>
    <t>Stairs</t>
  </si>
  <si>
    <t>Irányok</t>
  </si>
  <si>
    <t>y érték</t>
  </si>
  <si>
    <t>Max</t>
  </si>
  <si>
    <t>Min</t>
  </si>
  <si>
    <t>Stairs II.</t>
  </si>
  <si>
    <t>Azonosító:</t>
  </si>
  <si>
    <t>Objektumok:</t>
  </si>
  <si>
    <t>Attribútumok:</t>
  </si>
  <si>
    <t>Lépcsôk:</t>
  </si>
  <si>
    <t>Eltolás:</t>
  </si>
  <si>
    <t>Leírás:</t>
  </si>
  <si>
    <t>COCO Y0: 1140150</t>
  </si>
  <si>
    <t>Rangsor</t>
  </si>
  <si>
    <t>Lépcsôk(1)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</si>
  <si>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</si>
  <si>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</si>
  <si>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</si>
  <si>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</si>
  <si>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</si>
  <si>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</si>
  <si>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</si>
  <si>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</si>
  <si>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</si>
  <si>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</si>
  <si>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</si>
  <si>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</si>
  <si>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</si>
  <si>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</si>
  <si>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</si>
  <si>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</si>
  <si>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</si>
  <si>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</si>
  <si>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X(A19)</t>
  </si>
  <si>
    <t>X(A20)</t>
  </si>
  <si>
    <t>S1</t>
  </si>
  <si>
    <t>(29+29)/(2)=29</t>
  </si>
  <si>
    <t>(89+44)/(2)=66.5</t>
  </si>
  <si>
    <t>(29+31)/(2)=30</t>
  </si>
  <si>
    <t>(29+41)/(2)=35</t>
  </si>
  <si>
    <t>(999594.9+106)/(2)=499850.45</t>
  </si>
  <si>
    <t>(38+29)/(2)=33.5</t>
  </si>
  <si>
    <t>(60+29)/(2)=44.5</t>
  </si>
  <si>
    <t>(29+999784.9)/(2)=499906.95</t>
  </si>
  <si>
    <t>(36+46)/(2)=41</t>
  </si>
  <si>
    <t>(29+78)/(2)=53.5</t>
  </si>
  <si>
    <t>S2</t>
  </si>
  <si>
    <t>(28+28)/(2)=28</t>
  </si>
  <si>
    <t>(88+43)/(2)=65.5</t>
  </si>
  <si>
    <t>(28+30)/(2)=29</t>
  </si>
  <si>
    <t>(28+40)/(2)=34</t>
  </si>
  <si>
    <t>(999593.9+105)/(2)=499849.45</t>
  </si>
  <si>
    <t>(37+28)/(2)=32.5</t>
  </si>
  <si>
    <t>(55+28)/(2)=41.5</t>
  </si>
  <si>
    <t>(28+999783.9)/(2)=499905.95</t>
  </si>
  <si>
    <t>(35+41)/(2)=38</t>
  </si>
  <si>
    <t>(28+77)/(2)=52.5</t>
  </si>
  <si>
    <t>S3</t>
  </si>
  <si>
    <t>(27+27)/(2)=27</t>
  </si>
  <si>
    <t>(42+42)/(2)=42</t>
  </si>
  <si>
    <t>(27+29)/(2)=28</t>
  </si>
  <si>
    <t>(27+39)/(2)=33</t>
  </si>
  <si>
    <t>(999583.9+104)/(2)=499843.95</t>
  </si>
  <si>
    <t>(30+27)/(2)=28.5</t>
  </si>
  <si>
    <t>(54+27)/(2)=40.5</t>
  </si>
  <si>
    <t>(27+999782.9)/(2)=499904.95</t>
  </si>
  <si>
    <t>(34+40)/(2)=37</t>
  </si>
  <si>
    <t>(27+76)/(2)=51.5</t>
  </si>
  <si>
    <t>S4</t>
  </si>
  <si>
    <t>(26+26)/(2)=26</t>
  </si>
  <si>
    <t>(41+26)/(2)=33.5</t>
  </si>
  <si>
    <t>(26+28)/(2)=27</t>
  </si>
  <si>
    <t>(26+38)/(2)=32</t>
  </si>
  <si>
    <t>(999579.9+103)/(2)=499841.45</t>
  </si>
  <si>
    <t>(29+26)/(2)=27.5</t>
  </si>
  <si>
    <t>(53+26)/(2)=39.5</t>
  </si>
  <si>
    <t>(26+999781.9)/(2)=499903.95</t>
  </si>
  <si>
    <t>(33+39)/(2)=36</t>
  </si>
  <si>
    <t>(26+75)/(2)=50.5</t>
  </si>
  <si>
    <t>S5</t>
  </si>
  <si>
    <t>(25+25)/(2)=25</t>
  </si>
  <si>
    <t>(40+25)/(2)=32.5</t>
  </si>
  <si>
    <t>(25+27)/(2)=26</t>
  </si>
  <si>
    <t>(25+37)/(2)=31</t>
  </si>
  <si>
    <t>(999578.9+99)/(2)=499838.95</t>
  </si>
  <si>
    <t>(28+25)/(2)=26.5</t>
  </si>
  <si>
    <t>(52+25)/(2)=38.5</t>
  </si>
  <si>
    <t>(25+999780.9)/(2)=499902.95</t>
  </si>
  <si>
    <t>(32+38)/(2)=35</t>
  </si>
  <si>
    <t>(25+74)/(2)=49.5</t>
  </si>
  <si>
    <t>S6</t>
  </si>
  <si>
    <t>(24+24)/(2)=24</t>
  </si>
  <si>
    <t>(39+24)/(2)=31.5</t>
  </si>
  <si>
    <t>(24+26)/(2)=25</t>
  </si>
  <si>
    <t>(24+36)/(2)=30</t>
  </si>
  <si>
    <t>(999577.9+98)/(2)=499837.95</t>
  </si>
  <si>
    <t>(27+24)/(2)=25.5</t>
  </si>
  <si>
    <t>(51+24)/(2)=37.5</t>
  </si>
  <si>
    <t>(24+999779.9)/(2)=499901.95</t>
  </si>
  <si>
    <t>(31+37)/(2)=34</t>
  </si>
  <si>
    <t>(24+73)/(2)=48.5</t>
  </si>
  <si>
    <t>S7</t>
  </si>
  <si>
    <t>(23+23)/(2)=23</t>
  </si>
  <si>
    <t>(38+23)/(2)=30.5</t>
  </si>
  <si>
    <t>(23+35)/(2)=29</t>
  </si>
  <si>
    <t>(999576.9+97)/(2)=499836.95</t>
  </si>
  <si>
    <t>(26+23)/(2)=24.5</t>
  </si>
  <si>
    <t>(50+23)/(2)=36.5</t>
  </si>
  <si>
    <t>(23+999778.9)/(2)=499900.95</t>
  </si>
  <si>
    <t>(23+72)/(2)=47.5</t>
  </si>
  <si>
    <t>S8</t>
  </si>
  <si>
    <t>(22+22)/(2)=22</t>
  </si>
  <si>
    <t>(37+22)/(2)=29.5</t>
  </si>
  <si>
    <t>(22+34)/(2)=28</t>
  </si>
  <si>
    <t>(999575.9+96)/(2)=499835.95</t>
  </si>
  <si>
    <t>(25+22)/(2)=23.5</t>
  </si>
  <si>
    <t>(49+22)/(2)=35.5</t>
  </si>
  <si>
    <t>(22+999777.9)/(2)=499899.95</t>
  </si>
  <si>
    <t>(22+71)/(2)=46.5</t>
  </si>
  <si>
    <t>S9</t>
  </si>
  <si>
    <t>(21+21)/(2)=21</t>
  </si>
  <si>
    <t>(36+21)/(2)=28.5</t>
  </si>
  <si>
    <t>(21+33)/(2)=27</t>
  </si>
  <si>
    <t>(999574.9+95)/(2)=499834.95</t>
  </si>
  <si>
    <t>(24+21)/(2)=22.5</t>
  </si>
  <si>
    <t>(48+21)/(2)=34.5</t>
  </si>
  <si>
    <t>(21+999776.9)/(2)=499898.95</t>
  </si>
  <si>
    <t>(21+70)/(2)=45.5</t>
  </si>
  <si>
    <t>S10</t>
  </si>
  <si>
    <t>(20+20)/(2)=20</t>
  </si>
  <si>
    <t>(35+20)/(2)=27.5</t>
  </si>
  <si>
    <t>(20+32)/(2)=26</t>
  </si>
  <si>
    <t>(999573.9+67)/(2)=499820.45</t>
  </si>
  <si>
    <t>(23+20)/(2)=21.5</t>
  </si>
  <si>
    <t>(47+20)/(2)=33.5</t>
  </si>
  <si>
    <t>(20+999775.9)/(2)=499897.95</t>
  </si>
  <si>
    <t>(21+20)/(2)=20.5</t>
  </si>
  <si>
    <t>(20+69)/(2)=44.5</t>
  </si>
  <si>
    <t>S11</t>
  </si>
  <si>
    <t>(19+19)/(2)=19</t>
  </si>
  <si>
    <t>(28+19)/(2)=23.5</t>
  </si>
  <si>
    <t>(19+31)/(2)=25</t>
  </si>
  <si>
    <t>(999554.9+54)/(2)=499804.45</t>
  </si>
  <si>
    <t>(22+19)/(2)=20.5</t>
  </si>
  <si>
    <t>(46+19)/(2)=32.5</t>
  </si>
  <si>
    <t>(19+999774.9)/(2)=499896.95</t>
  </si>
  <si>
    <t>(20+19)/(2)=19.5</t>
  </si>
  <si>
    <t>(19+68)/(2)=43.5</t>
  </si>
  <si>
    <t>S12</t>
  </si>
  <si>
    <t>(18+18)/(2)=18</t>
  </si>
  <si>
    <t>(18+30)/(2)=24</t>
  </si>
  <si>
    <t>(999553.9+42)/(2)=499797.95</t>
  </si>
  <si>
    <t>(21+18)/(2)=19.5</t>
  </si>
  <si>
    <t>(40+18)/(2)=29</t>
  </si>
  <si>
    <t>(18+999773.9)/(2)=499895.95</t>
  </si>
  <si>
    <t>(19+18)/(2)=18.5</t>
  </si>
  <si>
    <t>(18+67)/(2)=42.5</t>
  </si>
  <si>
    <t>S13</t>
  </si>
  <si>
    <t>(17+17)/(2)=17</t>
  </si>
  <si>
    <t>(17+29)/(2)=23</t>
  </si>
  <si>
    <t>(999552.9+41)/(2)=499796.95</t>
  </si>
  <si>
    <t>(20+17)/(2)=18.5</t>
  </si>
  <si>
    <t>(39+17)/(2)=28</t>
  </si>
  <si>
    <t>(17+999772.9)/(2)=499894.95</t>
  </si>
  <si>
    <t>(18+17)/(2)=17.5</t>
  </si>
  <si>
    <t>(17+66)/(2)=41.5</t>
  </si>
  <si>
    <t>S14</t>
  </si>
  <si>
    <t>(16+16)/(2)=16</t>
  </si>
  <si>
    <t>(16+28)/(2)=22</t>
  </si>
  <si>
    <t>(999551.9+35)/(2)=499793.45</t>
  </si>
  <si>
    <t>(19+16)/(2)=17.5</t>
  </si>
  <si>
    <t>(38+16)/(2)=27</t>
  </si>
  <si>
    <t>(16+999771.9)/(2)=499893.95</t>
  </si>
  <si>
    <t>(17+16)/(2)=16.5</t>
  </si>
  <si>
    <t>(16+65)/(2)=40.5</t>
  </si>
  <si>
    <t>S15</t>
  </si>
  <si>
    <t>(15+15)/(2)=15</t>
  </si>
  <si>
    <t>(15+27)/(2)=21</t>
  </si>
  <si>
    <t>(999550.9+34)/(2)=499792.45</t>
  </si>
  <si>
    <t>(18+15)/(2)=16.5</t>
  </si>
  <si>
    <t>(37+15)/(2)=26</t>
  </si>
  <si>
    <t>(15+999770.9)/(2)=499892.95</t>
  </si>
  <si>
    <t>(16+15)/(2)=15.5</t>
  </si>
  <si>
    <t>(15+64)/(2)=39.5</t>
  </si>
  <si>
    <t>S16</t>
  </si>
  <si>
    <t>(14+14)/(2)=14</t>
  </si>
  <si>
    <t>(14+26)/(2)=20</t>
  </si>
  <si>
    <t>(999544.9+33)/(2)=499788.95</t>
  </si>
  <si>
    <t>(17+14)/(2)=15.5</t>
  </si>
  <si>
    <t>(23+14)/(2)=18.5</t>
  </si>
  <si>
    <t>(14+999769.9)/(2)=499891.95</t>
  </si>
  <si>
    <t>(14+63)/(2)=38.5</t>
  </si>
  <si>
    <t>S17</t>
  </si>
  <si>
    <t>(13+13)/(2)=13</t>
  </si>
  <si>
    <t>(13+25)/(2)=19</t>
  </si>
  <si>
    <t>(999543.9+32)/(2)=499787.95</t>
  </si>
  <si>
    <t>(16+13)/(2)=14.5</t>
  </si>
  <si>
    <t>(19+13)/(2)=16</t>
  </si>
  <si>
    <t>(13+999768.9)/(2)=499890.95</t>
  </si>
  <si>
    <t>(13+62)/(2)=37.5</t>
  </si>
  <si>
    <t>S18</t>
  </si>
  <si>
    <t>(12+12)/(2)=12</t>
  </si>
  <si>
    <t>(12+24)/(2)=18</t>
  </si>
  <si>
    <t>(999542.9+31)/(2)=499786.95</t>
  </si>
  <si>
    <t>(15+12)/(2)=13.5</t>
  </si>
  <si>
    <t>(18+12)/(2)=15</t>
  </si>
  <si>
    <t>(12+999767.9)/(2)=499889.95</t>
  </si>
  <si>
    <t>(12+61)/(2)=36.5</t>
  </si>
  <si>
    <t>S19</t>
  </si>
  <si>
    <t>(11+11)/(2)=11</t>
  </si>
  <si>
    <t>(11+23)/(2)=17</t>
  </si>
  <si>
    <t>(999538.9+30)/(2)=499784.45</t>
  </si>
  <si>
    <t>(14+11)/(2)=12.5</t>
  </si>
  <si>
    <t>(11+999766.9)/(2)=499888.95</t>
  </si>
  <si>
    <t>(11+60)/(2)=35.5</t>
  </si>
  <si>
    <t>S20</t>
  </si>
  <si>
    <t>(10+10)/(2)=10</t>
  </si>
  <si>
    <t>(10+22)/(2)=16</t>
  </si>
  <si>
    <t>(999537.9+29)/(2)=499783.45</t>
  </si>
  <si>
    <t>(10+999765.9)/(2)=499887.95</t>
  </si>
  <si>
    <t>(10+59)/(2)=34.5</t>
  </si>
  <si>
    <t>S21</t>
  </si>
  <si>
    <t>(9+9)/(2)=9</t>
  </si>
  <si>
    <t>(9+21)/(2)=15</t>
  </si>
  <si>
    <t>(999536.9+9)/(2)=499772.95</t>
  </si>
  <si>
    <t>(9+999764.9)/(2)=499886.95</t>
  </si>
  <si>
    <t>(9+58)/(2)=33.5</t>
  </si>
  <si>
    <t>S22</t>
  </si>
  <si>
    <t>(8+8)/(2)=8</t>
  </si>
  <si>
    <t>(8+20)/(2)=14</t>
  </si>
  <si>
    <t>(999535.9+8)/(2)=499771.95</t>
  </si>
  <si>
    <t>(8+999763.9)/(2)=499885.95</t>
  </si>
  <si>
    <t>(8+57)/(2)=32.5</t>
  </si>
  <si>
    <t>S23</t>
  </si>
  <si>
    <t>(7+7)/(2)=7</t>
  </si>
  <si>
    <t>(7+19)/(2)=13</t>
  </si>
  <si>
    <t>(999534.9+7)/(2)=499770.95</t>
  </si>
  <si>
    <t>(7+999762.9)/(2)=499884.95</t>
  </si>
  <si>
    <t>(7+56)/(2)=31.5</t>
  </si>
  <si>
    <t>S24</t>
  </si>
  <si>
    <t>(6+6)/(2)=6</t>
  </si>
  <si>
    <t>(6+18)/(2)=12</t>
  </si>
  <si>
    <t>(999533.9+6)/(2)=499769.95</t>
  </si>
  <si>
    <t>(6+999761.9)/(2)=499883.95</t>
  </si>
  <si>
    <t>(6+55)/(2)=30.5</t>
  </si>
  <si>
    <t>S25</t>
  </si>
  <si>
    <t>(5+5)/(2)=5</t>
  </si>
  <si>
    <t>(999532.9+5)/(2)=499768.95</t>
  </si>
  <si>
    <t>(5+999760.9)/(2)=499882.95</t>
  </si>
  <si>
    <t>(5+54)/(2)=29.5</t>
  </si>
  <si>
    <t>S26</t>
  </si>
  <si>
    <t>(4+4)/(2)=4</t>
  </si>
  <si>
    <t>(999531.9+4)/(2)=499767.95</t>
  </si>
  <si>
    <t>(4+999759.9)/(2)=499881.95</t>
  </si>
  <si>
    <t>(4+53)/(2)=28.5</t>
  </si>
  <si>
    <t>S27</t>
  </si>
  <si>
    <t>(3+3)/(2)=3</t>
  </si>
  <si>
    <t>(999530.9+3)/(2)=499766.95</t>
  </si>
  <si>
    <t>(3+999758.9)/(2)=499880.95</t>
  </si>
  <si>
    <t>(3+52)/(2)=27.5</t>
  </si>
  <si>
    <t>S28</t>
  </si>
  <si>
    <t>(2+2)/(2)=2</t>
  </si>
  <si>
    <t>(999529.9+2)/(2)=499765.95</t>
  </si>
  <si>
    <t>(2+999757.9)/(2)=499879.95</t>
  </si>
  <si>
    <t>(2+51)/(2)=26.5</t>
  </si>
  <si>
    <t>S29</t>
  </si>
  <si>
    <t>(1+1)/(2)=1</t>
  </si>
  <si>
    <t>(999528.9+1)/(2)=499764.95</t>
  </si>
  <si>
    <t>(1+999756.9)/(2)=499878.95</t>
  </si>
  <si>
    <t>(1+50)/(2)=25.5</t>
  </si>
  <si>
    <t>S30</t>
  </si>
  <si>
    <t>(0+0)/(2)=0</t>
  </si>
  <si>
    <t>(999527.9+0)/(2)=499763.95</t>
  </si>
  <si>
    <t>(0+999754.9)/(2)=499877.45</t>
  </si>
  <si>
    <t>Lépcsôk(2)</t>
  </si>
  <si>
    <t>COCO:Y0</t>
  </si>
  <si>
    <t>Becslés</t>
  </si>
  <si>
    <t>Tény+0</t>
  </si>
  <si>
    <t>Delta</t>
  </si>
  <si>
    <t>Delta/Tény</t>
  </si>
  <si>
    <t>country</t>
  </si>
  <si>
    <t>year</t>
  </si>
  <si>
    <t>S1 összeg:</t>
  </si>
  <si>
    <t>S30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</si>
  <si>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</si>
  <si>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</si>
  <si>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</si>
  <si>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</si>
  <si>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</si>
  <si>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</si>
  <si>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</si>
  <si>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4.44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</si>
  <si>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13.18 mp (0.22 p)</t>
    </r>
  </si>
  <si>
    <t>EU Országok ranglistája (1995-2021)</t>
  </si>
  <si>
    <t>Összeg / Delta</t>
  </si>
  <si>
    <t>Oszlopcímkék</t>
  </si>
  <si>
    <t>1995-</t>
  </si>
  <si>
    <t>2004-</t>
  </si>
  <si>
    <t>2010-</t>
  </si>
  <si>
    <t>Sorcímkék</t>
  </si>
  <si>
    <t>Végösszeg</t>
  </si>
  <si>
    <t>Szum</t>
  </si>
  <si>
    <t>Országok</t>
  </si>
  <si>
    <t>delta 2004-</t>
  </si>
  <si>
    <t>delta 2010-</t>
  </si>
  <si>
    <t>Sweden2</t>
  </si>
  <si>
    <t>irány</t>
  </si>
  <si>
    <t>Karakterisztikák</t>
  </si>
  <si>
    <t>COCO Y0 Mátrix</t>
  </si>
  <si>
    <t>max</t>
  </si>
  <si>
    <t>min</t>
  </si>
  <si>
    <t>átlag</t>
  </si>
  <si>
    <t>szórás</t>
  </si>
  <si>
    <t>meredekség</t>
  </si>
  <si>
    <t>Y érték</t>
  </si>
  <si>
    <t>COCO Y0: 8619673</t>
  </si>
  <si>
    <t>(925.4+21)/(2)=473.2</t>
  </si>
  <si>
    <t>(51+988.3)/(2)=519.65</t>
  </si>
  <si>
    <t>(924.4+20)/(2)=472.2</t>
  </si>
  <si>
    <t>(20+39)/(2)=29.5</t>
  </si>
  <si>
    <t>(50+987.3)/(2)=518.65</t>
  </si>
  <si>
    <t>(923.4+19)/(2)=471.2</t>
  </si>
  <si>
    <t>(19+38)/(2)=28.5</t>
  </si>
  <si>
    <t>(49+986.4)/(2)=517.65</t>
  </si>
  <si>
    <t>(922.4+18)/(2)=470.2</t>
  </si>
  <si>
    <t>(18+37)/(2)=27.5</t>
  </si>
  <si>
    <t>(42+985.4)/(2)=513.65</t>
  </si>
  <si>
    <t>(921.4+17)/(2)=469.2</t>
  </si>
  <si>
    <t>(17+36)/(2)=26.5</t>
  </si>
  <si>
    <t>(24+984.4)/(2)=504.15</t>
  </si>
  <si>
    <t>(920.4+16)/(2)=468.2</t>
  </si>
  <si>
    <t>(16+35)/(2)=25.5</t>
  </si>
  <si>
    <t>(23+983.4)/(2)=503.15</t>
  </si>
  <si>
    <t>(919.4+15)/(2)=467.2</t>
  </si>
  <si>
    <t>(15+34)/(2)=24.5</t>
  </si>
  <si>
    <t>(22+982.4)/(2)=502.15</t>
  </si>
  <si>
    <t>(918.4+14)/(2)=466.2</t>
  </si>
  <si>
    <t>(14+33)/(2)=23.5</t>
  </si>
  <si>
    <t>(21+981.4)/(2)=501.15</t>
  </si>
  <si>
    <t>(917.4+13)/(2)=465.2</t>
  </si>
  <si>
    <t>(13+32)/(2)=22.5</t>
  </si>
  <si>
    <t>(20+980.4)/(2)=500.15</t>
  </si>
  <si>
    <t>(916.4+12)/(2)=464.2</t>
  </si>
  <si>
    <t>(12+31)/(2)=21.5</t>
  </si>
  <si>
    <t>(12+979.4)/(2)=495.65</t>
  </si>
  <si>
    <t>(915.4+11)/(2)=463.2</t>
  </si>
  <si>
    <t>(11+30)/(2)=20.5</t>
  </si>
  <si>
    <t>(11+978.4)/(2)=494.65</t>
  </si>
  <si>
    <t>(914.4+10)/(2)=462.2</t>
  </si>
  <si>
    <t>(10+29)/(2)=19.5</t>
  </si>
  <si>
    <t>(10+977.4)/(2)=493.65</t>
  </si>
  <si>
    <t>(913.4+9)/(2)=461.2</t>
  </si>
  <si>
    <t>(9+28)/(2)=18.5</t>
  </si>
  <si>
    <t>(9+976.4)/(2)=492.7</t>
  </si>
  <si>
    <t>(912.4+8)/(2)=460.2</t>
  </si>
  <si>
    <t>(8+27)/(2)=17.5</t>
  </si>
  <si>
    <t>(8+975.4)/(2)=491.7</t>
  </si>
  <si>
    <t>(911.4+7)/(2)=459.2</t>
  </si>
  <si>
    <t>(7+26)/(2)=16.5</t>
  </si>
  <si>
    <t>(7+974.4)/(2)=490.7</t>
  </si>
  <si>
    <t>(910.4+6)/(2)=458.2</t>
  </si>
  <si>
    <t>(6+25)/(2)=15.5</t>
  </si>
  <si>
    <t>(6+973.4)/(2)=489.7</t>
  </si>
  <si>
    <t>(909.4+5)/(2)=457.2</t>
  </si>
  <si>
    <t>(5+24)/(2)=14.5</t>
  </si>
  <si>
    <t>(5+970.4)/(2)=487.7</t>
  </si>
  <si>
    <t>(908.4+4)/(2)=456.2</t>
  </si>
  <si>
    <t>(4+23)/(2)=13.5</t>
  </si>
  <si>
    <t>(4+969.4)/(2)=486.7</t>
  </si>
  <si>
    <t>(907.4+3)/(2)=455.2</t>
  </si>
  <si>
    <t>(3+22)/(2)=12.5</t>
  </si>
  <si>
    <t>(3+968.4)/(2)=485.7</t>
  </si>
  <si>
    <t>(906.4+2)/(2)=454.2</t>
  </si>
  <si>
    <t>(2+21)/(2)=11.5</t>
  </si>
  <si>
    <t>(2+967.4)/(2)=484.7</t>
  </si>
  <si>
    <t>(905.4+1)/(2)=453.2</t>
  </si>
  <si>
    <t>(1+8)/(2)=4.5</t>
  </si>
  <si>
    <t>(1+958.4)/(2)=479.7</t>
  </si>
  <si>
    <t>(904.4+0)/(2)=452.2</t>
  </si>
  <si>
    <t>(0+949.4)/(2)=474.7</t>
  </si>
  <si>
    <t>S22 összeg:</t>
  </si>
  <si>
    <r>
      <t>Maximális memória használat: </t>
    </r>
    <r>
      <rPr>
        <b/>
        <sz val="10"/>
        <color rgb="FF333333"/>
        <rFont val="Verdana"/>
        <family val="2"/>
        <charset val="238"/>
      </rPr>
      <t>1.37 Mb</t>
    </r>
  </si>
  <si>
    <r>
      <t>A futtatás idôtartama: </t>
    </r>
    <r>
      <rPr>
        <b/>
        <sz val="10"/>
        <color rgb="FF333333"/>
        <rFont val="Verdana"/>
        <family val="2"/>
        <charset val="238"/>
      </rPr>
      <t>0.06 mp (0 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</si>
</sst>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4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b/>
      <sz val="7"/>
      <color rgb="FF000000"/>
      <name val="Verdana"/>
      <family val="2"/>
      <charset val="238"/>
    </font>
    <font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sz val="12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0"/>
      <color rgb="FF000000"/>
      <name val="Verdana"/>
      <family val="2"/>
      <charset val="238"/>
    </font>
    <font>
      <sz val="10"/>
      <color rgb="FF000000"/>
      <name val="Verdana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b/>
      <sz val="10"/>
      <color rgb="FFFFFFFF"/>
      <name val="Verdana"/>
      <family val="2"/>
      <charset val="238"/>
    </font>
    <font>
      <sz val="10"/>
      <color rgb="FF333333"/>
      <name val="Verdana"/>
      <family val="2"/>
      <charset val="238"/>
    </font>
    <font>
      <b/>
      <sz val="10"/>
      <color rgb="FFFFFFFF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sz val="10"/>
      <color rgb="FF333333"/>
      <name val="Verdan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center" vertical="center" wrapText="1"/>
    </xf>
    <xf numFmtId="2" fontId="0" fillId="0" borderId="0" xfId="0" applyNumberFormat="1"/>
    <xf numFmtId="2" fontId="0" fillId="2" borderId="0" xfId="0" applyNumberFormat="1" applyFill="1"/>
    <xf numFmtId="0" fontId="1" fillId="0" borderId="0" xfId="0" applyFont="1"/>
    <xf numFmtId="0" fontId="2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2" fontId="1" fillId="0" borderId="0" xfId="0" applyNumberFormat="1" applyFont="1"/>
    <xf numFmtId="2" fontId="1" fillId="2" borderId="0" xfId="0" applyNumberFormat="1" applyFont="1" applyFill="1"/>
    <xf numFmtId="164" fontId="1" fillId="0" borderId="5" xfId="0" applyNumberFormat="1" applyFont="1" applyBorder="1"/>
    <xf numFmtId="164" fontId="1" fillId="0" borderId="0" xfId="0" applyNumberFormat="1" applyFont="1"/>
    <xf numFmtId="164" fontId="1" fillId="0" borderId="6" xfId="0" applyNumberFormat="1" applyFont="1" applyBorder="1"/>
    <xf numFmtId="0" fontId="1" fillId="3" borderId="7" xfId="0" applyFont="1" applyFill="1" applyBorder="1"/>
    <xf numFmtId="164" fontId="1" fillId="3" borderId="3" xfId="0" applyNumberFormat="1" applyFont="1" applyFill="1" applyBorder="1"/>
    <xf numFmtId="164" fontId="1" fillId="3" borderId="4" xfId="0" applyNumberFormat="1" applyFont="1" applyFill="1" applyBorder="1"/>
    <xf numFmtId="164" fontId="1" fillId="3" borderId="2" xfId="0" applyNumberFormat="1" applyFont="1" applyFill="1" applyBorder="1"/>
    <xf numFmtId="0" fontId="2" fillId="4" borderId="0" xfId="0" applyFont="1" applyFill="1"/>
    <xf numFmtId="0" fontId="1" fillId="3" borderId="8" xfId="0" applyFont="1" applyFill="1" applyBorder="1"/>
    <xf numFmtId="1" fontId="3" fillId="3" borderId="1" xfId="0" applyNumberFormat="1" applyFont="1" applyFill="1" applyBorder="1"/>
    <xf numFmtId="1" fontId="3" fillId="3" borderId="9" xfId="0" applyNumberFormat="1" applyFont="1" applyFill="1" applyBorder="1"/>
    <xf numFmtId="1" fontId="3" fillId="0" borderId="0" xfId="0" applyNumberFormat="1" applyFont="1"/>
    <xf numFmtId="1" fontId="3" fillId="3" borderId="10" xfId="0" applyNumberFormat="1" applyFont="1" applyFill="1" applyBorder="1"/>
    <xf numFmtId="164" fontId="1" fillId="0" borderId="10" xfId="0" applyNumberFormat="1" applyFont="1" applyBorder="1"/>
    <xf numFmtId="164" fontId="1" fillId="0" borderId="1" xfId="0" applyNumberFormat="1" applyFont="1" applyBorder="1"/>
    <xf numFmtId="164" fontId="1" fillId="0" borderId="9" xfId="0" applyNumberFormat="1" applyFont="1" applyBorder="1"/>
    <xf numFmtId="0" fontId="2" fillId="5" borderId="0" xfId="0" applyFont="1" applyFill="1"/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left" vertical="center" wrapText="1"/>
    </xf>
    <xf numFmtId="0" fontId="10" fillId="7" borderId="12" xfId="0" applyFont="1" applyFill="1" applyBorder="1" applyAlignment="1">
      <alignment horizontal="center" vertical="center" wrapText="1"/>
    </xf>
    <xf numFmtId="0" fontId="4" fillId="0" borderId="0" xfId="1"/>
    <xf numFmtId="0" fontId="11" fillId="0" borderId="0" xfId="0" applyFont="1"/>
    <xf numFmtId="0" fontId="2" fillId="8" borderId="0" xfId="0" applyFont="1" applyFill="1" applyAlignment="1">
      <alignment horizontal="center"/>
    </xf>
    <xf numFmtId="0" fontId="2" fillId="8" borderId="14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2" fillId="8" borderId="16" xfId="0" applyFont="1" applyFill="1" applyBorder="1" applyAlignment="1">
      <alignment horizontal="center"/>
    </xf>
    <xf numFmtId="0" fontId="2" fillId="8" borderId="17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2" fillId="8" borderId="19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0" xfId="0" applyFont="1" applyBorder="1"/>
    <xf numFmtId="0" fontId="1" fillId="0" borderId="0" xfId="0" applyFont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/>
    <xf numFmtId="0" fontId="1" fillId="0" borderId="24" xfId="0" applyFont="1" applyBorder="1" applyAlignment="1">
      <alignment horizontal="center"/>
    </xf>
    <xf numFmtId="0" fontId="1" fillId="0" borderId="22" xfId="0" applyFont="1" applyBorder="1"/>
    <xf numFmtId="0" fontId="2" fillId="8" borderId="17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2" fillId="8" borderId="19" xfId="0" applyFont="1" applyFill="1" applyBorder="1" applyAlignment="1">
      <alignment horizontal="center"/>
    </xf>
    <xf numFmtId="0" fontId="2" fillId="8" borderId="20" xfId="0" applyFont="1" applyFill="1" applyBorder="1"/>
    <xf numFmtId="0" fontId="2" fillId="8" borderId="0" xfId="0" applyFont="1" applyFill="1"/>
    <xf numFmtId="0" fontId="2" fillId="8" borderId="21" xfId="0" applyFont="1" applyFill="1" applyBorder="1"/>
    <xf numFmtId="0" fontId="1" fillId="0" borderId="20" xfId="0" applyFont="1" applyBorder="1" applyAlignment="1">
      <alignment horizontal="left"/>
    </xf>
    <xf numFmtId="2" fontId="13" fillId="0" borderId="0" xfId="0" applyNumberFormat="1" applyFont="1"/>
    <xf numFmtId="2" fontId="1" fillId="0" borderId="21" xfId="0" applyNumberFormat="1" applyFont="1" applyBorder="1"/>
    <xf numFmtId="0" fontId="1" fillId="0" borderId="21" xfId="0" applyFont="1" applyBorder="1"/>
    <xf numFmtId="0" fontId="1" fillId="0" borderId="22" xfId="0" applyFont="1" applyBorder="1" applyAlignment="1">
      <alignment horizontal="left"/>
    </xf>
    <xf numFmtId="2" fontId="1" fillId="0" borderId="23" xfId="0" applyNumberFormat="1" applyFont="1" applyBorder="1"/>
    <xf numFmtId="2" fontId="13" fillId="0" borderId="23" xfId="0" applyNumberFormat="1" applyFont="1" applyBorder="1"/>
    <xf numFmtId="2" fontId="1" fillId="0" borderId="24" xfId="0" applyNumberFormat="1" applyFont="1" applyBorder="1"/>
    <xf numFmtId="0" fontId="1" fillId="0" borderId="24" xfId="0" applyFont="1" applyBorder="1"/>
    <xf numFmtId="0" fontId="14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5" fillId="0" borderId="0" xfId="0" applyFont="1" applyAlignment="1">
      <alignment horizontal="right" vertical="center" wrapText="1"/>
    </xf>
    <xf numFmtId="0" fontId="16" fillId="0" borderId="0" xfId="0" applyFont="1" applyAlignment="1">
      <alignment vertical="center" wrapText="1"/>
    </xf>
    <xf numFmtId="0" fontId="17" fillId="0" borderId="0" xfId="0" applyFont="1"/>
    <xf numFmtId="0" fontId="18" fillId="0" borderId="0" xfId="0" applyFont="1" applyAlignment="1">
      <alignment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1" fillId="6" borderId="26" xfId="0" applyFont="1" applyFill="1" applyBorder="1" applyAlignment="1">
      <alignment horizontal="center" vertical="center" wrapText="1"/>
    </xf>
    <xf numFmtId="0" fontId="21" fillId="6" borderId="27" xfId="0" applyFont="1" applyFill="1" applyBorder="1" applyAlignment="1">
      <alignment horizontal="center" vertical="center" wrapText="1"/>
    </xf>
    <xf numFmtId="0" fontId="17" fillId="0" borderId="5" xfId="0" applyFont="1" applyBorder="1"/>
    <xf numFmtId="0" fontId="17" fillId="0" borderId="6" xfId="0" applyFont="1" applyBorder="1" applyAlignment="1">
      <alignment horizontal="center"/>
    </xf>
    <xf numFmtId="0" fontId="17" fillId="0" borderId="10" xfId="0" applyFont="1" applyBorder="1"/>
    <xf numFmtId="0" fontId="17" fillId="0" borderId="1" xfId="0" applyFont="1" applyBorder="1"/>
    <xf numFmtId="0" fontId="17" fillId="0" borderId="9" xfId="0" applyFont="1" applyBorder="1" applyAlignment="1">
      <alignment horizontal="center"/>
    </xf>
    <xf numFmtId="0" fontId="19" fillId="6" borderId="11" xfId="0" applyFont="1" applyFill="1" applyBorder="1" applyAlignment="1">
      <alignment horizontal="left" vertical="center" wrapText="1"/>
    </xf>
    <xf numFmtId="0" fontId="22" fillId="0" borderId="0" xfId="1" applyFont="1"/>
    <xf numFmtId="0" fontId="20" fillId="0" borderId="0" xfId="0" applyFont="1"/>
  </cellXfs>
  <cellStyles count="2">
    <cellStyle name="Hivatkozás" xfId="1" builtinId="8"/>
    <cellStyle name="Normál" xfId="0" builtinId="0"/>
  </cellStyles>
  <dxfs count="10"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</cx:numDim>
    </cx:data>
  </cx:chartData>
  <cx:chart>
    <cx:title pos="t" align="ctr" overlay="0">
      <cx:tx>
        <cx:txData>
          <cx:v>Az EU homogenitás térképe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hu-HU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Az EU homogenitás térképe</a:t>
          </a:r>
        </a:p>
      </cx:txPr>
    </cx:title>
    <cx:plotArea>
      <cx:plotAreaRegion>
        <cx:series layoutId="regionMap" uniqueId="{FBC0035D-206A-43CC-BCF8-1372FBB73E45}">
          <cx:tx>
            <cx:txData>
              <cx:f>_xlchart.v5.2</cx:f>
              <cx:v>Delta</cx:v>
            </cx:txData>
          </cx:tx>
          <cx:dataLabels>
            <cx:visibility seriesName="0" categoryName="0" value="1"/>
            <cx:separator>
</cx:separator>
          </cx:dataLabels>
          <cx:dataId val="0"/>
          <cx:layoutPr>
            <cx:regionLabelLayout val="showAll"/>
            <cx:geography projectionType="albers" viewedRegionType="dataOnly" cultureLanguage="hu-HU" cultureRegion="HU" attribution="Szolgáltató: Bing">
              <cx:geoCache provider="{E9337A44-BEBE-4D9F-B70C-5C5E7DAFC167}">
                <cx:binary>7Htpb924tuVfKeRzyyWK88OrBzxSZ/YU20mcfBFsx9EsUqKo6df3dqZKzvW9ldc3jQrQrQIcFHV4
RK09rb3I858P0388VI933W9TXTXuPx6mP15kfW//4/ff3UP2WN+5kzp/6IwzH/qTB1P/bj58yB8e
f3/f3Y15k/4ehYj8/pDddf3j9OK//hO+LX00p+bhrs9N89I/dvPVo/NV7/7FvWdv/fZgfNM/TU/h
m/548d/e9V1+9+K3x6bP+/lmto9/vPjuMy9++/34m/7hqb9VsLDev4e5hJ9QwUMeEv7it8o06edx
RE4QCaUQmIYfL/Tlmed3Ncz7gYV8XMbd+/fdo3O/ff73m4nfrfqb8dwZ/emltXla4X/ffHyl378H
9b/+82gAXvJo5BvcjxH5q1vHsKvHKs19/QWCfx92Gp4wgJcyweXH63v0yQljKBJUiE/gh/jLoz+h
/wPreR79rxOP0P86foy+Wv396F9XZrgrf7t6tP6+yh++QPHvW4GIE3B9wjnln3COvo8BeUIEESEL
2ZdnfoL/04L+dRg+j/+fM48M8OeNYwtcH/5+C1yarvfpXfUFhn8feixPmIiQBOi/wzzgJxJuQFjg
T4Eh4f6nZPcJ+x9ZyvPY/znzCPs/bxxjf/kL5B69PD5k/zecX55wLCMs4O/HS3xnCERPMEZc8iPf
/7ic/xPX/zrxCP2v48fg63e/guNXd837Lx7477s9jU5QRBhHX937e9Ah44QhiZg4Qv3S/NU6/pnP
f5p3hPmXrzuG/PL074d889jVd838EzFHJ6FEUnAWfnL07zMOCk+wCOE/EX3OOF8e/Snh/MB6nsf+
68Qj8L+OH6Mf/wK1duV60/zr8P6fEUwqINFjxiKgOx+v79GP6InAHNIMYs/yzB9Yz/Pof514hP7X
8WP0V78A+vFjU9915RcH/An5hp5IDGUWc/oc+uJECiJDjCHrfLyOiu0PrOd59L9OPEL/6/gx+vEv
wHJO8z7zdz/X+5+qKOOMRvITwN8zzAifyJCAdfhnAxx1WT+0ouct8M3UIxt8c+fYCqe/AN9Z581f
1br/WQZi+OSp5IIRPndTRzaAEImgQNDPCSg8ssEPrOd5C3ydeIT/1/Fj9Ne7v7/6rru75uHx5yUg
wk4g9YuQEvJcAopOCIX8T0L06a6UXx79qfj+9XL+CfafX+MY+s/D/4D81d+P/K6/q34i6yH4hEaU
0lD8mVq+1XeAiH4sCYJ+j/hfLuN5wD9PO8L78+gx3LtfIM1susfHn+noWIBgJqCUgmz28QLJ5hu8
nzI9jQQhDLLPt/3sX6/jecC/zDtC/MvwMeSbX8DDt75J77qf6eP8BEFpFfhL9jhqYaGbQhESknwW
2Y6Syw+s53nsv048Av/r+DH621e/QH7pHn9uXaX4BHEuIio/N07fM/vgY0DIJ275ObcfkcvdXy/o
efi/TjyC/+v4Mfy7X4Daf5U5fppy///1m3/cZjkW7k/v+uGndrPsRFBgKwj+fLyOuCQBLslDxr4k
nKOM89fLed7jv8w7cvgvw8f+fvr67083T4L240/tpYBKIgS5nH1J99/nG9ixElEUhjQ6yjM/spLn
Yf9z5hHwf944hv569/dDf+qnx/re+C79QjX+fSGBQLbhIMwT+ZnHf19qGUhsEZYoRJ/C4riJ+rEl
PW+Fb+ce2eHbW8eWOP0Fau75Y589dk9l1/08U4CGHBHKQNb5PgAodFpMItg6+WwD8uWZn3qpH1zM
80b4bvKRFb67d2yG819AUr62d3nzBYyfEAugGEvwdPY87Qyg86IEVB/YVf90HSkKf7mc503wedoR
+J9Hj2FfXf/9eeh6fHz/+BNxp7BnyInkEahpH6/vcxAUABqFsGn+Res8Kr5/vZx/gvvn1zgG/vPw
MfLXvwDZfKpPd+XPJD7/D22V//NjJF8P0sR3/d3q4wmcb06S/Ou7H30LTgUdTf1XB3k+dQq793+8
iCCDfD3W8/QN30kIXw9vfD/h8c71f7xgsKOIBZMsEjJkEX3x2/j4NB6dgCSHmJRhJEJEEYZi0sA2
f/bHC4pOKAh2GDbnBQ5DLuDpzvinW0ADnuRqyXEYgagaSvL1uBPsKc6pab6i8Pn/f2t8fWnypnd/
vICAtJ8+9fRSkB1hd1lS8iSMQD3jERQs+3B3BSeq4MPof4WkmKq2ZlQlFWl0nfHz0tHV2FU3CTZ7
WZBrWtFOu4l+Yl2fjgg982AMb/CPT2YI+IwISUjo0ZNzk5qxEISqfCSjJkt5UwTFDc3cBi0fLA53
Vd2f0iqLC0NeJyN+Ew7znSfLxZQmuZL7ep+nWaI4GvYSj5ccjxcHdyl8eibcuY/IlrTjLvWbFCe5
xi5rVCCay6lu3n5j6GdeBPjvMYgokgSEJQxKCDQl+Ok8xbcg+jlNWJgkkVqInDVCxbqZeK09W94U
Q4fWxMv7oXFEOz7IVVEvO8eaYOMMfptO/f0YCUWmTmq2mEhrXqVsi5PythgyqxyfPgy97zRNLILv
LRctg/wsWJJMYyu2GRww0Dbhd2mSlbGr0Yrg6pBj9phKDANTkSg/ljHtpItxW+ZrMVVYTb2keg7H
d4PMsMqKFRPp3djQSrGu5Cqoo9OAD6+S5gO+pc3LMWweCBcqzzqpek/DOI26TpUEFtz3PtGky0tV
czUE8sMc1oHus+Dgk/HSsOCweFK8znFXXpDCX3h3P/VhpOcK9Tp3VaWDekkV5tfCN0KPnTnHVn6A
w2C7tlrSTZMGeVy28o0curetp8U+EPnleEVwrWtXN3FizaIW0e5d6EfthuqMe6x7ktWK2vAQRjKK
0xrRuKzH6qJwTa/EgFUPp/502KdPbp9sl74F+xWl3OfdOJ7jqdljnlaq7YXqbFUrGTX5uvKZSklJ
Nn4RqaqSYYmDrHgCY0dL72LW5qfepcFW5safp1FZ6yBP5g2pyaIptuvUTqFqi3JelZHfNNGSrKt5
WQeZLVXLUBWborqd/ZjFllCsaTdHqm2XG5vf07bvlMTptWwTr3hRlAqkocsyG3XouNt1aaK7mhSK
9q1K0+w86vAmMOGbMbdOG8lk3LHwOve9VbwbxG6xq2Ver/E0FqeoDhK9iG5RaSYPuOMLYCRKXUw2
0D6xWxLWXgmW8NUs6TokPVMGtYUOre6oduNy00x9oWpRvpSVOa3S9L4sxds5Dd4lNNThQOyKFo7r
mc5bSz/Y0YiYBrmPB4Z2pjMvSef2lNtNMPltGJT4HOMwVbJZYAF9demnaedpVqwJzs6dTfc1znc0
SWK/THOcsPba1gKpLKKV7vj8oe3TFZ8QUnNIiOIXVWJup4Uh5aYdq2OLzaxkmoyaDrxTkw9ZjKbD
HNhONbYf1DQt5bZwXXaRtuxsriWgNpt01SOf64VE+2ReTocgYCpvcrTuwkj1eB62aRKu+2YaLiev
WF0oQdFedP5tKQq3St00qbnI3uQoX9Q4VXfUEaKJD9RY16cEyUrPPLxN+y7OmgbpcHQ7Yobo0JXl
WRs10WrE5tYgfjFx5vRERbuqJPhUXWWVKif60JS+0axNozjkzdsqxDFhh6Xng2pkV8cGXcu6M3ru
wzEuRHvKTd7pbArQFiqULk1odOM6D+sZjGqrap2IZdwY1l0b1q6G0rSrwkuiqCFrbLxQhQwW1QTU
qafoKCfTqQThQRkzrvnBDOwU9mcXhSQ4bNi1RvlwPjjDzz1mXrO5uc7qZM+b5MOSlqWaCHpf2anS
ddVKNWR00D7v0rgdug1OcbWeWB8oQgeAD9P1ktRFLEnjdGGVrSPIijKxsazqROVJfp0aogOcZipp
OqvbYLxM+lzxcL52QY133TCvcONW4BmLNkkkVmguNezo9Dsr8pvRTLliFkNHk/SxMzYmUtyXCHWK
FYi9QRZ87L2pwnc24CmEX59sirqfNHH+wqX2HuPkbdIh/DJM50qlNHHxxJJOkz2plje4b7DuipDH
WfCS5sN9IJboijFxlxUQ1kXyKidg4JqLSQVBH61tx9aI2VddwNy6H5qLoGFn+Zj2umfTy5AERVzf
RpwssZDZqNLIrHELUFk7glUM73UVZEj5pbwdF18curBSC0cvy9m8odxEKu0E2shmN5tD1w+pCjJy
aF8hC85ljBqRfF1jAbadzd2UW6gctmvVUBlVw3NOPbFG97Xo4oQzo5F4ZX09aUbTKmYZuysQeu2r
plJJIWuFphatE1ps7NLOusR23wnar9twumosj6uqRXoqgX10/bytTLIdKvu2YyJ21gSn3aFZkmSN
srZTYxO+4kX7weHqop3r3ZLmVPEkA55A6qvW1LtqSd76oMJb6i3dlLmIfbOYdSmCD2MubwvIGmrM
l+tmWJJdbQ3eyMQtmgWu1S6yyji8rCeIQ7EkZt8mtlgDrStU699KxN/6UARaZLyGykl2vu+E7kvW
KtKyVOOo1NL1ujbDO1ObaSen7GVUWrFZRH46JxFfhQtrlBj3XX0WZDzUnS8mnbf5mynMnjJB28d2
TNZFOmpelrUa6uoqHKcRAqpeR6KbVBbg+7yqVGHSQ8e9hrI1BOIGSqVOLdF5NeyaMouJi3KF6kJo
YYnV9TxBhh35Ju1IoJzAlwVYkLSCvSSurxXzRKjeGRNX5ZytESkCPbsCgtPNe2IwUd6BCxk+Vyts
Luk0TCpHqFlj1g6qaJMrwYP7PpN5zOZJ6ETwWzfx62YWWVzXzWGYGiWH18DX4F3sHFOSgbsIEUdj
JddL6+JaDOfJmKa71kwvTV/nqqzNq4xBIunnhzLiy67qoN5DbTv37TCf5ZMvVDeWYmOync/pLSr5
HSpOzRD2Z23q3qUhuuwmyCslz84X4xIto2VStoge0tyWe8Bcj+0EeGCfnEd1cRq4cRclOFhnBFVr
3PQfgqRXgVcU6n9QpqtxhGIhxrpTg/FWuyLrz4Z0E0UbP4/nrfDddT5Fr5IwW1SNnohLVLbbMZGT
nhcybZqKXzBqgeNm81mBa6NE6RR2PE5EegOy33XQWaHGzL62hlcKcpkKs/4194LqJaH3I+eHwLp1
1NCLeuB6nPoHxKdklUZz7NMM6ayhpcZl845Okiufy1qPo6yUXJCJw8FetbbTbHR21ZV5oovgTvga
wpKTUi27MC0r5UjV6CKHdC/G8orScWWnudkMUX7+tJhIJJvMTauJhq8HGl14Ob3pejFvW8Pbyy7H
QGUWIVYFFCygLjhaj2Oju9mmBw4VcuMY1LEQX+dGLAfXJMNmztwrh8Np7ya3leWQb6o5K7dhInY4
VfNk/ToZSRNvCtzJOBOQWWwn0/Xgy9tpLNl1127yAIgPpcG4tlNHrwnig86nIjqDTHJdiBQSMkrS
2NtxR/uArYFsv3FV6Nfd0kNdQO1NRiK79XYqzlht0nhOluwQyfdGSBxz6Se1jNmwzxnx+3DyeNXB
apSLs6UDhgGNSOjGVGViLcWSao6wVRNuSIz76H2Uj/WrOfngBuY2jRmErryvtsBQh2BJz+aW+v0y
uVXQsyYmXVroYHK7sa9sfAOMF91Aud5FQw6uRqf5dKlKohq63HiCgzecsVXOibslpBZxV0i3npnv
tgBZooqSdTEHrpcVCbRSVAelJNpOtVBVUL3OZPO2sYtQ4fSmzwp5ni89XiF4WiLTe+mXWc1J+1DQ
Qm4bvHSrdEzSt7i2j2U79JdVKdtDULKzoIxeQr1bbltntVnCWlPbFKtBSqxFyphmfXRem3DaTBOp
DkjOEFdh5lalcdsmmUY9Z+gQeiSA95k5JmF7F454hg7Pi11lMHAgPF6jiZ/ZyMzrlHZIp14sGqdE
JYFh0I9JABBrA6WJj5uiUUvuR1UkLNqmOb5evFvOqB/3BYreGRGt88Xnqg1TrjIsWpVDC75tg7lR
UzXKFUkqFSzCqtRHD/NInLZF6rUpxS0mkJ1s23vg88VFbbIDNHlVkJ7VfXFLE0oPTZVvI+yApoZh
HZMASN3HP2wm43qkDVbJ6JkeQ3Y5lKHZ9CVVY0vXxM3mjE1vSe/mFU9n6JrzrQzNq2ruI1WzXhwo
y0toQpbNMKPbEBqHdZlU8K5LcNPZNlp3hK5LOctN0MzK+kKo2ZH65YxYuk/TqdUInmO6EspcAbVg
DIEmiSIMVGm69pyGyavJpOxqNt0r17C9GYKHacqiHQ9O06ZaDuPCHoIKyk4aGKfCofKqItECWb5L
ISsOF3k9vw8kRaprJXC6JZf7YezkPl34LZZps7bjksRs7N5MNr+ooQXQIXDMqalV4Wl9KGVZKAge
2yxiHRUjmNB7uQpKs7Ft0kLjmEFKi3plEgm/N8gihXIPdT6yB+JLrK3Lw40Ll7c+yT6YGViyGfNH
6ON6SONAFUzn5KoaplMbVkJFXLZ6cCPVbV3VupraQGNiz4uK23juk2Ht+wkBoVz8oRR82ARhZHeZ
h9BPeYMPNLWHMm+C23DK2g0PBrQeMO52fZYtesjLepd3eaV8AQ0bYb4/FL7IVnbpmG6joVvVjQdC
nQz23CO7SSEbMzCpZ6UDgiRnVQ6YrwboTLp+BCo1I66S1JzTYXjjJL6MICYVGrLLIc2L9VgDsw/Z
sK7xDA1s350HUtzgNjCap/coPRDBC1XNyWog8g2a8weyhOXWILJeZv7aF73dtQ+tbaFgB3O4gzII
IdwwtST9ZSBNthV1fYCeuIllmQIzb3mjfKvqHrFVO+yqMIS82Qxs47GiSZSvm6p/KMHwkc+A8Q03
mDh+ARQvZ5E/+DnodB8ZLasKRIYZXzLR3PWSZ3qgrddEoOi6HHZjaBz011KNfFaULud9mN3Svn+i
bOhUtmY79lm4qX11Slr+HrZzjMI1MA/alq3qEJ1XxIb7dFh208BLHWRDeF4ODMcmD6u1yWe8YU7e
IFqmB5pbqVFvG90UTPdG2g3UnzQmdXWoqyJUpAHGkOd2lzSNf1tvMgaFaBDNNYKSxdrsspzG6yEb
V8RDzc46vrdwXv7MpBKAqmOMfaYjniJg2bdiqEARaRdos0RLtgM1agFnUDati01QJbcNb4KzZfTK
BEV+bou+BG2Gyy1Cbr/wgB2SPO4hkW4LUz2mGXR4JIPepmuxDlpoVUVT5Jt+JoCQ7baeA5UEAt1t
Rd9AV9hclO0E5aFMQA5AZ4lLVGWi6xZ+MKdNVHygSXCDphKa0aeYo7ILIFTdcJrvQpeFCt6cb/JJ
2n3bFudd27mLuqfbcClLaJ9DH3s0pK+yCo/7uo2kijIjdJh2bDMlfXQ1WLTNWkMPLQvW7WjJVYHZ
sKN1gKDNKID6V/7G5EN6Y6d+A5/p2tFfii6gOwCr1L52Vi394g4fP2Sgp1cu8IVOMPI6G2x97hq3
GVAUnJul1CkaXZwOtV/bwMdw3kZelmnt4qQoxcr2/IZ3Uh58z+PQNRBaNZI7R8oNSbvXPp/qy09/
EvK6tybTlqgwCiYtMBHbvMSHZhzFxRIZKCBRNayrAW2MDAeVY5LtkqF9HEtyA7vuKfTI1G0S0V4V
Oc9U2JapzsR0I0cFctK8iijiq1bmZ0Bf8EoE5tZiCH5aT0TNxnUXk+lP58KfLnKCxpu0enHRWzb2
ZzQrQy3ZwOIFQRkv80498R1zAEEkUoWl0CTzuA2r7nyZiiZ2qUrL9rLv2Afjs1d0cuO6Yz6PQWQG
Oogv/dIumy4Nr1xzKKw3OuHkfWlrqut2E+L8LA1B0zPzWKgwmOo4cfO2SZcy7giQmOSJSdzxJCfq
KcIbHm7pzEpoLSroLfs2XM0OGrLELOsUDvuthbP5Ks0BoXpEaxQgvCFy7HXKLFd1FsQL6IRVDeof
qfLkkBuoXYPhCFh07vQ48AC2EhoEITpBngi30ttC10O5rytoX4ntGuWS+a0FcV5nddcrHmWw8Pke
7lidj65a8TZbRfOEVGAgRPLa3wcz0ATfjK1a6psop7OaGhop3pZejw6jFYsSpwJE6Uqmq2qe7kDn
h8ADbmK7rFzLqLuiQ/tA4JQoaKpklU8N23Vz++CA+naRHQ7dFG6rIIgUM2O7yltNXdJscQedGw+y
+pDXy7rEGJQJGr1v7F0Djz3nzDpVN2IEXItRlQs0X6B5XFZpsQeBM1wnK44hOad9JXU7OrM6oKk3
cQ5KUhSy1eQhjAk4T4fCYF3koD1gFN51XuqqKhkk/+RqqRpQucK80BUlCvLghcTJoqqQwLN8fpkt
8xktKgdeNtNNVPDYkV4xWuPXYpIfhBzuG40D9rbALdAyn7wbJ4TVaFGksxmyYQR6Tj1QlTXTrLon
kLuagbhra53bwb80IMD1vSF7W/cZCKpCnJWo39qpJWtpQZFsOM7jCuR3ZSz0ClVhtz1udqMr61Vu
oWYwVq4oK3qFw8KAc0WHsS2AO6AGmhh+sUBDYWWNYxYU2pG2PRWMAaf3wX4yr+Ysq/d8AaBBh49b
McUpcwosGVyJPkkUbrhmkwhAUe6LjRv6Tb8Qf5rhYVUUJgSS2O6KfJi0qZLTHLZINB/VuORu1Rev
awO93+Tabs3ycVNPpwsVIMikW5yn+Usf1lcDN4OCvnMPP+QcDsxu+mm6H0c8aFbMZ4Nx0DuW9bzF
BG3DkbxjoI1VGYUElpZXpGmAR4k2hwQ0DHE15iCswHqtQws0JemNb1Qe2Ptsgqwgi+mCp2OqRZ7q
sloiTfIl2zwZcmEK6IhUpMxelTw1q7Dk523lKg1EsqjpqWn6VSbdpoiyZtM59sbWMl6IA0qJ22RT
Vad4necmXDNQenXVlWdj2a3GhIudMfltVSG+Y1MAgY3reHbZgfnZxAiSTtFe8L66bnNH9m4pXxIm
qpemns6DLtRpTx9Q68+Lorl0fbkPGr5ymVznaQ0UlvhtUi5nNpuDM9O8j3o6bwTNJh0txb4LWQXt
D59UiaD/xzaCBirzmi4GMkhUEeVAgtZzKksNjJH3s1U1QDU6l67zxD94VG9EEEEWkHItofmBik5y
KIjD5bg4qTguuS6DsX3S62I5gW+ZAuShciqeZNeUbVgLOwFDxWuwVW9ATgoyNXf5wSCqYUskjnpx
3mD8kPci00EyOpBiUtVRZrfWLUZxDpzbwG/bNa95Dno8y3URARkMeYGUyZRhzaioZFbjpGYapN71
kPhBEXLGWmgBOwHKQJX3pW7g0xDWVNnBLFs29eRUAhEsqvzMNhlkd1Pf52PerqHQvZHGBNC8dN2q
yZpZD0NTqrShm9YiqGslmEeG99THSTcylS7ndSu25RI2p2EOsAaZv+rwUmgJlakjb8IcGtkQO8gC
DfnQsWUT5GW+Ad8HsSmF0iAK2HkaiNihBRrUejSKooKrifjYtaCmc+KbWKTzNefzyictpDuXX82L
yzVs8EFqrBe8ConZcpADGmkmwKWUWvJhOKtT96ahdg8kEsxnKg17t0jP7bYL+KLLMYUtFspAIkGo
XodNAencX8y2O7d2ynRKlrcsqj9gJ193HezjsLFYIQ7NQSQTtaR1q1M6vJEjeu0zu4I9H7oZ8+7C
QWvW9P2buYSNxHnpUm0X2K1JpxuQkLbM8x2CTQ4dJaTTNUkgGIdIyyy6ZtS8Kj0NVIHfiwy5eJ6z
cVPS8LJ4ai6M8+Mah6/RUs/7KVhWkg5xU4BTU2fXfQZtcloiDQJnsE+D7h3iNWh4c1XqqY5WwHiA
Y5LBr3s+ozOh0zV0TqOaeZ6tZmLOl7q/XSyadz4Md8lCx23ThG+THNtTDwMRBzPM0HPbJGhVG/WX
ZkKZykdUrkhU3Hd93sQIfh8dE5CI5+ispHze42LcLYVstOCOgi+BvsnyOdemDd7NLNQZfNE+T1Zz
2FdQPbKLsQBebkvONpSP94yPw2Eik+oJ9qCHpB7oRfYqKFG2SpoVRvmHziJ5QRqyxSM8up7S86Ac
YLvFRKDTlmSLeHhTFpAVCQjhdSAV1EK39mK6SHvYF0kS/78pO7MlSXV0Sz8Rx0Aghpu+YPLZI8Jj
yowbWUYOiFECgRB6m/Ms/WK9PHed2ruqrKq7zba5pWfGgIOG/1/rW9rTKd4CmdcCE8xfcaNr6Hbp
Itsceyr0Icxb2FtRar0YLmJMjpuI49MMnQfbSwcxtuCyedPGXqXlYSnb6oszyuQhGkyANgf2YtU0
lyVwugKSNSoflxQhNy/NJm/NRGxWR+I21PxWa9T6xHXypLEvxExeWrcD/AkdfrLAyxzoIrgI8Soa
E6Y+bnqO/fTXEEaPG0MLVw0GNwqd/VqhAeEsnHdtEheoRerd2rY8c0f7JDe/YAnaDSPC+WCnBrqv
OM8r5OAV/ltKO9mWW9/lSRItRR32YxHEvXfcUF00FSYMn82aT5P/ScbxdfXu2sJQL5kNDQZUHx5t
L3OTsKPdGn8PY+GRO33WVgN6u8ZABK66NVeLJnuaiIOe65Nbqb0rOp72VVXncjzLfp0KP4Ict/pF
bbd4N03y5M0zzV0DHXOaoz2ru2cIWm1kC+p2ed9yNxcOMenAmlM0s8xTlO/CyDwm6/CatANPHeab
gvVb6jZxOXctR4G97812g5W3ZCZenrSAETfXrzQOP12BWiM0nkKx3UAIDU0mO9bm1m/iXF5Y7zv7
0bcMbg7IBr24NnXUcMM4/qzj6teyXBOBT9BwS1LhQ1Uamck3NHTpMIqTHLvgspFO7LbJjfOeTj+i
burTGVDDMvt4sLG4WRSu8fxIFs0LO6zvrjUynzTNsPesqblM/SrTOVnf9EgZ1Ovoaelw8yM+/RCE
vHROn8YdtJd2C7+MGxa0KeoKS7d+t8l4SZMONUPfwuH32uats5ofhsSlqZnEobUVKRms9rI24xHS
PJQS7O1ZNMzdrmo8GGAcfnZE/UNkwimrojYq48a7dp7zkHwpWwLHp2MLK0wN5zRqMe/RUW3ZmKgu
n5V6i/vlp9vggtoFsIE7m4/J2Z57CFDZlizsPbB36cZDSebEt0Dw+mrc4BgamK3oFWUKdbAtJz9M
0loOX55s5aLi0h68tM28uWL1M1tPO2p4BapgLOnkvGqlJVoEqgt3iqZDUsnbbOaHZfC+jfdd+68Q
4N9wkj8Ane9CYuOu+N+OJPr72//1Inr89/ssnT//8n6i0Z/vLv9zFNJ//KrdT3HnTtU/f9Edr/r7
z8LF/A23ulNN//DmX/iqf0NQ/XGy0r/5x/83vCoG/vPv8arfGcT6GxQ4+7//++9I9Z1gun/fH5RV
ApoqAZsTBgjVAYvygSb+wVk59L/AVuFsgQghyCgOPR/BsD9BKxw84FIM0TuBFUZIE/wPaOX9lw+S
MYwD4O4+oPfw/we08oB5yT9JKxpEAUQ01wcgHIDsimJc3l8hoRazbWJycNOuX7e99k1YsBmC1KQJ
P6/IRZ8BWvmlWCL9LLD+rsMHtkEHC+VMhzSydruaTa5nYWWV/uVm/m3M/RUC+9drA2pGPJ8SAsUJ
d/GfACbwOhImnwIi0MPTrRbUThTK3sg390mAfYESRsa0Wf3mjqxEkNa0sx8myD7JFoPgcOc4BxXU
nqvG9/L/fHH35/aPN44ioOoFQKt+g2oRHt5fb5wYaS2Y22LpkdhpAuXTzLV6urIhpsX2dYXod238
pC9auFF5JZ3guXVoPtBXjcL1ukzfZGeC0sF+dJ7okYGDexWsFnnkoQvzx8aHOqGqg5GwDtTKl8J2
a5zXm6t2XQDHxlnDo2/4tHNi56DtEBehhmWRejI5+97KH36/JEmFHsN3fTRmI/2/3IQ7V/5PNyGB
T+G6BMigH/l3HvCvNwGgRcjmCuLyH7/ardyDL3KzWvHOI7AU01pDSgleSFL5r1hSTx4K7IO7dvbw
+9P0yq0vM0ump7ZhvKTc+yOt+G95PoqJ8o9XiJAxpokXEEwmUIWYmH+9wnoJo4ZPjkg3TaErr/WS
7KpKXOA+24sgU1DKKIbEFM+4tVxc+87rCk09AwmhXUvTbR5wEyKujR373CqoGsYs22loN/rM6/4z
mcKHLjCPQM2mw5Rs0YU63aPfdt4t8fmuWvsNZhZKTWxD6mFlhmYJ7fIGZl7GyVCdVWPbq0SZ9up6
w9HKCCrhMpMDKvbp7JkqA13ifY7cvoIW1A8zBBGkTeuS+WipZEKbW9ImfB9UkKxgFuewh/sXf7H2
4T+PePovIx6QaII7GQZYtLBa3W/1X6DMwASiX0PwFhybsna7+aZoPReqRs9lN1RVkj6ywRse0V/4
6L9F9SBb9csd2fqwhGrftbOAppw0w45NyU26Yrr0YfKB74UCv23TBc73p7CDunhG+YXVIzZj+KWp
iAO0xTA5/3wcK3zKQ9J0Q9GNhj8bMssynJZzEDhgqtazz2v6WE1FZynsByiRUcxeBu2PX220+dmi
tim1hrXlKslcxtAdynY4uL6jblE4PWkQAA9T3z/X1oUoA6jkytXwI+nMaxcb71jRpfoj3/Dvh2oS
/+NgjSBj+cQlboRjgGLq43ixf7zDfVyHCaqzNvXWxuabCf10mpOrMeRpbEE1OJ6FhrZRshMxhGDC
4TPZK2tR4VfzuRaBmzle6J836X3EfQI4U/cXSb9P6PYvjPeQSUQUpdtqi6ZOokunCFAJzyE5xO3P
qQKmBL82ABRDfvH7RLaEfTUrZMYIfpL1PCfltN21A7AdsEoqH2QyncORpD6ktYw1Eqqj552FP5HT
AjmcQySMJtfJrKC3uIlfNRwJ0jofI9CSvRQkzs3UvE6zu6vkePSXou1DXlBKfDRI/XUBnbduxcQb
/w553iK3vdQ8lrkXRCdAIzBH/BTazY3365NMLOotO55JiLosYH7ht/Fn1zR4ZN1zy6t3B2WrB93D
6WQaJ55Mp8p7Ve30HHnPVoIiCJOIZR3oPChqaEVJ89SH+pvYbqqfAVdi2VWQYB56/kuvdfDmBV0a
9V6KQyDpySbeY+w4zSFx6ySTevAPQHc4FF86X6ZhNiWsBaCLQg1Pw3AhbtzcaPsAOW62j0zHUd5D
coVyo0NZeAMuAquAh1K4jkCRxNAx6UYKr1rFI3GrnYydb2vvJqWatoe23cgDms2/vSANAfmawrpC
l7WPdG+/ENge0bjw3AQElJcF+pRUQXVTvFmLJeHyIdqqZuePHj17QsE+H4dHSr14ty603oFPYo84
ExL1ddSpd4/bX7yL4x9r0mRgT2gfkqtyPP7w+yWZWbAzG+5yxQAaeZqddc8qPw2HICzwA0CaSAZP
id+XXMFXlMFt8DNo36WoOE9JLw+t2aofknVfm2QRHzVVa+p0Asx1X8PECOj6HGuWg34NwXcN6uq6
XWYGr39REwyZSibkHLGj1wXRC3f11wCkxNXTIXntKVgC65+iBDTk7MzLS63bgoRj8N6OEnrcbMux
9sfd6FTq1YmSN7UBRQom4ARy5PzRYr9Pkpk+TXS2D3qGTF4ZcR2XIchmCs0ArHKB5TM+JNrGWR/T
DcqVMABZfV4umyTPQMfQ1GIMvQas+mYiIj7YSJ7E5jWPvk9VVjk6OYphATc9T79+v1NNLOkf/zD2
4AbX4Ghd7gx3CMw5/vEC62j0q55j7aBBzu9zfISsfOwiHEYq6keQv8NDRZbxPAawesaBg19m1860
SeHKGVxOYo+CJvPDrEBBCCbgXZhhK31FNAa2qeA7wB7PcHBHfP7jBUdZZtzPAN0uMDeyeVzmy58v
irB2rwVXaTLi4WjFduCP1y9MueG+waVk9cDJ0dEjO7cB98ukC/QpglHacu4+wekfUlLJ5UC6hR2i
JHirvSennn9GfTWVpm6fhnWbHqJ+DE+0BSFAuHf2YAl+g68sDNef9RizlMyWqjLABNhNvtueJTjm
Y9Co9Pe7gS8MZPNmHhewm06j1VPs19650fQi8OOf5jE4qXqeD3ULCgucdFW21I75tAiyB0L6S/WE
3AsckcUjfRc1f5aba7IhCLYvEMyg2LGNookMUaC57qJ2sHPmo/ba+ejFetu7MBcGRzWwzex6U42J
82oO3J1ZcqdL5Fd3Xn96k/qsyaoewH/MuUcHVI/E7Y5jjIHHAJk+VWo4Aieab20djrtw2iWGqFvr
wCGck1uHHnHwAzg2iZjhwLvz47QhgEAYYXvIWmDM56YqZRUXUdB4Rw8Hz2Z2678LbMJnEPvkQFZW
uOLobl4PGxzybKfr+gulzZA58EFMEIFvjdaKf+l0sn2gp52HF6pnt7A+tOr5/rZFm46CIY5uyVb/
1AueXm/tzoPadYh58Azoazv9flmgGu88MXZv/pzYfOgXcTZTN4NDnGCNAoWA37YNuTY+Cos10DMw
MJ7sgph9c2NfXKwzo9IL6wCr6BAUIYDMPZ5ylW1ToG8E4PRxCtB/B7bXN6ep+nOVdO+ahstNOMty
g+a45XXgtqmjnSbVAR8Plrn0tLVDBXsHsq+L4vO0TtqACsN2nSxDc6qdQEEjv//x9/vff4phv6cx
9EUjluoR9kad//5oTLXdGdry5I8aPKCaizheS4VHulYTOVMZgAqvW1P2KF7A3Xlk74+oNzE7kh1v
PaBqMAVK6VtUq9iMyr6Bv8e6bT1PWzvtqhBYzu/a08K8jzsC+ss1hSaWXFDpTDu79G8jG6Inx9gI
lHxM7zvdj9+f063kAUxO/xhhI8kiBR8jqaPpyeoWnNDIdx6ZhwJmuP/KhUQTOSyFzzr1kKxH4tGx
BPu5pmMUD2e9QcKUVh+dsRdn4g5YYDfYxOvIhxco4Tbzat3AJuGsrKIqAfZQgd8N/fG5gthEfO/m
0CHOt6LH2p4Cga8xtfmLncQZW5q+NdbOuz5OprRp4idpGE8bdx0OfITFOlp/2a2JvU7SlU9zXJ1U
uCznug8L21Ty6911hZbiE/26DTI+BiaeyjmmfSnEiJ049rtrZCOYDo4cSj5vzwnahQtmo7hVw89Z
grpuAzvkxJjuES6pzG3vqmeHcrjTpvrh0nUqf395P5H6WIX36kOtn4tn6/M4kvG5br0PsdUabkY9
PS99VfpxQnO0NwIKr3hyUZLmy9r8jC1g+CV4aBprHkYkHuoQLTJ2Fbn16rttyA9/FfzFp6suODD+
CumUo9r0ddKwlSNPxpeoa8V5arF1oQHpKj6W1Rp9rZt5TiVZW4RQ9OMANeNkpeulVgy7zp9uATbS
I0qU9UoUTJhZt2c3kR5gECipsiapAc9E6ucmyBoefASmqQ4rAasW1SgRpZ3rUscP/grLVkRotcyQ
5E3f1xc3QWnaTZeVN+3rNuuL0uJJeQ4my6osFgu/NMwVuRjbt8ar6Fmhu07nuq1SqmA1NP6bj1F/
wr3TtitDw2jWdPNpDLb6KIE5NmWkpbtj23bxm1kUSD/0qbH6M8HPqSpdJAAMwaN2eGpOD6/ZKedR
Z5rA+2XOZQudArlfk0VLr8/hFDVFPZutsHJ7CKG354F18sFtwn2wBOUSzcNe0TZt15GVRtGjf5fd
E4Cn16W61YvHSgjxKGIHB2UacU7Sj81OiAe3c9NYquoJRhsSICNVqPcgHy/PptICY+uX07h+qbsj
kN2z50PQFSju8q1188SO2AVa7QAQ2D7c1m1ufr9zVJcG4gYRIDoS14fxJ3ApC1+fRqtKI315mlv4
LYTFRyjrqNncXcIXMIbr8IBWBLvhREw+ncba1UVN8wntfD4QPYBWZc/IiyV7x3oIEIk5D5Plgw5J
lNG++4n42TUIxV3qRPLFLENJgmoE1p3XdyO8nl27N90Pm8jcqbh7Bq75wisq9qOIdW401jDYx3tY
PucF2QfVY1hGG0Z7zGEYsGZ98SD2FzT5GmFvSadawqOPwLYwT7w3HXIKGom0rOUoY9opStfpY/KT
FZ+BNdgPv6Kzxiq5OqmuVV/abvuZbK0BfOxmveu90T5C0qGppxN35AUg/RNZYWYQH6GjrukvVZtc
kKB4jWa/yldB2W5UzUPjRbSoSfhrwSJScKI3/F5Ua5v3dfDBAGKH/1JvToBnQpdyk/boxw4rA2a6
fAjscQzn9d6b6vPWrY+q/b6G07VGauRhaz8daP071HXmuR/cD/d1wbjfJ0jrZNwC/0qUX7rwP1c5
2vOFaZIbNgI0jFQNwiR8WKgR53iTQxo09jMGAK3CEcjLqOI8rCt6NN5QbLLboNighWoRypC0LTUf
TcFn/+ZtaNBaPqdbdyfF5UCxXM6HlXvwZOUUISE4uFfASRflyRea6LEMR/9K5TIeOwiGi8Zw9icD
MhXplm4Ag8eG7VRVsznDp09dBBPA2yPwsG0/m7rdkYqaQzDDVHRlj00kmU7KH/10RDHZ+I44QOV7
rfvgEcS1BVztu/kgkp/NtqYLEOXSVT1iei8R6fyMz+SjEq5Eao2HQKiwnFYbdBYgCWrz4qPcYKFq
HYEGW0F+hVWYV2gxOytfKqTletbB+PRVfE76VqPHbaZcIzeGUv/Y93rZ9bJ5HRyWPCcayZzGVTdw
EKCEwzkp4v5ztQNM+ir2s5BDtjMbMkdJuxzuPVHjIDOwuhEefoNJ0gJao55TrjEH0mQxhBMsR6nv
MZl62LzDit0aXdtTOI4spdLsJ431ny/gcqPE+TbcXYcBQbmEjv2pU3B++mS1GdTTXzW0hVy6AKxm
4yCyEZ+F01nsBv6JVQF7GmT4hKIKnJj4hvPPnww6OCK6dyuip0aFYP8MrXIaTcNui1GNxP6Q2yYY
LqqDENurbsyGFc2UpXZnxxhi4OydOWAiAeMqJ2ioMCa31FtAZg0MYYHIiAaO4dJewiReC5RBvkjm
HH6KRLHcmT0Muu+jG4RYEMYDcA6VW9kHuYqvtOlhEevhBzLMt2oTNB0sSuwQgHUeix66EK48o6Cr
UH7nxkeWByMElliC28oZyTyB/1GDslgihrbJ46Y/6LsewUJEW9q5A9vG8ZNg2gKgGi9ew9w9SMFT
q9vgsK14ZoCZvb3v0hG+O0mBwSObOdOvEAVESuyHAoq4A7QOj7pyDh1B9HakyaFSDDxwYJdisP1e
UtbeBhEWcnlvw6rKwAyoMrb0KWYokyvUcZkhA81jwtDf0hqt8uhhbQR3Act/STeuNhA+ECKI8WQ2
uLgHiJ9C+PbqpkBKBIgk1tKBBzrroroYnHXL1tjsPV13O97fgXFEFaZ4m7LFnfAMtvrLBFhSa/k5
swHz1iFlqL0x87lISokKHRnE/uD46hAn61ft5G1Ff241CAIKa7DhKbAXRCcD0Hfhc2Q5Whi4pZmn
vQPCsRvQg7gc+UqQm3zvSFtnVADQa2MgOS7q1wUk8jrWOo23hJVhE+wIhIVbJLenqplRwrZem/ch
lgQyNDS3DGvZWhd8aS5VMJqMtwjBxCskdjpiK4pdYFSNsWBj4flVCnt36MyHVqFnkQLpctT34JLM
0uaeDAt3QEgq3BjfE0YPHlTAEBGx9G431PHIjg3SZ5LyDm5xVMIYmrK48+XO5WObr1wsuZ1hyq/y
MqkdAfYKyBl33QAxQlOgTpCGwgtk4UljIa0JgnC0hRocuPIIcqYuIs+8bwk2eDng3i0TBxKFFq0W
db7JqM5jFxGHlYRnGzRr7vrLXICHE3m7kK2AO39aPcyKWMal100U66mQ2ODuPNV9VIZDb4o40B+k
16eAdB9DreZSDA6ugAoMlTG48EDkPeLhWRw+zxtQawTlQa/E2XTPdhNlC07vCxpE84CofEXu7h4w
BBLzHlL+6TrRktf1/NJv0fO8jG98WFg66AEBHm1yGLZeSZHt21ciA0JYYWtglwD7QxkzA853jfbB
oLFj0gEePXU/CaSvfJy8qlDhvawDDHrPOj/PmpUoTsO0CRPn0s7oHSzqoHToYj+VcVtM64xwc41Y
oKmR0MDqgMW/Qq9lDKTT2CLD7lX5bAAl9AM4uoa8OpxFaSctULA1Gi6962fASkjuOQtCp1HkHDXH
GhcHHubQtpyU4W0WVh3BB4wcgLzYU/u6KpCpbTOMU7dsXXyPo1/9pJmPvMK8otYrVk/dQ/FodRFH
Qz0bZhG+f69q1PLtOuABN/ooGAgqi7L6rHpxVS6AwoT6GmYOfjvIL8ACxha9W11R6UMODLC0rxFi
9bOosx4L32qxEwJwlj4EHEBAErquwm+YQ7SyyNzJ7esYr4+uhLpSQdOFEkOf1GYeeNwieuMuaHbI
WKDe3BhwN8KjVLbAsdhygklAsaS1ahcjxZ3SoAYKA2cKKVAbXCHjF2hnX3AkkYWehr0EQ2kcnR3M
tCkfI6gk6PfU0fEFmoupAQiA0M1x6BDOnNsKBxJM8XDypB1ONGIGhTkWwGlN9pUNpv26IHCOxH7u
sQitGGGmaMCw5K07JWVXmdSdmu4YzOPXEc/nYvzl0FIQzc4gkLri5HI/rEBvPbg6JfPKG7/OZtqO
3uy0qQx7THq3R8LUO6KN3N5AtdI8ksggU7SXgEjXVOnKeUR7We9bKngZKJj7Oioip/KuZGgPItl0
CjgMSROvezThY2sNBZky/6pCpK/nkF8pQbSLrp8Ona5oDnJXFih7r0mMzY9r8U253lJMsX9FoZGa
TZTJfOFL8EWN8lvUcjC9ZbgCgbOqaHj03Wz4K7/r93G4HeJlPSwbVupQvCwj/Y5q7Nai98TGrrvw
J1N7Dmfgq8QAV35QxJV+U5S5Ka2i89iPMyoFfMjRDC+weLw0UlEartuYGdfeMYjoa7O1EWIK6I9p
83Ppm9s2krPXZCEbrpLRQm8dZOWkgZOpUy2hTYbf5Rp8Ku3BtqwakXpMQK8FYPI9wjkfiFSbd6/f
EDGJ3ZdZoW2h24HgIAYEv9iWE+TiG9RlyK3jY7aJ94MHBnqi9wIJDOMO67gG2YOo15Ct4I8LHuIi
m43nq8ImNI8h2LPFy3QkWQ7RZGzd11kAk6HufWLUD8GjFoM8MoaEkL7nGfyme5mj+cHpnxomUdkC
IASc0gAgjTU9sNF97trhrYscSMlGXqeWKRCKwDnCBm3F4kx+6gYqyCuGPMmIQGSNvDFEpvvmF2Bd
0c9saKcLJc6ee0tY4pR2BM86DQ/F8wF0OR0wQiqOq+IVWjzvV1KH3l1wsQAm82hVZQtDTQHEhv0F
TE4FyNYalH7pqnEWQIKTU2oTfKLWMeXEP2EnFf4aBw/Rd0XvSks4BwcOWT7f6rYAXg48dUJd6kT3
/bW5LqhiDw1o8WLA7pKCgMJq36E0R0SSXete/JyRRw6NujiuKZuVvs3Qz3E9OKUA8YkwbVsWY6lG
opzTGcSeqK6ME7C4WMCeEIuiOX/cXLFcumoBjInvnTfkLhXvz4PwcrceP1bm5NsaqwdXkQoEZfdz
dSEnuO03hvYUxbn5ItGfprECNjPApy8YgmP7FVp5ntR91sw1qCJo4cDx0ZQL38KWJ9upV8x5Z35b
Rr5CDcac+kjD9T1Y9SmJAM46wHNK3kICHv35tpFalo43V1lDwdXPsGDPSr9iL6/2SgC9Qu43mj9n
Vb+GJmhv7oD+qqrat1Gt686StwFhtQeX31P2esImqXBPOm44uhxTlxEoEKwSyxsf0b4yvT1Aza53
ln8LJuipC45XQNJwwikkyVs0jOiJ2FrnMIwxyIgazz5CQT3ti1gXYT2vn25DMh8SSNpVSZgPE39m
BBNHyUbjwAkRgzvtfqgYLAHOMPnSdOwUtkhTRuspFkcCWRHwUnQ2pPliNh9y8PQ8dzhVhQBPEvXo
PAa2FoCNUYYHG7spsiAMIIabIDAAEhUP4NlAxAON2nS/Hrkxu8ADCzkpHxIBwNzSkTjfYrArOsEW
GVJwdflIMbBwEjjOJBEc6DhSxr23XnXkHsPlNbqf1+C1liKOBs5rrhIoCzGKJT3n84QwJFasphwh
qcQLqAtYxvmI5Tdg8tvdZ2TBF7+SSDcGlKVbpUobOO8jEshpS7p7mUhycDu/EAUX+35zXskQXbtF
VyeY7sBxB7QIQ+c/TM7FX5bjuLhlpeN0xHEpuZqiQrK4HHpgpPD80jBC69FH1QtQsS9dxO8VM/tV
QZZZCfZ5Pa/p5GBloahUXe8JOYIvIrDYi9rAZApHazgLlSgAGlTqkM8YDjTZvAmkzRMTCSkaD4sQ
Hi6yjhCfUcd+DSPU/rjiJNNswI24idYH1EnZl0BBtwwvXn2PN4wttDIfKpYd9vEo13zdVgpJYi1B
bb+37vy9G6e3NpbACZTaKUhHIAiJAv8rH4euyU0993nNGnQWGtUJIswnrZuXkKkbatKMGWdGMJWy
coZfV2pZDPf+yW9DXhKCaAH14fStKymGZhhQjsQ4tmYC/kD8SOekGeB5BosoRIJgKJ1x9lIlARMh
HLk+VHKAOtZYPK5NwECDJjNg0TVIjJx91VzFMNaZu0WZiXB2jjFyzGH2pi2k1ZQZHBog0mBlGkyf
7srOHfMteec8eopY4u0FJAnIEksDYVagyGzCNU1WdpqQ4wMAgbNcHDiVQVe9JGjGkNYOwQxsU5Hg
hKzcmznJatEc6s7XaQUQB/MXiKyLdDw+Zpe7WOYvHoQ9h0PGbRWUxjUW5lEi5FUZhFUiiZs09mUj
W1AykKsTnL7y7pS9AmkCzc9TPMrQjtyUE32EZP6FpQEResW7TEPSSpPe+9JBV87oDGy3aU5eBF8Z
WSC/JpCS3Jct8nYccDhKs6At4275CjASh1eN7GHd0r7ZkjOE0AFbFRKuAtsVMvU1Y/ZYfxLZeTtJ
xa9Q4ziJxXFZMZrqacGSiOiwlyYR8HhArGgcQgQvY1SvcERTwGzxLmyBtJP+6Dl239H6V+VjF3bB
HK/MW7O1wepUoxUzfA73yKoYdK6Y/GOvu8y3ckHXAS+FPa6EfeoJfhlSJVgzQiABXWW3XaXWj8Yd
imWF2xfTcT52tj2preuLEMPhaBZzFPeTcJqgxrEnrEXeK9xFUYUiBedKWE6+Lc6CieZ2b+z/MHVe
y5EjSZT9ojCDDACvqTUzKYv1AiuWgBYBDXz9nmDb7uxLDqutpptkJiLcr997XIYmsWZGLdVGDu1R
lXwnc/cbBxxxfC8gI2X0bzFPhmtS5XkWVnDLzi/xpsrcnzmT6fe4UHfVFpBpTMPZpwiXW5VOwaa3
B9wrhtxnU8KI0OOgyTzrFlWmro0/XVuUxwHqS5buZzSu1dQ1r1T8Dhe1HHg3MKJKBz9V7Xg2A6aJ
f1kpbpERPGXk3vb2cvHoJbdREWC5IjnMZKm1wJdENnnPpnNeSkedPfKz3/87LYoqpo0xOzcfQuV0
Yk7drTrGR2IoupM7E3MMyvwFlNEDlIdHycR0lCnLdvRrc2sGndgt5wVJ3i98hmIAodZzyii9x5bT
BFlLH0SqvQuT7NQWH1RQ5bkfh1PhGNOGnBgti5/ullEcK7X8cqsBDAxm4WxZMcRZRYVT/Mha5sCZ
daOjV0NwzWkeSYH/jsFEzbHA7iyxHyTce5u+MZMdU+xwFcQ+Tqja4RNZUKg4f2m5N62Jgo8UUomH
kj/SyJT4BnF5dP3iwmnL99Lhl24k4S5oXEQz+QLqx1pLr6622scXdCUu7p6bfMYO0vrilfBUvvWD
atjO/hiv6VDLTZ03f+tcIaWpfkUgIloHKNL89R9m51ekGcWy7/1BbOsKE0SajBufee+xea2zuL5a
dXDM8qbZ5D0GZD5NHCa/CDzd/QnuXDmMNFsNvXwmedqQMMlH8KRkLUHdvpwIFMTqii9MXEYfiIGK
Lha2ZHzyUb7OVP+Uj/g4AvmnaEvv5DXtryh4iasW7hPX6CmHSnJ1jeJ9afhcJq4/4s+Ih5sTRI+4
QeEAWWb8SK3iXbjWIa/rah90THzru0PdtR6rcSFrUP3Jyk2s5EcrsKR0VB6O756sejkbmZteevr0
uP+K3IhCLsQAl8R81YbJH/gdaYBZP5ISclE5nLl/Lnkpu42RcVYnLVi5mXxN7MfHGNbalqkHZut6
LYAR3UrXPUyqyrdRP94bI8SRLQkcepoVFTThue7H5kikklEmDgDbfSq7WfyaMyQyH5LTOivc6DEF
+8TnuGdAbJyyJhlOMaCyrT1NWxK1Z2L2p6I3VyCuMEY47Ycs0Y6XqluLpbthgtvVRWXvyj6xifMo
2GlxKddDiSJs+jS9hjPEKFpG+TCx6KxMSaLBJvGK4kQuGNTBLsvteOvEwbXDT76yRbSQ3ixWbesp
0psiOZb+p2LEeO5m72iTIlrXVjzBYau2chH/8jS5m3O8H/lg7wzVHlK4GyvimDwbS75FPoMkpyMt
i+WqI/P69TIuE79EH0dcFe265lxn00+OK3895NajDBT3QJZlu7xybbh2vnVt2+yW5R3fareDb3cY
XcgAjaQMgAGpVjLUqUFq2rbLCZ9N2SUtrGmHkhBu2rc5la9zkH/NZtSuZO9ebZS8DTYn3FJoxOtB
q7IiA2bEL3by/O4Yu/ObUe3mhtFcFiXo4n6wCv1tW2I5zFPxVZopMeZYMomlpYtVQFUw+y161GnK
EhwRmoHghtMjFt2dubG1t1T6K1n8pwDZCYmGqKJhMXvuq2cCd9e2z5KNbSjMJznKqTS+pim9z5Uw
NiMdH8Zi2kEDtEOczuRHjf66ONShUdDcDGGcjbQ/eTFZGxFYxUW44Q2n1LMdR/sqk5RdcvnR80ZX
MDVWwQ+CjFPYbHsl+pUjbO9ayoGASGE1G1O3qgSY37tuIamoNlWFJmWNzZtYTm0fv3NMtCu/sbYd
I8RT2cI0dHUydwL6yIGo4YRXxwlO+cTYtk0brrH52pn1ZyLsS0KMYsvA73UZ0vLkqObcz2lwlJn3
RzkpfjiTQrdAK4fe5BlrDCItzrD+Q1oznari/iVrG6+rZsKSF+KviWyYTQayeEJikAxhsMdaib1Y
OM+ue8m9EAQONCocKf2haouDkdWcSdi2DvS/6xCv2Sqe7HY7Sqw9xgyciCkJcecEUJORH/wm+EVx
BoZO1gFTkgKzEUXXKlLcA+Zi1LvCIawYi51wgOM15bysesf6m8tEHBKoZasm+ByV9p5p5RTnd7l1
6J5AC3EltEwpKRJw7fXcU564N9LcywkbZLwE1I3cY1gITjYyEnKjOLdO8xFFAR9aEhYriGfHeZHI
J/hgEnfOsQKFxyQaN4BLE/oL6rMi6GK8lu7Bjg9+jlWxUOJ3FXtE+SzYDKl7RtwJ6QS40RSu+tU4
Vk8msmeYlMG6r9x6lyIOnBM/eefNB1gRGWS8B+d5dOXKLCeohYXprF2sD7QfmxA2AabCPAVclsd7
hqPhhmE4iEQVMD5PeEid4lyMsGSwA8jlb5GYV87jmTCKRS+X/cxa76NzFyhYkQ0qhN6yM1OYgKQT
47GgAoxffCeqN35d/vYL957UjrMZWoZOasaIBBJRifQxdEu9C8aEsaODCpmLJdsj8QBM+RdCZrmj
yJrK2xeMS3NBId2hCJtDxXQKHEDo3nyjcFdFxqy54OboYjBfIg2b/Vy2FIj4oSywljTb1iV1x3TT
gbGgg3s1C//X0ud/GcGkq06UPQ4SIlS5eaKPcmCp2B4Mh/KPauSrNxFiJdQXrxh67uP4VwAClQfI
YJKf+x3HEJG8VMIwMJHlyH49IYMPs6v2DWFfHTrF6JpN3fZvDyXKA52676TJtMLvnXXvAxK0UBGZ
/ehsvdFw1QTlNtWPq6MUbxuSmgzrLfZz7tAhhPvD9+wk7ZuMCIl5Mac3USqmJeEjtUzcVro4dfyv
xp4usW5XAxzUW69fDpXRnLMl/5co29u1Y7dbunMbh7e4xjKNxeVP2Vd75pmfFGZYlMZxM5CvpoJs
UdPUY0rTr0hrBVxHOcQkwyUAq5i8BDcroW/F9sPcJ1uKbTARpm+W+iNDZjRCp9y5DfJ4FPXb3oYq
W3YOHgWrKg7O8BE2hB/xa1fAeUbuoKA85HZ1noB60dITLvaMYRNGqlsVvXXJ5PhcGeTy6q6ZV1Wv
PueAcVQ9C5L9QXcRZCdage4pbAqfQb4rhuSMyH5k8T+rm6LDOHKlD/HXTMAYIBjhCtsLf/Mguvsw
CRAI80asapwuKzFn/1TtiU1cyX3hDE+VLzbYbs8iN4rd5PbPXBkcdJl+uxxzI2v79+zBWqCx0UAG
SWU54fY4ikHPnvvljXh/v4rVSJoyjn/MDuiDuumoyswtU/pHZ8V/e1CzCxkWnCjev9JbuQ0fhF5T
aXPNp40t2vmJy2HD2Je4uhaRDXC25aN5L5y/mJnemtG4yBGNA4IDRmNQuIz0Rk3GlWn/c9as3GCC
mutofq7UJN0BpG6n2bqxpuzCJ8FTm52RoLZR6PPQNO6vIKbUJI50SGcZr32gvYUWxLsyNXdjB9G3
A+2bacavA+zX19TfnacJwK5mAY+Rv6oC9cVusc+2icS+tCfKixp+8IRljYT3V8bwaDcAGV4UPoEJ
lUsUOGAbnUobiKf1xNRCrIimzq25Na4rZCBAAGb8Tnx1Z+J82giezzZk/NITgOsHxmhES9rtMxbn
H6UZBqvc9bKd0tk5T6fogKme0OKTW5KKZ2tKNq5O3C06e/c9D2+J45nE8nKdzyORnW+NvvnL9P+d
3xoZPvw3a6lzfWaaEqM2qpBYQ2Gu19N7bQdPAWHAWKcCywD5rqzdY2UDKKkYqq3sysj3i6ShZcRb
bzh2TyJiyEXdalHMVIwDyCEWOpFoEU0sdUYxDuphk/hOvzJ0gpHgLd7ELl7nhBsDnXKcOP0AA76W
TfVn0DnIKPIfpGvByuqIJEftar76NsnJlgglYfOaz373YTl1vDWJWRrpqiV0aXXoaz0xTFH1WIaH
/s/S0HQtOqupdGqzIr656BznKJwJ+GzPxUrGM9RpzwFWAeFPGTVfqIXPo06FRtpbTCKepOh3ZvRq
6ASp0lnSWadKQ+Klns6ZZh2QXEAYX675Ouokqum1DyZa/RocynPi711HRhffl7uQnhwrNu2dzrWG
BFw9b7pbLYlXmBXrBsjAd5YXTCSPCvHYnJhsJj6KsnzxIc6iOi/0PTNPf6jOqU7YTvbW8fgJlM7e
gsgodRbX1KncrO0OTZSdg4aiuLatg1WrEVsZPWUbwHWFprzGSnA3dN6X8fPJ4He/EAQ2dCI40Nng
SaeEbeLCLbFhXGAcrXAkgSGUzF/JFqeSWUT4nTdOiw2jIKRTneWd2kqsi0RdBtxy7Cbqj0Inl3OT
EUxjPiadaQ6KON0b9CFmmoAIp/xf90SgY52FXnQqupLevcR77+i8NPtb6SoC9YYAj2a68FgTrlYd
5FF7Im/tKvOVpABVRkoGN0ufiWQ9JzqjbRsNKuLyGsLrGWpS3NaEekJK6ToyQ14NIfXFUiE1gPr5
oXQOfCQQnhAMr7It89H8SJ5nv+jkeEOE3NBZcqlT5X3E5Sp9dQYtt5nFAiNtMsGR5laybvul3lgk
g8+w4sHtiuGpxta/wzTO8SdOraJ6co351eJ9MbwJM+9E8LaKyuim/dCVh/MVSNvT4guKGO5BosQO
AXr6uf7QOmTqzYxxkEVDGZT9l2kvcj/6WbmeZmzxA1UoV3tu4LueI2NNLvKnioAmp6JE9s4qWIMe
doDU7I8+OtNJusbViTYI1szuVVBsxjT+kjb2llo3Vo3V3TuTpgu2e7kKF6vcFC1Tq66+ePb0acGu
OvTk3Iaom4+lq36osLjJHObOokkF8Y5iT7MLageKgS9SgoSpuU014QCriCanNj9r7ezH47vuNQ9B
ajJCBSIh9vtNHgBe0uyEpXx37HLcDSm/aKIGd9nIYZ95A1x1ts+Q7iG+VLy5/vLSjgoDoM9/eDGa
dU0Th6HROw4a5FAsr51jvSya8LBo1kMF9KED/jABgUgUeQ6uhG04mu+gjz8GpRjbQeGbIgGDTbMk
hiEire29e0AmYmATaOTxOsm6W16NT36Yrjkpih0RonDt84FciYk3QeF81xSLkKJtbYwUsqo5hU3/
4XrucMUVEazBXU4rHxyGCRajKuBjgL0fcUbBzIiBZwyaouGD0/BzgzpV8zUoIVYzyA2p2Rvf+BFA
qh9UUgTGuMhqTeoYNLMDrnq8B+WDTdL8x+CNY0oTPlrnYwKlLKSdYpIan03NAkEuKi+FHRzGAJ4L
My7Zk74zvuK8fMjMidCZURkHla2auZnXgpHhNtT0kSYXH5J0087xqq8gpry2/fQa+wp0rA27BDHl
4E6M/hcnXk1cxkhIsE48TT1xneuoKSgdOBRHc1FY50CloVkpNVWsZqcMLa1q7/KADRVMl1IzVqSm
rXzjR+xsqQ8QXMAfwmRJNZ0FG8xvG1xLCrZllI5WGc9Ii/EKiyVGNM148TTtpdLcl1zf2qQKAcv0
HhqEP1K9w4nh7kFz1+yYBIgM05sEqiVcGf8bMGNZqwHkTAp6ZiLDuiuB0dgFgfX8H3tcACi2JgH+
MHYIzyZim3pxj65P6aTL50KDbsTEJKNPk5NfB8zB8hnd1/lNjEVci3a6zhqYg1//jcENgyVv20HU
IXN5j8f2FkPaiVpjXUPeIZySP7Ilecxl6pzsOn0ZxG0KpmdPQ3uUSM5xNoPxKcM9PYN3rCH8QM31
jxPMnwL2zwwNZq2a2Njht/DORpWG+9lpxarSlh5hf2QaI0S5ua/hChEwvMzMlDVuKKvdW46xcetC
Iho0kmgI0WTcd1ejinINLQqgF/kaYxSm01OiwUYpv6kBhya8o86Ry6YJMVbCgzokkTlsoG7j5SwA
QvlJ8VxodJIHQwnC888UiLSj4Urpgt1r9pfrpMFLPQQm4PWhBjJFeXQaNaKJz/6zo6FNKEE8f/6x
nC6J7Pe5lzY7QKotv/n3SWOffGiWFhioqPcv9oS5KvfhXAzYbBhabuN46C9+0e5FCv/P02ApBzaJ
3yZ8YebRS4SffJbzxoBG5X9jqTSgaq7eEg2sCiBX+WWsLjMmQLOP7Y1ovgPbT7XGXTkuP2tnnPH3
lFupkVgebKykDalAF+TYqS6OsVMe+Ds0kalGamm4VqjdxUoDt1jkcGg0gktpGBe2GLBceixQD/0j
i3HMMkzV01JYqhrnNQiCEna7TjToC3OFRe0K/KuHAlbi/1k7Qn4SegkwjcMK8zRrqmO8ZkMRUxon
lvfYByB8XEWf3AuNHKubxICCMT5NPSQKu0jXg98Zu8CLXgqNLLNr6pvKZl8PMLNWY81MB8AZALdj
QVZ0m6qtpRFo+0bj0MZSBTx3INIEPQbAtAJymtAENY1SqzRUrdR4NV/iyCEOZt6q+pcxun9yjWJj
vcdOhLBs+Z7wVrpWeZAo+DT5BFJ8hIDJOEAUH844T/ZlUP5WpNWPU2NvI/D/WsH8TXLiuaPC27Vc
rWtNI3VF/wsk+jLo2XrjgRoDowOCU+AdniiQTTSS1Vy8Mkcjp69nmWpuvpqiwgwa4C2xFdWJXeTb
LknrtTl/+RZNV6JRd0pD7zrod67G4JUaiFeS0Qg1Io+b+eByaYO8Q6JFBN+2wB7X6cKcMa0oz1yN
2ys0eA/c376ExFeZHR1YgAKLmdDel/D6AA6wx0Ej/GIN8xNQ/RaN96s16G/RyD+p4X+VpgDalFQW
flMLPiD/NQ0LrDQ2MIymgxG0JHQ0UjDWcEHTTq5kW/IaT6OVWX9EBEquDU8lhw6ftWVv2PdK4woJ
oIAf1wjDGpZhD9Mw1mzDCLYxqMNEDEAPY+gBnApixGAKPJHVMfgloXk7zjZuGWvIGICiB0nRgKhY
D3x4DP7aAmvRDPvLLKzmKReGw9tHKZZ1zQ+z8iFBw2pEUvbwTYFvDFHyoDmaGuuInR+2DKRHi3HD
PtTwR4KZr6Tz/qYaC+mQm6IXtvbgXoYdYirpwxGMZApPMkD+P5B4+BRYx7AT+VZ6y5BB1v5sKihs
cXaLTEa2UxbfTRG5zkGURFsanRpdHF+uAomqkunVFqXkqsmiYO8OFe8rxJvHOJAV6Qbja6DRRDyK
T7hN6rXTs0Ync9RjDDXCe85A8HXXcJrVmdUIADeDegY7rQTTffQRRrUnrlh1EKEgU4JPaDa7c57H
LBUqBROkyFpKEnpdwNaEqXBBkaR/i8xjpUewTLqjzA62i72g7IZnup4GWwCwcFLzyU+VjR3MbWd6
koTTb1ln/3QYi5f5hc9yfvSz5je+wOg4u9PFDQNxZ4bxVcuJSI3+0wD5fXat4FxltXFtE80LR9kO
GawcOgLtahoxTbo11qwGGSfGcLtFAcGhmKXzdlhEeeqqqrVwckb5AUt8sGOKwd6fTLG5Rr98fzWY
RnRqhvD6v3/eCKfYE8TPD+mVLqt9UZKIz4KDf91jfDEx4Tw7E06iDB52Ozh4+Tsr2qMnt6AAgvCY
d028VwHVAy50IqogITaFafV3DIWgwxP+HskjJi5Z+qsNXGtLyW9uBSIpjErhk1JMwoPRUXNP/nSE
kLDheS6+cP1z1mGAy1gn8ToXC355W/ffree+WmXws0kSXf9Yy7udMzAwAIjeHPDg7yWn25gU3XMy
evLN8vffVj7Gm8nDBsvx/X+pfNO/jHMAmNlq5meYBnurdsuT5+oVEU1pv/1/f+TauwnlvTe9NTyK
Bsy7WT67+gVDR3XE7PNlYJSw5965hYZfne153A/RhE3NhNEqZHTri867DbYNFGMKdyUuzHNYBs4x
s4zXIltsuYoL/zTGQJrDxcuvQcd6BGW6ZxOQ/pknnl/sxLmb5DD1//cyDZl/HlLonaaXLFsyE2iU
PntCCOU5z2xdkTfTk4dAFda6LJrxkMgyf6tJt2fhZD9Po5G/AVS5OdloPwV+Ht+kNbyrmTdeGr15
aDoxPcO4rR9l+JHNy/TczqyygU0Gth2C5lVYFZFewhzt4D/XbhFC8EvDPyZPr+/kxckBLwOCCWK4
p/x8t0iv27JKITy42srk4RvZdlQnhzTP1GedchH6TfFBwAyWd8BODIIemyJOzM+EsPiqKgtOKWKm
qzkwA/x1LbOrpH3ktv/7m6GBQU/HfN+SDAb9CUiBR5AY6X8OsFxmllseVGymh75zjMv3S8eH6L+v
vv9oMgKAYl4fTMSwgxiDACsUTuSgGN6COY6ufsC0y8X6sOmd1sW+Z2Q7ohEGZho5vluqSfBE9+oo
HTCTfd2fC9tV1/+9eCEf6lLpn7c8mr5t4hH5vy+RtqeOgXFt8A0fy++IPM7YltYImoFkxdCaINVM
K0DEMh+77oJnacuui/iWJb3+ceuzjBg5royKIJEb4BjHGpXHF1m0ByLp0cGxlXsSbWz62+8vh4RF
U+Rp120AMMIcq2zmEOSCcMGxtHX7mHPsd2U9Fyf2QjQPIcMvKEL1np335tkfF/Ocih9WDTlhGwxj
+MbFLlY8y92Dhg0fS6phQViq6os7n0G7lRtDIM4ak2WsK7fMnjwb7Wxh5mBy23xPElTSgcCN6p2R
1xeM9f1fy3avXuHIR2UsPyprrtdIOsazz/mGPd3fFtMi9pZ788gPvfPDsQLDncaLi5ZbpM6HmfUG
mVXY77Po8R0rlFO/DH5NY5ycXWLjDBdmRoWhtRvKZD4ORAgoG2LamKKudIrlCOoHu91kOk91XfoH
q6ASL4j1QREr8N/p38P3S2RgwenVtGsdg/JDh4UHS15x1FtHR2fA2e2UYZAnnmeaS7vOyavssu7z
v8MiJz2wTJA2nTR/ZwKDTqApMApHwcZY6mH9/c4bS9uvhjSRvIU2Bn+iROrM7KppD1Zjvmckkxh+
2cWdQaOzLXkkqYik2mSTTUY8K6+stIu3/hRPZ4PczXrUimvLeBarSXDG6xueTZhnUGLLaZNaBhHh
rH/GQA7WTrnRM4654zRFXODBUlyrWJgsf/OSs8BVMfZewrqefS1vsjGbx38vY1U/AQbEPlwCzAvV
fUQDuafNYqBnJ8G+XZZPWUv70Llhubco/VDKvHvRelh6jX7EMbzUl2VMK06y6ZjWdv7OGxWfIkvE
OzIBxYG1PKfRhigJN7Fzz1Gi2AdShemFzU8Ku6LzmdUjAqG0R+ZO8rWR0fBWe026kQt1JUzGDzNp
yApypTqlO+xBClQvpsvYiMlC0on+3WPZiD0O4BSJg/ywJ1tu2rbOWdCh98gtICBm66Uxx+SW8yGK
4L18LblzT5Frj9C8yUtlY/bhUGNtxdyWO2xy62hZ8rO9+DmNqE+sF8IOTnP+6CtfHZaxOzgTSyKA
rRxHqL2E9fWpXZGR6UsQoeFsbTLPc++VctCEx1bvU1LNvscJfssxed4IkfC99MYf17OhbKZMCyUt
woaReXFp4hpfkteyY07DpbLcj+7IeiRKEbr2izu7r00yybXvE9sq5iK7KFEE+ybxKJWK6ewA4II/
XTPUSrv5lvnvhBfHa2m4Yp2P2ESLTJjsD0Ndjd87oxJXCtHh1RY9TXX9GGbf2iIYUZvI2CXUM4/Z
Yepb1sJ8w4/yBWa13/1yRee+OOmfkZVbKxdhusZ0Ad2HrJyFEZJzIiYmV6Q0ulV6VRrwQA7VOv93
+GTgF3qNK0I4fEV0RUoEUIsbJ66eHBPXeWUbKxxg80+J5cOyg3zb6FZi6uFELZR2Jz6aechf6U3m
MeMxLjLjXoruj5ljy6oj27w0AIOpGBv3xVLZNSZ5jTELbINDdNVTLmmPYMpOYAPK+5LG+VbgsMHp
T9DANbt/Xm3jxeKnvM5GWVx7iBGHprCfB4vYUduU5IWqITzHo31MZP4dQ0bIG4CZSN+ADlOxMoBi
ghCtTLZjQvS/0us0iJBZm+83NvSHZ9sYycGrYjmHkg0ChCcLqjTP3nJghwSI2N4wxL2ABj2X+nBA
BjXa+TI5VGCpDLFMtPXv1uKSj2gCvk+onrNwRwX8zzITFt2kPriSxSNr0Pnh0YxLsSZxxBLEcSQA
MbcEsePkM4Jw8VJFCNgUf97Roz9hD5/NOhX9IopUj4Q5odPnAVPSk8/6i9bh6BOBnZMUZ2GimefG
acpRyGuoalMMuMJEEvw+/OcYdL7b8hyAi+wxa/Tm+ftlsmb676AoEWECyuTMTJjTN8Ldx874Aw8H
4bAm5gwJXOhIcYeX2bfMU8wocTvLabmM+mXq/PbEBjJ8JtAZ6KO9+ZRqSS+z05tEu5OCmihiMvTE
RQ8v25DNqU6LHzmMMhb1UGCWeH3Y4SQNHlLWFEhPDVyyOChc0n77vG2X21zpMnqM7sB+gn0Vmc5/
vU/LQ/pWAr/QocZ34AbudTBl+yiXQyOp/r6PnClmYWHfqW1p5k/hHHZH1x4RBuNmuhljip+Yo2jf
db6/F/heDajgbMTrZ0YxYZFt+sycD31UXxR+gGcs4GLNUkT4TDY+9KYs5b5UEmw3xUc7pN0lmORI
L5a/FBw8GwJN4zsFjdrlzRKjTklYOsN8Iewi9nXYujsCIN7z4HNALJnu6d2EZlPGGymtZG/lcsMS
k4PTDPFzGVI/tKSLq9RbLyppLm3jxDtb0y/++86nZPw56RMQ++59cS1qzJkGB3REDGhHl3gCe7BK
CbmxmmraGPqRMQlyHHL9Rzsf4v0sErXGahKe+ULhWWcZgCpTsBe4mk237an4KthlbYh3s0MUTFgS
iulx2csa0zfJ5+zC2DM9Rqr8qByEyin27VNaSBZ0JYzjsVw7N8PLw42XdxNhoOLdJyl3IC2Y0/qD
wfFnnPN1yGalFIJXIPPLMH6OS+89uRX6hYFSGRHUe/p+5kA2m5vU67yr3jF1ig3rrUmt0ygm42PE
ULXreueFEG3z5KBUW1KC+aIqhZYM3kbmwHCVqrSLl6xIgQPZLKKfxTLDcAry5eAbiieVBxZBMJ0u
31+18WWSXzoLtMgoeSL1Je8mZeldgiKGIXSe8hCg+//7x9jjADOBXcungjZ+crdp1hSnPh8yILhu
tZkNsTcSad9kx2CMTsE+pAPbYcxW7Waasysq2r5VaX1JNTOPCEJ49pr+4HgNJQ9si005NBl4vSi7
CjyCHGegbGf5alSDfyb0I1mOkNPbD96Gu25bsBPmofnn+74jLNDIGhzynISX2e3VGQr5cPdTtvH5
1PJsp4mG+/eLMm32RRR/jXx5OIXHzJviMjCnex4u4XmYWzhULk6bYK7PiezOVeqW54YtlA9XspdC
XwbjotTmv89qXzk/YJs9WYKPg9ll2atyPd6MyPI3eIGdPfzP7GgHrruZAEDha56hEzU9G/FG92z1
enPkxFO9kH06V7XJyDxoKf6g52GXtMrntFrEJ+onMwtXRntZwi2H7FvsVZPqJFUT3b5fpG1Gty5y
5lOTNUeGrsCGa1ZvIiDC/UzsCbOGlYoHTx61RBY+ByYWPbPH61t5i2JgSGY6VVD5RRSIrWBr0LPt
vOYA43B4S+5DaEEdU9K9VfmIKbXKKKEzxzz3QPKZr3FXN4hO7Butwh3Ae7nzOLRXsf5Mk4EF3AAC
YyspO5qI5atLMuWXSb/IPv/kUJi4cpLsXHuV2gX1QrgbH8brTNXQu1DBWXDQ7uqxDw7Ebh6yNcNz
b9EBOlivTy3Z01Wi/0u2NuEpT/0sAc2dXbuPXxLS5mtlFfFhGAZANpinWKbDVCMxPHLsSE07DwQQ
1lc7v4/SuQ1R7m7dOJh3Tdjm98CUt28QVDZM/S4ZjPmc9Ji2qsTx2JnFTEDmLYy1pnxXvRqjo+vW
Pr6KoVoXXV6dMYlFmyFYxrWgd1rVfTfsapTTsrKKW1G4w4PYU73XaBisQ9Y1TNwHEk/7YkPzviRp
/pfSd/zMyCaNIs8B4gXcrNCUhDnTe1m5Oplj8C+d7ebSxcojccHcivnucixDnGZFA6LYnH11d1rD
2xvkM0+NjIFdzBHw6lasRVoWT2Xo+huRWgC7Gt9ffX/rPYI2MiX06O8/ErDhRAO5rxcDEP0e9arn
ksawl8Sa+J6uZI6R261gU42uc85MryI/bWOFlQLvdGjDTfVCm7XfIegHBWxxKIjZppNo70MHUcyO
SHrUXfBuO5QVHd3exlx83AnaUb+2rUZeKNfkxWXP9nGKixfJ3qUsDJL7UprRqz3GXEBtKvamXpJU
mUtzZlmg2sWxyzzel5vesJIfuEgBU2DQvM2T+JXKVmwL1y3voxfvvw9UAXYyM+WIAPGoo8g4S2/J
LiKWbEESWk/VP2VC6MTlTtkIE2PI0tvt6zddSeXHMZicG6Qk54IXDM6E50RXx0qY7QdMi3Gldmq+
OzKzn9haHLqC6qUZ154l5CFP+ptpFihWHf8NAoQMXehekFRsG8L5uS5SCTrS6AlZPIwePLylVS26
lhWKibiZffcS1GHGgen+aOW8HF32BVb8G9nXYR/pa8PNf42WVTbrBaGA9EsQ7Rs/157NoBgPJnPL
82T5XGqc04jJ4Brt5Sf7DEjUa42it4J7bRvRuQjd+CRzSvWolUcryv+qfthELsvEyY2y0dDNs4GB
bRU8WWGSXoOEXd66B2isATCDsxxa9sqFGOOrzUjrcvrmtknb+/w/7J1Hc+PMmqX/y6wHtwFkwi1m
MfROpESVpFJtEGUkeCABJOyvnwf6IvqbeyemO3rfG0bJVJVEEonXnPOcem7YFOLG3ra1ry8QR19j
DJDXdHlwW/c2yqY81fBERDTshZc7Ny6AAcTQMsjEx1ec6tZl5Fi7f1q7AreQDfHz9KvDzrHLS77T
MLv5bLnd1uu5xyg4nJO2jNeaUBJGz4QnjrP1GuoiegSSlLytBfPmc93Y+c5GdLArUtBZX1bkcirj
h45zLS9/etA9iCHj12+txL/9/WFRy/4kQTP9RT7LzD7YK9a4OHlygizdddlp9WLZaG8dw5gWCn/G
C0rgnzS1v7cDbr5thiy5WgqKPqsjUAQprtdEvZjRfCIDEFVY/rwoVq8Y/JPHr4dsoiBwMyXOeJKN
F8RBoP0fDe3FvwC2soKN2g87w5vYG5lzsKqRMZvcx0PE/AjGFRQBbH+bsMSb6RpBva2MnkTCTjFw
n6euP4Uf9VD1p6bW+jsbaq5V/7vXYjwFRF88B766uGZMH96U8y4k8xHld90cHLNvnvJyM3rkQwV6
Mt8rU/B6BcndL1jye23/Lcv6A2ncwOxqJAF+7LSnzq8j7jvO9EDbFe0iCR4udLvwhCgcM44H1VAY
zfcm6nqSrqDrJDTHxAgF0NNGOZOQF34yqUIzHgSQ1jg0OYzRn5Fc56Md6sqrMZ6cwazBsgBahprP
bohq2FgZ0r5IA6ZHYbk/S6+e704irmBW5c1C2W9Bxf3roxyDrLDyamdCJ/g+l3dGqN576ZgMUwl0
3ImxJb+X2RDsSeeFeRo2VfkGBq/fVpMnnsnKRYTF+vwMxQAMLDvPLsnfhTHVxwYTz6bkfC+h/Dwb
+KA2X39KUhaFX38iEpaNuzlspUamnDqJ/fT1IJMGxaCHimn5VDf6+XXZyzZEP2dJrc8Ui8VdF7P5
mHDH7tIWoCl3cKrlZgI40JvoxJaHOQAwwCxar6kpnga3MHcyY/8Px65CooMl30czcEFi5K1SCaLB
HeLgWMQzKRERHYEeBPtfY3io/PFizQg6pU05NHZHmtP0TNS9xTKMtidosm8uxKN3GCRv+IwNigEQ
FYmV64dsovoe2M8fcrDTO6dGwS6gpGCF8D5qLDaPPaW0iv4wekyevh5Y28pDvPxAXimCR/Nz9LB8
JkbUPzkCT2LMxP4J1TLd5VKVZSN8lcoiGSFKi98ZWlhm7G12qzETbOhrfw+Vq771RrdFLQd8Og8D
6GGuu8Pb+OigPPPyvkPUXG1mM/gY26K8CC9SbxvZUUwhWPXvruZJVCNIh2q5SKqsfqK9in71PfVY
AwcKfUK79xxVvNQpm3sUB8TREUrTLrgKc9bbcTQwLbSebzFnlBBgZkJZQG4leK6Rf+Q9uMEe5eAW
8qpzGRX688yrv2e429Yi/mhQM58bKgSnbZ5KE//vVx1MmtMVGjINgNEFEvGWcrlR0nCZ/k9sy8h2
PVSnzN4IbxzN9FyPQYqanuRguBwX1aviTM1xZiW0gxEbHONlWmbNcXX4unG0CRKXkMp7mxvVqc+H
6bs0S71ui4B1B8VFZkBqbmdz4t6/BHTIAOE5xvITFiyb///DrAGFDGPQfHNQS0I2Kc62VRiwuLdu
HQ2rnBTP0zRV1jcPc9I21a21+/qwt0lMNBvrGQwXPER/4VvEo/+rVoSFir56HVrV7Fsy0Q9Vo9Nv
sT/9FK3lXNvMIfLSauW1mHA3lWhqDtWMZG/TVSPZEJP5wC4YZ8gyF61Jw3paQDL0jXzOcKL2abTd
/ASbCDBZ4vEtkTYOfcHLWRjdxQ7GCbAgs9Ai185PM51+UZ/Wd42qOZjbG8edOgDwLJASq/bWehww
xpyofWEzG2cQhWN5gYzLloYMGDIuxInJ8zD7r6khHrrZLX63ULMiae9AApl36nbrjpgCmb+J8loG
bBQ8GANPTbXIIOsg+2lV3b6vKRpNwfbBJ6X10ksiAuflaS288dz7QIYEEjrksB058aL+hS0EZ2AV
HTl6/FPMmncTzV7/TAzjusHE+8YSFwGLhUU+alP7zIil2BIPGD2O6sNnBbaGEzK8UQTApva8Wu79
kRc4qapu19lV8gDgKHnww4pN6d8fiy59bhhaHL4+9ffnv/5UxZqdigFWKSjCYQfMxsHdZM7Xvx+8
FtC254Z/UiPSh6/Px25PQnZsfZi2zozDxBD6PKJePk9uax/DTlp3GKT9S/ezsVEI4iDAqdno6ZFn
mm2dT0A5p1pzC0uQSYEOku89eKRNFMvsaC28/Ea3B0xfB3OktICI4tzDMHzg5jB971mEUmdYwMeq
4LlKkfLY4k8l8FVEZidf7JQbPAGBB9cC/fXVryLJJwJ+9HYVe1suN1RzbcDI8GsoUZtwPyY8Mfda
GPopC/fWK3zq7rearH5tp0wTLLfKz0gpeDu4cCF7ZnVfD4M5wtlAYMsT/sJY4EhUTPDgLQ9Gbypz
M7b2J+9LCXbfrszNX1/BIb1vBxMj+L9/N7ivGVzATBnSt+px9OY/DDzs49dHXw81yOgDt0PFnaay
FHYotFyNO55dq6k2UuC6JBJMIh9oxImx+VObhfL29amvh7yKiT+swe38yxe8UL9Ybn1rFOhtnyzc
B2MWEcSV/M2f6+7Um73c8uzOFFr255BO9TvuJab/c+Qea6co3qcNIYT1eyVd6+g16pFilcmwZ8t7
K3q679mSryhmeIcZpnpJvPI+N/6u6tT0Y3AJgsaqzWIbXt8RNt1uwtH7PA8V9+hwEruv6jotz6ik
11USiZPOa/SOOjdW+dSEFk5RjnRmVX+kH9OB2aU+RBMyCThyn3CsFuNdU0G3Ec2bSR6WEQHPaq3q
GSJLuxaKj0COsvQG1MQKfcYytkob+Zil0bo2xefovjH6pzW1vXSfa1yA1JdIk2UqEMz36UmQlsov
1py8xX3MSot8pDxfzlQ0qh5jhCZ+p60wseQ7jINl56EKEChBQiKUSHGN3LnZGekvwSb4IBIf0B2b
cUQrm9iDpOqmuM8Dyk0fzRzLbQwdCpgiaJbqbIr2MRw0kqY2Jsp7QlutuUCqIVyIgUiCHUOspppo
d5bIYolOzuAsLPY0pnTI3jU54DXL8OUvliA/GVFk28Dwf5fL9FOSPZWz4l93VgO3g8ZwW7fUbHFM
jzxEf0bm3w515hp/MFsaIMVNX9ZXHFcwjRnvhcFtEqTpOYXvH003OyYSZAkLUHXKHbH3Yaqs/Ybo
NXe8MMPsbwXmtSqVZJKpWWNM9Wx0hAWRSQ6tdYccLbBagJgYXtyUAoo72c8oZGxDng/h7O1i/ZTT
e4j8bVWalnqYFFLlSOr+oLEj5wO2UAaQp7GVxdOsOS4S9rlKMgpbLPCBTI99WFzarrzUUTusNXX6
ahYCCkbCPZL522bqPpqQxBFqagC7VfTYGSK4mASMKL8DqNLT5ScKpzbVDBNLk9S2DhtvTEYdN4lj
apn7ilB1sGKtsascE6wPsUwc+Ji6HGj0a13UP0wS1FZ5XwN6sVW4DaXiOxhtGtY18TK1jiM0rC4q
6dEV8odh9uswaAnEnFPgwVZ7LFByHKoEh2ZPZhe72xc/dvFdTB2zNqTrwkO06OjwEa0ww++FKDqH
xiK94o5GE7QzsyE41r19YwaT71lGrgyQ/MewSpJjXxubhp5m45MzgNEL/NqcAwGZQv89boq1lkJv
h1l6h0Rt4vgjxDd+JwV7NXQqOc4drADp8ytr7IGnUuNRiFJrlS+yb7wyDvGKeESKTV962WWAyNhE
mnEppqN66sC9RN4IuJX1Mwmk1dignsju0A3YXBX9HzB2P4BwTCAUhd6peryNCpMcBtF84ViScmxu
Jm9892UMGTHz/EXlfPKd7AXBntxCPOMs6ilcB+eDJmpr284fF03EJnBJ8CrHnZwzayf6Vi9L0mzj
0gSv7E5JrGSkDoo+PIU1oskcYBybPnCLIAhZ9c0UcaJ4yQxWx6WI3nGoMmqsPshjkTtvsLubQEfq
SWiJs9IfOM6dV8VBWQViP8/hW1pgFm0mFpUORszTmNjvhoeNrnKdxyixCkxzGLCNWH4knsczHRs/
Agalu3LsDl7cPymowpTF+S5r8FmcLC/IbgEdkpqDi0Xb/0PEep/q1NtanL2goni/yfqj9fsPcjm7
NZkh3bqPyMRQU70HLfAz9spfo5MvIJAFjAR1fR2j5nqolkvBNwnadeDJInrpmyMw4LeZ23JPyMS2
874p5gc3kULgj2xQC1Dsd4RNy0uShAinmxGACok13AA4qmwF2UbA+6rRabsTjghC7PNVW5EZMRBU
PPfr1lW/iIa5JsJVj5DVmRmnAI6YagCKbLI/7QL2cdkjMsW16o3VECpuOkdtGt2pG9zbVMqLspDB
syN69G045TKYk6O2XcJYsXkiI6DkAAqK0qB/6MimWmUp0m+zL+4k6OB5D9WPvkaHMdWYQMO5rzex
bW/nppQn6IeIntNzCXp8UfNcR698DDqdbJUbnbPa+jQY/WzLQR2yITdOzeSHJ5dLj6HOTGaocAYm
Ow1lRzUg/O5QIwNe/zSAP4L+Cs619knUNcw33klvdQK3EO3cziftjuEO8fPSH0rwrDxjrdVsKhsV
n6xQpBkOPJGu+ANzDVZhsi7rCDO1ZYPbfW0VQFmCm5+z2ghOOrzVDU5rfCJqjaoUFZLDBiPIQA6O
g3fLSXXD+zuggePc2YlHo+XewYwpujcBWkmbhTz1nn0UrZEfMRni4o+bi5mXwZXAp2Qb+oQ1yHsX
kQABWf1hJvR1ZTVT+mCMxueY65vCfbZXJvER02B9qrJ8Y/KCLirMPlXXv5TN/L2Z7auI8bJj0VES
+TMV4UI6FXBvAprsDJJxU7+PGjRNZw7f68n1TlaLN23g8xhr4drmVIyzxbUTV9PpKZgrFvHaLA+F
x/Xh6QMb9q03JNaZS+sZoA9dBmHKwzhhKIAQh3h+n07GcEqRhPkpsdHgpy+uN1xd1P8ndApwwcPk
VAQjCRURThNt1OWpS5JuV5S8lzLcqONEnxHWxTUb3B1Ghj+k4T3qXt2sqLIf/DY71U10cJPSevMX
eQgynRy5dPIjCBJ+qMTYpHzteQijkqEVxzqaOZsR7qoyknQ3itC82tPLZE2IS+OL45mIEyvOYFtg
UbIlehH46YZ5x4eHdx039GFMyl8BHJ/U6Lyto4u1adpMm+1K732byqM2BnMdThH6Mu1sO9zND1LR
v5fgoNzGRi6CZKSvig9GhP2112hbJRkKDLDWwWLHR2S5gc/6NLvEX8xe+tRjAgvHy6x/lYoQicKV
u7Yw9yqPfoSm+lM6I2omsAiM3uFCWOm1NGV2YKGwyoy9YXQMeI0o39r4L/ZsWp56w36FUpf61S87
VT+Ssf+tRgdlDZacHcPaATHz9DA0IGK9XH3iyPtMRfmEGwonAjuBgz9SEfY6YL0fJOpkjY06UTOx
Qn6o8b+sVADhRzTkCyBEdHY+u4pvarTfLOjCWLnLhrDIYx4C3i6zKsTyPN8R1+KgzspDlgAmjXv/
iVzujHYgAMkEjGJr+wMiMAcFmSO7tVbjseiZznoW+TAhheC9kewOLBOe5bjJUmzlrK6eEgscQsf4
dO040Vk3rTwORr93W4KvG3++NEWGuqoJ3JujmN7OtxiR7J9+MJ4wgG8H4mheNCdXswAobfcbb+v2
WiOzn3Mov27v74ZPHVl6a0ugDhoVSYVSWPeBOiobs4oc40vaVjzU0d7DHjvj13oIKK5WOuvJt1Du
rnEKAI2G+dOPlHVTRWjewHdr34gOAQzJk1VmO9RUlD7T/BrPEEYbmf3A8mM8S6vVxwixy2oM3TfN
2m6ThdadAYKLGM3JDyhNnMPU+uAUiMTxuEoOLGqhGyvIJESGDrcCV2tRaHGiXf6f8cBiSGYLQkWX
O7CWw7HGi5pGpPpMJlMwGHMJpnaDgYgzIFQnJqaI1BWrn/jmVurce9CwRrFB3WML5LyjdRvLOD2U
iXekl95VecByhVXmgTBfZFPz3c1CGnnJzHHa/cf5ZJZLOlaVT1FVLpGLzId8YbuQlALLsx3Id8vX
/698MoRXHvg9DNrNTNKM3wHOiTPpbX0Sddh+oSvxuCMiGozKbctTjboZhUDZ+c/25PyK2rVvJ4Kl
GcqTLBmv//FPZ/8/2V6+cEz+A0tgh3RZwf7zTwcqht5n0vx0EfeNLCVOF1hP+NQ5O8yFPJWtl+yc
wtyS8zvdLaFRNiRvjhU/cNsxdi3R4EC0SLclgQo0CydJaTNZLowD8R/m24yPBy+y+k9CyaS1BOT9
07Ma+Kbr257nCtP0GKP988/dtC7on7wDvfe1MIFDm13xe6M/Cyb3gk6ruHM4/cRKWh5mKqy/NDHw
cuCDGZLkINxzLK6dgTlcM+2MqXFPgx+0p2bst6iRsm/Szr5FwVTsInTDLK26Had4h96xMO9YHM17
h7HLaGHQzZi1SbGAjGDWPpDG/LU3nf7SlemAl7i1l5D1eONokKCYlYBBSuIMqgq8QOgnFwTfxTmq
5nFT46KgUBJLBHf1qDurfeYJkIC7SIAwFKCvNlXswi0mlLlZJucE7uEa/ZyDdXJIOLJHmDQ6TTgV
obUdWrBcMOTwPtXK93l1HahsNTZ0ei197kvIRFliLQteuJtV0G1BsHE22FlwijAEQpwFacu/QZSy
axv7tBLtw+xW8V7GU7SOc6l36Onrk6MMGPzLw9eHYNRfU3SMu78/lcdlvGN29gqrgb2YzhijcZMg
j2r5W19//+uvejHJ7Dm5MTKc45u7PNQlFmDb7i5zo7BgVLSmFphucrJL1pusmTgD7N+kSPuPCP5X
9TJMbKLBf2Y6RLiHBezcpvvJej0BSechb+FOdA7KfAxs16/Rl7LEdLR6pCQRg4ztaJQ5JXhHFEli
M1Wo8OZ+PbiW+4IeWe7xSqVb3DwVpJXaOwSt8btN+wIfMqQPQi+r09eHMktuE+sYvzVHQpuLe6ed
+sCsljmqcZ01uVizsB/6ACkoBLHvFrXgcYoFxHZLpSQagNkf28l9shuFdMMn6QHsRHj5eijrHEiF
14I1lbFxKcyKmtjUJMdQZz01gxIvCUDFwEjn57ksbQSFs72JqKWsOPJ+RIE94NsCgSIiMnrskVWT
roe1m5BckzPxZseJwn/itQhm+Wirh8wP/Ju2K/nYTlcvk8bO6XRw8kcEBUOjAdcKd6SldsSJNBoo
76qZLo8j78oLHuUGlbMTwQ9oG71jBRJ2q9lL5EXTlxnLshSrV3760mFys2UCM59HIyqvBIrVrA+b
D6CjZJl6hcaTodZ2PVinUQQVu5PJuDMtYS3KNHTNiDJlUE2cQllb4zpbrhO9XB3lNojc/ECSX/XW
qzJbRay3RFOouwQrCCdjJkphAQmwUQouDgaI7cBxTqJWDRmfjDHAuuZ33wJ8IXsbexYc68c8wi1Q
lZW3id2lh0lyaH2th5BtLtq1543NycZuuyJ5oS1a6LKNj5E6RV/BOjY5TX70p+UOgTplusyzRMkL
q962a4Iy3Oqo/bQ52oGiNGf6dTCmpL0mYYuXtEJJFtYBG5PlcynnDfllWE+a1qdVoYRGAerXNa+r
Ic6eEVwJmsv4aVV8QUPxO3SykWX2A0WDvITSQb6al+/s4Z2zFw4RtKMGQ2DWFttGYomc6D3DJRFW
KEl7YpbtNiGFaz8WJQIMw/pATTF9jxdcelAVErbgwAIHRnDrjFiNUYMXSKnQefpB/Ilr1z6wt1TH
AorkZuC4WbeTAdNzMNVjKubogGX27OVBexNJ41Csquyli7lEDH2qZJFfEBemu771zavhMebwmyA/
CQ8Vr6yGB4ELHEuqINSlSiHbTKfMT9P3bgE4T1nnEWNgMdVA74AdHS2HHXa/vnxABL7Oq9R4I25g
hFF18idEQfBjne4Vte+ZgVtwCIrR2yem/uzjvnhK8rG+lpbprbQQ3RUFo9xOWiQXZ8imQ2/371XP
5KMfMAuP3rgpMGZOodu+teX3RCLZjQQ9RjPkFfUJBMy8v2qnW7YrRrXHrtHffDc4hbH1kBChcgtD
aRyn0m8IFIlXZiioHaBmXaml2MjNdB3WUBr435p+V1Td8oQuq0qBMc0gTIH5v/tHwRa6pAPUKB1F
w6lZHiQTtHXX284Wmgl3UK+2Dizbim8zdO6DR8NBNhCloghBM+U2jCHQmMeEfIyNwbjgl9EfQOyU
Z2Y19b5wwnkdTaiVmPGjtC6KB8mz8FYMIUDTMBxPLGrtvxJ//+2fUkr/Owj8I+KqIsK71Al0BqrL
pSz6/weB/++unXWT/PzXv/FXBLjl/cNybc8ObCgwpuO6/Ft/RYATDi6cwAxcx/bMYIkH//cEcBn8
w7Q80wmWmtazfI/gbhSAOv5f/0O6/xCeb0pmSIKq1zPFfyUBnGL3X0pT0xYmNbMlGNM7sGu9f4my
TqNEx/48IhdkRrgCzF7sVA9xxCgwEofI/OHibX3nzYY9hiUXO8EELsAZz2HPdsh13UOVV/UenbuL
tlrQ2rc/RBHLvVTJWuR+eYL4sPI86C+K/g3IAngpiqmjjMIbiNS77hJE+Y792jn5NxN+FGxd0OGx
y51Bo0ccym4HVJuJUILOXyRPPePrcZ5YHdq2v84SvK7R8DP0Nf5eBoErXHE/fEOhsx7IpTz7puU8
0vm4QJRIxei4mY2Fgs/VlM5+zF6MUDfrOrJ2dtW95cWM0LkPPpF/45t2I33U1a2UeFLc0rr6iJXJ
ZQmOTgKHKBANSTsK7/UkA7UqPR0fRrNKCAg9xVYnqPZf2q2y/OQ+oJovgxu82Gan8L7DLo3p0+ot
VWH90Kr5npvTA2kj19EpXouyZgkXZd+tmEQhob9Ld6gRW04LDQC5PhZnPPhkmFjoJ5PGXWj2zyPa
+o03Ec+TIY8rwvAXCqOAYxsrFDHXhOX69UabHYksMX0ZRO6NbtA0w6IM1w6LqI07wPZB5A3g255Z
08fV0dYEPOeMHK2OdjJhf5IG3rxhpGbiZx+iiy7CvZygCAIDyuB1LChBf3rqzcKiJ58vCQYhZIF/
yhzflqONT+48hACNIIlaSg1m6QFLAFHZEG2zabHcgiiKyt9Jkrq4W4t0w8G8cYJuRDcKwLNp2BLk
BjIPMZ5qYHmrnjTDI5KxF1GU3QY7fYdy1TpYLRKeQARgKSCZrHoX0XbftsbB9INDA9OicSruTwZS
pom9uR0fKy3lyme6vfJSEGFIgJCmAF28WnH6bQyDOybOuxdr9ldM6V2f36dHfgSRLQIhGPSes1YG
YBAPZdKqj7wnpqnBDl7SCeoGxHhOm5VnIKTDYRxsprzZpEW5IDl8/Fhu9hHaAfVxhCm/jRO5NUji
3ZeJWuvFkKyzJfGT337V6J45o2weTVr6HTd2MHJZ3kPtDn4wM9HrvtPWSzCnbzGI8DXCVWsbXIgn
xKPnY41IxVgTY95Q2pAcdMSZwV0zwu4bMBioE7tfZ7hLNgi42ETZ9ow9jIiZIQ/e48Ro191iFcsq
4x7IAn+/S+yy02TVjgsHOFadbnqhoEKlDT9QH+0KcwwgdpOpgRMcaisMkS/mez0yNocHGqdtzJXT
fptcaIe2fuo6vAkWoUzayttNk4jfNhFI/Ef9AYpodpgx6KeFWjMMcNlfjMVjNRiUjuEAEyDHHdHh
hahMghxaDc47UJrobDtvtzS6K2WAIWqHsNrbGWP1WqMZK2KqBXUf5yZ+c1kWpbx8G7dAM9iYCRY2
tJPsOcpVMIOaqNHi8Fpdo0wexsgDGNA5zd7wRwAAJSvosKfeQe1Ax5KJLSFSe9eJbLYuNBq173V0
TgJjOXC1Nrd+xgH4g1QUf/KEyqHUIL9HWMG8FKRyi+CUBgZL1BASYIqTJPbp9sbevE1Nfe9rX6zN
GAYd5dVDnb41Qu2zJk2ZRcV/hBuf+1qzblW8XaHkY4ns1ZK/8c02wF8rjoYVuxq9BoR7teA07zpN
t7cQrcogSxixpq+yQmfAJLVY+b7BSgQDd5jq/GRPa5tMgK4e1DWxHbTjsDLBdO/4JWEUtNYtHXcB
BeJmNABjWg06r4Ah7p7bwluegfLuiYoMoaltAMj97EKgRCEtOI696I2Ui5NF4b/G13ofu4qVpRUl
F9KHQkeBdVTn0rSh7TLqnbsm2bWsXDdVHUC9U8SMFVFnn2Ctnk0fB4fJIe2zt11plS6Sq2LvUdct
62fijjSaVNqog1ci3XNx4YaeEitUSm9W5THhB9vJtQY0yYU1gmwK3vsW9nSI2RDPT6OtBybiEIBJ
wX2wilvjkrdn+CWZDZaLTpbFmsHW2gxZhmH4XNtO3r4m7psD+U/myJmBzwIB19k+yQO901N0wXid
gMTHOzyURMQI51719adZk0mWaNzuWW4isSlzxn3YMUbjF2HN0yZabGKp3lvKcVaN0/JGCrrHtPt6
Z+UnMLEn22R4WjbTDWNYtLGd9OZiCiGB9RCibIm8ELOCvvgZK1OdYqmZbAbXjjducUxg01d5sA5K
+nYOhlWoRnCEOdMcpMbYbg3sbSY2PIKwLf0Ddio8zclDCdJG7EpEceNygMoWik+NNmnNYO49zuBh
L1z4qFVPSTNvwU+Q27GASyOs8xQ+e5SrRDxEwqdD5c7tQHnkoP+eJBIna98MYO4dZvF4fUiDJB4+
jYujIhGbYTAaaA7BOkz9VdmZ51i9D914xEeCcNUI9oD5V23nBxuvE92mm22ABmB06A5eTJz/u6Tk
XRAnyT2uyvQ0Qb/YMYfr1mGyZ4RPBF2ikEIBEkQOACWwJRqS7p8wJsk6PKpThs/Vxiq6F0l46E7E
2d5FRiuc1tyEdQmrMupqRt6g/6VCTBxl42mSzsULvBeqrMxI36YQwcLAKxBTRygTwknMKss0nZ/C
ycFhhd1Pr0VAVPqX0ffawygN0BvesUn8Y872OUzqn31sX9oSNLeHgUdX1huitGDrEPuGysM/ql57
22ykaazKq1C6I9LUOsMlIB8CfV3jsNgFr0xKrQw5k4gPW/d2x1yYlbINPoDdg73pU8Lf0JxPVR4d
sDDs+oG4oxqotE78bCUmbw9cAE9q6tu7kWQH9rGbZrTYgkY5xmOMGUejp1MktJ1SCc5R6Pmv5pvv
5smhhyxyIA8EgSREvTkxL06EsDUZoldEL90uLXJwoyBiqGHgHUZLflOavBE+uGmjKV/FKKsOBhpb
iOJMIcg/tPv+mT6MZl3AmsYkuB3gSq6y/jHBpLvu7JEXh93YPBQ+ASUCXVatMGUO04R+K3K20ooZ
H/AGm2w9n8D9GtvBweYH7t68DLIzL8WYugeBTvahtNMzaanw8OZwIUhhFIhIdbXn3INnD40VYnK/
B1t8jcbCPkiJr6lIW3fTczzQRBgPdTvhf2X77DIgYrvMsgf6coAMLAN8Qosry+hVl+aLxgxYRNFp
ZOoOyJNEnkUaJIn9E1odIfCBccFHl5euw8oPlehUqW8VM4OzaoBsQ9AhPiWwWLlyBm/yfl8qz9wb
bvAaRMMfSG0XSNH9jsnLvh8DsEsueGXiuQTef6CZtevPVxSkFjj19maYxR4V7K7Yh7w4tzZsb5EB
Knmsi2zfbpKozY8t9M1I+ZemUt3KZXuFw/Rnoc3w4LXhsx2j3iGNdVNhjpvM0EGN5LyZRoLGpCsf
HcuGjKasaiPmmWKDrjvMDyhk3ioA1VSnISyQhhg7afb7IBp3HgKMm5xrnzct21XsIQnyEp884o1g
N47bJiZQaUG+dYHF8VYU48GXyYSe4Vxycwee5mG+5eQIDW7+EM3tU24iRyK7UFOTCcssN5lk45yl
DRl5KcfjEKCE0jE8Id9rfmcSEpQxz8ONUTU7dXB2KV8qhqg+wApT+zQ+T6ZYCmJDEEGJU1u61UkO
TrpO2bU1mIWGoDsYjPpQSRJSYWqeNGSp25YCGRAMU+ehj79X5tEt/HKnWwIsZNl8ps5CpdJjdiSE
O9jK0f50sHisPJZpYOWyixtx9MFH4Fye0G1EXNllAdYqk+W296bvLPlR4vohqMDqBjii2yfp/A2S
sE9WCrSgZEpPenkWgjghMj70zpms9lFZ7oZa/NaG862wCYwIC35e5mNvMtW/spq7ITgbAdTmIIrw
c6mzsQZ85mhmOWugyTmVnW+q2CZ8LTh0IgQJJ23EVn56n4mZOdgDzjIDURtqbagbAy6p0D15U4RQ
QPV0bNbzlAzltpAtRC3MhZlBKC9LlTo6pvQHrsdpLpS4esW5ntA++MWFpEzs57G+8HRWZwLb90Vj
8ywJ+dOgQ97CSjh6KZr8dpA3u4juAowNsU4Mytvhpx/Mn2QY7tkdIblsqsX3BZ8KKhg3XsSRtFr5
uhbUg8yYIP21IKVdA1RDjcRPxPOPvGeXI418S1jZqQPelg1pDYvCJ8VEcZU14YvRymyrBxzZBtaO
jn1qg/ZJLybu3grWpajvLaXPJtLqFscCHhP6URTI3IJxLazMd4HHnm8j0KSHj4PnzvkYh4n/t4Bh
6rBBY43hTRsCY6EIKvQfYJP0EQpGt54UmxgrGM4ObW3Udv2u9BQOw3I+jlH6pzHtmSAp8n5GD7Cf
NRnffSe+5WnHUdpIbkWk3BR9/X/YO3PlyJW1u76LfPwBJJAA0pBTVaiZQ3Foku0gOHRjnme8jZ5F
L6aVLYVCUoQM+TKuc+7hiSILyPyGvdemLepvrQ1cJfSda1a592RTE1hht7vQMjEbc2Bs/RdOQ8VW
HObgsiKrhp5kBFmE6NPDfDaN02uoKVldh+oHuSfNW9ui4VroipnRZpfWlU4ghvmH9Kzq4I4Cy6XM
LkXdY8rB4NlR4T804wvhi6x5UuNl4oEKHI0qcuz5e/D8e8OxHrvW2cj7dejns20wbsvxEF6Fl3CC
htMTMoFXv6++cf0A6mg4UwaOM+zLhrkmQStbJMe8PH7hf1ce+iCZQ/QH62N0wy/KmGzTCCoHSczF
zoWeB8vVg4TK/JIL3j9NaYnFcp0fBlwNVYIxxHfsT4M2wxbTUcb1MXWAe4YQrFtSYjHaJxvDW8h5
NjxcfPDIoJmdbROPKJIe2MxRmF40t4noUOCQIdRkPBlHA7/MLMr6HIFOOqAf01xJAqZaWwwH6rZn
N1T9NuwaBga2Qdpo9mGhMzoNNUl7afJiwKA6Rr39DAR8A3sGmzMW0qDP4etzShyNucOkXFt38Xz1
5oIIm7vUQy9WkaESmLW6JjPCzan1rH1yXsOeJYXT35pkte7wJ+xrn8Yxgq/IQZfdYQIHkMJ3zvQI
gu9PhJyEtSHb3VgEiW8c3dgAw2SxxHagxAel/lLcxAfsl/v6sKaG9zN0g5QzGXRSlIRTfWfW7QXp
6UNaaXVV5sE5aoCDeogLGMgv+4js940DbDOY5jgoqbj2Mfq1tbavjgsYMRW/FP5AZKbhocWouxlx
yFOTqCu9yKnjG9i7bPf1hn+ViDXhOzW0EkhOBepFZFABQonoPACjjxuEBZDCKbm57zaCDm80KUry
OdyhM4KUMLXv6ww2v4bMfiR7NYcXfJp9hIOaxxLegQv620GScMwcOBYZ1CgP+wPEpPt8Ge9k0pzy
cb4vJn3qOysA4r6ml0rDd4gpiCnCcNmO03Ky2aWfEPNccld9Dvlwt3ZLx05zPg85H1nv1hl3og1o
34pTFRra9uX/gaK7qZOoDhwaPaglDF0KRwHDI2mVvOttDVTsQjAy4/8qPfvkum29MkFl3Ikj7f3r
sN7TLx47tDE7sua4x7FgoA89dxxXO0JASGpvm4eJAhiBApWwZ80ikBGpAfByWaSnM2M1frWQy9yI
UY3J0nrqfY+BXF5+ZRlZ9nHC8ifLrOfylrKUxNSc/lYg9GPDvFWlL4+K8BZuEx8mD6wlnVcRLgQj
0yR2u3KGSNu2+WWKM9S9Ht+Tcj+lPLFE+O0P8bEsh1eXNoRKLUEHhRq8IDtthaaOYXIH2kSztglY
sTB3IjWkO7R/ChopepNk7d+ZFyWblkACM53PfDzYNtUKbMOnK56//GWCogYZUvZSRytaFY0W4NVc
4Ijn5I1deBKGd2cYcto4MnvgeVW7wj9U7uBuY8SEh85I35cu/ru4IMbJmfwpwuRtMBG5S1/+NRzv
bDB+m1PrPVMZReQatpsOONBmVirczbXv0XqGcu8M/aXI13VTJBe/7mfiDZv7MYah3TjwJJDGxocC
/TKGpOJiDlHCJA+dajQjC1gjzWqlZ6qx1JhUx+tc7iMjRyUnSRV32HZRDwI27C1UcV70QIgig5sG
KwoJSmBsYxMbrE/UqA6iiHLNpTU/0zlEA6TlKhmhTS2Rv6aA3QMsdao4AFonR8wGeCv3xaXPBuIG
F6CDOhpWrlCgRnXLoVeeHTV9Z48iL8t3OL3ktT/ZjKNgeZokxOEjZhMbUN9np2EJfzkTJ4PwnZNR
Zss28lcE/ibIiS6q16DskJrW3VtkpTdXoReefJ+8Z+mepph5MxddcRmB7DHlq7i18vIcSvUbbTcB
ycM3oT6/xBiGZwPHJ7O9xtKvpxv/eF75PBrrFx6xYuei2oOSciYlpnGvJuq2w9IY4caWbIGp8AGm
ICCEFBUZ4r0mR60C38sj3ziBVhXbPk5IMSKFmQ28gLK9eoxajZRjjqTIkixQArriGqMdIoltCEMY
k/iJt5j0OcP/4ONAekJ/JazqUIUU6kj/A8+x8Pu7P6Q+GHEHi8ywmP0NycBUQhJmNU2XPuLz2ZjW
LQdIutnwNGdV/b1WHEiJ6BFiTlyc1vKTRWuNSs5+siLX2Tj18LcpqCYnAZQs8eRhKpezOa/NwRpN
UpvXUqdfS/6LWLpmabzEKwwHL7v0Os/OL9TPgpN99NF0N9NIqUjmdJJxCHixicihbcWZtxwAArAG
n/HCvYIf1yfIZ5noDAF+epzqsOLliARjaHZd75KfUZW3Ips+5rb57TKjxxo8AMSapgP+8vKohXpr
8jiCauWkCu/TMH2NIKJiy4l3Nh+CGfh7NJBo5PlfXrN8RDMReUUWvmbur7FHw5uYpLiQpHct+uTW
DTYMBmEyjVQlNnrY5Yxz0Y9xGlPk8bZO4qut/4TwGNDDsCuA060nJ0gx4td0QH8npgzxUfsxxGLY
rgKndaHjTG3IzNE4RYwurFvdmz8N8/rCERapM8hl0gMWgusymk9xG+7nsHrrHPL/2LuaW8Agu9nS
od5tdNLax6acuBxKYIQaKsDFO10c/hovTk6YbyFzm2/nzIz5hYCQbT4spJik6BNg1/wuZkn/4CkI
1IrOBqT+ZKv1skzhmeuUk2Gau02WoJnOSIpd2jdiM6xzqyhvLZHcYEXeZJadwlJ/vwA1OfxmiDr5
uvVX6CfCJU8D9A9S5CdREDgScpxgYS5APsP5G+TNf54rCHJM1z590GZo5H7LdLkUHDqgnA8S1JAq
NTtWPU9NDT/BfsytCasW3T+VKHqDQ8bohkw3iBluc0/qHjRPPNfbeG3+5joAcCLrRtk0pMxdTtJq
LygVIMeqhyoTX66xvkxmiwPA6vfEDexlJyPyKFxwdPdTpSPji4OxjNVzXxIAOqYRTvroPgcpkxdM
XkhWT8zib+7DnmKecE16oeFVTX4lyImsw/7o14X54K0QBUYCwaIJok3W2d0x5f4QTFOeSwE4isna
wV4Cg6Tps2GTUQVaQZ0W9eA6wwTtCaGWg7bqaaiYT0UUN8QoUHJsLB3c3WkFJR5VrpLVZ5C5PKas
/ybVN6fMLF7hH3hPfuk8tTKKglz0j4Dl6KoTgzQnQusO+EXuVRF7DNa9D2HOw11bWQeczXdlyZ6d
kKYIM0/6MUGTbOSBgyXamXllXwp80ZIUgX9ewlAyCHHHAUs8f4xuMI8YjZ/Jby62qpUPXg2NvxLO
dXCGx7kb3ECJLui7JgvCQqWH6IOJP2D0CvYWKzsiceav2Gn+VpYwCfSej9gF3/wWllht//HLca/8
ks/fkHO9DvF9lOYw4tf0xK7Juq5z/+F1qHumghiCaP69+uF19aC3G0b9AP3hyEzDYuLJ1q51yGGx
xHL044wE62p+6IDCbwod9G6VY1CkkpCIJnuZSxU/1jNHzMyNfmSojcFr2TgMdJ8aY2ZVU+2kCWqR
iMyIpo0FrKuCgQy8XRe3MoiTcMdu1PEZgOd5BK1VOQESfKAqtV6v2sfJlBFbp1cn/xeid8Th+McI
vZOx2AjIto5kxXEwzQlfqk1NVefvxslusI6gAJG71R+Y345YcRue15Ft19ezcB3vYmTUcpU9kfre
BH25xpsaFDy1kaO4J7EUGpSUE9fbjsvoEdhhzt+ssj/S4eoNUSDjobjVxVQSdcHPRix+bWyhW+nH
d97iPuVkcAdVH3Fx9zU6vwYDQNYzl8QRRzbSpzIXcXRHkkPySjG+A+7oFCMUUsd5DdF2MZpJ/aNT
YBlrYnKnbFd8240xBkm+iIMRodMxvbl7QJLCei9Jd3kBUVNZBNikXTcFjJCDsa1JNNxg2EQh7bKh
XadmPNky+1TU71bRHixLzcHMUH4YCX+UbsIMptFbhvRNMFqHlhSTUQzhmHPFI3nN/F4q71ATUUH6
sE3CUyWvjUxAaiKU3su0uiv4K56cxD72UjWbVvGbcFcRdkSuIg8eZ2BmHuPKco4Oi/oBkU7ThMk9
8ORT4ocvlvTfZNRcrbZmBCzSB/ZnENC16V+a9wVi0Gs7T2fO/Hbnj6DYGNd+lu4kr65T3lVO/EAs
Ir+9pbGKE9khvUNxH0JzUDjGZIQz2meYbnRX2suE5DRGICCDPyaLJ7gdBBdyBvs7yz95d7ydAEAb
TZZ9Q1/wg+FM8KyWDzEfq+L5T4Roz+Ww8oa7VxV38EMMqDMo7qaCKZXNigCUyHdJ5EkAOJ+DaYqY
FljJMzoNCEsq5jEbsHeju+Dm8bqTzB187maB2Rm5f/7EuuJN9WQpxDMjN49EH5ZojL0bckk3sQFv
rC4Z1sZFVWxDtkl0yJRJ3NJwIttMBGyizT2H/tGy7Kvo5u5W4AdTNxDXKhpf8NQxY8zS37wLJCJ6
ybOhHUArktvDLG+GxGwreUbhRPgbUyxcXKP5NvoYXrqZYWjE9sABbkv3UJF51nfujTIEaZK1x9H1
jpidYaaiPFvsdU9R7T24SryzS1RBj1XfzpMnch1J8hpw6TWYTs7lYp7+qQnh6+Q0rTVA8Ti0HxXy
JH82PlrFOdGytdqK0sT00sU3kwn2YzJR7GUWwZ4Jr9I2if8m0/q7D1GSTL792xXFgA/E0Dmp5SfI
Axmsc8vWaEUpwUSkO+lo2pk/b7Q236vyk2OuxmtiIDplQ7lJ4tp+VzwZnZP/irGBbRMFTjNBlBlE
iZNz/u4Mx2clD66BUAsdr0eUZFEmoBni6MOuToPPqKJLz67/QEAYI+M6jnYxWQ2F0fyUOqAA1yU8
DweLSzVWjPTiedmHLhaIzCC7o4rDq+Duwp8TeAmTAZPVdF7V8cWnilFOFwZZS+8cErVJWzRTdS1R
4M39zklpPL3GJYD5I8s885Q3dnoYsvq5DQ3W2+UUbs1BbbKa3jNmZrZpujAkH2x5sVPL2vL5itzV
IrtvgCUvZUwlS6WDWzOlOnFgbW5XZT53LlV2R9zsmOAbLloALuR2kJxWMM8zpSzOvlu1u3pmB573
xitibHvfTG4wLznsaWBcAfoUnShih/1PV2i7ImCqeKKwwkeYBFmBybohGXmH/Z25kd/2bCrzU5jV
7kHgwd/JAytMTpW0N5GUJM9LM0DJSzvsF7E4chXKsQjM1s12Dl62Rd4GwhGObZtx5ZBquSWRzdlS
yK2HNY5X4FCwN/IoWvcWcnHC3KzDbBlY2ooaMHP5Pc8GKlpjUdvIqal7h6gNYslKfCmNcwYUd1/5
yGxs1H7MlJk8xinNdVnW36pI5C52RkJctKAIlBvzZGdvIVnYdJY2murdYxbvnNChAvYKnk9yUjsC
0+oIJULoWG8TjOBNjR5hnxApDHNtKckz/dPjuD9bK3mSI6yDlWdyrtZbxYpnM/XSupuz5aZ6MunG
SzznF0pgBASJ+5Qo+88YZj57LOss+jP0tprkOKOHkokOAVMs7XoeFQ9+6f0g6Jn38LgTA92ygW7U
r7G1lEvv7JvhhOvFP/eCkTHhFiMLOlWjoMHi2lnRwyLC+NQUA3kNVEVzTHkz8EqmBvN/sCE74TFv
GOYEiS4L8qj2NitDpq6AJN01y5fSljArX+4Izp1BUONSKo1vdNhwXG0qrxjdGBFG2LSRXP/jEpsk
WPOkqZi/PUERMFBlSWXLmVxiOO2akIRW8iv76W5iUbZTeO15ZpevKJzfRq8fA6GKY1zXQ1ClI4FD
whxIxZjFJs7tgVhiC/5xR2HTVTfokDPzu+q8Sic5zLnWjIwIdeoUG/VYcUzNBVxKYw/HqQvYDkXb
yO7eYm6DHQlFbDltO71BNN4uhlM/y5UBcBbNzDmYL888BZkOmmGLaSe5wRjefY8Ktpx53aIBWFM8
LTQ1dYlyJhIDHp3hU7G52bU5TG02XsVJRdRVHYzLRSVQXaa6DBrBTPtJoTV+rppXnB5XLD9XZ0jX
oEZPFtUPcFrlYTCGv8yswP+FNdNgm0I7S8U+XXBMtI7gpp9eiZVmUoTio2EtAqWP0sVne55mC19O
RgsRx+/ClS2KX2586H7SZEjTS5T3dPj9BbQv3t9fVh5iZTUprP2ZRzwlxOOEPuLsHcqV/MY0whLe
4dFnhu8/dW77hMPjgoqVCEzu1gDyFGyUPx7n1L6JDRJYWnWnKgaULtqqOKpvU49rvreY9NApMGGp
0kcVGsveYt1H6DpbQZstpFE5hIMYBBGxV8135K+WQb0EEbqJHdPidtcijYainaag5UzHuhOugZOb
Fn1c0yhQCV8zQr9D4onbmEwtEwxSKYDIg/LKSINrLtmw3kUtGYXLkHtnGUsCXpf8qRGSXBpCyhNR
Lgf8FGRXFNd4nuQ9GkM8cWTYEzUFYHAiuaY+oavsN4Obkm9pM41p0xUDp+Hoqw4/HQffYlBXhz02
1p6saafHg0L5gKJCrynTMfDB3W06+iuvIDil1q+QQ1ghDlVIdmGcfKnC+wWxuN4YoU/dYkA9iPLn
uo7+LgNW3qoYRZBatUe4LioSvlg/FNNvVFrfhtF+Og1/ZLPE2B1l5JkitPs0EX3NTmwHAs6rrOUf
OE79bq5EtzXC/NaFZXLQwIiM+55JvnNHJGTlMESl5LUYyxlsUqtm2bcpaVkzZD18pgoFd3Me0aE/
hDmUINfny4fXnS/F0zKSSKYwok7p1+x0RMQkyUvdoQulXoXoEI472x3PjYx/JRD/Lll6D3GDstdN
x11uhXuRQlsUrFUwTGM/nUwyjjqiDwNEDr9lQYox5R8MGEWwqs1gOXSRyxHeojiNN1WdwBRxWm5e
t34VDf17WcjnAaKoF3k4bf2Edaw9qSCzkLkMQ3uOir2LG+B+DF00nrQQh9jwgk7YIPIzvgPfigXe
ZShCQMvPqXlrE75NVtDMiOrIA9PWXRphIHvjQ+5CyPA7lgPcvkj9UUSw1WVqH+3TxDmxzB0Oqbtk
l4HbD9JdzrMy2DwHEJJJwOMcMflnK1pYkxJyJx0T42P/icr/Hssfc/jSPgp3jILRZbTnTCW+YCd6
xcCDm4hskao+jFOCfmgAt7IAOIFcZF3TEpe+iwWr9fmphAx4UPTifkjtHRYmxJ69/eE2+VmiAUb6
9b2YphGYxXwwSyc8A73dee7eiQ6N2z8zui3fhMUcGZUl3ufu1GXDM2LHvfDDAnET/JARFkCcrT8q
mR+J2f1pvIzdg2nGp9m71Jy7dzRnhrPLTR2F3JQm9cF0l9YeT31MlwhMbGMBHwCGVLxNiXvmt2BT
7jsS9SVb6D67+i1J4rMx7tiaPBiC/ZrlJNfOZ9ni6+zjvDyGUfpFQBYZj2T3ltVCdZ5aRJlnJCQJ
kh5rT52SicHnDBZ/LGMCl3r6jG3LRGjXOc0c5LpZIL+OUpVdktvOXVC1yJPBazEjr/KbQGK2xlDY
vKU+LrwPR8tfOD4wJvX2/VjTeqPb0Est7zNrCZFvVvQKLHnppQvzy6VQMkqISgaMj1olnwxIJ5zb
TzlzZ/gY7r5fYx83gnfEUmIHBvlUlCkgpVcXyp+pLv4Sg4Ms/EevFndLM/NsW05zXY00WORdmK+P
hGPHRJZaNlJa+mrkDPibovjcxfYAM2p5zX0M0SM1GheuyIho1FKJxPusMThvECSfJ+beB/I2JU0l
XuiuZk/bu0SrLw7QrabLAgDvczR/jMn6nMMCPEgLuTfU+41lTOO+507HG0FgnuUUAeLaTYcR9k6v
Wb2q27rIRdaVsnvW1xks8+Gl1ttIggc2k5W2mvZwgw3IyIcRNKuH5BKq2LjHHmQc7RFBn8y/eqLv
dtIlR3JWxA/GlHFb4YAhqWW/7sC683KilGupc1RpHo12vBXK+6v/jzxN52M2Dn9mQRhDRD7WORbT
L7WiDlmTaNeXGViKnAujzpAy8X6D9ufS8CFsVPYfpLQrsYIzghnvM7UoEZhXlye2j4jonJwIcq0K
8mN1z3x8mxMKsAEpi7ae1aPbgi9bD7abjO9WqiPPM6TxPKlkSVjXrgKz1xfOssngHuhJWc5ky75L
Kn4Pn0UG5n4DyDdrIbIiI9TSmyE0fyXz7G0aHT0fzSUIPYIcUNs7YN94W5I6uoNMlO8ny3kJExSu
axTZ284RF6brmH56YTNbkPuMspn6sruvIwIjUHqE3PjnbIbH57vPUWuClnPvl57lQJg2xC96wylG
XHpE+8EvV0CyqBzT2oFLgGjpeqgo85/E0rbB7NRrJIz8h6Od54NfHvGIDptMwZPEVIHXxrOOxNub
BzvtdYo2B0WTHmu0itskGqbNWLKboC7ngGiwI5vdZbEGcfRIO0klcZOkfpebuIUSF7OLmhV0znbs
n+UMR3lB/7+35cJ3gjOgatr00I3jGxqsY0QDh9WeI2JpmdtaO3ablvGdlS7xjQKnGlTUW8hvJ8nb
NJgik/llssrz1acITbGrjZFLwCq6c0eCC+xCcnWRWux7cV9lXnTl8b3BURH08aThyUXtq6nUri02
yOwWvkPFLJJeXG1b123uKGeRQqQYJGDlbhGPsJ3BNMi/6kdwNxzCn1nAsZH5BrLujMXvvoe6IaOS
Tb5xG/gGd8g+SSzPwmXHuy7gLSU5na0HnFj5YxVEqnC4NkOUI8UpsdGQtd6pCMf6fijGGjuIEYOC
J3qTT79XbtXTjuVPXGIYOd0xWKL65K71OSYCvp/T91ZYE6IdsqfThixiIC+cranp7kTe/+qJlmAX
xarOc+d9xdYEIBY0Kylu8I+xIIy/YBYbbwOaKVhOd/bCClUX0oze3bdBywPW9jSr4ergnka4IcSR
fUWxaTvQliHgim6yueHc5oM+44c0GbJKPZSypngNS5bQCWmbSFDWnRoGNtExKgMuESoCp+5Rha+A
wlS1HKcI+SAgXbIDy0QjeYB9hoVxtsvMYwCqnksD42vdnOjr4Pu20w+CZwRhQwBM+XMhv7Ug8XYv
FoG7JZsuky0fa6MMco/h7iJebPQzG6ubrXuvpzL0MOxQVREoHK494iUt8SHH9rFFebwVOe+Sy8Sj
APsa9cguo3T63WctZ6mNggud78Zg1RbaBskjdSNOs5BMAUBWB0PZPZvl8NbK7yyOGV9EGICr/DPz
SaAkpO0APPeaKNWeE42d6KPlzpqjL6jo17CKs4BO4avwax4fYzi53Zwd2BBBVlV5QW4Ks5o149qs
WqItMsBB7Mo4CgpXfAwjatkQSbwLzoWz5Df5JazScBqg3kNwC940RqUdoiOFjeI2O5uJ/77uBeDJ
V1CYOZVv3DKKvp96QmRxetxbwCb3Q+n/SaeBpGjIiUTCIoOJhSLP22gv7sTqiwV8v7OrH2MpSxq+
mmBwBoZMczHGyZw8wiV3ll0yh2C67PrIaki23S+qJXHkDARM5iOu53q22w7ElFUb3HI5vTqm1AhJ
5mCtL2LQfiNbo2EmAYEsGb8ZYskgj3HNEIJJN9Z+sv82UfN/5mvu3qYS1Py4kmGbMNodhuxrNYhX
Yd/yIeebGTvixPAbWwyXLVfKhSesfmB4+gvkwbsQ4iHxm4+kaLLnDG8+ydPCOnQZS1HrLZqwYIUJ
bVLo70UdEyGWqHavXcFEUbP1CDsgOjQOMW1rkrh3HmllJKcUDTm/1biTXNyhLE4NU4ZdFaXHDJH4
PIHGXDOPgGvmlLt+VfGR/qzcKw0IyRCgIhXr742CgswyF7RoGr9bhHZyaOx5oL/xItzCrOOssSNY
2IPykrv8dUlhZEOA9B3XyHzo9IhDrT0cgMUGgu9wmFZEF2xKZ9I6bnTAs9d5O1phKEzyy80dNzBK
PPhTzJKsUfivLGn2p9Io75KMyXnmOPSKjaQZJdUB2QKDsGb9CVsbVi2sVmUo82D1+YMDu4+loNlC
7caRr1HYK16fJQyKuDs4BGHgym2tjTuV9XFlJV4YIrrYM76l0hqq/bRUSJO+RIzVtRsSpgESGplM
i2Hr1IyTbau8j0KowzJDJzV412q2yYhLWeKO4cSeqTmMBc19rNKMsVerTtO07Nlr8jbNYx7IOv3r
G+gRx0ESbbMS0OTwqE6J99C33lsjvDpo3CbZAwyms+t4cMix/xVGeKPcOXnmTuGfoN7vBwMW6gxd
HUwH00zX2/Y1OZUdOQj2g8WAaauNPwRDFEfMwBmopGe/8VcUCcWP5CGVfp7vSgs+8/ywLFb+GAGx
KUOBoMxKdyJJHj1zkvQz6jewo3ulYnfDUcC2ZPhlue3jnJvdOfJwDERm/e0kmErS0HsODbKOiJMI
zMm0t2olgmcODWwauOg3QA3JmjPlD4CE3TQxKVgarhfHJGg9NshcAehe3Hk/jqz3bU8Kfc4K5qCJ
P6sT3nGNrSAXzqGDyDAH3oXXAiGvaV5VwyqWJq7h0CCH0s3ac63icwbQK0AmithYZYzVhwkCvZw/
bD/HS6TB2HGFir1fZuuYS4DDZakIdfkxDWSr0cguGpRS+TRZXNVDQzmfEWTbq/FxIFnoWC6QZFAc
FSxdX8z11OberbBJKA0zd5sCYEmxjAN7rYIETArLJ524gNTx2KeTwdVFhkY4V8s1GtkHkilqYlWE
PtQOS9CYg8EF3DQXyyDlQu9TST4haR2L2VGFJcAMDMaq6q8529mjWMLvKHW36KVYqtrzT9RoNDwh
W/TQqMXdWavbW1T1pheV+wzgL/kPkqXYON61Mo9AXrK1sUbwZ35j3glrvqMAf43a5LEmtmBrMqWC
dOBpHwlBpsVQPTYJJuXeRxXgwi2AJwkcC5S1uewW17i4SMUwcVFDzcga5lbFV3o0KtSIUJK+djxi
nKojl1Sz/efW/f+u5pel/vOf/9N3hbKZRfyf/9PVrE3F/3dX87b7E1dtt/7X/xL9r8Zm/UP/w9js
/4fvmhiXPSUcDMku9uX/bmy2xH+YzFaUgp6GjMd3/P9pbJbWf4Ci8X2PfEDqaUfiNqZn/mds9v9D
OkJZZDjxY1I63v+TsdmU3v/OrjGFpXw+hOf7Qtm2+Gd8/l+IQGs189FSwnXY4VYbDw6H1ZflZeqA
NvQ1EtsuRZqJHYimKb1V3Rvwbo6qZGT4SsbIFld0R/uHtAvq6CkqHE5QVF9wpGlY6MeRwD6jcA93
K1u43dI/pWaGSc0s37MniY5MIo2AlmXc+IGLWaQnr484t5sFTAoqtEjL0Rp0IaMWqLlaqmZzKrQU
xJYWsek14pDGuwp1G34ZfAvOzmCaEiRaADdoKVylRXGtU9IL2snD2MbyCe7nFmom3Q5Bvix+kdXB
gt1DUSRKBsGdt1YTNXhyZtPJMY4qb9XyPDAEl1wL9jwt3XO7AS5m2NNv1929R0dBvXChuF43sEgu
A8v2PcUnK0AtC8RqmXJagl7KtWiwn+33iLY1kh77NvlXNCugwTp/g1T64yrO0xUFYtcV731NKM+0
UGiL9DhlJYmeonjwRi7WRjI2nsttilorwJ+NxBEmgulVKKEUbm0bL6uWQxJE88We5I3WAjwv0S8W
yskOBaXSUkps4e8t2soQ1HX5J04n55Bq6aXeU8UdWA9byzIhcSGjIXQZvSb38ZlljEnNPrwy/j82
1fzbkehe3E8eNUlIWrZftAS0QAvKMdZRWSEP7dGJDhEL3QLlqK8lpFWWuUcMbDf4tPupLX5n/+Sm
txztKfIliiAtRw3RpQ5aoIq5/IliFugWjo25QpnE9HXmQM67vQrnXena8IEy1jpOkxL9V3UPhRbE
9loa62mN7EzykBbNjvmCNdLGTKXuk3R5bVHXGjo4VWnBbYbyttcSXP7CI+mkbJ4L5FuTFuoS38xc
q4m3jRbx5qh5Xcf4U7nIL8W57ae3SIt+1cj4S6y/iRw7m1oWHKrxru6jr7KMmTP55Yk8jlOspcRG
jGqRWJuPOkeBmmrBsaj5a5OQc++gRZbNfAcW+l5pkbIHNWmq6QB9e7xjhPp3taP7UDrMAsgeRuZs
k2EbeQnpxggoeHff6xWCfarF0T1veWE7qIJ1qocWUBNbZG6K1cciiLiakXtgobZeSgqDgXqDBAhA
wvDNjg3/M0knYNc4nBot29bdd6OF3C6cx3lBswuI+le0hNcxktcBPUihReD5kgaDo0wSGTgZspUm
ljwzcwMfmm6EYY7hIQcQKMtXFOYRSvMGx3jEeGzraRF6p+XoQgvTpZao49HlhdeydaEF7FJL2WM0
7bNA3G4kFyNC7L7+5DImgLjDaa7F8C2q+ChK+4DURv4mWjGvpfMhGnqi37AxnkctrY+1yH5FbV9q
2X2iBfjGFec0cvz5Silm3aXpcGYQ2B07lPuulvBj5EIchKrf6OzncELmz9SevTk7XG0AaHACQAsI
nGhAJz9juFxwC4xKDQdTGwgmbSUwbEwFk7YXpO1wTqZuPEoZm5txVZSL5aHUpgRL2xNWsNl4V3Gr
auuCaHMfcckCrw5bQ0Njp/A5jA4qe4twZ3wTRwwgGw9HRKmtEQDlg3ReH3iLISDgnrC1jcIDTYxm
wGLjTd7BLilcfBraeBHiwFhVRfqBfCk9rBnMS79HE2S8ofpn0O8Jhppjj5sj0l+Kx4aC2IP8O8U3
OIfTE1nLaBD/mUG0LWTRBhHnvsUtwgjqEX3svY2LxE6wk4zaWBJri4nJCLseX1ptPfkXMEZ+0d7s
saVI/CmzNqo49vDDgJu9xqiyy6LtLMNMf1loi0urzS6KWnA3jtOri7Yu/WeI0daYxvZhdkPO2TLm
xNiKuw8bDa+AseXUwZSMxSbFaxOu7nUcrOHYxuNN/Ev0w5Yj8Ofg/PUx18QPJs6dntzSjT1x8o4l
1HOmZT/DNK6ndYVVHVkI3VLyYTzQIG4nuPVgUglmJqemYg0Cr4yAF20jcrShqM6ZbrAsNY5qpV0f
anaK6bjuRIEVaf3guSg3pYtFacSrFGnTktHVD4Rkt7sCPxMyI7BFOJxYATHKznD8eQ8QMhgyajNU
jSsq4Uwc/tmktGGq50SbcVARe5FrfdsRwfHvpBN7qc1Wk7ZdsfWON0tSE2BD6JI3I2fs/9m0tGGL
oby7SbWJy8PN5eHqMnF3GQPuLYHfC2vnU4v/y/ALh8w8gO3aGlY33icERjI3R77FJa8vlj0wWsJQ
NqiLSiBPGOMlzeX9f+PtzHYrR9Lu+ip+Af7gHCRg+OKQPLOk1JzSDaGRMxmcg3x6L1a3gd+ADds3
7otCVXVlSqlDRnzD3mu3oswPG6HCt9JTZU/vOYhX/GnYNdtAbZa1Hu+a69LHksCxy3siLbKhBeLt
vTSb4a3ZfB1jGh/JTH0QON73Y8WzDmOu3uxy9macm/+x0BV5cSVK7+iayfwopPPUdOQHqQkdB4Z9
+9gpzvF+FQH79u5oL11gAfzes/CHW0Ii7oWT+WDU88A6tK8uxTrMd7HDq5Bjsc29wvkAthy5+Sg+
KN8PbECgw9fjhzlo55I4BzB73lO+9IqlcN6GK3qinQ28NsKntuy9CZc0aDCIh30WVpsHdrb4HhTG
pyjmr6HfvqvBgpiU2bA4KEu4pOfyROziiY62v460UkaD3RrgZ76f1619aWIC2Ll9kIOnwbZ3b8mS
69VsnNa0/qiwTJy0Elmy3fQ3E75gBrojGaaZOop1nq6LIYZdnWecrsTX4rntbkYFVFzGCNadyfuQ
7P6PRgHybi0AfcwlYOCFFQxW6fYCauGkJyCuM3s5I8pZTj160iXjy0Hm5GJHBKjXWC1l2mVUcQh1
ULsz9y0awSlL3JudI5j3UqZkSDNg0A6/NuqSW+lb7946qsOkRLFXXUUPqRL9aOJV1DAk/gM5YRPe
7zvieBjwOEQqb0SICUoyZGlU6RsmLcc1tRuoD9lrLnd1rR8Y9hgI5P07KvyIlHYSyTbwhlcqEHep
gGAHyEEOgtPOh+GT+7b/ry9RjSSNNWaxY4Y7H+3NqdHQqq52mxKPMSMvEXDU0BPhUmZoVC3PecaA
vNXPoNK7nUnX+GB3FR1znY7nfJl8YCF2f/TnhZUHA2Yf+zez5dnfu+v66C4xq6O2LI5S423Vqvgi
m3U+CkZN56L9dpsWY44rk7NTL9fGaZwDTtsTuW4T+AMyWzGlgmYjGLcb6pu+cYs/WsKrT17VdUUd
p7fc/yjzIc2OxHrNRcveTqYtWi71QXex3vizAeyWfcdqg5YnDWBgwYfPST/pk3zQke5cPK1jxezm
FwTuTbjlXI8XJzPSPfctE6Syb++0LGE2VRGXVWb9xXWZ33Yro6jRVt1et5mAARdm1TIl/Ew65BjS
J7uh/OAb1Y4jo3j2sfV51c0f4D8ITmvWF7Yk7S1ngYCC3EUk4WTaAX/8Vz9nA55KZi1T6R1rPOGh
Dm8bGapN/p/Uzybc412j113UtdpdjmPtluSW0ErItp/FuSiaH309qJWFq09sk1cP1wryKPsMGIO6
awUQSp1dk2svsq+GiDQM2gjlHbABofvG+Ykesrs47sIMOj7W2yqOxeF7gyAdv4sz7a0F8Ax6f1gr
TRMNiTrYnU8Or8YxPLlUS8SjJTK74uGHIj5hCi9hES0Lp4exHB2b0WaM6k3028yfbRwe0H22ek6E
fwODGMlBA6Eie6tDmCZkaPYMC0etv8shbLNWZNjGwfAztoQYTe0P9SgSBf58EJdSBoSQpt2yCFUM
SVIbKA2yrCOQY77phpgeoXxpJNZ/268/M8NPw7YbaZLMdTg2BEygvLdkUIwtVv1Ot8hBzJeP8o5R
B/sZ2dMy1QZ2MH4DTYaJYWpoGElSWRJePHbzDBbnnvI09j5Lm3DO2VnuYynuZKJGABrzS9yxt16G
5dnvpY1afYE8oiq22OxaoqZwT/ai/fFrJv8aOHrIqMLwdwt7u4lYmSCX3SMY9oW+zNJ81hxyzCOJ
rCLI1vVucTzmwejE+T6Kq4A/FcPQf1zLOrBaHwJjB1LYZckk2joFEy/phyC9j+MRbSo5zkv8VLHd
3ZrIywi5pvEJaPXlr62Zx4aN7L4zSNAizDCQkHeSfjLwq1JUt0bzLk2AvR5Z5ghth30Rx5elsh6H
URW3WjmAa8p/7WebGjGcZWPvGAcS4AxVWSevJS7yJVRbTtuhymHW2HUOzhCumZ8KewdD/kiGFXF1
fAdqRfAAiyPDP7mmgbWguC27TYaTqEi0BH60K026cj80TjCGbVogXHPk69k/8Vs+vcyqLLDa8GcY
C7CVzmQHdT5OQROz+rdX8pJb8ebjrMIrpvFhxi9SLz5Lh7pp3Vr/9Ccr+XtgFFFjTWRxcLOLpJNw
Buo7Auv8E1qbs87NahGZoiUI0U23uoc4iR+IPZxFdipomg9Hs98RmJFCEh8y1UQWGZa+aYzQ07wl
WKbli/3wLyPzi0z5dYuauGm2/ZuLnog2FRwoAXLYjVxMNxrf1CdjljLoB8wp6Wi+eGyv1zahBEvW
+ymHDFokM5k6uXXya9rQTJ/iqJxlKAUy80b4Z0I25cmD3mi5DPyKzYw2wWggsuhLAls9jIA5Zxe3
di6KmagpwFmlV0HhoJiCnBsKr2wOQEnaiLX9nYKzACIc3ldbHyeSHXd6Vj3hCruTBUKKyv/wW3TJ
olCcRsX35GgusKPsJvW2LsLsr8hTn2LNO0Jnvu0HCaxLoEefkLcZGgr8bDw4ffIh7LY7eXbxV63+
CFpLvRE2RCfnTRd4UR+9rLGbmGSpNKYG1oN7r4IWM6TGN+71/s6CCY62rF1ARcCVm53mKZVFvAOr
gwlJYzqCqiSAW9HsgKC1vH8TequO1YFWsbHRCj2CbpDsSXnh420QHY0M5oK1Nl9VZ985WJSQsMs/
i8DuZ3YfdbotzEBP8m0gF8tcZIYwUCaDnD63NI+eBc5lRSfsjOyD0LdFlu0gV07AOAx/wISNlK1J
zCmMNyvPo5S2OrD7qcJ4Jzh6AexmEOcn4o1Z47dID+k+GEDBmtD3nXyEcmvxYrqsAgeOOoNxvEFl
fSAfbE8qMNFSzvStDMnam5qVtUf6XhRJfmiRQUBDEkeifAkQ2ujDc6TF1oIdnCpglfjZ2620z+o3
k/hy4RAzsSaQ0JjbBRpyFAoXjCa1jcAPzOmaI79CNohdF4TuME2n2rbc06JPZugmkF+EibYrtSuA
GTGs4WY8e9q9zCReAXN5ZKsXju0e6nMarKV6VIX7yfaS6A7ClDk1tQCV91sC/8y2SjjOyTfkEJJ1
MsYcq3gnzJD7xPg1dcfaJ6gp8Tb60G97LkvpdSC9mxeH5NFAieXCKOkBY8t2KMGAc/jAMMThNPSB
KFStMR3kmkZdkmFq3f4Ls29Af5BTZybgbnWkW5rrBqOzERXjOEpn4L4o48CzKV4gGbvPpO9g5ObO
p9ru5Zmi/6Zdm+W02P3D2q/jM56YmDE+GdLViNq3EcOTZUSrmeMw6FtcHc14YVvI/Yv5bDfq7OoW
07tzB0BunZ28d7bDJrF7EUXxVawmvrY4kNNHWWakxpeo80tLTmhpbqkoOEGIR4s2NzSyFwMiMeZf
ab+nBSvGuc5vPZtFnxOjRFkb57PVTMTSvP+lYMPPvwlKg539e9E2pwkrSNihfAO/ESORwOxdl856
qEhFi9FB3ToK4IyRHkRjWFQb7VNSMiMiGunPYG92hS4nQA5slZUTdAgejju+VpE0hwOd9eBWxUsy
j+xRp+yhQQsYkKGlNrB5zmA1FSH4w8hdp+yweDADWAxxhdppJPslHIokPrrGLX51XsecOPjMJDxI
syE4KZTXuZPcrIb2x/HM9DKPvbdHwoIIb1W/KtNAPifzqSoUukhIUiZKER2VCLtu0D7tCtcNVBAm
jzX9oxbEnUz8MCViEAGB9uiO8M4ympwTdQfjFP2raK0e87Od7gWJ87vYMqlqQEvYOGx2NpXWMnCW
m71nh2vrHhCBVedeO3lAjPC7IN80UqbXHef8vmwHMOig4QZnCa2ln0HqZ+pgeF04mAu0b618HcmF
4AY75jqKX1O9kr6GgjUhCiMfLXo3u8FlXR7TlqrOdSxjXzouK1l0EvOU4yZVHKz8xnxlLohuKPeC
cReu8uWKa/DVXrHZjphIIFlSB43o9Fm67qC15WGns0l17f51i5UHs0SWl5PLg+jqq6/cAsbFfC9t
zG/DWr/X7ZJeDT15mafhB2Mq/gVumTIF9TYQ4wowYc5pwMriygzeQI4tXOiV2kczJ3oIwHPe5dBQ
7biKyrZ/HYvptwf0g7G2uM2Z+qBk696dZkD82VPiVnJjaqHachklI+TaCF8YD91h9sO1iPHFEoqo
xZiryp65ksdAAUEuOryBTysnd2PWCvUHCdGJc+vMJXFrsv3ex1kfwqBG866VMpwNxluiIkKkkXmw
5vk+1Z0OoIvicl7lH+bbj8ZIArklScwsHM0MhA+MPtYVk7OyOYulmp7pRo6J5a1hZiZs/ET+S5BO
kBT4Oftt6arnvzwi8L979EIGsYicP8grNs7XgiLC02GPapYOQ4bF5cD1dvQWxKopI7JQ1mVGj9k2
4ajSDLOO8adGlcAsi39Sqf2OI/maevIej6AKvGwkLazQvle3/lMJLsvEYPLhrRMz02qvIKJ7E52K
aJyjU9dPCsFYYGM9Qc94aTDL3JYOm4dm20w/ohVkwO7hRuRytKbsxXThazP806tB21fFgk9JYH1H
Ik3U4pwdbTD8YcKIYadvrOduKW+S6UO0XhFiH9qjwr3w9jWRLsg0Q649BdV90RAworXqwxwp2/wt
6yPGW6rI59GzFZOCglWX8V5WgNAhFjIyz6RzdHuDr87jQcdSybuBBTShc9WNblbFTT4i7UNM0B2S
zUZEUNZ+YT7YdBNVSj4sDOGqcpfgGzpo2JOcLYfLyIYbtLPToVOoQoz4yeGMInScR9dOvqw0Zz6i
s8Cdmtg8ILt4qkf6GMOkZNBV/gA2i2MFTUOQKWLmK77oUYN2ibvWG7H62Oc0081o7BNefZbbQw23
u01xkBNw/s2kHNQ9eQu9SzosQk9mVSshRzT2LpZp2U9w1rK8OnTFFrc8X6kHxsAwmMGODd7S3Igf
+Al3+8oyRaDl4oYbwIgao3mYW3bKdGHvqL3rvZfPoFpUOMQau3Xnhd7ixiHBhQuPGrFzMbYu3s5L
fOPAyU0IiVe+kt4XmTM6h8HMvkqboCyj2HxWq3UXTwNReh7czwndqGYwey13fswspi9tdUCAcmEu
ga+63Ky32EvvzdJ6hKp3rJq9GDatYQsOsvDnd9NNXn3MUVHavRo+4n9WYugden61Ke+XxCWUihEb
+JMB/qd3i20Cgin5YD21fLBp1jKb7aFO8jRO8P6x7AleaUwKgXbYYovSMUMR4T84JmJJzDiIZ/nF
K4BJQmI5bT3egULRraQebVbu5WKfeHRp6NHW0Bjah/RTtxOmMivux95O+p0ckWTpBBbq3LitcckJ
rYimgmdkbtu9V1fIB3PQQmwv981aP9sLfrce9ps0y1cjm9rLaSohomFk2yXVCOt87cD3XQ2pfyM7
aTkGWVK6Iw8XAb0UA3EE42oJ1xm3+IRxd+Sz55rLDhmoFdw81ks13FkOq89Y7pJ8ecV7hwWSdU9Q
muJhHjY3DT/bgD0AELHc/4PutdSrJ3yN606fy/FiJHYFo3+xAi2r33XotfiuhnO2ATOaHloE2xc0
OHr37KnhyVhgh7Ztw1xM9gllobYwlzIPHCQ7rZut23ViKkgnnipAXDqkIQLO6oSFU0WzwZyKFLXu
VTqehYvg5FGinSUVOuaJne5BQJ15Fme3+kDb/4Ump2bszuuWCvfdkwZEPsLBiOWgUmt5VDrJfoq4
Eiuc4VrRIxEFPWkEhOQskijc5SPZhG2kkpkwTpzPiXljGNSSDkQ/eBvMQVMnPXR+EtUye0813OXN
50qEYTvV+wppUFoNtzqU1ANy+HfCwH75kxtgfMxH3CkE0FrTw8JS8zgl/m/ZqQuM/otTi78W+8s4
JntdjVffYsJXjPNDveRXjeAs0UGbLsfuUrg12tBUYJqdaYR9qRCTW68bsY+oA8Rw23W1zW3rRjcx
F7aYmG21BG6rz0GVmrepgV0yGw1W7bYrD0avQ9VcVQAGwA2zYsOHdmmkzRlZb/4+b2rz4uJhIdUS
AeQIp9AzqmC0JoIINUXqFrsK2fslKRIxdAo0natuvZIozjWM+A23EZyxmH5rSZNbfgMgSnK4VNQj
w7J+NwsoZstkacai8HXREbF1wDbQKeIX9WT5Naz9eV5KYAJq/MVDubE2KEp8UTzrAqVlHRO6q1lc
uT+V44PvM6FRgvKYjgUgZ0ASwL4W9lozFx9lWscVpLXxnTWQr9jmQDGrzP47NTYhtUbP7JZDY/K/
h2k+YerAjbc4X93Q+dhr17+SaKMwR2S+k6mHMMbJwZ9Z+n2it+NOCHi7BQSMXd7VALPc9oNINoYH
6E+54BiKb+k2+LEOHAphuxvF8FbbrR8J0h+C3ES1mc6PYM2WQ5GS2CHElZEcCgeZnTlgvnpQB0ba
+Qf0w8z/AQz1Lkhv/FItHg4KdGN+6chBY+Dk3sm0vrfH8dV2Kb0lqL4D+Xt5MG4QRQRqQQnpksCT
UzfzNsIrIdUyPbmZoA6PGdCRXBt0q/OoUFGHSYdgv0FQ6xrZxhmuXuqR2ULhm69FWf5quXUhTuYl
q5q/84h+0EJAxp92uekpsshOj7oUaYGpU2OoevEYGXzrNfySZYR1NX6RuJmH7bczU/I4HZ0m8W23
RluBuZQNfKbqS4rhOvgElcG31feLA/B7WuiiMrSQPOU9fOCBQI86Hk+TFgMu8l5SyiqyJv52pF5g
i0UX6/TDV11lfy0n8Q84qBhINEd8NQxVT25r42Gsxir0aKuDQcnQEtmdMNCmMlI9kyWNHgRFrCw0
WJ7LfpCYOX0Pge1MA+HPZaimGVZH07MQP+H5mfA5EGybQS/CLwzeuYsMxktjdkoGKH/KJu8Mb/iv
qLjLrdXgI6xKmBJ2iAxwCPxS8OixxmDLTDRFDqPU5A20KWaxMp5U6n2J0T0rh+3c7MMxL+j0I0tn
Fz/Cub0YM+SBDSHfVIhpF0cn+CQ5LQlZLMQcg4qfBfYaqoveBNPj0hK4GltzJGzfs9Cc0FhxeLTl
8Ffx7OxNm58zKC1cY8CAQqGvH4XUEZCmNZYRQbvnAsAK3bJnnUju06jgDawdrl+cuJyu+6lFktsX
NO6E1q1H0/mSjiPAYpsFVA1RRMC67YM2Fq+9pcdEC6SAhDL5Z6wn7h0On8ikl97bMJl2WQ2Ntozl
ibpnwdA3H+A9851JSKpWRwlbfnaaQGyTgNF12AYzPTZZOjjyBV9JHMxjHdicTPz5rTUs3OIRthzC
67mZ2UgNXOu1mg94qN7MfSnk6zIwBvIHijDoOztjGcyrSqyHFSk0044aPSC+wDDZjueECzxqXBxn
ufdYtLUdKvQELAmpyTwI7bGLd8dP74ZewDXu9ajr8cM3ad8FbrGRF9EFhfmKuMUQec9qhodyMYwd
emrg/KkH4ChhUm6L+BFRbCQbAXM6n16JaWUUpJgwdA+zPfeYqFPKnXr4FbIlmHsQTLZW4Drtesw7
vGULQM2rjrfUTNYAVcUSVEZ9MthTn4HM3YJ3e8kAOSALiveLNn3xyR5ssqbZWW8/tyTspvEjLplM
TBHM9HBC9AtytcHAkr+3hnFbL5MZaHBc8JHAZV24Lqv53LBBG5D6RP5o/2W184BmoMbcYjzO8ROT
NhDe/rdhnsQNRMETombtkQ/6WGjypZbz9zqJyBz7LXDeIyGJtTtRRtoO+VcVCaj7Do8eslWfWYZJ
cdTNe6Wsa2+xcCeV0UaZisXOTjUE0p3ckzL5p3asG03m1J8QPohw/NZ7FpuNX/+wFoTuDvYTYx9d
XUuPYj+3hK+FI+y87SWkT4cAmzG809MaTz5PqiFJcW02olNsfGucjcgx6teGfOjaZsOwKlQ7FQkZ
8PEwIZG0jt/dqcATGwbferfqJBgOrNCt5yFO2n2vGaRS9T/w/4xwHWB9p1kLXgpTCQlQv/nqHkrC
hM81Rpp8Gp7opIAWMfhDHeBiZB9Y12h9cyt0RpsQRq0n0CYUPiQXxeYV4XfF3K//MKYOth1qa3ey
q4sEcK2wgO7LSeShLvcIs4Gl0TyjuQG/ZEPisAUcIIS/LcIIKtvGWtjlYUXc4eVIwlWJEQDBJZ1K
uRfsrrDz+e/Q5L9zS7zMiKoMv3l1kPIk7vdaSJBLJro5UzvnsnRPTiOfrST+QiiiLriK/ci38NRa
9iNywXMsW7afRFuVkyNgrtgUP2kKdtzAIrudMY75gg+9QLmap4zjMdeubNZsw6oeC199M08lrdO2
bkqgtjtu0u+lsbVoZRSNUmeC3zaBAMRqBW5m/FQaU3FGzTfd9gFx+KWMQ/vy4I1Y4V0YByhpEYUV
KBuz7RDqkG1HOnTSo9ZQlMrpAdgf+4aVQXaLVLupK4KrJtc/qxEs6MoUH/Ej5RNSQ9Zbh/4fXiwW
VFBDgDJ63m8QWrj/cHd6jabt5Lw+Wet8SLqZhKIYJaDAV73k03YSMlI07OF7fnN61BtLGpeRZsTi
MPJU7QTlhWypM24XBSgRjwVlsUkIveGQYUXJeC8KzvyZ6xaXByVjviyHrqdvdKbh2Z9TomncAq5q
0SvUmc7GoNXCEgD8Di5/BMSNpaTsH8Do67vUTcBS+6NJDJOAD88Tx0LrLsbcWEp2ab7Jl4LDbNG7
kUEgiERfb8p2+qtM1iVkkfg7RBzEc4/lTM0OoKED0h1K+P9p7X/hWAPmWK93sBBtGvZ52BllhSGi
edMnBCD6uoWNN9leJkOgE1QYDBQcDG3BMgJKvLo6PxCT3zeks3ZLDB/MsoJyD7AJa9hRuvLLFT6d
CZlZu9xFOTUIjle/t29ZXe5RojNyaFCOYLdYb9MKBZNQ7U2Rr8+ia04t+u646h+nKb/NqQRcNWdX
VCiYIUYX/A7lC3FBkKK79BthzmslzFvcL6A7Y9zTulne8MPvgkpHMun58aEecGDWPlRLDowdTTgI
Xjo33sezyl6NtGIiAA+4xuELB3fae81UhY0z9/RI4pJN3XM8r3CJ0mMhGMZVqjkSkdft1QK7wIrJ
LdXY+/NkZ5FofPD3rf9ZLvNNhoVzBy0XVIZ8Jre34YjHO2OuzV8CjllLJs6p2eLKawbGtiCsETTF
64IO4MQWBxO4ZEK92vfDogOUeZLLazynfxFAoB1gzmoolG7O0B5IPIrYaabXOXuLPUGq68I0AklZ
rvkP5N3Dn0fPMPLc5RR7pwQyLzFNQHsXCHYZfLxoGmsJRTUjB7ja8hRFvXPUTZZA6dLdCUQssTPj
Vjgoe7zkMduTVtJPC1VEqGiTi0kPe/aM9mkifPFgjT3qqpSccnvTmowelq8qRKVLhRWj3i0sZkIr
W90iQRHMEni7KYczTk+PCVkCGKjGeLXMJOzW8Y9buA+0DNT0fX8yOJkgZDyUK+I7BEgUeTF2ngqf
6tzghH1mkMc6f9FZwHB9aLFj3jEppJhTTQuS0v7pzPSrm1HOIovYuTMT5gLGAhANBut9/p1obJyF
w3oIvcNu5l8z75xHVkPm+2IAR3TtV1svfstSvVQYCAGZjEBNTSQMhW8kZ/SwjyvE4YW1eu4Q3Kgp
EpS6ZGEQZdCQNfpGXrKrY7w5bBXQphSfELF4uPLhVUQCIG3AqvrggsMqRGnu9dnocMA77L/n9SwH
3C9EUe3zbi2R/oLRQpx0Mgt/uuoLBhQuKV0fIkuM6wPF7/pA+igWUsyk7Exy5G8LTvDtM0mZeyTx
PO5NLOsKWHng5iW/gUZGBwYGI2Baq0Ktp70cxwnQlvysupi3BCnfPPvozAYzYJ6BnJt0elaITVR5
Y3NQWl4G2V9/7K/CIJU0ttLXWaJN7avyDTcNULripbTRlkAf/RSTuAxNeUjW4QaCxouFKnbBS8t1
eIrh5XZqfMdxqEdxTAhNIXyIaIreJHP95yFP7qd6YavZM30ZS/d7pOQPyPRlj+29t/OE8rCSrPQY
YM4o1mWXt+eu1sPR1kjLzffrMFztQgBKghPqjXgTK3D/1TDfcFQqGiiwNORsLOxoOFD79IiaEYJR
BkNaoxvMcocBwdp8amR6LD2C5tb2noSTPKx2Br4GM0jILf9XaQJTiAbyyuyGUwfEkYtoW3l0SG6d
7wF3UBRLIAZpMetAG8xXv+WPBbDO2G8QeZn1f8zRdA9Wuswgl+iaydljZdF/meN846I3QpSH8KAw
xdnM+nHf69g9C8pV+oIaJxcj8aS8mcuSkcRIZmxHTFjQzsmrBm3LylndzKn9pnpeWjITuaDw9RZG
h/t/bX7j3IqPcc3kJ5eaFa3sOgPLNcoLccjwlxYYSQNHFjoxQmCx2ZfjvdmyNG4rzh249sysNKaM
ngP8Hl4NY13CS23LOTBKpbu1S/Hj2XHNZNDFm97zl1Z1MW1s+jrM9pkz427ULZxN5gCPMnuPMyXw
Qdvn2JxOiY9OJMWEAyiIbRS7RWQT/RkzWpWtlwTZLrhSxF3qj5/yNBY1E7vFxwOgCxzsJe8ULmxQ
GwbDQdKKkOjW8XSftAVYhhwKMkwc7wDErLOdNZhA9gZuhWagtxFFG7F+48QIw8CKe6xayoQlfJce
fAJsX8sFjSpgLv5E/yxTS6R4GS2tKok91wzxWM3c0FIWD4ug+IKDxI8mSWEO9cygpnPmjIi5UOt7
tvDYjm6z1Aj7FksO+2HoSYK1UPp6IIvoCfQ8irWqhdqSvjM9CatOuyYNQUw5hBcjN6gtMASwg01O
zjQ3AZb1dLrBc/eRkBijlb1+qlBFr9vupEk7RcicIKA0pWJlXs0sYylO1GaPsiFgNekelU+qDLPS
KLU3ATQb+qWgV01UYqP4oGNR8CtAmNy6eGDD3E+/TM9g9XUoLVCqjJuicrB/zDXOo9ZLGTKWH7pu
MySaaKUy4uK0xA3JFEdabvbmrancfWwm/hkd2bUFLkHNXB2qVTz0Y3FQpg8yrllfxJCvEP6K34wQ
JEyOnFL+JvExzad2XZNTmRw6ECvaS2ygfIjN2ISyXOrnOGPrUnIpLS0fCdvq7gBxOKVdYK+mm3ek
5UA8oLBgQD5SYehMUsAFq1hgse9atIjTGdEeWE6rykIpBdPzwrwpfAZy2fpiWhVoC0YXHnJBAyJv
v7F5PSC9YqP1lmB7qc44oygCz1RL83260X0lmF/WjtNu3Mi/9MwRIunvfmMCaywMk5UiPM2eUUzW
vLQOjS8cYR0JKY0SbGFORgztzmHaqMNy4w/zvPzqG5HYA00MEUnSHX+nG7MYTzjhuRvHGDjcV6/p
XGlWXIZrTFj2ClZW85hYL9wM8UZEXjc2sjAmRJ/Vbhisb622TqRlRXOB1cQc6kMDvy8zXeIVJ+1t
yKmVR7LuNhJzv41J8CodexPqqLvxmuON3OyCcE60rL8OQJ3Nje6s16mCxn5wDVBrjQEVr6FMTwbn
77yxoVcY0Rsr2kTjqndoOYq0Mg7SvQ7pywhcuuXeTZRXhSPYaRf8dAqGWm7j9WojU8eBsXGq17Z/
wd/BlLTZkzP5LvEun///+vQ2Q+BXI5eOemsg5fTfBsHwY/j4n/4h+if383782Uxz/VgO/+2//isg
dfsv/2//z3+nh/4fLHiGjmnuf+/Bu/lIlo/uf+HC++fX/cuGZ5r/QeikI3R0Ji7aOIEN7t82PPc/
DAP7Hf9DDOnpGOr+S43CdQsRxWvnOS7po6bAwedu38b/sOE5/4FvwjXQxZq6R+i79/9mwxNbtP1/
ipDXTViijuv7On9nOtZmBpT/yYaX5H2e20z/g3Iq1G6RlrwALCXR0oRXylRotuNTSabj6C00Q0MF
E7Vt9mU2XtC7q30mNbaFcXG2gWKjO60k0Gma0tbz/uhN3OENotzVb9vaOORAZyLaDwaN7G7KVkIz
cVnBkTQKxU5vIzoSwhIXgOO6OyAIGgaH2bvJZi19MeyiCnv46iFqTcapMo8cEMuoTpshgkfKbJjx
IfyVTXy1mu0pWVUSNA5kEmKid91iY+BbGNsjeKEmJZaBhHtGv8hj7XONFUJDIobJ28aOQJRvbBUd
40+iT4lkVyFU/TSkkGNUq02PmXrGsRzqCXjkyfKfdfrH3KwjfIF45sFOK9WiBxCU3sLPznZJJhxr
Ee1QQIYJdULe4KJk78i5rkWdzhcrYcrdf/qub5xdsKi7QZuPoGfFuWmJEMYC8eat9502xVeInVFj
M76EwpBGMXPh3VLUbyVya3DEP+UwP1kzuuNmIYUM7i01w+KEFkdbpX4YvTVUeSni++Gj2mB1nAW/
GP+Y/QArSBAkoSHPAEToBz1P6RCSxAlYqOR4+vW31f0qCYFD0ErzEzv1ufElZAQ+7aW+6LHHyozo
bwaFLErL9IzCDOtFAwt9odEqXHJl9X68l2W2t3yc4AZUNzySDIbyQZCSIaA7IQgDyYA2lx23MSIT
XauUKYRFywoE9t5CyrSbl+kVLTWLyNa/Jq5DO+6xxkoS0KtmQ0Sq78EgIIQ1GJb5s+6sX9tBvWR0
6TPAlb9G/DaihSDVA8fQwIZo6yM4D6MlNomBQTyhVWd/IDpPqr07AnmcfLzeBvcm7MyWh8J94Yh/
zjTWnbJ4ygG8YuJEHV7RFghlvZcaaajpLGgw9C4yXdaxhWkRHUGVTeuZX8kbsNjipOPONpeL6iao
GOqVpSsSucm/JfvzB60uYwe0nG62j6fKpL9gzMvwzOITtQAVOs+SWNFrN7Xs9vc9qQjjZ66675Qw
GBQuCy0XyNYKrQQloGUfSPC4KWxo3Zg1wRsTXMdwRuMSokU38BWidS0GvI2F2+3XxHhFj4gXRDFz
XrxB7I1OUPsP7TGb4FSr+RMO2R/TmylfNs/T4DtBhUiSoUBycLRvP27XS943LPk6vQvHpH2pkYLt
KwOupxKrtjdTsEit0sNmgjSSKdjihrnUR0HIplFNUFxwswXwNbfVoPdTFtqxRRMBnZFdsOUXKESc
dQ5Lmq/9gq0jIOvj0/GLxziX3t7Vdfwu+G8Db6nxFVHFTgRiAa9K8Rz4oWlZLwAycAqz8eUkNqMZ
9TFLY/1+UPWbnhJPs84Ek3jCAgK18GAQtA6FJ32xXXaAGGU+Sq18mxNiKFIBUDJVIMMYUuIJfpVL
3SBnBC1AHBiuHNSuILGRumhtmNYs5jEesONI+Slvj7dajdBcJZPcsqSMVbei1xJkzxq8rDxcHaJg
ce+I1APoP/138s4kR3Ilu6JbETRngaTRjMaBJu5O76PvY0JEZGSy73suTBvQxnQoQFKVUJKgsSZV
hY9fmRHubJ7dd++5pPqLkZG7WMsK+2F9mmE9qC1zWyxsGYaRI+gwj2ieDYOw5bDxIAphIWk3NsuX
uXeAR4+ojWnaNpC81YshOnCLNtkjpPI4wLquQfaOJaU4Zvw+F2vfTbx6wlklMp0ufJslJhibVhlX
V5duGq6TydiPFIddYb7v3GC+psNLGmMrqA0KIyz9vaTku+LWw1ZQ1j9slaHKuvfSzD5cNHyyr/VV
184pYmFHI2DG5zR46iAFNy4t9uHRiaOXnmztWnDi7mfca/5Dv7oj5YQCJ1LL4DBBoG+YnsOeZ0BP
UGmDSw5Dn/1QZ8btlHgzqUzb2zRG/CKAqoQFOWwdcwoAk/pmZQQeuUnDES66/T7YV2Hh2cxcUOeT
+wvBKdl3Hcte92h0igWFROJwIUXQlqN/exBjRlv+EGC4ibsBj63bUk11BkPdEBuVLKpNOkWN4ZZS
AdJ5QdlsDRu76sy8py198VzLhqDPYm9R8UMqakwYgByt4V2rfvGNkLt6DrP70ua5wG4SGou03+kV
lpwEqDPRmJqM0U0PWOgeJs6p9TwovxcrcNCMDtmknuZqJXjp8GzV04X35LtTBJTa9T9TkANm1h+Z
sazAS+9Q2ZyPogTFpwuicyO4btJg8pDiWNsWbmxi0nun9/lJJz2Oy9EA/gxEaYsTcH2cZMQtqkd7
JkuOiMtZIedUQfl0yifG44Ardspftep+Qgmu0XPRPiP31wyXfBsEUAT7mUjEWliCuWlvjBx1dSLZ
kZAv9XinZ1PIuNA6BDYNeayr8Wg6oJjwLsRb1bc3lscfOHfxj2Vqv6tU43eEJ9ZrmMoFerGVpE+J
ECmBi3NcpQ82X+Wmqgd4FsXLECcUbXNzbajGPDddII5GxrSPwr/H9Ez0XQ9n3k6RjxCAlsQzts9j
zIW8ZaWiNdu2Atap3phvwwJAgR5pb6S1ToNcNhbx23OT+wofKaMRfNPmnfO1wdmLKzH1ukeQqo+2
CRlPNncjcwJ3QcZJGX9lR1hBe0hSC6ok0E8lyY3NJvCztK1YFOvPRmUQOLOBbUsWfcf0Vbg0xrNm
mQTNOwNddbMfowpESc4afyXdjQT/WLU3HzwOKCiM/VyZtD/WxBDJ9LPE6x7bENu8Q6E8MFLWQAMG
cUQEjYLl1jmrMlMd6AEE40QRHNGTmAUxJYgIo8MY0kk5Wgif1nQi9jiveZt6U+H866Rxb3Qdz//G
OierJmt7ztmMOSXPioumiMH7eICH25u6YMTwROCyRPazgGZsVw4+uh2pYMVGpMuCJwAG/LkoEpza
nIsYJz8NjBM75RUI39whcL95Ro4Zs5GbVo8PM3YN3CY75mETSae5khJGnKBkimZ7DC/yVzkRBCIF
mgYQt71AE3YCmurln3aW3Fkt1VailleKBqj3K8hKNwOENIljTEnjUPBMZ3uWnrVT4NNJy4sTPDq8
lmHUD6s/kAbwcIW5luzdjdy48TDmuQFX6TK/kz+kFnkmceSsn8S4YAGYgqur+GRpt0UcnTOQCHjy
xgR3Y3OixksxLWEMV9gDYEFH8Gmfa2rVboqgPIo5Gu8W49PhSbXVYfiqe4p4a7UwcGBj8CYAU0t5
nfDhix6e5DD/KJxopdc+eog1dsQYIYPfqWCfLHmGeCRPpLGfhuCD7k8ycJVxLg1K0OF1U5s4ufbO
syoC6egDyVeR4ydrBZzrdaxJVHILeBjLobujmRlxjLF4AfHE9AGPKxq7P57d+CoU3G74PoxqushO
fTOCMbVGoIlGiy1CafFp6skfbe86Bc8qQyYhY/oFU2E/mfaxdec30yS+GokVwgquLW6aFpeCS3uq
LJ7pl8jEb3Yay9GL3W4Xdbxx8vzA7E7IUJHFBS4SdDRKFSUAvjSilyFf2IzNQKSVcUWTUsfILN9F
2m5bJAVwztz3YZn88uzKnzPiFFWL0Ug1DNCc+8U02zwI22dR5h9ZFQdsvDOky9re9YAy5FKlh0Ww
js/VO3spimSw1pjVMPqF7UIzXN+Z1Q7Pc4sr0fpy0uUp6rC8BXr5ST5M/PTbaArI9fNsrKuVPyhj
nL95HwFcaG+Qmi9tizrutPl5CMiSrNHfTQA1tA1omKRQ9Sq4gE7tyGuR7YlSzPyra7fKeDQY5S8d
mj+SM6UfJdUIQqPlTcS/Ngcw9OK10DfObnVaxCse8Via4DnGPMp8S30rcnN8jOBdHAPjm9MT3c2x
bgHBHv2BWdaeoxpoWZaRuex5R9JnNIctDnUKG7ZiN1sxdiIjj30Labn03BGg7ISyM/ExoW4f4p7s
czRdApdid7sdUUJnj49VklZMqvNoPyellACY2YH2LfFvdi4Q7vXyhabLdA2nDcP3uE1W9OWo38gK
vck4vB8NcorVDO9DPViT/JPnzZNh5OjR3nlW+ETqNRUoc/J7TZLdUffMKnT9D1p+kK5x11Z6/AlY
9voKdmpAkcRubPnw+to9BYlBferqQqiXbaBiB4sPwlRNCTcHs+tMn+sYS6jo2pv91I4njG8Fafnk
ISmzpyHjWSBKqrnczn3SznQf1flLOnpYjpfxRJEAfjjzSlYKgEwIG2ZI22OWD8ADq6udh6RRJexe
45m18V25xJ/2SqsiLRLAOWFLiBGbClcyZwk4R+4NGcdXOSi6Sn7yGHHcVflPyyyx1e7ypAXZ/9bd
JxwRGzWC/a95Tqfl86JJFag0+G5G9xuHCs7b1H0ZeSKmHZArrNdUQXDqnjz0gD4I02NmRxD8kguV
zddREmDwWJDjwS0g86SK5yWrVEqa+p4cZrfjdGofFwmnbokJ1fH7bSqphn1ih8RNAYiKZgChTUZm
2+SkTyNx1RWNKk5bmnhmcbpXw30XNnAhYKwlsZL+WCPtzrm3+u3xeKP5xRJKKOrNg8XSa+Nhtt8A
EC4GXjxGVGXbuVi4rArrDsM7fpAk/OxtFp0FFbUA4ACEtD1G4Hn4sAvvO3wTYsSXWuN3L4P63QHm
t2Fx/kCrOSxydihePg+kcTlMFCO7d5aX+XaZzEtooY8My1qMkaIC9hizyTMOD/biZP4SPcYZ7wzA
CjHv6gUDbZO8c8HfmHH46gjakuP+rp2HYzZcBJXwUZpR11Qj8p/H6NEOYPCTd94XOd/3mntzDnzu
bMKDRzHfeZqVbMbubWNBCjB74avMg00gjzcnBzQlcAicdktwaknSrBU8Sz88jNYuaNUTtROEsvVN
KPs/qME6Dh+zlN2c58DRxCN4IkWzb8qzxli4UcDaK02jkFLYKELvGSP53pswsAveq3kZvZtT+c1K
ZVuWKah4rDlbg7MQoP1sqw3vu+61OFjBKbGnu7HgOAw9wcx804Z1FmZ+DUPfm+zPrsbXxFHgoRfT
JQvdC0jLP9hTNs6S+/XUX5BSH4o+PRtVdh7G4UTEhc0RCRGvu2+os5iDx8o13ute3PVZ+5sp8Fa6
xSV09b0K0J6aNH9VC0Hy8cYTw8kWASfc6GCYxkNdXQTvQfyfV55xWDEqaqZDc7mTa9FUVwe/HG85
ImrzWsW/m4Snmhf/LpvafUiZjNlfhjx/rM36Qg3QACow/MpL941U0QOLTNglMYETus4cTpjOKiLP
Gi+W4oycz5toGS8EJS8ZQ0LKdtI6uCTn2SfoQy56wNAO45FtaHY1vP+aFSVE6SZ0E+rwNvQrggem
RzoA0+JLLG30Jxabnv/FSA0kBrfWsZzSx/yGR36Dn36+OuOjwE7AJhYVrOzOnnJfYKII3jwY/CZe
W3Qwr4GpisuoyY1vMzZ+oNGkjJDoBh2PvIVVZyvY8ExXqk72xiCGXdPnVyi8u9qEg6xt4EWODUjd
/sSmsCkLl/MuxOw5m/dR5u7tuvvtDvpEPPoy0MCR8LfWUfA9ePmfxUTAcTFYmAY/8gr+glK7gdEF
ZIE/OXhiVLtUHZZ227BeWUXgNIv8ydI3qjVW/R/QYKCCQ155/mDEJFvcX7A6bq3COHFwo59GEwgt
nQ8T05zsvRMtd7nKXzAX+HmW4gRmPySK7jBHy72lrePoAKOowA0m7VsoQ05F5kiVS8XZZ0iOqxsp
NX4v2buOHlOhfAh9b66n1z4rGGlLSdcGRqUt+H4eQaZ+siuUyUE8RJ7Eo2bXfqL710mF11ndgwu+
hoQ4/JgU/TmTK0iAp6/OX5eAthESvg1f+o5DNI2AAat6C6cv8WVWKdVBC1bqXvFgp8YrZGU5HEDN
3uuczGpbCvvYISjFjvkHGwvP4lq+NRlLk7xG0QWGxxkFIagJUGH09N5zGrY0QdImAxlkNvgVQ1bM
28jjGCUhetJq3ezDhfmTc+KeELmD7zN8xbpElQLzdUlcruVag2W2G2pC3qpc5GmZLFJaPfJwg1d5
WV8For41VvMn+Th3m8VvmCyPNAAAtW3HR3y6+9JCLgLiPXymwVepIE3YnvvQCtrhNYzDYuB80mZM
Y8g6WZdsXfRIT5S+ndnFLhm+0klO8HbTmgfoNhZZv48ddkcJCYB1qMHwPNkvbe7dFiRH5kD+QUIB
PJcj9+I5bhS3GWlWWDJMk9VKI/Em3MO8x8CqNj0wMkN2u9UHvw+mmb+pD7/V0iKrAxhfsMNxiiLk
2JQlGZOi+rHS5jNBuj3y5vB7sHWLxyP+PjPw3uFx+UpEe6/YUnopnptacgo10bhzeGk4k9w3aGnj
jcmbDrzmTF+GvGth6V846zmVzVmeOFvE3pOmK17oxHX6iuCPLjUYC36UMLcphiGvuH4dt5Ccb+Va
f4h/DGU5ws8TujPx5AHzr5QwMAhO3Fkwz46tOf3EaHJgepN90/ImbmT3DeqA5HMskZLa6ldGzeYh
DgSrwPrcMmzfVwM3b5+Zn3YTf1O5EWyHCRHYTryfvJb72tqNJgwy1fDMMBSHOo1ONGZBQ5E403NO
biixmWvbpP2ZTeu5bXlyBTQ00Dmc7vAGgQtOOzoLYoc4HTfIknPAyBLeIbKdArzHfKiyoaMQ5jhl
PwHr15IOlbTAf1RT6kVmxA9UcsOE9icZ1iM0RLId6GrwDbiudklOiDTGuLETGXFG9Gq+I461KQLF
oc7peq8IahkmVRFViWgypqj/kzkjPtrAo70JSl9AMTmpupcyjZwHgwu8WuqLM4e3hhtU6+8OcyuF
OYWwSi07wpCBKnMYBe8I3AsHozMynLJgrDSOz6izFMw19RXK+DBA592zM/+yKZIRJn/XMgsqPWLn
d68o76sWKg7KGJvYWlOyoZTNZ7v8TEYpO5Z9NW8If7NUtlcYG1IDVU070XJFYtDxnTT8RarJ9IXq
9l7NQbYNXIKP5PJaPX2rlOW4Haa9X/QmRB4HAu1AQxMQZJbSCY/S2gnvdB4fTBq19txeXJwzGpls
aIVKjZnm37aVHEbmH48gPdObOmV2wHKZxd4mddMT0vItngke802DGyWNGqarGK92sgN/82MpdZPW
0d1YM2hi1D1hQqexoa/ObTWmfIhdvaMolXfc0ty2Dp46D4nP7ykfr0V0JXl8lwYMfm2T3ubSxFoJ
DV3jsB9bbmqknwMfkL22UgFIL9MApA69OkbHBzBBlaPuKrsX9XhbVsM2bFIWFDzhOckawW6IzCuq
yq6Zqre47s82AdzZxFTHrO0dK+shuDOhWd2zNWPlzRfIOqp6VrkWuwwSDaKzA44n/RX2Wh/BNRYU
KJLleYjrFruMGX8YKdMLroE4yOOtWzfbcXHLswQtGHSYROMBylKXWbTDKDPFgC3COyIBmDsx+faM
2tRtKuvUuvFD5zkEBQly0juPZBl9xkFxWxojPCDrkupCr4WcQBXXANbMLgVhgcbpWe/gIKIAQSE0
lOxwkEFcttdRdcXWY+VTq+wqACcwQ1hNfej7As9WzPG4CfH+SGIOIBNoR82erDhiEzbP5zUAWqGq
gpu7sboc2qBDUWZspTfYTI6pmarLzL1XE9ffxFQaHyAdaDyf/Z00GnPVzu7bKL22ToaNP95rvMxW
kFK+0kDMaegKGtuaikIDdkk9cJ/2kfEgBffqAJmBAZfyI69JwZKwTCVz/9W33nDOl6HnF/oKBSo8
ahH9pWZzHGyTHb45s+Wb+JFE/u4ZM+C+mW7t5c30wHXkYWOj2LpHxyDianERb+opuyMeQrTYtevd
ZH8tnOTWo8HvtFPESw0qLjAXfZmq4cTj9fDNCOpkIzHLpUYhnZb0R0fTC4ZOnuQMgakLEh6PKnQr
WW0xcx+bhFFcdtUHT5Q110G1tIrxp1h9tHFbsmZYnkg9AhHpHLe/GXqaRCRLkizehditqqneOKnz
njaiOiwLZsTFzTZljgV0Spo7r2T7ELfRD7ApgxYs5wFj728AFcE5aE4W4BJucpdDnsPyY5krmn9C
AxMttheWq0ANdfQSuhUC4CD0vq9Mf56dR0pY19BV7nEMt/dBtB7OElezNNT4ziGUjgGXUjlj5A3c
9ArHtdqzkkTzBTRm1B15EJr3Yk7sODGjSwxvr0JK2EpiXEkY4D+0WH+HlCNxP6+Notqv0LrCoXq3
FG+DqEX3FRwiiSG1MBcJGnWoJjkiJ8JN+xIHJpqMFdLYBHFq0w/4+SMGLTbG7CkHRdaJdofVBujP
RYeDR/dyIyKOAlyzWyOlDi8kv8yQ/aRl8yBWC76uP7yROofG6J81KZK2D/J93DM8wVo0dqJYt9Xc
vcegD85cdR2SZKF4u0LuDnga9GvWCNDGYVBMXl5uEMcl+7FnJ83uwOSsmmYrzn6InhrDOKvSUjdm
5fyuyOZsa1e4m2wGlxUXT1QPqWNt609a3+yNlqAuqwB6Qw3hMZ1xNM+h+9EywI66fB6y4E5anIpG
/WLjFxUOMCWnv5uL9JEqCMa6fW6TKuEj8IHceKyiePAbJVnZzFtuA2pGKvUYut+zlrQ+S07IEKIe
UwbOvEY+YZXC82K89zw/bpj0IlAv/uwue7BpvJzd/lfZUqMbly8pKTGjQChnA/xSdcOlp63XyrrH
IafRtUz20BmOdVvc2DZtPTEpNDX8KdvmZ7bqD+TpTaeWJ8BTsFsNNC1HLfUO9AewUoswu0AarCTV
IFWJF3ckg0vnHAc3ThnMBNgKa57mFiu0KHPQDZuYjpUseU2C4oEU7uu0VMdIp5exAfyQtuNaI/iY
1HCtWshdfPTeb5fv1Z45g1LMHDlwG+e8Bh5T3yKrPvX2bB5zxQw+TYbN21mAMKwFTumOvt6MzfS2
xrZ+qVR6jN3+CrRYn7ZeWpRoMhiXrUS5p0hgKCCGbfuRSZq2jaP4ua3tw8Da5SzywfOx2JK0RJm6
swqWvaVRaVLtc3dpaUtSZtTdBmu8Qc2Qz51qQO9y05jARveepIm6upnzbJbw0XNefdBOKmPfzbF3
G5rghDRnH/wyt2rEZ991tFGxlTx0/fyMp1ze8oCAdZRAvQ1z3N5eEOxjYkX8ND1BqHxpT0la7UVh
El0TjOKuyOdrEtPyIyPAESAz1I1rvkAYzQnXqnl6c2fmpJZYIN0V+SNbIkItZC8kDS9HxS6DoRQm
cM5wsUTNYeqHSxZTxFG65mMacY4f3fHRjbGXFRL3pxE3PqAcSmqoHtz3/aENWAQi37OnGpFbZm+A
I4tW0HN2mLic4n611TbGV+IqtrQi+rAZjtw1Ot4K7p6OPWHEbKmJJ5CZdsRumJhQBWA/n9USJV7M
v3AeqJK2wXRQczpw9kfeWxO9Pji7lJh6T6ErQ+C6m7K6GBZZuUdBKp566I51C/XRMgO8epZZXCjq
XYm7MQmRjA8s4k2ydXvpHVQAp4SpvaGrFozFcxh2b55lh4cEehvlYMNDGS8hYtH0zFIGGYYFgi7S
fR7BMhTgjY8qo9ClpilGF2q+2PWEmzunMK0NQSCFvw01LeA3M4YMfIDWCJSKPxobAW5CjtALEqwX
+QP6ABbgtYbRzBYeN/Q6mLqvIWIQkGxyv+GNfdKhDVG7d3fScAnsd3LfGNUpXPFyNKhQfNqLx4qc
UtaSMQXgqTYV7YE7CAyrnI6rSLluQIcfm71mqu+CJLc2dTsvt6KHN+TVgX3pFt6mSW/lp1DRz5WQ
2w+m8KrD8ScZ2acZcMmi8tBjbl4tQjaVvSCBygZxFtv8dJnK6tlsUaMk8ts5ozXLUyEOKnimpyoj
hTKSIZxgsOyz5ZQKYZyq4lUG08sYeC+ix/vs8VC3QuE9hpXFy9sO5HZUkIGptNtKRdK3Z3agn4GD
iQvZPGRKPqaKOkrDGQ5TBOTJAnoD+IhdUtVEFcUTJCQyhokcEAfg9fAmN8mrO2xZr8ngLhQh4NBy
BO10vFAWIEa8/TGFXivsmb4CELSJWjbmbkHTqTnmmIvN8T3v0R+TpFuwpN1P6ziLL7XxhZhfxoYF
RFB3T7b4rRrAV0kflVvSZMmxDQh9FnBtiSy/pobLGhlmImHM+SPNs8Dnvur3gO9eFTkR5JLYvFJu
HiiaS0b02qPH1Xa0oELr1zZUyRG11+D2R6Hu7RjOUaYxQhEDL1F9ZnbPRqLtlba5ok/UoYpAiJJM
wmY0yns6nfax9IxDFhIERwgOAphXs00AQ+UADuuEf40fnNyGuzVr5OlaMsAOBK7zuBtZSVkX8H09
amp2a9KYXA+d6y+mOnU9bzhW1EwWekZQNjDrmeW9W5tXWCFfk9X6YlaniS3D7BjHWbvtsdRXwUSI
+ar9WqrVbxCJr5DsFj+v4Vu1Pk82A/c6GWL3f3Plm/JcVCpJgDWdzgJeUTjU+T4JmUC91XZiy9bc
0RtBqQoHyAK/sZn3Lw4nygodXJThvTamxbdG7lerfTABKJGQhulLyUpLNTOuaseKgECOpIYzOSTn
1Z4dFRX8DNRwQFDlS4ulvFtIJahe9Kh+2qNVDO5paXgHtlPHoZ9Omfue8GSAh85rhI+Qq2ZXLma0
ozUjP3mcoOjtYXeN/XibDCRVFRicnRu9w5UvV9oBS41u0rCgABqxajyQOzgEWNy2UWzQkVbO/tig
czmkKdMYipsB+MrJqu0YiD9mVuhD6KZ30YTAU8wYrxOjnn2J7oIUB8p8Hzik7lRnH3Ds0Fe9xpLp
L0CKBaNeQHXYTvSSkKxDwlsWBIxkZn0KS+IcptdxnuVTkM63zQxJFZeckMkdxhtCtaV5J0wsOJaQ
55SQ0XnoSNYF7T1rIobFSkqWUt3BSFmlS4/6jsn4zlhgYP3hB+jnKwFxkH4ZDQSOVfzphHwEn4aR
y8EIh3Fi187hNaL6Z9936cGmUfxEhhGfJo+HSL1ZMmtfIxONNCVgi2DjME7g6G7kwXUSBtECjEIE
UKXJ4puMTe9uMJebaWDHm7ddcKxjH7TTNtbpSTgZqYbew35O89Chcdw3kGuIsMK6gd5vbGQUyWPa
UfwSszBWhV67Iar8wOPn3gxLvVmY/RaNASVjnMiVbZ+9xiIOiYzKeNrWGJ4aqndiAxsMqxE9FJe8
Ks/8v9KS07klUk7ms/EQMVFsFaFO7XkknphbqWjlJJkOFAswNfUpuzlcfBs7j950xyLfxAm+GY0W
3JIY6Duf9lZr3RmRO5xGnIOCp96lRi9h8KCfbUo4dGyDKc3OU5p86SzBrpBw0BUlkSQZJ6+5l8ZH
FwTAjikGIpJD/6UGCu7hdbBoAuB6JYNgqPCZuRgsHUAxzAIYAWpqGB0VXWo7+jErN8ZDSLOu/Zq5
wY0VkaBjsSVwP9RUvZp3GU/UPbtp8iZgaVKPcINLNKBX1ASZ3gCUQzNVsXbbcWn9dCAmfE74X2WQ
vjexkD7DIulXzagUA6fcOYJBz/DouF2wkHlsYb3GLnGt8xL3MHsfMsrNNiPnavwatxVKIYYGtNyK
AGGcoxAQi39QuZscisZud3EXv1jQHd9iXTyaOPr5pbb9QKO22QkytqqvEBj52jmJ+5ISHh5mRXBZ
FFtPEtwT0834kTakAaPMXOHPDdGKSI70f/QzVR7cZSVAnUPkDX5OOjnNy+VKvob9GS44zpQXRpUO
Kojd7zzgCDKrhksbbPMKS1o1zzedkwJYZ2MhZ5oFI2oIGouqzImC2nY2sduwJkh7UK8QDTeVxZq6
DCKwgSX5wiwNuI0X3hRjJW9zl+bkQqz9vyJjlTHltwzSdCd2JhJ58m6tRuMWy5QiIUME+MbAq71h
BXtH2GvazoqhEfJ1wgoMSC+dfF8FTWVbGJ5+blmk1BrNqonH36iMR8cdBqwz4ildcIwBSYsQFAd1
NPLyAiyE7R9P2qBSFxVHH3NQV5B1x8+MwgoQqphMp2iLNk+o06wfnPDWDFltFFRaDIrRNhtt3Gom
1u1GkK12vQTOZHeogtciymvSHygkYsju0r40t7HFcg3FJE6d+6rT32Xq3LB9xxhgA82H6cFAkmKH
SnJAyVWRHmYoLZQ8kgPLhT/Z5TOsDk6vSYFEyrVE+JdWvW4On/uZJPMMcAgrDBk3ZRFvAW7mAOnH
HDzHFycHfRSq6qESuIdDmtth8neboTOq29LsbLYLyBJUQ39Kl0GCsj1MPy7agUFuKrwZuuQ0V/O7
tPqvFrF/M+nojIT2BcPEOZdN/Mx/n+henj6K6I9XY2PIMvdDUP6wEZD9NtoDoKHpS11wPVpYHpzU
PnTmVDGx24elUPiT+eBxZ27crjIoo0AKToUJjT/h6uMbGjDcQXiGn62ivYaCH0UFjOrV0NQYf2yR
rqCw+YNosLeiNOTS8PbTn4A9sLQAlremn061XK0jJ1Gh/zC+EqXNMNChd0vB6S9a2IfpM/UrR7gK
jxneFR4EQbmtkxEXz8guqqGTy8tYI+UgdQqe34lh7/Bf/BgDSD0i18pMuLPWY71VOaeGJjAxebiH
19QamkrOmcA7ljZxgRKjdOkI4zzHxXvkRAMQjJByjf7FyBbsahYMLaSWaJfljXrI2EQa07rncLu7
xfXdyEme2cF7mKpDzsELcVf89HzzXQfUHOhZOzNl5F3PHRXx2bTaHii8UNici+xCqdd93CNKh2Ge
7YOe9isi1FhtjReV1fteGTwIabhaRnygqB82tpZiW9K3sFMTT0I+IqvBJiNsmIK9xjKoax7hoayv
pRv+0Sa5NSIe74Zh7rXDQE2O58cAL566cNRby/1cyi+jkj+uyRyWF+x0RnM5ijXvTuHEfa6Gz7KR
d52LB9kdykcqFfh+Pb1PVofIjEWgIUzrI28SLXWOff7SDXARidp7XYhfgU92IxOcte3c/wrpHMNj
SPlt7fzOSDTLCO82/wBGIG8YZ0H88+qRCVMyz+ccg+iiAbDFQaGv/sQKdL+q5qO9ACukQfreiUtx
0sCJNmZYva6KTwveJo/S7ZrHHCN8r8GQPrWLUbF7E58Bf+LoiZdR20DyExYfXtHOm8LiLZlSkVR7
Dv307sRHpuQp5RzBr8qQoyf9HCSNDwn6JuRUP5Y48q0qZp4UgNc4AZnOiSu3whpHFXelmq+Z4qX9
MnUnYeHXZ904HHMr/DRG0hB4AFh0ie8gnT6JjGHeBfEiU3FJ6uYHLg8JLj461j/g1zLrBbOBeyC2
9xIZ8JulMZ3xAMT7VrD9NgKg7jqbz0Qm3zorDfeDZR6bxpS3eppPKjM43IXxo5b9q4cva5dCOtmb
Q1wd0rY/NCNOxWY2UvKsbFFTIwYh6813Hbs5YSiBixGJOp0MfBDc7XWkYN2RE3NTrz42dk12PLLx
1zs4F+l9mXYlN3TZYirEY2oew5mVnkdRq9kmH65t3RKnZfGQq28HzCbmuvi3oyE/i1ge2pzhS481
Z4jlObZ0dINHFK2xcm4G9zhaxnNesqoOzEdjBPlF79U+TBhgqpBQTcuxlcqPdUV4adqqZsmLJkQZ
cGhXpw4X6DxgOZ9pbs27mbrh26kEE9npX5UN4EJxsZT8c5mH8si6cT1um5euRVS2xedoupBUeu+N
dvlkTx6Ilxl7Jxkbt3wDWNLFAjytrFmSzF+uM9zn0/TpIRXh4cEPKuW0a6W6hgZ26ih3v+x5ODuG
a5/NCaxHbXjTMR7N7wqkNwdpL4RiIg+O4SXXLvi0I7ns4UK9xXOMVJeS9LTCGTBDRDLwZkEJGwNu
XC0iTntk1qMK/nJhAOhOWQPtg6a+L6X7+P8+ZecROfvvQ3aHf/nn5l/+Ofw7Kbv1//f7q+3+6R9t
7y+KdDBJOQiw+t+66f49ZOf9Rbi2STObpMlUkzD+z5Cd9RdXuo6pLXy+MMwc5z9CdsL5i+tBljKF
K6SQllT/l5Cdzd/x1xE729L8UBDoBVE7mCiKjr6/jtg5YrByJ2S/v5qpyXQurOtF8+iMtCihXQAy
4XEcBdgkrTlPDnqgoqedi2fiABgYAlId05R1fiiiu9pS064BkbfNigntt7I57725DK63f/Uh32PW
DMviH+hlvQed0LX/9I+W/Xd+aD5MEuUOESo+iL/9oQu6QBtrBl+QC1H5XT7eiQLqfri6ZMLfiCOC
WnopdkKP96H2xk05qfLoRP3xf/lB/t6nR0bSM9eYpLDl+oP+VUBRmADuCxkAcEqhTKbhPG0JoxFS
6hhqpONwOMbBNXb0mXlhB9WaTJGkGOh//jH+S0zy375D4pgkgRzUPdf+L99hEAVjS8UX6YNqhpFS
V/4YGDRtshdzckbO//lvs1wuvr+5ZliG0wsjaFt0uXJglP/tbw2Qn4J4zITMCaInNOJHQ+B8GUNz
1xic9i2bbU+xhOoZrBVr1nD+ts0kuC4thNTZ4gJQ5jkfxzcY2UhkyYV3xc3ogNhw6QMAYWjBtM4Q
/9OR7XON7aFcAQytZZ0sgJtHZLHA57JCzYwfB7POwDl03WWqvFeTHMa5YDFxpMIIvTlJ4idzzWTZ
ubrElQUJrL0Ns2A/YsfZ91EaczDW7rVIsR0O+aVsSHQ9Ib3zLkfV0oXQfgtO8Coz77XrRxRqK7+X
eCT+lbDzaI6byaLsf5k9IuAzsZgNyfKWRStuEJIowfuESfz6OagvYma6e6Jng2DJkaoCMl++d++5
tDaCx5IFGuQ8hvMYaeATpy0qr3D4i11/2tsQWLj3rs2oNmMMVD1MU2tjl+MGuEZJWKSFpkPELyol
EVkbM/oRuIV7o8gwlY2nFEfsqUV0GeY21h5v2hpGD6ASsTwYAqd5HNuOPjZt3MLV5OI1WbDJTees
xmlce1ZyGs0lHOChN6b40LXhI2YKRqAeYQG4d8UTYqvXbKhec5eJpBtv8Gx8za2N1pwmW7jYSvMu
/2LgAdhtJOYviOjf6MhgCyd6YVVGxrBmn0EGQlTJDimje3Kh1SsnKPdYMwlT69ISvGl9Ra0KqaBa
iBB1v4XURlfMAPbjCPU2ASc4BC0FXIXZHzKduW89lyHYgCvfD5pFdy3tffdh1bp/r3skrbGt104d
6BclqKfjarBgdtHFk6p9rUbCGqahtg+VYR9Eq4lIdkDGZB1NHasnBo/OR7SFvhijwSbHx04oYYay
lrCyos8CjwHfH/UTNh26LcJ4EPh+tyAhaYBK64lpXvsMUal9dkfj07X6d23JZm9SZj9aBgxcUwz1
ytBs2f/9obNxVf/HMyfJ33BIJrU9CGX/+swhHrSLpObs4iYWuI5019vM+1wGb3oYEAH47sGRANda
8ZXUFYKpgkCrIbeZYUSP/VyMr2MCq3IIkmv4itUMSyn5ihEXYteHQ5vkSEzp4Xc9qybKccpB6rQZ
gnbJ6bSX6//+/7GWNeKflX33/T//h7Bt2zJNXzi+77uATqT5r/8f09RQd4g2AI0FK8MFiXUybsgx
0WY0RPCoDmUZvdGdMXKYl8NxJH10Q2suXFV19g8d4B/nPcvJv+8n7n/+MLZlmcLyTKztmNuXBe//
WsbzDpGxNTW8ax5eICEAp1AEFjvdR/WFGBn0zpnlHu3lErtSYxg2rZUyPIZ1UYWN/LEe7bXPhH0v
yzY+ofYhksHhuR7lMU5763dNjwHqXRJcI6x+xmSDz3bFqhqq6jinprNOWvcwGr0+DQ0U9nZsMHMU
KR0cxEakiRJGZFjmX+F0eAucMfxASk64RRnDz6vD8KOsux/FXLVX6ubk/3PvWc5/3nx8XCJgJ4Dp
GTj//mFxP09yjulaptbcrVPT3oUi746osji8WmIhIrrRWtSV+dZK73cyyexPkHoLb3RkX1AW51xP
XMKm0agfQa4XpCLUTZlfXBwInAql/Zpo8QEjuDy3yphuNURpuDvzS8RJssx8b1sriFT4SMpbszA/
pKfkJkea9yLDKxnWSv+pHc+/GOMonjl6jjSsUOUur7JQ/fTQrxO/5GPhwHROV5531cdPSu/EuZRx
Ohw9wg0p65W5MiMGIiOCtQLyqf8CEAxzf6pX9him3Iut/OnE9TN5IfOfCFFHithgtpERTWNxaalY
tuY0lovqRR+Takx2qRmNj00r3W1Di5BHTRPlYyKNMkfPx1ILfLkwLS6ySxiDCpNzmPu3optiSkOg
/rZtiviso4U5jiVDVppOSZDL5xBSL+DWoP5lGdt46tW1zqvwGtUoE+cAv3zZtSes7e0JRxvpAYW1
C1q3Odksjmg5kLMx8Rfbhh4A0nPQd0BuCkDO63p5ezBUBqs5cSEZFbb9hm7s2ShdbFYzDR/H7Dmi
sDo3PQRN2VivLwbgIT5Zw7tVWevfSEmgQyWtgTEGWlfAXjdDJS32q1kS90STqxp1++xLR59zmmMI
oDgu23V7sl0pmWuwhuN4eYuTgyns7iAc1R3s5SvCQMXuvy9Hclk+/3U5ci2fKty3Atv0rX8nTdCZ
7XRDOBzAMO81Joqua8riGGdBva0AEUH8d69TVjLuqxEZGWbEJxV0wWkO7D+jiZMG8fCwVql3BApW
H/y4ZrMs0BOYvsfMYOjJiG/d6GUOkUY5sr9VvTafPQrv52IhS6VT8emYfrk1RzIgxnDeJ3Bc1wgZ
8OEPofHUevBWdDHp2/1SZNlatkV3Ebiypw4YtScHecwxLG6HQkZoUR9Z0OZvh4BV1Kl5eRtiDx55
oSLG5T+63macqhD/T9Qg65HhzVeHZRBtQ/2uU5PBY108uqktdw2n/IPV2uMhSOW7SNlc8Fl0mBit
4pT5INRdpqPPPC4QEzSIQLh7uJomAhejKHRXje77r0HaK9MsnPfQgVOD+bX959c9cmOTzvLfosKv
97HCwP/fP1nr34tjm9vFWY43IDaF5Qb/tnFmqLuEzcf+YHfOekyq/sPv/RPDDpYhAA6rkNysWxFB
gehg+WKjQK5UjaG7E+0yVOLIXUIItjW9izqw7Zf//uNx/lsgJv9y6zmuifpZCM/0/x+LqwOhLCYm
zUAsmKzU4EowZXa+hy7NnL+cqdnmRZDpFOEmXWITIW9/qLRMWH7nt4YZalRWzv5+aePJ2ZfslDgQ
NMrOOSSCogkPRG4+yrC6eV0FE74M4zesBbTFYd4d5zzCGIHJTVJJ466nLg4AlL7ZmT9tikJQYV10
X9QMH2jaFJHdvIPMcB+jqtqk2mmPoQqyTR0ksNJLOnJ2WzpvTbqLQtUeQhuS1YMa2dzsosUY1blQ
Anl1v9D1I8qnp4ALWU0hb+EzgJ9qvoYxJToSPASeAWi4BhsVBqKpOKaeXxx7Elieehu7SSkmlABT
v2fCYD95OC+63i8/jKz5UnryH0lOrve9JQb0chjcJhR39KkYaMCdDD5gJv9ORIKm2we+kBvOB/GZ
06GmM0yEwOR8+LMqKSsZsWi7e249pALB2KANH838rRS/jMHbirJbKVHPtwY8L/zBINz5fciswrCJ
+muqb89CJW1UyBVcZKVPecywsg75C30HK8kC2bIGTAPdpYkQsy26RC3R06fKu+ja3SS+Yx6GOLYO
96/M6sOMAejXNeyNCirBxrUdg3ejl6iZFeBRp0PWhb70cfCwRTBtiF9Cvz8RUG5FZfLIApDucOsO
u0ASYmUijSJrO0lOzYh/PhPKYicp/g4I9a16aqn2Q3tvEC3xOClxt5nM6zGfGZllaXNCZYx9bRTi
BM4lJo9ZHdzGnC5sngskMP3ZVUb3wG0/fGQ1BNywf0Zg9R4HBbzzom0JEwt97MLSOqg2tw/3r2oX
s/hcmOrDOJNfjoJadYR9RZKPQXUfMSOlo6ZgeSjyxmZ6hAyimoKLrhKsZKqkNwpwvsrqQ2e0Dtig
YFInp6jGjVG2f2Yp1GlEabjvyhpRHBpJGBzRb3A42dw430nUfEUHh97gBn4kGr9gcs9VwwwkMYgj
RbeeP7Ibm3K6UuVwuoPj5qwiOjYv1P/lhSoC4aJ+djpd/RIhakKzm9sr7bf4GItuRlzOb9j+1RXV
egKXgsUOQD42YrI5EhIZ4faqbbuTJck/dCPbi1FFwToPsfogLoeRaCXJPsdm94TlT68bLxfQ4JiM
NEZovVhhDCuxmZ2V5UDmbSTCnbGoirVhjCFvQA7xksxFC/WHl66HtgzxUI8eHFcdXQwOd4o8xT9z
hNreBGgdDqZ5mO0cq0TPUBMjHMj4UY4X5ZxpJ+FhXl7kA0liTonTOvYscR6SzNuNcXqcs7K8jhTJ
Z+jCaBoYSj92LsEB0i7MrTnU+mAaQu97hTbQrPxtUSMhisNpIHucifystLUzbJ8US1NW2zruBkrn
KD9Dm4vQrXBnuijNqFnUcxk52TZG7MCS3W/NugEOT6Nh0ZY1a0a7Kd1ZK/+rt5xw5GryAndXg5mI
p0ycOBUx3YANw9B3UzOh/bHmv5vBP7LfBlU4h+l/X/KRbpLKe1rXZn5JaP7cnLRUF9cp35k7Fj99
1heADD0Rft0QP7Wp0xw6ySMXSNz0nle9oPojagerFwCS2tMr9FcB/QUVHLNKfJmYaymcNXx+vCsA
kr3LnFnIVZErnXIfqTuTtPlESBvfwaewhC/kEdHILk9AgGGKfj+J5hA3TrKVmfh7/wxqj+5EwGf8
VLdF9IzMdgvRPpuE/DRrAxdCizN0Gu2/BJUREhJFMEft94G+JfIbLipP0CTkjM3NMQq2SUknupmA
6UL1cM95Vnzr3BdnKbN0x3MKgoZPYefWPZENqZhuEmh46ZTT+xiAohBW0exGVXefAVtyouUtbano
J9QYH7KsXrDQsC64zgfWRoazpjJ2GYqvaAD+aI/me9mIs4/9+NJ5BBy0wXRVeN5eATGdo1rjPOis
5i0O5j1EHFA3nWmvZ5jGZ2u5eBkT17YmamSwP8K5PXHsWRmGNR8KgKgboBEzIbrub7dS5U9mgBfB
jnxBpsaRP3VQEfnouRWkV1I4CUfuKx++ejoenWCZZkLsYC9AC28RjWqH00agSkZbPbxWPmnuWW2p
nYCb+s75ljAFq31xI+uUYmV49h3moQh1/DXUoPrAtlEfprxjWBSoYoNUYqc9L7hqPz5lTEFAec3z
sZgN83HgGL9p6/xP2cXH3K1m1Kk0P0PC2A79mH3YRoPgEyJkeoy0TnZqUp9+MpMyPzifSZE9EZpV
rb3WxJvVePFzGNVwtOI6RKho2sC/0nDbtxLOsh1FW8xF1knp3l87+GvInEwPsgAXEAUJPORS5MQU
yz1V17gTSN64x0N4MDL5GXpa7W3pl7cyVRezTcUZA0GxGiYdrqx8UGvlNWxLDOwSr/5KjOZ5apXa
loE29kLB5B2qaeV0Ro9ZdgTlrYDwwCR0nnPf2OWklXLbkUJihARx4wB50cs27XvGIZ0+gEWTcOmo
Nztpas6HS1wBz0vuiQ4/RQuJAPcd3Uq97hIl1wGTsiN9RkRinTDPbijpbqEwGvSkr7NbhCuPOL8S
ldW6AZW8VwUiAVUh/gZg1l9VJYK94dQWn4S96Vu3fXfqn4lMnZduYEBlVIH/bCYBLiHRr3pm/FDP
s/GItFeeYy9QiK9q41c7YI2KOpbKkbTL1ilp2pRp/OaH1lUB0ialZERRqZOUd4Qo+9yfDZqLjXuU
oXpNEs2SwhkECb5X6ScLGfPTVCR71D80JFyEA3hHHiaSM/ZmPKYHn1CQPuuaY9Sk0ZWsQuPSuc/c
g/YnzRrEH4J6IgxIBwb/dHHrm3DKfV0G4CHt+UEAsF4Bm8C4Y0pSOeOCEMZ+h0R3eLJ16BPYOtd7
GDnfuTPHB6ebii1+WQbts04vVYp30WUdOMVWNL0IOcI18TkzVDVgqdhLD2YLEbpNqnxNhwQ9tlTy
7Go+IdOW6XYCVHkqym9Sdh4qVRg4OHpUYCaOH6DPBLgNrUj2w1xNF2Ugl0pdbJ3o/TQnAc6pXlzk
Z9oM04f/o5lF/SFpuZwJal/JsN8zZBwIE+rIS+smyLwQ4v74NWS6nIDi69zeoqC3Dv/nIrok3CoW
qFTGrO8WnbTa7N+i2C+PldtCgyrGAPp0+Z1ZU0jpVObHTDZfxTB3ZPQAYnLU8AMUEEHSLoJuJujF
ZhSOc71fpCH3bpLDZUoz+9JMXwxqSUQq0+CC5PT3hF9rDViXWF/f2qrYA9/LffVY1/3ZsNC8FjzG
KPSF3CVh/8tADU68sfE3dDN9DYvs23Kh4heIv/cVceXbvrSZvhMwCiuvLl7Ntm3A2JnDsanhmJLz
5G+KRhZHPPTuybCA7CM6nM/KM/RDxbzopAzUZeDgHwOvWwPcQDQ/l+kzmrentP0jLeaa/ExhwWYX
RVc6/NXGHHyAhEtWbDqYmP6H8ivGWYOafrz3N5on2jAhc2QZbYWb1U/pmF01inIgGFl/EkClbwOA
1PubiaDE33vCuBJBEl3Yz5Bwj/D0A6/4HTf9Q5rM1WqC6sOP27bXHgnzAfz3SeNn0bh4PuVkqdWk
sJJlg3IWjINHqLcDNU3MtDYSxg/XqUptGuAmpN/vedYwC4IOR3LvwpRVS+QiCQI/+kMLDvwcN4hp
56ka6EPxNoi/tm6CC/76Cl3DPB09IacjNucHjIHV1neUf6vobW3t4Vu5s3e2ukXwyiA5tSEjcvpl
LxGx/zMFLRV0jyFDoh9JhRHeqcEddPmSPhz57fV+WYYvoVUA3e6q4OB7zhGGYnepXRfmyM6QxENz
Snvpm3p+9+adzjFnjw2lTONF9t4yHGvfLV8BwYUE04ppNeuCfIa8udaxX/9ziZv0kKpYXZqhxXVb
p/2qtfCWzQNx7yina+I244eu7ncOSdmI9TKyVN7nqHRQyHgVqRq0EBDO1KvJdUIkp222bQK+Ye/T
WkfwUX477sVJmuitbQb9BL6/f07SEkUbkUVogdDdCItOQ6qk/9SgjeZsUgK2aUxyITvrJVt6MLPp
/ogrktqVK5O1UHF8Ckp00Da7Q5OSu9I0qVr17jy8U4h/GS6HwacWLdRHobt6rSYsqveXo2fgzvBC
76yGRh4wiL0STsCOEKFm6Bviv5eg5SNBkz+DqsZjWrRvSNxSJpaoBElrbNcknvEY2FnZ7ZMiuqX2
2F0C4ecXfZmGTB4SEEEHHRd/RNrLTWc0v4s8+UuSLueULIsPQ0Aez1L4P2FjepymajxVdBbAXprU
h27l7nmqbQoZ07kELrCrtOa8yvkteCKqyLkRmkFNUZfeq2UbmO/YanxcyT0RgxtInrCNMraAewkl
VfyNmxMc4hJoEWm3RGxfBC8NrauRyLz3BprwlQ+W8Cm7fcfcMZzwR6C0XH6T4Q4aEAennWd+uLp5
yQFCfRRptDWyVO7TEIVXlwXFatQTQjnfG84eSTwPfRf/HrrMPI95xCE5RRbFvOTYzoZ1YYIW74mP
Ab3SJ/rTsTgEzcno4eUTJV3rWW8KxK18y/ZYp/Pw2pbEyXht4GzckMSnPJ47+El98RjSmj4kWLBW
xFhnnwoVUODGN5XS7qb5DfhFTOK7QRO7yipP41ZLX12Ypqdhxi3XlcS9p4UnrtAg5NWrynTv1/x5
Qw+Y5Mq2ubgY0Ac5iEckx+FOcF+djOZvmoaHGNzsWgTKew6R4YAvI591iDNnf78gTh62Qsa7sZLh
89yUh3L5Owz193zCnzHTxC2yInJ5BjNd4qtI2Kar+JDqoWEUDxpr8PLqMtIuvA+xaLOARW/T7Gj3
Iau9Qd8iN9CIpvTtsK0nsO/i4SWK++GlLSY4k/2uZO70bmM3eWwXs7rl2fA7elG8NoYPrbXtPuo0
7I8NbGC4gSuiV70/abaSWZ/8oZtMoHmU+5DmYr0uo4wTPZbHwFSHpiqsrc6K56kO/5AIY1wG1ytu
GtdBUiBdhsLxEPTICHxXPbPkk/3scr8+q5K8srLnH0Y87DzASB1BvXKRDiK2CEjjzo8gN9jY5z9L
4rAfXAl3co4vE2CQTdfMNRzwEnRVL9r9aMzTWjZ28mzm1m3sk/mjUAX1d9tgFjGRk1e+CSEMYyll
UOtfuhhpN0fDeJsa+s2aodMMjAWjpwLd0iHuPfcQEDmCcYGIO3MOgqewlAmMemrseFAvhh2eHF3W
R2+5TAhLKQVzF42x0J+SB48Gx1xep5IDRdXY+itJ02+PFCOHf+IhcJL+2MZGe8LWT1DxHO4b6Ez7
xqz+mhAxNk7ArthWa7dXzUl584oG3/BYdwtdJfS8gz8AEq0T/Q1Sqd6EFczz0ABmVeHZsdO2PyMN
6c++MPozjYn5yRvd/AQ+l8Mr5KZXHVQ3Y3Ahu4zuFThw/9plPmpQY/5oRs6HCyl3Vk5yZFdPj9Bp
OYOURHnG0znpBvNQxOzI1GNfozGII9amYoWx7AfvgPWC/hrh/XgCtJWAjBvjS4yl6dJHCSkxZnFq
gmLbM0lnMWkPLQ3mv9nSkI8l0A3Dfpumbzqdv4Qx+RvLmNHMeXYBR3i50LPnvQo4btEYG0uKMcZZ
7SYVTbZOLextpoeGL2MF2Dexoz9rbOEQZMPXWJ+HaKrOaZsPeCN/dmNT/A41ni5lzsnVtJ4zlXsv
6IAWbo6/ayRGKoJZNjBO+/cWXcyD3TNtQacpLl0UiIuyMZdIjsfLDd3y+H8qr5jXXdhxTPLyc+uP
zBOb7Kdppd0zqZ89fDMz43n4Un3lveGAWceN5R0wFD3GvLErb2liohB5JVJOXFEuE4/r854IusAH
ZA+46VKpVtk0zoBZcogQRPrsamS0VRBJOpLY9eequt5fVeOS19hhPvGYVGpvlh8xf/SBwMyW+tIF
fUkm/IOxRHwFhpg++KcyaJDSnJFXNmEHu5/uk9vSNsjsHmVmFFnwdxWRjKVdHtoSy0BPrCvKIhe5
umHMu9Af02MXEiw8WyRUkhDg6bb47Q+G8WiVrndyi/wztpnKBNjGOX02xL/oloZKU+LktothOFW1
rvZJr7fQgCXF6Az9qtPtamSi+1DgrCBL0Yt2y7tXB6VPq4S3UGn50zCm7NUYS/URChJ/cP0d/PuD
slwSpdkKotHfU8M8EmVT/bElviinrYo3W075Gonw74CJ5LYkXWg7jfJ3QRLPwxj38lM2lf8gDSPb
iw5vhMS45oE2PmPEaR9AnBPZioFjLSYXVUzTmbT64ghfdz7ho4KZphgnR19hP+pzhx4H3f7kHky+
IRHH49ljxLEiE5Q5Aly9yAejWgTIAiUJ4LnQ1IsJZ+PhQ6A9PjBMUof7V+lUpofF+85qzg3kAAIs
huwKcNZ4HuswO5GAfjYcQYU7tQYVom+RByGa05SU7ZH2xrooLeddFe0rMF7z5k+Jf2IIDeAWr/HK
p9W6KWwqWBsr9pNlxf6rw9iF0ep8NT3tvYoc7l6JorxCgvbCB/huDa75DmIQBABBMEHlfZdt5lJh
x855zsHbZQHZNJGsCKlhIKOivF82WABsTRYeqsF87EP5TUlnvHqokHCLdpDAU3KY4GDRsbCdYm1z
VuSOEAg9pv6S2dJ4xXFIagel0kixXxRy3foOt9jodR/m/KkCDshqyKEVqvAZtpO6Ji32JZEZz0EU
/cJ1E+/9WJPa2bvvhTtS7af0wx5qjVSgS4MThquIMgGGnBOIcKN0HL8GKZPdiP8Odo9xp+eeXxqH
D8Pu3+G8mseY9sxrkmWraBpa4MD1/NmKMjgT3mu+5kBd2BJh5d5fWpCvntqW3JxElM+xnZCJYoAR
aKNYYz6NH5OlL3u/YNXeAsbxV3ww5KXrrliwFwlgPO6GrZxdTcHa4q4Q7cat8ugtCun89KCEZNY0
Gw+UKCeVpeccdPiQ4Ps++LBGr+MSC8IAjgLZBNhhpWO1DiXMHAJqbqMdb1HNuGBEi+zHPAzM4DQg
tsHNME8N4yZOyX3PG1deI0g/u2GiIYXFKTrxc+A6LjJUzxiaRxAhcFPMYJsrmlAMdlbRUDcHRY0S
VtETCNQK9AXlx5jReGEAq68dPdEH29KvWZTZL1Q3+PJBe45ue8xbgFECkCpRIkZ6a3KpkKNHe2ec
d75IjXORYDCZPPuzWKy12ahpFo1f9xfI0T9mxNvgm6zD/WK4CvFYYzZ7RlOnSib5Dzd238OsvPZ5
eKiNqn+2Jpqgk14RrinfQNUTYznGDrcbjtUH37WHbRqA82TLYIJrGME+112yDalhqtIv3qORNFq7
7iNsU0KfMM98liTzoHZPvqN4vuip+/Kc2HmqUu9vRVPiyEkJMsIche8IsKU2uG2MiRiUyUc7ZeVJ
u/Es178hd8L159jT3p+QMilcy7uGjE5oHa33wlnIf+oGjdi7egNgn9/M2Wxf5hZTTNnPzTrrZPNi
ZrjCMrxyjN3KNZzB4Uh+SXdJbI4y0XJJ+PWFhL8JFylC54NjH1Hb39NeTrKiqeqLG2zH7qKjoWJ+
zZ+vKihFPaYCTKB1tFUq9PYTvvZD7ECmqIqAYDveeAoZJAuiVQwlq24fzzSibfJnOVJUH/OcgVJw
uFH6JLGOSrnmsV3MwGXdoI9QD4p6gjK43YNVAphZ5PnZab6GdC6Ofi++GhxsL95SMLQLNi3o7Wzv
jRlJfDU9RKjV/v5+8SB/P4HKa5/uf2MIuRkh6o4TNpWJrR9DV3TEIB48sfF8NpZuNmrKOeIB7tr3
0VJtZx/0FPOzyBH8cFSE56Xj6txXwj4Z4p82Nm7JreHnzikkIeDZNrERjMT17TCsQWcpPA0KhNQ9
yoz6OcmcHWOh+ZdRZpyDhOtfSsdLjtE8Q6ljUP/AIX2iNeeaN+R0FW2VwFmL/g9de71Px3ogjqHW
G68EUtC3T6i24EQZgmRMQ1+dzppXfW8uVi3Z/+jNU9iNCRWOA8WrDbDulJRHpNyYV6b+87EpzJMT
J9GmCJEML6bnayyL7X0CPUxJurcEHfNGvDgFEv220EynORcDMwZvYNkIRN2qYgVUFg5RTRnUJi6e
VPu1IMvpJwy/Q9hJ7mvyfanOmh9Fj4iq5KlsuTH2ioCQfEtRqyBkiXnvCx2sTJz5j4CXI/r8LXWu
MR19GpBrwP/Fvh7Ad6kOYsVk1WrTl/P82NFLv6iMc56R0droeuuKCjRZGybu0SHz3sR9kByQsWFq
7Mu8R38A4m6dyXIvkQkzziPAJO3GLXEQGsBWwbIJuA66eDmwiVfV2Q+Hk5nCooa79XLfOiRn78eY
DFDCQfq9U9q0+xpA5EZYBtt0It6poAV7JhDp1YpUv7u/Clv7I2WpP0ajSyeuibLPf77S/qs1tfY1
kGgVtcJGO0civOGx2AxxkLLY14Q6Yg63pCJIFEPaExOb8sqa3T8Omrm305WbfplRxeVxtESBVI3P
qk9gcAvZH3vm5u+WhYUVfpv5QJJxuGmKBTYpkBe6iklfkPJMQPlf4VaxViMdfFpR9a+21yPARLe6
Ntb+3t50hFcdY+Uy8a689zBw3jOsxSQXoQFqeF/n8ijGwD8PE87jkvr4AtbGP+ReshcpT2KvSvOQ
54n32EK5f889wofmNCEZeSTkhOMP1TBRm6gjTJgRBbhWf54vRGrj8husGxEz9jVv2vAtrW/URN6q
rmOEGE6anCnp1aYbca/fX1YRwiZlSndj6dl6YXn6O5WI9AIrJpZAktAq+3T4EfJpYQacfzWzPz9S
eZVnp2vcRzeEwjfblrHrgV1s094rrwQwxk8JNtNzF6lL2w/DeUwbJmi+ugqhp42tyLjLKjtatZMd
Po1R6BzvF88u3WNiRu2GaHXof324nWqHgysnpg3snvTDizrEwQmNwPvLZsq2AdiyFGenSrLitzSt
jzEwyWaMwOHJpRxPAJV+jXVJodVmuyGVxVWE0w+G7+G+IEzlJJEpgP3Tzypz9bNLI7b2KdyDoDtP
EL72WA6LTY5k6YlFEmq1mLNjsFxgXBMv2BoKrcccnlR9IgiRoNKo3+H359X9UrdUvuQHQokTzTWg
PQMkLiEsbRjPYS5WriXGjdQOeYraa1aqseybzmeHdFbOilWJn2wuTesLc/Zbgwv4Ytnhb78splOK
3uPJqoCT5X39ShzhMTRVc7m/6mt8hMRPgKF3pd5DqnoQyu4Zibu4h6F0l2t31v7+fskj9dlGYwye
NUHwZusZGz4+P+V1HRqcAgZkr8hWrHw7ud09n6GaDyPBRmLEIlcO9GvpoV8G6B0QCctwTcpEvIe3
T3ycaY4knoDQ6mr9UgazfJkZjuKb4uSEjEG+MNlztomayGyM6m0aS+dozfbw4syoC9zS/zOrwdoO
iQGkJstZuTKLNJpW5e/g9lqkhE3/iynTrsLMpMspZ5pIDZbpMj7dv7pfqhCCLCeVtwFPxLr0BuIx
Y+i/ecR2a96kEdHzKKNqQ+ZY9KfPshcAH/5NWqCnwnCZ3qX4lkuEI5CNSbNZXt1/PQ8FiSsZnIoE
fdMt5oy5NVq8ZINXnqIlOXM0SvM2aSjZRu/Vr2Bax8cQzt4Gq2dAW1GMt5B3JSlsC4LoON4GHj9/
zk5kJhg7JmHsMANzrKH+I0TxZKbG9ERRJ4/05xDpmZH7nPlzuJ0ljYCZGGu7H89xpMbN4DRAyuoi
ulQJ0j4YjAOad3kcse2ebN9P9p2Cj6lnbRxLdJfr2ocZHoU1FuSCocWaodh3SO4FzjwZb3Mrbw60
9JmpKKOiNZdO614oIBD13B/d5dJFuD+dCflk2LrrAjzJzq8kJjO4dOQFFTC2ZqeC6hfhM6Yz561l
Fzbn3CKGfCjqiwOdBgEbXZQxnj5bRTTE/c5iPr8rYn5gHfOYlb5DYsD9S45ruOZMEZTrtHO4vevk
0+dm3WrSs0648EBFVHzG93+FZnm/8V6aQ+ViZVUWzSTYGpOzvb+eAybio8ukfTQN1j231u+Zcl8l
lpJ9NOgl/UhlJ8+mvdoNiKHBOh0XtBeoQ5KiAfwR9IcQ21qoCvsR9GbD8D+DQAUpCt6QN9wCdkTE
wI+GAnYgaCFkO+y1t2wqLhGGCxkxmQUyBx0SQHMFBNbamHO2yv4XT+e1GzmSbdEvIsCg52t6q5R3
L4SkkuhN0EWQX38Xe4ALTHeXm5KUSkYcs/fas3+X42aoJ+Jg2rdOM0i4sJaH5WJ8l6grstKktRvd
i+jecxYy0wSaCrsmEo4xtE/eSPQCWhX4kvW6gcFR+uM72hzSOLZjkdzEiBhr+nQY8FaNe4T3Atbh
TICT8t7TjmYfEXcgxDbPT80Q3vXzgIWR5A6v/+VL3KSOcxfgbpyP8KVq8Wn31j0rQA6cZCuYX05A
ksP6w6lyDE7MTAArRUDqfXUqU3UaAFzk+ju6zu0hb+adEJw2RUebjj6LoXAbvbqoadlETrwSidjK
+IlUKGq0mfZDTvUKaRWdN3nVzP/H2X/q5DcpAhDNIsYCwaoKYUCNP247nQjEEuU+EBy/ZbzLZjR8
2lyZYbIxrPA++KdcCJczU7KXOX0xxQfuhUNXnER4jMxobWKgRya3TtUDPTs5uQRS/FRf5UTKYHMd
SgAPhJSU0ynoP3O7v4SggDq+/VzT2zbrfsz2YqIF8B7h1mx8p9+kYA3C5mmGJpaQghsgUiU9m2O3
ucYGuTDGvO+VQcUKHZ+qQXvDyRfeCqAJscNoCcxpnfRstgtGwAOqN7Opt5P0D7OQOy4OYmaBq+b5
2U0tnOMgItpdAUSuj95AYrEJQr3Z0cSfk4xzjy8dzsx6TtIjwLc9qkc47xCryKDE4ZNtM5fRbIOZ
tWLyQS5VnkVHNrmB6K4zc2aC5yBYZDics4TJp4fWThdHFExG6H2yqb7YOCbsEQAFc7Evcwy2ciYE
LIg2ocF4juRujz4Fepd7qVL7N47KeIUxT+hdxVNq2AcwGRN7guDF0jXUgPy+hK8WZCk+P54wxZWf
/+Y8LEih7pi87azUoi0DAexaam0fh+l7SpEuhvGNUPirkN2XItEK8vHLZLJpia/x3O8LHCotJ76b
H8oCqpekr4zH7pgPKM7TGJOug1w4+/C40/T8i0rs2QyScwHMqoU9ir7nC0s/m0v9XISxdcd3Yztb
34lasUbhC/LJolDDHVqdBbVwH/TgLtIO6zjBaDyzA+BU7gfYYFzslVEfgRBs6wmRKrIARXSVBOeF
lEVhiSoegjEiqBN3FhAMOnBGupiEpuTU1GITksmdBTRoPdkSUf2kvYYwODLI0esQLrjKGdDlMTR5
iJpo2zxc5uR+nDoNU3NB/4ZkwKIuLDUnFiLxE+6IvckCgonn/ApGAb64PgMSmMnjkX/QQV0+Bfuz
agy+H/oKMfsCrvPUJeHBNxlNu/ODg5rc9xTveo7IKoz3bDIPTZkcAUSzGiGyNDzhM9nBK0KANZGu
6WIO7KGWNaD7jBP/M7yvpngeQ7UHX3EPK6WCshaVa02ObBe3K8NNMGxHyK7ce136SOhITqoGTmr3
isYQAqQYnphXxEaxhb2CiUMzb+qhwbv+qbDL52ZG8kE+CSDgNXrhVWHgEgWmu4r5W6nH3pa8hmFG
TN5RbFgkps68uQqHFQwDzg7/5GwWT1Eh3sc43qesskChs0YhKGDy/xWmAaH7Q7tfgJ+/1VwcQ6hm
Pmm2a7QDfzFM4LFUm8EwzjyCN1acEIx/GRahShP7ELBklL5Ns+GswmTcDW39k9uf+Qgcc3RYBzW3
NA0MCq3wjAJ151jxJ9MNsv7Irc/dnizzpNuNmaw3/QCuKGBeB5MZxEuQVjsRMvoew41PYExTtd8h
Q1pA1+0FVsPeH6o1jEmmvCxfOjQ4cjKINyfFN6mudo06xwi2JO4cKrfaqs7a2Fb5rTiB0H7vuzhZ
jzb+WsfYJUxxOItzId9houx5VIBfZxfDb5dwio3RzPdxLS8k4L20FeZzpHY8/pdUuPc2gcyAcHaG
Fpu50sy0fIgv5m/h+Ps8e4pHaucoYVxjgTCCBRuF53ycDoNtveZ5u/d8BNH6hgoR4uKfMkOCBVmf
dsFee+5ejERT43NdDTVbpVyDxHABnfAQSdEc57r6a/mMkfvDf4qfwLX9QfEkVAAglDNk37iVyV6C
S8nVb53sOHyEX7tHoVyyr91ENhZ+kqBngj9bRoCW44EWIHWy69lGGx+DD1nEYz0wuBTCWbwK2vE0
/caESHMxyocsKl69FKzpyPkl0r2w+1ME9CODXOOXeUjwIRJpj3PaQLvlk1TWpD8O+RyzJN8juStj
ME2JQnldPIc2RL4hPwKT3WemcQEawlq6ZagKJ7luOZ/s3Dtx+D6QmI5RBsm8lW+ZbP3SC54mYe4a
I3gdzfYLrWBes7eIdmZk/OWiuzQNBCE/3rmT99DDaHNnfShsQEPAgKekueugSqH8NMmClFBl/7kL
+jz6m4DfL0HFaRle87Tfp7AClS9vXhI+AXnY1egle5c5f1RujOBRNNYhQt27KsYS5UKLadCC6um/
mBMm7vqu9Bh6lNhy54zHN7tYGEgU6Hsc3Y/gn5H26e0Q8tCEAxEunTU9qVl8KMcJ8PY4N5kSSTAs
mEP8ullZHYua5OagsfTBYsezF905HhqyAgibFiWbto2I7xImlJ0x8+mWaw8+WNSoPZyLbbSQqQFv
6h7pbfPdo4dkkrZ18RpgsbKgITRub60AG+xcZR5dYgVo6mAKspuPSTy3CnDdaEqARjdNeGqsl9RW
qwjTaUuWpCz9t4T6s+IJarlRmuG1sihtYvNIIt8ulmSCu+au61p8DAVr6fHmVfGjRkEz+PUBpN8D
gmFE0sTRUHC5Uq1b5sIW2d1GXn32LrQey8j+Wifiog0PqsErlV9NQCR1zkQrqU/9+FgE6WPnD+c4
R/sTc+HhrUdileCHHPv0ag7xk+Oga+E+Hzry+byC7MmMMkQwJYNIAoXUQrPhZOaf9puXeHZT4PrN
dOyQq2zmVn0RZU3MHfsv9ms+urIBl8UjOKvTNFgMs6p1nFAhRX1T7PuYkHbD3ZgsFxAQAvb0E1bS
eC9gKvnJ1ffrcznLuzKS/3JsAGtP17ecqIlG1y5Obvs1Ro0wVDKHk4XcamLsWxG5lncgbQOTflnx
A5Q9/2qnfipRba8UG71YG8cg0c3Wlg3tCKmJScgnMpFVpVLW3o7fLY7uP28hSA3mH9qrGvsoXNpC
F5xehD+a1ln0iBhq830I45eorchnCZ7IkqnEiHCL94s2OKB67PgbPSHTqt0bKb3DCliRxpNdXQJk
i2SnyxR1PHN6sn7iNv+Hljxev3aMvxbN1z/hEVev01NIJbRJBU6dqWPzWE7Mf1s7XZtuCZl3oPFM
AIXx1LpT0a+9wGCh12HdKQC+YzRiyy8YZ07GFok0xD0i01eYZbYeelOrtiEbgW1ayZZfbdtvHzIY
AT/5xrIJWjeJFjIg4W/dMATd2f81qBuYkVAAQTLLTqzitEXekyDOxxYAcGfVvnvFiz8aqKTg1JIL
W61V0hBZp0zyB0awQFPwFsZQrDmEppVoL6QDgzO37W7dU30h4SAuMYjYw8Hrt7NJLylS2WorTWsf
ElK6Zq7qEcqhuSojTWZA/rqsku2ZGCs2wh+aKfgecfx7wQdrls+B3M57V9Epk0v0mybxYsUYh316
YaEOKa/KPivGLyu/OpLO6qyJ8/sySYKwzfb23yIuRWTXzC7BHmyNRPrZ2RDikDLTQSjxOrXTFUIT
YkAPZvrkLbAjRSweqXlW5QKfM/rvGm1+5Pzz9DkA8pZH8e2//wcb42KljbMTl6faK7+GWD3KCSx8
BnVxYlQH3JGzy1ikDgLNTtoG7wa50h3bM9BDHIGm+9cM+QfH3GEogEIun5SO3DOOF5+Z7LhvbfWu
LdAtpSeefcw+/PYUsLByXgbtIyEDXgy7G3xvY3iHutZrmHVMCxnarc1c/FTQa5d5HWAp4exSlrVD
3/6TygWdjQCcAAGTxZ99DsT0YFXPpgbIZ6Zy29XBjxnR6xbhvWWYb4WvMRtju1gbDNjGvjz55IVS
c8XAc1mLemgMlAnvN2382zRidR+HRzkSNKVC0ozx+LFjvWYDVsh0gVY3zEskc94+K49OHVEaTG8G
UdbrQluaTWtydaN6qUSKTSQiRiUo/0qz+h0noi6yUv/V3ndjiWalXBfEpt3/852dx+ytYf3R5dlL
AaRtx1LnM0fsjFIAUa9pG4jIEm4B3/6eCDzL7P4uI8hnFRrkaRY332OpScgxT1rWbHMiNmsEIAhE
wlXhzHgsEGeZY35X29UDyyd4a7bzubD/ddN5a2I7zJVrOKQJkwqSUyhHHAAlc/y1oaj1bDV8ZfWv
WTQKfCCDhxpXMGEQVFBVhbt+OtWlK88TC4vANkjMILZqTVAjSXICI/Lw6rM/2CgesZFzIG/sYsfU
hUbc5VqvbHuVWfKtCSne7AgOH+aifVRMX6XrvrA3xz00/lCHkBj73bILpushEwFf/bdp/poJKSHo
VOwdQS3lypREKhTJtNDhvZV0aNVl/QXJ+LXHuwy7YySckcoC2SfgvJk0KQe1Vvnst922eEhd7HcS
JjWcVLIF2+c6Sz7GFJCU8zB23Jhe+Z7nMfqQccQC7GaUU1UJ4aNDkASGmfX0vW+4zEQ6uS/n7E32
4mSkzNmZK+MZZz3f+uall6T4Yuu5Ncs/o52vLU2ieIUzfkjYCJvVl+vRv2d20m1D8IPpREg8ky0k
l0l9T4LZ4p+6CQa6xFVxlzj5A67lJFF3KvA3si/Os0bgigjAcPWnxlupwuHaJ8EpMuVxiX81fOce
+O1WxMUhNaq30JQ1kn11FBrHB0CCTH1ZPV6YsV4829dkwfm1HlEwvd0TvBBAbjJBmJSYbV05fKZl
eq0sliHt+MkpqbblkD9WkYfO0UGkRFIcmImPJPQtBmSYeHufmObQgqCXBAdPOvd5NfGAG857y9nX
Tz8qMD7cYTqq8aEhrVM3uDsy74mgvO8cTZnhvowWAwhb/JDcflZk0JF//IiP/QEYFRNP2bKZbfE3
UEPY+iUV5nMWzBeL0FH8VBeI1vhyTN4jAdBaztj+0IX2pjFRFBsZjWrVOAfla37G495xqWvabgVn
ROEhGqbG5DZmqk6M4COulu+8cB/zAIUtdnwyidviWBXOQqrm2pbpD2RxtFPzoDaN7l+9uruZYY2g
yKvfRT2/jcm1L71HcGl3+C4Mm/eKX5Ibw1ckKxuPfhr/gxmLfTcR2MiUtwcIhGVJGE+iYIEMIIaR
afdO24OqzCbJU5EQDCz8SEjQgIIqYq3U3pmleEm74X35LxXuqyEHZkpMz1zvyQvr3TCIV+xa28hN
vrU9flZVhqzOzne+gYZEKYNoH9hltbqEZfFHFt9dW8LZbqNhoytajP++Brirq6ruH2LElPCxLUdf
1cgdFS2vM03SU9waR6cfb4Eyr70N3DHWdB7ld0vBYGr7PrLQvvb9toUEz0RKwa9dWI5o5je25O5k
SFan6hmG5o/NdxZvvUt+MTMsDOVcWk9O2t8g0wGyWd7TJB4UNFzDqYdozs3oQOCmwbHNQyAf0t6I
1nZp/rKAgGBbHQykN0GcPXqp/KHeYIw0/y0PeUfhVZjvdkuBBJEdo2RKd1V8qzG+qkD8jFmab+pe
op8a6BMRCkh4j7RcFE5qC4WGgXXZ3xreb6msvoFx/kNB8AAnZjf0DLPEfKkjwKhFfa7b93QmxwID
FDqbLHmWDm/CzvlZPkezsv6FxJVUUXaEKPTjg8b19JKPZrUGKYoCq8xMVoU9bEQSrIcyJogSTB36
Z40ajQ8b+NvUhQnBt8uJ9HvnePDB1R2u26M9xhVBvBGlFeTXEQImj/geRfdpBvtYx8tYzulIqqvs
3cycyzFzvvEQX1FFOZ+dA4O6wS4DxBVIpx9e3eUt7Yc5lbqFQjy/6oDYDkbgcdmT+m1gQrBJnlv1
LrRF/tF5+ydwk+Gqtd4tze4Mhti+9e1d9190gWPrNcSId9QLDAKr4d32iz/tYnoQ+IPXfTtuMHlP
O+RUek2tdx4Rz7Kju1ievlhZtMRRug92wux4NBX4RjIhcVVEAD69/lYwYx9x1zQD2jejgnAiI175
JjAvRNOATdELLKUJLtEILic3Ga8R0SApvNhsI/HxzRBMN9+FSoHKakkPTy1CmuAaGJtppOXQilhO
R5dbZgGp8KptXTl6rV0iMOaQzQexpGQf43NZO/TYIOPbDiu6Hx/zIw1OuA2bUO3s+ly5HYgO6xp3
+b2btF9WTPBWgYpvE3/iIndWEZz01iDeIlToHpSNX7MkPyelRAn84ptkwYd64CiqmDIjaSub3mFs
ffPTZtz03RJUTwi0wWuMF/euDLJ7NUBuylzJqMt5BmBt7odUBbvOnBe0Bu3VpMeXwQf2r2ohtz4r
5rO9uCBcwzvWdRmdhtKE2l2Od0C43X0iuUxAsa5BK0W7hnkfESfwk2capMJk6M86EPlhn+6h5V9N
c6jPnfyc8sWZMFIfhA0fySiNo+7Sc0zYGpVdrBidgPY0v8fQGblJ+DNiOoBLsbayp6hzEv8hENCD
zdmq1nkmzo2jgTbA/2QXhbqcYae2vHRdevFvxoJ1FdQ4rmPmemao79yQZbbNliPkzxKM+hVpGjeJ
0JYSq4z8XxG8s+Lnk3uFD2OsTYiTa6N0iHmsOryVZbrynfLT66JXdLhYeON5n9Kg7yfijBglBKjc
yPCuu+Rmh+gPhp7OqgnQTLC9ax6ZXFnboZt++wpgWMLu2WTay8tarEcyb1eFkBdXGppPLftD63aS
VUWKsrRXBZ4N8kK5d4kSnbRCQQ8oZGU16Z9JPHcsqxd7ck9U2/Tijqy30XyXRRb5P8Z0IrYV4VY+
vcZQV1Y6P40DhU+V0HQZXfOIrhRZGy4zyRsRxJB6aXFCcUOMlC0LYIG6Gm+jt8+t/BhbNF6GG/Jy
04pWeHISaC4Jq1TE4ZRUVWVuhxrX0VhFhxDuK+PrN4VgH++IePPYHzvwDcIYqDhxUqSgww5gPYjK
xdF0KQ5pckQnvHLgbly8AL72jlUTXZgKXQU67Wb24/W9N6YkpZX5Vx9NJ8tMzh7pTaXJPt/uHmo8
bZFNgNhi/eGDi3GZIixE32GRu3o9URkuQyWz7XceN6Kdc1RKfSoYJ4y3ZOxIichh/6FAY01y0spv
0YJh60lyscmE946t/jtI+z/Kw48wzb7xE4DmVxBRWFukrMfGiVzryvzn87Wto7g4DQNiv2puMNcz
ajMtPEYlqkV/gGrjYvoksXgNGeBeojpdk93gwsTZ/Pe7qRA/DNXkCuNl3LMBa2MW7GXLF0HSwsaD
rTWb6uTFKW4sBJnzcjlVfsyxJF7Qjn6btZWRG2EfvRZyegxoOhg/iqI9CFldImPemkb7jKBs71An
jprUeNsGxD2/Zfnw5rSw2eke8bLSm9Nuo2PWT22BvbfSGUC47FQyROQxUJ9+nOwjXAOWw1BpUNhu
6wRsM1v69UgsCVggJEe0DWGMWdd7KquUAAFSxb3ZXHUSd3LNoyK6lrwfhY9qBk4UkNpbaHXfdXtA
kzN/vDjWcHHzqnxxLMSJxvICKhtFO/cvjAKS2vL0q5gFW2A0nTgtswdy9B763nqNnPkQuPJ+FgSz
DNalyU3ewFaHMarGB8H23lP8lcLsXyfvxxqHcNX2/nPXJAhyCvYtTmhAqbDPEc9cBFwwYqY6dMNl
rNJbU8Nl9+Lp2pNK1xVPkPvgLnvFY6eGk+yjM8MilAuvISk2JHPA5k/9V1d9NnN6s736bDjyuamq
ixVj4W6GnaHIPxMKepPvj1+OPXzC9qH3A6vLpRBup4BpkRGkM9vG/r4zNYtyilq4Hv6yTTNkcE8V
wTPeJ/h4i00yytvsgAePM/O1RUcbumKDxQ12MTnBLFYoYvV1pvZdkXdfUOjVeEsYka+KRCPt58n2
Gpc6TEcfWQCwUDzYquDKncOKurWcVsFH5TCLJ6zKpz/kaUsn5uC8uZcVm0zBadcluz2mc130mNUc
05W+SFgZJ0lQKFadPyGbax9MP+Bo8Hn7z1nHeo51DurYwT74CTprZ8pSTCr+F4Stl2wcOQ6X76Yr
QKe3Mn8F2MZOhQNgFXDCMeRWuHj85hl39ucwxP2xSVHiRFD6AMvN2yzaQkYNthg8oxWMoEPXZFeX
EnwngmBPltnZspkozT09UolKVV4KHv8MRNUKCJ7egKNgBkKGXXSnye9Sfs7s2RfvbY0H2mI1SZp9
190og/MVgjLezGlwshQrPG5urkZvb7nli5ehC1TZPVCZDcKI+7eqMgS9a4M3rgnRTvj0YTEOxbAf
33PTabdWD2w8a4kViaf5E8Xzc1mVHYt866cMWCGCROW7LnhhFMlYReDtxwZYk3KSbR21BGA56Npw
7Z0rLCGod40jzx0MdckzEC9Qd64uTGDMh2e98mzvB5vq1mHsJcLqEGI5qm0TacD0JQOGtGRNrMbF
Qtvbzb2dzhuZe2gSEuslc0g45UV5Z1j1xQO7N7Qjt3h9R4ZWx9r25dER49vgZdkBaDfOAI84yMg/
x4qsChKRSnhDLFlEViOYZpyIZX015TY+7sr6mKPgTToXL2EjLYaCqYc0noKhwGiXUT4QMTlN9+Cn
IXqHoPnG5AHD3jJBjp7ndhfO4s9tFI4Ll+9aOTf71mjP/hC8WdUt7ngLqZrpU2vybKB0OdVjcC38
gHSDygZpiM6klBwRhku6FQJL5h/F1SAKfKqJXoaURO/aPfgTtmuXa8jfQJSGl2b7exW8kGwDQzNA
VtE35peFoCnNGyqLWP1JYpSCBaMUm+olsIarUt3aH/kobkjsmvDNfGV5F05Vxl4twRZegMelFfId
5wl1vzU+jCXo9RohAglxb3ooHkMrPSPGOs8ZVVcC3V9YxOO0ULnWPu8ZJKMMGePr1Fg0kRkjlNIq
fsbRxgaNB4DVthejxQQGYPXTkz97Pqzzu7ZJHlRQ4grsXiVerzWmKd7Xdb6aEUPg8+0/Ydd8GtNW
In9e4aXyVMsr0HIw9j7JvpOP3vs1E8Um9MILVfglzvLD3BPt0xb4WQrAUpbBpBx/UXQCmcuNHVFX
/PfXiOJtysUzrgRqdq++zrH1N7CzWCdT+clsAxCTuptae6C8x2OTKvkaBfYZVZ5X4dK1tOBVKMWj
HwtErww8VH6GDwczjmE2FWd/SRgIrlKHSGF2nr47nfGRk9SbYyoohIE8L4PqE78lNaGbY3lShcLv
JN9YCN6m1vhG80ZXgiopfBtxpidh+IjM6kt1/k+DnmgOnX/xR2rRTJOyeqql+V/OB8Q8vffG/F2g
PQXHyPvAt8AI6+475YJHMJ6evYJoRHTi0RpeE6mnRp1RSSFbiTdZ9pZL3pmpFT4T1UBJ1e/djvu1
sVg9CWf4N1bBq/RsCp7UWmLTiKkd0YPm2DOGrvsOWdMbg7PpHPkwjPqXhcjVBBADyOdgCIIlEAKy
nJYH19KPWd7CcV+aAIfoD4JuasqoGNsqv8dCzaALwyWGZkcicCncvCDO+KOi+teh5G6dcIMb+yrB
qRJ4Ha8D0Xsrz2j2haZjTpgjOX1w7Qpzj9k2WwEuJD9KDOmpZZmt6KgOsPOfPFnY1OVFiSQIPpVK
ua2DKdtYo9WtpMl4EIHhhs/9sapqlIJt82gX9V0UR6yRAe2QtFWvooLY8DrtQPpX7Tr6JiKBxIwG
IDJg0oQiuL42eQicInYXYYt3V+ecKryLG4qwCo/p1CY7YgndsPnUjcJSaFKtz6I+Mh9lXxtAww3Z
DJdda22nnEM17+N/3oA+O4LNtwrLe7Je6TdjtIV471lLuwGmuI4yvsgfTSMAuCHtxSpPStkj7zEO
C4sOhucuXXdF/zmOXLGkgfCMOpSzNXkvrIf8b+k719Rz71rJlxkbntxbo/mDcXo5ZcacahICCbDd
imCCfmSiCNiMAlE4JzNNX12wj2yVLb7MgvebgR57Fdnemh72UJrql5Mfokb8IEQIaqhkZ0G7GM+E
oscGO20CM1NcNNlM86VmHn4ARGiAB3FlK3PgkKgxfqzsmO01OpuGUjiSN111xs6L/XK1MAd3Zud1
1x528GpASkW+xLCvl0gU3Q/5ptQQzGJ5p8rwvU9FskET3pEdthVu3cMMDOZNCzyuwDJ47Ox12WbI
QETynIZOTqi0ualcXvXIMFHh5KRP5YEIGZXrCPXB3G1rhmhhBXuBYsuA4OEzT2TqheqnfS7o+M9c
LrvELZ4MCMh7YS62nXkwHjo3gl0nUqZNWLWc5tlmoHVOJQHjc0XQZS47XHCZpw6Dz3sh9euWrs/5
zkdCOQPbaWgG82TrJKymzSi7sPirA/VAAU8aZOz+a6u52lYjzP8qEY9W4kyHvuMxwJgC1ZgQ341w
GhR2xUx/E8QQ5dpbJRq2w4rpQkRxx2ru1ASlccflToBKOMFMW3q7aLo5FevljKXOiXqg2bo9eGHS
arVfps+jwwADGby7AWQjNnEf+6tSjKxWBagyyzhSWq00FJ6V3/XVG1LFgdEqlKgxIXhek+BpjtO8
VcmHRmp+ygXAX+ptQp2beEtYwHxGf80UIy/oOEL7K7FrUoid6SMt6pLEmIDIX3PC2jLVZ8/Y9KJN
9lUx8BaO3WgLoi+Di5UULzjk2HDYeUyMTj5cdACiAmkiEfR9A0MJoAd9RI+xhwVte++V7rxqhGXv
JRbno9FBfJUsC18COe9G37oz5qL842TawdVxvjLdQsqtpLpGVf6TtoQDWwl/2rJqBtoWIbCsW+3/
/RS5zxIOB2EQONW1FEb+WMh7J26n91gG76H90ek/CYT08j+iaS7f8esb+HyfHWGiFec2vowyKY9w
Xxkpkxm2bfw+PZNMrpEcpNCwo1q+Wn75ECejWLf8XWvRSOP237/Q0RfHJIc+hv12hTzce2F11Gzh
Y7VX1t8M6aTLW6GeTxW83ss4O+69hQ8Z2FT+bmbzp9HN3sXPCuSEhdBrHL/25b9/zZlP8hxFdhU5
T1NXrH3oK+jM5PzWzfSJqvKrZ4NxgyeD4Su8R6jd/nRLwehGBG8ZwUyklE8+OwO1X+WLW4Rv4mFQ
4RG07nRHTpHYVt07BRkC/dGzXozWjw7//TS3LbkH3ct5OMzO0RRcMpYNoJ1Kvfd3mdvJw+QVgvGo
ezWnXB5rr9HXMSqyddUPzaWaFHg2JzyiGkK3ir3lo8/PIUxHf2kL2FVnK9cxg0sdgP/0uQ4YGVKF
K2FXhwymzsqVNmG2PdlR2Vx9dBJ0DUCS4Y4k8ofQcY1rXGGCq7XOr4JoF2CMsWDnEJjXsI7AI9jR
e0LA3QcB7eamycZmU6b0yES6xs9NpJ/k3FVfk4lQfgwwJVltPd+Z0KhPTE1H9l9JcMYtgeA1cygV
MXaQeuLfO1kpH4pmfhaeB7Vg4LbGwyC4uFqdbV3InLvaQnajjQSpnYYdUluMIQYC6ph9+ztEVfUt
C7NxHxoZ5LOAEXkoy/BGDmd4Y2WCfbVG2RT2frgHIfZYO32HXi5AkUko9YZAanRmyNe3OAdqFuI6
h/AfOz+DURPQZUXFnfr/H8VlFx4pOv7367ZN8GblcUT6tS7ORYml2yY6+U0x08xFn/0L2Q6P/RpZ
QXDOQcJsOdYXuExLwJeHvAQMbvFYI37YKtnD5o7mFPhG4iy5Z/vJaxkWgqWZskQfaX14GhkMcPMj
Ylt4owqYzotIuNY0a/Iysd6CCEFpyvaa7pPg3K7s7zGtNEeeehMxzLOM+vre6RoGTgsnOM6edez7
fKQUuHHNF9OENemNwEYdV6M1rRv+TIcuAiTt1qCLupY9U9pQM2t17Ih9topOxWKT0uldlnf8fp0A
iyekleg7Pe38jp5SgZCJjeyUcdGc3fBLJhpAd++mzxFTQgcJCtsqVW2W+Bsbz7sras50T0e7ENoS
8yJR3SCAb5PWHHbaLPwrHuB0bYsZn1tewnaFASEZAPHD3PN+k7g440CcDr5dqtdAQ6VqJmcCeTyr
V9c1PkDDwribxvQIpazdBPQDL1M9LYS5/i1UwthKRM37II/KNwSUXk66y2BqZ227rbuSGWyW3Alx
mFjhoQntB3exu5DVU+3jke6DdPdp3bKMwJIwwchQ8Tbjl85jB+Iwm+A3ZqMxXfyILY6Ipg07ofhk
SdbrquiPvS1Jvlm+Pbn+KW2d3Ftped/VUXdnFQbxBrFnPtkcGhujzev7RF1jH0kaCDSJ7wOe00RR
emBzH8/kPjbVXhkWUnH9GmJ8eqoG1iiEFCUH7TBJ8Y1cbxjgYxpU0a3TZN1FlRGivwtAN6ii2w6x
i+5qMMoHq1VnjeKZdqRiJxj5V8IfVzp9ieHHPU5olcAqEz0/kaclUj4/X7THzDSNvXYIiJxz2plo
+iRqDkwmabn/bwA1SWiL3SAgHXrxZjbWk+kjZ5m77gDgCe/o4BG4x5D+aIcoD9GOiSlS+H7RG4VA
pA9TPL+EeM73pqf9M3ODcdfm1N8NtowisENy69E5O1169ZzqnZQq+8mdcixmBk7XKLTKiwya6qL1
bm6SrTsC4O1v1gttYVdcZs/W+9gYw1MVOCEudMLfI6n0vRs1eCo8D1YfLTKiyA2RnJwtSxvbIsh6
UJg3kH9MFRuqamPFEgEpUqBEc6+5JCgS0mavIrbUSGqm+i6X1hP6+nz/n+mpqVDrOCEzq8XvSxxs
d0tAcdVEWLWLmSmxp3Y/EoyB0VYsrlJWmf1MOHFN2PJUF4Q6hHGzd/Ezs1X17hey584TIy9uzwwg
DJlBGTbhwZnbnCxvdi9wVXyaa8kuenEjeUN+q+rMP+jp/zg7r93IjWhrPxEBhiqGW3XO3cqaG0IO
w5xZTE9/PsoH//FIxgj4YbqhHhieFpss7tp7rW/REZ8U5adI6x0UvhoIaU0DAyWyTsrj3E3LUAt1
VSeZaSfFqp8ZCyabsYXtGN7+4y0qpl0Nb/ImZTkcnazqTrlehEcakAtEnn6gty9jJ8dTUFbzWfP1
I/acdF2ZBeoHt4+WZosERssZ3ogx7HEU8w3j9O02aai6Ay6JFVCf8LkgLwykMswcFVnBszloP7kQ
+aCzTCII0v4Ilktfj/T2bj6SR/BGo/HcFGpXjfrGH1Bw16mTPAzRpdcLkN/EauJdgMV1JKAt30AC
ZdfQgIEDsQ/BEyziveGnwYnZ9UMTcFmZyTAe6an0u5RCB7GiRR9j5k2x4Vm70mIl6sG8TsIK1p5K
k0WLkhdcs8qedSWRQfft2qolbSWjJp+0SLU1E2sypjF10aqz1oxLf34wllTVbGsaUboMkxeXVAdS
eMeTUyyVoQX4QoZwzeJ2jMoZO10NfD52SYXyn8DMO/fwimUZeA+9ziMsM0vzvrPHSwmMjkcU3WxV
QCVzvbVO6giRrtguq4ZrIi4A59Xtu1k7xUWz2u0Ucrq66Y9ABylou/jyu9Gyd5EKCHjF5R2ObkSD
rXG2AmLwNSNHy+sPI3OqcwU3l62oJvbgxO7TknpI69layo52eJq0/WPuWaCTovep0ZsXBJXoPBUA
NsI0vXNhoxSLhkOB7RjBS9oSQU9LQQxrfi/r9MGmwUfs89hFiZ87At+dEYWnj58iwZdHm8OOy+ip
FVF+0GmGLJGUZD+o/19oKJF4qO3aUcDhkxWCt45OLUstGc8aIwltSvYDFI8HlTcOV3pKUxa9dZtD
b6Vxc67SuubxMHqwbiA/B4Noz6p0zfMgQHr73mxUI6fgIWRRn1TNBEKCo2pp0t7ZRIrc282IYyVX
IISaTMEUNzBCxH72TobFMfPfezrdhddCL3GCnBSfWR0ThShx+0OsSf4Cdrnu/IL0l0zXidjAj7dg
RYhTmSaxQf0CBTQt3v9ZT+dFtQ2KYZezIt9VEbw3iTtypRzXfsC9ASXCip4zqUmGE9ZWMMRbEpMY
7EcvjoEfumdlJcWxKIizLRGi0KWtAOvMUhav+NtPPLmxps5dul0DRNUgRibKqsecbj2kf4vSF6oB
8uA+OX68GMLHvD26DJLtvDuW/kirjKHn21Qys6qVYZ2NEnkUrpq3UUn9jbxpFjA0vGldwvWNPx6I
sdz0CPuuaeiQLeT2zSt4wedojON34YYbu042s+Lp3oVnQHIOsnCorw8f76bZHTlExePHOxjUQOOb
p7ImV7qum4qtdJ4xpyyZNoZ59ajinMXYwS8W0pO5Oa3NkHBGTGneXDMFqXHKRBitqaAS1HSZizar
PHSiM59qusuCzunRC+3p1MeJfqpS212gpmiXtJUShvlp8ihD/aoiV/xNwM+SjSzmz5tna+N7rGiv
0tZZI7rBj1uR5cpJqDkJ80uOJOIwINzHUlUjDzfrw8dP4C4pEqIBeC1/ThxIYb3ZUO1+otzThPkT
886fDED9K48tf++Hrn/KjfYFgJ4+k6L809CHLYPdQq7AosUXYAbObuqbx3F+5yIEuPNE0230GbVE
1N9ftAGLZ2mOs1MitLexEyUvaQnKCNBJdRZt+ATkks2nBrF90ITz6o7JE2U1di5kKZHQtdto6AwN
YjSLmSf4GMwDfAhrmdb4BzdM1X3Yd3/IWdQciVqiZUz0w8dLMv+kiVkihHR6ZXktzOWJUYVjNnIr
c916qlMtWo6TLrcfvH0tLuNlhsB9m8bEMo1DtfMhbjI59LiBsoycaqMyjh8bCKNlvpSUFTnM3lTb
PKad9K4d9fhodXK4H8GH6C2OxiYDS6VH7S1J22Qbu3G80X0DyeFAmq9EJDpC7Li5kXzpGQbeGYMU
b8OYLpM2gnriF8a+Mq1uSaaRfBuMHEFar27GaMhzx3XASMPt5oabWmPmCC5eMwan2CbglVng5eMl
c9n/27FHy7PT/k4cguXN3FA3qHXVsnWNC1fgkUJ1POtVQnePBJk/dAbdekqfLkmgP36UpnnrAH8g
ckWbYFlpurlHR5LN9H86/dn45qj6mzQR6XyKdEA85ti6QaKDlLw6c97Qv/KE7D7vUpUQMuv4Rrsd
y6y7evNloIb2vtPT9l5TvtpokbsLUvMHfPat06TdLsrz5MA4/ZbOGz2yHA0GYnxt//e20IuODXz5
V17uHVJJ38u+8pbSHu2DqBPvkrnMPuEWyx0hstWi9coEI0iQnD5+0pVH8R1JblGr6vbaFLO9yOOj
x97vngLzz5qH6iYqlLeEcAHE0FCPPvp64Fe5e/UdmGIhlMVFpj0l6CkzVm8tb3p/4RLo0EbWU4cG
bWUyzTNYIU55TLx6OsTu8veZGZ8TPYQlLMMxBNWmgPqhz6F8/zq7fT35YSyBGUAbdLdSqL3nGT9p
CGjYPnA0/v5vMz+HQ/HXOZZO1CD1se26+qdwKIV1mA0EMWg5fpI/4dffSTdp/ywqLEwR5Pv7sffC
TSjaH2WLAFlaMC/HblVXZfDCVCJwrxNj3X1ZGdYuEumfZZKiUQhSbxdLEnZMr5K3chqSudL4JtjK
/pxPKCzHcaVjQ4ExLUe3P6Vs9XHWO4wGuoXXGseek7Nn5xwSxXalKAa8k3oWu3u+L0tbc+4sqK7l
y1gU6jQyw5tiHnLZIOpFBrkAR0GtrYUtjRW7ch+Ry3Ukx/zNtysCoAk0WlVpiAtOdMlOgOQLwiHa
OGH1U2+YhUhEwou+1cxF5mt0UBuePYUtJhoJJJLFVXPQptIj3q7xUGRZR2E6/rNt1au0sNdRRu/X
okGzoopce73f03DFZ6mquU4uoTgTrWuzR9DlOmt0n7FJfBKGXJthqJ8icyzXfQzntSYpHp1SSlhC
1WHMN7DO//5qQZn95d6nhcxE3JXC0nXjc6BmYoA6MiyMHpZtnC1eaD0FHq0SFa0HXHo4UylRFSy8
iwkkbqu3I/UJ1qQsdxuUgPmSzlN175CmRcZ4xawxZTTYVexJm4qFrxzG7tqCNkcNguAySKeX2omn
u5wYgaXKGbCAzbX3lLbtiU6b+xgYMR1m1KQ2wGHM08VFtW2+k3UdbVAWek9NUz6Aq1J/pugnTZpj
ybmZYuMVFXSE4bJK/zAR0ZmgVTo5dxH8RjuNI20GNzQPTZcxq54D8jycZisD7vAVC+DFbAPrjrYL
2+qGbN7YkMaFoHajrJeh28AaLPQD4GVIrmag7YnH1vadNQZQcWgn9r3L6EtzieDVlL7L+qjHTZDN
AzLyulZRY01LiA/1Pd67ejlhkLB83QBlnrXntDVRwUQGqgZMrWlxNfXmGLpR+WQo37hva3tBu8/d
dRZ6IUwXF2Z20ZNVadXONEOCzwmVsCF0kJlD/RNa/RZSiFj1AeMJT9NLnvuYAAPWjIfIGpBS6KEg
e4CfkCepC09i945NxFZz3fwATq09/P4KE5+jqoRtWcIwbBY+3ZPiIynwX8tfaVmGQnAOQTrTH2ET
Gx8bvlUD14sNBo5d1ddbCxAuxkACDxOQtnctW7RVrCp/oazAOReaPEUw66Ixew0mhODu9A5KY5yz
giIn2w7Y149jqy1h5jCHIBgmb3X/MpBMkulCHbXoxTJ874rD3lKVxwnTZ6s8JK1QROaPJgZY4eyh
4rxqEpp353o0XyDFMz4OwtXvz4ec17DiI9PvnyRBzscckkvEoQ543dU/pZ/q5PVAH0at6FVAQAPh
jXut7/AoCUdb9EH/6hnIVPxQ9VhWwdtZaAnPSGUPNuzmo8Op3laG6umbdy9hGoxo7HRxRsIbL3UC
rMAQmn+3+AcgUQLGGJYy5GuWzVg+dvZet+xnDB0alnmePJFuPMVLWpnGGgyYBur16k9gleK0vMU6
N7tm4FarQid9x6QIVSohXqFKnPsgesMoZ+98z4uw5BrxORHhftBF/jM2lLvUGHl9E6L7sfZ/Pm+W
ZbJW6Z7DaftUpLBRjQ3fT4jbDpjJsz41OJiD4kfVzAlY8xZA9pm/Sw39YLLOn9ho7Yv3HsB7gnom
dhc21BL6kG7+xA37dxG/xRSxBFM/I6cgj75b5yqHotAa7h09Uzyxju8tSsc1ly5pQXu7x0nT6OPE
CZM+4hFszZ56k3WDDrsgt2nsyDIz+IAU0j8ie46iwDiWRmwl6pZlDuTRajQ6bPwdYCqfzgHTOSvb
eJFnbnzSzxlC2X8UsaWOhpkuLcFEUNft/Jktx1VLjPLqWwZstfyIcai5V110Ltm6L35/fRqf872o
U1jmTcPTUVYBOJmLxX/drwlCR130QbkQetQdh86JdnWCX7pNvENeRdjnRJgxuwYtCoj3UARjf1St
854WMSz3yKlvRlpHC79ImDdil4Dc3dtb1MPf5jz+1yclIG0uWIHEUlz9+kmZETDuwCqKSyAcgN+E
tKXCRebFxqPvlO89s5GjqmJnRW/DWuHG3dXE0Fy8SX+wc1utir5LaefEPzCeMs1RGZPiyre+Kf++
FNecT9c0Wf9cS+rCnsMq/3U+/Qyrmt82xSKaQCrpklCghAz5ZdCQpRnihFiUGT6ub77Fucr79W6h
0yZNl3qTfw3z0ypT5q2oR3gZ/F3Vxp+KkH0pzQ9IKEoQngNDVqzNLi1hsQCCy6fR3IlBvkGzAvfa
aCa9C0yb33yor0ufgGnleZJPJHRHfCrvurioa3MErBHb7U45lTolQPN3Ac2h1UisyDY01LAr07hF
/ip2/aievvkEX4pjm+XXsw0pTct1iXT99ctoWx1GJv3JRRpjefQgX2Nr8yF68FcJJFWbQkhan0m3
o4HCYzMcXthvbjubuBfSxaxvbjY5fw2fviaP60J3bcfxDNf5dLO5CkWMmUbkqYTqFNpdtckTFePT
Sp23tAaMjxRmp+dRdqIN+gi70HgBAwu9PBbylGiTswfk+mJnXbpjD2PQikjCtU2qjM2w/ACbIWSe
50EAlo2hVq0R+dehezZk2CfstS1rR8EH645BqPTvW5lrP93q1DYifCa+7XUyB/AVc4INGzANpnKc
HodevZZzi/PjxXPAvmS2JOUanuF97TbeKp7Ca0rn4GwRo3WX60P0OllIHrVG9YePlvvHixa1fws3
87e91QTHb77nrzedbVDS8JxlO8Qu6NPlLxMrwtmEUCHI+3zOmlxZg9U8u4iCdgDdpyUO7O7OrErv
WJB27o9D9mDOY2U3zGmSvLKHCIVfAXJzjZOrkj9+//msr7enbdiu6cLcslyHx9qv16GWl5CsJrYE
Fe6Ck+sUt0lv1CocKvixg2Ig0ebBso7cv+haqbU7B3v3TY1EZA4eGkrZrWxFbeJmnX8pgtl0T/n+
8QKNGsXvqBfbj7dt8RyBTLRM5PtEdwf3gftWZxbPowH6HOw1bxeVdOoyMUVnR3cOFCfume7hN5e6
8WUbbNuWabgEpBps89zPdaDNdkmnDxExzMr2LBDxxfYr79RDco6vI76srR8UJJs3/hka1o4YpeZg
zf/ZYEzvGHhfsbSwpx3S2zffxdcClYpMd2wbtaTAyT8/Zv69QNcV1ALc5wvFNOGkaY0HNB0dskW6
DXenudJCMRy5JaedB9BqWdHybPM3PYMVRHhJeQyncTqqXrfOqGlyoJiRWNS2K06gjORpHtvTCXP8
dU6ln+UdUKNp+BGrblrZWEBpo0TyfmgcrKtAiZfgQGDHOGR/tUzcfv+7/sfD3ZbSooKypEVm3Od0
0aoWomHKEi0c014QgUejujXRpZmOdkHmvR5U7d2HFbRPdI6HIdRCgDKvSWYtVVQ2R2LWrHM/tHgj
MoQuCFhIZzUi9/L7j2l+/Uockx4AxZjDp6Xa+/UryUIES1yVc3w8RhJqB+rxemyfJ585VUaeRjAW
5o0Bi3FL44yNf5EsHRaluzrxHyiO6BEVBRR/N5H0tGDciHHaKUi0oI15kWzIaOIK1Bse8Su///Af
0ea/runc0Ox2LNZ1k2rq09qjRRpB4M2I+J2uNahZJOFKDY+t54gjBqe/MByBd0HQmNZE57HjN055
VBHSHePq/P1nsb7edGwImO/ytBM6z/TPJzIRiWeIFnhTfcqQSt8VqTc+9wH6B0/KHsg3FketSPeN
a6SXLnCdA9zWZ9336LHGkXlMKlfePGUAEXGCvwDmaDs7r+e86XBamUYKTK5Sx4+8OX3iHipM+w2G
7THr2NCFThe9pkon486CIpJUcjhmmf0GRNY5qbKGOYtOcK2Tg7gO0oYR0f/Hr8+TlWvenS0M+qfa
C99ZklZ1li5q0/17mqRzIqrY37JhNqC7CA0eoleuawAQN68wBcmiQ/di2ExVfCWjTVGGTPTrck4C
R0/Zhe6DJkcG8vKNOKf0lNAaWTRaBFJqfttHhbOPEkvd2wbyxknPnGPmynpbp6ghg8YsnRXs9RVb
+1AY7w6ZF/2oHwVa8gKxrvimE+h8rY8pjefd5kc5T9nz61008nFCmPD5wleAI6fyklRO8IqNKj1a
GQh9l6fbxpeQsvjqhoVZFq9gmNqTPhVoTJqUhKuQPIV2iKNXr2vQA8n0FM7tsnT08BCA6pYaNsWE
IEisINGWX3Y4iNafYCJG6qkvEIs1JRFn5oJFdkUKCQB/3zJRxwZEa2WGd8txIiylUzrnRgvKPeEZ
AdgopT+IDFcu8NZhHfSSRbd183MgWnocoAJ00je0JrCe8Te9ETX+2Fk+iTH41O6qomnQRhr1LXLK
cuuitutVM7vfmkdLT5xdAtlsbapE7keICU4RWm+l5dsbO1Fkt4xZxl4sZBjJZHAVh0mzk9mMwV0R
WT+tOIEhmA+vw8XS289e5HbQH4zpwdBKscTLb29+fwn/11JoOzy86RxbNN3FXEn86+mkxoQARlOH
tUtEpSx9+5Z39V96jqEvR3CzSeQ1m8xy08RDgi2UCAMxmDdIataTy4BO5fUey6p/P8DOh9DsXVOC
ig6Fi1yvx4H18Y6G43T3+8/9HxWOgzfUc3HIWqbzpbIFs4kZX0FFtAAf1/gQrKFaqLEJVolegmXk
q9jmgCt3RiF3YQjloWmY5jTAaBe6ZnuH+a0zf49J5//tuz1SjnYk0as2yTjH7LeIR4WgySSPodNb
Z+Nb+MQYZVDzcbW3mFkPRuAmV2bA/RwxO2APMH9YUToxpWjkvhY4V37/S8svzdS5jNeFztPVZMv3
0d/+15fF6GjMRATm09MJx+5hNxwiEoHvujFQq4aowB3js/jk+rRO3D68DZ3Aols790x29OVHxEw5
J55C6olgx8NTJy41Xrg9qc0Re7ZD7qFRKFpszQtwz9HK1ovkNEksnC0+RWdlJnW86wfjDxGaDf2j
oCFCaQEFgLz3cNsMGSMQcHh7ruVqV3VdhdLUaTbj6JO3UOsmFQkEHS+korT1kKgut7t5clGSivhq
dVtkMvqLRi+Jbhv+LUSd6pvr/ePp+Onp6ZqwLF0hTepj69OOSHYNxBo3zxd2HFk8QUhW0I0Mbm7Y
hNcop2nY0woA2t7D39ES9YDoJyYHvsvvJzWZd2NQjltP66Jbb2JbMlAHszdJsM7VsUMTiPyF9Uju
8loUfXEwzQSpQNfFT25dx2vd9aZD1wEl8SqjMOCXGeG6CBg+f2xjMHJ6q97PTVjBnrs0fAzeH+3l
uhLFFrXk+8e7PjY9Ak79apE5c+ZGrRtbAh7wb82NowAq13c323/US55Df1V4tgWU1vy0SMQeOkdm
4hAMCN5Bk/ukihZnhok44eNtXpRbGQXqWnk9q7rmypUGPndnl5m9smnFb/MOXFsKZ/8HNmVR63iz
C+Af6S51evscyKS/BNOBjjFkAibw9HKLax+NAV6SelXEgNIQ+A+7YCK3JdYdJD7WN7+k8XXvTnFu
ukyHpCNc8XlP1/m2nZeJhb6jFNMmTNJ+Z0f26yiLNy6Of+4PR4z3UdENSwEs6BDY/rD3HQg0+Lmn
b2rpr4M2Gwa0h5mBShVb4OeG5KAVVcT6xB5ASzdUU8WDEYfRRUzY45sQoVVs1VsxjPohzKq3Ulqn
jlXhVVPD0Z/Uq1LjsbYHwVPZE0vZVUS2mgLBA41DxpYj+bkEnjf93xCF3B/fLFTzBfHrXeYaNoUB
J1LabHs+1ag2QXZ4Jkc89gpmN8osdw0Y/n6sesC4YRqeR5KTzzmJzf+8yKDuwZ6W1WIAC4UzgWjT
EKSCczEtq37hN+32FaIwmEa8jSyJ2XDyAEUe2kAA3yeme23HufM4gYctgeM96CkpN4OvVWdbM95q
v5X3LYEyd5VXpxfvJpEiv1DJF2vbNA0cLFO7bFpud0TNpLUGGV4W75EMgv4cFfm4SbWXKu2KXQDl
fZFYjU1tVapFmbstSFHNviWk6gZRSzg94/ZvFi37a5nNEM2ZzybXg4Mb9NeH9CDtuhyQjaELBjkM
gmNGm2p7+h/aVYCxWOmhIxZxLoCy1zikWNaaw0dWSQMpdOOPeHKVI3CC6lW4HWNQ73MzQpva6GpN
11QDJ60ZXcRaZP9vLmaU2tkxk92BTKzmn6hMZMOUWhpJgwW19OH/XkYr74kBvSlGAXdWlvVvbcyk
rnLwpLR95D61MXtRLDxvTgSliYy5d0Yt9B+sLr2vejDT5G9gbEc0FIPkO8AUrxYpMqSNZnkAsbrA
ow/sngZ0+3HitCu9VtYqMV0s12WYr9lGmidI36wKVG9NxFRxrB4m8LNE3gJz+GalsP5jpWCQbNqI
pyw6fZ9HLK6W+2g5WA7d2VQ5WjEONWV2ZysaulXnjOYN7REkgpWycc2BgilVXx20kpAHja8LVJMx
bf0Rt8mUAEdue6LTHGNligEUJ/myeI49/cjfmy3DumzWxWiGNwdKiKyn+NKYLIUom4MHgh6gSKKK
bgoHZsQEFRVM6ne9rq89xLmHJPnHlSyQnyvEpCUMMcPXgOLYS2+22/wRZ67zVs36kTDxnH1WRrPb
M9lxmUG2ROq9r13V7B3rbmgUGmtLhaTjKGf1+1XG/vpY4inu8eF4KkFNlZ82IPTt4RiRO7Wo+ngT
dji9mlYb7iURygetg7EH+e/+448Cp4QqGtnkG6UNlUUUnLTSNsj2Tq2LHpiXARwCMSvR1XDFzxJp
Fezj1F4nDPDuDGbbdzUPr31VOpBoY/9UJa1xZ02ad+l0ozgNGPUX4ZRN7zRV9yTWpc9mr+nblkC/
O9/N3gnrHW7W/OIk9g9onyERG/1zood/oknNL5I0ACIPGQ2l/pIEL1KRygYtZe4+1aQ47Mk/qFeh
bRTbvO9qNKVucCqi1r9LG32TlsW8f1bqB5PQ6AxlbFfGNhK24KIZwTdbftoMX9Z2z7AdKTgTiHrs
z1c/N2HPMxpwTzPW3RYHFPuxOhy1Uw1PKojMk5t4+THDCOASQrISkzbunKEAqy6iXt7pbGZNcVVd
D9C5qqztMC0xiUGlyzt7bRDl95dVGe8s2ANVPOaQqQzQaLq1CSNJlQ99svQmMEODrqyn3MbxFCpP
/8vqye4G8r/wlE7DwEbkZDABWNizkSADqbZxW5GtUhN3QNlVxqapMqznw1DeN5w++oG4mwI4IuRv
bI3JZ1ycTEQ05gJCVAtd/sjYfc6N6W8NMlf8Dw7ODd1vlpby/qw8qrm4rMWt95kJV9ZRD8D43alu
viMiiEJJCBRlivSR3SiyJ78r/FNB1hDC2T/sLLFBXkt572FRZHI8wfoet4VUOp1XIogZ48KrUehL
Tuns5wAc6NyR7U1rV8XepmBOi+hTzqYZcxG5scBGq8Pzgi2Fy7COVg2cxytjoH6dETO1T2DoZqjl
IJbyYoc66F+debTRtMyosLg/uyp/HVvfOGHYjRheNmqTsYovbPqIF/Je0WgWJv+z2txLWPosXm0M
rDxOZ5sS8hZAPXAcp2QZpUa+V1MCLbPRq3VXjnIzYIHYiMyIzmZebbnYvKM1v0RzRPsguBSsNB/3
US27x1zb2jq+ggFE5iMTkj8cRc9LqK1SVDz9/3tpdOP198vLfxRgnsk/cn7q6qj6P1W9elKbcdPZ
bCsz60T6OKyQNnWIYRlITm0Iw5KxGp4R2z2SJQs0eUTDo1XVz4I66yYImllODZQtKfOnKLD2iDLK
PwC4EMWLhVb6z60Jv33edYlSfFMxfMzffi3AmIcwDKQ5J9gfO58+e+wPs02gbBYZM9i1q3HRlPUs
kqFSWKqYpduglJiDirv7uBtGivYmxNaWe+ihbJwkPIAU+YfLnEAWZv5OiuER2X00/6QFvcbKY6Rb
szTTU5UPsMw7B5nTMDLCzu5//0UY/1Gaew4tZUpztr9fx2qobqVBN5ZvIozGk2uNxs4PGQLjLQgX
g+fmuzoX9Y1miw4NBA4h5thdh2LlnI3GXnmJc7O6Kj4PzA0XxIRMzJqS0KVWIXh1ZgXV3rtK2vsw
7KYzmvDp0U7ZXrk2cdD8ny96HFoHslesQwID6q5F5IeFh7e2X/4N1iQ/2Fllr0ItUpspLH46WLCv
tX6udYiLVZljjhqCoz+a2TWealZ4RFFIYTEFuIb5Bxvm9aRp9pscnnuVD1tZNe7a0uwYMkS3yfW4
2UZmQpJf36xaAQiHqWZ2IQ7SwvTmQBPFjQeHqqfFCr2p2gK5USvTbVCCI1zcNaGJBxHtQYEclISo
qLvmk2vBtg80KkcjW1qVZzw4S11144Mx/1x1eYsCpDiW2ZTylEQGQkBnsif6JH8YKuAAxF2hJ9Oy
OcBCrIgn6V7y2dDEAOKQoCNfeTUUoEIT7GWLv0IG0WdCtsZjimd/kUX5DCj36tVELN+S1qJ5oPF3
nfCgb5ARDRghDFKRrGl4hxZ/1/USccAYamRg9Ew0tFCBCXTiJ9EA9fz91fZVreqgTWAP6OgmW17X
/XzrRFWRViZ0KGHW3a7P4VMM1ksFE32ZJnlQbbAn9pvRq9Kt4SQj45sufTVm1FVrYp4sBjrACYiE
u0ICiO7zPntP0D7qqJf+DGp5SBEe/tRcyD1xCfoKtxSL4qEpg5EQ4AFZLOvsErCA2jZF9CQxsL8h
7hruGM3JM3ne5k0m5dXJzvBFpr3O6BglyPxjWLXTXqS+DddFp0UlY5K7GpryHv3XDSiocpNnNsHb
djWw8qb6pamaiZAe3/thydmZOUkQ92SBTFz0e7f3rX2BjSu/00lr+qZ48770sjjNNBWY2iEymQep
v+5pQvBnsXJ4YBeqeKJfnK01p2tWkq4XTZa8PxotCYhF0b0qve6YVA/T8eMlLEIsWeGtM6+DeW3q
+VXV1y646saFwyOoyrj050rsm+DiGGfPOAeYLq+NDTOCRSyESCDhqFUzPmDvbezwXQs1+E1AcFay
reufGAwPfuZh4wkTm/a6Jq781+9dpZBO52W/jCumWPNhG/dW+CDa+TA/Dkc+JNkjRzc+RtljoP3v
MdVPvv/YiKehfqrEU54+cxTiKRufOeL0udbwNkAie8m1Zw6IGndanXU9EUkwDD1IDzcvLDZEWXk/
sgx1I8a2V1uk4RprTvuovm37mPqXfafDJgPBLGpZ00RX8alZZkiTJkSCtt2wEUjuSQXHSwdRss8O
g7e3OEniwGsLmjo6+pjLyJlqjo12JJ1LHogbrMtTM83H4J3s/EyPnUO4Zz8/dzlSw4vrYiS6cEwY
Rb1L6V2q4lpTVk/X4eOYpqvrz0dZ3XyfrwEe363lZ+MWMJdYpZyTRxuOC1S37LFpM7Ezk+Co4a2C
vGxXu6B0wktQJGjgpbEpzJ1GQ26vz7C7vdbtHVLnfViJXPPzERJO4u399MDhpocEJTchEeJgV4SL
HwP/WOrzYRFOkZ+M/AQKa4RkhaEyPXMA0zXTs7LPzaa3Dl5yqezz2F2c5FLal7675ARO2pckvXJE
6TXur4UzH2F/zZxr4lzb7MZhD7c6u4lhPsi3a82VOdxS76YPN7u4j71ba3TmwSOuI1EWPdZZgspq
QzieC3Y/0eKOWCTJguTowQaiS3IzNRQZgar7DQ4L8krvZX5vfRxGfs/hO5DL7l3nxlWG0g8zqXBu
Irml/Xzoyf8eubz+c6Ty6kWkzFydj9ewvVjRVWsuwiIR7ILjMYsuSXtOokvUnjmClt3xWYlTq068
lurUJPOBIQcBld0fxceRwiTzDrQHOZL6ENWHMDowJM77fZ/v037vEQ0UfyML/6qSQQ+FasCg+cdW
0vvsT8gC2GF1KJB1mmHxEBaJu+pavV8NmDgexlHVZ7/x+HVS+cAEnRiyWfNX90oRPCEIhqenYqC4
OHz80ccLAUDWSViHaJQeKfAOcnGoFyTYddMt9NzmrCm1rgxE2uEIGzGFHANApBh/hE29sI3EfYlr
BhjcmdH6w4g0/7mTgaIfW9fesumN/vnvdQrr0G72AcrLdQK4+E44ZXf5eMmx6V2iTgSb1mzsu7F4
nag0z7VVpVcMYHhgkj9tUaUvamjqXZN9I3z4Wj/PQ3Y0YraFmtliTvNphW/I/EXsXSzkJB/jJPYQ
DE1rMePQop6tqz6ChZnqCv9Tfg7zrmEPT87JSArXkA0Ppi2fXCmTG3a3SLLBtRK1EqWSsI7heg0A
ii/o8kgtLr55NhnzuvZL9cwnRwxu/A9h57XktrVt0S9CFXJ4JZGYOqiDWn5BWbKNnDO+/o4Nyeda
ape7ahrFpmS7SYLA3mvNNSYuEhoe77a4NpXgeiwXKD9jMgbD1nGX7NSXgvEVT9cZ48jLxnwgowV4
shO/GrjRwXBQ27SmcqDQMxH4K2K1LZU5riHvzq1IEvjvdYr6/gZKC4iyDIAHpgzsX5tBmbWt7CiA
HQ0rCOHaZMDFiO04HGW4OXBprLt1pArHGtmb5SoDXVKvx1ywpWGTSCQVvhlt2QWzMurQZibyFuby
mjm409U1+gK45n6ot4/6L+9tOry1FM7wDdJJwAf9i2OA3lK89Z1WHjO5i5hFAx9oG+Qi9FpB/B68
zSON1/lkDJeqh+ZmtmtgtDo+0NJar5UthR0mfkZuRmKWZ+6L//2mvjew8OuxMNGxUOOgftcE2BiH
JmASblsyRs0L8G+iteYuo2QQzZ7ea9iR2frdIpNIQ4bE7tSJzmLWq7QX7fU3OR2BPUbU9GrdpL0L
KiN0DJtq56J+sMN7X4TkN3WE64Lb9m7C/OXbVZJ6tXTwPZNVXGJbHMhOjzPPyo2OyTS9Kw62tZV+
pwwqdjQCpJipYoZ/gkW6qeL6jU1BNJ8Ud2gm5t4SIlk7Z7Vuiq6KNowNQmSccCgkpSJ7Jbacu7gk
cDuXjRX6jnRgk2W/UsKhRa1EypOpZ5o7rbS5VCl1iMIwKt9K2KJ88BH9y3mvYfnHbkjDWmdX+PML
l8uGyik+uiN17Oky1plN1OVA4VU+lKn2LcMs7DOWzHzP5BkRr9YuwGf99y9h/ssVQuOixgoIF9F7
o1OBjcsulFIANRJfVgmtgVAfDkYnUlOa+Azbk5I0W0zqhmT7MRLq46TJXsiC+JYQN/wHpIlzT/zI
tZfhTs7scKkIQz1VB/1rTebKI6a+9l4UTg58keTLEmNXWrtyfgKrjcN7cLl+Nl6jU/ZK+vXKNHNz
58QjQYols+2rKJcMzUimBJTkvGDyIWmZ24DXfLLtQX7QCs15ltomO2gY35mSzqJny6Lx0mtOfdr/
VJeHzBujQzZUmLasiPREBsNDro1ZGJMn4kaLZt1viXSN5aZ9tRiXUcpEFgkz1OhS5RPemNssQ1pc
5bINMZI4n8zWXLHnklj33x8IAx/vr9kGvRqYEFQ+LP3XMjU02nGk4NSAPsOMssXOzdbx/+2PGn18
NDWWrULFhD3wRMYgWgahsThtw2lywsUJOXcGXyVSfBCatcCJglUTYu0EM5W8BrYtjNM0pO0puDjg
LiiPKwVnst6+LM3lu+T4omlnY1dOyN10xpWI0uikKUKGciKUZx0YcwuFu1YJUTSE8RjaEcVhQuGD
RQs2jRCmwOwDvQ8IbaytgATFDSsMG/k0ZN7VWML0WzUBfCRF6YSG5BQZp205denZNkCQns32rLfn
aTuzPSxtoRyNl6S4pKQrjZc5vhbaBWGU/a52u2qNUL1dy+1qQWchFxQqSXlD4EkyaHgffIT7euCX
u66NQ5M7Lxc20T/8+Ytd9VnTrFBocWz2y70D/OWuVc4JrjNGw5ioymilPFIpZ3ittv/qJ83PR3Dn
SZTmV+ZO63NmFuR0xUP6lEV/6Elb3qinlrf9kVQU6yVWLW7kUX426/SLxOzOk0kOmJtYg/xpWw3N
bclkCVtWFI/NlenF6oB98TOzcu1DXVvtw9o7bZikVIStYm4f4lh/lFdQ3rojEkPt0SS4rf+WZc12
P6SS/IABIjlYTqN/YZCtcJuqwC1Usp/a0m2xXWof+mHgxYLaglCY66FVDS8q2Nobc9jWLbMGC0SM
bvpl58BxwIAIb8/4PTMZMlUZMXA10sgPu3NDYaz3wJZ9eCSS/C8CtZ2HrOxwLIpidc3IHaOnlYHJ
HFh0P6lVqD8WMnnXjF5WUkBUbn80h9yCSej0IBrgLfSpqvkMQcItm5jdzbWpflBK6XXYzPJbajff
cPtCD1Mj3pKPlo7yuyYDM6a0vbnVGDZjDbsJ8h9OFwBakl6WCtE7ZPDJQZwRXxcqXETaEMNFn54G
EoSAAKUnexWK1lNjnRhit7Mzo9ZLf976cxWde+UMkL2tLtN86St2rcxCukV23eYLk76oIeEsu07q
1e6F2vi2qVfUtLcxFuowrO+aWi5mQusuTUDmb1Z0U/ejExGZdCubO6BbknNQwJ80d5l0Q31zlyr4
Ee/m5q6RbqjbNUg3NLF1MwkW8nr+zq5ZuaGVOL/khnlTT25mctM6cSz0a7Qf6XEgR4Er0zXmo0VO
95fVyuRj6/T1Y0nwF+HTa/ZExKd6AMSnPmxG87nR4HhdKmqZzXWMr05ztXiwXQ1Mxs6VL71kX51d
anmTdy2z+MZPs9Aws18T6s3bkt/x/RLhQOatNG9DfpfNYCtJE75V+V1q3mITrIrQI9ZF27iZu6Ts
TuRdzkdluqnGbZtuy67VuGkWt+zbWPzQYl1RW9zIYRisKxZpFZd0LZTU1zW6oDm6FIpQ1F3s7mKl
BNJCQzhrbBrZK+4q6/MG9F865cwbaydjPBF4lH7Gp4L2JWi4cc1lym8MGwih3K21QNcCbEsf3aLE
hufnC5wmK9zmLKYeWLP/alFf5G0yMnVkJ2daksvY9onCpnzNiKXalcA1IKiNQS0xgydEwkxcCi1R
sEXEAgS1FiSzEEPWEnPWaZBDUpOFzMHvKn9tfY3kW9fUfF3zIXF9V1+AHCLzGT5ZQAq7ZQZtGhrY
dpqQKOIKuKOBfytME0yZQknzQ1joED7ywTiZyZk5vErPHH/eJCCyagubolJOqFFOEK/z4ZQOp9gJ
EyJ6eTm4csG+DGGjhCt31CKcowCtUVBwZ9OCmBdSC0VJABIO9bJvDD4ZJ1DwUoKhfWTwQnhZms/Y
3HeNfYA27oW8ok2hJ2HPzjMM6sT+cM/Cgu5fPjjWmobObsvCJfmL/6JVzEmXCKAjBoYK9HGFVUKW
NljQ2IXwgLTWjfF0Km4608x0iR2IuZTG8DO9sfRmwNK9t5Ye9U2k6N7Se5ouZOyyWJjpXi555a6a
aF5AZrtIvRq5NkieBVFbgs/kkYyHOsMbDJbh3mQILfw4kD9A4cKbaW9gngYMzW618hJsfGDnSLol
0VhzEet0tPQ/NKUuguLm6EfVObYyPRwg0EcFdtSuGKJ7LEQ/SGpcO3cHWajb1UikArpR7lVk0OaM
uAltrTdTQGGbTgLF7JFnQxELrbYHlLbhSajCttfvUuh/pBhIPOF/sD1EBQalu2LbY8YeabtIC8c9
OECc8uCXkoyI1MybMMFk3pp5DkmzjltjeVrdUnehsGgr1h63qN2U3L7MzSKWDOTwHktIOyLV5Qio
vlgZDz4yZh2FNiESBBnyucbuVrh664IJx7GbwXpXXABGQGZVuHCWq8ceySxo20V3Zu296jXHd95T
J/CIsaXvpq0eG6aCT3DlLfJigywdIWbcxZg7HxkftyHU7qo2rzfAlnuj4fWD0LCRGepBYVV2rXTb
mOxNvcF209QDyxNrQgrpgos797Ss3KFyp4qhChdTCJRZW8eZeOxkcRT+r1UcKwsfBInGrsNyPSda
1M0moV52W0LVDKFa4o84LV0r99DKBzqL44xUr5u9cT8ufI4qvwmER34roW4X5auUD50ilu0BWUIZ
fxOUFmHrqW8qnq54juUpk2eBeZs8WWEFxRSrNzdC464t82zHBSmJBbrS3UJ39dUl2XwY3I4AaNZv
fK58uhFTZkflRPWDYeJRPjrTB9WB3QL4ywVcd7D+mAaz1VS01J9XqM3aFCX4XFxqkcoUry4nT8yG
J09Rp3nTPJchGQcJhjNb9hg8YXnSK9qbZD3G2DCiiNVXoW2PNAfrwJaL04x1LsinmGUqJDGs6cn9
/x8K5iGOlvXmWG/5+FaO/GfetvitHd+U+E3bRQYY+NOdgPpZKj6b+uu4fda6V1sXivRXi8fRC0rW
F+dcJI/Z+tIXL8X6AsTW0p9R39M4eE7i5yx+trcnhgCN6snaZVufklkomz9p+mOffzL0x1ojHQfQ
cVOXZC6npv2UrxJRGXX0Z2am1Qu5h2GHf+8BiwrWqHHIjgVzzJ/++1b6LxVbjFe00R2GX3VqX79U
keSpB6wZiYpXZd3rDaNc+2EtyJupC6w+9YzBeVnVV7kxSdQcDOXSttmXzuECTciL5s6skGQFtGRP
ahPJMnn2tgJ+cW0Syk5Fik8FmnmnaopvRDDOs1qkB9al/DgWG0sxJ7+UxiI/7k/1/HiwYE6S6po4
NBNsck0kHF2WndpP67IYh4FdcBFlrySsGxdCw/55SBW3EmHuW6scJnVmHUrCLYMS8bkbJPvZHslN
LaaOawjUNBesbGj0TfnS4e7+4AS33pc16JkwzUsLHtcAbbmfT/DFVKNc7jZO8NbmPidMmrXVrycC
P9HinErltDmsT4RYt3xXDPXXYdZJiKULYt0SFeLIugXptjvesXiRph8rF1yAqeWzckE6uTj7yoXF
S5aL9QvrlmT5sW6ZIp91y7Dr+7qFpUvNBjgNxyXUGrFoQYURZqg5xfvSJYp/LFrE/BsE1rRafViD
0Jqs5LofagkDbOS1I/Y6e5XuR0Bgt/8+S633JQmNWqIwCTIg5TAm8/O7mROtPYCGbMjEAkFSUFK9
9lh3r6v9MOEIBHXXrG9pt2HctaYgJowFcrO9XfbD2BW0QbJ8Prbw2cLOTmfmhPCZ9YWq/z6oyrEB
+unqWz0GFi0emp4MM/J9+CMpBBbrf0/tz3ddFx1rwMne/gcEFf61qCthIlnq904Fc38k38MmsPpS
8bExm7zi1H9zADIfy2x5deLsW90bmbdla/Q0zioJGulGt8GY7XMM5YUWtPkwqVhg8kyuXtRK0i/j
JPJ4u6p6kbGC3uxvZk99rG6d/Dcyi3+PxrX8tgzRdaIO/9LhLNiJG02Fp0tyNit0UhWb76C+KL3a
Pjp91f1lyK18yHUcArkBqxyDXe81Q9k8//dHBz3p/ZIPywmeW5lPkC3oL5+dTJFRIsy+Oc6K2lCO
1imUWWp9z1DEWHsbLQDHbU3Wfh5L+Y5k+13lQpaqx5Ay6mjL39KW6UF/m/0F65UmNM2+4/h2zkBQ
YDk+iV56jkM30LrAXoUKM8h2zUk47pIMVsghotFEvPY8h0Ydarv6OcQUyEDlVof1HC51OJG/PYtj
OodDHcZzqMdhg3GwZugyLGq+KgFgmXlXYgTqEijNCsMSmhOcdHzufXFv8Ot1gQbQtAucNVC7oDQD
Yw1yM0h3TUk47OqS0K6FmiSc5pApkGGmHsBMnlqHDBQ3c7jWQhRWCuaLa6GMv8KLiENpCrU4dKZQ
iUOwXwvmtzicYvEgNgIU6UIbVsA2gEJjAI13a6bYs6DIAnD3KLcJdBZaCTKq/Hn058QfE/YSH7SF
3iNCKCua3Ptl07EU1fmVtFUUVlFNrQqoecCGLZc5IQJZOTwp9K8qqLQh6QD2k2llEsabLX2ix0CS
xJyWoYG19Jy12G9yleiajvrtbxACL70JyCQZSD1brU25T+IvDplCYCHXu2adhivlnfiWbNyOmtpJ
3uR55gNKCKVsB2U4RgqYu0mG+AD10ry3sV6f236gLuZM+UtsF9/EPxOVtCNdJOseszFxTxU75lF2
QMVO+lk1GqJzKSw1pdxfZPN3RQCvi8EmJiPmQrAlK7Exa6x9iQ3pD4YNhq90Sh/mUvqWZMb2qc75
d/WxyR8Ar0ofzem+L/XDUXC4HdGfxZKz90D+UQWyiEcp7FHm7czNKRyNNTkP+KxAAaZPBvRZOVn9
tnO2z3WcNlR5ADsQpTxhDU9z8ouwFrWaqYW4hNbXOulh8BoQsiYjYiWfTDcjl0iXG7Tog/LV+xFd
0LmazqQW+30o97uf7R+/d8KH2TAhgkFNt0DrrbF+XEq6nZLWtmcwgbBdluyUpeb0CSuXEyj1C/VA
/ZEUSOkDrs37AT9s2w7mbZVhIm7rvwK4lHzZ9HzOJRiHzGMUSVPfzCb9hh/A9o1CqwjJhlKbOkMb
ZgVJpgDAyyBdmccoAFCLnnSmiSzvMSdwxdoOEFtVmGi9ecpMI2XrtTlfhkJ/tDun+WAEhuXcu6sw
hDmuwrIOHFd9VxIe4qroq0WLj/MWye0xhq+JcVRaXVtuFeY0R+CbtbBCzLpKyYfDqLHvTEzilvc/
qA2ce2kJToJoQV+ZLPO8TVoLTqt23KwqK8itMQUGMc6miQOGsv5+TLc/yDEx/La3hos2UyzfH43K
/FbP/RCYA5lPtZl9xiK7nsaawPGmwZgKu/HS1lN0GfQJAEiUzb5J7jSl/sIB7Uq97rA/rOSyP8uW
j2W6tJ/q2lnqIG4k2aOHYZCB1BhXAosrWqM5tZAexPP+3Lpmjcu4UOJuAkO81CZTFvTCPDvplLvM
jgCzriZpR4mWPLQgt49xN5HEgbv6YX9uVGvnnvFcqf/7iYyaARYEi0AMeyBHlr1uZHOlVXid7ki5
HjIsB7PJDyxpSXXZFi/LrOZRLklklmUCFLO658429ncdE92XRFPaB7jlRN8tBJkXjuQPgzKGelQP
z4pGGuBU20zXGH+mFbWUYgP53qX5Es6ObB2Y4NTcap0oYRnKBP8Thr6mCQTvEMTaUJP9AD/eKkg4
5SJ2XjDrGPGmP5WRxn48o81VmJj4c4moP0GNJO2OpLxRVWFrOqxNzD57M+fZcheVIvJIVx9sKLfJ
3JKfe7uLHypNUl9153fdMMuXEh51nEZamOt9cp5BXp33R1Tifzxqytbh6ju132dirBKoQzs09qlp
ttmrekYEB3WYLvAXxssI+OVSAiUnG2ZzAqJEDnD/st8KZkn8yRnW05azuoIA95lpu1uZZMzURpNG
J7GPwAzpa34mJUSGtgz9mDDm7qvs0PjsV/tuTTNMOmU13NksSPaf2rXcXLsFK2UW0kCTTtGZPTEG
BUejPh2SDiO3BJdkiNdnS8ZJwXzZw+AwyWqaG4FAZl/T1Wb7VLP9nLR6PoPpm8/seH88UsdlPlcO
JzF7V264vNrHaWi2R3tUvkl6r5+xVq+P358veobja+e6/7Q/v1JvstOBGBN9w4fFfndwivUhZRzm
rKjcx1eTQQjubI+OZYE8V2i6x1obnfN4IqpxkzcSDAoIvYdUPJvuzyYE9RQKjq19otsiFSFY8b3S
hYG08v3QT5tfSTEIs9roMWbRhGNcDVetJkWgiigYy1za6IsuREE3k7UEUPLu26nsb47MNqie5dAZ
Zl6P+nmLdN44Ux0EJtw6t+1p/2GU/wJeYZzkddSVMNbF8n9WiB4v1i/tmpQvUhX73Mjtt46xuLZJ
51Mp0bNmR5nFrXNhKCqbDvtTG+CA634Y09/a2YbQ3OpT4u4U8VnA5Xt6gJVI8poJqnHG5sfBFj/a
Dgk3ba7Pwbhs7WVo6z9GQVzlzKy8nlBKzxTTOXNnE0dTtvc79Zu+jhpMaatjLSFrO5agVpvYrw+D
2Sh4cYCq24kWnwYMBgf6UM2DTGR0WnTTHSvpPy3ggZ9ajXhxIJf9NScT7Azh4IkmRQ/Yy2IYtgLZ
lfUSQF6NjXGZmFXg8D8MN5XcNZ00t5tTZSmFOUWc57K2HrBmxTSuFKqUWszIYztul5ygsfNG+h8w
khX/YUYnQzzaD1isWdWu2kalzPpsS2kVEiRq3GypM256pWrnqp5ebGXYLpJhMWjLJu7InNF2sfYA
SnuryRA31demLD+3JubzZFBzyqcRW7BGx066JBet7ruzPEz1UQdw48KQI4R0iKh5DTbJKaRDsHap
ZVBQqVwxgaK1WLPa1huHghT1kZGuxogZ6gA2NwDEx+8Nw4hqheXWy3rWSsLaImJ47qZmqu8kPY/v
LBrOypGQ83GTGi+h6uRHTo/VdJ6aU2bRD2V6xgoTYJKHSVccQle7H4eRnK8Ddg0A98Z2XOy4E3eK
ZAjrsvymi+9CRhD9YaibKiQRuL+PjZJcaVYWdFAS/B1x9tVa9D+Z49C/TLo5ktKwJq9teooaPo3V
tlaaasX2/SCVUScdjdI+WnwHTnHcZMTKNiL9OYeHt9XdBVJltBnFHb7w0XB1reKkOBqHLF9+d9Ik
IaKyTx5iCuhOKhnnxpijTxgyrkoPVleRJsOHtLTcLQJEv67b4tojmcv2Jp8iq4Wzbi/zUcr1ygcz
1bqrVa/UcCPtlmflSSnHleLm9KcjsRnTmwx8rnBYYB75pGgxfcdMj851zDAS0B1vyZjvyUeC0BQ9
Tp9gvtNMEtMOVdJHT9huvsp5Zn014gpocEx08eSQ6ydSTXR7sq8q5E+3XYhbWxL5t2Zw6j/6Tie9
3UreimgavchkUrIwtKOKw4MPmOCLspQYCvrfoSGD7pI1hkyhPjM9I9a+babePOmLrp0UjRSumlCR
gIlW+zKmksVJrX5aFOywdWrhsGWyJ2S9GR/yPlvDD3bL77u1BJDKFhgGlf3yO+8FKVSmPYykMiVY
te6STg15S2VXhj1ppzWNkfGiQe478u+SnOowPgCUpyLOFZCBst7aLPuNUNTx2E7OU92rv8nMg3+w
Dt7dAz/Xbh0WwnDyTE2jJvOrXW4DnBJZ2M+OrJIp8EvFnWlUnGwRxmz2bi+LniWXGRZXaHLWTxdV
JQYSE41jLP09EDxvpVxw1Cb28hsDuF5CLdfNC5LzUtKDADkmpdson+IlIDJFhkXPor8sa+KP0kXn
m5L9AQMNtoI2H4BJpp486H/YTgSmdRJ1/DajjaGqGL1nuB+FeU1yhYEch9nt1koo1DfrEef3Fm5M
QFBkSOsArk0W2CYzXmuvBgwarJ7SBGpKA8xKqrfEKegdG5yBQLfhZnlm374o0fKtaFY5xCqgnfUI
pvm8VlBsZyAHDKo9/feZob5fwPMbmlxwNRNTHWv4n0tgtbINNneNkn0ZFLjIKn6DapsyGRi7FS0C
Q+tw8Wvt53GqGi4MW3/Hd84JEq2iS1QU8Vu5OMrB9zozwx8Nt/aUmIkVyMAgH0pnfVF0hmSNWCGr
nvmy5G4s2uSuKVrrA3OK+a53a1MIYviaaXaTEqn+SwtQqQr47rlVHZtF0Z9J39y0v1LHKJ8yjdgq
q0rzW5NKD2P9jWVnft0PqsI2mjhxJTRne3poh7/ypWIKqTduy6KQn8RMaESpvluN4uTMqmuJvCQw
P4y+Ma9g1ansFtpAVNIGshmk6z5BFKvKF2LU5GfqzGwnGDX+uo4Pic1lRCnIRNqgyz9lJYkuVP5w
RhTDX0yCzH4/NYrXrIl6V/bE72jyd7aE1tosqGfu7qWVps+QToO6Xp/6Mr8O0lSfEzVdXgn+9ph6
sV7KOf8iGdJD2sfT8z6TN0V/kXXZf1BrURTj162fLTN0YFk6UEt8zu96LXasxxJRiEel8+BeW5qQ
syuFxU1fuBMqO3/V/UnyZd1fJH8tg03yNYJIBzIRhSw2DnlYQurH0eBtdpDnIcykMg+Z5UUqFs0u
pNpIYHfSM9ITalZob3ivQzM7WVYYs9qzwig7SVaIEjtM81Nmh9zQF7ewWVWElR02xDnLVGnDUQ5Z
H/INQ1YPYTV0+pBZIakPLScYi9BxAmmXqgZJFEyTEHNP464pCZCz+arp45ZG/eADsVpjf6CRC/jN
m9qVvNBFdiChDi9JnJfXrW/cegraXVUdIHjZLf8t0+/3owktdfObfFwOSWoQLWvr/R9raBEZ98FX
3nh3N8CZCbHC5JZA5VvRf6Fi1Vq8SvHqAJ1sb7p808AcykJWe8Mc47S3SBa2GJBhsXLDGZPvaqZD
3/slsLKO3PNb091aTDDFGVNbchu629TdVvwwyW3phDFGgome3BL9Oo7XDLMnM7/jdeVxIVQAkmQx
QgTUeoE5tjY/JDdAey5YAVE2CSsgWsvzdzcgyxST/sZuCJzpzxUnjIAKKenCENiXQmMZYgiUIuEG
HGYIXkFjEXobVBYX3lBOw6IN7SU0l3AzhObktDS0JE/qcpJ3Oe3ZMk4Wx/ZstOfGZjoWJ+g5x423
KxsviMZFgb/gKg2XKb4O8dVshLr4ChGw2a7VLtu+whsyxTJDaClvqn2d8OWUt6G8deWtxZRT3ur5
VpW3fPZSkmDmWzrfipJ0iVuCl49gyelmTzepuDmsjoEF82VI9WvPcuRaF/OzrV2VhImNazdeY10c
B1LoeVwIKRa/9lWzLvN6MXin1wvTWZhGp7+dkNggEX5IzJDYIAkvxg8ZRyeckN/NkDPbL7LT/jZD
bn87If9phvyfE7KfA634YYbECVnCo9qdkDmV1fZ/TsjvZkickApReM0PM6T5b2bIbjszs4wTEkkk
kmjCD4kTEndUtvshsUa18U9myA3XlH01dqUbiLebYl/RyNu+BvLXnnedtxzCUrkPj6sJ05z//R3b
KUU/LWb4illUFh3qjBhefwXPgTkvB5hwzbEtk5woIUt9qkonOSRLY12IcMnucF+3Xp8nDdeehYRF
laHlUYS8A7/S77GCawRENgQZadTyyE9bYD0txX3lYCSAdBL7VEgNzri68HvDdO7XhDysoY47xl24
IscO+dZMPesXS1owVJBxeXOouDd5hBFuiydfloACyVNdu2YpJa+b5UAkZBb0g3UdHbV3NwpSBQS/
jFBwBnhs8ef/KLZiUOzabOgJOpnc71rpy5huFXsbW5S3mP1D50WLJ3Vezyj9iqdZyMp9ZxdF5BmW
+co+wI90n1ahJfmUrVAEE4BowIpaTZBWQTUGsMXQqgQdHQAlUHdlTrCMQcEooRJUTmBzs9nVOYEx
BjGbaScAZZWrQakG7HWFf96zK+ZdAgAHKK6DJAlY02VJwPh1kQSt6W9c+yEibH46COHlV3a1sc8O
IJa9gpFj+gGyVzPbuyuiP2xDQxQqiSfshdgzIDK3DYkqGDsncQS0jYh1RbXjwaaGPTVl/oAoWpI+
2/hN5j+DDCB9TmOTpPqK46850K5gzoMxD5YumHYNHRWSoOuCeRUa16Dfj8xuKEaQdcFmBOUaLEaQ
r+JB+rfileEOgtsCrRVS2mDNgq0NwHkgQMWT7aPBJmzNXxV/phs/+nXta6OvJULws1rLQ5niJajx
otGTaqHsMwmxg4MRTqgji3hwCdSG2NC3rjK5tN3RZgpBHEdR52WA/4j9XT0i09AUecuuoYMg6YPe
WDrf0X3SQCTdTwwhZmnimO5tkFRBGgcZJ8uudgyqKgCcMO7qqoD5w5m1uRKsY+AowVIFkhJsnAZq
oI8BuaH2rlWlaXqwqgA5uyQyuvlfcIbsqkzsd35jkoTnYzu/y2J/ZoVQ+tngU1dqoF2aXmp6OWfJ
KJTuYhDIsl2OEu14LGBsh1eih4WWydVloYJ4cdPtIE7uIt8r7bxU86TZI2micLwx81Gf0bwWamdf
Usm89B3VVx3fUn3Z8RdOEsefOE84Jbpg5NzgbCFjjctDACSf9CGulHUX6EbQrT/UrAECtTQbQcHp
w4mzCiW7JLZVbeAsgUqmeBvIdAOzYG2DiXMkY8Q8GG0COHyutDaDdbZvjgya+VUNiZHUEyE58eFj
Imn0sFvEjeew7+Y0yYSIWcH+jaReiFLBB1fsdxZCDO0MwukWFymNLcQvzopsLRepW5niAwl7toCM
XJskJmddXghLMF1zaPPr/nRKe/z7I6ykS39g3uXTptbj0e5Z0Rtz/Nr2bXSbVPIjC1Jl33QxhD6Y
Ka0EQ9KPiWRhLrGr7rTwUa+aBWG0WD9lnX7Zlji521OtjGSMqW64FSymcx8nFJf7wT4YpvTFztXx
YXSy6kkrBM19+6i1/h4gYyuWgGfT2KOzwyrx5wu200VxkUkWOd5qkgKQV7jFatEcmIb5koqf9qdU
WJdQplCun5PkMk3nWj/bpRDxtal6mkQ08MkaTmYhZDlhNYaxGtKIyWH0GUIWycPJyaKD35wa8+Rr
rMRS0uaF7O1sbufNPlN+nosLGovLNF5kTciJr217teJr3QqNzrVsr70jVFS3dLll1a2HpNz48XKL
5ptkCuXFXborpqw13UX5nZ13CeHmlgR7bFFBwlLccWHdSc0lii9xIlTo53E6z9PZKs9OyZbrNDKT
DJ80dbXiZA8n9oemQ1yGUA37pBWijmMbQiYvLzlJi1BtnpT0XJqnkg7FrqW4ELo98QLt8zxeFBY3
I6U3oYbZ4ZbS7lXfrnJ7zoD1XMsKkM8VJcsNpdVNEjm1H+wS/sVgYcMxg5zEHZuO1TsstrJWc9QU
pM9T48KFOEk5i5RSv0+iWXKnutGell6qGW6FrsAS6NXEN73Z6fYQgeT8VBMhosUEmxdq0wdUDgcQ
lHA5Z0j73sJk6f0Yq+fKsPpn6pfDcy9x6dL64c7cKq5YKYZiRknD2trqz3Zb+Nmo/zl06WttOvEz
bMaO7BFRK4oGyibpn3U5TV8r/IqrCbljYURKwBmo7cat8jUv+pOhc1EbZrV9aIDwHbepk5jjactD
Ki2Vmxt698zX1GTdPb/W1vBCgATtNZUaMaVP5hyT1gTOpg13m1E1x/+j7Lx261aydf0qjXXP3szh
YHdfkJxRWbKCdUPYssycM9/mPMt+sf1Rq08viZoQTxuGAEOyxmRVsWrUGH8Is0n7YXr5ZaA8IJ1h
zY6e7bFM/BvZ7I2dIXMnbDNFux5ToXcrKXyMs8q4gEMJ9LqC4VsI4C2M/GxEvQFyQy8+VIF8RPpb
xx8wRZRpzCH2FYH+LAuwhfxRuRrFTjprA3G4fvsSlRgVFlS6NqbqYWgRIz3YVtlZMI7iXV1Kj4xP
fxy7lIZnqIGlr6Vz0BN3gz6KqEbUyMbqpmpLbF3A6aoZStumR6VHyMJvw+qu+t2NiP+ayABdv30R
Rt87Kk7Ul5PTeup0RoFMfSz0MzJg9SlvvOI4aoMJsNMPn2npPIpFmlw2wXCFJGfBltqLG5mSCC7w
qEiIXXVjUnK88T0qaF5cIkgSeG3gcErKeD7JfZ5dpp6ew+CAyliouf5E/epVEpTsZcjHI6Y9PjLN
2oVlwqr4+jA4cUOm9DJruIrIx8nQBz/ugI3RCXqq1dgm+KN8EzbgZLwJYrmJgOdTJkov04SuVyFE
GkQjQbyLSB4TZJA3mFsI8COsXWgGPoJlN/yVUlCZmKB3FFLO/vrSzP+EJE3XHub7TvHCuySXjGcp
hhScC7hYN31r3dAOee0L88LX7q3kwRsfjOQh8h+Dt79l86joCFbPf+se6+xdmj/F+ZMYfR+j74r0
1A3fm7e/1fCd0yxhk+zr/NLo8uqu1qzrr8cNkfNPuT5pPpBPOM8IIqK6/XHg+hK7XG2EdtmJwlWl
B912FCd912lS/91EuxVPbPSV405CY3RIEGgwqIFK3bGNrqvCRI+nwkJcUvMNSsqokjUSekEjIu5B
GPxUzNq/LiJfdnxAZld1a+DimKHxXIloKGqaca7LyvBd6xUd1R3ZLkrGIzDAimMe2dz6hvBsIR1D
xsHNNZLTBnNV7dWDJetMOtqmAuZJsVRfqnrDMaUU5JV5pew1L5Vuq9S7m5pIeWzlcZ8KmfgimT9N
0UCm2JxGPK750uTleJ4muoG3upweIgm/rjEO78ETB/eWf9OEacINCx9vOY4cfaiyK6sFDJ1hsOp0
eotMhab3F2I4pOd02R1VTl+x9hy+1WlY7rSYo5F+Ub5XTcG/lngPbVQWwYWpULSRlz1T2mJ6ydX8
uWtQnKSs35DlBVTa2rreVTO32A26wmkF8KpOlGTYu6EH3xbjsx72OeQFCmkDqG6AtG85yNsXXZIj
O+7BSK4tleVKQcYB8hhcG/oSuE/O5cV3t0J+eVv0VtU6qj6U+9ETHtSu/x1MiGBiat9egIjIsdjb
xZbeO0ULMOPrD/BZ/YCWCLkeH4HFylm3uJb6+EzWEjIPjhJ6cBN87dgYJcTBpvYQ4oBykGkU86OC
tLRk5zKN3g1b7sgoIpVuL/tuh5k2GBNzY7bf0waeYwLaRCXN7v0XdDFTdDHH4rad0v3Xn/xT+Y4P
zZZkkJ6BuDKWKLcARGYnwfx3SFKBqumICIWpZ7emqHHFVn6BVhgvhBZi9Vvc/3oZ/o//ml//Wb6o
//nf/PslL8Yq9INm8c9/fsshI6b/Pf+ff//Mx//xz4vwpcrr/Hfz5U/tXvPLH+lrvfyhD7+Z6P/6
dO6P5seHf2yyJmzGm/YVhcjXuk2at0/Bc8w/+f/7zb+9vv2Wb2Px+o8/XpDAbubf5iMY+8e/vjVb
ts2dqP96/+v/9b358//jD/d//m8W/lj+/OuPuvnHH5L2dwkkIoIHNCQM4FFMZf86f8f8O/ZH8MKp
nCPeo6Oe98ffsrxqgn/8oRl/Nzh0gNXJxjzPM2Csztu3b6l/1zSLywnbF9qOKGv+8f8+14fp+2s6
/4az+XWOWlfNp1ls1tC5dRMjOspUhg7d7a2l8u4VLKBNGZmhaA4aYIf6xt9YDmR8W3qodtraybDo
M32KteAON4bcNeG8QlXpG0INDoSYTYeMoNucoXsTuOWh2QV7ILZrfYrFve7PwBTgGM2ZErI0wsLJ
Je/bFoxNuelc2VEd7mLXyVZwxMKOL9RfYH0OotvtihKQjOP/fLcW/jXmH8aYyaLkNvp59ub296/w
KnV2msJI2Cy2uSpT1dZHvRD7N1fZ0gTeRbgOPqo2qpCuiJ3kColx0ZV5izfr5CD+ieAqGhkft1Up
80CmxAaPK14UCCLFIoii9M+d4MNG8OGpTq2c91Hm2X63ckItQCy31DWncs2dvEHABJyrMzl4ip1J
2spRcfKRABdqKucFuhKLR0Jz3TPDikeyxks0LcXiAiDP19O01Gp5GzYDrsrM/JxVIxbLU6TtijNp
ozvx9KyDiy4uQnB5Ei4oEVJyODsYe2MK7aL5oeZknaJoz9cGvwDiW2I6gLDTIOxVCcJTda7RhPz6
451aw+8/3WIE4pIjZ0gRKxaP4V7aV3ttp2+xfFg5WJayOp9GYTGtCCj5qFgzCvIuvoSF5ij7fKc7
4cZzsz2qzi6th+dxrxy+frylqMunuDPr5d1yErSsV7jtgZXcoD90MTr4cznthQqy2dZ2iMvaQHqu
0ivfjVZGdokE/hR6PmzfhUYXtqqThkfuHZGwtS094jRvGztlU1wYaw96ahd8P5HzRL+Phn9xHFZE
qzceAwurVrGbnyQVXMQcz64c8JP7RkC9dO2NVfjNy33oXWR9UdPBKs6ygAnqDv4Jm8HF0fgn3kRO
tcEGYlu85ivI4JNny/t48w7y7knRRbKUfB5XwTgK8mDXcUFlE4Hz7pdZFLYlF7Y6Xaa+j9iItfKw
bwWqTw8LA0DVkMaHHbIY5qHIg0YLCa5pyFjl54qYAR5EQESx425fd9j0/q6k7yGZXpbs/fBFDTat
fl8bCIgINN6vOhnga79ZWeanzgLjr49lLeZgyuRG4aKrO9GhO7T3ntvY4Tck8+3Y9bf5yss871if
xsDE6FDB00y1luJe+ZyOjPMEVNXRhxCXr2yZp2f4XYDFlqmWghQZHQGyc39vnHV73pobYQcLbyOt
ZA9v2+/iYcB24BlJQw2yz9v2/W41aTE3IDzzNCesA/VeLnLxt2rh3IUlY3gZl3A1h0iM6KVAHG7L
Hl+ifjAeMPpMQEUzbJjaQVUKw8q8ztK2P8BjyjM3yYT+rjW0+ByEoO4jz+QBtE1T5V6HoHDTClWC
5matjUcL12SwZzGmmphEt8IzimOGq01T+gCqpdv4CQzcQUAQczNYqnSLtUImOGg3GxA/lXYHRLJw
R7OJ9iKyJBGHhQ3AFRtHS/6O9BDpkBmRdsH4AMeLQwzIUo3CZgTu2gbnBjsUyFu7KbiA2OUEHcRJ
aUqXKJeM25VFumAYzhuiNScqpJ5cjbBr+PjiGtijx5FAviTTF7DN2G7OKTy6wka5FB7wRB+OuK85
HILWIX5ciX1izaIijKEGyk24gy6vZOOA5diQyNjssj3WTn8f3uCj7U5sje2VcPAuV7f/zxEN8U8J
PBPzc+lNwf7dwipDcQzDftKcqXTT3+YOhYMtpEjfnrDe2eUHqEvrx+x8pnxczR+DLoa4LsvK0wuC
Di/tRtvWDit3A8LaCS+qTetKG3HvbcSdsH7afT4FjNmdiD9zMqovN0YTR9/KL+s5GR6xuLfDPeAa
DoFWttmaNwCYnP94Sj9EXO55uTEqoTxHnO5gA7jaVtmnu9gZX4wdBHEHVYG1iJ/TRSLSxflz98dV
9eMCzkP8FKes0pzGnS8ayVZJShtiklfY+jkSDJsUDvGZrhq24a487OcN/mPo+fvvVpMhD5LYxYQe
tsq22M7Hu6va8DH27PAuLayv483H2HIdaSIac+yIb+Shj+FQYYLDPJaa0225v+0a0kJ1W+2ClSuF
NJ9Ln+KonOYsHfCZywTcC1NZz0XiyDtzV2yHvbfF9H6L3PLa3J0aQHjj3Fys2Rp1uVrkSNbwdiGS
/kxHdF9fpM4LGH+EIlzBXV2bn28xBvXdv6ItVkoRNEUAagJNgqt+w7m/V78j0WQLR3m/di07kVoD
lDOxC6KtJqKKOb+Z75aGN6Wq1pqD+ra1ZW5Ee3onIpztdHv6Tm7v4k/lUAvNj7gRf71MTuxxH0LP
338XuuuMwmrESXWs4D6b2UOx/XWAE+tQBbSL18T80jGmHwMI5QTTGYcTJzn3jtIe4+YtfgOrY3jq
Od6HWdxOJiOeMmXksBTG9rJDKafv69evn2QJauT0Q60L+DF/kG9Ul6dfEGW55nnEiA6gxUp7vrJH
W8sZnPyAMc9B/pldrO5YJ1a9JkuUgTiJMARYlihiLp/kq6id0LlyuYM4CE44iL9ssg2OPyuZ+YlR
JBhoX10TkXFbbo/kJcpAh0ZzNNQGZRMfH3GtPLAWYrENpmo1JrEQUB3AEYmsFx7P7co8nRwyElsU
BQEtg2/6uOQM5MDHOiQhTNBmOKgbad/sk9/Gvbg1t8Fm9e1dnikAAubVMPdCmR/8wz+GG60sVNAI
kZzuqbxszgNOFeEWgMjv8Jo+g4MPkrt2mCwHkZCqSh1Hxx5axMto8VKZ/aDFsahUTllsheGn6mv2
yhgut79lhMX7FFndpFTaBOLhIG3B2hyFDQczr25+tTqAy/l6i0XlkpMZtDBv8ccBLMe4TlNRK53x
KG2p/R1fcI07zGOXOavv0zKF/TOYSqaDkK1KXvcxWF+aeoAXCyyCq8DaXYjxvgBT6kRb062wze7t
zE5lSgrcCLbmyma7vOEvY88D8W6zzcY2y6ea2Bqyp5AR7Ep4KpEe7KKV6TuxJFXabP9+yMWIKn1e
RakSsyRDVMatV7FC3G7tjrcWZF6k754mB5ueaahHOIj1AdNka/I3qeODQ7CLyZmvrsh5HtYm8OTS
f/doi6WvozQcKTJjaKq5rXvIxmrq2jXndAxgLugFUGxfbiDWmOpyl/Fk8YOw917V47wos0f5m34X
s9OnV6vFtZWIS2HlIszrtFcj6a3aHqL4aecORldOj5yhA09gl+wC/T8sAvy5Gv/9lG/QzHfzVyT5
4HlGKDl5qrPsTR8Z7PL1633k9Br5K8ZixRdak0vhPJKKNzmBhRmN8Dx0z18HOfVK0w+nlqFZSH4v
UwylhY+RdDxIoN3mxV2Q3QTZPjNmjbA14Msym5nHDJFSwEyck8hML46WyuqaMot5nugwl0CfAIdy
KGeu2TsYw4s28LVD+sLGdTFFqznpSvC3VPzdhIH2L1vfILi883ZYOu1qojW7/7gQuXjIt+LOuzil
IDdBGxFH2A9bbZvuYc3uOhu1HpdC5JPvBMfoQnO/nkTp1CugvYlCUcqnyrDYs2QxbmQzChhaNbPu
ZclLt1jI9GC0knSr6HXymOeQxntPK/e6GZNQenGWQumrGuQPC/aamEanoMTxzdef7NQafv/B5g/+
bjgyrHwyueZ818xA/taZIIqsQFVupThAYPzrWCenmLqkOTPyEJlc7G7I1pQeZDeJbLk5KHudbLk+
rGfLJx/pXZjF6R7gShBZKm+MVB46nz4GDGAze/r6WT4VAd/WEVw9UiKua/QrPw4cPvGagv+5RGei
xFPDPCS2dOQSyrEerL2Yp/YAnWoND6WDHVi+mJgaDUkF644NtNXtDqHnzYQHG92BiYpUtEHd0JF+
VNQU1nKxkwv3Xejla4k/+Bho9PEc5crcobDt0O13zfP83Nr5TroFHbSSRny6c88D+z7iIofBsCAX
kpyI6Osc6x3AnvNgH9ngDQ8rU3hqobyPtNi/u7qAqiRwLhlXoKo3wx79RTN04/NuozjJpt0njSti
O7LyGqzM5nIv0LQJSwOZB+yH1kZJKTEPY5vbItlMaqzdSD61ed6GE0wXaB+MDUjmP67TAo8QKx/m
4bwZ3Lmj1fxUXYMWbHPf22s54Kdb5Fs0FYqsMSM0gJh8jKaiZAOLkn1OPDaH0kHXJnBjZ9o1G8+G
4DPXFH8qKzXytwF7X6VZBl288K0Qap0wZ56oxQQH80ZmkYYbZK6Ecx50C5Z9JYc6tZujsaJRSeSi
ws3541PC+5T9NmBMUV6woaZEUb/yFpxcmjoC0zB3RVldJvJNaNVWnqQoqcGDMcsaXapyYyX1/cor
MM/+p6GjUUSPwYTJ+Ka692777/NYqOUEwmVyPieC0z52Oke4Yarc9evJ5/3fkBWT+iLK2fNlcjFs
oaTWooJKCPmFv5/fbGT3duJqtcT4/FBEoJBO60fmgry8s0ZWg+xQ2fdOROXmt+8BcJ7lEwafZD6A
hFIYffGqeX2GfWZiSNeD7+WhnfcetOYEl7gAYQRcm0eMB0Y77JX6Bj6Th2YkCptHzxJLHPIAlpyJ
06DdG00Y3DWVX11rBSx6MfZMYCnA1vGsSvdKiuSq1k7IrBQTxti+aF42IhekNh8sp89BjSJaMl3J
VgnM30qE71KVgfnXa0W0Mw3OjaGMaOimmXwMUxx11Hiih4i1w44eVHytFjn3q3iE3jdS0vhdaYN/
bQ1QvQGWwt2sTSwE4yG/xT65uMfvJd5MgYfAB57dmZ5bP0gp1ItYQJoia5FY6zVt1k6e+nvRj1pM
Bqb0RjQS81EwzL6zdavDrEkIvSSzqULU6q5GNuEqmUKAxW0cyyuvwYndC8APeK+3qZwriB/ftELK
4jDR8h5ZCZEK7NDEWy+HFaO0WHBXSnfRiEbuCn6OboKfgg81gtjRA7U+G6Q6WikgferWz4A9KmO4
7wBqotC+aGP22RR1VcT0V4qTJ3Z1CGhgoAEmPOaO4ODZusHn65vykGyi53blQvN5RyA2a4bs3MAE
bnlqMIcqBnoisS3hlxFUPo73GUpp1prF0LxbftwSDDS5KC1xXkhU5hZDXkVBXhUpiKAeN5npMJFx
jPCYE2HtsDixHRDIBGUsIqqDWOpibjEDmXwRJQy1qRDM2nndd7N4RtvRDvGnFYZLT9utbHdzmv35
2f4KuTgp+mwEn6rOIXfaE344O+ESS1eEse25FV0/rpX1Px8U81j+FW+x4wWzOqRvEC/HmzqeYB71
3soWfmpdQP0no2aqcOxZjOLEvVHzu6R3dO8OvRysHp704u7rcTv1GCa3Qq4u7NrAwz/OVJnUddkH
7KIBErN2WyqgZ6vkPz5UDcPCc0zm7onww7JtH2ojyj81HAYR/4lOh/9VrUz/PNqL2bdIopFIRE0J
iPZiqORJHzO50pEPF6/bbLQnS3by/kYya6Bwnjy5X4/astnJbkE4+h7IMuMc8mnUpB48u0m4JhWQ
879X6js642Ozq2Hhq367cpM7MUkzQJJrAosBIfjFe9tYalOMidY5phhvjbLqbLNZq3icjjHLZaCZ
QS1isZ61kGu6mkEN6aB5waFt125VJ6foTY/jzwDzmL7LRyzPL0TEMxAEf4q+Defj5XzdwFWosocj
siyDY9oZ8KT0p/fj68k6ddLQnlJwTAc4o5KdfIyMcJUka5PcofLTuVfaNtvO+QmeixvsXVYW4okt
FlzmPFMapOFPFW4tzyNMWnnKFARz+WglyJgjcLcShc7hiQWPwR2rkIUBp2nxTL0VDkEydTyTZJJp
9doVmP+DNYWXXaXdtNpQurmMsyiG0KgbVQ0YWL950tIxR1QdCaxIU+6FSjxGGfpIRpe9GJIHNh0r
KCg5biCrgKhygGNihuU7RuJF6sZBfZYJ5SW2BDRYUiV1xxKniALVtjEbrvK2vEIB8EcvoXufymz6
U6KRWFnXei04vmB1hwHejhqYl52MtIbuQT6yDDtVC0BiMbr3muWdoXaEwXfjllF8r3fpTjU8t8r7
g9J537LOsq2icZCURN5fdcXU2/sVhncFNNhQnmXavmU+oL78J1n2Ps8rCtWIq3UlQl5k8+3RqsuD
6Q1OEwQIcop2pYKIUFoMP47W9DOswr1pbpT6FSaiI2k3fuBB90UX2LOcRhvszEtA3jR7GXPx/jLz
KCHjhAMdagtz34PdMIWv8pRfKgDnez2/8cr+vDXRBzMVtxXRnh9nAm6CRplaVFeTIv3q8BFomv7g
DaLr13NK+j1J0CzDrIfSXAMbLxIGR6J3lpr2BE/N9GxqOHaNBZSOYUYWofUC/zJNoCbVXNvDQ+zj
ylxZTw32h/gvNNZ11nnuEOCfwGZY+e1BCIMSQWTdxMS+xn6yfNGhOUudX9gJKiux1nBRsKb7psWX
vRgQI+7x8CguBaGHsNXfRTlsWzU51niIdUN0FWIvbvTQiWsZHeYORaxno8DlLcMJIsZJdhA3VocG
tC5ty8HfGKL3UCewxQMogxLqi/DHItXxcn/joUmr+sNDIjdoogQ3jVk9TWWFZrp3EZkvSMmCYcG1
KK6uh7AjTxWOef0bm0PEiNVfYtffIWOSRTU/od+onedEXsUqnX2kq3srqK/i9lZIsrM03ySi+dAP
ItYgmTNk8a8emoQXBTYXTuR1U7urst9emv+sdSCUQcw7bB5Ntdu23pOcyMD+IEX3eHCg99bFmhta
07PRFi4MddV/EHOkbooSac4CK0YcM9IQTY3bsYlDpq8+WGG9bSZaKGk8OGVw0OreycQbI/0mKK0z
pT7Ivp2c/oJfH9bnucUIJD/EqtyZiXo7DtlmNEq7sMQLCS+lTvieGAi2I6/StNthCO06P1Mba+NL
kWNq9Sb3U2SbYN7pt16NblN+LLv+3Isnt/HMja6DGc/vSA92RbxvdEwmqHkJgV0j7VDDYM+Dpyy7
Uut01wrjY4n6aeIl83q2RZzGsm9x8Fubu8pNYSuWdgyG7GjAK50SW2vw7pZdPTacqcfNsvhVDlcR
wmmkHds2BpUQYNUyvBgJReexQrQ9dxoVB0CMN6m/uRm2D76pPEhFcyfm7b2EAE6FmJeUFLg6/JSg
uAga1h0Ggs4YAqYIKpTxYKPNtvGD6nkqpIvShNPSTXsBLYMoN56EWLLNaLLV4FdZtI6HBgI1FNeo
3UynMZPUd5I23OZKhsqHE1LF0duXVmkPZnDIveisr43ztFN2vZU6Q/erDNLY7k3hLlTz7aRKT1O8
HzHlqpIQS1Twr0OMK14rE1MT9kZRZXapBldRk/yYosdBAaGRnhWJ/Kr4waPndW5TUQcM9noO7Lx8
bsBsScNtLYlOWOoPCGdeT2U8W6+eWbxc3Vge5ew+7m81BQWnTLj1i/pYBT/pFG4tEnu0GHkpEmRY
5MsoqO6D9hgrvR1SM9hIejxeTAU+H+wM+KWiFmhOG8lQLga/LM7lKqzP/KbR7Frx48s0V6J2kxvm
cA4OKbnq1Co4U2NJPLS+mAEcN4rou2ahgNmDgENGAOeDRP2uIVeHa42gcEJ0vwIJBpTfHvXBuoNz
iIx1Zj3hZ7rpUvOmjZXbxuo7zjKkKLRCsSsREVUlxbq83VbSrimrK1wAf5QNqhtB+dJElu0V56mI
arh+VtR3RtwHtigOP4Gkst+dG1l/JiidbUQJopBjyE45FvGmqL1oU+I37+KKEGI9VrQ2jIIzGuX4
1SFdJ4TFaxI3iu0b7XXmS79iTX7wuSJzTbv3W9ERTOMJY7ZfDY6WrqwYtR0E3VUUxFcQejHNSw2K
O6og7/y2i46wPGMnK6foV5ibIcwFKQXsL1Tz2or6Dnga+sK/B0kbLSdTMzarBj1laLrwRs18zLeN
X4bO0PrapQCB5liIcY+eqzyiKjElzXcjT4I93OLW1tICPGfRs3aqPLbDyKIHF7ILGgUyxBigguTX
mypgI0jAMFRSgOmdlNpiGSNDImOwIqoRiqSpIuzHrtS/mSO3tbTGHKXxPLQoNDJrIWmFi6EJqXho
ibcDvuJtK71PLhKtmWY5XVrvJRIXpWIVvl12Q/079DWy8FFGGyoqKjcrM5y4dNT0ldyPz9USDmod
ombXJWZ1G/sYaVPiCTelEncHahsNZkwiipqgf2lOkXrRpc0QNjCvYkh2nM8QxIKN3Nx022nofETj
w/y8pG5yoU768GjWyWuAqnmrGvXWSIP+mMBrlJF0D0cEsrT4agoNjtrmBRO/8w5CqYeaPm8HxkbZ
jlZNRprSZTvReI2EbBb4xpQIyV9Vrba1wvaaSqirKfU2kzsRp4IOsUxJCIVvWTDFm6jplIM6DcLm
66T2xN0QVA04aIlmOQSgRbouS4EaWNJANi1V+6Hvz7Q+TpwwUaeVkvbJ7FmiNMFFHgMxqCQfs+c0
FNuxnPN26w7o4SbaGpvw0LuiGwNf+8+75GAb3wVblLSp3sE/lQhmNMeswex4paB8atgUsmVKu9yp
5SUYN40rIyiqAMPR4VkdZOr0iism51/Pzec7AFoTCu71II6xM1nOjdWyJ1KBHJ1GuhxVy561qZpX
tVt5ls83NsLQT0HoEGDzpzbVWAVSjpcybzui30Cx22jlynYqAJqVCiAhfv2nclHblK2pszU6RXTf
+NK8fa4srs/TAUf1rwjLFpQSQ9acAqjuQDFwl/Ctq8lfgXt8vnbOkg+z1AMVDv0T/FrRPEyVo3Lk
rb5Wk8dJ/gF9EglxV21fv572E82Kj6EWi3cKM8VoJebdyGz/x4zg8jeCU74gm91tZLfYrbbw5nfv
Y9ljjohVpSrrIKuWlH5dyKA7T0SsWkfbSntyPtDAxaXvrAf7XNObY3F3n5sWvDmLHccbB7aCrhs5
/uQ94rOm7fnSY6R110FVIS2XPAspNoxisOLHcHIVvou7qBtQGK7UXOUZS/lYyD/a+vHraTu5Bt/9
/sVNutZCMdYmYYLGn2+xuXECQz/vrGjzdZgT++iH8VsK0ORDhvO7zvgpqoev2hDqzlT4B0oIZxPM
hCEXtwJGNVU3xLYeCC+yBWYnCbqVV+5E2/fj51js53kgyrFuMZ5S6Zbjpji8gYTOhllfinrpn/2h
tdbv6bfw34tn2aps8lRqp/Dt4c8HCxKiciGIF2n+0GjF/uuBPjmfsIjRZjOpOi5rc14odZ0wIFwr
ZKQBsXQWmPG2Is//OszJ+cT1mVwZBDnFwEXlVFGTqhojEnXNAEFubElKXZTJ5/vGRtrE2zXS79ux
sXjZKQXDJaFBAZZHXryAQUw+avSkUkqmoGhrYbpwKEWjFOlTGgYKm5Lf33hTS85e1boQbMOh029S
oSqv+dl4NtlopF8kKEPhlnlrAhBvBvMhU0r/WxY3wlYrc/m5rDKU9bMOtHCIw0KZylBjmomLq16L
PwQQS64WxvU5l6qQjlnJxW8wk4uiE/wDujR9aDeNIPW2EgziAwqv42FI/N7uizB5ihUjcdKcsk5u
UFp1dMESN3HT4wdeTZ5wHxpGR4EIlVDQtRgLpQoCSnmsJs+q7E07tKsSbGHS7hBbsXw5CiKieaNn
fR807BlkLSgPMiInD+jYcHX9ero/19tAtphUsKnHs/kts6CknHj8XkcpWQO7RxTPNmXPfzDqHC5R
KzVcgSbUWqPw5evAp9YZOGpka2h4Uihawt1q8vmh9hWO+YuGwtGx2KYXiCsVjrjFV2e31ro58fp8
CLc4xExfrGYTognlL2Syptalq2IXa2XSE1AQ5APQ4UJXhV2PquzHrNJnM2iVAvfLuSY7t4xNIEPC
Tt6vocJOHB/kYWSNjB8bwrIz4Aul2OQqzyMV32P5fFzbbk4kezOLG71pJBEQ1lluA4nEC2SKlK8T
9RqlFdcPnidB3sj5tLKxncovEOMW6arNwAGe5uOYlfRj8cJoKOK5iG67IbAW69K/6LczQaYW7TW2
5cmlJ7O3KWSxCtn/Ysexqo6XIuUKr92ZMHvjTXA13OSHxsH2ZjX1pw05r63lDifThEWe4c9GzscH
zIte1QOPsZRlrFkLqxRZ59k3PWxknKn1W3Xe9+T4qtX6DFOh3tyWnZ45XF1fuCh9r2QUJ6Oh9O2k
LH7XyfBdas3nKYt+zHd+N9ST7KeOG8NVofa+K/ryhegbFd6G4ZVhAvMMhl8AajBi1SgSTV56QIX9
FiGos7E0nvV6vCXfdi0Tn89E1L4nApXCwaQIbBUTRWbFDgQUFCvPfOpa2oE6MHdKCVRwBD120jTE
NTfv2Nk8I7a7qEIUH0eUW+hBjYOWauQg3vOQFUpj16J/m6B44DZdjJcsCv6RXQYylaZRvJS92Vst
77HXTbDKCKfRLjLZc5EAgFFe8b/q1rz1Aiz8Ukz1KAAY97WGWnQlXpRjedaN1r2fQtAxR+hcsfiN
QltLJUHgwNTM31PrIwwglQBrM7xYp/y5iDBNTkM9Z6Dwb7KrtPNu9Fa/McTiR94OOMliSGxK6caf
ph6/iqI+RHGcOkqitS4Ug3pfxMoDVpZ3StkXF0hyBdi5GPlGCsm0qlwy77QCk7/Ej67VxrtJtWB8
CAc93ahR0mxNfdIxaqnVey1uezcIqubG0usmQh+ob5xu1K+tSLyVdVAhjZgIbmlav5JMuQs6DC60
HE9dK6hepiJFzZFCrBuHxu9EpWiuiuGEXCXK5zHiQ0PLYEemjHQhY+V2iWziWU1bIia/tc3ai+3Y
UGa1/qSlC4C8bRUhc4Yf20bzLKoq/qRF4Mqsn12DvQTNVu8OQTYM9xocF2wxH77lRerf+rUIDSbN
t7owNC6I0EPdBtdTPE+YUH1vG0pWQ6bL9og2EupMuD94+mPUeYatZ1C4NWmyvXBwOsWzG1+7Roj2
LM/GwOlj7SovQoOpKzv5Xhyr6yQscNORIGYn2oOCfquEFXoaTC+VJ13nsxBbwZE6octJ0e9MoPWD
fwTWSUKzSbTgodMtpzPjeOMldej6UfQrLsvovjRy864MiC13RbltVC1BV0g7D0zsKsr+UoGjfT5W
uDc5eZFfay0tlLJQzluqlKYSbcvoteg6XGKGXSckx6SN8J0zLsW69i4px7tyXQu3gVlsJi6PtiJl
Z7pufcs9C0fE6ULRwku1QTusae9zkeJbTMtHqf0XvIx+TaKx72eWQo1vCL5O5e9a04JNg6Kpppe7
om9s1AqwfWm2pZZvLFSh6ctAn4zi8ZaizSYbWmSTRvwH02OWxlCy/EOpdHdl0bH0S4nafmPeV1N7
HWb6McZVBNBmGWySKr0PSGyxV/lZmO3PWKZCj2OVb6cpsratx16gX2pqu486YefJ7aEbBZPCIw0S
mTqtGxX4d4sR/g21Kd7WE8XjVHYKSb5W+um2FOuUqrK0F3Hr87W2ORZJ9w3wJlUyM/9f0s5rR3Ij
adtXRIDenJIs1973zJwQY+m959V/D2f/f1XNIYoraU8WkKCOymSayIjXOAa+p4NO3pm1ja3kSWQX
YvC1CUonzusvWhA9SrKMaV19HfvRVy/AAtUb3WQsb8pMPWXKQK4YX+losmZh+FNP2qfe8u84wBsb
0Agqej0SngHIIMtLv6ZGA4Cp7LCyNQ3fDgwjtA0Je+oY9jal2C6wvN3cLlCZeZmujgwboInSY9yG
r5MUyXZTwUSbsGeoKa71mnAb1f2pToM9HCuqmBI2Q2SEifxYpbpv54l6kMX2u9pguZxk0DUwB0C8
mGd1ZhWq0480KTRe3i9DT/8oqQQOgySgO4RfU1sE4qGVynejFZ7EonqMtP6ppqbR65VsW2IbuWbo
38uNuksU9U4Tm5OItnEQlQ9VLv/0fdhe7aBDddX91g58y21G9Hjj5GpIy29J3VO6DDC4sZDozfgM
O3lAucxoU4wjEZMd9F1TtZ/F0gOsVYm/ekur96bYhzdIo/rHXFQ6pK18RbIlOS7sevSRGUXqPaBv
PAqvZVJdj15EY6jPdTsTW8HGivC50MunQkD8W87f6rD/NLC5ssi6wjfxphG1E5KTQoGyY7lTYo+K
ceYNz15kRHuU1wSk5PsMsyxCFPJ0JQz1T7mKDnonPHQjua1U6FgWtu0uDoOjVWQOtaxTkImvVaFJ
9pzuhDZwwwSAlNHHd7+tI0tVLm5Vzg+y8OpzGQGZLqnOT2j4VpjZcZdEvitPEpZRvoWBauhbJ7kI
sldzMqrrdKq0q1GlW4gYaQjsy6lS03PiAfPzWg0RBQ5LicOuD7K91Wmdf6r6QtUpY4cF/G78CFS7
l8yThPqZfGBO+1+ooL1b+eg7phf86n3BTU1cFpr0PhaFpyz1v4J3OGWUE5R2QpzWepq3qgtLWN5l
6tyqrF6kMVZYz3n3WR7wP2h9RXUBs32XA5WGaZGg0VkJpdNHmFoqygM2Iu9xEL+N2Yh1qSXbE0wm
t039kkba9C7h9IKXXX2N6yD2anpzpKn8K2zbEkCHnnItm+jomYh4S+IU2NNUDq6s4xsp96p35ODH
k1Uf0AjG8n5svLe24IkDY3BukvEkC1rpS62qqWPgx2P7aPNreXvn4WlFCy+8xd8X1zcxfx01/dGi
x4hWc3tniqnMape/B1V4rUbqq6CI+E2wy6Qxxzclq666oBycGCdWqjDPSZA3LsrrAzge/VsgmHS5
TZ1yl5oheTUkL9Wk6GBUwltPFdHnUFt7ENN70SruMjR4aCxktV3rpWrXPY6UI7SHUUx/KMaEM1IM
ic2CjaIND12Bm6AqZS8+KhS1RyvS87MvbVyeRsu/z7lwyeS+MqtfsMB7aPCbt4L4ayXMgpZ5UgGu
zHBnk737usu/eUJ/J6SxcKUGOGJxRxQwsDiP4mbc0QH5XPGeRCPXRBY9PZCCvCdBdBN15lvYip9N
uY5suIyejWjsSGNDey7zgkOyuh9qrtg4fBO17rEZ+nfu7WtTxstM0q/0rPsSScrrbEVUCir+yCVd
3cR7S5L8XvSbCHM0615ItXKXhdJrnha0zAKZhnYfSVjKDFcIdJhzHxPfqqS5GvL2qvMif5eDm5Pk
SnV7CwOyalB82+vDVzPRa6fCLhhxSZDgJTcJdMECZMLcly3Y6WMl7AdTe6tz/7pTlB/5JNyng4xK
mV4mbxj3ZTRadQXpWf0zyqo7o1ZKt23F4kCmc6VW8a1QdXsptMCiIV7kY0KMKu57iAcw8OzwIFee
5aqVfitqZetOgfYSCmJ/PXYGHCOv9me9rpbPHiCa4yEyFVVJjENj9CDWfKJ0OnZBBZLX704Feie2
SmGqRdh1l2HAU1XmD9R3HyI9/V7RxXI6vXzrxziyBTF+8uLq4FHCA6QRPfc1fSkjxBcvSD9zkfzs
LPm+ScD5s5SuSmBdtsKHsQNtHE80hYwj9KzIHvr4Ctd0rAaG+HssSF+ADLS7KJcfSzH4xVHzSS2B
8be98hmpX4lqq/EoS9g0Rj1Y0TJofkmtlbuY4qJvoqKtj9q3b/CFVJ/SdqJh+BQkvVuI2SdDn0o7
DJDlV+U3i02I/q766A9S6QglFZQJwWFeLz0ubkrkRl6iIR5LwxM2T4xjZafbITIuoBRMZR+lXvNQ
wxnTC++dGzjeB6V4mvw+eB15JUTdKLqZPLxrdRe5cY2qsBiYCntSbA+1hVYmOrqhrUle/6Uvfe65
qnsQvCF1OzkP3VryBDxBzJe6GngkkUG1VfToJbgl175rZRoq4fP9nZITCz2Ep75vdSy4ZItiz/QE
piKywXM8ylMakFUaL7IQAHgXlbs0SfGLHE1nknoALrUhoZlXj2iDtv6e13QNkzXWfuaz+k0dD7C6
BxzijG7kTDZO+hBh2qI0XxUVaHIsZZ+mkPXZV7z7dDFK3SGnvhj2P0F+o94Tp9gEZD2IQO8uNdOX
cioFJ5f9g14ola2HamjHbXcKSnZQNf6MlGoXD23iWDwPQ5n8M1eFpyps3oqYXCSo1LtA7ku3arNr
8JmPujecjFB5av3uPTVUrC5T6V2JDcC8vYnYcsBVnyviRCQU4EPds0sxY2LUcD/Qiuyl4LrSKxza
s68cDHhpqGNw8toOmbIycrXEv0bAB2vltACmlb5i3ElOU2IIBVzDE9VbMYlofqsjX6eLEHKNTlkK
0cVPvFsjmfaiFD4bHXRoyH+iO3XqjHnS031mRdVVxQWfzCeGmvAs8oaSEluFoHlOvmMnvVrYAGDt
qe5jYOA+M9HILyPKQCg0J/d1IN57VvtW+gU2AWWHhKjMvZXWQKW4HU9DXJHnYhgFEWIEthV6xwmD
j5LlgGGICUe1BeTjwyq5nvBx22F3a9lyYJl3uZodrUDbdRgcRa3ojhr2swOwk7T2X0MtIt2UMtyq
4vzRLMcnI1Zjp69wYS4A0t7IYqXsPDgKx9DLRE51lthQitOrkXeA/QV+Ap0UAAS6fCynPtulSlI9
RcOY8tdKCrdqRbbQWhkWqvkXfwwfE/aM0TTPXaleVQVtndK/jgZmUsDGJ1YmCgBDQTLVDSEN2CHZ
TwoaepWY1cfYar4N5fBjmIRkH0pmfNXKvWRXYU/unmKym/o/qjyjKJB2n9qsvW+CmiSbKtarkYne
E6di/is2jeSly0rjRRX0+oW7rzvqcvtJjoaUl0UV0IbGroz/4CXKFZ7+wKwFqiBPoarUv2QdH+Ep
mvS7KmxTR+2nSLerTOeNkHdZBPtKtshYIS8aWMeIJf8gFervIkBGkK3JQPF38PaZOOBaMck8M8PQ
1+9BqpsPndEPx7FRcCoKACboABV3ldKn/Hc56tH40fUolLuKkkhXOcZy2NXlT33sH1tgszy1052U
y2C0ompnjib2pDoPEdOc+pMYj6UTtiY9evAVqIdLZENe0OdOZBrhrqt0ROmj5Nvk1x5kavqfqcUj
NEExnbR3gL1T6/m1ofpIh7ehtQ96Td7HTUd+Wnuyg9emtPNwQnUCFTOMSmuFHRKI+FtFw52sxLbc
6HT6SS/tKVDuikr5LBaybSbxrazNlfBC+9Fzx5nTnDjmOJsH31Ucj7RIePKKXOUVLI5XTKHmZEUD
ZmIykb/SSw4QK88lG0BW42ZSYe76sTXIOBX1PgV/cdNSz3nMxQE+Sx2mXWbrCJtHKC4b07uKe3GE
HaTRarx72hhrkRH8CdDL0cDzVEMUs9XH4KEd1H4neon+PnpyfcChkyclDlO52Y/HMB+5S1UBf6hB
dIDQPMwY89EJ5TD9LHlK/+CllcHuwEOuG6Vk14RQd52Uh/OXQJiVoy3QKJ+aRuIQ1o1AvbXG2rwR
cxljTh+g+QP1FPkgK219VDojuhaaBCCEwOMFP+idZ0T5aEu+7L8iNhw9yM3Em2IKzfK7YgzKV1Bi
oaNG2HDwai6fRzgf3wuxMZ4p3CANHPvgWI2QIpQAgs7mPevbjdTnt56OAUftFd9bo5oexNY0Dl2a
JK7YtPpOTH31zReAsnidLr/6XlvidpyFWJ61vq1xgu9aqFLf6k7mtw5arrg15bAvqqbyZugphVmh
8thJzTV0mXd0iMV9bXjZjkMaX5ssZ32W5X3W5o+TplWOlbCHWmE6+k157VmhYQ+RBRiR/L42utAZ
y9I8tCrAPaUu65cQlFPTSbPfS6JcteOXJo3otPdXnlE/e/VXEJN4keE/gvS1M1iWf1XpoOzayLR2
ujpY76lZlHeGgQy3LJDutbhtFVXRY2aMQpzW/YzqAnZx0oDtpJnS1RSWep4ntdGeFLauVjef9Cgx
nTzsXlMfqJSvNrgLpDf0HkW3kcP86DWFZudixIVkaXickzeANI2ecX6Wd/4IJEpE1v1GbSKBj2sO
vG+6L1VgfPOG+IeBO5MD/P+dpjIkxRrE7OQF3/xUCh2pRgFVsALjEzmBjj1G6J+0kv2bhJoGSCsV
XwNBQyK0DgK3EMIHT8dLKu1A2BmJaoNr63mqip/ALoxXRl15x7xOetuwjBZnOitxABieisajOEdB
LS5UbHiUdLR7tX8QFMG2MH2VmvpWK3rPGcT4zerM5xSBcVsoqNZkref6sQcscJzEgy7r36JGROEQ
8oejtPl7NQjxye+o0+hCIe6ywMpPkxA9Kn3zhnKvO7Ro5FKAeBWbOrTHsgIrGqkIrVS8KBKgifYw
lPpOp24oFiKdM3E8JlqFuULWxUeQqJBUE08Al5rscjWtbCmfNWlV3KQKYfo5aAVO4dC8bE/udnkj
1bYiUNpIkyzd5YGWkWWZ7mSoxzzpEirBzddIlhW7bM2fQ+O/Zkn+LPrZAx7K71Usavu8xPGm9zCn
A6zPx6n41hat6QR1JQGYpJOOvYyVelc5FM3Lp0jK8SDWuNF1nzYkPKIesz1UXZws590YUf0OHT33
gH+HYf1JCc0Wa8mouJXwiwZqO8bkswNwclKA3rKVchzu4fDUt75Ka8/v9eQutSq2TMdJXOXtrwRn
51AOvnvgie0hUD6JY4JjlEJqaOiz0WRqqY96FlUUh9Wxps6GIuLlftxaP0kRLU1HaYhmzBJBZASa
3Bpz4yrRy3GvZgLIy1H1NtACa1042OAqik0zL9xatMcyNBL1tiYKOUcIiUC1uPd15/JQVhAd8nmQ
ubV1xsjgYRgNFjg8KFOz1BpqiL/Vqrd6fatjQbXZwsXURChh0UXKQrGIpRaT2QBOIh1yjARssxg2
GrRrfTiao2g8apqEIfBixuJJp50gxfjVeirXpvcyQX+wpQ7dxbbyNoKtkKFNEg8VlTqUrSS0zz5O
HfUG2D5CgBVzi8AZFYETIouQFe2QZBhtR8VJXeyzNj7Y6tqDc2aC9KFzqi6gG+FAfY7Gx+i0ueqm
SctVUD1eXhPzx1i24BgTNC3+p8pLljfJejhNWJE4XSZrmOMOjXYX+k19U9PTOYq4gcOx1aevl6Ou
DQyeIMrtmsGzXl0skajk4WLCEUM0HS/xNHgz5cbfmLy1Dv55jEX3FGoMfYmimch6ch41j2P/OAqP
ifxZSK+6cMMgcG3NW+KsucYBaaEy+HF9iEEWj5GXjo4ZmVAVikMiNnt5Kp8uz9tah5bOJktQpkNL
R33uqJ5tYR/cxiAPpugYabc3u89+Ju61MXLwjvLMO6/7npWv3SRwp7/7ar4xoyuD/BBc+RicBm9A
ywR+RCgaUFJ0lABiwEtZoGxtt/kvLVYlGukYNqEI+VvacBGpLSM/iS3xtzS7sQ93FRraO4gxjmzD
UXasH5fndWWtnMdbCkvXIWwDkScePdmITClxU8ze+8cankKafdaULfbxzC7+c3yKquiAU2mrLD6j
oJT4GQQo/wSadR2E2aOXGZbbpfUvuk3HxsCmWhTgS+Wh5NuCHmz5hvzu5F/6AYtP2edpksPvF1Fy
HNwZWkAKONAMLK7iV/IsGwOQ40zjar+Zd1vAppXNz2T/NfjFXrHaIY4G6qBOMFKZsbxjGknPl7/n
6ko9C7E4rg0KS2YDtBiA/XfNe7WGJ0VqNxbp6jB0FblDGRGgP+G4lu5hrM43VHR9L0OdmuA+/4Nh
GOCWwRXDrF5mBRTvIhRWNPAHPVV3HsI9ZcPB3IIqrs7WWZhFXmB0aqFQ5uV92Jd20rZ7M8ttqUr3
/240i0M/ib1o0FSFcqry5sUPgNNsKhYbX2UlLZgVDkk+OCKBbi2C+LVF681gJ7e69jPxqCQZP+Ae
PE1tfro8nNUz4yzS4n7JLI/SAImrk6uawGOL1hpSUAVJiBhScUaRhlKp8HQ56OrwgDqCNYf4oJkL
2QIZc8VUG9i3TZDvw4JWieGVB90v7gW/3F2OtboszmItso8kjmj5sPYdH8lQ/4dGCm5mW2nc+o12
FmVxFAYj0EdIShyFNxTRAYYZT9ptC90gRU++PF4e0uo3Owu2OPaAkQhZEzF9UgSskZZert50mmVn
ErZ/yktFO/BywNVD4izg4qxLVIo6nc9BpMtf1Co5BbX+9zMPBOUwvpkhbwpU7o9XZZIZnTgGDGmQ
+u/0WW9rgZdlbfSfNkayeifDQZnpJ7JIzeFjIJq2dZTGHYH6pCqp0avRg56CIJ1iRdlDweC5mun6
Qe3EHNMRX3mI+5vR2Mv9oz/mTvY9jys3iup4tNOio51nfE/C0NvBtjIpnk+frTarQGjMpNIaMRVQ
JtF+mMz0OFhtc22Jsg86zMw+N0VcPDetVp60377UFMttoYFc6SWV+VZoLT2hNMFXxjXroT+lYyC/
C6BJ3roBJ4XUyvLrtjOtl8vzs7ZbNEBz3OnarBOxmB7KWXC5DDrihpAgrhJfm+a3tvQ2Dp2tKIuj
uvNbQSrnvruJ8HnqxY5WYOAZlRun6GoYdVY90GehWGsRJshzFTGcifuzQCmi3FHAdtpw/w9mDFMH
hLJRVbDUxWaMQetkUUIQsYKdFkPapg1MmeUfjeWvMIstKJFIQ7gjjDDu61lxR3iw5K0JWztYAIX+
dyyLrx9qWa2Hmsgp5kNPS+A8vwQiqOsfOorSOfTWy1O3dqych1t+H1C7QsZGdRrgMZGENBdAw8sh
5j+xzBDPQywu0l5s1S6vmbZUuPH4QCKlt7ajEZZvsKfmP3Qp0Dy1508a+nv+OC9pafqJbKaTR91R
5AjD4NBtu2aDHrT1oRbsD1qbflh3EGwLZQdRwA6bO7O+KZKXHEK7VW0ofv7e9RcGpy3u67QIY/A9
6JnNZhCSC330QA8ca8fUyTHB3nuu8DY5I9Zd4zuWrF7qZE/Nod0bV+pxS7x1fVP/d41qi5ti8o0k
lOeJnhi3oaYg4zBPQIrj8sLZCiN//J6V106lLrA25aax1WjAy+Reo0b876IsDw8xCMQ8ZXkauPCC
TuiH5hni9b+Msjg76hBZMHFiLOHsWo5WzgAGtxi2WJBbU7Y4PYLMz8mAGAx03Z0l46CEN3xiBe6/
m7PFqYF7LhppwbyllZcElYXe/Iauzb+cssW5QWtHCgVzvgcTOrh05EtgOOYW9251xmZZQoPqHzYg
i23cyHQ/wxGxuxj/P7tqqStLpfpcGLC+L0/a6jn4V6QljUvGz8XXIw4MRMnIExNK7podlE9lHDuX
I60e6meRFvvTxzrUsqAWOFjwuKLZPYRxvHHWrp5+ZyHkj3szG7CNxZ6XKzdIkPe4KnuQo6jWogaQ
17Tx+i213I3vtGRLVGM9WQ1CR3R0YAIFBm0FiozdljPY1tQt9mmqTGJh+XwkIxiOAMYes0JvNhbC
6ksFWwW6VojEQpJYTF4fwuaP59qbfMiQEc/23kns7QLzsXRvCfZWmWRt6s7DLU64YRDyPO55lXul
v68Ucy/hwi2Z4eHyqlsLg8anCP8Ksak/XKlouTEqlf0qJldoNnj1sZa+/v0Qs7Ymhj3UMbSl8dUk
dBUqYS0YXPEq6w+xcFCkjbx4jeXI42euZCNtBml9ceyMQS+h41nOBa1qn9xUp2wf7L0blAyQ6NeQ
K926TVeXAwSgOeW3RFExFld7rqtJ3Iod2q+Y7vmw7Q6okhyCJ8XBPexqi9a0NkAKWjy9NNxTZ1W/
j1t38MxIGeeti4LRvtbt9k47lo7nIqOwM95G/P42BbZXlsaHkIsFP9bACSWsX2E8ykdEUvelmX01
rWKjGroWhhIXpWVJkkW4W4uRqabXZmkjOjxvT8pgPUS+DqVaOV5ehWsfjC6exZ5CclE0lz0cYBaF
BKR+4oP10KmgiXjObIoi75sDLuzCj414K+P6EG953Va0p4RyZqLd0xZVaLQf8Y1yGrsJHPl73tmi
O0tMq3+/IKBBsRcNjRoy87q4GnPV8xNFn/C3r2AJCR6u2TiPoZX6T4b3V5xlaiv0sylcTOfIBaz6
m9LnuQX+edot1KqjeDRceUM8e3VCsTrAQ08H2rX0ORMaU24jPHN4/MIlmBq7qFGA1bfSpJUb/7cw
J7qFyD1iMfhxPXpGj3BsT+MoawHnKl/67mmwfLetpo2jd/4Si8fBh0CL/RX5oVwIzdyh6t+TKbZH
6znsIqdvd029Fzoe+PzDy19tdQoRHf3/Y1tcKkVWoECuEjKPjz3KSxEgWDmu95ejrDEXNQpSnFXY
2tAuXaxBI0FYBmLj5AD11H+bAAw4JINrv0+efGfbIHl1WPjMALLgJP6j+FJbQ1ej2IMcccWNHAdu
JwFU3VIOWFsYBjcMA0KE7w9FBDTroGoLCHDUQ+hO9WBb/QxTjdHf2soFV2fQ0Eg2ZPaxQkXp4yKM
5dErjLqcD6tZzTlEWEI+TYfJ0ffo5u6Gh3/wxdhSlPfgmoLMWXyxQhbRykPdGBu2+XCEn9s7HY6u
pBw7/Zi9pt82Aq6kbJpBFRGhS/Q79eUA1V4QWzGcJ3Mn7dvJrp3CtNHEVV0OzF0z2H3tgAzfAies
T+xZ3MVtw4sEnrvBxNbeLjkheWgcE4whURL1b2eLtv/BzG/ex8t9Do9fVzmMOU+Uxbf0O3Uy9LJm
n7vSHnDeIXzUsdSbzbOLn5sDnI+nP6MZIq5BnJX6EhiRCwU03hadAkheXDtueYi+6TjCJam9LVKw
8qDABPevYIs7TkwVBcoEweKxPdX1p6DiNSa/ROFdKRRu3W0py65t9PN4i6lUg6hp4iJjo/tw2oLH
rs93tRlunJJra9Nkl9PZo/iJUvTHzafCmY0rk+Orgqs79G/+JjhhxXPCRDn9rxCLZZinWYtfNNCO
Zl+cZjvC2ajzf7OSWpuz81CLrZ3GQd9VLXkI7KnqF2xZwNqil18JFoi4y7t6bTkgqI0ovILoNCZ0
HycuMkovUlq0C0rcKUOv+CJX7VUqZnsU22cVrVtDEU6XQ65/q79Czv/+rHyYABQtpFwanKRzytx7
TWvz7XKEeX6WG+p8UPP8nkXQMT1Ev5+ESsU1A0Ds7j8E/M2NO6+qS3EWe0mB3SMWxcgR/En+pT+O
u8ApnfSAdGnsNFfo5mI5AynUyQ7y0+URrsGbWI1/TeJiwRt1kzVKwHdT7vUrKBpu/TTfOLMMuirb
WIwh/bXVP19dloo060HQ2kZj4+O0DrrRWF4B+V+Mwuc8mU7sZceM28+Xx7a6JM/CzIfz2ddT/DCg
LsjXy7LmNMjFofdn7Y7IEfz+2ii/e+3W6bE+MNwkfptn8Dr8GDEuTFVRQq7SPPkl6fclgF9f+3p5
VKuPGZPG3/8Lssy+M39M20piU0eVW3+tWSnxQX7W77Vfc361tTZXl+ZZtMW3msw8U4SAA3EEkM0T
ywlCzW50ZPSMwsnHceMYWV+PZ/EWHw2tJMkKxQGtnWf9CuIpBpYDT4v202wyhkmC6z9vamvNf/OP
7ceTSZobqbxEF2NUEh6hEtorjp+hRWzmOZwGfWxRXDZgr0aQ0JB+VzuI28h+FrVwKj3kIaI6HY+R
kMJp+Cdf+Oz3LOYAhV9oAKQOZGTjzr8uD+xHrvBTdRddAbDeqnOufuKzcIuje/BSyxTUGbWJqsMp
nK1WJw2bQdGfLDcdEvC+cq0KG+2Y1b2CfS0VFFkC+ro4vU0BHLugMchMa+y4QSHWH+2SQvs/mcyz
OPPvODsFDE9I9DwgTr0bd7MXkeeC8+/32ZN8hM+75Qu0NazFUR5FLe7Y87C0+lPjoS7ZUG33N062
rSCLQ7uygMBChuKybW4s9RQiTQDIf2PmVq/Xs4lb5ClNHEUafhVkk82ncHoQrf3lL7M6CMxdTA0F
KAvZ9o8fBvk48NUyfz8rThUHScppWRnD8XKUtVEgaQhOC+ORP40Si1DFO3jQOL/kFzXMnRGFlssR
fleyl8eHhbQRwBz0c1RjsX8Squ6IhhEC7uQBauL0LT5Q0nKM67lKJ5/yU+5CjOxtNJpt3K5fh9vt
p8baJp6RwpaCYagq/846z5a5iVZKrjb6BJjF+CmG0lNlZS4ivt86dFh7vX26POjfbZY/B/1XvMUZ
hUtqKEU9X8+LjukdaKTolLwAhnID7Ia10eldpBct3se2cfhfNNLWqqJ4KUKvpyQPMnuZqfuioplj
z4Ap+56E94iGagdHeh+f5pfyeJQpp2x5361MMmVEHstz0ReB1MX9HvZiloudTx+gjXcWjNqhPmY1
JTBRcdEMuDzFK/uDIh76bwrvhZka8HF/eEaDRC8OQzDIIU/+0OIrv/9xOcTaJH6IMe+es1UjTuNQ
9jkxGrdzeZ86orkz7lALPE23aOmHrnlXbtR81/TAdD4cb7m5WI+ey8eYclBAHisySCMnZZ/uvJOE
gRTNKGezcD6vwcUaPY+0rNMDR2rhpxIJZ5r97CcGppd8Wtxnu2zTZn5tbQBSYDxwRkAwL5IIeJFS
OEpwYaaqBQbk99aNMCrUU0JZRVdBgq7YD+UWHGQtG2SMf4Vd7EPEp4MxpCKF95fxydjnB4iftjTi
0xbtfBwFLy+Y+fZazKghIkM7A9GhmS/rGaWcNVUnF/BI9Pqxq2Q7sWbjgB/1FqZqbWXOtQWMv/g/
DFbm3XG2MnususBboZmv2f1ucuOdHB0aA8N5094pO+wT9n6yUWRejanMyrE64EaqNotPCPAljC2l
Q8f83hx3QCRwvyNdUG3jEVJXNu3UI8Vg+/KUrtUDUEH7/Wimuk2j7ONII1/OUyFSZjuj7kZ3EhcL
h9QOT7PUG26Rl6OtfUB1HiPtFtmkCvcx2Dh4ELkCDVVkWf2KyNghyIr3DFqXgQrE5VDz2bFcK1yG
1AN0LiYE+RahUK0OlHzsHc/I3spJOygZ9rOXY8w/948Y7DYA0iqF7aUyZ5WSNLYqcmAJkkiCkB8U
L30dwjR0PLF78PMaxlb1DcOljWlce6Zg5PVX4MXBGecAZPUQTyjNOHHBmvKjuEv2uRNDmrZTLbQV
w20c0fY3xfNWrgWqpuCbRegDtKIXX1CFo22WDUe26XV3bapd4YIDAFLxNxKntXIpblQzFwPPc4zc
F4HitvbTXIUWPifOKNgeJezZyn3rIie1s06tdf0PDBNZkrO/OtuPLtayFI0M0DglA2ODWhnf0IFS
D5I1SIegT7qN7PP3o265dOb+rW5Snv3T2KmYSh+Be44y+beya4FgzRCoQBViKBhtN6Hx1Qx7L5mq
U+ENiJlUFRp3Wfc5j6z0BI32ToBibcteY7q5iChcLmSGO3NJdiPUz30uCag/hOYmI21tAQA0RZ0Z
MfA/LaLEYdQ8xeOH97Fiq62I2s/7TFL++zsLGr+schSCD1jurHTKvdLsuM7SMM3vqmbmVGdD9aa0
+JXkZmCgYBb2dtkY4/eoRZTmcvjVQZ6FX+wvFempyswYZBoitIjzzxB+6vrHfxdk/hFnd8zQC/B0
ocfDFSnvIkRGkK35ZAnJ8z8IgwWowqmrciIuDsJcHYq4RxbJGXNQyGYXolcX9/54HGD8bxVQ1ibO
QLzKmHcRbbjFru0aKYhrizEhviVGhyC/lrZOho0QS8pUiSWCNatWOXjfIPxQCgLvNhQMQkv7B70p
DBP/O5rljSxp9SSnOaMZ9rjl4GxxVO7K78ZjezOLrAMx2zrY1+7H84CLdCotKstvQgJK1n2W3Rbd
q5nuR/VweUWsR6FrKdGkQWxp8ZHiDl2XUCcx1Qw0EtQTPP+dMLvhDE+XA60kpShIo4oLbIRezbIj
REI69tOc30velafXbqSkdtN+E8WnCZ7b5Vi/8XDLE/U82Dzqs+1klThtIMg1OOHbcI+lyfjkf/2P
W7EAqMMdOQ2d7C25m3b6XiSB28JSriUc5/EX+0yu4MtqCoNVvL1R32Rb8App5bPRGLJ44gNZF6Vl
jyNtVTxaPfJD7T78OhNW9IcKGyanvNFv5kd+f9Qnu79Wt4w5VjYcjW0RyiAJMe9a5ePE1no/yJjI
DI6esux9SHu5ZXdYoV3+gKvDOwuzOHMHCU6tZxBmlglBrc5E/s9E5Tuytkomc2lnsVIoX0Pv4Zlk
4myyOHjzupHLUKh7ZyoE2ZjJI92bgK3tp9jvJ3QRUI+fcK69TeoJNaTLo1ybTHACJIsgBuDbLybT
N7wY63JSF6M3wl+q0CO5q8ZVcPK13NrIoVZWJML0uGpg+Cr/yYeP/BYPmRJbTzOQ9efRiMtXJZiU
3eURrUVBTAt0GJU0UrbFAwJ/nKTITR9/UgVHsNhPec4r3cZduZYOokmI/cTvLUZO8HERxk2S+IPi
YUPjIiPFYzq59z43Ry6aQ7LLgG25f3tU5IASIJK5fkYF7WO8ItQGnOdQ15JqIzyRW4GzVBB6uRxl
7c33Iczi0PIGr45AsmAzfcIPwhlbF9s6BxE/xLxOs+249NlSNoKubDScI6l6//5cFHg+Dq2JErWl
XY6IseAf1bZFHoMNF1ABKf4+IuxDpHnpnB/JVtobQc1zLxfRNPUMba8rOK8N6dZFPd+Lix1NoJmp
Su5u/AE9a9uhNq2aR6wMcPI6iQB76lHxDT37fFdwBeLyoz/WBsLMUV7jQzzV1WtVZcIhUARjC7u/
tlZxb8cthxsW7YTlHufpFEkoP/HKTfU4cCYvbz63Qw85DFmDO7R4jDshDrNrQZKb20S0glnHDbXi
IkAcZ7SSeyikOGhfXmrzpb6cIgmRADotVDV4sn78FihjCKOf4b/7Hw2O2ZhUhWu9hU5dOd94bJsK
GBCAlX9AldRasiK1YuyxdCiKY2/+GtE4vzyUrRjz+X62rPTJE7MYrwckuTEwjFI0usK2MHj4mOZG
qLVLl2KhYaC5P78Ll9jNehxNtEaNedoGFxuzB3WHkZ/TqPt3kP8OvuEnVHG2/LPXRngedXEslPio
T01ndrhcCp07KPIA3LBX7cTHU/7yZK6ti/NQi4NVStuoEWpCKdYh7b+IyfP0f6Sd547cyLKtn4gA
vflLlm+pJbXcSH8ImRG993z6+6V0zqiKTRSvdAYbAwyw0VGZjIyMjFixFpzvicYcpGnve/tTmn24
b3H1fFybXHw/LdAnLbQwWTmvoQx0h8Lnffs0Da/VGNJg6M+LcF8Brqmnzs1bRicRDN34DerKcWD0
z3YcmwvyGf2IBMu6JqkGKsQH/YeAwXzrL/kjNZNT7v1FZkin4LetxdeUnLSYexiyvGBGljH+IDtf
N1YjAunycKushKaDjA7YMuLY7aSNpDK9l6LWaMRwvybSI5c/Aq2N7YVZvTdl/yBFqud0EvQHzWMB
KybSCBfEuDccas13ubJEJ8oEU70MNFAuphI6poMnSW3zVXPid/pkjF/6Ejq5+8teWzUpnM5ELRIf
pra4yEZYqTOzR2W+VRPGA4GPkHvcN7FW4HZwDzIAesREtUV209TJrDgtZcT+oAEGiA/GI0y9Ap6I
NuqpNjbsrS7pypxw26vQNhQBqNYacxOv9KaGwVH7i8nwmxUtdk0ruQqmAgGFtmf4JuL6r9/+xab9
TDkB1v+kUbldBVwxShoaADnnzrWP5YGc5tEBWHmAtvFoPkl/4XEmD0x6cTjCM7aiJjXDGbbyARJ7
04A0LozdKVAf5cLcMLT2dWgGMDaEW3O3LWJlZ9mpE9vkM63zXmm/jP1GC2Dt79PKpYFDb5FXwuLv
9xJaR01IGqPMidco0BM3x/ufRoSaZaCAK4iGDXhbSp0Ld4Z83JF0eGU9vfsayi8G6Qyu0Y37csOP
V86NQ4lfsJQwfEyXdOHIk63Vs6NUlMZf2EdkN4/+eIy89INoKyjxtkCd2JrbhWEPzCf1GjIcxolu
Xa5zAJ7SHCLngldmeGrPztsJEckCo+ZbTUDYtA9gbF9J7+5v6EoGT9pJiwiOLjr8MCPdGoZXAMWO
MAZxoSAwvRMCXQLBZjkeRHPDTgzlSLstfq7nMfbW6GK1mTU1cRljdJQfi+Lg+xd5fvo/LmwRJ5wU
vu1WiQQMqCse6u+KG+ztXb2XLBpErAtCfG9r9GzVba53U5yQq/hnROU0gmkCXYacCJ11tF72kH4r
8AJxNz9s2Xt+4NhHHq/gYWV0a5bZHVw9bdVUmEu7fRW+rvp/72/iz3bI0i0ZGSEmkRJjZJF1o7TT
T1HjgLbdoWnqGScLpuiPE3KtsCu/jN6Pp+hzcOmZURAcU7WrP0RvKWEFtpsn6J7KL+K9pBy2Hrcr
GRidB+IXHHn0Hng63W5zmvYkeCGM+mIiKfyUIfD0jT71F9RBxFfdCgbPCy6YU3UgKnRTCQqLM5IV
XZRqE7z21FG5RINL7O8cL9jD2et41jF8CC/6U3o03iHVrG1dqas+dW19cVj6pPMhU8c6t+o+/6R8
hGlqJx+0/Wh6f9Mgu13r4ti0seFHrY81P/8QZd8C9cdYv7/vVSuPklsbi1NS2WhkOikwF/2YPWq7
4khxs0f65ueqpofwaL6PveiwFXXWTsv1RoqodHU4swyZAGhzkCfobNDplpfbfzwmzMIY1wQGaQsW
toWjqFaiQfmA7PJkPKoG/KefgvqU9P8EmtCc321so/gUzw7nlbWFY3RZiOQDYmdEuOAkMDxw15Y/
/odTEYJbt9vCOq7uIJgC3pNQtZBO3u6gZQ4lQh/oZjuFcUoD9JX06s39Va2ZYJ4W7kYqxc/17hKF
zD4Tw3+z8ypGamg43//7qxeeGH6HMZRpRnOZpBghzXAzSrjwgj1QpJ+4lnze9d64RxZEQLYF1Oy+
0bX7TgzrEEPEEPSSAqhMhMR4wV0E1O7ihOHHaZIOVbp1HayGCsuEZIgxK6qzS9BT05aOM0TcB/JF
RyVll75qT6mbAYbocncbib4CvqD6x4J+wj50xGxu/aHNDGn0DaZYcmg6wgAFLW664VPlPFXQ3/AE
6Jsna0RgNPnj0vCt4cUTPFWQWakiXL+Vv5nah0nf4B9Z9cKrhS0uGJQ96jjileFJCAZl59HYqCyu
ICCuFwAn2e3OIdYTO7ZYQKx5DqiY9GwcMiqngJV7hK3O1oXSzOstOPr6B7MYboV9DxTZMkCNEdq9
bRMA+5tmRO5T6tCD7vmluvdN56hn2imYtfcwoUPXoDHRFs2f7p+E9eMH3JOaPjBABqBvF15IlpK1
KKtRJDaUV7mvJh+lCPEF2I0RigsrH66IkaGrwZ8fUylrX7VGh2R3UyNBMkxgFHNIMuCdl5INRPXq
J7/6YYuLr4hTMWvG1qj5v014qmhs3F/6ahC4MrAIntUMTbxhIx9oOL4b+90r00GgQZX+5mjYBDFb
tIho0txusFxpY4OsFbzLPqJk+nFINs7G8zeYQ75J7xWRVwLpMulUxrwix7W5RvPuzawEyEblj/6I
aIqWyxuBc81hFUUmwxO9LhWc1+1qqhaBC5QTpp8wGsG3aSJRcwZsf6qP0RZsYuURdmNMrPwqQTDT
aUDYgdyns9/mylezfNfJmjebr2FF21iYCCCLu5vSAr07zgBAjWUGG+c2SZaDt43c3f87GyWf/ubA
X9tZCsebY1FNSsBxEzxK47voMg1uipIho6LyqSn3f+zi4MS54ExYSnkvLM6QDGHFpDIC4WmS/Whk
2hstKnZWmG1SiohEarl9vJbB4mmAYHH02y9V5LXSWWLuSrTTVE/k5MHROqo7+Co2ELcrcUHRdEGL
iYiiDTr11lTpx3ZrzaxJ6Y6l/kpKNpo/K3+fOS7RaoGTBzDqYs+gJW4nNbeZ/felkW8DoXuoy+HG
hbMSfOiBWxwggSd8BpPUo1lqpEbhIZe/coJPlnqpquP9j7+2EMIO4HnEvimdLgKPHQaQPPkmAIL4
fasDgN5Irlegz5ShxVQ8Ki2mSpPm9ktklVP2TWGMnq9dclM/GSCoejVzVfuNZn2oJMvTx69jtoUf
WHn93ZhdxG3kEaoWin0ASEGPFPcQpw9lVGdCTpFpZDriO91MfZRx/X5jR1eCBHgJheXaAkT2LNLq
E32dhAQqPQssbXuaflYgt4LEyofjmgBbxQQGktVLPsHczBu5aIlFcvUwxY8G4rx/7BmIsRv0oMh/
DX0JWEgjJ4cNBViCnFwixWbidCtyr2W+NyYWobueI0erBPIB8e9dfdZOyXF8anbzPt0Hh/BPvwvv
EtJ53kCcJig1FiEhyOJwTGYVlsd+zj4bQ5PaXhnUgeqORa0OR7nX1H+cQYu+dvkEajfuBv0Pb3ld
pRhDI9QAIcw3W2I9laZE8jIOe6+s45daHKIKulUDXYaMhQlnkaLmPXqfqLr2nhUgYWon+YF54fdm
pv3zZ96BHSqtyk84F1TwS6Rs0+iIQxtO56lhfKnmH6ofbVxLz8ZtFiaWowyRr+izDhsqMIXoBHvy
5/Ft/N0k27Z34HVq1/+ndtuXfuCWb5hY3Ljql8draXxxV7Wp03Xgojpvkj8jnWjaG4nrMh/79ffJ
9XBJQOlLaEmf1bkdNlLnDYZ2NjPUqBzj62hH37RY/fQ3n+q3KREqrxIktIxGNZT9jsm54ShBq6Wi
v3bfxLOT/HM5VAAUxwC28mweLGsaeXAQTCNj0Un099GFXsIO7jjj50yGueEbq7t3ZW4R3eUgyAe5
YEmS6gWWdLTQZtSQK53zw/2FLa+Rn+tyVJMbmIEFWFBu924M+rGaLKvzenVOT1GQf9d8590Yy8gQ
+ajrGig6VXUW/XmgoLeIxAAcX3QBl7VLzSizQpaUzqvjzCuzCMWzDQs/R6avkzFWxjXFvyAjYbxL
W2zhmORKP5smEuNpNb3O4oo5X1kIlY4I/vEOcZQaPVYl832gYhNsnSa1ecnLVG1KL9mIZuE+0NAH
SfIxeVDhGWWPGrU/hGY+pEzj2HJ9oMOvSsw6dg5KVGHcnJi2jc5dpHRIy+Vj+9oekvZlhkzeaR4s
x22NqdnVetkjd2kpXtai82g7EnTIfo2adFhDc9bU8j6Tzczjhg/+LabURhdRGQ7mYClvGhiZa2UQ
goAhMkr0ocf9XFjTW6MsJlRXg2p64Utx9FWNJelQxyNChHmUbMFeVoIwD3XaMyQ9vBN+vo+uTlwz
zKUaVRaafcODVJxDtN63emprJ46TxlAEtDk45rIPTarVGqXktxSYf46xoZvoovPG6CGif/k2k8wy
ecdf4BWgREo6ZzHCJtZ8taa+YKqAKl8Lc4y8s4YBEjHrUx+qrtajmTmjytjkZnWQa+sIB8f7PE83
7u+ViHzzAxbJAlcQtL8yP8BShaSjm1RbLKs/udcWZ4KzAIuMaOc97+n2DtzlY9G2sD8rxUlLUfpO
fadFFq/xoSkFITc0j6XmRc7rxjr8U6q55qrllEEPPpbH2hqaZNcVVrzXhxpF7FwfkVlFWNwzkrj+
CPdVtpOD0EF0c+I+G7VwVzWDvDctSeL/01TMz4yz/lZOwn8LJKPOkqo+9bI2fY/lvPY6I62O3aw6
ry29j5/CQYKo2Egk7UNe90jPdgHZoD37wSkLgvEkd0rSuPqQTy87nmMxas1akbhzWgftrhn0tNkI
ysvEF+1TYpXChQbIj6iyeEoEFZpcgTX8Anspp/aEmi+t9y2w17PqgrAjEBhingsqjSXWI+sdKZ50
BHV12IWRAjtW2qPxsnkhkIuq+eb+BfCs7SGsCXknhesGjZAlc1Olj8NQqZno8dITOzVeCJYFsusj
itzHkbk8Az3Ch/z9ZgvpGZvy0vLi3oZfafKZ5KebXYxfiqJMDvSCH6qwKXZ5Fr2LoFt29Wxikjyv
X9dDjhiyon5BU179CpOPfSl6pnUB/EYo0qG76fcdDMUdGn5RWf1TNXJ8aRTri5PNPbLHSrsf53T6
oqkQrm+8JJ7f1mwhdw0jy0yjP4M9xbCtyK3j9N40KuhBt5p1kWxu0E6ttdKLrED/svHRngcrWjo8
zQGc8moGc3AbrJAJGOc5JAuuOS7o2/U7hE8vSVt7tsQ41zBD8m1wvKyPuQzrXKDFbzd+gaiI3oYS
foFBzY0BBAaWlk4KWckwVcjmkrz6kzt+jw/9qffkw3gsZ8grt16DK9fBjb0lQ0qW1sxj9dgz39Dz
/QkXRA3wReDBHrI5v/n8fsOYmApXWR7wr8X2jupMFjRmnMDERTgyd15rtA3u7+DzcI8N8hOh8kCz
fAlx0Jomb9oQmqM4R1oTIXu0ENXh3f/NiPiKV5daIdl6qGcshKBszS1o8mx338LKVlH7sGGJAVrD
ahavTvRFJSlsgaTkWbyTR7eNkp2xxV6/EnmhcBH0uWI+k0re7TJmJ6tGrhmQyEp86VPUzs1zMj1m
01NYPmVF4PXxX2T8zpVNGE1ubcZSC5XfgM1mr/0cwnbQJ3QRV6THPZ2Q0Pzzffy9RGA3t+bGQFND
CxIx2DAfMt581vgq2qT/WDtFN4ta+IMp0thoxkr8Qnorpl38nfI4HJLXyGse/rjxR4DnAkMHkUFT
0ITLxl9hF5pVo2frTekuTz0TFM98sktXN0/9XhBIbEWJlUCMQUCS5G/QKyzDohWaPkBOoGTB8Hku
XhUV6aL80hk3MrXVbeTORMgZmAf0IIv4YDuzNSYTgMK8OqdndZ+A4bHrV85nMTEkncGD33eOtXVd
21ukhpmttwjOYw9g/XmsHLdrk89NZ3ogDjfWthKWFChZVZUpDVE11W79sB/9YJBMgIwOWmVy+L0O
/7m/FnGrLy4ODOgkGlSJwAktHL00OhMRab7RoDMwpr+R49eh/ClJxX98aaONOvlaeCKOw0TMVSX4
Ym6XEw8p5Lot2U05fEz0hxQ5UsXZqiSuGRFddBnibTACyxSqbHkQMVjFntEEJKzvC1KMRt0S7Fvz
Api9TWZOmcp4xmTbtEbcOTUI7zm0Ih6TcOUe7ErPTo0vTcep04otbpS1bwW4CFv873k9r0FXKTYC
ZgLUAgFanZTccaX60eRjVeFJk4ONy2TN+a7sLYt7GcRkrTlwfMzGfqjTiRplsr/vfmubKK5bRrgY
tn42KmZWk26V5LweFA1oeyXF+6gOPvZ9sIPcudtYz7PmABFQJbtmOARYKLPvC2cfSAOrHLE6auV0
0i8C9yAf9IP8sCWFtXJDqooDkhrANhXgpZ+r/VyGvkLlVb74F+rZR8FqqD50p/u7t2VGfMCrfCIJ
ZqvLhJlf5IkJZsKTetq8OVZOFJk0kCVBfA3fxMJOG8VJq2nY6Q99uDcO0cXx1Ffqu+yskfBNH1sv
2m1dHs/we+JjXRsVP+pqcdVYD1SrMNoenFfGIT0kL4Oj8dJAVlc+dSf5D5tfwhz1BgRTEetjHnqR
1CSw0/VBVVAD8+ddmvmQDbyXuPnvf7EVf7+2oi3SmFKS7WlqsOLYX3L525g/dtNbtfp438rKwb2x
svBzY5hVve2olvWRD0vi/K/StYf7JtYXQo1GvFHJlBZfx7HmOegLTOQzcPTocyy9jbR9Zm411taX
8tuO+B1XXlArUhL4NXr1tIwTl+7Nhzlzvt9fy5p7A9x0GBMHvAkw6taGZgTdbBpN58lZ4Xg1YGeo
xOwuC1xHD8rdfWPPwC0/Hc2iIYOUgo081+IOVGsncSQNa6LbnqS7+m24S7zhAAmDO7/sOEubWNif
kqeLW55cnR4hFyIWl5D4Sa6drJ6x2QL4g2skhDD2E9hxr0y89CDtq516sL7Ux9pV39qu4rXpfvtX
rEWr6x+xyHYzc8h7Q+FHiGiVH35N523Taa4GDkN8SSrNZIPLzps+zlbQcDkTraa9c4gPkjc/dode
kBo9dG7wF4ftytwSPZGV6NE5GuY0/xj2X9rm1X2HWbn1wbRA4QeUmYro8kk3aVPh51XYIbqpy28y
m/pePhYUyJM82ZdtJD1YTvo0dBXkGvctK6umKaKo3GOAsZa6H0abMHeSU1g2X3Y/nH/mFw0cNfAb
IFn/i+FLfZpO5SOv/s3Xylp8Ma5Mi592de790OonqcR0qoUuOsySCguLuY+61/fXuBZfeDYwwGog
BP5s8H+oWeLcSgDvlelT2RUDBSJgSveNWPzY5fEzTOgLmcxl4mVZXBgKPbIn8Qkls3Wj/IdlHsvm
yTa/2f1fFACoz/82tThkI0NCRW9jCkbIz3qmHJImfqzzacMpV7cN/CgsOXjHs9byqEqlOtUOwco8
5GnlNvJWFW+t7spK/jOxzD5tCN3UqcJE2I9uFKqExviojwnqr92LKjmicNi5TuN/9il8A2LbiNMb
K1zmikVlFchtYT6LX9rF+zDdok1du3WANooQRReAd8qth5emOmqlKW7Q+ElyPklgv4t+S7pn3Qis
FgJFBq/vwoiWFMls+MKI8STFjjubh2z6dt+7V280gMu0KwGqKfRrblcyxFrdQPRDx9dwBd96zH3m
fJk+iWw02zFzv9tUVFgND1cmF+FBz7vKGExM9hQy5KN+0RmisXe0vsyICQF1F+5TcNrJbovxcO0S
u17rIk1U6GbQksCwuMR+dR3MQ3ncTLnFOX0WMv5bIIyjt3vqp1VCRbkmUfyfGS/5LGaxVVRtoIz0
7n9BXfy1pTXA4KJDq5AgLPGghTFlbZSKABU4+Tm38/Zol1FxaqPKH9ykb7JXxugoFzpmEFKFteza
Rpr+U5aN9RQFlXkp/LTbAf1oz5YhKY9TnyMdkGjli6ywm6cWVugDPTuwFY2en6WmhsklK51zFaDt
FTfyj8KoKggqpU5/TCDDUkLK1iHFrM9KEAWXrBvUwwxdqGvbQN/8SXUepnlyvktFx0s4SKxzp2gk
FEn+F3GOGMecBqna83aMMmRaTQWLzx1HtN3ObfL1/tavFa/Inn9bWHiy5NRmSc+H5NPqgk+RlZsn
tTfbD6Ga+D/iye/PQS/53tQw/J9Z/nwe57z+UCi59dFoy63aydq5Is0QDLe0XZl+uHU7Rrnirpg6
kpmh2mmOfw4qETjaU5Nbx/srXzUFyR5EdKjEcmhuTUGsMEy2ylMoHNWj1Vi72MzdwJQOgivxvqm1
WG7rlkh9YXl99liBXk3RO1AAXhPLDGN1ZeVmY7tR21oxQjtStSjTMUjNyM3tegKEDLQkw0iRojbU
ntstqq51A2RhgiOGB8TCU5TenzU0oiFMCK1T2Y0vur7dGM5d+SYayaYgr/yJw1tEt7KF3iYsYaBJ
1HA4xLHaHiKQ+Dub6TZX0oItPUvxkxdxB1IdOi94G6/uJUO5lJRam1YsKZAYqFEYTnyrhqd0/Jxm
H7vp6b4XrB01jdrPz8IjDCqqWP1VTqnOwzSreYEbMNQDmeQu3DlPzaE55yjKbZWA1r6WoI3VmBAR
oPSFO4ymXVWFzohLVMDxxJxzrh421rP2tcBjwniH5BSYmoWJLJqYc5gxEb/Q3uUvzMv4orpUXngw
kESHVSKCuqP04vdbpZLVjbw2LNZ+tZGV4mthWNMSlx5EF6F5mZPWIiq8+ylNdg62YuTWQhehIpSc
cDYUFioICqbEbdX9NJwLeDL1XeuaLuTGe3n410get5uPa3koJDd8Rrry1HqXz8lsnqQ8U1tqeUf7
qO7nU/7wq+4lbRKPrm8sJUro+OD/pdJ2u7EK6bviC1vh2T5qO9ozL0wGrH/RnG7mGCKYL08fVMqA
AiEw0BRHvbXW+VMYlk0k6Efrs0A6UpiH2diLT8yq1ls5xoaxhbP6pak0Q4YxNYJA/XO0qb62unnX
y1l4pTNGfWRWWNCPYiw+PkBmrKPN5FyEEmC1BdnctLfwymI0p3IqQlhCvfws6Lr8c/6QCuWpg7Tb
YsYTf+zet1rELp/uUGEZMFwKsdJYe6VoH60w2Yoo4iMsrAB1AWgrG8AYANfcekQRzw1k1wKeD+5u
l8mlfTT6SLd2WamN79oh6nfUCorcnYO8O3fguP8t7dz/IDOs+y1BZhIVX63IN26lZ4NwlMzISSCj
hX6Ns2Eufpbta0mXxchniAlzBaZqi47He/t1tRPMaNGhqSDi3moBr33fG6uLw+g06iSnwqoYINdh
jQ5z19jDnLsvDmG1Of+58rIQHD0UcRjMAv22OCClaWSWAbDKm4jjzbF90I7Ti+1pn5UrF+oIxjsM
SoHP+cXneaSqEqogtsfugqZrvgNMcJoqCyxd9K6xaaE2+kYWvdZ4uTG62Eq7UzPJkTCqz/5npxm+
D00bg79MIQCw08NA2uRqfouSwVzvJspbGwngyum5sb/Ia2pYdGan1LCvnCbp31Z/88ei2fjotYmf
T6yrOzFTpzYPK5aYNy8z/7NOYdPfSmBWcgrAgoKuXQbEDYz79nhC5ZjGTYoNAcIsXwtu/5/KPeRn
rpA3Cw6b1OmrO3dlchFUWyvI/OKXyXFXPJo8tMcT4woRnAbpadrZD9JZ+34/sVm57in7oG8BqQon
cNnPT+QozONaRzUwUx81vX2RlsobSTY+SekmtcnKHSiST+higBGKYtPtlg4xVeRaBTAD99kL5yFE
voDt3TWvs21R45XoemNrEcPjsoHvW8OWmMXvASh8DHcSlX/9kB1065VQdb2/kWu5C51wiHY0IeQO
NcXt6pooG5xupL0K4P9diaY2sglu8S6/bOdJa755bWpxxKNei2RbwlTSKEdnUh/gRdy4B1ZNEBrh
9aF5C/T/djV0mlQdUBaUS3Ydv7C0LPfUsW3+atOuzIifcXWSKTqmHXIPVIKV5rEeFWgg4NXI5UvQ
tTvLTB/yLD3YQ7Ob1ITR7PzN/Y+2tcqFR5q51AWWWGWYvHfCV5q1UfFeO9EgI//bxYUXNqVZyFPP
8rQEQrzwGIGWD8KtwLFlZeF5WZXoI8yv0GKm80UOmw9Rae2CYdhwiZW5AqoHQEpEowcy9eWMU82U
nSXFoFZzo68lN3CMchcnhXSxnDYH/BgEP+ZS6Z6CnpkyP1Ug684U302ToPlYWEnnNqPxOhjLyQso
fRysGWGIuU/sEyytyTmCF/jia9K0V/xW3YEyH0H56zZdzyZ8rAO/3NWGFnrRUAVeAFf3OQqch94a
Da/OjaT0KJOb3wtftl74csYoYjkmceO1ignBmgRP7t7u/OxiNmVxktORyXV4JYuDLamR4ur6oO0G
fbBfpokZ/KMPWWZD+iUPrwInkS9tN7Os2DG2qiVr4ZeSNPg+igxw6i5qQDqkOZnfSThgV+6H4jVV
wzfaMNGCUTa+3lpiB27WJDjBbQaZxyJoqHMBhmbwSbBIsSRkah3FQ5DER9lI0EqVb9D+TWx36+Wz
dsREgsvAC/8wi3x7wjWk3zQzxCzPrXd1b0DZY5jz+f45XjsBFDXAYDoAg1ncrZE4CJXeNHv49eup
8MqG7KO1c/McMm+9v29qbT2M+glmWPF4XE7HtX1TZ6kDsk+fnZPmTG7tDBtRaW01zPMDtFeEdMuS
K1iA/NBb18BfJr3hZqD+3LQpD53557NITLJA8sjtz5nmYbrYNntOesTE+DbT28yIXbPdiH9r7Yob
C4sAODSBog0SFkKEikqvPGu75I35Wu3cqt5VIX4HwcsmdfrPu3bxtroxu/CHKnIyA3mWwRs7F/Jt
BJN2oPt35o4D3HMt2/UufRTyi9vknOJPPzfNTDegO2SFlnAkG/62toxhxLOz8A1j3i9Ma3jwHe2h
M8xTGMobvrIWQKA2EjhTEDpQWt9+wqZB71CJwUcWU1x63WRe+nF+16B82MjZu/uuv7qtjHoLukJx
ApZjIAx7yYndc9EY7nwIX8+7BsEd19lPr2wFhVUEO9GecM198CHciF5ry7y2vAheepPrsExCx2dN
9r927hwSRA3KLjj3hrOR+a+dvmtTi4BVTnIWFqzSiwznbPXDJZWTPS3J4/3NXPOTKzP2oumkBUXk
U9AYvFrq91H8sqn+6dsnxMtd6S+K2QA0aDOgveaQ4y9qT7I8FXLToCSQTLsKCbs5jLz7ixF7snD6
GwuLbDFt00FThbibWtQ7M/6ele/G4Twq78L2ocpfGZu4U/G97xkUUfoqb5wGFQUBFYPRHDAy07/S
eFxXc3gs1Hpv5OqeVGPjXbvigjdrXATLBF0KO54wORj/aHXthobsSsPJsT783/ZS/I6rpfm+00xl
jZ12hk8ued1njVuBZ0xOlnoyw6cq3lrZ6tezBPWWgJ8wDntrERbhKJxtuG4FlbdAUGpHE1pNY+OS
Xrk5xWv6PzOLMzx2zVj0PWasSfoqS5dIkr/e37q1MtKNicXZHWYk3WJo2anryD/G83zqXfLuyZXh
Pvy7qtW1uWUdIjXUqk4dzKlH5xs8nUxGm65Vo1aHa2xXrFciE0P5sEpyiulCLFOPaGjV2pFRqmFq
/keWuvU5OVVef6p20of6BxKVn7bnCtY+Gk9NZiZFyvgsF9E7M4C0TWs9Gwh5+Ulpt0LH6je7trDw
d73VR1Sp9NabO/nbwMPWS2l/u1YxfxoQHKwycx9riadIiuJqdfQwRPVpNvINSOrmz1gcAr+YNImg
Qfn/mDPXQOuh3Mul2+z6fb6Xzk73F6fhetmL0xDwsI0Y2Gi9wHiXmJMbRls7u/XpFodBryWnCzM2
tkhhgsuefHtjCWvoP8QR/nOOJRwPOPk4M//Skg84r/yj7mmn+FUEbLh+9L9us9RufaOfJZir0Gj5
E9i9gBXJghhX34evoiNNFANkefv/gYtbO2/Xy1vcm6ORmFYtzA31QUpfVtYXsvWNW2WtbHSzh4ur
UyrLIWPIjDVdgpN1CvZUZ4/DC/1hOzVddQg4mkVyKmYAFg7BwzkdJov1cIW8lktLepfHarBxfa0a
EVp2DB5b9LsW16SS6dZUFGC58uBbZjVuUL/dCPJiR5Z3v0q7FwQUwzTPUl7Nr+JYybAgHrKCgqz/
2j60LtcXl5ZpbTYL1lf0297CDbo8Lvw4xR6zT/oHTc+sfR8b+gZryNo0MnCJ32YWjpCnGrM0YuMg
V2AeOaQJEjuHXvEU7Yxi/M48JAc1Pw/6Ofu4saNiBc92FOFAA9ypmPpcmK4mKiehorQgby45TzQB
4y1yb7aAnhaHgAFj777F1S1lcliANGEaWhYFeHP2iR7CUKHkhnFSWwcC3crsjvetrJ7f31aWqMax
NsYyTbGSqgkj/Klr5O2jr2d/DkYRI0L/u5glelHVgkwyK8zkxcs2SM6SHWy8ftZ6OgK9CL0QvWOe
64vLSR4s+GMKbuH+EKMY4p9hIXfLR/3P+elordxYWlxLtsYkUhtjSbT/hsf80J6EOAGVqdPWm27d
CX4vahGOslg3kWBSW0/K8tfGZJcoCAA5ve8D6/H199YtBw5apxxaM2VBhtvviqds359a6PbSpxQg
yoatFWifwPXRzDUAyD2DmRLLodGoCLBd+HFsHuTxMawupjYdjO59NY7HLi52obF1etf38bfVRQI1
Mag2KsLqL80ndTrG+kny6v0I2ZYKUX2yrwAa/MURZgCfAC8kVVn17aMhhOnFSRXA3JkZomfZlYGX
dePu/o6KP7IMTNdGFt44ZRTnlQkj5fzBMr8q5QUm1Ic6f6qrLXYtsUvPTAGNg1dQB1q7LLpFapTH
CJGShprtg1Koj1kLlXnaqW6TbE4XrkUmptX+M7b4ZHKCjEwgQXgySbN/CjgEF6XMW7SF+2Qrdojg
/XxhzNuAOlFgllhWiIpuzpMRW8Ol32mHX4PPEfzw8749Bjtlo+S3vrTf5ha3pWOGrZNWmDMG6mzQ
Z/QvWsCo9/1izeU1JhbE3QH79bLIVteSGfk+HytL3vbxYSz+vf/3Reh5tmdXf1/Yv0o0h2IM1Ew4
g+N8a7uByTumqw+pknQf7FT7GPeKchl7tFwbKn0bPr+6NhM3pJ7NFLK98HlDns3cYE7Ca4zuh6KN
r3W7sDb2bzWTRlxP1OMZq31WlU97k3pvO+GAl/pcv/oVE7vzl9CtvU1Wl1WX+G1seQ/Hs1k4sjAm
7hTTyw/wGQ06lEaCNSPfRyU65G820tDV43xlc+H1eqonVlWxi1PZJm5epv82cvtZcfyHUo234v7q
EQNVCWWjDnmGvPD5JA/nUq5ZYPIB3YfHBikCAMSQs3gyAgjBbnNHxa9f+ifYVxgH0cUFQi5+0JV/
Zl0IdSjdek/qDONSw0Px2Ntt6qWGhDpOXEsPclO+yfzIfxe1Ne31wtFfVhPq4hvX69o2E1OAsQoW
tWdSOUWiSlBnc9qT8puT9646nOT6VCM2cf9ArrmQDuJd0DcZYKUWt41EUTOTI3Isu6GNWOfuRMPP
Sa39X5gxACgIJmVGLRdeowTx2GQDycKkXmz0NPx2NzvO4b6R1T0Dhg1BmxB6Xya/vqP4viXe5Xn1
spO+9ROdyNFxNXiO7xv6lXA88xNeFYyjCDLRJZdtESXqmI0JoxuWjgx4oB9nDXSx7RD38zdN37ht
TQtGDuXXnYGE7qCm2WenkJ9UafoKg+VO8pmAC8d/qyF8HVcU/Zt0bzvVWysYGrc3/kUf/FiZ6Leg
iZF5FXBmt5/qR20M3ZZKjl6pT0oM170Z2Z80mO/2TmlRsmqSoz2ou9Yq21Nn0un35xdVzySJNh3T
xJ9eAmGXXwLTortgSp1r6PPsIqH6pRv971lXavsgsBMvg0Jyp+upeaDJZOwS1Yo95ooLl2LWezux
Ck/2o69xLkVelvrfUzjkDslYQxNEA2qaHG8aJt0z1KQ72FOvHyxqJl+iqmx3SWV+UHxL9YwseFuO
krKPJ/NLMvr1TtODXVv7zXs1SV/WPJOMgPpKYXVnavqulrI5UzK69tgGcPtph8H0x12vg8Hi77wN
/eqUdMHOjqVHP5v2qAMcQkm+GH2+T43i3ZQYL1s5fmlmcuEpcvFRlRmM7gb5YlnDqzEoT0xqvShU
+0NCSceY6rNqdMegRqVX06DFm/oH24fgBK7n2opw4iHax1n7o1a7wA0t7UHXo7fQGn6A+/z/kXZl
y23jUPaLWMV9eeWqxbJlK97ywnKchPsGgiTIr58DZ6YjUSyxq6eq89LdlSuAwMVdzj0nss1acKM4
3zR1ezfVVLCrDEAjxQJGxmLCfdrIoDlrwVAoKMrkTq1IHptaYm8l7Z8moaltyOvg+NbEDANSG6lL
J7VxkjhSnFxAwBtGURaIZRvdS0n0q1NaydbDLreFknloBUNipB8x+6BjAgVdM8UBRZq0i+JxEwnt
DtLfod1nkNzUCGkRQys/pD5/rXPxsVLNg250hp2l2rNaZhl6+fIdsCz0BXpknY3fWNqGOblGI+50
ud3KrH4E3fIh1FAuRbsM/4f0A4TWP2R87KG3TjgtqaMT9ghIpidNxbA1MGYDKmPW2HE1Sm6qFr2n
W8j9u2KvxORdb6bEw6eb7IRCM0kdGhXS7lPq4iYariRoyrekwnKkUDc3IPH53qPc5/Rxh8FOiFff
tZ0g+pHcpMd+jCuXypUFVQjlp5ay2m3By38oiqncyEMUbirMpf5CbKjaYWSFLrSN/ValFQeolo4a
jk/4Lbu4E3+BTGTfm90PkP/+hN7jr9aKcDZ7cDBnzDog0fZIor6aSnUq00kAaxFgNYlknZSJeF2a
/KJZf5fk2i6l5J4Wyo/eNF4NYdxLvdT6EFl8SmUw0xmke5JBtZiLUIqWGjdOlC3oeU/JiElrsQ2S
OCxtVekexUQ9KFoDLu2xeaKxgCMoszsV0NZS0o5AKZyUIfnGVCtFcSX1wsz6WVvtvgBiAL3Memcl
YHTuQY8+ikEmoNdodum9qTJgNeLsFCvNQ1GRD4mKlV1rgFEnBDyFXFbY6dCjt80quwPO/MlIstLD
COCTmmgHDGSodkqqQNN6kBEX09vQKCWaEiANLoX4WGetYQOwUbtR1EHoq6exXYWGDpWqEuiTxpze
o6G4b5XyNdXSATRszc6g5YmKbb+J+ngTxSnA0MOUcvLw2jGtkkBJELqbUTe0Xio0Xq6Um2HUgpJO
m1DRBLuvlN9QgBAdUNXtGqYTWxHjt0YdTppueBjcOukDRbSJ76hn4l2uw2tLXS2+Wol0QtpS2AMY
B0FEUGzk1PjVqjk4dLvqLY+VFzO20H5PldGT5XrD6sEX2m6wQwHeKpPIZOdJmjqtXBxIjuFOhO2K
Lea4foh2bXka9/VoiQ4lkJNSMXI9GG4XtX5KdTB31R4VFNHOYiVIkol5pGmOYCr4GOtec8yy7u2s
VU8CwgRbNqLcbg2jBqAB812ZVn0UoXHQre57qsRwGs24NWj6G19m8ND/0iG8h/1mdCJOrGcRtkbX
fKGvPGQXDhkmp1bUJyWuPsJWc6asc6dOeQCMx5cMgiBoUmJPUrM7gN/hfcejIki/Uqt7GmTBVmLr
PgePpy3H8vduyCXfqtvJA4aKQgFNb5EyW4UjpinYFFMjtdPBdCIipC+MmoVqy4kKcjulGKQaEI22
GlwJjhRyvFHZe1aIf2vJKaBRZvaK3SR20rcPuTU+VkL9SYexRtai/8gEM7MHHR8K/Q/BA8YJUhqm
cC/pgubUo9raY6w+CmZxEsX2SSrI51AZu2LIv/VEvZPBz2qTQvrZ5eVP0QJvpUGfQE7jjmLzFmbZ
Z9qDgTIZcRA1AiqPuDd+KSlpH9QS1zODtzbHT8sYg0wbP/RWlyDeCdG3MKJ2LAqnrkvfdCv3UbCQ
PEqVxq0QMAVErFW7CaPXgVKIgah3ktF+apX6IxQT5omi/NFHCEB7lkR2kWjHMBF+mZIZJHoZlFL2
ioYB3kTJPAIRspOTaSsnRrhhWpvZcpUdZJSObRyKyVbj4lUUpg0V2GOfFkEmA1kAZKAl53eaSX/m
hlj5aWjUh7I2yI4UhvI2tOCFhxvVlKAuysIPweT/IYYp3bYSE/Zp1Wd7hYTQpxzGj3IsQSk8mdqp
79TuRVbq6pAbprgdMV1kD3QoP3O5G3ddFEaJHQF44fVm89sUEoxO6katP7F6Gp9KTe4OQzTqQV6X
+SnHm7xJQhXED01rHYWhbO0unMof4JUyS7utMw57U0husx5lWNvSwLtjRmnW20RgFmfwRFgYUx3l
+UIyXBrm0QNpM7YjmMjZowqouCaed4zns0FyRSrWkHPA9P6mpHmBkI5C3j5MUuwmOPXMfnxpU20n
WkMQGwyM5KpnqDjnJZ4BsPl/JiJma7vCCPrKgpRC8lCHA8KsroztBtMFepq6Qq3twKyr2EVNH+o4
qxDb52zHmnQHGmOMLqp14ZZ1Id2NovhuCGDxnUJH7/GeDb0TdrUNUhGPjtLjUA9uJJbvYVHtQPqx
N7uqcZgOMHpWoj5A1PxeEscEdBial5C8cUezOlLRAE8y+52DA+xOSRoF9F8mclQ5fQ1lvXYzQp9L
scu2o4F+aBEr8pYAsArSBE3cqOKg4uqT1JlwRzcNbgLEalTRqYp68oaUfCskWr2ItC/2qTqMXt3U
gmf2tWkTsZEOqsZyV6BN6WSDnO1K2QCop6pAwUK7PSWir+noxVI97Vyip6XX5DioU/aIWZHYJT0o
TVIyRbbEyIOBMo/dEWSiUBl6U+XuGeSej1ZntW6TxwDvEIIzMj6oRhu5Rl9CrEPJmoepKdG1GzGT
q31MkvZOWeSwpHLGuPVNo8m8PgR9yjRkBQrpUP+apqLZJ13xamjkVFbVQS6mxM5LYUsgSMiqk0lM
t9RGd2LiZsRLZONyYeIwsnTXspKPnqoU9AK/shr3tWhP1iBVXlOawYh3WAjbjTbIDz1DU0AsURvT
chsFT9zoFK9mBGQX6HJZn32UrUpAkdv97DUdLsQIKi11YzZ5HcETLVTOMNGTWdeGLYXaaJeGkuA5
an9nmvZsADCqy/Ee6LqXKR2fhUn0O1X7NshTvLcmDOXkvbKRRukbBsWSvVVHP/GCGtsJaBAnj8wI
QzPy6OatDMBy3DznEIR2o1EBxDMiDzGCNjzWQmzDbaCq2OWSPQ70OWqjp0QFM0xOvDIUB1uErqlN
gfwM2+HOkuJNjRYCTUcfvNN3fSp/hiYYeYVodIkRnmJdf0RyfI+u0AYUupu0La1NJKYBYcZ+0MQ3
BeM6HliBa7DqaO8R4kDgm4GCLXDUU0BU6akPBddggl2qUPnEexDCjVUYwtZT6NyCLfPQ9kzwxjZ8
LJv2J97au3yI/KhDDCwoiPfj6FdojZYnECVDEjI81oy7TDDo9irgYAQl/LJitmpMcNjET8HNabdd
/dEI8mTXVoZATHwqJmNvlsbv0ErLe9RA3awXHrM6dk2qqwjFSwna2pESmIJGba3QGttUWI733Yo8
K8fep70M3yYKkIAFEHdHEV2tFByWMGjI/TA4hcYBssA5WEWx0G0xpqhzJBqAA6GN7C9yxT06s8r9
dJ/ciZ/EdBQH4qzuGsafl97m6TRqSlAUhN6EdDUTksQ9XD9Dn4xAsdAv+j6909UmOQCOYBd6dxSz
Drwt0Mn+uJ3IL1U/zu3OypGxlhKzVGF3AnFboeygNOhXQ7iytUvFdl5NNRSouYC/clZUwhiInI0m
QiBC9XAjo6gk21qXGZ6RKswOm6q9i6UwWul7Lq3NknArgEoGsnA+FNKqYpOEHGAypOGhKeg9oNzv
XbOmwrVY8Ty3w6syZyUzwWzGVBvxvOYYz+AtzijACwzFBBdzXw59v/3Flmo859Zm9aoJjo0KA6wZ
YvZgdtQWwVEvGKWrTmytwL90Ks9tzQrGOeawMT3OA4c75BgbEE+5iHmCGMDuzpWcxBnfRhelwtXr
sPjpFGCCMAwAMZl5ywSKlGOTSGjgIbMFCq+P9iRGrjeoydPt3VzQCwGuW9FBCY7E65pOtWCJBg/K
D4nD3MktNr0vQny1daoAhIzyqfc0p3joHgC6glLpbeNL9fhz27PLJyaoqfYabNftYLNusrX/Qr93
sTy+0Wdn0wCIFwDKr+WJTrL5mn5Mf3SfnPA/8ZUjYpbba1rCZV9YnN2GPqpTLRZgUf7eQ7GrxThA
T+0MB0ZECAlg9PrQ0pf/mHlPE6JxFkj40TdEOfJylWjygxUnF/+0AfiMZ3g0jxYa2UJQIJxZxW0s
PRUXBmeLzDNSSQM3+L86Ck7qckqVgwGyOfFr9Ixf/mxyux/Tmkrwwt24sD1zAEqOKDCCpqMDojjp
qCvTtOlaDQTRbdGt+JolxrkLWzMHgAmLRqoqrBOjuR+cKQexD0cFAsqpYngQJVJf3JSB9p7ZGCfw
BRQmgjVam8X14sPCj4NzFl2Jy48bGnlZySl+Q24+6PGuLu+teHP70C6bQLcK/GicBnaGmO5EQbTi
Bu9TToOi2IN21sabe9vG8iFFvfz/jMw6AHHXjLSmMKLiYkBnHpP6bJ8doFzlFO90VfFgwbmYgE/+
Y06+3LZRRS246WEO1ZYvzjVyur2ghYcISiUi4FjAjUKCknc6z1yLGstFH1cpRmX75ohM7mBqyTZi
8k8Ut4yVAGJpxAiTASLU+STILmNY7NJYKAtiQccSlAp30xvnHWSQ/TLvtO9GoPrpLsKY538g3bow
OTt3pdHFVCA1RqxBij5sKhkDdsbj7T1cwpBcGJk/AUYs12oFI38QZ41jFXbtNdvCT/zqdcUY/8Vz
N3m+iTM3mSUTtGxiMKfE28nvgWE2QXVgHTj5eh3o9+1K/MUPwJU5fC6NzzkD9jBzVKSI+swg+GYI
1xE19JvBB4lD8B/oc000CrEwMM2aV5Sv7UD6KutID6i0CZZeAjNcQWTtKV26T2dm5pyv49B3pdrD
jGX+1OVTR3Tn9ufh23G1XX/Xocz8A2VpGdcpDIx1aqvSz7CvHVb8IvpxME33tq2lmPV805TZfeqm
WIGGAYyxTwhFfikOdp8QM3cLP/K1NWv8p18tDToiUGaAB79ibsqrQSlIDlkGGXRrmSe9Fg61QajD
6epRFPsvazuzNnuc41yPBzi93ul2k2/4TdDb41ELkLj53WbtdVrygqqiAi0CEV5OdIyln3nBUY7z
3GLgN55MUUZ5sKCeRnXErENHd1Y3jit7uRCSQ93irz1+TM/sTWnSy7WU4BhqXo62haFsxc6yzXCX
s2CQVx7GZf90Zm7mMmg4NjJKsJxsSfJ1B4IkqPsCfQC2vAMZ1r4c//HX5+Tv4mZfLqxrWk0GnpTe
Z/BKfhcUjuWop2SLBlkFZt31a718ExQTlNGALkOaZHbthEQJUY/FaRE2PN3nstw5qIH+zHWsyUmu
WpvdO9kw5AQ6A70DWDbHmSNZPER38gNKfoCZr1UVlg/n37XNDmdllKw3B+ynLHiAy9poprro+tmh
Zvq3L91SBAW1TxETwBjfvlImnEAVoIwCnpZCRClnLBRHlUEOzJRy5YwsHpEzQ7OIlDQiCERbkEih
/jOhKN2la2xmixagOwTmCvDUXKn3RULTgCwXIouNCdRJ/GTlK6jepa+iSVC9EgHKxgefBU4oeGVo
10F1p4F+B/Tp7EHaR7Fpo0+8sllLX+XM0vzNIuUwjJUCS4lauhDqs6W23dN0ZT1rVmY3iLYDylXQ
EXIS+qmZ6LeHmV10+spallDsIPg1AGzBSDFoMGbblk8WOteT1n7lXK1uo9IC6rdqgHid4iWuta18
4qwnl/LC8hBYIK4QYVuBp7j0uIKSUZMVqOmipuNlEEdz6js0d+7gDcH7Ue6zneBEd93XwHFT2vlv
0y6OKJl4Wr2yBQu+H7J96FWBaQ+BzldWeub7JTmvtUmrgN+bYvCnRWpEvUgiwls/MNNnCRWewNNX
eKVVFo+37/eS4wIrF6SDwX2CSYJ5ii3lUSopFKVlYTP52pebzCgkVQe39IZN/R+SXAugLBDTf4md
zoWKSRRZE1BoKAB1yDhlNwGBB8rPtxe1cBFhxIDkEPBYKlCRl1+WQQ6UDR3WBAlJjvsCNKDO5Weh
gYh6iB72bWvLW4gJO0zZYSPBd3FpDpW7SAHCCJ/PUzCEUT6wjeGpYBoD+RXwB96KuQU/xumw/zHH
V392WopcCxv0q3mNghNfZV5JXsETnzpcE970kweui7CG2lsIYi2MAluiBZAbCGtmMX+JWloFSmfU
kwmQmPVLmJZoit0DLGVX1hSsLFHGEmbxwoW12WNg6WkhST2sVb8jHUOLf0qTQrrh8zqhY6zJki8k
UCjQQ0EDTK/a9ciiSaQRnVKcSnHXftTIQT/5BajvCVibSmdtlGVxL8+szT5gBcgJHbmwZKhWwJkC
w8NCF2iNk4W53TJb28zF23Bmbvbp1BzgCUmHuQHNTNWTPkd9r/iliwYM5NT2WrrVLYy7EpR711a6
5GKRv8GjwcPi4Z25WLUy8zHN8R3VvIHwHU1iGhhGDHgOa+LP24dm0RZoQ3A+RbixuYiC1eRUaU0T
UhRdnbs1CM1sTFaAJlVfq9QvXUBNBskrMmBousuzDR2YLBdlCUs58Grt2NyL5bQWny/k2KCZ+2tj
dgOiWpaiWoON1MRwqepN+9KvnOSQf322aTcmNrk3AggP79Y/29ICIdoJCQzIuyLOmDk0NlSjlkf4
bLjotXiS2BoY/9plIkjCZcN7h3eHa3de+jABqU6ukfEveV/qkj3nC8TsmC+sXO/raufM2uwYWhRY
k0LLeRn5T7Jj3Y8aMtXYZaEzdAez23L+bojKQDR0iAHQSh20gP208m+f0aubP/sh3O+duW5VGySl
7rFsKXqy8NyyFHTdxyb+iIq1qsN1WXJma5YjhNpkjLUFVpEWiiIAI/q5ukU0gd4Oyih1IGvf16b1
F01C8VvXZIyfgr5wZjKuEnCAMOwzTypBrhCk2kEqkFfijYdJobaNbqWVdXXrOamzBl4dA1Vx7Uqh
Cs2kuI5NHtTLmkeyh6yTPdNYKXhdD9PNrPALc/bdyjxP0LBFvF22/V1alhspVx7K0lKdVM1+hpa8
IWJ7R1lpOf1Yvt8+NFeu4Ms4mCcVjFtiAmN2esPIAAlVxdMK7CX0uB2iWw6tdlP90laHrszu8unt
tsmFcwpCTxA7QLMPsdqcNqBRs8IQRBX09uIpq2QdiN9sX+fJ3ajQTdz3sXPb3nUOgDUCYIpXwsRU
2lWaaYRVA34vlK3aXG2B3qDFgzGJGVeslcKPIhIBilEBQ2/T4mcMjdhnKk7vndU/y2lfbzBaTA5Z
0oH6MNGldzQZxeeVH8iP7kVEwn8g6PdFtCo4F/bMJcr6pLfx0KLm+UjRMQUBKHDANpgidukme8gd
YLVvW1w62OcGZ0GCMraY5JjANYzF2EI02EQ/QRvdvW3lytN/LQuxpKTreM/mOVA8jMC3MQnMm2J8
6AZTdOtQpCtfd83IzOslhcCEgnAjYOCxRq+Spv+nBf71zu6nweSygSIJKCnjD8yTcMzg7X3iz+31
5/+7TzMHQGrIzuYNljCCHsps8kC3pJdKIL45aXcT1TdTJa05nbVtmx05gYm1MiVYVP/ZeUJlAwTP
3TjdjG9U8P7QYK0FbEsuXMJ8Cca7wNEgQ7PzcifFMByFCLE3XDhzGwvYVki7CR7byX5dbATVjr21
YtbSOjVTBqUoJJohYT/zb2oDpQPUV/HxunR6q0Gbfh9VtF/5gl8hxfwTQnkHpWo8E8ADzVbW9HXc
6NzFAI7X/dbRnLuPkekbmAhAv7MGA4v5qvqq5DKPK5P8By4F3LXzHzC70UZENCKhqeEITLJDBWhl
a+WluFaEmpmYRaZ9w2rWag3vOokOuLZsqm7CLShmHiQHur/PqKIgnwEzELXXvuLiG4kyOQA5kNpG
Q2X2GQHGnqquGyBHSYud2ideVdY7iCUcsxqNykgejxIbYjsTq1OtaMHt+7l0hs6Nz1wM7Q207i0Y
J6rkVD0HxH27beG6U8n3VuGSoghZgfjnz/SZjxHCmuXShBeABzdcaH5MPZo6yXPjDi4q2I7wLgjb
8GPFLP/lV8f2r9mvbT8za8lTb8QKzPLYlTM8KIAegY9OCFAzf15rJS7tI2BVoErmpMJgpr1cZCZU
WmIZGY6PULAXcGEbCN3ycmQrt/G6/4DdRM0LMp/A54A0fHYbgUIUCoiLwtAu2WiWH/uZ01RYVe5h
ymF1zJ4fvvkuAkXC3YxsimhvX65rlENNHyWYU4Nk0x3AImxLO90X7XJdG4j/9CtbOCfgPZW/NDkv
bZFRK1BHAUEnJjcKJ65t4a3lDRbEweWLaQO0T3VbhkbmyklZ+HZIGJFnYwiJl+tna8xLsRRAYDF8
zcwWm/JYulUALugpiH4SeDSt99aaZEvPBRw3+vbgpQPI0ZjZnIre0LJOAR3kibpkW/qR1wn20NnQ
YPDKQHpfE5u4KmYoqCYAW6WDjB3TkPNzoxAJ8ww13ielZRhtMJ7Hyfpkilj4UqZ8ruzowt0DqANH
BqkwlyqerW7M4mj8Uq7u/TAo3fEXCsNPhsd1q1m3Kqm69P3OrOmznLjLFHFgDLyMuryPIcOQmIl3
e0FLmweOCewdeLmguDO7dHrRF4I0gOMyC4G0x2ThhHEdhNbRf4j4MOELaiMUX7Fv85QFSGWDZgPc
iDrKbppYuypaG4ld8iAXNmYuP80KlMNlUAtzqa/U2il7CoQA7nR8t653uHCnIVmNWwW4EurJ8/Kn
gHYSbVWIVnfkCfOsjfFC2Pb2x1k2gWqLLkFzBxQWl25jLPFwmwR7NnbMxOAX+z1aQOkLlrVmaSG7
wxjxl4gQHAYYyC8t6RKIkTULO9dSxR4xBWtK0IKDYhFVrU1XDittpMUvBXAAGMF1Trc7D/CmssE8
ZSxDSgqyKZygHtOJ2xQv5npT5xr2Cf8AB8gPHXSSUKC7XFtMGR27ZOoc7SQiwqv92NUwqnbg5c4o
GN7S+wnhXX8IQ0fbrinvLN1gZOgQ6OBU9QCdXhoHcULWgOwBaTP46Zy0yOMAuoHNSrKz9PnAoAJv
i37DtSh3MzB1SCMk5000RgHmP00vpF2KUb9kPNVEyt6nmK0JCi8uDcP6oP5FV+WqCJG0iOiMRMJY
OFMdkb3U8uvt4798Ss4szO6zQg2mVhEsEFm2U/2p0nYa9Yoaw8/ldkLbPjkKpLijcbjiFVctz7LH
mI3j1OuwPOqmM8khrEeNo5e5j1KFU8QY4qvFt0HAkFY84UZWTXB77UtXH9uKxcMn6yDcvjw3RiRa
TU0wCSvlz7r5klhbUaYrEdeajVn2YU2ZkaC7COVRM7dVjM8BYOpjZ2+vZPGYnK1kdgNYD4J3vUK9
uMvjY9sphq215cttG2srmZXGrU5MID0+dM4gHIf0pWOnnny/bWJtGbOHP2RplxMBJkj+HnaHCgNd
tw0sZWr8XVQ4ty5PmmbenhXIhi2jR7fiuxpIvuJi8P5oefI23DZuIwNBVbijHXrNfni8bXrRfZxZ
nt2zYqoKdSB8+zCC3UvUBr2Z26DhLSJzEvU1bZnFrTwzN7tcJsRJctnEQr/0tPfShoH9ud4nW57A
QKfnX1B5879yFoBf7C3/SWcpUyGbZBK5SU5OO9ZgphO36sMIIQ8SyBKYOVfD4KXA6vxrzi6wKBeR
oQpfiyzu9UB2YqcBTf74jjw74IhxdY9Jp7UztLa1systZMYU5xasGifm6lAKbytHQHIIRL7bxbbm
jBtl5X4vBvznK51dcMmoS6njKx0DPYj2bYA55Kdo+wcw3u6tldbN2hJnd51p0aQbLQ5rlH9a9b4K
V2KTRV+CyifSJhR2r/hxwcsfVkWHqdRc+W0y5VUj1g9wYNy+cYubBsS2hcqIanC0++WBNOq0zPL+
63iMXoqej2pz+kk+qzG+RpACXKVaWzqQ5xZn+6YJpTiYAsVgT9LstaQ8pDVTUXtp71t9jcxwqZmH
JP7v8mbeUlCGWLQSLA+Kv3ZIMRQyAQVqvsp65xFT2MZ9tCHWMTbqbxo63SKRV942vpr5hf/7A4w5
zL+RzcGcesii9tLvPJ5+S7JX9rpLMYmsSKUrSSunhi9obo+PT4BYkUuTz9OblGqlUYQos5V3gL3u
6EYJMPO+WrVYNmOilICKJQpOs2MjpRkTVAM4azngqXW/6fxmK68SOC6awSIwvqcAvDYv3MVkHKWW
AMQbb8lW2fRYTbNdn1tYfPLAGPqPndnDk4+0tzIOFualZT7MUzkQpmQ/sgPdhH544k3CcaP9tGqb
Diu+cumen9uevUKJ3KZpNcJ2or4zNLYbLUeZcO2eL926cyuzhyeV45GOLayYz6NTF46eOM0j2/CW
a5TaY28P6Np/1ZbzlfUtPernlmcP0BCBH6bTAT+d6KvWPlnQXhKMkylitE6XV2wt+eRzW7NnRxzj
RBP5KqfupFKUWgW2YuF61gxZ3LmJ2cmn0DUbpxImuBSXtpc9tqe1o91XyHIwn8jb9Gq8EqksLctC
aRCFT1QIr8pnZhdlkzkC7Uii3AiEDpweCXgCVlzVohVA5TH1hEbEVRdCLUlKewhpQxrre12+NLK3
8tbwWzT3TeiE/2Ng9nVSkulpP8EAwZCe5GJkzlW3nS/7YG7011z/0oE/Nzb7Tq1c6YLBu++dAKIQ
KMMJz0ViNYE0VpKr1M204njXdm/2rOlR3wBgAHtW/wJuPfBXNe7t/VtyFOcrmr1lAxp9ap9yCwpz
h3A6tjpIH/Ts120zi2/mmZ15Wb9rLFa1/ByYz38Kp/1GempdYwdET7Dam1neN64phpEdtNjn7i/J
hcQgX2j/P643dusfwLiFCBIL33Kz15XlLdTbMQ7+1yD/QWchuJmBi8LIYRCzO1DKTX3w4tceZ6Qe
N6vjBWurmzk/1ljZRFoYM8xtoh07ayVjWnRH56uZ3SmLZVFN66/ts8avyRNDBMBz+uIMiKE59rwe
wS1Wss6Nzu7WSGMFiq4wqubuMNr1lqtJdu98sLD35LvX6Z53Lb/wyMc1tOfqimcXTe4FozD5itUg
DMRHDPxC8zR0LVDGBaIrfkt3a2NYyyYB5IHcuAEygTkyuIu6AgRLeMLSbQqdIMnOH0wIIkbo1Dgo
Int5kKyc0sVzAyQtYJ+YXsI/l4cU3go0hqqFsNFMHNFidtJVm5WLsGZjdnSGKLEklHCRbaNFuM08
Qd9ZDmjVQJKempA/+jf40sV8A32gfxY2OzpDTPIqDmE0e+GJIeD0pU02JprAkM4Clsde+3jy4kOg
AAopAkCLXslsK1NRSMDqCXfGY7uvV2dbijZHQTdO+oCXFFjT6R4EwmhDg5zru2jYcsAVT7LWWQVI
Lz6BZz9mtud6NLI6zPFjqF8DOhntPkFGteV7/S8UVnhX5uq9PTM22+syp1PXtTAGCjSH3SkYX1WC
eLPOs762xbMrCe4UQhjUJ6FYH9uCfKSYjlWf6+7H7RPLf+/VejgoEy0CBRrEs/VoSqcmLQ3xpCvg
krQzkocfWTilQaflie5UoW797JUqWgn5+AG5MguMGwcJQxF13iMQtC4Oi4KvrgeflATUPvTyIvLt
9uIWbiPaspKFSitMXSnxCVFqtOBSxTENTyVgJs1KBsC/weUqJLBLo/iP8Av5sM7tnz17cU8FIZoM
AtCWeizU+PugFfddiEIyemCj2d2Be827vaQF6JxkYs9MC80p3kqfve06RM77SoaQoVA/Ajxnc7Rw
Cp3caKtHT4X1IX4y+Jl/Rc9wnTkijIV+ogwctC5ehczGFGKsJPsafPiDq816T01tqF0U5R3efp86
iSsXdhI64CmSwIoaVGsT5NcH5+I3GLOuaV/nZpbrBShoAN0Rc7JlYKUoTbbiyBe+LGRDkBxgmxco
0fukj0oVsCRHE0Z2j/ANzIR6BRI9pR/2YhnFXgV/7FZEUN9uf+Drew8CDLR7QJmPbo85b0Kb0iQJ
LIWCXhyXR3BMHrOu2bPQsllhBrdNLe3lmal5BzpnuDdJ2oOaOWGgMDW9JMHHUxL3tpmFpx7UL4C3
S/gD6sy5j0kxwdICdUq+oguDehj6yjZgZnkO3caVfSI9qKvwiOurj8IDMMlgR+eFvrlNqPYqgO/0
LaawjwY9Jmu6wAt7B9ScKlk8eeSz8ZdXX2lB09PlQuuAJgX8tULQlGSX5OnKOVx424GbQXqq8CPB
iW0u7Vi92KhJ0kJA7BF0YuYOw5iBctA7W33D7C5aqtVKzrXQHru0yK/GmVOTS2rS1AhbvO2Kn78r
G8srLFtDyasOpHTFnS2c9ovlzfKvKGdh2StcqbFMXrUe5KRaAiK7dNea6tpWXj/dFwubT1E2ojUy
WmRQwZCEp0iWNq2gQT/4p2X2bqKBLwi8g6lpfEsH6f32DVg6jGcfcU4J0CBpjtGCB+t7Urs0OzK6
NpS2ZAEQK8gdAPaEp3x2TEDeqeogPoFyXmIe2kzdVeW322tYOvDnFmbHos9DWe77Fge+ao7hoDuK
0YDnsHi6bWYBd4cSK8YiwQ0lA4w+h15MaR9KJG8xm4U0hCOvkwYDwkcDA1r8BFqlo1eueq+sLG/x
ogFIxWfdgFlAYHt57EM90pNGwHgoA/hnOHBpwHLPQN3g1Lbs1oGornjfxU92ZnAWtrZNq3YVxXE0
a78mT6GxNmK9+MUgxg1sL0RYDG22IjiuSa1EXGQxAtdvjFoatIh76+X2B+MnaxYDYctA2gEBZxlD
irOTJzVCPMIJt2DqzKDmcVCjF7UZXRA2Y9ZlTYdyyV2cG5sdwpDWTFMLXCQTwKy8dc1YdYsJlKeZ
5N5e1kL5GufwbF0zz6RG+jhEEqqCQi+W/jTGwpPMGVlLU4eaIlFqtyuB0s664neVMLA8lmCzjzHE
4KQ0Vu818JpviAbwEGNq7CtSPjrdlH2WYy+sRKELxSWEuCK+MyZtF1jWTKnuNAuhLqQ66sSm29wP
XWrLEAzgCaC/Chq/rvbwkBrIBYz9YA5nHoK2wHoRCDJizC+AWgxH24Dr0dMgCZqBVXnlQyxdk3Nj
/L+fPUe52KdiYeI7NK3kMTASWdq325966Z5AlAOtEHxuZAqziJoqnahlFnxn1tVPldR9F+XJJ3K0
ph+5dFPO7cxWAh531hoUoSvXmRJsHdwRdi+C4dRhhv1Hvw30PZGdqduwsFeb1nwZ84uqg04FhwT7
eYWJ7RkTmQG9PU6n8tl8qEjSOQFg03qqn3uWK/i3t3Xpw0FOHrRSQD2ATWLmfjRBH/VChr1K1g7Q
GHmqB1m1b9tYPPqA+SLE46P9VylJA65PiJkA0Ji9JPe8OVc4qm1omO1LwYu31oJfWhKkGDHhaoA/
AEHZ5VlU5FwFviUFvxhrXDFkr2FJPv7DioC3wmgEkuP/Ie26duTWle0XCVCW+KrQaaYnB49fBEdl
iaSyvv4uzj047mYLreO9YcAPHmNKJItFsmrVWrAiPXDsGms4zgZEdsL6mx6iG8M3jtojeBpDddev
UbUs+T4URsB4i9ANEL8UvccqsagurrFtarOjzd1hCx9tnkoHjLbXR7ZoCrOGh40DwKNcRTWUNKcu
b5Ec4tHGLJqQmyPwlenDdTOLBznEsVywpiEa6jLUZigmnTMlBeWAGVrNwTyA23qD60McWuWWPE7B
OhZ76Vg6NSkyVCcxio8Kn60BGQw0ZBzoMIfOiM6qAsQ+a/WkhdHhlMFZC3Al+p4BMTw3pc3DpLdC
FDwDWdC0F1Q30GIM8Uh1n8fQhE7SWnL4MmwBdg2qDhVXMtAryOKFRTerVZoBRaxPe+ocLPZoxo5X
Z98U8ntl6S4PFh0Ur8ikYIRgl5LFaMquKqpCxd1PYHydmyQAz4E3bZKdunNXojHYbC7iISpyiBpg
jgAoCzpa5zNZRNqgFCAF8esOQjHRMEZfcD2vH6xBoZBjQGMcZEtyh4ZF69J7PjoDerJqKNyUKStD
kH47O92GopMxsyawR941HmTn6ReKmOTnev1LaZUvRmz0GwXz+zq1inZLIRFyYA6bPMIgzKLQdHh0
J6TZSWbVaDRLQ20yoF07g7RUAR944kLLggcdN+9IW/0aUivo6LxlTfmg5zgsCvCaZ9F9CobwABQS
wQQmya4At0mdbyARvsHLI/NqCwmaYg7zlFKvbrWdoc0BTolNniCNolTQKI88o8TpHVt+M7C7zKgf
s+b3UDdBhKucCo0AcJ4HaKn4qndfm6x47IunqdP9Wf3dI2GPG/tDb/BgUMMJHFZVG9/WFv/WzbEP
nk9v0rd94wQZBU+3jso/pJpttfPa6qWIbSCLUjWwZzRUWgx034l5S1JBnKZPvwuGtMTcbTL9zkzR
hMMdMIGjnSLpH6CrfZfQcWdbH01mvo8aNJh1XHPbDDbndmvZb7qTb6Dh4rOB+mkF0iQ9CUpUb5I4
6KEioETkrarLX5nB/BqM6Vqd7PHf97C+VdWabrvIpl7kJJBf6t87l+4sDl/o2YbU8dHl9Q9F6dHx
od6gcuIVrr6zlPbY2j8HQn6a1Ljlk3EAITZ4yyGUxOwtYDlbTTmwcj6CBt2LQVViuZkHhpStqtHb
sS436ICwvdF57dXpVu/voXrwY3Sqjdkb3py5XtVkYcOwEbFeFX909foOAK1SEKZvTar9yuf6ro6H
O7X8PUOZjpn1sR8nEInzZ0PHXVWpaBbESvw1t2Lbb03lGEN+oK+TzTBavjHA8/JyG6vgMIcsL+9I
0KkfRaJ4RaZuTYv6UzTuwWh+1zjGXW5pvwem7dSoO9QMpN7M4Dc5z3pc++k+M9+mFkQeGkRRzAmc
9pU3ZrvBelfMJ7ej91ozByr6m5Hk/g5mq702jkcVykSDZf1Cc/ATYXWg6zWUikBc70Dax4lcUIlP
W2Wov3IHoig9OrKi+W7IppfWLb5NFr9xdCdQY+1LSyZsJgutMKArMRIjgMqKXyTN7DGiYl+4Lxl0
ZiZme6r6get85fWVc29gShj6reLfuLBAMkcDOb/jp+WDmm5j8pp1v0tk4mvebVoj6Jp4S3DAuCDH
H3obK/fTbLpN7EI9tG0CondkMytaDdC2Q2+djsWeBYafmySueBA1U+NlaTG+57au+HpmFkBlotmS
4Vsr1n5hY7YnSfzRGKS7zUgEFvXJDhyFf5tyzavU6LnX8Kwr410xIvqjObyEjJc3qcVrYigHYo27
BhRAnpZNty0jzcPEgBUcSu2ICE9R9yIfZul6xOxjv86Kwuv72oTcUvMy11BjMvMbq4a2uYJyO7OS
J4eZAPZSCA2XwDJ4hOD/8g+lqm6KtIr9KKNVUJpgkFb7oBnn6a4lLYRIuinZRxYDWxUdIL2gJq+G
Vt6amXYH+sXIa5r6Y1RsdQuCe6hQ9fs4gjKOA0U+RJGh9C0yjv4Ievy8UH6MLvZdbt/qFRwaTQde
NKthxFI/c4wQtUsfjQB32ehsRmUMcnX65kzqbnSUHW9MpADLO6RNPtw42aMI/5313RvJkWX1kHEa
IeBg/JwU6H05EwqvRVlt6wxKZzSNVAg3ufNdZptvKG+D3WdivuWCMEL8S+xk9xQJEJCsNJUHqgJP
qanmNRbUejLFmH101pUPKf6GLIaehmXnugDP4GyBXHS6M9X5BbDjTVTk29SB0iFI1/SBNwfepepH
F2mPPe2DxLWfQZzhq1jFbURaM5xm9sRHFQRVvSqkPTrokU2MeTUr3tBsWUNVCbcDh8/Y+JpyTBS2
V1oIF6DR77WujdqLkGUMmpR0u7Rn3HOoVuIfFX5M2fxRUfWQGSYLKwZ2XjRdQIbH9VQ+BnVPax+3
7TJoJiXHSWNE297KJxwrtoMpTqFR5MCVUhu4+RFXza1Wz8xPNB2ORvoH1prPmMzIm/vhWY3nw8jn
D1WPw6iu7pmq31ppvkkKfWNpsfJW8wwiFnH1dWjnwkMxHi33RlOCozajEA1lWq74Q12MN0qeESie
JMNNOzHrIbNYchhUqOdk/fjUqxbjmyhP0vQOWprTl6a3sCNc1vxSxck/OUUbMqWx74q5jdttP3VZ
YOTaB0/tLkj5AB2s9EfUIEWexJYVjJA/SsJ4Lijz1HZ6tmboWWBvQQHWcYotqJrQwgC9nOFhBm+k
p6bU2BC7ToOhMkfQZGL+H9Ix/sEH7btSJXf1oLnvtKJTuaFJ0Yd97PRvVemAUhNJURzdLi90v8z6
HhIyCQ8dluHJhkZbr7BR9Zncn8loPQ9jXmyKtKAhgsC4LSojhvAPRW8IUXAmG2CNKnCZ0AaN33Hi
UMPTm1SDyBJ7bVKuoC2AsJn6jqKTm9aiyUti9YoSFL0S2Tda0qG9ilVkk41o2ERrIJY4h5QUUTJj
26Xlq1aKk0FJWnieCUkszUq8hLHe8cFxNMT+0BaT7aVoViQAn5MxJv4EhRAGJbghN25hhTg3XQLq
EkQ5o9+ORj7cFG5/Czwr5K6GtPDqGqJQw6A9q2g3+DooDkm2GTNQn8RjDdSLhBPXY21NcMYxx5h8
mLcgI2ogKCoOBEQIViz2CiWZk43d69V8b2PpnjLDMhPINFVqsiu7TL3X6EQCa+qtA8SMJubFaWyW
iI5jgYM6raHVNSmsv1eg07XrNMZBDhBTG7oS9WA+trSIb0hCK3wK9ElQVs2gaWTr39ARl6je5Azu
y1R1KgfJjwWRoLJqzR8Ohh92UDtXPSjFafsC0j6NZ1lcDUZQkaK4lmQhSKDRxJc1QWcpx461b4M7
PtRWhP0/Fj95n71qZu/hW3EvAq8O5O8a2h4zjsqYPRxbYwq63H7oxXMEFzmI1Rh3OnIOHTNvsszZ
pGr1HV0Wm3gcN5lG0LlaVHinlTyhuafFjZ57han2m4L2ug/tb2AKHHLojdbyxywvfpksqveJninp
togyy69sSoIoggLXB8ceLUMzdZN0Y/M6fUCmDuhr1mleEkUf0GNUzADEqyn1QQw4DF4TtXEWMFIq
ITpRWQSJ+cl6cUc7rsPeiN0XkrtTkOkpC/Vcg7KpRtuVfNrlK//8YSC95qoBdc7MwJ5vOL21cYub
s/bl+kvnspIKE5AQxfsUFCMXhelBT0pWxym6jogDBjJFwdUhLjkwqnzyZmbHoW32WjDjaX4Y2txe
qUcsPX0Ae9SAR0QW7yJrYmrM6vXOBsTSojFFVi0bch9fyrbtONIuaM2ePI6tmgdaTOjK2PWLRJSJ
9x3GjlQbml7Q/nj+8FJVXArSSAi6uT1cyYBQ2wz80YYlpfMFYmDqS6lAtzW3kRhPm6LZUx5NUMKr
8j3eh9pdNSc9dgIoHUjXTS/zZNgv7hTbwO6R0ccGi6DPlUV4dmQJKZFqmzrrdYJQ4I/ri3iR0BDj
sFAjRg+gIDSXxlF0JsgmZ7wumH6jKPZ2Gm9Kja6U4y6cURhBfz5M4IkKfYvzyUqHDHrm8HFkvN8j
8kSnldW4SF1AMBcJGSyFIP7Bn/Pfz2lX425ZcR/uAAI1tN2pkFDcKunKOC4TFyhgCjEe0KQD9OHK
BMv6YOrlpLhAA+3VQy5Y/gThJugjzPD/yejWUJAXe0wyKGb2JCnDGHHBgodNle0/CXzQLSw6gtaw
UAtecDYuyQt4CfVZq0KVhdMPm6qgo7vLVtM+C15wZkSs4slYUD93mJvm3Lch7Hk/CArYdCym7XWH
vsj0SDMmJQMtO9L0GEpCqGnrtzQuj3NJ39jYgrXT2LSN/bcJQTgeCAzAlewi7w7a5vNBTUk8Zhmx
ma/Y4C5Jqp07jJvJ0lfC+SX8QLIjxfMElRPTyLFC9tHe1tDenpGxQI8YD2df6F6gpMhWhrawXmdD
kxLFdYFWEjZgaGX5jLPaMyxtLfO94HdnJiT3Nsk8DbmD/aQ+dmG1z36C/sG39+PjfABxlmBkz45r
w7o4N6SZlHxdw12eGYK6N4ogghbfuvSRMci99Z6qPzT6WpfDQmw6G6Lk9cZI8ejUMYs2kgTm81Dg
cQPaoHTF7ddmUnL7UXFSluCu4Y/QCynolzwHlLH6fn1vXeK2pLkTc3uyhRtjyKupgxULwEELwqJv
5YFtkZEG/m0/BOXPGlIRpvb3dEuSXekAaaFO2dQT/ERz5hutqpC9UMPrY1uZQDknbWeU24UthsZ3
s7Gj2T5aa0RcCE2nriAnoV2G61RrYBSc723ooyrifsvuOqs9QCnavz6ez6rHWansfM6IFDGs2GjZ
PGJA+mOxp3v6AP3sR/OhuhHdKN1+3LbbBDycf49kFXbRbgn8BsLhBTE0a9rCBf8fRx9MiifTTpDY
9z5lnyjadTDr4qSCWsVCdY6AP0EaJhnt2YSwNE7I+KlPn2jz4eJlPzc/eP+4MqOLW/nElBQQ2ag6
ka0PQAfv050GqWlPeeqcEC84CDGjf1X16meojn8nxkqefzESnxiWwqSjTVUyOyrzVdsbyO+2W0Pe
LE8ihKhBFIW7oCvtrzR1rVGbkeloky5DBkHZY5E3eqreoPftqx4Pf89fILzEAeuPgLUZF3ostFFn
u2sAbSv21qbZIn2ExEi8Z3sUnLajskbusri7IXqhQrMJjilzRFUKRc0GfW6gSngrOqTLmtLjf63x
J8aEFjADV0QAL+VrKMWdnWZUY36jfRjDpkPtRdXWQrC4UMjbGp0GeHShDI+/pKVya6SjkcVin3Rp
fI8K+MG6s7bsgW7Z2nVX7J0LWyh8u8BQAlEkI+SRBAK9mAUJYVBe+YoH6rln0asNxtsgeVwLHEtL
9DkucFkTQbF7frZMjQupXYiI+/BQz01+qijwjMYagmDNihQu2qzq8rIXl1Dy3mrf+Yy8+RoTwyX6
EI5wOhQpULRl2veGeI/o6EQxgmgf7chWEPQVq03TSzv31JQUGijQLcg1Fsx30Kzh0jer2Y8l8mJI
7qXDGm57bfLEz0+O/xQ52HgoMXk5zX7aU7ovE/Rt1k54PdAum3GxU1ErIkDQnZtRu2lQohLTR+m9
kr6U8U1irRTY10xItzKHskKfAXzwZ/ZozNAZR3+J/Q9sGCD5hU6EYKCREUY8h4IMsYQNck+M3Rw9
1MraDhWeJO9QA3lolLUFm7DcguAM82A6MU6/5FZ5dg/Gzn4w7uJ9dN9AtavbzStDugQ2wrPRpGNp
4EvBiSvjEtq+p1ZtEGzS4/gj2gbdVtA3WH3Q4gHsc3QBrplcWqlTi9KGNdwRmXCKFzBEm3Zx0246
joJIsdYev/S0Bx6GQBAYOaJLWVhUAQHzcXBCqIf/p8KABrOrbcinriDfkvZ+7W1/ifsRk3liUtq7
Cvxm4Domsw36wHzrcAqCBVMQCmZh5Y8f13fV0iUCfQACboEjEEmr812VTw7gYL24vaRF2EXfmnkO
r1tYWir7U0wCmB+gO0SsOgkPTdkqLiiBUIruSjegDk5xyyH7fjWIi0+VvR5sqGAMNAEkwtY6N1Sn
XaeblSUuYiIDY++Fyto6ycDSeODjgBThBLzk5eK4vSig1uT+WL/M3c/yx7DWCLL4rAeG1QbBI6gZ
XJmgU+2G0c6GGS6wMbeDhc5x0bLY+7HumSYwbUI5Yo3xa/EVh8AqhiWI7GUkNxLiY6/UGFf7Yzoc
uzBucLRDAz5sNkAUhEJFdx1wuTSZLggvAC9F9w3oF8/XzOxQ9KQdjFoi1lrcJ/Xkqc4aS/9nxJN9
g4DyDh02omtChkAPal9F9mDCCX879yM0dNHEs5m/iA6/NEyP0c4oQ+Ng/K7C8ll/ur4BlrbY59iw
r234jHSFGXpkIlmJ3FPfAkhDuhr7LHm7bmNpHk9tSPGwQ/FQ0XXMY6rXx1kHgEN9LIo15q3FcHhq
RrrCYA4Vjr4R7g/QrdNDbdffRLcsQCfxQb+x79b0LS9mDjl0RF3wN4sdrcvQf+BjM0XrhskvK+R9
5jeQPPvX5+3yUiaZkHIXTg3wv2Z1k++ikG/Gu5g1u65lHotvIucFmDSPafdJ/xKzVVkDsSZnPgla
LMiSQpYPxzQk1SXfn7R8Lie1nvz5vgOXxhPAfECFoVyZPAHdvEqOcvFOPTcnC1WkZd/0kwlzdQU+
Myts3AoF6q+Wu0J0dBm9JEOSv7fdoNFkhiHxPhDtz2xL37uPFEpoyDHUuICMXXh9GS/cXzIpub+t
WIqlj2IqqQtilPmx1jwQb6ylWxdWDPcAAfREWLYRnM+jFauRDW9Bnu6baE+CwivA73c8FMBLERvX
bgILC3ZmTRpU3II3JItqpGWqwssHO0ACCgXzjU7/GogOOaTTccnb2mjyRmFU85M0UjxmqwDtNPxv
E8eSEeleo9fTZKcxjOQMeRIL/cxuG1x3g8UZw/kviEcd60LsIQeqrrfqSgOfi/urM8FPZcWDDga/
6Zi57v66sYXgBCkiccfGdV4npnSvwaWzzB2iqL6tPFctsrjb679/wafPfr8UmTTCsrjDVcOvgZQE
5peUN06srcU/AaqVgtBnjIUDoN6nyihpzaradug05G3L7IlazhfADYwxpM0ub3pAAFCOyfFuWOtY
W5q8T9rW/5iVBjdZSj32VEWfOS6GLVp+tTj1rs/fsgnQ8AugtIrky/lmbQCi1mkCE66a4vasgZ2s
XFVyXVokNC/+14j4iJPLbZnpADvGMEKrHOADj1BIfswrI1k6pLBIf6yIrzixAoYVU2CmVT93/xN3
ABu0vDnEeb/eAyMm5tIl/lgTu+zEWobC7GiyWUU08OzHKQQF2abc0hAgyjmEul6wFugushWIDKfD
k3YS6EkT140msZOErLkjQMNuVnrK3LSAA4HIy1wT21lzDsn/5rbWTaDZVb9yyW/Ate+0IQ//nf9J
x3s7c8OmLUzQCPhjU99PZR1cNyG+8spKyV3OKNwnPM9hYooeIiC0PvRRmTZd1blBqtXlFwNdZeGU
N5vrZlecXs7JFZGtJW0Dd0QlIfUmY3osOKTXlHhleCt+ISuqV5xnRT/ADra417N3e5o2c3kc2+LJ
AAD7+qAWPQK02MAKCNUH+SFst0mu6Zmr+pHT71yNPSrAwV43sXQ8Cebt/5iQi0lmbhg5mvxV35zJ
LgOAC2K193mzK7SVBbp8y4kdhbDnEA1olIvORaN1ervGI89Xq7t83tuPqEKDuB+aTul7fotqpiD8
QfBYlcm7fCEIy8hgENByW4I7+jx45HNfOE5jwDe4N3E8skzoSzi+ej+BXi2ASuZmtWiw6I6Q/EGl
B5qrF7cySH4W+Vx8uonnbm00fwF77j44IcDK22Hfb/nRCeyV3b3om7i9QwYFcB+QgZ+Pk8ZRQ+MO
MSvSt4b2GrlvXbNTodFH8hXHXBzeH0uWOMFPwvEYAd1dTLCUoK/B6AA8s6edaa+9/9fMSHdbG8Qb
vNVhZtKORX0o6pvEeL7u/2smpAttwu3YRNcFbjRVSFHJj9WAFE/XbYh5vwiJJ7MlDreT2Upzq8DN
EDb6jQ1GgXE3HhTUNJvddTNrQxHR5MRMlseZywHE9rO5toPSiY+zMb6q0fT139kR33FiR+kdI1EL
2EFHMHp6vcY92MOPf2dDOu+hKuxStD6ofsuPM6C4rvFNX73DGItn1cnCyId8XLRTJGbMHXpt40bD
gSlzFzQFr4xg1MtfRalMhpcQ0ZvSuo0VuikbH9oZV1GII2S4Eujxbp6aL9pQtq85n4E5T0gXH5Ws
0O8hnwcRWfRe7HSN21uiZyr6Qdzue2JVBvGaVkXtY5qa3gz0mpXvaHpu321W1NTvmnn4glYJu/Tm
FADzzmkUyJrYcRMUZWwfVb2ovKxvAB9XXGWFq3HRX9HhKZi78JiQi2lqEw85i0dc7TrUBpshaHL7
yax08CIpd7x07jrgtpN+fPkHa35iVlpzi1DqzjXMztm3pkafFFp2+uofPMtBRPxncNKaK66upOoE
K040hjxhm6R3bwAKXDlXF4/uEzPSZS53OyU3U5gZHXACFvUezWP/0oQU7kk64MroDLii8m8QuWzR
ZHN9QVbGcHE3yHTezAoM0CScp++k+nb99y8GrD9zJKNMijIi9iDmqHfNVxCTxP5YltuW9M3KQJYM
OTq4qYCDhAwfkRbDJfk4Mhv73IQ4KHplDCSt+zVo55oRaTlsalRJDVk5kDF9a9HswtV7jG5lJMI7
5aMEIARNMLiiJ1WGdYLHK8+pDiNCwQbKR8jbthMA7ZE35Mn++vIsLf+pLfHzkzjf6maaxLmI8/zY
uPdms1ISXJywk7GIn5/8fs7GDkoA+P3EKjak27qz69d0DTCyZkWKKlGnDRF02+DEWuI7FPpNVZjm
j/9uqqSgUhiKmrkFjNjGSw46QGKulTPFVefawksuDJ3nEbyDsIBHzW/BVSkK9clN9j8QTqzNmOTI
+pAkDe+xLm1heVwZQ2a0x8r9a0Zg3MpP3MuU7pAxzQtQfWNEifqgZ9/N/OUfrIklJOOBk7wsceR2
PjC76fGcLoH/y/UEHNGNzsPrVoT7XKwLsPWuqMUKfs1zJ1b0uCmhRgYnVoJJfeSa1+Za2OSrkhaL
Ox+FbADyRaXPkVxMTyOQ3Lto0TGP6Zt9oNCrVvx68JxX9wG12EC8ncA96ez5mlbq0i0Jut//tSy5
HloE+lmbYBkkbV6tqjuoDd4npokWJc3xIhWKjk25sniXFWfhHSdGpXmtSYQeIjHc6ZA86CHbOmHy
BmbWAA1hwRrQVvyyy0X87whdyRV1re5ssxZza7Q/+Wg11GPKaOwKkv8whvIH5HoNjxtzHWplNP6T
Vz5sg9sT8GwU2aU4CFpGZywbuFAOiA+Jbrm6u+6ji65zYkAKgbXeoplLEcObtugmh2iAR0b0mc/h
/PO6pcXQcWJJctKZmf0cFxhKVP8Y503PDS9bhYsubrkTI5I/1mCXT9MBRpJ9+aYPQfEiasLmR7Sp
b+0vJsjTDmge3RgrIVgcdxdOcmJW8kii8TaLwE4EfaauejJbhfpl3q3dG1cGJ7+snaab+7gWgwO/
RVfsBGXvxI7RWib/kgBZbLA/w7Gkt3UxurUJYgsRT5xnXntfTaBJyMYADQQEqW+NCSHTEyBHzOT+
upcsJmRAk4UoJiqpUFI/D5oV2p/zMkVNxC0CQaiJHr4KLNapb2z5G8Q419tGFuPJqUlpuKOF1v1O
mOQBLk8+4JU7F+gFIRJSbZPt9QF+QnnPfIWogFug60oDZaEKntfzASJlofSo0kAjTS8PwAUdSzVN
fZPFfsLe3fhm0n/p/a4e3pMBaAYIOukj84v+tlcPs5M9j9HgaR3oAPMj6T5ogjzZet38Yq9K36if
f6PDbJo5M75R3zo/7Md4Z+zSY4qTRNnqPwy/DNLVpPplGVayKWVCTGOIgDeEzX5jGb79GwMDlypm
RugCi74k/rrWMHSxbSWT4ucnt8y66GeAPcRSFMi8cT0sh5XVXrSAMxmVMeT7UIk9t8BjbWgV8F35
Kop7fQP+iN/X3enieBJDODEgBTy1zMrI7TEECH170+wX1Yjm72OSvWj0rTReqcNXnhlLQxKcQaDt
BhL5In052HNfGeLIt4HYTR9TEBJcH9KaAcn58qFuU1ecuFpyC743c1iZMjHn0gZEzdUG3wxAgCDm
l87UQgNHXKFSYIH1X2lUb2y38YboIwUTSQsq8uuDuQwu6OFHXhtobUBC1IuCJSmhN+mAWAUtTxZB
qx120mtxg5OI4CSKN8oamkFsk4vRgX8cEHHR2ycnaHjTMZUqYNmY4kdL9C+oj3lmhbQGyTq6aTTi
u8ZRLY9Fo25cJdDHNfzc8ogxatexoC4McPe5z8ek0YzUyPGqMsNoCx3IDboLUm/4ooKVOAnXNvEl
AzpsGQCoQr/TBhBffvcalLe1lTeqn7bWxkDZlLYvTZU/MANcgR30r38ydAGWyujpUeHNYN3Ique5
/Bb1vxPINoKsDBRfth4ScCnF5ndj3jXtBzMCS0HbKtQTrjvEQmgF75uB7B8OWCGddD47jRLnOZgn
sGEJD0BZ6OsG98rEWQk8l+eomJU/dhzpHM1NnoL6mqkgL5tCUWQgofYESDr60dRd4fcf14f1Ocuy
353ak461juaDUpYYVznEe9o5m5KAYLVP/LL52XUpqny3FpiL2l4HQYnhg98h91hV4+o8+YriBFqu
BhEq0jY/4F3u5TgT4wREMyluHtO7oQM6a303tbvIRrdFd2+go55Gv/Tsw8kqtK2vvalE3Lw2HCkI
EQAPXW5j+jgOZst+babU77PnKMG/IJE7xiv38IWgd7Zc0uk3uFqEWgmmzwU2OKogXq0G11doeZ+c
eIS0L81SnaHW9ekR0XbcN1+FTnUcgjGyfK3uCQQC+xsWzL7l96/ZTf81GUKQi+zz4H9QKRHeJ0+v
aYpmDAt+ijaD812gVYad1zHu/xkaZ5ydAJJB3uKW/33hQwQi8EIDm4oyJhqDzg3VnI4WBNVHn9Bd
zdlzJZLISvf3nYtgStNBmQYUD0IeaNnP7Sgsto1OI1D21fWAgwkmGwofkrCv1xdRfK40bwa0naHv
bIFXjxDp7GJ5HEEYzR38Sok/+rEKXHVcQY0tmoAmqiG4+gmKsucjgTw8H6oaPNBWM/lk3kxdEl4f
xNJVTyRccUDgmILuqhQD9VqjvKv5+NkwO3ybAZbEFV805USF3/UeBDtWm8MvQf9ihf4YlQMi4Ha8
cHQYjY5fgB8XMmjZfeq/37o80CGJXPlr7KwLof7MojST9giOaMVmoFbMD1CB9cb5vmd/W3CTRiXF
qdE1LPRqYVQEJQtKvsd9OHF3JTgtDgTVaqTIhcayLGJEokxt2zgdwR/axCBlMV4U873KrZXC3sJd
FsrRf8xIe7VUy5yqfTKimw6Iu128tbYGeKbXXmBLDg7CUNwU4HmXbKiA7kbAsQLDBeobcMCpb7ZB
99c9fM2EeMmfPCzGOipcTmBCnXLoreQk9o3I+dukA5YeuAVsI1TjADaWQo6t2HpbFDbcq0u2A4Jb
MEJlY2WvXuQcYISogF7oIGiEgJVwjZORAGEH5h5tHn3bLTdVTAKVdq9z6ZQ7CFBYwd9P26kxadpS
heagVYaxuMsONqU0dNRq9q8b+aRtlWMoTm90kIj7Cno3z4eUdaZaVC4Wh+rW6Ll6tVPcCXQ3dpGC
VMl5LY3y19gpt53mhi5J/8FeOrEuU98npm6nrg3rOXiH8uwm5l+cv8cSilX7M0S5N8Is2qzrHBhJ
GQ7YWb/JrTXs6tIF0yAEPQLgbNBxEkk3lkqtmrRs4X72cQpNPxsf5p0TQh0B2tZ+O2//B6Tf0rYC
pR1abdGX6oKF5XzlJkC129FxRiC1h996mB7sl8LDlRY8R4fJe17rslx6yWCIf+xJwVUfmrGxItgT
NNECGT7vxCHlICxNN2vOvxBkQfqBgCTIf9HVIjn/AKj2UGYwltiJZw9ow7a/FcVKzFg0gjMBvakG
yJpl1JgBJiin5BEWrXowq6dpfM/6FQdfmjUTagFoFoCgIzHlxscpBditM2ZchUJtI/pVksB9Mbai
DSgOyvfru3nBJc6MSbM2g6hHVS0YM5PG053vRu/+/YPtzIIUZrmGqxYeJ4NvmXnQg/KPWpB/I/Pj
vxuIe+7bLjddRU0Et687PFG24TVdgW4srf3pukhxT++1GdSkmKrIQfYBGvQ4IV8U13r9+4HAv3C2
uqjfo4f8fCA1b9WWxTBT9hCQsz1E23+wIqcW5IE0XFNUhGzceZBApR7v66PF6qfr41gKcFBrQFsb
eIlx0MrRxgXApwLMYfz0Y2i5barhZxKB1Fyo4tFtqb8aa+nCpb1zZlOKOEriNG46wSYPhDR9tmni
Q3EzbdQg3yhZiBL1yiAX9o+F1njBvSyIf2T8Y9JGRaE3uO0Pjh+96gdE1dANGiDDc498iuWt34vF
+kgHMPqIkQIH3pKA9kwaZFWj6ZoRcNfEd+0+PdCbNrQ36s1aYmjpmYHOQHiKIXoEL/gghmagTt+R
ydeeBYt1GZZbPUVzquYLMUz2rtyuqbIubDEQQeCVgScgcqRyKmqsIlDssh5vaFPZIBWHTAXKy+Xx
+qItrNmZFfHzkztZ20SRxWdYGckMKmToYSnmil8sLBFMoN5oaA7Er+QXGifosBlYM6PE2u61HccS
Jbv11/nSSHRVhRsglYySj7STCRvcNMtghnFguvItbVZi3mUrAvqEUX5HihznOBj2pFtKDTbUkffg
tTP19L4vkQSwvwzpndZBLjfe6lW1tXLf7J9VdS0Ru+QLBkr/eN/ifn5R56E5yjxuize0uDw4kH3t
/TxMUMjqgsr2WOTFPnteF0ZYMyttrrlsyiRVYRYHc+iAUtzoIOuZOSsOsrRyp6OT5hV6iH2hJTAT
QwukL/IgLdaWbs2E5OZNqmbtRMC4K/ry0N1r+j1QDT6BDtAY1gBd5l68DggX8yMFJzS9gvkHFwfk
pWSgtEVL8Cc3aLAkRmgeEIKDJEDU14rAAWHItFuV0RP3hysG5apuPtMc1DQtiIWd3gNaJZiTu6La
Zc1D161WdldGJ1d2edXgAQK+XH+Ow1Q/CMixUGTImy+YUuAn1lplltfwv7NpSd6Yx24LxjzMZtrb
dsAJ04K4NILr8XAptXO6ZvJTBLT/0ZSMGJXWokFmW+1BpIpTTNe8rvPAvgxWS7QeKavOsrjXCBJu
UNNDMksOX+D0HnKUwyZwPHf/R9p59UaOQ9v6FxFQDq8KFV0uZ7f7RbDbbVKkREqkRIVff1fNPbiY
dhtjHNy3CT2jkkSRO6y9vgM8Y1/WYXkJE/NNRe7LgwwZOKYjMDYAO5FP26RRSTDby8fWZj+m0i3g
5byJ78yGbNsNvf8OO/dFyo+JiP93tc/Szn6p2UJkv0CemohsILdJC3NnXZ2CZPPNi7skbJ/X/r8v
9SmhCysfby7CJ345n+2ZliSv7se9t5uO3wFjvnpXyK9Qo0VE4EXRp0QhXTkqni4uBWrGFN1g5Bey
rO8qm19fBNwMFGQCtEcv//5fJ7M/qAYFvw7T2TQ8JEqVixn2Ucq+2Xy/ChPRTIY6HTVtB3/1aUFU
tYnowMI1H37YItyAI0GzCxUb+Ibj98v8y+/rX5f7PIoNuemYDiRY/6eXJO/dK5gcAn+oS95dX1Zh
s12/E2N/d5Of4++RjQZlfVxVal5y3uZmbrKZdVns3VbTOdW/ffclSd9bfPX+dwLqr2Qa8OOFG+Ql
jUF38VMaE3jTinCBQiIIAeqv5l2+kGdxYBsBGzjQlEsYLj86DwSl6tL7ARtk4J3H7zLpL7okIHuh
4ooaS3zREf65nLqla2KFyYD/sWqj6OFNmwh59HfjIV/dLWb6AYe7dCUvNZ0/rzQ2adwA/uD8c9Ze
nGMu/cKLFIbLE9Aee5CcoIZh8U1dcIxiXZxdvquWf3FUAHngwAbqMhQFrO2fP6FOyGiSDo1rR4Bh
FjxMzuN/7zZfXACmXDDXw2Qq2hrJpwtIO6XDGALduVCerSAs98AD/f9d4tNjdIS28aBxibmR24al
33OULz/y046JwleE5AKOUjCo+bTDkHRSOHUajLUOq9muNAngeF65Z4Bi5r2jPLn97zv6R6HyXxf8
9NQmECpW4+KC3rbbDw9AcRT1CQNrA1TGVmPPueRSQFTQ++9ih68WJTh6wEDihmHF8xm4amRVdYOH
PDHMuqtuT48zvVqeZNFv6cmCfrlb8ypLdibJlDg3u4vKlZXfFQGTL+KzP37Fp42gCfS0DDCjyBO4
xs8gkYBNl3UxfKAb4bv7sFHqsUav+JpPywiTNF//Hr3VljDUGjCH03u0zTxbkTver26YsYWJNnMI
agv5CirSc5h4VZdF3LK+TNuQb/RaJTpjvtFb9HaqzLowUPB1A8MyZ3U3euRo2gb6CTQo0NV6V26g
CjYPHgtUVjsWfGRX9bbfRrJ/YWFN9/GwPJq1+5VaHp+cbl2OvJ1sRnyy0mxykul0Gb4VbfritoPd
QMWqCiX6OFsAC9qNFqR4xxv3osIAnO1GmGTN2Hs9DRwagZkAkUP6k7Uz5jPloNEk6OKsXoSAc8cc
650OAnktA6sKAM4ZuCyNbiG4YrbsWBxfnkd8MEG3iEwAA124mFlq4P3qt4fVH9OdmMYWiGvuRz9E
XHuZDBUwKJhy3GAIbMqk4pXIjB+a+w6T4HOm+do8BbDo2Uvt6ldmSexl//1N/NOd/vObgGYHNROA
saCx+Utv3YU1sKhtAmG3hIOsl4e7/sPCmmf5CX/QEp4o1wZ9dDjZ7cCCylMgP7MBtc//NQ4MZgSX
cSX8BEzPIuD4c8ccK+ETPlsUWidMDGIwbH7pRVy6lm+j6LuW1hdtE3S1L+RjuDVexF+fMr5ZoM0O
aAkqrdth3x5ULvKLjXdwjPf//Xi/2HIQnwFVCE0mPBuTf3Bh/4qiWtw22nK1zesP+pT8g1UD29zd
wdrpFzl5v/Q1LwnAs/T5mwv/nR2huQkzfoAnPZTCgk+32CNZQafDt3l4hvqsuAgiQGsBbtmevn97
fx9HuBiM/9FXw6EHQ5g/395UT5T2fmhzvlhnF1QNdtRA9N+s1Usk+OdS/fMqn3Yv2PUkdTjiluaN
3l+82YAuOXi77wKIr1YH9IAgKMQJDicY5v55N0nS8kRWAJFWJ3cTb+jBbMSDl8G++ZvVcfnBn24I
F0KQgLGNy+j7p9C3SZ2gIgko3Mmyi3kcv5N+Ta771IVzKAm8R0M6ugvchn7TOfmiHOz9+8Kf0yLr
121Y0emffhe++XRDb0kZlkDs2BL9oJ0k37y6v4/6Py/46ZGiSjomYYMmHpU3oGGxYQ/ME43f/nvR
XwKGv54noMSX6puTQLny54trDPhY5IJcHSPIjXUhgX/41kv07zMUt3KxncGXdXlvnz4sPjQ+nh9e
GqFB1jZPPPxRsW03n5fk5b9v5+uFGKBXjcpyiLL2p89K2bS3oYH/zIIJlOd6Jj5K21xdh0vr4gMD
lYkE6a2neLR36jDNeT+q2//+DV982bH7r5/w6Ztb6pXSKbngDPtNEj9x/ztU6BcfdYxtI4ZDGsRG
fwWBmB2lYTeiVzQ0tEHdSPxs1xUEN4UqquX2OUja7RhMQPdN/v+69gzczr8u/SkcrCvoGBbmQYMH
nwKgw2bSf5fcXhbD5xUJ4X+I6jNyr7+2kp7EcwBze53H5zFPtsAd3SMhOPmHMAcZC/nHf7+tf7am
v66Hm8IRCnwtPoJPX0AjwWAxQMmasn29bJKq1Ffxpt8mBRwZEWIO2wv8EkLq/0vH+O4HfFHeAS7X
wRGOWDf+e6ZaE6PmiWKmA+aJT0rhjulhyJ6HJ1FtaQ6H9W8jhy8y+j8v+ek1OiOZmKovTc3MO0De
fwUxVFFv3a3ZD1sI2GC18V04/9UegLoS9NYYLUEz5tOHSaZAMA+Vi9xWgHaiN11vZyCtCq8KYE+K
OblLpFh/k5B9tbvBDDyF8h7mtfhc/ny300TDqW7RjHSC1QVkrA8LBa/Soqs4/99X6fBMA+Tp6Jh8
0fypmV3r0aAtGeoSQzNLibmVIil0U8w6m0uaO9n3xvFf3CCSdohzEOPDzvbzcQjMDqvMrGFEiZ4x
UbAwsV210QC4/fdX8tV1oJW52P5Bm/DXgySGj3yuenCRFuCw5imbmrHkbv3tx/hPUePT5wgQyaU1
6GO6AKSaP1/ZqEbPLCkc/6lTs4xi5Onic2AA2OpjryBUzvu4anXWrTWclvRQYaAMwWLGXGyBPoHQ
BbLLnA5WbnodmKwB2+SwuupD1+l1OppXt9GPzhDJnAq6HzV/Ue380WgY1/EkvR5j4OE915iDAjYq
U1I8uEmwIUxMhVrTm8odvGyVYJP18q6KXZ3RGZJFKiAeEsjFpvF+mOl1Q+v3fqgy4VabtKF0S1oM
7qgBUCnQazFi1M9QEXsWozS9giK1sZB0Jha6Z7Jxui6fenHApEKpKr90B/Dnmp7/lkm7X5bmfQxo
HjO6WaWzU7PcE4tMqKn8NlMABklRsx2f26sxGAEMdIBdpCtAZn6MNFIaLwsj8jGl4LGaAAmT5IHI
4tb+0CnGYEeGP8o6teVgmWFWOTlGZC1pLM7Ap12YtONNUAkOybaZttHY34FTAyJluLp4DiBh1hE4
qxylljwgsNgEp5bPnsy1JfzotDU5tlaja8PBqBXN6hSkmtbMWzXbMFm3xTJP7oFMIJe1/YWIOU8m
q9o+yDBIA3eetLFZha3lQkEDjA1I0rBEoWfNVo+80zC2hfTIq13ZW+yZfeLYu2URpwXoNYj9Yoku
hKalSVcfI1TjvIs9kPpk78AojLG5sClataEO7AbMbQzr9u3HvDa3rXF5ATzxS6CGFRZzFul7ZMJs
FOoxcSrMcMhW74BpQ5+IvnasB8QGbtbIxdelnCxWZVcP70rKV8VgVzI5obpyR1pfwWDD38UNCUvl
C47kP81NK+2uqaEAmqW8ClrG85iuj+n8MUfzC6mqA/rpRYVRf3hosbOakDYbNRRBi9k18y5mp0y0
u5nDFSngvK2je6e91VyfoqoqughgTjZcUW9X8/7cWX62iXfbV+LOeBYc5OBGe77IfEE+qKfifRT0
adZ6PQhxEb5C2vW//RnMTaPaD0BAytqV0b4zYXsLMVhUzhHhOVzKPhrq+Vnq2J3fo3awqHUoGjOR
XK4pJgfBKQVPLMSrX2WBcmCcBTGEeKTRP7XAqwUs70nF0QEmSS9DMm0qAwVJo+dDnMhN04P054BX
0VxcH2umxowN3tbRyJwWt35vZwNwbJLQbTdE91PAt2pWKb6aEGhdgVeH7f9WixCqEUyHb+A7WxeW
SfcRTj+moGua/qjWtMnbepYbs2iWWxdD+w1Tj/MIsDBcy/KoU8NmYinmfr2Qg8QZ5s00sgyyro1x
6F0j4nthkqMMBwrK31J0XbxDxJPr4DGR+tCv47ax7h3U5DwzHeBbgmIYVmmHAV6KGk2oMK0dtulP
oZa56GFEmQcJa0ptQlR/Ye4Hfxj1OnA/98FYK+cFbJIGL8iJ5ZZ25BiEqAm4zrmrqkyv8zleSQoa
mz8U6xJO1yHtvDxwIE0gjOvMmyKRE/7iNjPJAkGSjNi0BulxueceGgvGBYis8ygU2uP4jGkpqIdE
tJ04eeaL12ZN3f1GG+eq9RybRbN3PU/zwdj55C8/linF2nFuUIcq7BCcevMqMKObL/KCwRw4Qwhr
j6YmeydcfusUr3Ns3F+z093Z0UPnHI23rOfplgevtY8gDNjVwTxbKCbT1Xvjk30M+bh3Y7Wb6Mw2
2Mzu1m5F149Ut/A+vesq8wFe13lt6NZl7Div7DgFyY3Dp8wLp7JRoE6gp4v/01trlyfbePdIulTp
xzM8LEFYBPnTOIikOcuGmnsgoKpzu7RN5rFqF/n0lJLuPljgHNY45eTSHfx3RK51u1ma9JZoQFK1
DIpEy/O0/EQ9lWdRWsdny50gR9Hz1Ke0y7D8bmPmdPlgfuF9bsOpOyEktNkihqe4gqf6Gr+Go7d3
WlCygwDLzcGWBXXDxpLlLF12AMD45+og1Rf1BBBrP4fbwalOHnMe+Rxfqbq7jyJ2H0PmOrggRcPW
yJvcbdzE9caZ0MUcqSFFWo3Xs4zKDnBOHPK83yu2NMVawV0RrjLX/VK9tlLety7AvFFMMrCQu+wi
VM5S5cclaYLl7EO7W6BsGhYBqK2B4W+GdqwInHpHeudNBCrNuAsBLI1kgKb38moXpbdDByhuXLMA
T8HzNxVV1xMG9MI2GXeh0z9UUsAMpK4gj2TY6Kzc+1GFuheIr7nRUAhwQOAX7F4rV+8sHN70aFFU
nep+x4GTWFwHjFiOxjBNTsTYclpRmzMpnCwwf5O3I/NySoBKDid5PRBptgCZ8zzh1Y+uZl3RNVJe
x40j887SJO+d5GirCHHeuqKZuCgv81S9jYitM2Y9GAjpg+lslCm7yDzl09lzMQww6xHEVvfOqbx9
T7spW5r+3o8NyDtOB/C0Xvap38JYqRl+hVzu0o5GhU9hbhqhIJUOL2EFv2cDDGzlxAVg2xcgNKZ6
FhRfuCPwc+sb5jt93hsfwcDoqBuEMwdmgbL11Uw30p3oTV95tFgCR5XzLF+Z69Nt0/TOtqqih54H
uRLRjrbp1vrjz6D1HypYhi0j5PgDK5q6vXcEtgh3Hg7JtMLma4pgKGZvdN+duGn3vFtU2QN6W64i
qR9bOWLWcXbCnYbv6ZGvmPViaiKFhLbyREPjlCHopZtEzM1Ooj4w8CjNSCIBenKEKgIpTm4Anjy9
lIk74LuPfOIR4LWMP7YcRNcByNOs5r6XuzPaYymzOcObvHJY8Nqu8ihZ1RRgyz9biRx5xakOO2tE
k/Vqt8Yk6hhOg4d4iiSHyvN3XhXedoaAbyXYEQLTAYzwEV+SvoCnHzGozDLLhjuY3m+bLhkLXoHa
zkJ9i2X7XNNZZYo7v7l0zWmMu6NMk2sYnXtXdRt/eNQH3pEMQ7aMvS7Bom3zqBndkmKGOLPe8nuJ
6ZVHXUzD+ONjVxE4Aq/Bi4Q31fswe+NmnkkKWH3QZ8pNWD4yxXCGwXdfVygF8IqFUMlM4Rxi5UkM
OSJ0OKl15LfuUIeHzvfakkQpeQsSIW5cTI9gNYgKjGAwNLPIs2Q3hCC/4rMbAmjLtIfHp+mTDy+K
bTr2y9EAIYVjUjQHSQa+E66OukPligWjO4kIbrtKvDTKa65cfLG7UFpcxvRvWsfiOeymaqsnbAkT
EKJFArL53qfEBSEAXpPwLGk859kAz7FPE6NvBsaiXdulfEvwdd/31UzqDJV/VUQC29IY9HYPTfOI
TdMPYJ3bA1Ydr3G449UaeTh7xunFF6Y6zVGCjc8JdJQxPpF9F1YRuL/1cpSzUHs19k4WVmQq6SCd
u7WFSykG/d4Q4gD6O8/6up2dMcjDmUlskp1IRO463f0KjDA2PofmrllQpUbLJLjlHv7f4P+KkwPM
8S4VcIawdfM+jTOOhsiHiwjYNquBbfsMbyDEMyEed4rQSyf+R931cwYwxE0Uy0egoG4xyvnmBctu
wdvcEGuXDJTlB6ceb7AmHicFq2iSDPPG7cM9b9odKn0PPeI8uMJ0uR7IiOXGq8wJcZjXEztxZTdM
tbsmFhQQg46Wg6y2Yb1+yGg8IfXZc7HcuZH5hdGP36hdD6U3tYU7VFe0FmM2ATbIFopRTGKyuh3B
3A4mONzwc9L0TzDIQ/IbNx/UzlczQoaMKQUFTu9c8Wa6NlqZwombKhv9Di9E+z8M7L1wzkFrQteH
eEHMKYQ8rpDm33XSO9GEQe6i+ONq+2vkR/iz3oKjQ7C2CFyXFW00I/hCdlfHfeFPCJ6djkG+Yv45
TcCH7gxtc2Cw77txxszFEpcJQSEQh/e1UARfY42h1BW8booh4Sltny0bz1y1iEXRLEu6+mlB6rIh
YGfuJiiCSxqlB8+QCQ7N3sMcdG9CdYDmepua+jfwAgSWK2RPilW3HC2avVlnCRkoGpZ0eSZJ3+Vo
CUw7Ekt9bX2d7BAxRKgSCIFNE0tnWha1RYmCYv+C44tM26Jz5psxxTJKg9I1iLOpN92AmMCyZRoQ
DLnDRoQrf8Dngty8npHqtd0rZKIDDks8LT2mr30zN1vGBlLqOXG3S6iWjVtb+ixN85KOHT8ahpHM
YeK48XFB3tK4stBWXnXVcgeCcH/uW3cuUqWcPQF7o5CLWApwQcI9ZAWv/YBR5l73JJtm4pRIhG7G
BmTqVaxYIthkE89wFBCmIA9CLMg5Gm+QovNtUmlwuTQHBzuK3heXnFkLuDiC+ImIe6/vtiTtd+Pa
vy0DR5jCi7jm7xoz5pmKCQK4lr5HegURW8TVuY1XZ19P4y4Ih/0KPVgju5028dmLcRlJvNtQRBTd
Rn5eo3Azqvgcp6DyrM4uTNardRzfGwcZ8gokXiKb7rjOsSmSRU4D0uMZ0qS5eUNKp7K1StXOMRHA
5boT91BZqrJz9e0o8BL6xMewSOtHR9Ym0xPalmPpp2NVGKiQ8Jj478XiT8wDn3eya4OztL7ZRjzQ
NwT76ZuncUT4PSLOlnavwRC+1pe9BGmrQ8U7+CAPCZ2KMdavOtFII+ttWiOrmdOdYd2GdOHVkIyH
iAOyEej2gS+sVAw9Wz33metMXiFW4NJDz178RMiLX0MIa6gCHi0wZ7/t32ZEFaUvXbKfew6PetM2
52pcu6MbG9QI6KqKgfi6pNVqACu2Ab5BkZ5ZwvtbENvJtqPDfL2mMX12tFpLi12yiKa2vNRnWNzC
N3DCuHN90MGw8wN2zWyXvtjVa7fw55oPnWlQPbuU7VuX8Z9sbGXZ48QvyUq8Uz/U0R761phliOGn
twkUorNvPfpR2Qj/sJ00R+po4xJ5ldrQxXa72NFbG9qfAtv5jGA0h6guRdSovYyzZaOnymSjGZBr
w0WA0IhkHWzzt7UziCOtiSrAhNzAx/gt6sNr6aCUGaxL0TAZ564K9nU8HpWEwyfVcBVLJv3Q6fXZ
BUA7waRhy4cj0NdZrOrC1PG26rxNWNsf0OciGBYws8TNzDAhVoUNJc8YglUCBXEBJvx05cdjCxZL
jVoOF1eBCtVWkMjZCI6+k0ZN4j1JyIkibyT1gkiXvWjivaQpKjpp8BR04FyhoFLAi057eSLW+diJ
qmxMVzSjPNfefOth0i7pA1Qd1tC7ph02W8genhPVYsN1hhj9djfJ3ZFREKWAoHc4NM0J8Q4LX7Ze
7191Uf/oBhiPIip3cS9ZPNofLnYIGBUBooTllsOYopwQblj7K3G797TB4ReBM3cVuey6Vsg/uzoO
zpcNvcD4V423aO9XUhh/J8ZXgPX2GDoDEVtP256SEDKhNosMtG9+rYtwlVczahvL3N1MEab2h4MZ
z27zaGoEjTS9As4HkSqKRVyiCJ0F7Q6pY+r1B6Q7Go9emAy94cyb2xzfXWanKuvYW628EyHTYRJw
0YCYtE6upv73aBHCumHB1gnxz5OY9zq4dvh9x15QGEkuBj3whr8ke2T4zdPndNpQBlf6SMGmHl2a
+jVdfil91YR3LU5hn8D9FecWNAUhvAg1u0oQ36L5g36O2NQeFgftdh2rX8U4ZGvyM/Bf4so+etge
mvAjGV/98OriUewvfcbYXQB5o03eWIO4exGlaL08jnBmJmEm/d91+GBdaPeqraVhlrSP2kFQRZEK
3KT+jRH46rqfEZUb3SQQgB6rdUSSNZYp5w8+g++sFzfXyN+udaR3oaqwaMcNrSwGctROh8BgCp7J
dkW/DTUGPiCIhMlAOBcTYlZn3Leomk68xJDsi4rqY6P0YR0N9unLmHSexpgFiBB7pzSLFo7Q9dnW
XZ7a8MGsUwVEKnqidkJnJGzWTSRTtbUGfXS8YmS83rzxkaomCM0Dk7zgmJQZsE2qTNmYt24VZBEj
eTDT/SwuB3gIcxJX9xjTWLpl3wBhfytR+4HFr1p2mK9NUK/lpgDMk5V16gDhtqpgRRNxKRTkO6Vu
+JgFTR3uG1FB+NLCGBHOfyCgAM0HiVmwwSahN1RMN7VFsQmc1wwF4o9g9VD9Mojk6z6+xZCZU6C2
VPKpe2gH/ciG+igJpMs+9DwYCvpoYaSHDRwKpJUjpgqrNs4DE7/PJsqiDinIsjqXyOw+NOSAwP6k
K4XNgLiQaeiQl3pBniYj71HOMB1B+fdHwPSvnkxnh3teDky2Kmu/qnIbm1Os0pfUlet28dkZtVGR
wTHByTya7r0RAZNWKLyaSl6PGH/Y0tQ9ecO07tLFnjSLepXZlpBb1Vl5IGlTAs7iF2i+NKK0qYGW
axiaArJWpySJW79AmccfhCPfSaXqHTOXIqDPXHnbRMF8Jasxvq5sPP0MRmzZZl7nQnAtS1RH12Pa
LP52rJZ+hz+W7G0Tpuc5pZVXhq5RKBn205QTFHWnHMgEjUET7FD44pA+C7YksDHjTL82CW0Lybzk
ymdjcFxHhFRRHN3H68IQbEB/jeZfItPfrd+tFWLYADNgl8C3x452ryX3byhQZBtEskPhBEPwOFLq
3scV7w4IklGeGBbunpWYbxbHQLDkU+b0BTIGb9jAJIYeBO/1jtcDL9ARYRC8cSQYwpjlAQni1KMY
LcDcrupuaHMOsdxRBqG8kpFtEKD5r5bIdOc5a7rpvGqEEqIld0ENnEjee44BESMOub2248xYlkA5
zOF45IrbCM9VotzvdrlIBbtaQ7i6IvaDwg2j+JcQGVLwB2dsSdETJVDhlm74ky6xPLYr78swrS8T
Jk0sr3rPVCobde3jw+gUOqeLc9/BOPIxrJJEIFKfnAOm4sU+jmJ1ixpEt7NuhFI8dzi0ZsHSgVMY
ElNovYwoHqkZq5yg7FKtBAxI4XjsknFVG7uIZDd6ojr2zCgkwm31xMeqQSWSmnu8xZ8TRp73HJL9
At8vP8nFiluFc+4gWOdD9p1Od2PlvK6tjn4NMHjJ+tHeByZcjjoaTEkmiVkTH1/5MFmcC4i/4jus
VJjB+aN4xt+2OLmTrgiWQdwhnQaKC/fkb6QWzU2IuZ9s6pvqfh68fudJbzzXUR1sl3WZt4S0aC8x
2T6tALjugJERZdgxjfvn3k+VMPegx2a8TyB+pmj69PbgynB9aLvW3xs79kXAbfuGupeH2nGKgrp0
Zo5WSDspm8Ur5eXgCgyeCReZcEBQbM2QvPQnKf2nJDKo0sXxBCXxklRYBKsYXhJJ5UvHbHUU0eJt
E+PNJ5jUaUg7K0uvCZtNWa3DuGd0gBwwhSW5a5KLLzmvNpCeRbnGGMQdx5zXXkQI9ALifwCL7G7t
vNJtP8npTLi3ZgxRwpAho52njFUtR1V5QPOD1Hx67mFsskGrLy4GP0VRKlbt29QpbNXC9jj9/QD7
ZmClQaUwTE4JLIVyl/vw6I5Qu0SBHtvSUSZoiPXGyq11Y/Yytg7dIHulh2VagmNTKblPRwsHLBwV
O9PF407SofqJGNJBR4gjrtg6feUr1PeS/qVa0um2mSL/jF/ZlHO4iLxmDN1I6jx3i5cWoze+unF/
gPMjbr2d69ybQ4G0YBE7gWZgFq0V+FfwudlfBJGHqp2DPfQTt2QOrs0CfXDrz+/skosOSfhe6QSW
bagncI2THF/NWSpL3mFWEUP/SZzj4uA5u3A/zcW80AICYSgSVIu3HWP6mV4SW79DI6SVDs/gCouJ
x6XS6L109xjUx6dSD13mYiyyTFbymsa2rMb5BuTdB0VgcVRb7HzQ19cDeYqGSpRD66LggNfB5mTj
ztO2QjumndY+w2rcOD5uBrPXl36BA+RXPEsRb2GIX78OXetsmNtybFwVFtxWN2FVoO4nsgVFMxwk
/EYEQYecF6l7j+JUFqdolvTGoAvbCQxBDeOrGdIrH3KUvGUoIOD8o9kwYnvRLQIASNHgZaWBYZxY
YosOrMRgXvaOaK71yF6cdYj3rMeo9lzb23Yi76Hx58wx9VTQqQele2TLdvTc6giHIngQ8UnssbvN
hwU3nE2t6x8nHzW4oIXm1un8QxJUxbCub55InscIP5aN82aeKuCd3Zc5RQOAY6AEoVD8ZnuAn5vx
doXKFfFf2x5dEIcxBIiibNRi5h6rsdPxzxCC/O0wmw6hfzsdm0WGxUrifh+ryc+ojsZ73iJDYb6l
pSYJMvJU/6Be/6IX+2rb1WKjMQ3KfHoDsdzDyJNwR2pyGu16y4blNvDj/eC2ZBtUHcXBZA6yTUoI
h72s6zuKWNAVmax7IE4Hse+gwc9EWi2Z5443JomeIcvFE9CGh0eKdgWyKuu70/2UWGoLGtJ72jCD
oDY6z53zMfmMHIYejVAIDu0DJw2oNxoWIg9tr5OfylxOlH4klV90oZPkKbqW2egEMEUeWYXKG2aR
4QNG3SBrTIPOEvh/OI4ipzV5EOt1q6qe56Jpmy3+ewp784kdlxhpR5ME6gbGHsOx5SiihBPGJjJU
k2mKznrdbOTqQBfrqGo/OW17V5GhR6I+o7YUxk0W6i7Z+iiGHWexkIy3bCn8fsCS670exXWJuT8X
cRQT+o6oujkxz/i5rHVYwPBs3rapTHYWdVUUqgN1N0u/KmkQoW7owFDSm+Jqn9a+3lVomvOsx3o4
O12KDGcW/j1za+CjQHQsQIMQHUpXaMA7zv8h7byS5EayNb2Va/2OvtBi7PZ9QAAIkVqTfIGRySS0
1tjBLGPWcjc2H6JqujPBsIzuHiurMrJSeMDhfvz4Ob+If/o9ELVK1BM0jRXjVuwtJzQVryJbsOW2
Qmq4lqxufvZHzlJa6MWQXAhllw0PoqBDUm84oPcgUBP/wapkCS+DuHfHolM0yjaBfFn5fvTYdiMt
vSjPow3Vi+Q1J4+gN8l7KiJh3pEJU1QJ9EJ50SpY6VOryDbN23AzpNabKXVvHKtfrKWVqNWjTlEq
4bgMc5Q7Le1LyO2uKZDfLX3H7ClZD6pDtL7GGORW94Ovehc8a1nq9HQvWiG9N3KdSr4eFD+ssDA3
KahEewBxbGd+8GR287wR6oijI0YCTjXicBtoqnFrdIpvR0X/SCEGE+cho1yNOIqTynnv8rS3tZ5s
u9ByZsAiLj6PB4qSxib2c+tqzpf2qkk1Ij10M3q2ubBJdcwStfGyV5RbuN7EtQHosdg4pTDtxKoI
9pNgvEVTtFyLo3wj+C1BGAEZY1BSL8bdYSP7tN/N+WKqkp+D1V/LefRYZtYPUHql3UTSvT8FrmxF
dzLvek4YgytCezUbaWM3VexwVdkXEfmMON+KQiVt2YeVnSbyFU6sl7MY/zJz8yZQCieQm2dxlNDq
ain7ZeZbknzX9WyrlO23uoKfgT4o5wTiqWJ1XXb1te53d5Wee1bcuWPzGknBDYW8yzLWHmUzucnH
TNiI8/ykjOqVr4SOFOnXY0aVwNe3hdQ+TMBghi59lozaQ+lji7+q2/bKDhrB1aBx5CcIXIbxdSt3
tGEibrLlvskwARb83Wyp4UacjAtzqC7opnPGTcKT1JrbrNK+tMIcOrTPB3vyzUOm6ym+BVAa5h7O
qJ96akU0hn3xzJLiVordiFymrjxyxR2p+7Zls++DkIbFmH5Pes65qnf8droURf8Gb5SbNuPeElOY
gaTA/ZDGCQCi2rbC4SoXrR0ccb+3o9rSo01S1rIXa9oziBzTTns932ahWLt5bHnRyAUCN6nYk7Nb
sEU7kvFNL+sTiR8u6WCnNO62uLEHyHnviO07qOkgC+s2coZxqZni2H5JV0E/9EmkenLYWk9ouNb0
TiQFXGWkS14xSTohRNX5eOnLbFVkFa1kzS9yJJLJZW99UT9TyO5co+2KhUcibEyzGF2UN9NdH5Hj
BHIw02FPDrjlbEe2CDhX1jrIIlAXGpRjeiNV5liWkDlBMSrcYU3tTpzH1yaLi70saF9UQp9dclV2
5bCTyIZbqfzS9OT9kVUubA9rcNU+g/pGOZ08VMDNt/IabAFsIFVbYKKXelhsc6Dt3Fwi/21MI5cs
seLIFdoCL3Q6HnotNr/EtL8B1iNclLJFdUtBo9IqHLCmMv+to/y65o4OkYJqWCH2bb+RgdPgMZSp
TpvROQqi27YyfzRJFO8UWvDtRJAEnzNSg5K/T7HwrY9iZzRiTi3gOSCDqcPFWWX39fQ9ttqrSW/v
apUKMDAweCsSS6EDxku/iJ5JWUzZpp/JVMw53VnK6AO5CHdUbjntIaxZXBqvcpWrPHLW4XWLs9yG
bsj0lXNB3Gta4c4a7cM5kwRbTLla+jJYk7ZQQm9O6h9BVo5eZNTkclYMin2WfacG0E7hXpgf1FK4
1CsB8FOc5pvZGNQLjWv6jmoefUMlLTYVwLeNwSv5avlCcFGnefFlthR0UIOsOAfQk07AOIHnLQLd
MpRQVVkhKpWw7YzKwvEaSBWaSLlDt/sPq/n+5ZWOWojzdgaTXDwnC3wKs/ph5BVmtbeGFDKa0KGN
MrhFCieMdv1uuJojD2aIw45FdNQ7pyJyJLd+xCMqWB4bSBWiIoGm2QqPaJDDD2PSIbXeUCBUy650
5pnlFeg+pRjZTsLXtBo8RXlKregmQEmTirophM+h9m3S9YM4fjFTACTGpcqVN+3O4PclGTzk6vNB
C0d2UtfYIuhNfMRLylkSshSyheGxCL3GXiLcR5sWTkK5bdIr9Zzzzwm4MryLdwOu8NJDZ1VFDWCQ
97CsgGaTqTbHJnZ5tHS2iTPszsmqSAvVYf2M1IO40EC/+V2yr0tN6utcUVHVh1+ijl5OsXEIut0Q
GS+yD8CwzMkUMxCKE4GdW/PL5/DXZW2tP4CBjCjBHEqSvrbyaPQ+SbqEZ279Ir5O/IrbTGhMl5UR
y1epWontGSDsyUdGSQY1RB2tnN90KGig5fVUsNoX9Yvw62JpGiFkID3Lu3M8498pNai8/GOotQKF
PFVTE2cBLxS4LM5B84IfsDZaf98B1+7SL5/P5e/0iEVUBhr+QjaWMNz6uGAlMklftAjiWmUCeq1s
39p/PsLvMerDCGupz7xlBAAWYEAi5cssq7Y/ZlT+DU+ONGfs+zNmRSe3oAH9DbEzpNXQyPz4RKWI
tQW9DBK/bXKNO9wu2XSetcUkHaH8c3SBk9P3brDV9ksjgCupUrEXRmNTJuqGXszn0/c71pvpM2Fg
U52TDajYq8exSqMEbtbRf3guk8c2PjTp4+dDnHhDsogVNfEKkVlWw2oIWaQbElndJsxEDLxjbCkr
mwtY3lzr9Kw+H+zEjMnw7ND/QehK/m0r1ZNQ9HLHYGn70voPivn8+e8/MV+EXR05SQg5QONXDyP1
KmUa/HfAgN3q0kVc3I7C7vMhTi0xWUaoSwYWby7R9+OExX5c137GMxjtptwvymDaPfgxR7hD2mR7
LiL87gAC1p/KCt6vaPhByF/tUX/KBrkzaPuMHk2in8Ob7OoHyYGF5ij3wbZ3k1udc9+GEWySSW7P
PO3vFCDSZItFiGKHiATDIozwjgE6ijPUSAX9rNpZtCVTJ3mLnlp73Kic8AB1wjOsphPh/cN4K6rd
oFjcCRvKpjEK8fK0ZOGDHc1v5jydWYun1oqBXibmr4spxHrhV0ON9Z8OTLExfepaOx+orjWdmb9l
wa1OK2ROFhEX02Qrq6vFkrYmVzyJQbqkv4ixiFn8fFLBdwyl+25U4jlq5IkDRIEIjX2eRmCS1qtF
FaeFnTwuZ5V8KIQXtFweIjfb0Av+hmpSTwlhS1nunwqHJyYU8f+jbSOkUCSrPy6VzpIzeiU9+gTz
tya+VcpbOT3D5zuxOhQFBS9UCOBbq+vDP1PToQ9LimShiSONBAAj96luyhxe5b8s54zE8kKRQjtG
5u2tnkaJ+6bBYh4abdWA1sw3ancnivkZqtLv/MFllIVcQ8CS4HN/nLO4S2JBM7t20ydp80Wdev1a
iWlAdn6UR7baSoPrl4XpiHOmb7KiUc7eIk4kre8/wTrlaGMhFzt5oq18WEQAG4jJ6nCAC32tuMIe
yMnnAYWn+n1LfBhwNbHD0ERlFMztptY0UI2BgUrTPM4+F/v+pyxYToHVZ1xa8m6W0+gqVerHRGpf
LfarhxgBIafo73oR5IAaddldMdOFFANQBno8+ztBbR7MobyNZ/NN0urviYBhdhD+UhL/kRbaIRtb
1Db921YrwXmhtULzeaZS1ghbIxhdFCC4v/vpY6s28qbM6ptcad2iFZ2Km21jKnYug6zqEkevge7L
ibgbpGkfc93c9LqUbJU2Th6A+wyXFvYbXqwLCZyfMN+DKfsWGUnlqhblgFjvvmpVc6MK+WwnyhTZ
gLsKOzHMN6EvE6crhl9hZ77U2rCFs3CIKUZzp83poPfGXalhchZVARURtCk2KIILD6VP105Xs2pD
a76/KnrFKermSZBo6zSmGxn6bh7TG1NO2/2Qg6rpooLaJFmBnVKvhNSU7rSufiqb+cYf8ocAF0sb
BVHqieCle8mium69BLXl0IO7SkT+TYVdKc7fO2HS7FSg4Dyk3/weK5MYEvptVJWN3dbgTTSUQ+yo
aR8ysJ3YfuRforq/y5u59dQCotbc+qDVW0O60CCcbuZOv9eNYAIVSI9RTrPqygqT3DP1aro14ilz
87SlqKFKV0YJ6TVPYGuIMuYTXVmgAiT3X0DNPulmSHe9tvLdgr6SI4ESmm9uslZ79LuOlm7fFW6f
lNdNQe8SUjaHeBtuNCvcgzmtuVVEX1qAEFNW/wynqt7zeOpuhkAS+QLQ/gp59LCi4AsgLLWzCgUN
GsRIFDX5T0sbvukqZJAB/AboOmB5aZ0+ZdDDnDo0gQcoIFiNoU+3ojz9Str8rWsboA7kyhvTUu5C
nypUIcSDU8V5uhEAvV8GgRyiFit962MJWBeGghmNUcB6x4qE7jVxIbi+r+a88PjZL+pbGrluX3d7
uFsl7efeMUsdaG5aSw+xQudFHIFnKUr3K+sM7bZYCFv17MatcC8EAjUNk8Zvq/jzhQFQegbo1xTy
vG3b6Zeaqho6isilxIAqbEkTC0fADDmGpYGM3s9ZBpeoR49RER4CgwJFlzpmW+3qtLTDKHmtg/qu
xz4Q+RYdDE47bDsFsZGcBhtUh/GyaeRv0dgMdmyUiS2hw0I7hL5yLYFJgxL2rfWFPUH7MsPwtBsp
3iY6aDrLKCe7zvKvgAMOdAmppTWzY8UWJCUqE03ixWbwVmu+q0/9yzgZz3NXPrWV8qO2/Gc4dq+f
R7tTd8cPwW6Jvu/SJ2USpkDzOf/RyXaVy+ig7uEcbHUvPFj/uszlh7Nkrb1XGlFiVMXClXkI7uEP
bBfDPVhRi1uY7rFGUTl3zolAnDr0uRRzGYfXu7iIfHxAdRo6OZeI5qWsA/R/RMbWKdTizB383Cir
NEpDf0gPB0ZJlLsxepxLeBUvZ17V7xJfTN+7J1lSuXevKrKkIulTxpj4J9lVV4Y7ebLzT6jhnnua
1b1RzENLj5cTcFkUwzX6OB4EvSu0zBD0ypz6Ld+eu6oebyWrRPTD060SDbEfKoSSGNP8Zt1Mz4ul
G9grp3dVT9qOjNtuIs9wzszpyeTiH3O6vj2g1d3nA8hnLi/RfbelG3JlIsFDz3NzXlfwZHL4brBV
YqHPFZxBg70mDYKXi0UCKbG5A1d6lRtTf2ZFnqiBflgu1mpn0/SO2A6M5n8L7vVN6lX3iEHinsOp
cE9nvLHLre9+Pp/nnnC5rL1bovgiz1K0PGGQlx7Aj4NvKBcZDNNYaM5cXE4mpu8mc7nJvxsq1tpJ
CSreXLxHdvgiwgFE98qzXjDnnmgVPjrRhDtAIgCm4D4PbxvJm6U7IzpnyH3q0v5++VurAGLiKxxr
FjPXUikV3Yrlb103VIbarX/97xSqiSR4oJnc+1TpmAK/mzwuJx2lYJ6qgQNsL4XZ4ml4gpew0VuH
HhUKBKAyE4i2NtvO6X6A8P98pZwotGBzSJkckQDKtGuZl0wd1aHS+AQWwPPyStbP3FtONB+YT6K+
hk6Gyi1pFS1HoYlCEUYkj6geih8T0hX9Q+qIIEp+5ogsUB8ggR/+GZPQZZWvQ9n7oVfhU51Uqwim
5V0CYt+quA6DiR/vy9qGROGK0PRs48zZeipio6IvgTTE7on698fdUGtqbAwaQ46x4A5IOAtFddPX
/ZlNd3KZvh9nFVSAzqB5bOTLrI7OYhUHj0m1tT8dG6Ifny+Sk4fC++FW8UQP+qaCG99uwGAAadwu
9q4SROnberdomCqbAlGx6cJ6/HzcU7HFEFF1Vijfm1SVPs6m7y96MzVChrM1zZeWVSegpy25gASg
jrav1uWhpbqngAhVwEoZvv7vZC2GSIEYXTN26rpTA7heosHHgwcUvUHaZQpIj9n7/DFP7UE6FVDm
Ka+qbJWPjznNalUpPvWQsRtR6OGCCWn2/2+IVViroq4D8NcQRIzrqfyqdWdu6ycXpCFTIEOWCt9r
a7VCBGkKM65wXNaRH6g2IkoqvoNUEzmDu1hImmdOuJNz9m685evvIie4uSIfW+bMoI+O3KGdGtef
T9mprfz+iVZvBR3zVBJqKi4NBsr1pcJ/qzOzdnJ9UzaVyYhR2FqH/zzwxT4feQix/iGY8Ffazour
2yT95Vt3Ilh21D0+f6jlPa9DIoQIKuvU8enmrB4KWBaMT9BjmxJJ0p06GJRDooxKqt3NwfAoj31y
9/mIp16UKdMSowxOHW5daNQ6/MqVhoWRjQUiCJALndhSx3MB8VSsN7G9UmW0+9GiWab63Xowp1Av
WRAk5WieQtlZyt66AyhKJDVPbgLnbMF7CbGrqVQlnGAx88V3jzX/ccRiFuCIwaEiJnIRcMGm7PB3
3hhoMcV35zKFE7PIYFRLdQVRtt/iUN/3iSzJlGuj6RB1kztb2b/RrvgwxOq01ErwD2XPEBaUtq2G
HDtkIeXG+rboxcaHUnU+XxinuvQI11NVpxGDO9Ta1HeWZXAkYd1xhtExwNbrEN5SSuOKg+BcZFew
6DKkvJDb8cKrGvFI/cwOP5WbLFNK8ZY9iDDh6nxJmlAqSkntNq2oXg6lYXitZtYPIG0jO8i1/ucc
9TAXGsXw1BZYpVGIyYvUtkDvpiKXJWdA3cMOK1VwE9WCRxuJxZOctWeNu07Eog8fdHXcizXKcSBN
6e3ctI6/7bb0dOYfC2RAchNPl1yYHopgn1MrPTks0utIuiGSxWH7cYnLehg22bC0/ORnoT+IcYpy
y7lBTh0dKubpfx9ldTaN4KFKaRmlfp029X7xfJm+SlvZ03fn3Q1OBMAPg63SUUEvAiRrGUyqBpui
bCoqV5P/JFWi9/nyPoW5+DDSaj9loYk2yBCDPwD7shgA9DOXvsaZnGsRkU0TmNTm8yGX37iOSO8n
chWRpMAUlaLwUeAbI8eKVDsfwSrmP2da6RD77Kg/d7k9cYC9f8Z1T6BMAyRXlmdUt/3iObNb7B9D
tznXrT9RciGfJuzxr2RK60Qws4xRSZeyzhDQkirhu6Y730CvqfkWdNvAV9DRiZwAxY3PZ3S9AUDj
0xuTlvQTLBGeGB83gCiDPY99moshajxi1sGi+xH4ZwLhb/qX61FWu9sM51IX1QGE7NbE3aPfddhE
qLvz+rW/1SKOIyk4qZsLw1tfa+tVM2DNIjOrjXRj3nHdtOOb5Eq7Vq60O4nCjvhi7LXHz6fwt7vD
MiYxVqG0i8c5Yokf5xBreD31NXCWyoPwYB66K4su+Gvzml0u9Z34LrwyzgyprvbBcUTLohO+JB6/
OSGFbYhsthJXgCxb5WvVgU7oh7Q600JdR5LVKGvEioRXrAJBia4Kggt0lrLJ6USv63+emb91nrGM
o6LFSgIFmorj/+P8oflYDCE8c4qAI9itxI0df686xT51kxttf2a0Uyv+/WjL3L7Lo3wDZU11QsrP
/DZ7SLM4ym4pAEZb0HogzBdPM+ecXvup9/V+zNUK8f068wVIOegA7ebosTP/xRR0PYOrA0YrDa0C
EVzRhds1BSjxM+Hp5JzRbSY/0zHFWmeCyHKqQ9dD2odI8tgKcHYl48sgnLNeObXg1H8Msw62Q1bL
TRsb9SZuim9d1nqwd27kdIKEb5yr2qzT6eOU6epy65VV47ebSa9P9JVHpmypPKub3Ak9/banWlPt
M2+4UP6NvQT44e/DrSKggEPC2KsMp4UNDPqnsngNk5e0ePp8dZ9aaJqEoQTuP6bKnz4ubkrpExqO
OEnHQafv8Pmls2WC9f18lCWFeH8ML3OHMqOEAyE4HERiP44SDFolJBWSX4rypsHeGoULcRrt0SyQ
LDh3oTsZXhfnbzTtMbAjwn4cTRkEuvJw6eGxfRPzC5M617jzvUDZhM/DFw3pBmRDnKVof27b/pa4
HR/03dCrfdtPMRQxeL2b4HvvRLt5ZzrR3r/x7diN/q0g8f45V7OqRngfYIcJHVgoLzW1PyQkOp+/
uLNzuUoO62Qo5WSGejFtxYPoZjsEhfflrvFwc/RqTivhFp3+M8tlnUOtZ3GVJ8JLLgT4lPAQtvVe
QTE/2gvbf0Lu/eTih94OuEjEu2+NukErRZCGiQm0kMRCo1+mHtpeyPvSRcZL2fBwZxPS33Lg47OR
ayzS78jzr2E4appzTItExuFO/1ZfogvtyV/DF/Fm+qJ64k65PWeEdfoh/z7gMdV6d3zlYyRERQyx
MKyrpy4BGTZkvz5fJesse/VMx07uuyFKJDmHopDJZ4bRy6a+QkVVranS97SlI0NwaYlgFmjUzufj
Lrvpt7CCrxFdfTI3AJgfN3olSnUtYpIBQtb1Ndjd40MVnStFnsxFNXTYyTTQ8+ZE+zhKW6to5kMz
+cOc3g/3It9mI1LsJnN+yOCjwIhoBN3JQuHMA/7WAz/OLPrhOiEamuM6PA+TPJpgY+qNSJMgPxYg
wDZcUn24O4uWPLlQ3o21fP3dW+S2LY3mstW7g8ndZbhSXuKbdhdd9pAhejxjvqn3n7+/cyOuZrYf
pDxMOvZf2F+Y7UE/e0k6dWaTf+DiLBsm62R1WUFAth7mhTgG93srA60/LPh6uvqThyBx6Z33fzq+
kfWaRBkcQPBRrHuNJFArzVJR9SMH5o6r4j2VXS3+G3Cgln5ZZp/rTp+aQ4OzTtFlbjGmuHpEVG4h
JY2Ml9F3h0A0nct7Tg4AfpbZM9hna1g4iVyraAFC9sGz9EXzFjnw9mK8n17j66VjpNz+yzyJZdEj
n0CaJcp04NYbrisiNMiNiRAJOSfaQfvmEi25iyncudk7FY7xVuXmt7BiqLqtpq9sOiEcYq5/+ZfR
Uw/qRrKF++DKeCoujUN6MPbnoCYnYtaHAVd5XSD0dSlFDFjOXgrTBhC09K8n3xSVaaKiLXeqMhqN
faUh5IG0ALKzpYe6nz0aZ/LTE8sCvBS5vWGaAGbXku05KlySFSw3iDzTbdQbjI3RjWffz4mjBeNj
bhGY5GGzvC5ilwL+Rb7CMOVr64lc9xSue+Qgt3ppC8/kcR5ckouAcijKUp9Hp1NvClciitloY7L0
V6dL28HW4ybAE1rXGVqflbyZpPSPBOs/X8f/FbwVt39Ehua//4u/vxblVEdB2K7++t9X0StygcWv
9r+WH/v7t338of++Kd/yh7Z+e2uvvpfr7/zwg/z+P8d3vrffP/zFzdsIxnz3Vk/3bw26dcdB+KTL
d/6zX/yPt+NveZzKt7/95bXooJry24KoyP/y55f2P//2l+X2/5/vf/2fX7v+nvFj//O/QSYAopz/
5/8E6596QxPhb3+Rzb8uHncmtxKaMlxPCO7D2/Er0l/pfGJygXQ97koUUf7yHzmO7OHf/qJZfyUR
WPhNRF/yqyVBb4ru+CXjrxpxmR8wjr+NL/2/T/fhNf3jtf1H3mW3BXZfzfJpPuYerIglNDGOBlyF
q/pqdczhHAsI8EloNkzjLXrw1rbsuy/oh6BtZCSzN6rWdmrQx08r863Rxye1Nl/COUNTvOnAwvba
zSQoNKoNpCnSDIxZqC9CW/pACRtxKnRLPbVSx1tVT/ZRF/X7fE4vfbWRHLmDSdn7xblUhxD721OR
uwA/J9PQUOJdH5iD0VbDiIioE4/is1wip4zPBJIlodRv/FKE7YTi8KXlWwe142qjzOaNKH2dNSNG
hAv0apX/0gsJVTi+tRJEVIOl6AGrtNnrl6tlPyAOJVMCtuMgnj0zk68mY5w3pSWhLhdCpi0rwQuK
cnGomwsAu1LgGXLXoPEdgr9KtUOiNq2bB0a/Of5a/Avodbft7FX4EKD+KmKOTdqJgENMc2JsHC0v
0VkXYfVp3WDrS7qYwrbtRXSBZaUXXB5ZRO66fOQglTB+GxNH8dMfURQg79QgFJeI9H+0ONJtuaof
UgUPWwrHPkaiuXFvlZa6R6X6LZLgBYcymNXj2LSEnXy0ckzUVT7rNKMr1gXbWiVwtRXBX9frGO+E
/C3pExzuEphWKERMqdC5SD0iS0znETmDSzMPA7cqMxiC7U7QmsaJYW/aWoDeWlizkLB9ATKFVDVG
m9eYOzSHJsl+9bFroHo018/993yA5Vmg5V7UUJvR5H02hzZdtOws+zhtU3NpTYbgRMsKDKD52nKd
6U5ZIyAXFlDQJASxAXCgD2BVyiJl0D+Is/AtnDLFrXLj7fga4o6fLtF03mIhwOW+JKtL0Klnn8IA
N/qt2KLteBwQu7vA9ZPCbbh+7VNVuM/z/gcA6MBB5mf2jlMYB3UAnrhxBEvxD3pYlxdpjRLvgEed
mOp2bvWvqT63LuCAndbIL0WgIKvfZOKFVjF5phLvg3l+VRrBLaxGscfCDzcTRXNbqzpIpoNVHtAP
U+xWRFQB1YCnqJJrR07leh+LGbrfkvJ6fH+mHP/Q+XfS2AjggkwpCd3j90kZ21CuVUDCA9KKiItt
g0ou9whJP2VGqiArU1jbpsCffRqtA/zLgzRXr5EePEamhay3L132rbzseX4Rxj4YE3Zeik4WiH2B
W3YTPnMJCO1u0LGv79FUNJS2uaiLHDJ18ajH7eG4lqvUG+L82uqnRaOCMRH5bHB84BUet28Ul41z
3JgtotgSygamP/AwZYV4VU27W6mQQ8phNHhWoG1QUbs0YvPncUm0hbkfpO7Pn0cFydz+KLISiHAG
B1xsmZRS4qtdlDpIsC4eEnyxQPxGtQy3BjC8Oa7Vponc2exu//E9x9WL7SeuBQm4P2RTgj9evhn5
hSvIItz6fbJ8HY2y2SuV+C5LFWXTtZ3qRH56G+VE1Bb5cwQdEB1CRJKlgrIjIkfQnubcvzi++uOD
H/8ED4IGVF12th5ZV8dg5C9zMEV8yuO6Oz7Z8dtqWoyA3f3NoCBkMQ7h7IkIOt5FVW4bk+gfikq7
nzvsIbJYRhWk5qqrBAis4q3gHr/9+KuNhHp7mtJia5E8nrUtCq8g29vJHmNfQPAr+ykE9WOnVPzv
KHnQo6neG8tDKKXe8J1mtDn+VSQ0A2OXISmPQ781kONaPnUoiNeBpuJwEgRuWbEErbRTEF4zf/hS
/IIofesOxVPQTj6ypSwIXRLcKRhyFEWQb7GRbjLcIP2Rp4A/hU53pxxFoghdRCKe5XHWaezyaDvp
IpIeWbEfVHi2U4QOa6YrqMb3ARaKDVx/RXfFCN+V49suxBaFxBQrBlZjquX6FdzIBkV6NAxMbpQ6
Tn5LyDAs4xLRn9tqCR2K1X9PECRLzdy2/Bfd582qy25Ou+RJmafHKGfVZghlvGSVWO+DYPJZO9O2
iDToEEDuLrPyMkVwLZzKm6QgosTNRb7sRHnZYabUSOjjsemlGpuoIPgV6YoTotN52bUZCszh8KxH
T3FV+kQE0O8IK6ARwixXU44KoTLjlRNUlTumM1o6Oj3M1u4lXOEqAfuY1hS9HgvgDTZDBK7lMAfG
BGllrl7QZccHskD810h1SkxsTw3bZ2cScAQ9PrxQbkvBGOzjSyrTId7NKFYct+gUFQoqqLG1kUIw
gxoPEPf+47j8b7QKYRwUh4bVFTQcrHnEMaEuR2OD/IWdV+NtKYaBE6nqVb2ck6NhmNtGnm8h7+A+
2+nXec1KKzuiqZ5P8n0+RFeqOt82y1FVKyhByrKwO+6M48GFI8xod5ob+hxsy7jjXKLEthyqZoWU
PU1dy5c9QycYyOxaz9elqxlJQlcPhs4J0mwDcdLuq2q8LqvItMWpsaectUHUnr3v4M9qpwk52vwk
+zHLUwS7pBmvkQ8RbJ8DbtP1ib6vqw7/nuwhM8xoF6Or4yCkhHyVwGtv0wTvHR1LoxLxQMw7rti/
FVsDaac+0/s9ksf7rjRytozAauYVl3oW71GxMuyiKvxDbEFgSlX98ZiZFVMv7vAGdI/fajQWfhtV
di+BYkVWFWGqyngRy2o+HFdXWk03RTy4YvUyKf6wmzohcgVz3GWa5FbjtFNigBJ1D4+jln4dwxOW
fpKd46FmI8MjEZL6mFVr4Qpj181Qu0rZ029A52uDr+jsCUl7V/eAD0uZd7S8A+FxSPLKFdHYU2dU
hwMEx9LlOO0VA4JH8y2UOFGkWBv2Y2Q0G/YZx4SIWnZfZI/dcgg2KvpYldmgok3ML0JLupSM8ULK
Uk70pJQQjs3uRTW+T0b95TgRha4Ni9TL0/HsExbZx6zwErO/zcuWsIqsouvj9PEwVBMH2JJh5Ahb
5jpuSZlPfAfmuOBRkS8LwvFLKfee1FW7RERpdXkolnqzlUoYKqDhVV6ftKlS3kuUwd1Vzbpz0Wjt
N0bDapBJ+pafIcQjkrRk4cvfgphMqwsmWin0AJYsDP/Ux2jJQJMKjksYGiWCSSz9TOlqp5Y0jKH5
ub5EYzkw3WOKcNyExz+FgBiIWXL4x8Oga4lM3ZDuCpRtJq7d+7ZjKZmxgldDhU+DAGHJy+VF3i0W
b42i7i8mW8nNx+MpaKBSuo0M5SloHiIdFQZioLGkhkURJchzVddhgq5rXhtk4Ob0BNwSRaAEOtNx
mOP5OSyxxlpy7qI4iOn8tdcM2BABgvBtUW2b0Z+84wrTkp6E0e8hl8kPzTBdV2b9o4LzzQqtXW3x
DagG6F3qvaj08y5q9NaLJ2k3YtJSwUaAN1rJbhZFv6IGtP6Y4tDDRMmxidhwHF0F0Of+2EndMgdD
p/8aEmtyjgvlGEq0vHuplPq+mTnNxzgSWOTjbaX+nMJR+eMZqlD53iqR1yDYZR+jlZ9UEAmXfENa
UrOCBC9cgnr5Gqhp4+jL8YDWN5kIJ3GHJLZ9PCSOQb8W04uyxxIi7oiJx9glaGwJvxCwwWqzi2TJ
kAZj/mpG4cBRqLYAerkAVVXgGp16mGbzsVmyinzRQX535/3zVvnhFrm+b3HbkrF5pp+IXS9iBUsB
813Nta+ImnpdQ1JdcqjjQqYd9xCYPpJ/gvqCaU25mWTR384ZQogmHl6iTnIQR+EeJHfmIGf3Fd4m
sUrUfs2V/KKPhLesQVK6DfJdINY3tQGQ/vPPfWyhvatyUuHWkc/hU8uLFJRictd//7nD3FLbBJsg
t0FotsxyeIUSGjI6PEJePGqL8yFJxHQTwLFYAlAZdndJxe5r2g41prCZt2aSWttBItHQxHjbCHgi
G+T6UMmzHTchuwH9GcaaaQ9CXyFSSfBQ2nSLILGKN5D0wNbtEX76ichliEpT9/WYFs9h437+rPKq
ybw868ILR7YAMrMur8uRFncVrQ5z3xEnlhhSDy0y1tzp8mVBCuVgbcdQ4A67fF7uCH9cbTW99u1A
FW6P+U4iLh4kJTo7eVMqbmaS1QZ1vRfII+t+LLCLIYSJUouJCHzm1kydINcvUFlszzzNUdlo9eZY
dFhfoyBBifDYwXy34vScrHeeI99JcgcjlV/IDU4bSUbXLGiwpsFUR8JvaCM2Bi5jRU/3cokrpWju
O70xnGJKb3DcXOiYf+6y495OUaPd6Vbltan8dUpDxwT8QboXVJ4SIlPXtMicDwVSsRayWkuGCkcG
M8SYc59J7cQJzyAQU+Hr5y/vSNZYPS5dYACi1OQNYI1LGefd4w7gUeNeqyJ3+L+EndeS5MaybL8o
zaDFaxUKJVur6XmBcRS01vj6szJ72z2XPGabD6SRMy2qUEBkhLuHu5WQ1UW2nigfzFUeEyU+9z1g
Qpc2B0xg78s1W2iP6S8MfUp4TRyHqoGTJU59FKhbQ1xAir2d4gCL3cwuInlx1678r2wMtjbSdxae
rGZ39vBR2mUAtKwoU2AAkta9M/UvRloHs2f8CwP3T9pBunZgQwMb7Bk+UP0/BfPzoG1MwORvqCPK
Y/k+SCYOyJVTmeVn1j+NiZEymcJFv6x+/jILtoSJdKoPeiHe/+WquxI2/9tl5+VgusLmL9443GoS
Pf7/L3sKoBrruRXAbP0a/Tg5pptg0mhkDx3NfXGc8UM+6Ms67tgGJhmuWdewrWLnQKLNo6/pxcWM
9PstjsA1Bi0+9eyLce4t58iyunNi8Y1Tf6fKZpSnmCbQAuOAd2NMpXuSByiTp9cty1d7hDsjWVcb
Z8UxW3lum8ZbD+O47dRsobo9wW4FoZzjk+V3nA9qLp77o2bHRmBo9V7bCqAG+ZPV4++BrnjlVeui
mMQ9htA4s3FvbRdtv9neX7nFHJj6U+gsMV5OcgSW/XqW5WJXx3/6CgolXa9q4ESTdaAh+6HO8Voe
M7pB795F3qlfcsZ5siG9iWX3OP5Qz0uX0qy0RMMQmeKtIRllVNYNZ9sujS4KY9S2uTta3k1dIAUy
GFP6zGIzVEBV7vIiNg8Zbti7YVqRtOAu1Jj+a0HgyWLSd4D5yGGf8Ex8/qhyC0VPtkTxnM13omvh
FIbLbDHYtH3/rgYxhetUk3W/ZUwSM2vg5yXiEann9HecO7fBsj9NO0mD3AUr7bP4XCS+ETYlroiZ
PRFPXDsbhn+kXAzJW0w0n8UnqVpgZPKHYrR+VODEt1Jb9VtXpo9dvJAD4IW4FubPMz9s1+UrUR0r
UF+9WbtRQkuGk/2x9JHOYArmzr4kRG4Ghkc/Ecn3FDfrhWRroMWOBdySVh9BxWtMIKKarmi4p1PO
Jx04E2eTy+78Y4/r+nEVZxIqklsd48cziTmcehk7yDywj7SeFvzRXqnduuPT5WDFPGcYPTd4U8kz
oBg23G6Tpsd9vUP4ajrv6ixxljTmHsU0VZbc3MXmsBXtV/OkR/y432UHDNebeA+PKQdnL60AI619
ikX66qbYRZolxsnLhhmr667PbHq5Fx2NdItR486MyIaa7e48+yn1VzCvTT3Bm7pBoIScyueaiW0D
c1NvdugnN0iXLHRXf7nYeEjerF+qyUzFXrD9RCfNcCeLI7xHHvTUVhOMMasIblC4tZw/Mf9szxQa
q3O4i8hTs0XGn5bbUR9w2B8996wOECcZHhracqKp6F9sOTZSVaY96/jVbp4TflvtGcdqcPcKV8mX
9Dy00XQe6/YFiwMrjEiX28cdjqCb7KUGS9xnveXtVQkXntDOmJ/gIl5Fl5lMu8x2+dT0/HfZboKQ
vlm/RZsRkni+XhuEkgosECVHs2vFd05XEvnjrqTg8vL0ju14bWkjNXFrdHiBq2egnhSWuF6bcMRV
G2Pl+ya9AmHFB7ya8TzqSQks5UyknuEqwveobhkF/hfFjTmOkmz40HFT2G0ro6u1mnaFnW4PWygn
lIyGiRa3CRvdf2N2PRcSRqgz/6mp7S1wqygPewJo1DEwFlQIDKqeusH3QrsZcbIdsvI8OMSPlF1/
cjoinWaiH8PGfjTqIT/o9IoKsbS6uQ0wyGMXofIvlTwoBbMJkbn4PcozG4tYsKiEOMvG9/2LJ3uV
dAEvW2Lnpm3ug58Nj9j7/1Ewoybv35EjPvawiNSIRjmY01m9dfJqMN9so+rkZfC8yHHPdbR83V2z
2enXfnzsf0zRo5d1P1LZfnlz+rHkw0ndtaozVE9MvFJ4hNxHc4zFCmehnzwEzDc1CFpN+s20su1o
tPaPccM94r+febpKWP/HmSd18vSIyHt8oK6/n3lmZfm49SakGbLAd6uso156aVDLzm6onf/wJ5Y8
cowiuhFAGM8GcJOE8BPm8NolbsQqEu0WHShlNTB7bWmc59zM3trzBRTpbUzvnLR/n4wh54a6bxm8
b7Jyd8LKDytOFwo68vIhumwe9dHX6ez6lKegflMPWpW85Pngk7nqvYKdDTseej4YBufRnbqzzgJl
lHkE/MpPxcX+ZFcu0oZW52aXRcKVn7PwiqO+LKSfyTEPo+Ijx/2hztvmoOfumbSSZG8ZH1q+6DcF
Qy2LzdGJ24yu13dYPb+UZf/mp96bGshwi+c4o9Z+ocRqBluAewJ7zvazh+eHsMy9MybpnWskJ7cp
z3hzjyA8yMKYKILO2q0N8LQ8ouTVsGbxLU49MqEkifL//uqqg7mGCtH2Cxz7Ulfff2HCY2wS2SnO
6uNIWwsYqsNEKDuyZ8LBTS5BUNvm8Pwv98w/KGbZtXmYJDEBshmro735+y2j+6uJR3iMMb4GU6Um
XHx7XtwBcxqaRnXvFN70fdLWn2K0fPrN7DrzfpiMqJApIYnMD8W/KZ7/b/eG544JjqxZOjm8/9TF
VZm3zIs7OQGe9v7eT8RhmqxXy15AINWdIj912lECg50x7NtkJmiGSMd/uTqO5FD//kSRIEevh18p
LS2M2d8vj594W1dsAMCdTnhumd8Z+KsE2px8q1NMoSVUorqOuKRRiXqSdqqRCB2fyA2cvWEkcyy+
bZ2MWWgs2aKpr94W/WwaHrbITnWykl9CtHm42vn3UtuI4eL+0N+i3D3087415k+WKvyjWAE2ujiC
M2uendF4Y3AFUrqLHUCFgTCsw4pfMMt49wO7C0Bs8XUq9eY+ngipHtb7GCg1TbvqOkBtpqt2IheY
iyZme4errn3Ro/Vt1AlT6SrfDTJX8B0gG+qJVchv1jIEz9zMrQ61kJowqv78Y3UHJ9Tt9X0pzTcv
/qxsTHtVUZ1qXI/rKnteRIW9bIfXtHxhQJvvw4gbsFmbnwvIy9ecSuJy0XMwkVPLixfLvlosWArF
memDxmSPu3eRrs8tgZwBI9BrlnNVVNUdVxKLOXwtnlQXupjzcTVzOzDZH2JT8Dcdx40kpZBYBfDh
vj3yB/R4OrEbilrLIvolerUvftnxTPvo3owFHF/VBvyuXpFAfxaV9aSm5K9HtJl+rLX+lwRngKp/
i/ik3rbqABXt6+MSQ5ZyUCxghSIif0G4X7C5eqri5BQ3t1rjmVKPnRxw+7ajvskGX41smqx5c30l
NjA+TDQq4wggpX5b5txIuKv2WXcapMXVnN6rB1IxoOpl9858yDDLoamCvOlb6169vtGNf9grBqWy
bZI0be/51b+AM8b/AZXYwcStA9UE/sY49P1D0+QluGRNZW0EsWQ1bCf7tuXfWdz9yORtY8pPSH20
6qhQFRLHsP/gdupVYrrF/oZ9q4fee/fM/d/7FSyMY0Db7OO/P+7/R1Fhog5Hz2GoxUPkbP/AlKLK
TTUxT3hv1S7Thiw0Rm8znzvN1e/i0+KODJCK3bLH53WQAIU8XA05KxmD9WyMzXZI3OhVPTHNNl19
O+rCL0gVeNgtK3hzWSUkZT7480NjVW9RCe4r6SH42X9DW/65XUSBZx0f6AFtHjaQLFX+vYINvqhG
xyYPRlHYeUGLnujOo0irLbSx/QVq7USgYPm+so/zQrM36NZjHhFHrfgisRpvPQ1X8N+vtimv5t9r
qzQANnClhKAAxfuHfsUt6mpK8pkV7qh+IwDwdSPhPvQ9xZA3IRjRci/NZ7MJoEfNm1kGEZNLvQSf
zDZTaKu61PfcjOcSPvlY/JHzkzogFPyqWMzG7Z/mJDNJCAaNV62gogBYjaIVzGvGD5yo/vt7A2qQ
uOnf3h2QD2AIKLwEujAe/vt1j4t4HWOQfvQFhXOH7SgUXz2fib1CiqCvf4yZwQ414J3mB0ZCeOeQ
uk/kCjUBATdxV5Uv8/LmuPWbN/j+tR6X4bkzupM21eN5tDXrqv4VE6yEngBvtKUP6yz5XuK5/qC3
gd50uCqj59aa21JU9kW7DPHo3rsOQVOt4/8UxRSSFuI8FxPktU4iMUHAB+tuhZMKuVTZvlp5yvTS
OaVxX4dRaT5PnLa85mhgidG399MkEMiLeDv3QASbPo1kL6Nbz9iay+FFXmv7Dj4e9nThnFsiYqTI
/3jV2MjWSf0kEXk7De78wCI3CLlGSo0D4x4lUXSrsVYkYCoD5GrFL92eniynio9Rm147jSexdjM3
iKagM3CvIwk2I0wiv0unNg70osa/RNgr2RoJmrmR9S9is/JA5Kg3mRMYu4+5Ji6dKE6d4bKG9l56
6xGfOdCS59TqLmlW7Fc34hzaHvI+vxsA0vQgQn6TM42kcfXLjJfQs8Y/G8XXWsag9IGak6SRkTwz
8eF/PCFes9h7IKzUnbk1zckKOVDizBKBSRbWWCfnbOAOTPcFuqMdKeVPlXAFKoZllyxE+NAYJ5G4
Vav50BNGkLYYjwVbZ4DdYMOXZae1wBBR/BzKc1tWUKB98R2/UsKgOHNSz/4G+R4mbvWBcIKQlPXN
JBUFnaG908gd70kyzHSd6fiDBX3yjL3koMfGoWnsY1K7d93V+DPa5r22oNDpcexalkNLyNyuO/FS
d5p+R4BFS1tfOb/abLrD2dEZt32oEy6KmfLujsBBv/k2g07u09G8j7DFNOMxcDHC5ToW8fs0lMHs
1OeKfn/zyt2sT3/cmWxf/YbpNTak7p5ghR0IzcnKsZNN0vS84cJeWzpXc/rBb+xqn9u3esu7Y3kV
tX/Q5jigafe6+wFG31vN+3XgMo5TCMO383NBVrBgfxldVeT1cFvpWXfW+22AT9OL8uAvKS2a69/F
bXnT0/EKcQWP7lx7cw5yfnjdWj/YWwtIPvmrGJNDVP+a+nVfWPl5rafdlPuPm9YwgBpQrPb8whIC
oFmDW6A+nRuDYA4nunO7MhyS5cExhlPh2+8RPI+WFlde1ueaj88277aIClJ4H4ts3bP8977ayTfR
W4BR3qmePWfHov4xridCtzv60CZmJR+XwDyymM+rMO+JzCC/eTOG+xZuA1X9JSnnEFcX8nxG46jV
5OTY1Ukro29F1IJiRfMFTpiECtBaO6e3JCL2VEf6nii6wDfa57UOEQHd7GIJ+8J/ivEILL1HIdaH
mTDJpv+GSmxv2fVzXpv7xcg/NUvcsgYvakC0CN2biwnJktwbon9stuYhEtUnPgDEMxX7aYExs8rq
sjj1MarkBh38a93fDQK7pfgpjaL7KoZnJm65bcM61W5k+DykRf601cnHgiWoT/BrSo4Xgew7SeJb
3pVCEnDI0xhHYZ62CBuTM1uoRGl2FvHkj6txEvmT36Xf80b/4afETVva8Dw3/nXxbyIBRDMcNixf
ap0U0uygTx9m8ltP3q4Vbp/p2B8MHdFFYQXaS+o5T1UcPBjTX7z0JYpPjQnY/TZab1G1YoTyBxl7
UAE3FvFpG5p9Q4yIZ7q0DQQM3AD3g60Yd97dgFW8b7xo5t6t74mLNrqfWvOoEZYtSJMVPPLDeoax
gdBCK2UbZL8UT7mb7bNa1s94P4P1+sBztCoRHpn+lgXG0L2M4G8YWz20i4vbtI8QEivI6hr5V6O7
9DoGQsS6L6jj1iYFGMh3hLvt9aF5WPoLXsu7RrCvTt6ohVgyn34Msf3sbsO1t+IwSBZ/N0ZXj08I
6//DTLwdPr9hbD1t5k98TE7L1D3bznLqXRTMvLjZaq7CKi6xJNfQ5gl9upF9cqziP62/gkTfttYP
dAIAyXtha74LPffT6prQi5H4kOLq2wYKsvwweve46hL02xO+PO03wyX9FH0EqchdX+216DGJ7sCg
Tq3e5jsjv5Gxq+l0+l7zOFrlGX152LOd0W4/psa4LRXbXgCeuA7RcXANuvyyLMfWNokMFdjeuUQp
+2AHYNuc4tYxi5Y6ZJQ7d3VxbOGphb4FmUf8MbnxDnTVDr0cHlDi7Fbas2F/ZJAvAmp0ns5aGgdR
9Kdur76sJBFHqIl1jvdrMXBUu+gG059V7SJ8dEDESY2BlbSdn6PpnGUIOMMzqe/veuIxwGG1kz/o
M4g4WktnOybrx5AeJpEfTCxx01Q7u8sfG/ArMbaDdBaLdO+DqJOdjZsm0vDXkZeoxzXJcKWGuANg
pe6fLUh3gbKDPX/Evtth1au3WFtfOg11pS8gFO3uYk/bZRbLAQ0hzxiQYbG3tO4kCARF/4ijp6YR
2DmGZt4e9S5lYx8bXK8/luI06tPnsEUGG/xtsa+a+RppxYNmGj8d4HrNJG58tTici4B8RoehcV/6
16jmOTLd7DJaj02S/1x60vDKmjxPvXLfCS7HZnXRtd0CfFv/sjSi4+KqCiw86qzR/Zj9+s3Nx4u+
OHth5C9bChwtw290PXs03mXOkyOet2EJUP3fy3jjoEm7F0uPHzttzsEqrV+1njHOk+9W2dzMW5/f
Js09mXX2PM53o86Wp/k2Ob+Ibb0aWNwW9KiGm+8xtwcUpq/BNFVvLn31MVYxdwK4bWVwcoY9QNua
13+Zkx5Gq/PZeU6QlbnJ7SpORp4/xdPDtGVXD0KTvJITdPVjYlkwvEVYIyMpTf9R51u9T5ZgDzn1
jEixfUIA7niXmvnR4dKTufEYE2sooEDarX7LveFWG3QgKKN/tIP3o40wndvq9Or002WKVwiWxLti
PDwc6Jo2QFr7sHax/gwBvydEUfvcUNAjCaVtm6pxfMqsk84ZNPu5Tf+YYh9iaNSWTP8xFAu8Z4x/
nlV19AGJiWiQ7DdH+wtlIAKtMbosfhFhOst/ZetE0u5Qdbd58CZqx1xdG4epmuzI9ZxXeoroJyYZ
VETipfMWwoS3cbk0bRe/kt01Hs2CbFH1t05BPq/HZtJUrjHLzIMBIF1UnEV8a2T7UUCCGSJa+b9J
XWvXxsTU7+uLs/W3QyxaMCH5Cdtyy18dN+cA9pbi4rcx2TmMlQc64/rWRx7pC861W+Pqfa384sLD
C6Q4l+W7No/DyesawpsJnjxH9kBm/WQ7YdcM9kF9Saf344HljeqofsAClkuB2NzTvGzlu5tR0Hqh
EWwqfzyu0yCnM+O1+ls/Q7mN6y9zq+Hk6OWiD782DvncwgdbUY26CCuLHf5SGZF7bfS5RuuPXuPV
V/g9LNp7U6dns38pnPI5SzdMBnRBvh3SvdFdT/BG5MxWu3Wi4Z/Sgz4XP7ObrrdPCcGK+8xpjiTo
FhxZU4j9zoWEs7DysAeazBfP3cxduFhQwbBa3/CAsGG20o+5/wV0TKxP9ZJ4UYs6hkpKoilK2j9r
Nrtk5NI1oGs4WoIEAU5a+Q8R08SKwU2QnUiCQc5yA04Cu5Xw6fXUofdCo8XaVlycktmYw6IzDnZV
xoHHco636g+9Q9A8O6Ip+VfBnMRvvtmHo9Efqs47pW703PZYKqzZdpnqh2hc5qNAKlGJLEZVER+H
bbysRvk90cJo3DACRp2W9OQcaGOz9+p9tGm0egZUS4NKM9kSVK/6k+9hpZhVdy42yFlymQyinzH5
+nQTF9UxmVxIV9OgmocJ4dt2v+bZJzXn4s/Vk1kSowfmn0jhLvItalQFqUAS9oAOKrWotnWdPNro
5bVZusn0oOCNcweLiWQPqnucPVBSMWYXLflwOo+TH04KJd3yc9Qgbc3cvy3eg+HUV1e0j7U/cFvU
+ERrZmD1KCAxOAiWxu2OxbaELRRzQAtPIu9uqGuSzVfvd0V74BO3pxNRlxTPWendaVa5F7n9nrNt
0c5Iewkyng3n1tlmsM72XreTnasNL1b7mLi/SM3Dl9z6Dbu8WyJSCFP3xMD7RkJbaGR2FJa5OC4x
gASOIQdXpCe29jBOB9fK13LhlWzvdgJIq7W/jW7gYrtZxPLvE7bz0y5ZOW9Niwc6ttELZ9i5Fxxo
1pjfzynqAyLASQQ3m281B+EBLe6jwDXEJ1fdKw7Ay9OuJEtxF01+vltY6d/6522Nb6ZAkrq0yZtL
zM/a9BcrG+N9leGu17ybhbAuON9URlXfp4Qs42Z7KHPDvxMONaJFR3iHWuRxbJ9MZ8vO9moTZ872
x40hQ/F6juFs4ABF0DaGc9VFQ2pRKYg51Yf0qFdOKJoyObsG+h2jKtYT7IrBJBmgXX2uB1GvZ39w
B0rRfMQ/tb3k9Xqn9KubpCmEs31EKYGqhSemXRSb1qGrvPkunqPLamIpVUwdMRe5od0jicUbeuuj
zxadIZnzZKNphUmoTZunx0KivKVpt3fzWGLf7hX8m3WLeV+KRlxMtFdBwuy669foZUPMfoz1pj21
ZXdd15bo6cm96jAozGzQ38iTzePQaubVGD3O7bFlN538yVOir9MO9qY+TZ5FMGDtfpR2nT0SoszD
rg2P2ND9zhP9OprY2OXk1O+mNDVvAnvaIM2tp1mnDxonczop4fJUTOaxq+KruqYjmWeVCuPtDqNl
GWD624o8GidsDZR5h/WycaCOPdXeYWn8ev8lWlc4ptePJ0Jrtj1jQ83Ogvir6r2nao1+6ew7wEyi
fCTo+PcWV+SYc5OqS9kgzj6sIC01LICDRNtca4OaNr+pdRSFuisBg+sHWirQcQw0l5YLayq/2sud
+6KIMIx3GBBNsISv7yAuEHBnMQ8Opq+Iv4oyyHL/c54s2pStP09SwzaNdn/4WaqNhtzUg60upy9m
jRhOCOxkldGlW3RJi5LHkOiTyTdPhYmulOBZJI6tf6h7fpOHOl/tdPQdYldEAcMNlaMv6Tkr8U9d
2r6XrjjHvugPJO/NIeZ8b0rUpADqUqaOr4aXBUqm64Mw7eh2jn6F9s5OcFuQkhX1ft0h+m1UeXVd
dOtL3Kz4eUcsv91sZi7si12e8uPUL1ciDSVX+F+gUL3zunT3XoLgQXFb6icbODDARJJwKsVWmVER
0x4vd/Zgc+NJzb/nQ7swXqkLjFKtBEpn8Qa66Jga3RPnE5zYl+BCfUmis9yxeahcPUnUCynPYrGk
pcAte1euKqQIYJDFBRaGSLsia6qgcQoClTRWocr+iWADFlck01+b5FMkSRem89ke4/S4LD8HyRDo
cA5f2yHabpUlLNfts0I2Jafa6Ii/DDbcciu3Dgjxn4Q10z9LWoE0y0+j7I9KgOGyqQZBqgHWETDq
VzyES35xkQwH8PaEA7jaY1R6SgorurUI4DkXypTI8jPpwfrepUGZ+29KkdCP+vvWb9fMb8svjUIu
CZqUNaud4fQfas1l254dgj7uJEWr3qLCao2u8fka7ajqk2IC4qV9AYlwlAZmLtFYZlR/dcVi0++O
c9oelIBXKUAU2h6z+2BOa/Gl0FUKAsXWrD7hR13PEONrB7VmpSQkAvE+awnAgy5iGPxtGNMaHx+l
mbhSAUSvlMTqcqudgsjdTnG5nR1hkc7oaQ4aSj9UhLQYqYELYtPAsRM4qcJYd/0kmP3G8kY+67LT
Jb2syA7FgX3t5Yjtj4OhD4CXeJ38/msbouoywbgI7F3R3iF1zBrLCETr89y21lkeUUGjweXHMcx+
hPxpoowwiDm7JSlcwsO56bDCgCbyuFNqryJp3Jz3Sl6i1j4jqZmpquQ8aZyfjVfSQcifOtjmm512
VECJroNET3upjVEiQ2ZijHPq9QE4v1PKdMVoLwxLrc0ImzSQJGNDIgnw9F7dD0lzcLkBkbZPOhCO
OH4xe47R7JO4DaaPPu0bjCvgEhX95Wg1haA8zgRHb+Wx8+L8lHalwQ3DfdsxYxzV57CMKGq69FUV
B8eXbd0ITt0J7jqtOq1J96sfmImtFEzP6B/Ufk83wexLgq1Zyuu21UNYtPE1mVf25djo2ePfcFIf
TwFGx9IPut6vQ9g0+h2Hmf/1+NsNPfvi9qEZA5/6KFfiPBbwKYTt2n3z1DXUIqOPjeetW6kylOkv
pY3itPKFncrkpMggf+l/jVtp7yULV/v+qzbar17qhnFf0gpLfVruTutO5AvLPivia7m4Es01jmNS
sQpRAuuOslNqb6oV/bxW5lNoUVAkbf9VNOUmn+Ak9liDPmTFSG+spz3rlNCGA8VWFXmr64hE7t3+
qG74jsi/YEse1E+PUlZI7SknfD1zIJjJW9kZ2fQrrq3POSYlusj9O0WmZNn63FlzyWWof+jmdt+U
zacOaJUQtF4nqMNT8nw7W8+uEWHd5kRkl2a18a6Pm0BoTXNuEa59LRC0ZcLA24fq+VYPmEYHdTZo
OdU9ROTdtJPtzFRkY9jR+42xcedWJmyDYX0fYycHci4hB5q5QQUl98sGloX2bDDsVJVUkn4l5Fe3
eWbQc0WszWJAca+UZwl6i2B0G/K0C3fjuGUHP23vohKJ0GAmNHEcwq6zPFjOdFBLklPhsOqEtHln
urYXem3T7FXJyyvCdXvXYa2NWxj97XZquwSK3EpCCIM8wKzmplY7pA7hCIv42chGPvfYSpVLVMuk
/5ndN0KogRg6+6dF1g53wvi989KwwlgitHiidxYqT1BlaMXEy8mUWR0ilrDlDjCOQQVoxiHLtsCO
MvR5zhf76OkF1Il8I+rxVw+hJlgazI0HJa8S6xEy++THdf214FLKsJgmtjXYiy0YpLgxS7nFO4vb
cpErfpH5Vzlux27I069FB1NP8yAuw1wqxzSi1yOi4PZczx+KoFMksCoXquSpz8Vgy+Ngdu1Fff5l
Hv8SWPB9Nb9Ke2U66GyNz8qZCZGRXeNA+vq9wTYYyiz3Xr0RRcvKw9CxMVNCaoICI/3tODaqqCTF
LTx6G6WKsgX6Xsa4vut7Eupl7cyihBWjCgiPBSdV/tWBpOXOqYn9i3pIEsNGJ8EeFVebTXVPj3Z+
BWdTSxJbcfS5w36eeIJReU7r9GMUWhRaSDpVi5DnNqdXIo4ihWqWGv6vImUiG5lXjTRlwcPu1g03
fElTE6OP3qmrpG5OpWIqqp5UZVCZy9idVEupVLtkQ31L7fGPOmZU1ckGXKtRbnydPgi0BhisfEN7
VCC1lDI6T/+ZZTEwF96km4+xz8acK/U1qZl+q6ii6lRTn6CSMjhF8qOKgRzV2astNkXeIZt9ev7f
w3iIvGDt0+mYdaCtbjef1PKOKaVkTv6dHcU9poYi3EYfKF7uasvNVju1bisjE1M+8sa+2jIipqw7
WSPdPmbBvlvQYWV8r9JAo2vYVXF2yYEfIqf4nFi6O5Y8x62+Vid1rTBPXsN8ic7qQZ/A0KibiHzZ
2qt2RWJBi1c50nkp9lDqxm5hbl/iMfrPonI9kca3jm9KaKI0iEUN+uZ09oOe2NEll2v1M3nKR4Kq
e0p1GurN7J4wKAg8U1znzHhe2exXpc2WelS1XahOl8LGGtt4yOXGtpK+eQ0fNFrgX26WyeTnEqUd
qzZJqe/mpNgvXPVQnc6btEB3tWWfstU9uNQaqzR8lkQ595G19/T/4qyeMLSczcH4OTbIl+IofTdF
dtanDHStwPquMi0if+U+rtLIuTorfwlWP0d16DoFV0Vz58esTw5qy1nqbraJbifts+c+T96sOli2
HIhGighNzFdoCaKjYIkDU+zoAS+sL9W2ahc8FBAbwvSl9w/pVLzxTqOLbTln215e+y0baAd4mU7U
f6xM3cYo14xQrJeGQL8aHy2jNY5Th8xZ1D/NwRye3DmSG2pUydhDV1958T3GCQfMrQsU5enATfBL
SS3UloS6IO4U3QBrwJnyb9s8zidjQhbQyFEDNe8ttYim06V8V+3sqRtN2TwoBYpvsPtXukTAxUsR
fcYb2yjddsRoA26rG38rneeYyP3ZCGU7kW/JsTW1R8cFPc3sBKqgc254HN61EfdqrRnHvqlv+aql
hyxzgl4qpORbNoeGTR1M6NVNOQysqsWt+2pjmXF0o2Gvrrflj+9T75zUmSYfEiVbVF1SFb9aW00N
0zuBucF3dWeo1kBdBNVoD3JqU0/aWtvPXuQ4ShOkjgRQPZDp/yiTDDv54zT1N/U30QoKvxY5xEar
nzihooMqap1EOjdPngQaY0uH+arvXFp3eNH0hIwPz1YKpq7S0Jd04x9R04autpSARuNxnokWK6Os
DyECeIQRDUtt3VcFkxva3miF9VhsV6EZt3Zcq1CpNacOWtyQF6vkYn019vPigRwMBbPp+qjmAD+3
7P3cVtNOPYGqhmdumR7a4avt64mVF33Us77ASia+JjcGvJuTlfeR3LNSUhPLIJbNhpJyHLlfP2op
AkRU8rPuPCGh+lbnww0c4EuzBt34rY3sY2TbjJDEq6nqMIzdD/XJGeX8XCz6ydRbl+eUXkxJQuX6
lb/VFssP5m/VV6myo/qIbHD8wKmG+7qHeFghyKWKSmlzt7XHTmNmX14ulKrlEpttYLRG1ZeYTKmw
B0zx/F5rr2quVTe8OsCqOn704gb7Ou099edmv72ru37eYFGXeDH2S2F9FYQZuW00VIe3dhHGrpP3
T94w7oLAHnOzPEaTidwsQ06T9trHHHl/1KnBSprYlTo8hifKg5rclVA90srHyK++bxWLAOkw+I/Q
IDEyQiXk1sp4FzXbXeoMz9zyDSGFfzq5C64xPKrPcc0d9ifYSZzWK50KkRMS3ogml44a2bm6dukc
jvX45Eo58jgK1hUrICydlL2J6VSpdfUuuhg5ooJk/bbFK7WEHdPTaCZPlZyLjKLXdlmRX9VbxUH2
1Syydyfpk73WwJ6p31VnhXYZcaLdd3JndOn5MeqTngbtT0cs5oBD0FfpV3/c+jGda+bunPpkyzIo
hMDSd7K+iewqZq29qIppLwXLz+kx2zQjjCwAx7FGLqH2mC0KpywV6sOS/5HJWWCRmxUNBnMznFdn
xS//w9x39diNK93+In2QKCq93IettFPn4PAi2B5bOWf9+rvYnuNWs/Vt3tN+uRjgAAeD2dVFlopk
1aq18mlZfqcLmWB6Ar2O32O7L4mln7MSdYj0FwqSV0DzFAdZV44vC/dylZx7MFgEcoXmB6E261a9
eBtKEmriGHIAtB+5N5jUwgb05CznVDmnBCrUYDFEVRFHtgbMhIl8GZTT7EnDw4DnE6q4ReJ22iB5
dKgew6GqT4Gp3JuLDNXKl6sHXpR4t/TtroxfGjG4ar7k8Zegf/n7Eq0KcU3EA8VMmU5B1H4OKje3
ZhTDC6gHJB39GS7plzoLlPt49MPJGn6/ojS9vJuW5JiZOqDljBloBEoJzzwMPqYNbXGwZtlOw8VB
B3AKbflAteuexK6xgN83WnZL1H1ZugyoBn2p0OXuHDkCuHMK0dgwq/sXHgI8FcaTlqG4+rJZEBIF
SKut8FJHnn5BnfYJ3qSDZd6k1Lh6OW8xuYhn/8tQBsbBR5rZzaI+1jR+ilryK5K100saf3kzG3MM
0HwMaMFL+igNkrtGtJyyBBf61IQXGMkN0U2UbhsNdR4pre40ig3JChn9gArnpE5xzwWoeKrRY8fJ
S+0AkOtdmeCMUd2uwKirUT1HBTRIcyX2owG/HPYo+eToa77cxwxzOJoWSvsaMBwT7uV7Sc0xoDG0
90lnPKBMhaXBezUL+uCmY5CvOq32ljpgyhkNqrwu2kOC0tiCs7gtgtxRM8CTSIpxyEJddKdPLTtQ
xwa15qj3FTBceQZInhwdLEzaiz5K1mdekyMJj2iZquZQYVYERT5okeQuMdrbrKoDD43jb9JEDa8l
qPQXxr4wcQ/Lx+R7EASjg2HsL4YGmvyC5McBGJi+BjVQKkG0tG9OGEg74cmFdGcmEEck001YAnwt
RakfpQnas6ArbpJ6F4Vd6CcqPi9J13oHAha9U8/2kvQjAAFGswsw0jPXfX2qARXTi/RIGtSAs35A
zxpDUL2UhijuAnKtmuHJnBMwfYCy494MoZ+ULM3PcZwDAADAXzK28SmCfGw6g1Qy7SVXM0x3geAm
Vq2UDgSRaAcFJtk6UHsQ8JrYKEjFS1qdh5JxWKXVbZtbld2TynST0O1HubsKVDCJa4EG3Id2hxmT
HA9/VJemoiN2hweGo8xIk9F0bUZTtFcOdVPnzrxIR71EVA+R+oDvIWx/dXHxI2rwlQzKRE/qSG+7
qf68BLLsgu89ZKTv4a5CBaZsK2RhIpVeEY23qDChYN2rv5YZGMO0WhxVmupDYMhe3irA2QGpqvdG
j2Y0trbNMUqLlSkwQzyCtSMkkEkFoDWPqgTnrXarU/Oh1SoDs8NzuFvQH++G8VPd5udCQ3GIGEDx
t0T6XBkh2Lq0anIbzCVGhtl/Na36mxW2ldcYBeBNGe56CxDSBKJwkLTqs31rkR4dQi1A1w0lBxW4
k7GMnqwZFFcmkCEoMZPbtEgWiLNGAPgGM26W4L0xJB0iEBV4ANh7Du2nb6ER3qElDjTgjHmYos0f
MLr2D6ZOncwC+UGTNqfGBLOsBVQyJnjGbGe22XM99QPeCwnEtrpTlA+oF/YW2s1aaGedn1x1E4hy
EryzXTWh6T5q2H9XxyrrkfhJMnQe/uMcsFcJ8xsWZvOmMfuCx4bmL33zLKHOuowgaWnKzxQtHQ84
PQ+wOxS6rAc1/McAmOJcJSrgg+Z0MsbWeu7JN6tW/9EmS/WiMP4eyxO5ijFgR5Ygun4G0ng5BRiO
bDE6BDoulLZUo3Qgrq7hGh0BZICHS4p2O9BGh2jC+20xiOUXRvTQowsAQh3MHRgDVl8hsgN0mQXy
lPm5VxrD7YB3LEDOdKBVAqoYTDiPjTLs5loZrhRQQ4yYSUoTZWcmEYD4Fi3ORkU/T6jhnIqB1YVa
tEhA2DfbbZD8sDIpPtC8M4+GOt70y2h4MW5RAITgyTGW3/KKhDapUcaTUzSWo/JXakwZRhr6A2pj
yWmqB7gRzynQmxiwlFhuw2sT/B1mAeo2YLXYq6DMC6AZQxPDj6l8LlVTBZxTc1HFIG6r9c/BVGt+
CyEFH0PlLticgrOJGhGNjPowGtUTSnG+SgG91TUMqeUB0TFgHIV+b47tVYIavdSq81E3csg/lujc
y6h2HBuzwAgNohDJDRiL9NTGcrbDUBfxcmsAikfDQlRWWAGWm2M2lL2MjJr+Hgz4l+vx9jf+mSOX
5P7v/3kEkUuZ8/SRb2gn/9/oKP2fJWNybPmf+v+RiRLY9v+didKLgRfcIKLEf/SbiFJV/gcPO0PG
SAVmtHSMKPwhopT/R6OmjnyMGXdTAxXpHyJKQ/4fGeV4vLJAyWvgCMAQxn+IKMFRaeAyCsJ9E8h1
mRr/DRElP/mPgX+ZgIgDA4cg1ydQMXsLdZfmtAFCgaIFABkkkNp59IBo9EYH+rv7xF4eVovzbwyt
KUvYFOMKWf+vOY1Ry2pw7+XPWU32EwszFVqBaVA96W/CULlRcckfFvXaYhW2y7b48YnfxighAG1Y
oATWOBg/nqUKDfIUqBq/fQbg4ogqIgb1wp3h4nW3K9zG14Y9uReYxba993Fllo3trXzUNczrVA0q
quMxeiQuuOChVL5Dw+oeYmp7Eds9c+Ldiq6scXOjtVEHxpChhzNDmRbE6YBKR+XPyy5xg4b/LqRm
gLUUw4Zg7X3rUQh8fqxJ6PY004kCXirNvl4ImKI3IwOd7f/Y4MaO+oLExArZqtHqaE4tGvPQEV5I
eN9ayt3f+cN2cLVDuESFM4b0MS3df5bNAvRRj5ZSC8Jvc9E0TJBgJgnfmMZxh7RaneTZgmc2NOA8
qTGuEOIeLrG3H/BlZYYbAtXbclAXAkYCzMhqwAW1IGwSTMSwHPAuxF5N6Nz2L8hgc6li0Elrj4a2
XwKKQUNwddbnjBDR2CY3e/M71pDfFNDsUkV5GU9b7U0kmcAg0QKlR1BqL07lTd9NB3w/PWRRmQ5y
KySJ3twosP4iH4GrB6QKb6OhCGgZmWAQQAqcAeeW3RSCadmJ3Pbe7IAt7cFy0k+XN23ro8VEqg4w
DcuFMvuTVk424D5qIxW1XlIQTEpkzrAQwabxWnwvC7m2wSUGlLTSFLAnxkcFPK1ut5BBBvn6Hn1W
0Nfj6nU1HlInFpKiby0nxiyZcCQUkHH2vfWtGPq0mGHdNcgvszd3hva5KaUPfFxrI9yxlcdRv/Qt
sh7mFIb0UV2uNOn+A3ukmiBp1nSc3Brnx2jEzdiy8T7Qbdphf8hAn/d3FjgnEh1DdFRFqGeYde1/
Spg1vmxgeyteXeBSUN2FYOHEK9Ct9JvKuAuzm3EWrBJHZP07ylarxH08o66DohMkv24f6GCG0D+b
4+AZ+nA2+vyoJvNO64A6uOwWW3k+H5mvNvl8lM/N1KgadiaXDyGGs5vxTLWbJP1+2Qwvn/HbN4qL
GRivVBSUON+MutOsxERiaF2Qk3gtBEnBwIf6CmbsHYGtza16tWVxObbOlRIUAXrrKjfBleLlLqoY
IFfcxfbojOfCLWzrQERynZsLCVoyQoBZ0vDBvv1Uh6nGfUwLcXewjV13iF2waz0B8Bnu9fMEpdDS
mfeMllgoLrsZNZoF6nNI54Dbivu20MKhpaSzE+WmOQD8jO6lF7oEZ4o7uKrd2JJjHeU9JPs81JsE
S72ZfFfGuc8uLQMzsEZsq9kl53iefoAU05PVIgDaNPCqOPZia36qjrr8CHU/Jw3zW7xQ92iH7S//
JZt7vvpDuM8TExlSN8n4QzDMD7rFXUuuk5jYl41sR/HKChfFg6qnRdjhstO6YHBRndqXb/PDfGYK
VqIwFnhkcFFczIoRmRX2lVLc6kHck1wZo3/ZIZEN7qJYlzqJmgQ2dMySKE8NiOhkgQTG9nfxJzwN
8va7aKQFpLodM9FbhwnzjahL3o/obU/Vf6tq+jvJMAURGcUClNbZfWh9FdAZk3H1sj0ACD+2NsiD
OgddM5DZ4IGCntz8XfThb/q3ssm+kJXNUJHy1AxxZzSNANXG5FmzpOcoiI80bm4u79bmIwwP1T/+
cTmmAJM5HQacQagUucsBwy4UdD3IM7ojXS0uAW0Pqn6uSLp18yNfmeUyjBGQAONSQetG9T6ktyUq
jZcd2wzDlQEui0hg7GpnHBFuFXzLzK8WBlIANL9sQ+QElyAISfH0irF2IP/Y9WDI7pLnj1gAyQDU
YEE8ZHFeLLQtiWkOrRsasSeZ1p4WiiABbS/UqwnOCTSQqKxTq3WTvDjoWXpLrfCMS9eH7ruMCedf
V7g8Z6WJnhiK2eIaLx9nF+M3wL9BazNwMA/4DBqK3fhd91IPU+OX15BsPFmgSkggAweqT8jpciE+
0TpZ8Ee1rnk1ONSWPoUuRhVuoc3jgEbZ7c8QgXBAJG6bN/kttPD2gS2SDtxYZLABqboO9UCm+8jt
Y5hh1EqZ4XxRY1ruAShhNf7AbeGNDW4jww5Ti3oHN6lv/FC9/Jg8BA4ayM/ZtWpjps7VDrEjOlEI
S+fcZQ8zWEiMukqJSvj8aAV6pFc9PFseeshwlcfQBYDxKfLiq9bzFVu1qyPZEwcD6bsC8wSCzd0q
kL2xz+VKNHg14FLbFtWc4TMuK37kyQftKj2g+OqFnnq4HExbxzXsIZbwNgTzGf8atZoG3KfM3+wQ
7pX9T8kudp8o9OITwTm6cQisDfFn9WSo4QJd49YFHHMXj2gi3QLkmCT/CBwiWxsIdzB7oeOI46lC
8lLteqkwWrdz0OZzEm8cd603uKzAqN4K1ZHZZ/4uXlbmuCht2kRpLaluXfkY7zNUD6T7ZHEksCTY
mNSw6Zm9edsTdFwsJ452qqAco2wu68o+l4aSciBKn8Fd2bdu5iNmkqFACdaFDhXAFmKeCTTYgTh+
vLzK21YpMSFXB/EzvqDQkqyYpgp5PJtPwfCl0nNP12K7jkrnsqHt+NRAFgslaA3aWtz1a5aXKgIW
E98D5NXq+8TBnM0hPxAHwtOCCN3+9la2WGit7ykGeFYwpYcyCcCv0LEPXcsNEyc8RNegx7gzHACd
Lru3uY4aNKOgzATyU15fM5B0C7WZBd4tmOsEbMJE4KCzJZfeZUMsDN+FqYbtogp0IRVeAKqvhyXM
dTSBl96ntAZWgjWeboHL1gqgFDBNeNmewvLUO4NonUIeFAMO7yrv0zCNso5hcxyPYDHeQYDYeWz2
dGfuvuB16df7y/Y2D6SVOfbnrLZO1aesLDuc+nF404ESzDS/l5YuCEaeq4pdnlGwe3WKO3n7CZi8
osYDVr9SD/MRvLtHigu0da9+D5zK1Y5gXH4CY8Cus0Ho9VhdBe5lN7dDdPUXsIBa+bnIVK7NAfdM
jGnchfvUXfbVSfXRk94NT+zMF9hjL6hL28gd9GmR0ZFk8Hi0Zbu+j4/hleaD4eChFWzg9ocOwjTw
+OGDgBjaW88wkhVljURZRaJ3Na/1i0+qTz2yS4XPRmUzaa9scR86VE3aeqpevMLY+G39rTwOJ6YT
HD66k8vaJmhw2plfCpzcjtJXH7nHV4DrzNhTfBRlpTH2uTq7BfIhceKiEpnazCwrF7kPYhhb8DBD
XosROxybojspYNpIO82fi+wjuWVlivsq0DPBKA8GYVyUZ+2lxQgBRc8euC/oWcyPshU7EW0/XQ7M
zfRiKAYalsQExQZ37GWKDGxjih2ss/0yggz3/vLvby7f6+9rXGWh7jASBBBo6+bT1w7YYDBz95Ff
iq5fmwGxMsMHfZcCvy8j6KdJqd0hbUEROnfloQPUXJA6RKa4mCdVVMe9yTIkRpYwjdMFPoAOndMV
UiAI8+3kj+cditmWgaYztzuyOakgJ4Kt8agfe7//maLBYT0B17yX9wsQuveaIDVvxsOrRb6eOQe4
2ZIGt0tw8D0FPejtoVFlCAJ9cwlXRrjdmsOyHxMZRir1nzw8JMpdowpMbCd4NDJQcDZQBda4hAuE
kA4akg6vnitQpO1b37hXrwFWPLDqTLsXlWa2748WmOc0E+x6msWlpBLoMmmp8d7oj6MrgUJtl9zQ
W6D8NSR6wLed+GY85d1O+efyB7aZ74msK8QwdCafy8WIOSpKl8o9e96xWndxk/rLvfpShIpFNYGt
6AB5IFYUM064j3AbNyA42lphb4LAH2AvfLjsjOj3uW9rUPMSMm/IFoo5+hiYcvR+PvydCW6f5rkn
S6rDhTgAxwn6ooKHxFZsr5eIubi6WLR9iy8Hep3APILyAIPb+7T/QAZam2B/wspEhSEDDFBilWrg
+ifQUMjpeVa+XV4nZevGsrbCMvvKykhn2k/aiPrPIfALb9qDBuyAAWdHeGNhnyJ/N1pb4j7VVMqA
AmngDyB/xs3sGt7oJ54OLQfb8Ec8UsbP1Gt8y2kF2AXRXplvXawkK0tphr0yapCDQOw6s0CwB3Fm
wVJuHYJgx1BlA+Uk612nmgRSrxZJ8fsTHR4ST5Z2CmCZ+S5DdxxFGHdubd01r2tROXXTw1fLfLGg
LrWxQSUSw0njE3TSdjWqMf3Py+6xVXq3fSsbXFLIUyrPUwgaj3zoH3Uy5A7QKNpOzerETYAhtJcK
oO8lDg1B6XAzW6wMc9lCzms1iCZkPrJ8znCrpleXHdtOrSsDXK6o2rxJwxifADQZ9CN7x6qg6ITa
nE/QYQMv9mV7m98BAchQBUzMeKe5PmP0vIYAIswpjxLI1QnGXe8Ast614z+XLSlsad7tGZWpabAm
qcy/l1OMFrRWh6WLDotH8fghh8XGCM9LC0/0+GEn0AVjL5lmlUnaLCrGUcJRPE2nBo/JDMxX+vRJ
jSKAKB9I8ikefgn8YztzySQXkzMIFFWrTVpXRfVxOWeedQ0GnAEEcn7pjSeQQAxfLpsUOckFI0j/
aQmVEdxpxk9WC+47DdBmjNRDt9A8Lo1mz7ogPDe/7dc9fLkBrZYVgKyEkAQ+JhRzoYMPKvRdpn3k
REZxmqjsDgqsIRZ6ZQRjaEM+sDLqEgGcjrGCNPtI1K8scEk4qEyAmtnFqQKS0CiOhnUXQy5qCe+k
PhNk4u0le/WGbeLKm9QA5UuNWxokghAB6kGaC4grmAKPBFZM7s3TYQpSpmzN5gL6NnTa65HlRvr4
fDniNs1oMgTRUaHVFX7/pyBdQM4R4/QCggOzk+AizaARcNnI5j0ag3d/rLAkvFqyeiJJ1ECMEXXt
7lCmTneC2tQNaMlQuY+gI/NpEXxIIrfYv18ZVJIJPFk5jhPFOg70TBu0z+gngVfsa3yXH1ZecZcb
E8PQ1BqR/0awPhI7sjNnQgEIMplu99QLnnEvOMtL1riPKA7T2JBSBERyAMGA0/+sj4kHisijZGMQ
x5ad9lx78im8SW/6k3K47OvmKblylfu+qDRU86QhTRBrQSUBlxH7RfznspXN9IdABPU5FBugm/d2
18Y6i83OQPqjfoz2h/5SWpb3otLy5k1qZYbt6yo4knEoFgOCJC5VF/UA8Lbu14WCKSMIiumYDr3s
1La1l2eVgRo9Xxyp+rooS33CxVSOHLkBEi9vHB26FwPjKLlsazvs/9jiCyUpPuRQQ7vbrTBa1SbX
JkgESzzx/84Kt01BrIGJKgH1XohZXbWsIVoGcVmwe102I1g4ngB/0WNQ/eQIeLD6nMxJ3hkK2KIy
DAljHETQ3xQtHHdJk5DSc4jeoR82gUv6HtIlaidISduf0OvecDlQ10p0EkOYoNMd1OVL8/Hycm1e
/LTX3+dTXtDOslzj92W1xriffugTxphZLuPOLBWsXtAJksLmouHMkFUV3yp5AaGuvqMY40fZ+NKh
Wdw8v48g0qGKECSbd7CVDS7x1CUG0DENxyoivQuU2tF0qIPhHBcyq67liCpXmzG3Mscy1MolSIA2
caNWuGWq9+MAArzFW6DhDZ2+D2zWqx0eVJ8rFijNEhmxraC4bR6UeQZJVgTmrxj6bJXgS9osATKR
x3936qXPvnKrU/S6rQysokTQS6u80s7tFJ1Yza7c0VHdeU9yaNIIzG5GJAjrmBwQMLQ8NCKpZ2g8
smxEFH/qbwEE8qB8PFedXdZEYGv7MbIyxnZ25aIRj5hIYyd+53UOKIRtABpP7DDWPXIyPhT5ULHV
iAWMv8ali0jvigFcPCieFH5UM6X6rznGxC/HyGbCALn6f4xwCQN8YmVRYRjCLTEsrDYnbfj2dwa4
jFEPOsSRMHvugh+soV9HQ1AZ2f6YXh3gtiSqlGICsSzqBumvorkbtNCt4/si6gQLtZmHmNaUQph4
Gh/dlHaKCj1anLBKgJJz5IzFuFPVSXADE5khbyNMs/JOmQGachVjT+XPFT6ZDDPCl/dkO44xEkYN
QlX6DnfchxloojLsOrkb0Xmr/fCJ1Xf6AwHIRgSw2b6Yv1rjK/VUL0lSGfApeAK707H1MSJAffkG
U5zoC0PKA7y+lx3cDIqVRf7ykBdakYJxhz04JGjlZoW9DNYhKURTAiJD3HYtOHBBK4HozrorUzlF
1YOWP8SZLrjebUfFn/3iS/ZoHASGpGG/5IE6qgrRYkpskqiC4Ptfdgq4IMS3AUgUdzKpabSofYdL
13JD71gtNb8qPo2301Hy64d+LwsuRJu5GzpQ/5rjYfZxWoaGxgq3mMuyF+mLDjrQBYPL7dXcCYrd
m10PsrLFhUQ895VWMhyiBLJS2/SpCz5mB6TkwMzJB+uKeB3qtqInDVuwd+8pUzEUC/8o7/DvASbl
cyvEgmYHzVP2oBHwVbfyRY+NzSwOUWXYUAEs0TnnwA2X1ClBtSBp/TLz+lYAV94usa8McHGeoKVr
ZVnO3oXmEWHhT0eCRn3kijBjm5G+MsQdegq0uc0xhycqve/ARmoeskTkDLvOvd+U19Xizry6gvBl
Z2XoHLpQMNgPDmu6gUTqzrgujF0A5BgbEADhWfSkCm9JbKXeGbfYvB47SXC0v03wiHkjSEEVhokI
1n0b/enUASSjHatj4YuwYpur+WrsRWRrdV/pTYjqjKDydXv9QYqtnTn+KlTRGOL2xW9lhYu+QAkH
4PKwZwzHMZ1Tlw4utBkdVsFMKJAxlS0Kk+1CxcomF5CYRTfnWcbnDA4RW/UKcJbuWI0CE2ioV4DK
/gfrn0bHGESbfvhQi2JoM/Gv7HNxWkY5JVEAnyH/bYPNym39RbHDJ+m5dfQdePt9/V4DdE1gV7Sh
XOgqkOKKQWGPOyE0/xLII7Tz5KX45C+fn1ujfejP/olSlf0dq8DBCzLOAwWBw1q13c20V+9j1If/
AXusMz4yrLEGZh1QEe5ErZLNjLmyzBZ+ZbmnZd5GBh5HCdCprT/sWYMYxBW+wMPNpuHKDjubVnZI
I4NYWEddjdkpvGH/Y7Elv0PD/bIh0Y6xZLSyMw26kpo6/FEjN2selOpUaoIr8Ca4CW8ECnC4yZBi
nC90MaEtEWO3Rtu6iX8NXnSLviSoal1QTPtfmmZ3bs/AMx6hAyS4mWwe4SvTnHt9WpsxGHXRUgvx
Gkoxtg1aVFCrL+W5U2X3I2v56ieXO2UjaA2zRB15RlAE4PMOH0b56W9sWDJXEm8qkEsFOeLCqO8C
KcZl5CAcadw8rv8sGohb38aErk8BnRoUOse+PEWSZkMKWPQFb58z/1krS+YSJFTcMFkIwj03jcfP
VXAK4jNjY7et3ICUjFR+QoEtsgujKzA2DubEsLg2c1VUlN88aleecmkyLkluGgM8jbNjOTxrYGCk
sQO1wjq9artPl7dOtKxcckyXsDRTsN26aWF60C6+qa1ckH9FJri8mCppLuURoiOLTmp5q4iy33a2
AOAIg+JQMtK53zfGpoUgPe5ZMThQ+2C+zvUJynSaIDq23Xg1wyXZoIHoQhXjBqTET3H3pew+tEyv
v88lJAk090mmsN+vzUNHsxMaf87lzd5E5oJ1489ScZnHAP/7tIDy2s3ODLld+qoDHqc9jn9X+5o9
M/BUYMvX0vkXu4CA1FqQ+bbWUAUYHsO7KgVFMhfaAQ2WtgT1lStLDyZ5sEDbc9nDjVgALYtBZMhL
o4b1rrLVDVKnB4iFub4tKjcKr7ry29+Z4OIgK+qiUyc0KUgI3Eyso58JBjCpdC+b2RrRe+MKFw8V
yLwkvSaNO/wYnMVRdqDLg2TOdzwt593kguTLh+TLIrpsb2SfN2a5EIH+UjyXEw6nOd33CbHVsNmH
IyRurXMD4cpYFn2+GzHxxiB3QOUGHRKCcXR3Np22Pwzj3eWFFIQEX0mRZzz95Ba/by6hozfpdYRr
IFU+MAC7dsPizifaFtWstIg8szK9qc7v4wyqbLlwcpN9Itxb6I0d7owC07nR6KPe4E1u+gbKUKAr
3o2eufs9oC36YrfKXm/scZ+sNhcQxZZkbM+xOKAAAIiqvsOt/QVLIhqY24wFtPUYXtlgJEtvD/kS
4sNJMSIHgqPrh6qU0HxsFu1wOSBERrgIj+sS+py61biLcajB7pCDZ/yyhc2QW7nBhTTGxVFfLaTG
VYobGt5Ahn03aII60PbGvBrhOxWlPOtZwiApsl8diFv7kl2CdRqjI6xaEog6mCytvYu7lTkuvvsU
NRSZnbIalcGNn3/CBP7PUpHcOIoEJ63IFBfiEBKbtCkJGreR7poRQsHzQQ/uMhBTX94mkR0utJuC
BImBpxN0/U5J8F0OiaPTyCbC8SxBxBH271fvGVNbsk5JQMIvTxCR/cJESi97Igg4njIi7FK1SiAq
7YZg8l9kyM7UEJ7SBVZE68X+/coNgEUiI5NwIs1mCMJ4CKLM0BxE6E33l90RrReXBhZTkYKyhDtG
ux+DfZ8LsFXsv78Uy1wG0EH3OasDvk8Uom1pfFaa+16+DfV9Sf3LnmwtGSChjOwF6Ol3OHWlleJJ
0ZDQJOjKZlTdYfjKzuJkl4uKtVshABwXqqaY6cTANRfMoRVAKyExG5dJcyXfJ9XT1E+XnVG27gaY
qFYYCh54Cb5kClYr0Oh3+DCVh9FdHONU+tIO9OT7bg/mcSe0ISSMUerCFs2tbRXZDUulOBXQRwfE
losIdTKbQcP/YE4OZWg7Q+2BfGH0bRTzvu0nUcloc9sw7quzkV8wQrHFXkW6OiCx0RqVKqnpb7Mi
OipUP0cp+HMtTZRYtwbV4durMe6zinL0aQHUQCI/ap487RInvUqc5ra1I9zLAw/6YN7yLQWwEXnw
JDlQRzvEgq3djB7Mx4IPEdVwyl/MQd+vj5aOCuugurrugulaKf57PK8B3fk/JrgkmKpWGgPLgQtS
FDvgx3U7PRR819thsrLB7VtVKJFez3hqoqYCpBI7EymIBhgKO3egVS84QLZK/G984rbONKo4zEB5
5ZrB8ABGWqiZam6sludFg9ww2K+ruPgS1dl9afY/Ln+M2zuGnQJDBJvv4s5j6KK31hLh4S7lNxWU
LY2HWhdgPLbSMLiA/pjgzmEjk8ErnbM0rLlSeqXUT5ddEP0+l7JKEutJXeE1GoNit/+mT4Il2vyK
V38/F3FG3BlLMOD32+lrEHpxUECntoQ01dfLfmxexdYLxYVdLJV6ExRAcbDpa82DXLhd2mD09lWX
zUNftibaeC7mQBZqppKGT7Wqb8DauwvogcYfeDOtHeLTbbc0bUSQbjOzrXc6dNV6FdITFKKyl50R
hQB3EmtA2tEkRBRn4bVuPstUVBDYPLIoVFQw0wTyQp64odYyI14MxHATXJHqa6LfjC1U5XpIZ4Hg
T1I+0EUH7AS0yWwYBP9wK5dUkE/qFyRztbzLdS9PoDkneSEosy8v3FZv9o0hbuVSNWhIzCbgoD7M
GqU5sl15xYgE83Ny3ez0PYgEPdO9bHYz+Fbu8S8bVWkDSDqzqzkaGktih2XumWYleKJtmwFlCpuV
YAN3b89fMEXMKsWwlZsCWKiDhIvmUH4N9x9wBhO5bEwCYCge/Q4qKeiJEwRfkc7nsul3mPS8r0pd
YGarMQSsjWK+oOxx0HPetFOktpThJdH9AXumpzjDQ+qCK8XPP092eVDd7mrwY090PG3mv5VdLlNM
RW0m3Qj/kh6o4P5LNj6FkBMtVRGSdnO7Voa4oKcQ4CiHBQ8pa/F6XJTQyiMPl/dK5AsX7tCdbMHb
iaJ4rR4XSUVQUCcej3Ko2pcNiXzhIpxKSfZ70rOh1nMutb42RddKGH4kwgEg08AvS8g7eL/RDpq8
xPh8Y+VLRZ7q8kspQqZse/Jqgjv+dLWoehCRA0U2ZDtDAmE86PEFN67N/L1ygwttjChQiPLiQ+2j
Qxvca9IkyHMiJ7gYzgaoeisJuyMMit/Xs5OE9RklHME3um3G1NF2AZXyO4B7lizRMoH+1SVNvB/i
wa51ubHLrPmXrx1k6+HP8vb3I3NNtS0yxN2pgk4aa33GpxKXfh1Euyg7Fbrgpr19HzFeveEuVloq
BXLEvkcoJ/iLk4HyCjjwO8nPXFA4/q01Ls5a04K2hgJrsu4UB9WJwbMlk+v5RjtC7Xs/EsFebcac
SRTwJFnoZfC4faL27ZxCZs8l01VS3fbGRy4/r7/PY/V1M8ij0cDvG+PDoH01TVCl/LycZLaPBFPT
MNKNf94htOu41NGMxTUBAD8fTwcfui70i3I/egHG9KqrzLbOqYkst5NE28U2ny9+oBLxxzSXSUPA
gZW+h+kRYBpq45XpSLYF+Ed9yFwxddZmwK/Mcfk0NUkhlylWU+seIE1lF7LbhCLKmc3TwUTjGYB3
oN/4tg9oOiEwxIAJqXIXmp8NgqVLz0EiiIzt9+XKDpeNqmjuipI1iJUbGSRSAI7Z3a7+rP+elxKi
QLfX7tUt7lwNILlGAgtuBdN8MmvJT2rI0kAW93I0sp95HxGvZriIaKdeCihj8eibxo700B1iDMHI
FEIn8W6Kc8FRLlxFLiS0OZ2mQoJb2RlCKpoXH9HDCFHMgYrkNbQGD1RQKxesI98CgvYblMPZK2Pp
8ZpR691s/JA1wVG4BekyrNfg4DtAzTQ25RihMdg5I6bcYzfCRIR0TR1oF6GxWnY7EYRRsHEWd5gA
BaGMJiOHUDKw40BMCSelbOdN4VoxVrZdBudypIgWkjtYUtDlhBibAnC8Hn/NclLsMwnalSTNRe00
wRdtcYeKllVZk+a4vMjlj4LctwZgWwbDdX/5O4+Yx6tKn2XVkxoytF9eQE2uppBo9DXpn8tGNk8s
zFm8DAyALlF5a2Rqp06vJvYoxFx0/R04n8u/v9krBin0HwNcIEDGi0xzgMJs+Kx+bj4HfuVFD6G/
QIoXA/q24sr7+rQI4MEsLbxLGyujXDAMS1cg78NoEVzp1pmYEFMmdlq7igIGv+G/P/XBmw86T8Dv
gc3lGV9KabYW3UBAmMEUPHSp1kSIiCAcbMFasrXi3HpjiMuGZVmp6WQAMMVgfKk77cOr5To9E69w
M39uBOY2vqg31rhcGDdWVucSrC3G4OTT6AS5upc7SwAu2boSru3wsPFMn3pVyZACkSy89p5VRg27
/cFGYuV98Jde8Y0C6CNZRQDklBsSUGQyDVIl8WJoM1/eq40k8cYpLuzzoMyiGJRoMHOFe+JumZ/0
3M9FFBjCxeMinTZmM9MApWvqp/fsghv77ZcOxxVjAMUs32WvNrLFG6/Yv1+lpGlR6gL84yhZEXT2
8QC17i8bEPrDJT0IqSWkl1OG6zcedGDTIw+v6XgHPD/ox0VNfUGI87Ty6OZGnUbYpam808f7WBvt
XjQtL1oz/qYk5aGqQrHSHaENVywFpLLpQbBqG6ftm33hEgPm2GhgsnJ13uwYegoEFzgzSt901Gvj
qvoGQUMbmvDmLvE/AKGDaV1hQx9gEOH7uyY6/W3D+lG10tpBP+7EUzlb1xfYQFPvpeCGgtXbsAN8
ExA0Cel8tKWb7BZMzeMufBpQn4I23hlMdQeI9F5e0o0T5I1JbkUnKR/yfEakAx6I25+1xNeko/Ej
VdMK0oUtZOMj/cpsTZE+xnZIvvrKZV1j0iBAReBrGt5BKWOX13vS/brs3Fa3FG0ZkO6xARPybmph
LlSw1bP6i7b7rHyW3fJYYoorOBu2jFdehzYpe45HT4Lb/GZSBMSOAZuh9cL3LuMaBFK6BLP98BQF
d7HxZNDHQcQ7vfnBMSgfkHwo0vLtJ1DwJfPAInJqHhP5KQmFBW6RBS65VwsutAoms9222cX/l7Qr
7Y3bWLa/iADZZHP5ymU4MxpptFiS7S+EZcfc952//p1Wci2qxTv9roIAQRABKlV1sbq6lnNu0tBW
r4A06zBqSNvcybv+IAYg2Jap6gZAcwwUnzm/KMxkXuKWYuZOjX6ACeYvtHUE0X3T9WCyf0TwmE1y
3ZlKxqolmnVTmg3oJdwBOMgC32M30ockZiWFzzgbA+jnMo6HreuwWX3grR8MD0yGGNfvr0QPrK0n
nckc4T9acYdVVAqBC+BhIN/9jceH9MIbAPS6eAmKCiJ6NZERuQt5IiomhGQYkU5XSf0wRj4dRQsC
274AhTC3Afg9vpMjY/CxaNmsLAMRYfRTkRuCHgGguXZja/vMl75cPrRtpd4EctFwkJTJlI0Fk335
OQj35vCsBaI0UCSDc/AEcy+FyoLDsBs9HSAR+3l0lJv4WvUXILpif0u7slzhUOl/8Y8/umnchkAx
hBpdTEwR0oflZ+D3WB0zTwi/B8uXXUyreZdNuZ3hYBjmn8Pj8bB7IIYCbYsFD48tOi37yP2pPwAn
d5858v1lYQKbapzvJ5bV10qIAVOwFe3SZQCbNbZ0Y4E/bob1lUacy3emlqmRZsA7ksFWe19dOhAg
f9d6watu+9paCWLfxSr9VM1Jnwf0f7Gvr57NO9q4CjJe8zDfoo7hTMfuSH7KLiq74HD3L1tS6CbM
1CvZbVUpVUvgJtHJ9IlHnyXHPE1HCoTjxjfvRaVr0ckxm6/EmaNepmmFqGWp923+ojdfc0vwUYuO
jcuqulGZ5rGHRnFoemonO1KjOoRET3VUCBLUzfx0dXBc/IgydVlSE0GRFL/a/j4BTbhef+3qXaA8
Xj6nTbtpAKDGAhUFeAV3TFqInYsxQqRqja9T/K0rMZcePF2WsWm4lQzubDBNoea0Z6WmGGTbB5L4
TXDbz4LKiUgT/ni0IBsahqA4FOcIkuT0sSt+XNZk26tXqvAHM2pD3lPcJLJvYuNiuTKp0+zV6+DM
gAbbyhNtUG9/w5qhKRqWmAyTD38GZqCykY04a353wJiegzFdJ3kCwAMFldd4IjYgD++Vw9Lbiih+
bLohRe4pYy4JOLLcFRNoCtFoh0d5Akgx0wfz9i4BYxrwYeSzdM2m1AcdLA/ynWi/dPMs3wTzQIQL
GerCHDFlq6Ra6veWGu26OR69weqaneBIt5UENy8xWTmKb+l3hYxCaIxvLTksLlbCMID9up5B75Xv
IP0ENbUdu9Yhc5ROkD9uX230TTT3YWQLGhAh28Se538gY1KnYVy2kycd050wJrPz+pBKruRxn0ik
F3ISx/jYe6c6FaD/LG++v1AZi5L0ezWjCIKVYSy1D34hBILfqmuaKPX9MTP/5eST2YGIk00wgAvP
sBc33RdnO/WnzO285Wm4HvfTpxwYmDwopyLzQ5fx/a0wgxhikVMorF0XB8Vt/QnrN2yrttpL34t9
72q74s5IbFE9dftkgZQDQHCM8eo8ypoV5UAvpHCq7BTeG7vwODCG4p9s1aJwRNix27ZdSePSlrKs
C1qPkKY8gHo+gwdnYJ/ALkT9E7jWk0N2rB0oaj9ufqQrqZxx6TDNWaGjUBOa1QmX1WO1aK5eidZk
RGK4JEaPzDhQKvTzBwKqkDSxa+ucai+Xo4BICPv5Kn2Yc1Rj0D3AJB48w/gmFeBKFA3IbV8ewNAB
+jd8QnvtJK+EYOQl6I0MN9TsA+vUzffxZDfPMar6gQ1c40+NAuOZ8SaQ/+bihmIfWcWUvz7shwRg
VGVxNUsiCPfNCIpVPcw9Ax8IvDXvjZeGujm2I0YMJaBs5WN4Q1JMK2TpvusatyOSaDBvWx7koIym
sRXI9/LUYYoMK8TkGrFupPGmHe/K4Huf3rfdKIjQm25h/pHEdxvpMvVpbs6N15k/wgh7jgQgsYK0
kvnvh6C8ksFZz9LSOFULeEWuhYfUqEMsyaC3edm/t02G7XgdzDuoYHGRv+1krQAKEUw2H8vpHNFf
UguCk260lY4KjMa86qNCb7I4ryux9KqMPSK9gdm42VeD60aL/Fl70rDGoqiChvC2+d6kcc4AyDwg
RlWQ1oSnsd2bQnQBFsY+qINmMDhaGLYb3wBpiB7UQ4fzAV0F+KsLN/RMNwaoG8P3EF+Um/qsxHGx
PFYCo0zYzdEDdZwG1B5jwSz45uWETN8kCN6saMs5Qz8XcxESBO7MQvWbsejlzqzigioPk/+pQVPs
k72J4/zBUiJ8yQXWHAsCzp7xLzM5gfdG4OCbwXUthfMDq24mZcZjBkDZ0S1I7I6xEx9MLJUwmJ7Q
7QVOvvWmeROHGuP7GIR12iCKFlwYRfSoNY9q9FwvN4okwqcTieGCw6i2ZlilsF0uDddaXl6Fpn5F
W9ld6Ceg11bHpPCICUNH1HTpYcAs9lOQPufzVa2KkNO3AuorhJyJRxRj0HlvNjWtaZ+wTGWy9gG5
sYKbQoQB+gohxH+waxnsC1tds1WMweaUJX3z0fRHTP7ZGE7JPdnBlYvPF8O6jvwzPiAvCs5/b8AS
d/LCg7xrQJqApRyBa27FXgWbyaqmYsyb8PX1OckGWW1hWFL+lXeFbQJ835rtLvjVhb8vh/lt876J
4oIHms4VCHARDDVyVNU9qa/N6RPP7LU23AlGjdmpkY6cQrVMbx6ba2pq2M8P7/+dJtwhAlga/RgJ
YjTta0Nje8RMN7UM77KU7aixOhtm0JWvNDEZI50hNbD3PHv4pdfVVY0HyWuV6ka0jLY16m+urce9
+FKAkhhLhRc1GxYsEHmtKxT/Xve+3cWjaCMl3/sX0fT4dsRfqclFfPQj47LSEa3YoCDAmgAOCqEY
KzoFV4UvKpSJvJAL+L06j5WqomSRA9Y1vw91bGwI3GOzxbk2JBfuc10upqrAHdZmAC4KFE+ba29u
gke1HAe7MTW7NZofQMa8AcXwMS2VnR4FJ3V4ySf5l8CJBB84X62oMMFKUxOtJs0P9+N19kD3aCUf
LE+zFaT21Z380j1m/mc6JysTvJJirHxX1zrJkiwkJukYOxjhsQv5O51FIBLbhwkEVhkrMNhQ4wwd
9Z3VZyaiV2o9UHOxje6+imJBiBQI+dBJKxRZAhU8PooBWHAYIDSsU11LgjtbJIW7TKXGKietmXAx
ZEzCl0B/mUXQL5tvcQVIvP/Yi6c2lxUSSsEMVWqgDR/1v9JjtDNP2DtgOAt+fMvqhCJStf8SVt6E
ckF5keK0Vntceclp9lpb2ad/FZ095bb0QweKAHXSXQ7ckW/AbL3s+yKTcmG6DSqZlDFMmhTfkmnX
RrkTJYIqzmYOhFwVmPUyMnC+RF0TbezyFnV3AoymSbNDzGVk80ES9cGZJ3/IG1Zy+Nhch1S2NEwS
aN29VFGbtKkty9Qug3Mnf4uq371wCJlliR9EotVKZUII0Ba4j2s2hwQYx+y+RuTIj6WTOuMOjHhC
MOVNG74J4kPUaGqV1g4NgDJQwFWSwg7Q/cHGYdaKPuWt15+yksR9ZHPSRTJhDYVEGq9qJXuOZmw7
D8ERgHv7LlLv6zD/cdkJN0VqsmJi4AVr3vzyF7BsiBQwvJZZ/pplAKI9JcNpyr/JoEO3vMuyNmM9
xgmw6GPIROGrxaW29HPH9uaBfexK+XImMzllbXhQtPTGDLUvl8VtJyga+IZNRUPK/PrzVZCvpTps
kwDzXQAuNx4K4Ioz7vPypwWyOuKikybQj32wHzxyJY/7oDuK1dopgkf2XeCqdej1veDBvuWKgCrH
0geqozroed+nXKqso6CSo1oEwDLPyiJUjOhemQCt2H1iFQjLH2+iCCcq02s0DPB6quXe7ozqrsKA
UmvlApttBcG1GD76DpIZLbWB+lfa/i6l6FjNuO1V0Zr4lusRtOkIW37Fa4L9GStXaNKCWmAxRgW9
yfcNtmSdWtFAh1bJbjlXd7NqiGY/N49qJZGPiBipLiQCxZRssI0ltaUUOy26P0VPl918y+vWqnH5
ad5nSgEgn8bTaXAEN/MB/aj0E1fVWgaXlUopDcdWQtUwLf+aU7AKdnYjoqsRHREXz5soUPQhhsF0
6VaKbjPN0XN9n1o/S010NgKT8atNoSVF1TBhVEGTr4vuhoSCd95mhr2yF+W+0wgGAmQGzkTzja+a
k2JuoLla7jvPREcsuRufRe1GkUbc14p160gd6xrdqXSy5cnwlXA6XPYzgUPznALynA3hGLIyaHFb
GPcECw+TfFbK+8tiNgPC23dDuSDaB21bJ2oBN9Bmd1Izp9H7gxHUu8tihEfERQRAG2uSPGKTNv2N
941T+/QmOVugTiUYxBmuxaB/m4ppuiFjDJKqHzD5grCgbYgbCQSQ3e8YTh516VMUi3qyIjFc3LGy
rlaTAo//Qkfq5TSLnX5mypisNOEiTtMmQ9xJaeMFhVcH91L06/LZbHoahZ0MRiRJeU+rLLCcDDki
QVYEIEiVd2Oa74uS2JZhuZdFbQadlSjO25bR7GijZbh+sL5muktMAXQdOjN5AdK24AnFfhefHoBk
7I9anMeVUVDOcwQHqMxHtXssiMil2V15SQB39Jq1aDR8BSp5sB4YAjJo5oFIVD0xGrPYFSFwbG1v
oh3yphDnB3OXS/hc0eGR74LKSQG2AGj8BECaMgCejsMIyJnRJW7k9XvR+/21L3ZJV+5GKmPd6K0C
xux2r/1AL3kwbiKnv2aFKMkjD6NLnQ4I4n6yb5xxH75cdpzNz2ylO3dboXAXYSgXIGDhcAJoizLZ
sah7IvgM+F2VRDOqKdNwiSzqr6L3ShRsAL5qd9LPy6qIbMl3aaghDbGls3HfXYDBnPI6c0Psdyh7
4z51ohv55+QxLD3M8zOwzVtRL3wLg3rtRzp3eYF4Xh+iMUaq6fVefd/FdryXnkOvkm31pgeiVn+m
PyqsA2tXhSOqMG/W9wgwSgxVxTMKCe/71BBUa5kyTog2w471qFonTW391nDQonJztsVw2drbEedN
HKdslsRVrA5QNpuwPyErTmQdozbe5XJjK4pg0HXbhd6Ecdn1JEcNDjdi4S25TiZ9F9aIA3Uz27Nq
Pf87xbhQ2qtpShJ9bLxJ80Ig2ibLfVM8dfgvE/QBl2X9l9DzphgXS4O4owaYOpnLgAXr1thVxGOT
G91VsDfADRO7mWOMXiwcuRZZlIuxVqX1dUUguJRBVZWkN31kHSazvAURu2DUdfu+eNORC68JNUPT
YjiDSiF5Za+6+TC5l+24HcXeRHBRdFTAaKwMuP7Am3HWGu1qUlBJCWLvshiRJnywBLuqpZTw+Xww
vDRod8Yk2lcUiODpKtJOSsKkleAO0zNJsBoh4kkWCeDCRAh4HoAq4+AVQl0tNg9to+8um+m/hCID
bWX2kif8cEaojwBPq2AnBWwUryiz5BCerO+DR1xxb3lboz/S+AENeTSntGxwhSrBeZ5v5MUVqLOd
j7wJ4EyW0qXU4xjRR777mymB5SOYffcnzNiLF+xE+nCRNZbbZuoqnJDa1G4aqQeSi9JF0Qnx8JJk
iJQOFSuM416bx97Xb2NHt1OAPaIc6Ig2BkUKsZ+vihZlogYDSDrw4urui/aqIIIX3RZuH5tn+Y+/
WVwUBfcKybIOBzS09TVyR1uueyfMGqdVLb9tsj2gNM91a5y7YBDcTNuR5000F0fVUTLRNcdhteBp
tbWsGJxsCRzAXQnu2+2H3kpJLox2ltqYdEYYjQ49+neoXnj6t58Ve4rvQJP9LGwoMD/7mJq+qcYF
Vbmt5dhU8BWzjZkJY7E1sEXUG1ZzzM+idGKzfbE+Qy62WmosBWMC9aS97jdf6D5wpdaWwKKjs+zb
Hh7DnXErGjK+7JoqP8KRFNoUhwWSJk2/GuUafadSdMVvRQ8kZNgcNCjgR/mJvwV0DNUyBMgJjzO1
AzwtItd00Vvov0rIRC0xgs+WUmuJ3MFN+ZQYndnCJ7EcroOgMb/Wbxe/d6O9vG/3/ZXQVUQ6cofX
L3nWyh3aM8p59EJQCucOOtonBtTZIEJ+qpe90pAHy9alPBilHsUBhs2hOaA+YL3sflcf8h1GDUUv
RPbn81/CWhx3AUzjIplxprEyGGvRpL7qR/vG/wTbJTaC/3jKK93DKk7mS5dUWD1CyUO5HZvCDsG7
kikifxR4xyt+7UrKsJC4b0Mow3YJ28UeHjDx4BjXaKw9tIf2HLvCEUoWmj7YD1Qe2MJUFYKy0fsL
wCzqKAk6HNeke5r0q9OQ5h5q5UiGp8tX9VY0xuvnjyAuGucqtvrbFBZM5mS/9OB5jR7jTEQZz76f
S+pwkbiQa/AQlpCimPHjHFv0pBpyj2E97AIZNMJCkJ4n+zjJhH4vMiT3ZVtUCqbONGtUC7LDUtoY
RdyF3+u7EohPi68ek9zufjBo3E/wvGNQ682w3Ac+arqkhz1ULqvbrH5upwd9+PWvzo5P4/qlGOQm
Y1ZVBjeJUtdqfxHFFOSmm58yNpzRnZTBs87X5EhlGT1ZjBqfcndQ9pY37rSdvBdeZ1tdXQyK/pHD
vsLVV1ZRs9eDCHJoq54xXwSCT9lDG/SQtMs+U6wXvR+8sLbcIWgF763N5A6zNYBW0YFTjunX97L1
AOl9sXRv8V/NMdhJfX1XYctVVMISiuPy1amchqyUoapuvG6wRDt6bzjRE5tzEPM8sk/4w8dHddAG
Us1k+AbvlZNV9KMQvbCBN2EabHqO6D7rUi8cBRMHm46yksNpJYN9vaQK5LCYr+5jxHxGaSfCfBKJ
4SsbSREPJMV7729/TH3mjwBZ8S9/XNuHtFKH80fAvLbDyFYxWU7Abswa1NTFXj3WcIpIhJ0lOiQu
4C+TLvea8iot8PMjy0EIdebbDrSSJpKQzAEJtvFN9NDYfAhgPumPc3Dxv5jMOA3SEUWpQ32j7PUD
o/QdgSzwCUo7cy2IuwKIks+GVPUom0oPWl3YQ4W9FO375UPbvGdwl4ELFK1lZAbvXX2S5SRpAgss
8+bNZB3MHlM8ydfY2M/JNz36zBgPUCYo0TQMEX3A5A+MHBADC2ootQ6yyr7cT/NyjHrz5bJSm1fY
Sgx3hZmlSgHdhiMq21Pf/QJlq23qsR0pp1hEhrbphTqoqkEfhX/x0BmD3kuAZB3wYrKaCk0+ZRcq
imIbauCO/XC4rNe2762kcb43YaACgNoznu3L/Fvr0DWYC6esMj/PcleR0tslDjwr7w+9Llq+2ZaN
aTNsFIHM+gPe/xwAqo4kBvy+akNnygCtVg/ZM5H2Y2YpbhNm90NR76Ow+Z3LhHoC1TcNvRLPBZck
M8lgTeh1du7rg+M4nJCSO5ITPU9O/qXwgENYOqJXx2ayt5LKBRlikCQgFboJCqiZisBwyuZbpYti
yrYUXKWmCuSXD4jjZFSlnPTorwb1zVI9mNadJO8E9tt8PmEt8h8Z/Oij2c3/NLzSp9EjHkb3GC4K
QFH+pmUSpZHsOD5coStx3BUa1g0mKwYcVxOclbi2I7w1/qVG3O2Zy0NTaz1EyHez0wFZM3cwphLs
2BsUt9u1aPVfpBJ3jZJ56cw4wgdQq7OXzZZPJNFch8ARDN7Ji2IOcpqjQGGedXV2GsupQI552XCb
0XF1NJxPly2R5NSA3QwC/K5uVyWWHWDBOtYPZdZ5l4WJNOIiVgmC+K6N0ZiLc6xg3BqmO8WiiZvN
0IAFRBnzcrhXeNiVtA+6okhxMFV8yolPhsrJTVCKfioYWAbwgwHLjtY0dyFnRqo1EWuAj8ZXvf8S
yXudCq7jLR9D/UYFJbAMPC1+9ipERaUkFuphtSVhQUbbB1MlSJy2jl+TUSgCNhj+4Sf9dBJJqkVR
yKzla2WK7HA+qs19F10HQrC919FwPgqsZXH+vFRqWbQF1IkOrFs6gWqgPCQ28H2E2y+b99NaFufW
mLMIUzLAC9D6PaByeaf/0n4SV95Xoh2wLZ9eS+J8OlskvYgalBGLdt9o10vuBo2g5Lvl0msRnKth
JNga0xQX/RiZu3goHXk2f83msqPG/PC/f6FrUVyypEjJqJVo0HsdGintAQj5yexcFrH5MljL4LJM
PZDNukwgoz/qeOooe8mr9tbdK9ITKK4vS9t67mhInA0Lc5/qB+S7HJDvBkinMQugDN/UUfnWKaob
hNUJ4CTf1LB2qjE/m20uELuVSa/Fcl6B95WqLRJShaSmdjQ4wApwgBRj59rvSL/VZBFNyaaLrNTk
XIQmkqFXNUOyzP0pQI3olwHwsezpsjFFUjjv0Ns6rcOixBO1+LW0h5K+LN1J+dTTcW08zkEaFFEi
uUIG9Hd2l7nxo3b7N1wmlhkUgT9uRlmWagHsDsVyvjOVKi3FTiXe3VMTqnaCF52fWaPIITYD7UoK
F/xGrFQac4MiKEqT3gJgk0SyE5CT5MFj2wuOSSSLC356aS15SXCnT/Tn2P7uq6ek1l2i/lUL8cBY
WvUhpuOroooJbi5MCL9/MQZNmCzjAlHadeeytCv16fXkLEjA/x9VeJZUXZLGJXk0JtkYsjlxbfLy
HwTY8wnG4W3JWbQdG16QX0S+uBndV/qxv2hVVaOSksVyh87GkjzizWNT8zRX/uWvSiSDc40pNdOs
HFlrFMUR/bGb3PQzpU6ssvw5Js4jUoBzKigUYz+ojm2rQ5kac1ejXAo+pc2otxLD4sfKWoBqoElB
4Q1tcVOO+6Z4pK1vSZ2fj7/BxiNIXbcvEsCdmKCqMFCy4OIE4z/IVFBnvTZlllPhvjZlKq8+lLts
sj9TgtHexPGTEs1SzrnF5p1S/Wuq1XbZjoBqE3HhbC5foCKCtBK4S7rJL8pjvJqQwUSQLUpbdjTH
eo7O3Z6R0MXf+gcxCd1mUF/J44K6FQy0CMFW4i3hlURHvxl/1GNoI4sW3IlCzbjzypKIVoYKSf9h
jsDq0WOKOQDL1/fhTrv/zHf1H0OCnuC9Nza9EanzjGukb0/Dcr8EANQQzKtftp31YcsaO3mSNMED
SfmgFQs+rcGt4tKJjWp3WZktlkcQc75pw8W+YVSDfqlQY+9cwy7v5zv6Rf+OPIIRaEa74gWlVT/+
EjxIvnI3eLKbeP2VaE9ncyRAozqmzFHnR+2OC4cyFnrJmCJUYanXw9CoDxQHnCA4tkAfPVzHZ1Ow
t7N5OesqQIsBoIneBucyOR3VPsrwylrGW62+jpuHy2bdjL26jrYJsB7NDyCdaJ93raxhmqLOFA8k
IIcgma6UYfYui9kcNgAEzx853EcWJeFoWK+8Z27vKafyRkM9PHItL3ztWfe/wIa2ExFVbypnMEYT
ALCA1487rbLNs6nV8DSx5tt5cmTzLFef+qZRvEWhSn2NWO8/MnBU9mnIpjKl/eAyqMwE1KrNvvLK
Q3Wcr4S77Oxv/pACrORxnwEh4LRPIzgEYAqPi8u22SUHvV2XxZDCF43YbqZSK3GcCdWsmAaphzhT
xWhc3tuBdYoTrxpSbxwUwTe+eV6mjAND7Zh8QL6byrFMuwbOGCvyoVPML+linupc9E1t3tJvYl7f
zqtbusmiolTGED3r1rLDCQOn86kxAmdRdzoW/vqICi7qzY/YBEsR0B5V5IlM75VARZJoOphoOclh
f7bw8GsSkelEIligXomIUf1bEEDQy5VfZLigdBB8wMyvPvjdSgfmKCsB+pJUSZ2h5zi+0tiHx2DX
eRWiXuqKsdW2HAG9YjR8UGDHIgfndZLcVdjn1sGEkZyG7mpYDvkgCKxbN9daBDPoSp8mTUhRtkhs
DZK6ZSZfGVHv1ASptSlCrdk6m7Uo7vgrddCLeEEYqknna6S4TmgmQBcSieCOv0oMq8xYzgRgW6u9
Xca7y8e/eSCAdzFQ6EMPn29wj5FktqGOxg5gPoNqpzSxEwUi0O1tIejaIGQDI4kfYh0z7LTXBbJn
QufFbRC4falMGjuTp+THZ/TBdq+KfSok7Jw3B0UCduoRi0j6EHqqUt1ZcmFbtPmM2YgJDCsCqrUP
KFZBmxhLRibsOyXP7SDblHyJ60YQXTbNBjXYx4kyLP8KsExdTaOJ1F6eS76WAzY8L286hOrLJtt0
sTcxfPYvpSkQxjqYrEmpS2hzDItYUO/dumzoSgT3mJYzmYzgrKtx2bRuEd3OBRDX1cqr9Pg4j7NA
IYHdVBbxVhFgHGNtVCPcNhWxjoakXjdLdNMPIpLUzUCzUoqLZXk0xP0ywQcK+rORd5F2To2XfBb1
MTaPB6mpCjhhTKDwmXijluBkKBGf2+IvK/srrL3Lx79prdXv56w1NVTr5Rn995H4SwoIs2zfFaJa
8maJHJBvf7TgjEUASFKlCrRQz6BVQW6TAlg9ve38/0eJnHkTf6OtZTGLrs6/S2hYkgkzcvFsmyB8
Cj3tdjiWJ9nNd/3+svW2T8eSMQNl4vHAp/FSKwFRbMCiFA2uY1A9pLogoG0ioFBKLdUCWAeoK9j5
rbQZ81lrYjaCOt4NrukbO/o87NWb8lR58YHhKrUvn3lfrkVyl44maRgKHSHSnM9TebRy35AEdtv8
eFZacXEaKIDNMkR49FGsGag7BeFHC28nTdRzfp1f/eAMQFvG3AJutw+YIHKI3fdMhy5APHXbm9gL
QycFMw05g6rINe3Ang8s0zFulYfyRTTuuqnmm3Q+Iw30oavGEdlbZg1usei2VrWPVA1dQrLHy564
+R2vRHExtqOzZpIAilrLc0JjR1ueiz53/p0QLlgQtUmVocNSeZOPuR/EmW4XQyTZJs2Je1mUyHRc
xDAGMlkVgxciyhct3EXzgsfJfRaJHnrbdgOoMLHAOfwB7kQeJtDrWEhO6DL2V6nWTd7YGKk9NIaI
snezeYcY8UcW91g2ZWywNwV0Gk01RcmVTkBwBHV8EjPseyyg21mSHSa5b2zZylPXbONOYNbNqxiz
w0grwBH7AXGlM/Ohm9nQ0GIdFtRLafSNRl8S0BNbrSzwls26GLYo/wjjAgl2KyWaqMhggLvpESdy
puf8taYChF4sjrafaCeuxXFBRZN0ENTquPhL5YjVbanXnCCvQdTpX3bNTZdZqcUdI0mmMItrhKxW
/aIs6Hacol6Q94tEcOWhsZWtsJdxTHHejAejJl8HcBgcugBl7svKbDuETjEDaqj6B0icwVBSOtYM
+aL9ES+grIxKr0rQLAeOdyPIA9lf/SEYG2+yuJu5p4CPKaUFsl6n/7t9fGDT/6Khyc3QsRLDjLu6
Mq2pmmnGJkHnvndAweyWU+F089HCHv9l420f05tCnIPj+dRqDcELMJGOE8YYqjsqeqH9l4/oTQbn
1WqYJabUQBtyp92F+9TTsEV0W82O4bMd7GB2jS//TivOv80ijiUlRZiap94pFPqiztXOUoR4XSyE
X3IHzsnLpYxniyVq8jE59V66j+/AjvTIADfKs7gfIDgsftWFNoXWAhQF3cNRxbD4t0YFI83yeNl2
zDYXdOIf1LTo5GLM8eFK8rNifamUH3OzV8LItqybRFEF/vdKofNRnGVZsglWC5NHxl+sLgzNEAkG
AK9vgD2869zAl4/hveYUaFum3nDFGC1b/N8CZDUMRJHlPATw6IHTgfRqAOeaCqDM/Dbx0gjl7sEL
QNeX7kSpEGEf96U/lcsdymLRTHVAgjI6BbHBh7oP7jDID5yV4bl+lLzxp4mqU+JJOP7sGABNs3Sj
u8/0PSlmJv5jMOaTq9iQDHU56wq+pk6x7A7j/Kl0NqTIu+wF2xHoTQoX6FLAVi3thE21FIC8Yzkd
MHDqmrF0puMsGHTadDgTAyDIKjBRxZO+A6wwNCYNH6ssf2kpqIfmX0mX2tbN1P+wNMFlsXmGb8J4
mKS26gt1CnHzDdG9Ov2c5rvLdtv8RFe/n0tiYbOqU1WUu2pTexmibK912cGcFtGlt9lhpStBnDNm
Y1tMkopUYQLARXNmxKXSI6MtbXzjdvnfFyDw+DBV4OkxQET+iEwL2GzRQGsv0V+G5ckIShv8aW76
c6hHt893mahovOF+a4H8MQG6DAPoCQYs65G48XKmeuo1yznJBLXWjePCICIFMSb2MZHlsZ+vPqY5
IjRV2QZ8l3yfom/tcpuFD5c9YlOVlQjuhq062gV6gQJlXrhSR2w1Ulw12weBebwsaMsloIypEwMd
JVbQf69Mb4KEaqplnNJp9OiOjQ4vPvVDh22BiQaHNzIhQOATPOjxKjU+QIx0w1T1/RixTIgtT8X+
3xjJos7+xvfKkPY1zIihOPEBPmCqyig1FxR3JO1J1b/ST0TT9e/nN81UklHJSPH7qXWoqofE8rpe
EN8EKvDk8ZoSG7lEGByx0t1HmFQpsPIlOHp2tNzVBDXQ+KUoE2CWg0uxdLMF7leDsEZtBvgSORmG
OGN/3uk7chXuRBXXjZDNTgOje5jkNRW+sJvoypJRGeL0RrWtytXbMxkfGuOu7r0kE03QbfW2IY7x
9oDpF6PDnHZqjbavGkMc2i674Uvrx9fkoH6fwbUq2+m5fqFfBPbceFO8k8gnkF0g47qCRM3Pb8Zj
d8oOdNei6hLsTMVWr3tX3+kvlkvuLwveDBYrTbmEEjzedUtTXLuhbp3DtPqdGNE1HvNOnmOx4bKs
LSox4KOaBG0N02KAs+/jRTQlFklZYTY5NKfgqbkNj+RWugF4tFd/SW6YcStfvUXqJ2p/bzXdgb6E
WrCmowfxYcFo1pNgpCyJGXamn+W74BjfGLva193xa5ceAP4JqKsIFTWBzlvf4ivliY6eOPmwHJMh
GjckwHtesQ5zdw6M//19CL1AqfLP72fy1/dJl+ptMSu1V2rfiu6qJtdEwTaY6rbVPkowWmgJFNq6
wNYCuTPsscFVTGxK3EyOZWLYqnKINcFTXmQ07gYzMSiroVlUewaGgRW/E/UhNi8uFP5wIuiuy2BW
fm+1gQ6pYvXwBmv/N8XskjgV2Lgkv/GDe9E3tmkyE6UjtiMFkiLOZGoXalkd4UJO9StJOxvVkyUi
odl68qJI9iaDMxnNrFTKKeLHGMSVPZbZ/ZRWXjLFntxYmDzuXVUD5RpFvc6QHjA79JAv4b4LFUE8
EenKRU4qpXqhNKgNDvriEjStolxzmjjYXQ4lW2FrrS4XLpVumbG0iKw3oFezhsTdl/rcLspc4O1b
vQS03fFIAK4z2J5e7b76vrJQN6Sph7t3rnbsjwE4CMvvwQFMos7oKtf1bfUZBOR3IrlP2kxyBR6D
3FcaI3c0zIMWdPvL5lM3v7CVWpxL5qhXNGoE+w27+B7TmJq37LVvGEof/fZ62S2uhJbJeGsAbqU/
AJjniuzlF8TnXelWAAJsr0Af4kTH5ii5QjI59vHxqQUqvnicofet4bZ//3FOBLBDS4cMKTooO2M3
7fVTeSBgRgldUa9jy1txrHjagtvcQvX4vShMbGYxISg9hPVTR1DBlp67SEShIxLCfZpLGMvhwPYo
lCrA/ZJSOmp2RsxiR3sT5BGXj3brZNcqcR9gS5KiTRsEG6v4HkrHen66/Pu3EpX17+e+vJG2uGLZ
JlpajDv0p5U0dUrtZy3fGL0IvkakC5ecSFkVp0OPx1KA7N/GXrfhyW1i/TuL8Rl5Cmh6OZIm3Gh4
wGiKHZWhe9lmW0h71spofEYuZwOwmtihyEdMqts1qDzt8P9Iu47tuHVl+0VcC8zklKmTWtGWZU24
5BOYc+bXvw35HjcF4TTu9Zt4Iq8uAihUFSrsfQRWFDgS3DV3KDJZ5GXfmh+iJjneq2krWfmo4bI0
RGna4Jz+yR9jrBpDkI3AoHDtJO1VMcGxSUfgmaPCtGWPYm9N7SQd8U/80AMIz7l3Bq87KPsQ/DYi
xBqRTLYNQ7XWadITNORJe2snOaX3k1nddtPFkXa5n5+lg2ihXJW8rFNljJMxGrM6WTBODbALikOi
vl1XFdHvM+dFyIzXFjp9wGx0l653RPl6/fe5xogeEwp3Fvo0qfyNP8vKZS7sEtdXRWQgPzVpUGqC
3A3PN5sbEYxRTVqiDWkFEXVqOXKVOZNVuop5XoZQ4J1FkhjLWq01+j9CWNY1eZ3Xm2hYfGM4RYoI
6pwbLyJXDM4FJIkIYeNFo4trezCxJJJbAdqH7+GfbkOr+9KQ8D5KY6Rayps8tJxSbU4LqrtqtAS/
c3CXT2AUwxiUrF81BPo1zIYc1Y4uD44x/XFdCvedtF0pffdv9GPNCrvVVGqpwEdVPHa4yVHlTrXT
+7JrgfPePJATOlBE7yS+Xl6Wx+hlLA9r02sa/IlaeHoh3diz5pHVFNkpuk1scLFdH6Ocmbn2qhQi
Pm290dNQX63Qeg14SODUTkKAZb5+XhbF6GfZlGDpA0Stbxa6Vw+oEpqVo1nNbsF4reDgeFHTdmGM
31flVkUFCsbQeFWD2E2O0VfdXwLVL55EKTLRWTEhQIqepwgw3Lh2pu1acuNIwDKqdYHCcwONzZ1j
PArwjAdFr5FcnKrbuqy8ULXcKr4fc8WNpkEgjNdthanqX0fFtp0MsVqYSoSgm/rJzI+fqhmFnslT
/WWfz4LEqWAD3z9mc8lsK0yzskNPbyGDja8KrORV+g0mvg8LYuyFZiZ2vqAUjoZ/eMK22k9reD8a
tmjGnvvy3O4cYzGiMjJXQm9utgBgsA4weGU+Sm/WE6VpyB/iRkwLT6d1Pl1iHWRI6CDHi1pjnHCq
yKsGuilaFxu98RAd672OkT8x3hM3etoIYjaxRBebNZq4VBR6Vd1TgKTu0ALE+/rl5erDRgyzhRW6
ViuL4KwM45RERwl5GxFEAd+FbWQwBjZfY6PDhAt9VRVvZiCf2n0CVkNP9pV9vpNE90l0RIydVSI7
IxXtwdNLa9+Rwq1X45gjk6MmyX1oNo82MW+qvjoCO1dwu7gh1GaljNXVBqlvDFqo6gjoV63MievZ
/f8dGGNs12WQYTGwmTPuU6zto7FxVk1QKqLfeU3LGTOLHlYyyC220OxeSPgsFUiLLi+TCPSZf4E3
+8UY2szKzaGnVWYDc7uLX/irE3ryo4YxmspLnkSgY9zkunmRx5ba4hnp9YhgTGhy6VMhD4qv1oG2
Fi4eDMbrsBcVE/kPhY1Exl70zVxL84ix7h7FfgIKVqDggZ9+uafcCq1DOyfU79c1hOu9NiIZyzFH
o02qEjWYaVxAsx4Fndo9Ikp0lMF6lNX5x3VxPPh/20QCQ8EELGp/bM8riF+HNmlhQtLEmT1gtmCq
TN5XLlrg96ATBbLyGwXEq0424hzhLCBfVS/SmSu3kHTVpAXS4wNYB4G65kdHo3aSr/Wp81a3deLT
erYPkyg9J5LL3MMp0rVcpsArPbltw+95pzpF8l2WnwS7K5LDXMWl72wkHCPaM0L5qgFq60a78BDh
fbu63ReULVzjEe1f18WKpDIXMx3mOEtU7KpkvdX6oVQqxy4x/Siwl/9iAH6dHhv7pMNk6UaBXaTw
fDIuh3mbfqNXQ/bjY/GjEPQc8r3dRRxzGyejMTUzR2BnoMwef2/jB10UYAl27t0ZbgIsucmltqmR
3jSSiMLWTb07hvdVrHrXT4j/XLpcOzY9vGa5His5nksNOG9eS8DNx0/5nf1Y+xlsWe7MAJ2nEIei
PeSbl8seMt48alV0MCWIgMrkx5x/6QDmHANnU86cIfkiWCM1VZ/90EUW48rtLCWlNGGNyo64aoDg
2Ov3GZ5MuV/uRHEKd2GURhHkL3RclQmFpmqRzWLEwpTqedYBGxC7YYwL8Lc+CM6ObtGnZRngvJTR
BYTJJ0YNV0wPKADhwNFZ8VmxppM5i7gaRSIYJ2Bka14bFRYzAA5yDspaMHLOV7/NGpjdMpcxH02K
CiXLznLUjpo/78k9uFfCg9051PTqrvWjxhv3N1oMTMOyMGRlgzuU5Q2NLL024xwxVhIvgL97mlIR
VPQ74PTn8/klgrVKQz/lAG6C9ZvcwS/vq9s1ID6dMkf+w0RTXvssnWU3PbVu6SJd4C0nUf8d3zAC
OJ3gJaWgzYHR/CEeSRkD0QnJEAAsob8FLQ5n62bwlAAV5MIRKT8/SN8IpHZtY7caWU2WxUAWtbTB
3Yu31M5EvsdBghgo+1EgSg5z9XMjjnGftt43sYoOYzASAvU40TD0WQYC68G19hsZjOvMI0m3Y9Ah
vCdcFLRcYlVAf+2+aw4a4lziYB9F6xLJZBxnTmrgPaT02ab/FYYIm9v7OhVE5+/690k/Lwtjw1gg
CJBerzDYMaEqOO3GU+2PQJjthXlu/inZGDwApSZmAplLXkXyMjdotvGN/LbPjmH+cv2IuM7SvPw+
lb9ROoxY5KCTwe/Xyo1RHE29dNLhZsgaQTjDGyxC0lkBk6yBySyDLexFstX3U4koqgVwvnoTf5Ec
yhkIQYj+A8oTrXjmEXVFPz3jsSO6zvTUPx3YRjxjjQG7NBPgOv1spS8DCqSvIKH5W9mxjRjmuJTQ
Gtt0RiV+MHJvSNAGLsknTRVVrfiPmo0c5tjC0UxnIlG1gNN/5+RAw079VOxsPzvIz+u5Apq+aA/5
JnEjlTGJhma0cjojstLO2XN7KIP5VJ/U0aOnR3NlhagczNX+jUDGJOaGBaSYEsuUh6Ne3s6VwIdy
tX/z+4wNVMJUNsoeWlHIXwBfi9KWj6yTow+H67eMa5M2chg7WKarPhh0HTO5V5ZjlrwREby8aKsY
s1cXs1rkgNn1Ww39ahaSwKpIhOj82WIp+gbsOalon8nRAptIfif50W4+6jsNVwlxlMDKCnaNLZwW
qIRZdo3yZVg/a/G+QzcwEZg/gVmwGbOQp2FB1gExFDkmACBMkOOT/f8CBJ3Gk5/NjwFYOcNAGyvb
0qynCe2Mwc4pOzmo0dbQHxu0NdQuqinudV3jBtHWL1Gsa0IboblOBE198/qtUkcHqORuP0WHKH81
xXC7fLW7SGMC6bls1LygdrX30i90oKJw5Vu9AOAu7Qatd1nnFt+uL5CfQ6LwIQAesojG8toUOjq7
qgy3qffUF7B0ooxT/5iC1W8ws9y6kidq0ORv6UUgc32LCJzYuF14Iw+ro0/fZslNZ8kZ+3tTBKjN
1/mLKOYah2ZihkifIrYG5Ff+phtuLaK75j8cLvvHDvYk9aiUa4Ezq4FBZP0tO1ALTJgD+ZnGMJQG
oJ+d0BWlhfl37dfS2FEfranD0HinSDmER3Rb7Naj7LfCiOlffONFDnOnk3HSMF+LLWzR7Sl70xlr
Qyg9BKu7eD+5TJfH6yrJ9yMXkYzbj2KjKgbawKtE5xZAhPl6szaKM0Vfr8sRqf770NAmXBvNEi3L
lA1lWBztleba0ju0fBo36bPyIh2h/Af5z+syBRrJ9u3W6OhVohHvBGOw70oDSTY72kdERKTIT2Ju
tJLx9YUhA9UYtANgUEj28X36vdijkWRyUN4BkGR0v9xY++RpOdS73F1r5/oihXeCiQTCLiyUlDIy
a7v6CwKbb5KLR7SChwqlDiR7rXDmexsgxQJrLdpdxrSkdT/aEtUc03olAF2ai6OkCZF2RVIYq6LO
RZlNJva28xf/HLuH4Rx7yVlDjgDTaw+Sp/xWSf9ymmx7DqmVvs4beKFElmBfIG1Gt2BtCLaP21WO
fvJ/fMGnlpxqVfRRwYVAst1fvcwvdsq9vk8D251dJchBXRx53T66E/UC8Z/rtoK5cHSGAnmS2dOu
izNTjjsAjfhqUFCJfvVCsy7gaz7OqkhBqQn5FEFcxLGx15w1ZZVP6Fqm6QgzyL3QM31KraYE/S70
5cP1C8HVmI04xq8nAGbW6nfI8RSj7sb3MveW5Pt1GaItZKOvElRWsQkCd1RY0/s6iIMu0HehA8SJ
4LfY48Fu/uu8WHjfZpXtxZJxXqO9k5snpdurhcANCBdEo6WNeS7svM1BEkQ7a63j8pp6o6O+Tl75
WGF8X/0dw7xZED3CjbA2bJuuX2E6wkzelTI4n63+3HWS4IpxI7yNGMYuG0Zp9FIJMWN1F5e39bQX
aIFIAGN6pSaaml6BZtPMQLSnBboRkThF8st95UfuiqDARQIZmwt6LiMErVjj59L3aPxCFk2wZfzL
g5kPHdUB8xNs22DIS2RSVK2iPtXtieRBl365vmv8NVxE0L9vDn/IbTUjM9YQz4lTmu4kCmn4oQYm
dv5ZBKNeimXWukwzQ7PtKMfCcGSPGp3EDWXHfjBeEGoLYzfRqhhdGybVXgz6Hm8b+MLEauMgkxbR
tLHoeBiFK8te6wYZaYwu+ctcVWfNbhtDEegANf+f7fVl+xglW7NILsIFS5GV2JFmcA3Nh6p8BA69
06jAZQ/dZBSO6YqE0r9vtCLu6h5tFjCoQESh8KLRoxrQR5lxiA7SzjphXP04eMQbd+LskEC2QZtC
NrJ1ZZb1hDavWunSOavZPxTmE7i4sq9Wh4x2bsTVIbR7JzFm0YEK1IYFH4+WOVV6ij0akldLeR4V
QdFS9PvKx6X1etJra4P3XxV+Q5dYWwkb+Pje/Ze2GPTvm80rVn02DQUWY5qzQLYqtwltLzFHH6Oq
ThQDkqtBm8LyHZAATmzP+7gBSkcsedeNyr/4r8tn0I3YfIY1hIshLfiM9LCCdhegvi4IRxw6CRIL
28a5j6aLgWFJssyJpGOYQdhcWO4CeBsVueC4drspECxLJIkxK5M1rk1FIfu0nRrYp+bcfiPfoxt9
p7oN8j3ESTwVvKcCCyAwMwZjZsY0rKKKpq+SUIWQdUhPcxypfpNJ1oNghdz80mYvGWszrTi5iXqc
/r2zFSR7u3pPMzDxQ+hflyW6DIyNGWG6FGnGPbfx+9mPSv5x/fcF22YydmSszSRfaaoMLGbOpATE
eitFtVmBQphMdLuMQ18YBQ05pFc9XJ0+01wJCEjm8/9vLYzhaK2QaEsNOcmCsPOh0x5DETeQaLsY
y9HIw6IYdFq5s56K3Evt+6E+XF+FQrXnii9jCah0ywY+RwJfpuzMF8Wvdv1JPVOCw3VvfTH34UG+
LQ7EyzyU8wYnPpqefJhcEHf7+a7cicoQohXTv2+MVFLFBgif4b6VPHJiwy/M1plWwcnxtJyWqjRZ
Q6TzCbFUTnBfoSaNX85BMR/0WpDbppef3dLt7zOaMVbaEGspRTxR9SADQ5meau6QDa4cA9c9VQQl
e27qfiuPUZPO7pIlJ7i1P3mrMx+ZWgyYJ66N3tnlm6hFgHfBtuIYR2IAY52sJbZvDJbhJqwezPRe
VBzi6cFWBqMHjZzosU5fxHF9l2WntX5WbYEWcEUowIQH/jvAcdnBplrKZr0vMIsc1fpR7aZ9CYbg
OasEYrjKcBHDJkvMtZjtmPLY6k3uj/OfS/NC0vskfqybt+tXmZvnsjaiGMsnlxGANGRMktBMkOFS
npYRvCkd+PHow7s+p2gHFiW5uHEFJjotWVVNA6CSjCtcp5Q0fYd9nFwTUEYGNRwYEfuJyCXMzFBd
/nS3NtIYZ1hWi4kpLXTYt15kONNtcrTd8UhsNLUhjvHV7yIiYq6BBCmDBkxE2dY+g45OYweIQuyq
7qh/UDD6yNcfZweD+LeUgFC5n85x0O9Hd/YjN+zQE5l9oSj15Na4TZ5Eg638Q6Y4/yZF8PwM4jll
nbRQnJlGd5SH4e/V65z5ZBJ3ucM+vMguHai17xtBmMw/5otctmsnTTVzkFQ099FOyejUueHB+NIh
QwUaFgwGeAJd5rmldzqDn8tkJym0yGwjMC004A+rD8nJOg7n6ARK+bP2pblBqt9R9ulf8tt/gc3F
C7e2khnrHS2R3lvgisJCmzcMHwYZ8n+ST7vjgJ3rGqorAwYnCdR7/OtVJ5F55dqlzUYz1jzsgAc7
tDCvfQLOydSp0FChitD6uUIM2SDA/rKMT9CXSwUoHKvENTLs4aBV2V6aql3Wh3vBMXKv60YO9SVb
f57IZp6loJYvZQCf0NRm9pf2Z77gnQywtQI3VqQ5/JVZmC5HJwoygowRjBptafKerqxVXFOLvdqQ
j3FSCHpruU4QiCP/iGG0xFTMNY50GjbF4ylXll2nhK4ljV4SmqIXJDde2chiNCKLaise0Vzv632d
+FoPtr4pEvc9iZbE+PWuJCGANSDm56RUce738uN8sjx5Vx1aB0wf+zl18sm5riNcsSZws0wiE1nR
mdVJahFbNQVSycpd07124Z8drGlfu9fFcPViI4ZZnVRnYZT28MM5uZ+mcVeYudMqonvFPaqNFPoV
G30v0zxNRsww+XL4toCEWgNn8vV18KO9jQjmSmUknwarhn2gtQnqbUOUd6PD4FGG99Alj9flifaN
ce9yYnTLnGDfjGh2SGzvExlQEZm6+/+JYfw6qBRNoixwa8rwNe/dcL4tRRC8fEUDRhtGKYDXwrYW
oNegVwckIvxUfq6aEwZ/wSXmWeMf11fCV4GLGGYlaZ+rXa+nCF2l1757UrS/rv++aBnMG11aJZmM
Ne5LKEmZo2Xl7I2RVTlNZfWOPBaxd12eYD1sR4GS2KYUUkKXsL8xh8QpVBEqF1/FUGazQDkFPErW
ZAOjr+gSJFMGlcQvJOvKb3W7aPDxuZy9Xl8NNxw3L7JYu52tRdpSGOZiujNbySXpTbcoTlTdxuXb
dVH8kAmTpwCiBLkVeF4+GgMpHvIqBJWRbz7BL+wp+KjxnpgCit5B5PeE0ug5bkxPb5ilEi94MlHg
tgSjrg2o0jUnO6R7sheGg9wz26yN/n0jzbD6GUQWMAuU5o1WD+YTrBD6tztwcedHG/gMwoFUejaf
Yv+NTMbyaaW2FGNMn1JIgCuu6jXoDlIONBWW3YlGn0QLZOzeYNaw3RPC/lb+UfZvMBZ5ZApsuUgG
YyosOxm1tcCCZuPPqU9dGawJoXDMg2swNtvGGIzSrBo5pts2Bu3oxK66r3b5N+XJeqqfZbfylr39
ZXoQNfjxpQIyBCEmolm2IyjKVnj2REc0MSV+uWAilRhuXpwMItQLkSjmTk8IcbWSgn5RzaeEoXIC
fjLTbzzk2GlD/21kOSlG5K7fb65hxADVPytkrjdJzT4lElYIWKzIR8Z7ukEvXSkINLlSAMevKhZa
xNEq/vGiAWpD7SdKE5Wu90N0SOev11fB3TxbB8aYhUkIi2WIqdo1nWIDBlEptPZba1XZ6ktDBdOY
2C15qVtTUX5H7TcimY1TzKpqGhqK6eVd3Z3S8D5ZH6+viv9MBtQn0SxCLNlmrhZZUgPPGshoX+oD
FC+wA1rx0LziJn2bfdqLDrBHTyCVNxyNyfVfUpmrJiVS3skUB5Fq4nhIML9OEbzrnQj2kKcVmFFX
TAzJW3AvzBb2pKuXJoUgIj1bJAA/5W+c0VYA/YCNfY8jexkMHWrXD6dqfEiXQyU0TPRefrTnCPgN
FTM44HZVPkELlWlaSXOESHY4ms7q1UFxztDZM9wowIsUgQp93rEPwtg8nD0oJZDrZvAuKUdKjpv8
RhjzUQITxjQTGeXMTrCc+tRS9EQrcqZalI/6HMB8lEI3dXMwipboeq7UCP8aTKhPiRO1bzPY/GQS
uqUt4t36bB0gzbKAogZWS7AuMW6+myZtVKQJIUwcul32RzZ+S3rfmoz/Wd0+yqHfsVlVmcVSpeLB
hGTsfSqD7WOaHGsQPaQ5MdJHMYwxtSY5XdNspdlDOlkBwHWAxMi3aI3127NoHv6zd4cwG1C6FsbF
zU9ziMQwUqULEUFo7b2iRO68Fk6jiSqRXH3YSGH0QZurSq3IiBMalR1E7sCe8LUs7P2sLruxEIG3
UAv26c5uxDGGh7LTZk2Gg6Jgzd2uByGttEuPIvsm2jvG/GRdktfIx8K+YdYG9RQvigfP7oVsxXw5
lqpqOpAgARr/Ue9mjHqNHU0zpjfmXX/Ig9BrTUwtDUG8LwLaxB/6oeBd8N5Vy+4hZaE3MSsAzFqb
UXYyV+HUUxTU6K09dG527O+RKpBPaud2r7mnSY7pKi+UemD5tjZO+KMpHRAR0v73HgQ5u+tOi7cF
269h7sRUt5o1WbD0UbrvZccMb8B7el0ET2kUAoAtA4GggobOj7ts2F1rTvQmkOP4jvCt7/6bSQz+
Si5imH1t9A7zrCkNZeKzOtyuzfOsPl1fCc+LbFfCbFbbG4utUWD0YsDQflLLIO4zs1VwJO/Z7c8a
AoBqgO4aYDJgXEldyIRMVC0nl7gt4pf1VJ6Kg+onT6KSP3/TLqIY+7Gs8hgRG5s2an8Q8qIof1Wi
FBKn3UzGKPFFBnPLcuRj9aWHjBhd1mo9OnIjObJ+b6TfzKjzQAvt6kUHMIthFxHSOYOiPtbzIa1J
8DvHd/kQxqzouZRZaK2D85RfVbxFNFEqg+thtktlVL1VKgmZAKg6hVyg7Vn6I0HVAPOIeGfVIi5B
vjpe1sNoPGn0te4yrCeepf2S6Yew7AXVZarR11SR0fg0WSWSEahiO6e3TYxlKImPzFNA5NUzs3J/
/YRE6sjE7XKWlj3UH0FUqp+iBHPSXe11tShbwhlZ/aiSTKTelUNp2RFUcoCJ36k3656Urg5cFes+
cWkutXVS0FtTVNzoLv4qeikIDu5TNJpNib6G2NUYgU4836ypMNahNuLKwbHd83GIjvJ1RGBA3yKo
ErrzXjlUhxLYDqLpH8GhsW9Ibej+s5lNczM25z5/WQtRk7xIBmNDqqUG7NkIVa8j4vZJuh8jwOGs
IpRdgbqzMJpWQuxh0CEG7Z0OIm2nJg/EPFta7FSZ4GpxBhw+KKHKGIsl7WcloTmm9EY5Sje0R7o/
YILwFP45vKSmQwcWaSNueV7+9xkOiJZ1HezAAFv7NLS4GKsyS0WP7qXsCSuVu7esEC2Puo5PGniR
wU4rVnU4DUULJZfvjB06YY4WABkz2kwUiFtUufqxEca4THlU+64tIKypwhc5B2pLE9/YyM78hn3a
iGHcZYcou5lqvCAULXvrhlDy5qR5a9o+8q4L4tR5cEIKWh2A5SpTXNePQZNiZIuaD3gdLw8Uyr4M
gM7izA8D0LRyH3OQAnncGG0jjnElqjHWUrTWiANSkJGn7eBgpO8cjfMuqucgAuVkN6S3fSMqZ3Ay
NR/XyTiYskyM1bChiahnvdD+ChAjHmlbc380d1WwnKwOY5+ipCFXXTbLZfyMPhlJVwFPzk+q2yb6
S+5volRAdvAvJ6gj9apiTgBK8/EEQ7IiQ04TArQfh0InFzvjYPo/6W30e0kw8M43J0Bh+Ecee4Sp
NmOaA1fAlJ35++RauHQ/cVBByQ24MNPVz9XBfBbPQHPd2UYyc4aZmU6dgUZ437DIriDR3ay1ohPj
h1YbIcyRlV3fZ1MLITS0Ime8C93MHf6gM1IxnkXu9fvHV5DLZjIBgp5JRjqhl8DX469r9mUExJnR
CjLIfBlI7lqgI5I/Mc7X65KiKRpKmM6neLmJpftQFSmhSAZjsLS1sgDnE6PGEKyVMyIF6ucwJYnb
+6iA1wYaw+gYnaiBj+tHKY3sf5bGuOu1n7s2k6idVAcnq9/C0HYTK/EKkMT3T9ePiq99F1n075vk
kdXkiak0qLhWy2E1XpJe0M/5Lxf5IoC5yJkkpXo842LZe2On+PJJovPUFEQWeycmxBLKYy5ytUjt
onTQi+rv0cMQPAqHYTAEaKlze8gTBcP85+bmsJjrK5nhGlU91ieh7I4unTRAv/RyXvBoab/+1oNz
I4y5xpoZgjgvgVVUkXpxenkcAiIZePQNY+1fVwwOPD/1LZeDYy5xSlmQTBXKn2Is3bzpfGMHlMhg
BdfTOTrTlj0NU3x/JcHvedNfgtn4PpfGJUcjEDSm+DKtphulydPaAWmqB+nkjCGraXVUVUSB+S++
9CKWCYLyYSzH0sStI8f5Tr+jqL3zvj3Nj+bqjK56lH2yN//URMEk1cdPgd5lm9n430KPMzgcYCuz
NQMkduN2I0q0+ltbf71+oCJBjFVZEm1S5w4xUUekr8aS72KtDmRDKRykLN+uyxJYFfYlkGtJO3b9
jIDI+pFUtVO0ArMlsMxs9A+2gb6NV9zyUv9Tzl6W5ZuuCERwsNY+XAD1kyXpsro1oIdT6yyu5lKK
Cgmd9ffgREVTY3/8yYBK9hEQFKLvOqZz//dCOj4BTfYq/Rc4OYxxscMul+QKZ1ZJN+b6WJl7Td9d
PyruTm5EMCZFxizOEJYwKVKmuqvVeuls+vNMnOti+BEIWoDxckJHsM2OGU9aoyhdixgZYLOucZS9
5KjfSud4DwqbO5Gd5OrfRhjj1SR7TAG+B2Fk3evZgxKJwkWRALqrG7c5FetstR0E0HfnT4YN5XsP
TDppp7tIewTZN8H+iSQy2mhno9m2ZQltPJaHvHZoCKcd5Ic1fgdkr3fmnyJ4F75JBNsfajFgBPvU
nh73fahOKWQCL5r6tuYMDFs/c21wK+tw3yCbd8qdqPZDlfqTRUS1H+34QLJBu9nHve3aKY1XA0rf
DEnQtbfWAhr7rnIkvXKm6U/Bvn4uO+OKXaRpzFhVOcqq0cwFgq1ddVsAKrIHqwMA14QzvNxH4kYQ
418qWTHVesKcvRkWYbDqBoa4m2xxrXJ5I2H2LPWp5nRyV8Cvl4nAmHFvOWomKLCb4FlVGUOSx1Le
SKSFvQwPUvWtTva9aMifK8IiJtDsAD8P+KGPx2ZkVZJFNkToxV1S/CB66Fh17AqOS+Upx0YKE5KX
eR6iPQFSwtd/+sLKU3Qz+iiK+OZB2KvF85oqCBJl1USx/RMtMjg+W4vEuOjlDSgQjrTuGfmS23jm
g4xxhXY37OOjyHwJhLLJn0KqoiTNIbSS+z8yvbgtpvSsyzWYVEqB+ReJYk5NDUv0qA4Rcrn53/UY
o+kW4ONKsOgislKuMdnspM6cnLKmpdToOWplOWA8yXk9YSwg0NH0lt6Ofy8eYNUD49YUWGqeVm6l
Un3aGGpioTvanLCV2ZR3DjHH2B0lGU0SLczab+jmVhbjdQrTnIe2rmC48sRviL2Pl/qhNULAs9lB
aRaHbCHPtUVOpCidKgWjJ3rydNco1MfrXyJaNP37ZtF6T/ACj5G+zmG4jWjfoDYZioAQeA5JhUUB
Eays6p9agrMiI5FBYDhr5Uc9BKhcCkIGkQAmMkGpFzizFvUDZjCu+0oSZBD4qn9ZAONnoqForA5g
pZiOP/ZofctyB0GrsxYi1ecfxy9BbBfwYM/q3E9oBFnGwpnifZISR9UEAYJgt9iyJ/DmeisD5YKv
qpGTVqmjR4Juun+5wZd1MDd4XaumH1ecOB5hFHe4vktwh/tv5Y/4GUCXbv2avOAOi66V4JwU5gqj
LAdYWRnXlRZjsn0eSIDLTT36ru//NsC0jidM90OUw+K56416s4hiXVxIpTlhsVV4KwMObtlN4d6S
/GVFd43+vHaWQN1FWsJc2rWNhgR9yHRYYN3N9Qp41OZQ9NbzddsgPEW63RvjALoFfZAzKAp5sHbD
bfOAhNZOXR0gcsChKSdatst3QlYC7gMAbVDoZgWzsqKyGd0magFGEeOhQXbaUfHp8KG6MwFrlGEU
TDTqxz29jTBmkVk8pEkX4u32k+Ev20WHeE+xOAWbyYseVRDWg4GbWDaI1T5upq31TVgZsCE/mxaj
YwS2b9XPAtHwJlc7NoKYu6cO4PleG9iQGJBk83Crh/dKGghWwwuutqthb1ofynVm4lU9AF1cwZM3
QTyMl67z3ib+JOqeoQacDfS34hh/GcXKWskaNH6xi0BLn4v4azN9xwCfG8FH1v97WybG2hSFgHIR
2HyfuoFtpVSnqrJq366/G4nmLfbXRV4F1oprhjdCGKclmYtktivWZHcPYXgkpsAIc/Vg8/uM0yon
wPNPbQOvG49uCTB4J53VvVQaXwS6QDX30+EoILLXdR28Ayy8YQi06kRKsJBxtm7jbPKWHvqwpG5r
yye5IAfDjjFh/lcfhU4XWoJl0vt5TTpzf5s06nLSvQcXf9uYAzNCxN3Sbux09/o6uc0MwHL6tU7m
ZQQboQIiBA+Kzp89mCWMqpo+2EVMR3tSejc50BpJvsNgYpri/0TB7z0xNl/AqIze2KGdR/gCvHPb
G8VtHiKUGcY9YHUwf1J42X2/AxyuwN3wFfWybkaRBoPkqR4h8G+r73oG9kQRFrzgCNk0LgGonJkt
WBbqJtXyqCooZzxOIhQ27n3AZKVq6kRTEIZ+NMDgTImlhuBVsRSnqbgdFU2cbOQgp8JybIQwxreJ
8zJbFGijddb+nh5p4yttdMEDN8i+ABzATTxR+MHt+9rKZGyxMhsxwDawMDqqOO2a3XxqT9GOMk4q
znvVTr6/fhVEW8mY48rIOrtKscqw/boYN1Fxt8yP10VwlW6zkfQTNrFHbw6LChxYdDUMJaYVtVPY
iOoW/AutYhgORCkWuu8YxZ7DeO2aBjLw5suRuKWATeVd+N6fiiG/Y/FCwT0VZ/6aBaEvotXib+Iv
6azWSxg5sYEEDvucvZb6OVtu6/D5dzbxIoJR+R6kdXNO208Wa0QbJQlyS9pfF8GtoqmXTWSrEtVq
pkVfw83QVmX9lH1NfzQJsOxTv3S12+EoNILc0EO10WSqIT+lsEgYjTzGZBohcAxAg4Dev9BDdhMw
nhQsG1CHAvdGrfon/7IRx9hcE7yPnUKTEXGTgJJ5nU9FjTi/zvzB1s59lf1OGVTdCGS0csmt0Opp
9o+6GTMoPQoWZIOxZXxuQGKii4B7+Tftn/1E2v3jTcNAZTol1IGa3eyY1U4STmjyNf0igVHD3FDb
ZAXWpm8/gerjtdnVJ+WJDMAFRl6YOPv8a6p519VStCjGDi8dGJfSDiLlcHi0dUCG5KtA87le69c5
qYQxu5U5aoYFsFK/lu6q2XKk9lHL7ww9EcQd3LrxRSHw0mQOSNI7ogxQeFpeLYAdJXX3nTf7pT/t
4/Hh+sYJpTGGd5EiG+lNSKsARkAJKn5oXuc1N5S4U8T1wX9hbvaQCd4MuyChEeOY/gOGsMuDPkTN
f3WJh0A/IPvQVc6/wZZMvfRFIZlIjnSLTCYNYvXmXBpHa36aE0HKSKTzjNmo13io0KCMQ4vCo5IN
B3sIvdkwBWKoMfh366SyRFJFBMDeuXzfwJ+DIhR7XowqyhUDDidNR+QEAgZGKXQQZZEszpBxwFjK
TWeR7ktamqMzZIANm7IFRaZGjTDcmKx7QJDLgqvG3cyNeEZNkthScm2SakD6J3uSySed6L6mSS/X
dZ9rNDZiGLUIq1AZy0Wt/YGcQ+0+zwWHxQ84NgIYpVDaMp9Ij3XoT/Zd/0L5X7K/0BE9nhpPel28
HgHitB/Ptmeg91DULMTBWILab8QznqVJJrtUWpwi9ZwykL4bp/e0My1LYnbzKQFwcOWO++EMHJ6b
5f9Iu67myG2l+4tYxRxeGWdGI43CStrVC2uDlzln/vrvQL5eURAu8VnX5fKDVcWeBrobQIdzQLXt
93dDgeodsi73+SPv97Avy2+/h8YpNJRCD8s8rD0AhGQ3hk/YyQQHldG70Cc8Cu0p8bldOJxNpoEL
O3XWtC7Da9W8ni+d159rP/KMe+DHiZf+t4TWjUjiRHCO+RrUYaQLY64oGTqnEvGgqRdFv5o1zo2c
eRhtlpI6jPS5VoARCxE52k6k8VcqHkT1ZeiO+x7CbPXZmBCNY6jM5WClM7asd+PbKrf7M7odnALv
UNAYXVvXoh8mtnmVXD715NgoSEWgQrVAkTLAN0ex8ZcuPM0AOV173jw9b6uoSDMgeIWShHVs5EBR
L117JzYPnDUk150PMXujChVm5HGphlqHDAVZakI2mz6Uh78BYnkDftz9oiOOlppRryKVSm4P1k/j
p+xMAeirDxZK8+ZZBwJlowCZlkvFxzNIKtaIsxpPqYXbUesvwLFUneLFRDr8l/xFCtqnOVgOIggA
v7U80le2eyPFKingNhfpdp+hVydzLrC4guah562fOHlcll4oioO4HAVyNDxQmzdPSyQotdV7nYL0
rRYndrooKIlKTpQ0nKcAyxi3sqjNW7uhxTrq6GSOn+XEUeMXQbX3jZF8grbFrQhqm7pZ6to+NXtv
0NaHqFiCxBpewiIP5KYMwkY4g/ScoxUzvb+RSfdR1EB6iKNU671FA9fxEBRB+dz560kIkD675jVG
kQ3Z0ZBuNiinpuznVe2BdXrUlec1fTZXV2oOyfS0v5RcvagwX6/yEskKJC21Q2iO49hWrsfDGliB
es4uvOYXpnVoMHTZQNsdWmCg+CZDAjhr0SxmWIcUlfac1LYyr7aec+yd5U+gKP0jhXq7GdrYmXgS
9F5Z4nkIour5CrPqKedmxNOFWrq8NHKQrSm9Vy/lUZhMTwCqhC2uXcexd2LPH6xhow51TirJNBoL
ESSND2UI1s75XAyBpt9F+o+kvYt5rZTM59R2/cj6bnapbXS96msYRS9YV0lVfZ+m0FeFzOnK+mHu
i6tMmD0tsQ5m3B+MjDdJy0zPbOWTld/InwoNoWwIe2/+uTg9xoJR4AqEx9VR/cxPudP4PHOhzk/A
CsdxpxgAL5C/lMgVizy2TZ6l0PE3z/o4FhGwVOFWtk5i70TP+37MjPAbE6GirmmalV7nsPh4WBwx
A3nueqrjnxGP3oC3VFTojYHwC/IbyAHY0q01yq6s5t6+KkxrB/KkaAIaAf+hFitOMUXdJ0KPs1/B
7fofyk5edY65J29iaN4CKxT1MFKhyaz/FIdrRbuqu5d9TVjBVQbksaFolgEIs1fuq40dh0ATk8p2
xb4H3ffkKgfKjIU0wTTaKcrCPBgThkYgtZYlAABqqEPTgBx5YYiYqxN7T4ySg1knz3pXHZY8Ouxr
xTCBd2IobynbyBqqCmIK/avensTE/d++T+2/USWdqJjwRm3x5/lnW/zY/z7DVd79fspVtDGpElmf
ei+XM7vD7NyNppwanVeAYgWxd3IoV+kVqVDXhESV6+q7DGR+010u1nVxJCnfNOCxw3O2hQbhHVZV
NVZLwqUIUIn2lE4o8q1Rw9kcjo29nhwbi44Hq1TRTwspAvBhW9tM7/PkaX+DeDKoc7Uz0cjf59Ck
Ub/OU2cL2UNa3e/LIEZEHanbzXndvI0eUmy0mMbHCSdMV4pybAKtDgbzBBD2fTnsXdF09I2CUEfT
KCOQLCGLuogc3RIwn0qU0jTF2xfBKqVBlz8y6EgWLm2WTw3uVO1XcPaQwY4YsJ/g5wUQ9BGkWq51
5OGbsbfoTSR1wVLDEgOMjdx7SXdfFucKfXhcU2MvnSWqoN5F9pYeUi+GtUHjMsygRPfqFRbxpc46
yecsHluTNymUsSVNLgpxAYMGYDZKF/pfpPppOOZF9LvXxft/wDEy3i/YsDeZ1H2uNQdDMSusHuh6
ZvfvPJZxIGkkeUB3NqnIp4+AHUJZnFd35S0q+fvG7o0qXQ0AwcPulcS2yhWFk45nj+Tnf/StN/XI
km9kmIlVilZPXoAv1kNyD+yuIDwDj7Q4W8EcTAde5PsvkfZNIHUiacqgWkAVIA5QgJ9aORRBX9jt
8h8Ox8HmUbCxkoDvdpA6ozLD6AWRSOy/io6J+kYB3pXwaJ4J+WAF9hXjG2/GlWmowAs1LNwnMLhG
GU09TE3UWBDZIYeEDLqrltUpX2LO6c4Wo2Hk1FSRMKAzjUppGKBVgoEUzU2XKPYSX0nhb47TkVfe
BwuR34RQTidNeQq2ZOLaZ3AooglLCppj5Udu7nAkMW1xI4latVDTxj5PyWXld31UvQzdgARHriSz
rbVjcf2Lt3yUf2EStBAFIEd55vA9yn6O9ZNZfOXoRFZnb/Uo/5qiRW/SGa8J/XrwCHascg+CL6Se
C5c/rMsMGJsFpHyrEZXCxI0Pl0rlKpOfFTHibREjsyhLsGeNTMRYH5JfUlrGiiDiKC4HwK0MQSva
EQrji6sAwp9362d77kYapc8KoBC5JLG3dVeflBN0kLs+hEfCG4p0mCM/C5NtfdnfMrZVvKlIhQsx
tepUWaDiKJ7FYyifM/lxXwL7qbHRi7rVRn01Lx0RET1Br3NyGu3eniq0LZNKCO8Y4SlEXWtKQP9o
bTcjazR/Vy3Vq8YbeRjd/00nOuc2ToswTgJ00i7pF8NfD6AHsCVH8vqgBvfpvjTmoQxaABlUJXh0
6pRhREpbjR1enp4yzdea+nuI5CdTm5zINK7jJ2CDc+yeuYQbeZRNjKKBNHc14gqllPZgNf6MtLJc
cPHCmA68kUMZhqAIwDUsexjG99rtMTJe+uER5JSDrWOar/Djv3jVKrJSH+ITphOB2I35WsxPvD//
E0sp81ZIe2/SC8fQV7tTfknSxfj3LFt47GLUUsdmoS5OZ83z1Fg6Q62wgoNhG3HltvN1J3/fNwu2
Y22kUHahp+ZkIahDm5MZJFfJSXdVO77X0APCr3Yych/vVKKWLkv7Tp97CBNPyUE6tK9cbuKBl15m
2sRGJ8om8j7p2qXr4L6FgWhXG6Hd6BkvkcO08I0UKkgUVSbVq1X0gCPNnUFvAKl/PacDx4/YEV1T
VHB6gLBJp9Me5bQmICqDmMobXQmtR6lbhq7lJc6M6zWIdzJ3eM5TTrhgLuFGKmUWWlMrSb0gAq4m
0BglzTFG3kwxTwRlDEUZaxlQkrB+aX7I0+JYZbxuQqaramQIFWTWQJuktshKu7RvBbhQWKyO0oGB
F+NcVTP661I29r4ncWTRhXNFac2sBx+j17d3a4kwLpzr4iCIPKQDphyYAhTSLBkh6H34WcxhHcYU
STcpfQyjg15dy7Kr8lK6r/mUD1FuI4banWiRq7rNSFwADmN4kg76UQt0X7ziHUysciiGSt4Uory1
EOeoqzrclmvLRv3fBbH6AwCfDsO3+U660+3FlW35Ob3m9XoyT8SNXMo4EqmPJNNakIfJ58vQAoZu
ksbK6eQU0Kv9eVyyR2MZJI6ZMKPGm9RX2ILN63EE1YwS9rhw1uF1118q6zL8exJlkiUVNVNBHcFS
aczRJcrNSKsGPFBHEzgRS2ueK61vOT3+TPfdSKHsEJOUEhABcNOcjUOpHqrwuO9PxMA+GODm+5QB
xnOvrD15g9bJYzndRgYoF6Xrrm3tfOVd0nmyKBOsqiqvI5BfebPa2Zo12Ima4Gl4q86/0LGxrxdz
3SzkRyyFHB70IJVs1UJRFriwxJPgqvXgTev4meC9EUFtzTQqdbNMOZ4cjdsMdxGgsvd1YK7XRgC1
N30vFJEm4nSounvMi9lCiakm06+XwbYSThcNO/2xEUZtTthOSSM3OCfKr+mRwHfkLgC9LKf7qpwI
hYPIw5Xm7RAVGPKoNLMCjNNeIZ+U7GvHBYUlr3LatIGjoWPuURV1zSIxYhMDYksyo6rBDZIMB4DL
I8iu2yvVfcXeDLTUVjnVfZZCW3mUPcTFHCPpgqNJGNqLnndOlYyfANuStzIokzDScNF6QCmRV3tu
57eFF35rf9QH5YWgqwBHBm/dz0A5AieQ5J1BdAEkaypPq0hlXwlqhlvKID9MUvGrXhOnTJIf++bO
itlbMfL7/ZpGgNlFTY37ZO/HmLLPmsM4fNuXwdyjjSrEZjY2AX4gaWzMEu8zA31/1eTPpcEJC8Ru
P5jdRgT5CRsRaypDjx5mlx4JFnV7IAd6zW0g5q0WZd2SMKyxJWJTKvUuEye7kx2wq3EiEPPdst0T
yqajfI7Bw0Oiwtk8KYfxYNu3q7OcC59XdyRf2ls2yrJns4z0EQHBW4GJIVWLty7GYTEEvysbTqzj
LR0V6qpKHddZhhGs60NV3sdzYa8D797NE0KFt35AM/mwQp/FfEBSQ7J01zRad9+cX2u/O6tGg2Dk
S6VPmQEpwsEMzCfCIWl50iHyutT+O4s8XAlfjBPSoj4PNYLVwr6NCxoVF7rcEI1QgqWPPmFGT/3k
r+IajFeX5qw4pVcAhLU7FLzeWY4L0xAZoaauBri7cO+qvw+rX/P6RjgbR5NqRaFR57PcItWhgnRq
HB4lNQqSQeeEcqYYYK8bhLtLwYjh+zDRxYPZqAp2TpFuElCRZeAAFX5yzIO5VhshlFNVujLjIgwh
8TG91Z3pMQKO5TMZYpft8XHqgfXPQyLgiaScS18X8PgKcK64n+xIRJ/byEOD44mgXAuoqsKIXsfO
08ygyAR7SXjPB44E2q1KdB+Wgx524EW/LcCMEM+fsuK3naF9J+4KUa0VLBMUQKuN6CqNxOksY17p
QDrxj4nRnpLFE9IzLW5YrRsGMWggSHAwkKImGbv0kdeVx5VHHa59uGJ4pse+qC8LSAVK0l3uCH+R
OFQg/vDKx8wTY6Me2cTNQVsXuRGV6OL0MLdgx8mXJipsWQvKiDuGxLxJbiQRX95IMgctWqsKbqRf
Rzfj17+rTeovPJL67zKo9nit2MRHPkT1jTwqNshRYcyGLndeimtq2rha/XPJf2jLtbEGhs6j4OFJ
o4LEZIbdYrXknjy6ufTXMB8s66rLR2eQ7jvxM5nQrVFS8UHtRHUxE5LAQekkO3RO6o42WlqAxCy4
8eN+AGT7MdJShCMOtXJKtWzNAauKNnAPYAFugvGPvjacfRHMOK7pKmBoNRlECdQhiKG3XhdXGH02
PnbCvVx/4Q6Js095DbyVhEINLLbUzXjt8nnoyFNpOfVHzK7MdnIHkEX92HqTGznFpfFFe3gmtU/j
WB32FWS62UY45dVznegxgnrnWfJTOSd2k4juZPkNWsz3BTHtcCOI8udxVpE/nGGHyRQ9luP4xYjq
AMh6d800fJMXpK1Sk/NkY26erhuwDENVAHfx3rHzcGqABCSAcTxeHgS1nVyMyFzUJSrcfd1Yhggs
fAtFBlEmiMXvBZldS4oMOoClregqm4DVJPDYZ1m6bERYVFN0W1lpOiQ4sxqUgApYSq+A4er3vh48
IZS197iMy2jN6LxVca3hLzX1o0/VSvDYVEHVjOXCw/39WomCNYu5pHW4tLTH6oQ2DHsADTxJwZcO
rwbJvMRupNF9T8Ui5ebaG0DuvSN8Ks0NuUPXh+RM5kwBt3bJT/wGGpZPbYVSywg+R9Fap77zQuCt
Jcl1DO7r2nR0q/zMA24riQod0TiqnanBKuLj6CqgRw+P0o1uk3Ab+cpx3zqYNwBNAxsmYSTTRBoP
JbOGwpIW6LWcpK+aD0Ja3ACi4wQUiDlIuMivTK9CsUYG9xn4JenZTDhUJYsCxK3rlWkGIQ/8jGnt
m++Tbdye+7NmNX04wzZkwc5iJWgy0y7jlQO/RwyaPu5h6n/UoE6pea7zYhbhVMrS+MNknWfVcDKx
soe++9E2AG0cq2NYDyPn6GIF3K1c6ijO5zyeh5jITU1bTYHGPQ52EdUnU1nspRsO+WzdcyyEWPYH
XU3ZElFoM4AHRVl+PWpyLghj5yV94vdZn9tJ12E6xXrRi9Gu+uxbnSwgnZ6dfqqeU503FsY0mY18
yh9QppLEph06rzJLt5dNP8kyznayBh8ILP0fHakTU5kzaZVB0u2tsxGYZfwFjfUHWRpccxWcOQ19
nPJOrlnXcTE4o5nx7v3EXvbWmKzBxmxB+jUXUYM1lgPJH4/1t8QjpUwNxBAreZVf0Bvo1AEPfYu3
tNRhGllmA8QSRNJ+Hfxqger98LhvPkyH3Kws5ZC5vOAmRF4Ys+Ip8aUQb4To574InhaUMzbl3FUr
MA+9VTh1yW1W3H3m+7qCOrOK8gTdGgdysNrC/8bdvj0m9Rk0nvvfZ5YUNXC6/COAsvAMJHlorMfx
KdSXIk/srrkvW0AQ46TJi8LOkqt4dvOBN07HMjpAYKmWZOBfne7XaFZBi6powZMZTEP6XaHezeHs
oApsz83k7uvIOj63sqjAVQ2TVskSOWZQlNXA7Rua82ksQwAhG5w6ElOUDrAVNAWgU5mubZdhJUwC
3tGeMWj2KldOND3LwuPY8jC2WHYHzL9/BNGFbREsAmU6ibhmq+dRulM0TtKTFey336cCbzSBtkgn
r+VIMR/WZH00s+pxVpErrLUbKSwf16LjBELWubYVSVmiYA2RZgkTtqn6KSe/mvRH1R17+ZKCc6L6
GYa8uEfiKh33tvKouGtKQo8BBsS9HnjjwE73KoL+rQSvYFCP4Y31a98MmdedrUCyp5tAu4qJPFYd
Eei/8j68EsZMt38nPMqA69o8BakIK1gVIPBHGGPrmoHkgnP6Rj+SihZgG6+MI690z4q2W/WoaKus
ghl1DQlV49XYR3aeP43yw/4a8mRQ4VYa9X41G6g0tcVFnS6LIl23Uu3sS2FON2xVoSLGkKUGafPA
Q+9n9CQC7grcf57gid/AnPi1upUPvBZRZjjcuDPxjY1p9Kmi5mGCq2McXmfTXTk+VfXdND9N40+O
apwIZVLvvn7p6mbSdQSO0k6eSvQnV4EV2RbY6cmzKbxIjnrgP5x4Yql4Yi55ZVoFVnRUAXk4rU5d
6I4aCUdR4g2es0OjaQCWHVSlwDV/v5YY5DHEqEE6LJOOYQJeTd6llCeAso4VncPFnCH26tfaT9SK
D4Kz3ufPyTG8DEfy6qy4z052OH7TibIPqa9Uo8wq4soECSF2QIkj2NrNHOGxKznCXY/nrl6AdUoO
GsPetxn23v0RTk951Us3aTK5hM9lCZj2Zo4dpRESLzKb5oDMC+9dyJNH2UrZAwNET7G+hjKfjETQ
bXNsz2Ip/FjW6Pe+bsyAAqxZgwCYqh/ycaUhdHNuYWEHrXbU+nFoTEfQOScbTwh1smHKVzZE8s5F
X6czKeVfQpfYkj497uvCLL+ij/iPMuRA2EQRSUkWGfxunScGs0+6EqNT/kO1qyPyBQdeoo+nFHWa
gXY1Nw0h6zyzvjGWzAaECkrlHNNjRWKQBCgymrMUvHvoB2CpV0aoax1szx/P5ZEkCaJHAiZa53Z7
k55Cx+RNvrN6397JpLarXSswg2lh66l3k6f5IOFW7LpztJsJLNxtYN6AA9ATn7sDj6WJEVjeCab2
r0gmrdCtCDm5OD33lnYn97wuXMYl650IatfGxmpKMYYpjj4puRRB5zdH+cArz/M0IcazscRxrKQ2
m7CEoYl5isxEtEq8fWvniSBRZCOi08V4LGU8zYf5uKy37fhl//sM+363UtQxYmWtkqYhLI+UjIR7
cfFNg/O4YzksZOg6OapI1ygV1rs6LEOQdsLS6tcK2HwIz93X4kwqbhigPOxrxIirW2n0m6HPC82K
dZjXPFq2FdbuWiS2IR3TgVeuZF1134miQnjUoso4Da93a8kf7l6pJt3iKJxkO/HDG975yN6rP+tI
40aZXS2hyA/NIvWuCGdbl26kiAeYw8r9Ghj7xEGoYawe3D3vLU6bxHBCjy8OYX9AXMjQS2Ojpzi6
JlBy8CFU5S/TVXfg1ciZQXAjmD6AW7mcwiwVWm+9gDerBiVv7MvHEYO9x9Uh3ULNFW++kbWiW5HU
Bra62nZSaKJitB5M5PiE6q+iio/7Bsly4a0QKtBW46gn9dB2XgF8jeEeYva/z1OCiqe4QsxZJKU4
otbrLruNrQd9vf/fRBAVt1EoDYckAvqKN6SHWT+uw/fe/Pe3h63Zvc4ibERoedJUi4ZTXU0ydxHR
9R/JpwGsYvua8DaDiqeDFFdjUUGTdfHT8JuUP+1/n7cZVDxdkjZfah2xruieWuWwxPciv35BzJJ6
079bK+pqnpfCf25aarC8Qt6uhi0FWqB4dTDzcjCseLo1Xyoe5F3aRlYIjdLRcMcQN5SytKewebQi
XvcrRxQNYVQuUxgJaM/wdOluAdFUeBWiezPnnEccE6D5TtJlNoS8Qpyp8vwmLuJTr33qQqdKBqEf
1jRDMahFkydJaMrEahFEe1SYQH52F7rRdeOSqk/9EvncNAjj7QSb+CORfvGWijECgBhXfDM96bEj
O+ReLB47F5Ph9zmG+25yW8TNTraXAy/JTbT5aI9vsqkwimRPqyYR9q2Wf8+grp5frK621eGLoozo
PtHtwvL33Yy9h28SqZjapK0QyxoOqUjSv+iF5sQWryjyXw7CNxlUXA3npmzrHKd7fp48GcD6/bN+
nG7XE0ZRXnFo75YDb8CPHT7eZBK9N1GwKpYqnpUCF9fFt8a/MgsEDZ8KtG8iyE/YiAjbGVwIIUTk
sdiCDrWb3UZMxqM11pG3v0vMC9LWKInDb2TJVmQl4kwc+jq7mQLpWXezowEOQNkllKi8qx/PKqjg
m6r1WM8RPDtVH2M56HldkMzvyxgfBWs0RjBV6vso3xWVuOqt1w94vNwvGQdcjfkmw3j+HwFUYF8w
d5mWGnAj9JeydNbBnsHNDvZQANx03+LFjmPHugagL+aOO06imKcbFbGmIhGKGVNrXj5JTqIXhyKX
HvbNgRne37SjGwjXtkDSY4Z2k6h+z5pRwrVcFr1wnUCZkevc+VwSBD6EpY08KiyVIQbjAO0KeY72
MzmsyGBJQf/0N/X2Zy7nm62j+wpzwFEZskXcKrovB3tIXsrB3V8/5kNqK4OKSIthtrO1QiHlQbno
wMZIAbnQWK9gHHwKWa44YjIb700VOWkaGSqRdBzBdQWr8UElbRJo7xM4EZ1nHFRYKvQxlsJCRhuu
XLnKXGAYxXRyZAf6AfiJ+wvJlqVKJqg/SMGRkhVLca2C0xJ7tfr5cMzDbwC+tDM5t/flsMqOhiq/
CSI/ZLOCsrjACEH3CpSyyRPsITCP2dE6tQCp4kgiW//R1t8kUaEpUZR0rBuJPJ7UoD12Qegq9+JF
uJYAdpM7PAo/3gpSgaovo1waE1giipsntRku8ZqjXWJMb80l4VQbXxtk9nSjQpPQicgShVhF+Q4z
Ay6w3jQ3FO7DHtZP8sKRs6p2HoiRHd6XqG4dFtxyQKXrIn91xVtpYhs7P4a+oyrRtJi6hHdKbB3k
9CaWDlL/77vg0QCPUjgOGcVCG897q0mGvp0ECceM3nXXRSGdlni+Kj/T0/9ODHWHqotylQq8hbxW
9brpWpAvcce7CDPtZKMKFbFixHzRmnEiJ3JlV1rntn3idZlkxyLn/GJHq40oKlqpwKE2EiVHtD/F
t4q7HjKn+kqQR2Q39rIfHH8j/vTBDDbSqBCilGmxlB0coAsnLxnzIEvmY1aWV6JVOLWAnOOwuInV
PBaxYMMzg0QVnGLNHSAEeKmM/tS1BnC+xskFvJrf3u+iIk7bhnoaF4jZPQb2C3u+9GhzJzhRmH3J
L+0BQ9Vn7Q4T6d5ySH6o95xlIaa5J54KQ1KetMqSGS1Go7IbUnTTz9VR8f4/gA5MR9zsABWCVGmu
u0xFxIut0NbL7wXmZtXiE6P175yEij292GiqUMAX0Ypgr5ZvLT8mLbH1ZOKdFRx96NuRVYeqbMTE
fp0Rg+ixgxf2TY3ZTPMhvyHcHvO3puAI5cmkIo0R9dq4DDUi6/It0boAKbhjrcUcZ2FeLd92ir4a
LeUyaPOKvKVqLfVx0MdvUoVGn33T4wmhIk0rJGHbNmvrdXmgVbci927OWysqvuhzMcnFgrVKnsxA
9rRn9OCionwz+DUQr6oHPbKjC6+Q8TqTv+NQ9Mh2lo5hbJYI0uk5P2p2H3n6qfarwLifHS0A8MdZ
uc7ORmSrAJ1pb+SDaNitv7+07Mwssvfg55YNAiX1/kCa8ghoQTlU16/Xr82NBBQ482y8zM4K0pkW
nJ+8WY//Esb+SKRzwYVhZYlWI7y+Asaf+srOv8AjwKBtObqd3yAlHCgvGHcDuUnocIf4ZGYYexNP
+UUx5usyLngMEWQa1ZuvMmfyrYAAm/H59NiG9SaM/JjNJVHNhzmeVgSyNryo0uiY+n2l8oZW2Qfx
mxDKPSJ5WUN1xRaWxRcMk7p59LAWF1nljQWxz8U3OZSXVDoyhHqDjRN08LNKX9F4Z0fqIR3uxewr
xyx5u0QWdrNwmRIa0kJcfjqNwHosMZuvfxkxyJV7Fp/PnbSMfPTEN82okzXPAafZJzjaxBMA4+0G
9VkjWI5lwEs8sewB7xKCViRKoImnztBqXJRJHLUWCZqbpX5Jm6vZ+r2/dKxguRVBnZ31DPMu1QQR
eUUrolTa/Jo2TwsqZkjzmPfWiAzoIIV+GMtOVMueAsPY14TVV0xecf+sFp33FIUZrAzy0qKvNzpM
wQjAw+mc4vqfc8ciOCqZVFTIkA3UNeCZe/MQyP3FNA6Vyrn6s9x0qw0VC0pBlFR9xnUjVcA5L5/w
NDXMzmnqw/6ysVXBHAkgtDXAyJG/b1wHaDNK3UsIB+1ys4KyLH0GMtG+CLaNvYmg/CWrzcXMFaxW
ItTnJpKu8yl390XwtKA9pcn7sqln1N+bX4uBzPfLHP31v4mgPCWNI9FcNJgxmTo02qDV0Hw0coQw
lwp1cQ1FV0MUVcpXANbRFn2HS7smnaPwSSg4rwLmOsmGjKEuEEFL9PR2XVpLuETwvVKNbVFtbCMP
7bQU7E+s1UYMUXNjVN28tuasopo6ZucBo3hZ+KhL3/dlMJdqI4OoupFRmkkqCiH6cSSjdUzpVk95
F3GeBMpuJ6GT485soUWN4npUaN/UkUcozXTzjRaU4TZCt2ZFiPtFmr2s46nvBj8Uz2kuuvurxZND
Wa9QCsWQ417sDX1y1WA4YC1KL+xMR515lB3MZQOXroH2MhFDTpRKOdJg6POAo1jG7yQv3SaVOTGL
WU3QNiIobcKq1Md1RagXDgRxNr6oLmnnDHH9jj3Ckba/eMzsnabiH7TVo3mfxgVe+jlR9BYqmRJ4
z25HGcjH6tGUz51+W8vHTm4dpeLYN1tJ8M+CN1uHp9K0xKA2N62IXD2Vh9GVnSFoHkOXMCBG3/4/
ZM7M0LARRx04udH2sQwcWi/PfGO9R5ZAiTnRh2mEGxHU1XMuZBVc97g4CRFAmsR6vTJKOXOMYgAd
cdp/2d81nkLETrcBIpqNurUQIOL2EK5fUuWl1TVOoGPZOsaRMF6nqrLyoaFJGuR2UEccbdEEPPFc
vC6i2N9Xg5nO2sig25jUuszreMJNoFKWK3luHiZZ0lwwx9yZS3Q1SXFg5W2gCOCA7TGLaSp3RhTx
wMmY7zCMFukKktjEHCmv1ureEPqG9Op5k7cC03dEQiICVKcIytHmSCwSWIMuksxO5PNKKuxlfhNO
+XvTNUpbZg3pznHAPwV0NN6UP9PbtvpRJy/KKd2ozTD/8twf20vlYBbNGT2CbdkCT52nEVku+g2x
EUfD7qqLJFTaiHhsmZdJuVOlyR7M7+p8hWuswzEg5uopCuh8CMo/Rv3fO0KXhJWpxXC7CXxrZEK+
eMwfslcy1dbWr+LI4SUrWI4OKKw/EsnfN64XGpO1jIiYHkhmsFnfmvBX0l6msuP4BnMVN3Ioo6zW
Pq1LvUB+PBzc2rgYzY/WKG1FfDHQ6LC/jKxwstWJskE9TbU46yGrM8H8Mw2+IaVBjpn4/00MZYfA
mjDT3kCTzZxWdgiuq3W59MnDvhC2tb8tHJ1VkY12XNoSJtH/p6AHSrIRmSPR11FTRtXk3yMJGJvF
oylNMtT+jXnOIU/Rf6Rp+RXMQF5d8m45zIN6K4c6xNJ6tDD0jAxKeSbl8uQUBaTFIPO5BMXkiffB
gTcrSJ1lomyVYzbj4VxXxnc5XzFN1fpy014BMvkpzwpXSsxTKYm2JhjX3coDLCXWtiee+PzGw+ZK
6oVshTUaVflbKZRTWo6as9SjYkuZkrhyYZytgtdbxI4keCuqGJ80ZYNSWla7uGkVLK8u36XVQRk/
0ZFiKm/fp7SKijzEnB2KRHp1n413w+CRmUyO7bMd+U0IFQ6LVE8lY0BwGv3shqDTC4WNlqygOBNS
kMiPH+vgM908AAC2AKAM6DxdpRauBCCXbqY4PWvB0JykmztnXa3ZtsaM14vMjr1voqg1lJYKjT0L
zkq1AGxtcqMLuV3qN7HyzFlH8ps/muCbIGodJVOoo5Y8j5RLchNdEebQ5Gg46Y3oph7o6F2OPPa+
vcmjDpW108N1zVWYPKiK7PysWLZCZj6QCDZnX3yYvfEG0woeRywJuHtqUmdMLRaRVKdQU7ok94CJ
8lSCIHfIvPAY/xh87Y5cERR0Rjd26H2mj2lrN9ShUwtJkkRRhYxwc+qsezn9BJQXAvPbolLHTZub
VT038LjVSO6kZP5tdOkjZwVJ0P2wgioxfAUdFh/6yAt0Ky5WgodMfMxuZC85pc9/V2PBqOzyPI19
XX6TRh9tACmPm3Ihd4/2lacpeRS/5VfJkRQIzMj+BMyWYW7EUanAdcZAg4WWR28pUQwsV1w+DqqM
5IrY8wIX07M3oqjDDdNCILEtsY6o0v2WvdJPS1u40SK7QWtn5Q+9XTzgdYChuP0NZJ41G7lU8KrM
OR4mAWlos578BDzVgh7JdrWWl6HIToA49LLVCvZlMp19I5OKYh3YWaNGw/FqycCNRp6qvql5JHXk
Gx/sEjAsAKcCTc4HeCNrxQu7lXCGFsJ5mDy9udvXgblfm+9TASte4jwTSlgikm3Opa2V+3IV/Xr8
TPITPI5/9KAilNTUcb62JZ7VE1ASNcVOCnS7CDyqAfalEYkIE09dgqxN2cGAW4yiVzD1+NjkiL3Y
+1/ybVaBKlpFIyycK+OcMUzL20ikrKAsRyVfQtw3Fl36PXW97GjkhlNUI5C2kliqHKsejHugRfHa
VbjKEgPdXLC0MJsihTw51Zewdkx0TsyH8qoQ/AVX5PikHXmAzGxrfFtdylrqFDjm4YIrciqmh7So
DhhQ4DgyTwRlKNEc/h9p19UcuY5zf5GqFKj0qtC522kcZl5UM+M7yjnr13+HvrvXMs1tfut97qqG
QAIgCALnmN1M35NUgF/JCXlJCuPpus1zX4it1ZYxJ5Zd1aFdSilSuHO2J38oU4TlBYVjngefdqCB
0VSQNPLd7H3hmCMMaC4Shk3hxlP7UnY3i9V77fiaBqUo/lL7/hwvaCcq3ioB4sSE+hyIPVPYxfTS
NPoUAbx0O7wHZ29wUcVWE0BScEMg6F3+LY4J93qR9H1noLY0KqVDrJOM81/5yr1sJYNx6bozE/Dm
YreW+daYHDNPUNj8H2UwTgzI02SarQThaXgwlL3RKE7fCAIF17JBS4JKqUX3hrGBOG9bte4jdJfN
7cXsm21vC2nOuHb2LoNty4mabDGyDDLQfrEZz9nvegtCq0P3VDzRzsMUxGC57Kj3Aoei2/zJ6lZi
GavDm6zVVTLEzttlY2IeOHsmjgXOKQoaKkqyBevINuiQKU+ksFMRIZa2c2o7NDxJzwtBHOIHiZVO
jNlhJAFZZyPVAHhDF0sE+mkKK5e6FYbK8GrfbdtfoskU/u4h00VxlOigpvgYz4MwIfpMoJk+X5pk
U8iPeXOev/IoZRno9AUtOpgvLObUQCm4sgoLQZzMPxpMm/ai5nxuUFgJoGqujiWQXQCLoUThZlme
M7NyltFv+v11k+PKACs00AFkFTzHzO5kikWiIUZAJfONGh6G8ikdn66LeGus/mTVKxlMUFAXZSqC
EIEnih2kXi6Gzvf25a/YfQb68nBXCXspuJa9EsjsjNyABmMykIxh9OAkLdmRdJHIrEULx2xOKAeI
cxMOCIIOhNRXfoV3lFSBAkoXvrQlO+ve+gKupWmt9GLsukkUpbYJfYFYCsfoc7eWflZEEF5p+Ly2
W8yhjicxRZLQqedr0iHWD/V0NsLHEqx+quV0+U0kCkNC82DiOYDhk9LuoZW6NQ71IQGpd5G4RHXt
RwOhT3UiJzlbmmjqRmAkBgMW00gSgAZriIVVmk4NBBw67LUbGhfsTRpI8WSHltYEiQXdoiuryz70
pXk1AD0XefUYyHdJiNm8skvctrG9VMsehiL9SmLxbjIGk1hUUQOaGQNZdW8elbByZvlSLyIqVf49
HLCxsiwDvBFtOR8jlVFLstn18PA28yjsDiDV7Mt4C0y/7H7Y2l4suh9zI/xKIKPWMhPTHBpE+CAY
XLPd9bgEgXHL/gI3Ox5lLdRAKeCOJTPh0cLxkuIpEHnA/DCYd1l9L4iNXEVWApjYGCj12Nm0v2zY
gEnQW56li3afb02MOGhu4tQPsWdcFlFfIM/2wWACQFlLIXi4ZwKkNejDqDbw8RwwpYCGCcjWjIEO
c105nm5rKUyINMLK1PsBuqF/9ggo/MrpQyX2ejO6i/JuEXgWN9FYi2OiYxYlit1mKCPQlJ2+Wma1
b3n9hhIIz8/Jj0xYL+SdASD21TWg/GHijH3Yk+a5K20ZGUCY/9Upl1ZTHcUWLCL3mWMthPGtbBwS
U6npXXE/nCi377KloDeSkIOUG4jXkhinSlBcGGQV2Wd0Iodlr5wAkev9Vm+0w7DFm4dXCBkSeGfN
WiLjXtKoLai3ITp15qBg2KxvameySydX510QpMSt8wS02kageddNU+FVG9aSGb+r0lJJqhzRP7Md
Y5u8Fjf2BnN1WwMGY4J7etzQyva4Lx9E8DFcr1gZDeN7agQgRU3CKrfpfC9FmNRA4h3HMpDDvjL0
a6OZhCAo6/Knfr9alUO7shAlO3ufJ8cRDVqxoHWR2yuwlsE4eYYtJFFE03sAM3nFLbiYZJ9iosj7
YkfntEp0ykuzW71NYBauqAbM9cGVjozXT2psFWrZoQZBAndot6NWO9IkgrbnBsyVFCYpahINMBUW
tIyAD1xlf+FF87pB8vICG01UAA5Aw96nZkBzKeak6xqcA+GlDw8SSmyDn1t7yRR1P3BV0cHxqhGU
NT61BcrdQKzARLErbpSt2pdelMQC7+K69UoE41wgJUknzGThZgmaNs36086Y/EY3f2JVDlDtnK66
WJkgn+PawUom41byMICyHjN0/pJIuxwo4uoITII0EqjGrRXaKzmMvUedagBLAnIaL7xHXRRPQ7kb
xm+3dAoknj9fNwzRdjH2TbJ2NgCgjEwnvW2tvf4VKCg02xgahg515DpM9p0FuRyYrVH7U/ldtzdt
t21mwdbwD5Z3GSwev1QuUw9I2Rrdbb0/Ic6DUO9Zv59fpb/KfeEX26nzJkHiy123lUzm2OwTpY9z
HYXyFrAN2rNZ/by+L285LZvJrxbOZk7LPq+6KFIHmrlVe5Q+NzNeaQJPvc02kRdjcmT0Olfe4Tpx
7neFeFiG/v9n+eCVUjTDNj61XrZyI5PQxHMhOtO96uVfNDMH81Js0vPSuC0Y3+noCjgfjxkKljKA
3a4vAdflQMLx7y9gguI0tiQb8x7HS6dupt7cLfbs9XMoqPlyITlASv2PHMZEJ1XONQQsuMAP48+Y
OapruPUZ4Aie9WLfVT8xh7UB258g8RJox94PTaNsNHOC4yVgb5oD2yvGR7ztC+IJN+6DdBSgxkQj
2MaPN6c0i4IAfcHYxfi5TX/rys9uRGNfnjnVJAK552YeK1lM6CrCtC46DOf6MualzeGlmX6VeeIm
s6D1k5tbreQwIUu2Q7MxGsjpxtpFs5ZkXeQCXbRZ6KiSNwWv182Q6+krcYwZxurYBKSp0DPZvpKh
cqYiFGwSd9zEBugbHikV4DmwPcEDZNRFiWKPdTYOhlu6xu3v/x/3H9fqVpKosqua31SA5DuqqTLK
j35Em1Z0H2GA+vqK8QPySgpjdXNolAV8l8YuhOM3vLfIkyWn8uu9tZOdcVeDRUdwQeNmBSuhjPlN
UVxjCtSu3ypm2s72UTsDtNxXRvXXe8VYH+kbU6tN1CKG6SFMLhIe2HpB0su3OArwpIImFmnhx02K
q5h0Uom8upbPZPg2iF65+Ebw/v/M0dLlcVhn9P9z7S40T2l4bESN+yIRzM0Lz1tBH2F0A3HnLyIf
c/WeyI/XrUwkgjHlcYqnGZlUDXLr4GWqOlfT+r9sS4QMy4+g74tFP2PtMQY4m/EojMKrIblBUDt5
8wNPG06vdG7Ri3DRuKUujAP+s/eMFaNprZYtG/lfZ6PlBH0Znoy5M9wXJz/3CIBTv7CIlmwBe8gg
NmLPR+3q0VoGtUWWMUeA9Aras5xmXhuKrh/cvXoXozHFUL2uZlMecSkAwZRjlEc0cXpZJSp+iqQw
fjMlmdIpCa77aZBtJ0l1h8neLaW+ub5mdAs+ZUYrZRj3acw4llRg8qGD/DxO58boHdXe1UJSapEc
xof0rMCUowUfykBKnkcPUvfUNqjapf51fUTLxjhSq1X6MhKz9vGaHxteUdxKotlnbkRbLRn9hJUT
2TEWrTDosVPIMvg+tHafZ2UuSKn4C0ZUXVEBeCyzxBiFogcAwphRYKokT5ovM0hgavOxSb3rC8Y9
adC58m85TEYQJHExlAClAPbmYXnop7OSKbi1n7TgKNVgU27S/1ExxkunaNELgALjwmte7MYzetnB
3T3NX67rxcUFADTMvxRTZMZN2yAHHUs80Wfp6dQ2Tniht6n6EN/ZYJgk31qg3Ode/YpnhSfaqphu
MGtw/Ru4aGXrb2CcOLQRj2QDuYN0xOP4S+u0brTRc0e/X34BmQdxMHQxszLuwmeBZOpPn/36XXvG
ry1jqTW9heTaXzYE3ZloCfKDzd8knv8PcEWRPPr7yinCvkjkTsOu9ofej3eg8HJNTFJQnkGKxfaF
C4etEDzGyLiJg0WRWVgjSOaxiFVU0nRvqUCo2f0wEsFVnBNKIMOWCW7GNvnUO4ExDamMalxq+gkA
QNsm3CxfKDquRbCtE0aNlgLEdzy+AxE5eYqlm1wETMsrwnyQwSwVJAyaMSKQWGfbIa7i7EPHvOjb
i+qJu4I5sfGDMMbsqm5qR7WH0+WFFxen6Qv4gh/+nzEzaa7rZCnxBJ8h9QbNkn133W8Ee64zx0fY
TxX4dPD/6eyBVNIh48YMX6/L4ET2Dzow54dMonooYrhmWD+pwYmYx6SKvVHEGMW7iNGqPeg/cRFT
PvVcmGXQDYFKj3a3xxtPAQ4/eW9uC+AaiaDpeA8vH2RRnVfun08ZyZCuYN3IQSXPeXvu+tuxvgvM
k1Kd0ggt6V+4u3wQydxd1BjjhSZtbZLLo5X8loPzVIqSMN7l74MQ5nQsFtJVEy1skG2313ftY+mm
LnEU4LqYZ3mD7oV9LqLZ4PrQat+YA1JupCqvbeQXYZCAIQgwIcAiAe/AdSvkWrpug0IcjHP2p2aW
Gs+NWSQhWbaCB5I8LdZL+4WeHCzeuwjGmSaMreRtDmeam1+Zvq/lP7Xy67oW/8HI32UwzqT0QVdH
E9TIxtrT4tqTIr1xEjnaJlPmFtK4w5Cql3SZF1uLp+m94JDgb9a7fMbwq6xPx9mEk/XqodDPlqig
J9omxsrtqVWi3EBALcundtyb8rfSFJSgRCIYGzeCqbJagm1CD5XmzpJVOmMclx6pgYVwfbtEq8WY
dmnmZm1rOIvM8F7VbtvKu/7/3ND6bnFsHbJMQ7vvVRSyc6NyJ81TJJBDtneLdH9dDv9QXQliDtVJ
0pXMKCAI7G7gSuy3KZCmemBXa0h3ClfU8irSizlWM6MKpWKAuMG6mYOLKr2SIHNy7ed1tQTbYzCn
a5lHE/g7lRokONYxauo/RhoLnhp4KfE6KBj0G1Ynhda2CignUNmqeldGVr7L8f6p3C9b4ybctl5/
KvzKtfdIGbfXlaOewmTEHwQzkaItpZrUMiJF3Z6q5WRMm2j4q0nO/SyISVx/MlSwQ6MMYX1u8Fn6
QIlb+JNOfhvRnzg4pNGP67pw7cEwVNXA5RB0F4z5zSQqzb7DsYQKUSA9ycYpNn+DYVHgrryXf1tZ
yWHsrqyV0q5DvFrkf+xd78tu5AK3EaC6OJKOoydt5ZfZo1QeopdqkYKMJZogmSVKAcHlck61czgr
rmk4o3B2iGvxKwUZaxwikpnzDItfsmFTTNp+sCXv+l7xem0+LCJjeE05Z0NY4mpEAScNl3ZAWrfz
9xbRInS7xwhDPAKRfAt8Nw+6uisfm7IFeIwLDqUivzPqfQkY6ejpulaihWPOpbqr9Si0IAJjr1Hq
tnKr9m6MmZQvwKV9WD3mdIrmeCqaDJllldZeoGAuFacsOlUNP0qFvXmihWPOp0ZRciOeaYPE2dhi
TPl7WztR53R+OzjRJdqlnu3ZaC4WBMXriwl8o4/7NUd1n5YRrN1ud0V70ob99c3i1UJWi2iy7Flx
OVZyO2IRMY6HCY3a7S+U0lvFxGbykt1IrvSTvGFkT+gxV8Z99pdo+pau3Kfo+4+jmTITScymXJqF
tjlk2slO78r0bJP7wf6GcUC3yHdFITjKru+kyTYjmqmqo0uEBpDisoAjQIKXiU4UkQy6rSs3I5gU
WmIDR9lgdw5YSx0l7rwyFU0FiKyDfsZKjJoOBYZHxxpNUNl5CIv9Eo+CFJCfRoOqFljfINc22Uc7
O14mTR9Q09YdiqnTugmQcKU7Dfcb0aw8N7SvRDGrprZ4dzQmhMNZHxwJ4FSxBlja9EQwtXbd7Hnv
D5RU+B+tmJWbo15ZgDxMtZo0BN522+1GTNl4i7+cJU+UpXEzjJU4Juwqo22PYRRgo/I/Sqi5VXQ2
gqNlp85IBB7NtYmVKCb8lumigzYbi1jp6i6Q072aiLp3RPvEBN42raQcW4U6LTkG7caOI4/oETrb
RSOFIl2YoJvOltQEFAND0XfNcmPGItxrmix8ij3/LJbFhtck7jAg3CEWSLu/J4Wao3IZDoNP2YDK
oyyY6+JfDijtqKxoBACVTHaGqEP6FKcWXozpIH77OAWY4SHOWzE0hc07OEMEps7X8V0mE1/zCLAb
RYIIn+yNg+TUPyjxgXY3eo1jPQcX0fu0wo3nKx2ZBK0p+qUF7WPtF/RpT8M0o3QZR1c7Rp61x0pv
owut/Ep7kJHOz6LhcpF0JoYMsZy3Wo7sY1kUt4vCG3QXe1mubtRwvG1JDdD56mZJRG3TfEt9X2Qm
ngzw7g6oU0h6FgAepOUlTafN9Y3kep0Fs0Fp28S8KGM76aTIo0TXtTMfa9kPo9jVrJdCCFIhksPY
S2oZOSFF+PdITuZpz+M22kiu8UBetLeRPZI70l40v8JrBKP1yH/UY8xGNwIzzxIU7aJ972MicQcc
pNkPSpdOsmBcX3eSiw1ywOJANp2rPvdH0csB3ztXn8DYjp3MUqzSmvsMFHGKU5sBLQDemVzqDRrF
H0WZD68lCzrT6XA8TRsW+5IXTIlEzAoC5e3szpjpCg/Wt/iQb8m+8pVD87Sc593S+9cNidrip6C3
ksqEbysbI63OpxocXoNnd7hlz4CcagXdHfwb4koME7x704pIryM5QVciEge0eH4H8IJ8G+zG3/Im
cCjNhH5r+SlAJ0QErXwb/vfCgojxY2KUmOUQ9zT/Kjv6av0atU9dvVdiUUGWu5S4zZsWBmnRW8C4
fVLIZjzE1GJ0GUwFB10+BKrgCiCSQXVdJXkgySTgtaIH+nwJym2AiwfpBTK44WulB5s0dJgR1gec
gzFmtqywvNhm9Pu61XED80oEY3XAOMyGpMRS5eXtXElOZ8WbYtku4PuJBi9OHsYv9DLbIOH8Z3MY
A0zzCaPgKhoe4/ZxIcc2uZ8NUYbCfd5QsfcA+NPpkzKzckmBVpbKlAHx5y7gy1V21l4DiLK6E7Ww
8LZoLYhZv3wcw2EkPUy6PVnlRpZEiT6N62xYWAtglqvGi5A+qIj7nUcOihdjvNh47TfzqQFQof56
3Rq4zycraWw91lzqKuh6tDUBR/uQnea3HDzwptwpTEffUuiZ6K9FEiRDPF9aS2XOUBi5pJeTVvum
+rS0x2i5kUX5N/cUUXXABpq6hjKcxlhE2DWm1VFDD87VS4MC8LAzL8YJ2TImqJI70VWTG2fX8hjD
SJQ0iRsbOhWlUyWOtcXEuzvQKTgnfOyc6CegJFov2iW+hQHN3fV95FqloaKjU5cNPBYxp3bbL9lc
txDeGXgo+h4RUbctfzlXEugXrMLfklhDHaX0Kr1Bo5i3HAOv2tUeBVDBI/VF1DTIl4dBbmRYKiWq
Y9IfucOcWI5RMTg0TQKAHw46qHQ7uBQwKHz42vat5DErOJLWWBqQIr0VYIyfxUY55tAz2diuec5+
mkh5eqQht9o30aWUu3c2ds4E4ymAppiDpVRrbVoCuGDTv+Q4VTBpKHA3kQTGFWZ9jgHJDgkJOaXz
pZYE9zfe2BSaR99VYGw/7vshK+nYhXUmy5vpJ5vmedpZ32o3AkDdcBi9fj9sC3qZ24kQBXlZBh7P
CRC6iGHqNnP6Z0a+DFqu10Bcyr0QkEuxSdxE/1blgpIVbx3Xgpid0susj+cFNtKkUe6kaaztarBZ
b677Mt0N9gBYS2F2q5btTB5VHGVSuI2l0cnJgyKh+AekIDA3uteFcWvfa2nM1rUheDMnlUaOzbIZ
n2wQVhuYdYtPihs4xd18FIGq8BKQtUDmfFNSOaiB8I7xGbybusq4YFi3uQm7R1CkIbeqboZGOlip
qNX1+t4ZbCrahmhDmzpk24t66oy74gsI0cC+/7cRokT3MT4GulmRIgUPgSo96OhLybttr+8mUJz/
TxtmsHVaLcszOynha+p28JJb+taTu7ofb4lDW0eSO+P+usTr7oWB+I+azWlTSnkGzeQ2c4IBg2/R
RovOVfp0XQ63Br5eQrqFqyMGs9XRgE4otNSfi33wJz2gCdBrnkANdKE6Rr8MzKXpbuLHoLG6NX6I
r568vGT9BUwkMWLVxEsQvqDHJtbPdvgtE83gczPVtQwmiNSqEbSJSuj+zeBTjA/NUd9SOt5oe309
r8cRQ2biSJoUagX4RCznsmtVcAuaryYSk0B6iWYhwpTIvZgw0qDJPGkmGAk5V6fyvtgMu1Fy5tsO
CCK6m01Odv7Km8x6IZlAEmpjF1UR9Osa+beeoYlRnwWXZ4E9vO3lyiK7XFbVjCAU2/NDnk1uMEVO
pD5c3yeRECZymKNhgRMAQgZj37c3jeGV2ct1ESKje6vDrxQJ1UqbcT9CNtX9RqeNgtbaQQYD3IwZ
pn3YVU42AZg0KAQmKFKNCR2GaTbQbkavN/hv/LqWwGJblcQddEtwNAuM/e2YWyk4kLRfkhD2V6I8
NmzBfeXk4c843tqxIExx3yx0W1Ut0CkQZNxMmMqbnLSoLCMLADKDgSsazXHm23xfb9IbUW7DlWYo
6AADKhOAHtmRiWUJ0YBaQNrSox85sV3QR/wI4mA/l8pz0wP0Gs4Vgg+litX7eLJcJLHfvmA9eBBE
J4OCJPVTo3ZHtNiO0fKG3L87USJG46QjH458Q1CY5x01a0GMK8RFWkXS1CH1kW+V4XZpUWeMQwAo
iCDRudeLtSTmeiFpNi4zQ1PjHflvXuDGcnJ0DmpoF/KB4tU5It24fTVrkYwzBGlghY2GykF2qk7F
LajEd4G3bIPTsn3rbvckzzrae1ElnucZa7GMuWJGX0KgbNHOIz+n4LDql41m39fdvhxfr9uJSBJz
evatbFctLY009jkvU09Db5cFyqFFvqnHQJAH8ULLWi3mGE2lWKuqFqAoQfpAUonOYqamyPCpvbGp
+FoI1XgVVWwzzdSsxdqFM241xF+wY0QB1rzqiTtq6BF5TRhzhOo9kGviBV5mqLM3p77evWbtnb3c
Gwb6g4no7VW0gMzxOc95hBXEAsrLTSC3XpzdpL2oAMwXAoABomgKvZ19XECgMpaZpkUo9BiLdJbV
EY9N1VyaN5muYOLjuv1xY6WJwKwDBEhWNTbjkSBjmKyaXkOjb3jYQxJSBW6Ft65uO8qO6OLOfStZ
y2N2rCkL8KhWCCK0aWPYW3/SI8UEzLzIkwDhv5/wiF3eAoPg0m3jDXhjBOGSu7orfZktHKo8MGYZ
8q0mcyajd3VM7Y/fr6+qQAibA2WRHUlmjUXNlS1Ig4b5phRh6tEQ9Mny3/V4631YuRnw2fpSVyBC
yyu3VyLXkL5ScVxtFZsABUWqqJlETYNUBzLJW2D0HNpGdAvknysrVZggPy2qlfZYLvA5Sg/aRtul
aJ2MgX81e7mXCstW/M3BJKVuE7QzEuYYs/XWikwZMaNXt2ZztItbQIiL3IobmNR3IYxOSTB0ZWcg
UlAz725Vw6GsyNa+OuLuvqXU1ONROYc9EOZEoFv/YT3fZTOnl6TgIVlpoSCVPb2GuOdSHlOQP7vN
j2IrKk4I5dEFX5liZrS9LDUl3T+ck158MLzKNxx6iaG8qaLnVu4rPeZg/9lA5hizSTbL2vi2tuC6
9pOHuHVQ9D90z51DoeYBOZN645EWPTFkKMKiEJkPE57toTV6qy+Qb+2CO/uhvmhAF3HUvZQ6yU/7
QOfCpEqIjS1cZCZu2mYe9KGKTe082aW13emX4WWOdNc4lIl3EUQwfnh5X2MmTNalpKdSCy3r0reX
uxl9YNdD5H84eP6RwE6JoTcwDTTqhrQ5K9xRlt/SLY7mFlTU21pQbRWoozNJ8pJWcyynUGcYLqV0
boUs0dws/N0mWShdcCrYIMHDsaKVZ/VAWxAxB1r68t5wyr10XuALlAxd9O4vMEadCTN6ZCe4b6VA
pWrPAA8b5h9LIsr7OUc2uOfA/ozpHQO9P4RZvCZVujkldgUG3ADwnMuxuIk8dW/tTZ+2GOjb2cN4
wFnd6aNb7sadsC3ns5YfP4CJ2OnYtVKY6pXf/dZvqn21MUbHqBzjBCotkLjot+ou9kQI7RyPo1LB
e41DAoy8JuPoOlJzW7KtCq8po29u0D0IWB3dp2G0vim2osBCPerjgY4Lq4xWRbwJaKB8Z7bSrJUO
o5kQR4eyaE+fvlWAoC56tPnsCR/FMIeD2do1pvSqClRCN930qqWv1/2as1cf1KC/rw4DNVT0Ipzx
//LoFxpyVsfqn66L4DzAUh0MC7iLMthNWYMslpQkiylXCB2m032LbkHVvQs2htOfkgvAxSgtpEAt
/rK9i2RMMAe9qjLJeeU3+j0pH0dTMHHFszYYGYikACWtoFzABFylaeUhM6BT9zvb034abdft6t+9
RzbGTnxx4m7Tuzg2Qy2Uvo3xjo08HyhZbqkNuVd1yfeuXkRQM5wSNXZrJYoJH2mtop1whGbK78nT
vOBsHZbbYWMd+m2+bTfaVtrG27JEvqABfIYS8IlsnnPWfPwEZvfUEgs72viEYVP/HLfTrvLVF4rO
FfmZKxrX4i6tahKT0t+onyassxhTCkauVr5m7svlUOr3sogoiJMCQaF3GezhCfuXlZDKmF5G/4b4
zYm4lBypOgab5aAdVC/7Ach48YHDqch8lMzsptmCSa6XITl4nBtHwRR+5uWAXAFuZosO5NLT/tAW
SSBYuQKvpwHwU4Bc6cxsop1nao0zCi74BnXWbiPPdtWbCVOrOepAog437jZqiPzgZCDKJwj5WTEq
c7KXys/MX2H8G2gOsmiK/XPSgLWkqF8QY9KXsI+xMqmyudC1Aj6PqT69ie/zvvXSl7AXVUS50Usz
TZxkJvrg2TQhkesw64YG5mKrhzTBhXGpRXkxPQ4/bc9KBv2GVeCXMWNS2HWJwP8jfopepz3FjiXI
fciNvFdvKFtv+RD4ItwSzmMsXcR33ZhFDIrC7DCRi3PzbvIMd0EmmXjDMXbpDWS4Sx9EoHf8aEJN
Am/nOihSGRfQugmdAWA3x/2q2htuTLOg13RPT2tD2NTBTQtWwhirb8g4zXMbVP58aPYaWrQw+Y62
pn533bt4SR64QgEyBNZXU0E32MftU7uqWuLuLcmLXjWv3pLRsX36Phpu540VOxiIA32XtKHNYk/m
rYhwg+tuOsjJCGAE0FHKLGoSJXY9ZUh/phj0MXLq5FHvNOPddTW5jmCg2xHvQ2BQ+ty1qjW9PUPL
0Xiw4p+maBm5Wlg6WJwBR6crLKz2OOpF3g+IUUTbLMlLVG9G6eW6CtyggbxUBz21BnIGZqEsI9DT
JYIKujptqxb3i0E+kCE/GrPojsbVBjm/LWPwEzQ4TE6izlI3Z4Bs9Ulx0dCKFVeVkwuJ11XupryL
YXORnkwVqqow8dGV3fCIpqXTr/xJxVhm7AeecjFQPFYOtOsWk2q3BqL9VwgjEEVW38CsajC1RlHL
JlTt7yf1W71413dNsJRsLS0mTaOFEv5/DG61eXb0InKa6AujflQNgIEa6NawdPbOIk12RYwJS9kf
sn3/RNvfi1/KhaL6AZsMyEDjbvh+XTOePQKwBiZCOeA/QUy3Sd3YPci3/TzbheU9IcCs745y/3pd
DG8B12LoZ6yOF61IJbWZDRwvMhIOO/9u5TY456Xn62K4d4u1HObWF9tSExYm5IyH6Btefu6iB1qK
VFzVyS46Hf4QZjaiFWRKO2nV95XUQGS1XJqhdZr8Lie/BuF0BD0q2BN6rRrjzqHV6Is+TNTPKKNV
66IyeKamkfnjTnSdpR99RRiboUaKjTgI4Bm/le6l8sayMyDD3GTauam+xYYqSA4F1sHWd+QIT052
jqDYl3+GUHeIvR1TEXumSAhzFHdonC3A44r1q1HGJcpLHBZbMAAJzijuUbzaJzZbk6Nl6YIW9kCJ
ZUCnEYH3UXKX5/QOY0goreboM1Md9Vd/nFAH6UBE+t+3xuIe+u7TLGBQTRo1zgBo4MvkYVD3oNB1
rrsZL+QrMvAM8e5E54HoUq+8OU/MUNESLKVi3FTBg0YEQwF8l3r/fyZaLIiSY6vi/xd7b+WLU5OT
PP9SRDBz3Fu7QnuH0WWggpSOOTZstV+GZsEJ2R8GTwcWOG2YJvsWsRbPV54qOpH56/YujzFBdbJH
jFVDr0jvAPMW5dam7kbFv747nNYXuv/vYphaVFD2hT33UEu/mf3IXTBZOG80fz6Kbub8fXoXRPVd
2YFcVFFYZTC0PKWvqmGenuMpxzxmJINfO89EXb18F36Xx9jdrJixHeZ0v7QCMMFgoqqBGzaI7o6c
yeOPC8jYn17HaZ2NuCUn+3jXoFyauvod9dp0U/+6vlkilZgDq50tu42AEeQrsboZoUoTm09TM327
LoZreTBx0N+iFPqJNIDIWWGBUKDyLe3OACPzkorqzNwTYyWBsYV51LQpD5E7Ty0BE7iCG0B5CcvR
j+vwCF4Qr1+El0deTQFQlP9oxdhDB/IRvApAZlu5xd7cJJv4MfsVu4PfnxonO4ioP/gBYyWQMYyl
JIaSomvBT9DQom9onbc69pv6pPiJDxgGwa2caxwrcYxxhEZXgvMN/jVZOx1of8rWMgXHlUgEk70M
gdRMqQGNKh0j6Vb0LTcjoBSJOhf5LrVShcleSKnpc0s0hL793/ysuk8Zkhq0VImiEl8l1O9A+oTZ
qLcDehWVGi2W68bCATxJN6N93w7bfni67k4iEUwgN5o+HwoLWXOQ+8ryK+52ciLYGL7HvmvBBPFE
LslcafSsMJH7A+M9kKr9dS3+gzm/y2B8NokzLTMket89J3vQV23SR+2CYs8NhWEMXO3bdXkileiq
rjYmX0o1CQnEGWp5tpf+N1jpBavGre4o6rtKjIcCWQ4tlx1k/M372rrW99ilCKPlZtz9941mtOD/
Lozxz6lesiq06R5NDzp5zNDy1YAipRg8aey964vHLd0qGuoSsobSwSeij47UelPSpIjes1tgpSy/
qs7pTT875nv6jFycB+IlfyFr0b5kKO+yWQKQGgZvT7R4K9/Jh3gHdBZf91swZABl+kALS9d15brX
ShyTl5lRozRSjfNXT07mfB8Fl1H7r/ucsXUrEYwHy3qax0MPjcLaQMds+dBM4OayrN11TUS7xo6p
9e0wTSV1Y3obwBDZLt3pu2Cv39feuCEvtMfC/F485iKCPc5w3kcFqTOunK1M2rkuqLlQwIfWbTGc
129DEKrp/oTZJNmTnXlH55NkUZYr1Jnx80UvAe8aQ/S0mTMnXhzZVxwwSXi2P7jqS/NH3pRe84iZ
BmFxl5sRrLaVcf/eHAtw+2BbyXna0AN6crT7ftOBqSDf2Kh/CraXm/Vomo3kSUODtM4cawExiyWi
l8phQ/vg2u1yoo0Qwcm4sVAyj5B0owkKbMOiV3WqyKcLOtqjcW+BGX/iHRknYoZ63Fe+bQNNyO6s
wMmDyfKtJAL+d9g9CxSloeyaPGZhKbliarRY2M4zDnRAsftWYHAqkh3dN25U3JeMEBlX7Immj7mK
EgCCEhUDHZ+4GpayreQK0Bm+MqcPU5XovhlZ5GapwdmXF4No6pP73gnCNVNDOyVB7zezoySsCru3
cbRbjxQbTYPLKvcWkhbatQNEETSF0GZYpC1n6c7aACXh+/Wl5p6SBsAgoC5G+9gpXsVqRymfoXCv
7HT5Lha1HnIXdPX/TMYH1Puhmwy8jOUaceTxvgS6RYf53LJ2rivC9Y2VIGYlF8muotSAItoA+qbS
SYsE5DGTOzaHQf5DxD1JgpVj6RzVpDKtJcU7sQRcQAQ9PDEWz1DLRgVQ2hZ3UemKJo74YfZdSbae
H5fZAhZrrGbnDV5zC5rx+xi45i242WeHNrkn/v+Rdp29dSPJ9hcRINmMXxlvUJYs2f5COIyZc+av
f6flnRHd6r39VrPAAAsYUN1qVlVXVzgHfeqT7iW1EwuDPDfc7aQzt5i0oF2R5bgoh0ALoxDdrFOH
98/gG0HzVdzE5d7LO3FMTtrpvdRlU4t7Of8U5ZujRre5JgLXEwlhLq7ETjVQxMNs0nQ7qbZ07Nb1
yVpFjRh+8rtThrmlsNi0jRgqgKNft88Uh6t0B8d6LI8y5qHEdFT8zHQnj4mghtSnelXQpAYk2pDn
KE7iNZiYw9tRuJvPdXI0iy0VXUE0qBnlMMDaqPpcINXeRmfNTTfdnifyJakfLvs4v9pp4pFlySoa
c+zck9zKuR6/FtxxJxi/UJLxypBg+d9DbuoB3sX4QQsnGOnBuL1TuOXth5LF3S9g7EUzu6FTRjod
gh5T9r1X3cUWaMm3lZ0M5jh10qsz1gdoRoPOYOIoGHKuDsspejSCPDCAG/Hz8rnyGxk7iYy1YKCt
IhLVqkid6kgHNVpXQrHLV8LJ74/E7wAWJxrS4LreTijznjG3VamKDEItJZyTn3rp50squBW4QXon
g7l+CrBA6DG283yruWr0oNQEib3wWzHXjjIkaW6uUALbpi7FOsM8gUNues8OsSUXit5GfE/7xwEs
BvBHq8YsJxPCVWNI7thn7hhV1+u23dYgshScHT+GvB0eW7Due1JFNh3GSo76DzqmKoEmsCnAsk5D
lmgUXfCpLPXPJ4TaDTJI/Wa8ODFx78ywyBAvpDn8d6ZuMbcKGrfaKHe4QqXKSY4N6McToH9qTnvV
nSdXDjB7exaN1IisxGKiRhxJQE+iycnwo3zeMB/hF8jtqoOGqXtMlonjP9e3EI4pPAuSWbYbr0y1
uZUkxadrC1+p1SAZQDRZrp8Ep0nt7V2ijtlKuh+BbVO2h5wAtNVOxwH+FZHmzkozQz5Vk27cjkY9
j0DfbfKvA2CnM7fqcll2sqrvbkCNV4k4dfgKv/0QxtGlSdFaK+rgGMDQ7irHJkGpC+Yu+TIs2vlX
gU6n0X/fPXKnuZ3SrsX00DCf++SQZp9grZcPlOsEqLb8LYIJxF2ZGINNRy3txC/VR0sXwGbzfRrj
YwSo2ZZqsT4dybOM+QW0WmkGSecAsaZMkRnbo3Gez9LTZXVo9HtnHjtpjE/r9ohHFlnhbJYRpMVB
ixR3mX1p2pxe/hUDiDQVvQO4J7gTyfh3LYHltJBwebZwsPWhtkQ1P24I3glgfNlIoqReTbxNk6st
oJv4+L8R0KwBjuYBuf1GOyizq3wRjXFyjW8nljE+w0xSpaNVqjbpHHvJnU0PiCZ6eHNTfNtWDcrZ
hFlG5jqTM9sw4rmm5rF9lv3KA1nTg46VhMhpb+ezqHfMfee/iWMb/0bbt2qu42Plg+XJyuRuKVo5
2ad2yx29FE288L/cP8qxjf/GVka7VahzaYdqQhH9aEg/xuzLZZvnDhkqO6UYoweG3TaTCWcoHTz5
RHP9yPsRh/lx9er/x1or3zDetGIMHnueRqTZEJfDq4rtPFaNM3WCHjnvQ6kYIpZ1rKgjOtF/34W+
Bc9rAMAhvGpJ6gzxzdTnJ6U4RY3hZgUJL58gz4X3wphYblhlXQ8p4izQYNyMNOdkzgWbnRxIShVB
/E0hxtCr3pAz00Ac3BRvfP69U6re9aHkpwTToBTTf6vdOBAV8Xllip3cV6Sn3UGqcyuBeRy6lbab
jn9JRdDNp1T5rA6JV4g6eoKvxvamVszYNk2LS0qVYjeOT8YCAtLHjdyvWyZIFkWiGKPvlawaCckx
eqp/1otviv4DY4mgK0hcIj1fNg+ug+3PkLH4BtQSW1chhctelx/akKS30jN9SudB4Sp3aNU32Qcu
5r1MJuoXi9wlpY2bTGnL68jevLgUlnf5Z4jEAi9pzHizI95zUm2DokOv9SQ/DF51pGONlDKefEXl
cwvL17Hh7BqTPIIT5UXG15TmP5Lpv++scsn0vm/oU2x2y2+UoqG5jY6DMwfJze/89P+zHsB38zd1
6XHshNZZLm+RBnXHBQlwTq7aahas8vFi414vJpJ0cYSSWYpLU8f+QRTj5dzc6erj5dMTCWFCSafL
UlJquFaQcVjVg7WcTSIKV9R92ERqpwjbEttqjORj2Q7VzUf7Nj3kp2xwKKe0VxxU4aANXyFgApom
iP8IO1MW21jkHgisYahuDfMqTh4A4n75zLiFb7om+LcMxp+iqtH1PIYM9Z7CDxKvekIg/tq6RuZU
L5SNvvakY4I5StUrHylWvbB7Q/t678/07SfQY9jZ3yovW4bBL2r0I0YcsRJzGk5YBMYdLcpzuKaO
zolCQAWsAeLlT1EFUrdiS5AoKtmDrgVFKgI15V4rOwFM+N2WPC60GvZhfS3QW6cpB7mJdNf8ml5h
GgsPdvW77SVh8fkDGB64SXeimWgstf1Kmg7HWOePyBCcqT6U5FmyFncilmPPSPprJ+q+G7kgE+ea
6U4wY0KLDMaGfqLh0nhc7Wdca1ou4v/hBsadDMZGjDEC8laK/kzRfKlbgECM35vqRo1j97I/cLuY
+1NkInDRgs0gwebZa722/qUE+SF/Ho7kbPvKvTY68QTcnMzPgY8leNVyn4R70UwcznuLILogFVLD
38My8tFyaBmVLuSLqjz8y3t3okxINvoYs24AiUDHSwspHy1d5kazdnPGgC5nqS+iCR0af9/5+U4i
E59NJc0XlVZ8siNdls3DDdDqqhAOjlvk2Z0jy4ptrrU0Sx1sxXw0f+hBi4YQxo6CCW/C2G1CUVFJ
oBZhYopUG02VJ8hIJuAxUygWwIccu1DUERWZB2FCy7QOY4b2IbXMybPQdv7dci6PNDCLvpXIPAgT
TQyrbVptgB/I95SpQjkgCQ8BpR6A2QBtUEy9HQSeR//iBfNg4cbMWLbTVEX8GgLAJeDJWwNV2MTs
QP0KqCqq4AquAsJElCon66TkiNSm9mwZratqnXdZI0FcJEwoSeWskqYBj+ooO5rqYcUgBhEdGjdV
ffOpd23juSXDNuEzre72Gb1qpwia79OLcTRdEtaf62Plp48yLvHvl3UTWiMTPhIikSqVED7+3ktI
0AGKj3QvAeC3AjVFWjKRQ63GIpctREbFLJzYDomJgRbDGdTWicta8NlE8YNtKC+Jje5WjvgxnlQ6
9hRYnoIXvQMQAV8+WP76IDhLgSmy3WR1W0upVfARJzo5o/qpn4fm9fLQe4j/IIaRfooepKLPx+Lp
LCOyoM1CLLYfsVaCTfzlAaiPAB3FXROI2uUi/ZhYspGltsFnhkodkBimn0v2Q3CAgtCh0R+wyyCn
ZWo2kBBBmxZIsXRFPb7Sfo42iMQosU768r9Dxf6Ra7EV6FKtVqB9wSDXOUlumziJ3aLX0kDtYz3E
1MPkCDQUxBKNiSXGYPZz072ayG+eSoCOqniPGg7d0W3c/iUJY9FEvEgok5DMlVQVA+A0fVnJD7OR
PHaz6cqaJCKz4W7G725sjQkmVlMZM9iL6HJu8dQdo5OEFQaMzX0n5wh7GaB3LIDh6XQnDagKwkyI
f4EbmmZjphNb3cwFXseTkWUD1JxP5i2grFAsfG0gBorpYHEX1IjF8/JMu9lW7Ih8g5/YvglnbvWt
UjdtSpE9rP2VDP5MMAUZWdB/AEaQWqxtWTrwMNAyYY44kTX0fWYoaZjnBmglgOGdBAks11xUgt1q
A1tVFjtDVU+9PRIJXjgtq5tXlVf0AAcay0DgC9wje5PD5neZqvbpXLdoy49O8dT+oh8rCbTjpDv9
lXRNM2bZiYXYAvSE3uUnO7GMmRh12eYtbWErseWkhmdaXwbAlRM9yNIfy3K8rKVIScYucnXahlWG
koDaPugS5nzA7m1hec2Jllb0aqU//ZJqTIBeklJKe1rwmoIEQNvxKb5K7+gcY+GKgMBEejGh2k7J
lMgFAhmqLHiCk+upsE6trHtgRvt1+Qj5l9zui1GD3V0LFv7X26BLwYNj/maea1dyf6zB8K30xEtR
3PUr0G+YOmo1QINhR36bYlmncaFXAnb+KyylAMU2aI/aWbiOwvUz1DBsYsiGASaYP9Uq01FRpxh+
pob5Tfu8fuvdOtRvirP5lZyGh8wfB/EsOPcO3wll7FEaW7VLNlROWqz2uN0xP5klJSQFYcuIvGhA
YSgJgbot+IRcy9yJZSxzGk2pXAqEx/lERwTqsAEXJPXvyhXddvxWxE4WY5rY3kcHR6W59Gnz6B57
ep2eyA3dAzNuKX2d7CT3naigzZ35AYbnP5+TsdIuydS0pFW+6ooE2NvDwOkrOsWIhDNy6iDxk2tR
HUxkQtRLd57RTsU6LRFk1rafN+BcyL0O2LKCj8dN23eaMfmDkk6YaKUzp/Gv+pd0+F1fpMlteaU1
jv7VBqunfLCPooEmvq0SA3QqlqyBsONP7bDbCVY1C1tHytg4afSt10Rrb/zQQv4Rwd5BeVoOlU7D
GFb4PoMAB2hIdL6eFk6QJriCg6TO9S4+76QxHq9ixaRBlR4oOp7WOVScBCYE/dq+V/wcmBWCD8e3
jjfl6M/ZWUcla4tW07f/bN+p9blJn4ZW0MfkXgM7jRi/BuFgnfYZTAOwnp/aNH1c6/SlMuRbohbe
h04PlDOgzQKMOctYgX69hCooIvMUTED1jo4oH7qz9x9GOMG9zT+7N2HM2WUDNgMKHa2+yTr2pl+a
B01Uufgvxvcmgzk8CSxwsdkhFsthfJMeAFvov3KIvgIdCMMi/Wvvje9NGhMWQfhbVRqdNjau0xu6
XJGHup9fbYBwyvxCiPvFzcaxw0dMAHEBW49RLiXS3Bcy2ug2AMfmwExvy+6grqdKIY5i3Q2SiOeS
+8V2Ahn9FgMlGhC10Yml86LdGvnVUj1cNkGRCPrvO4eq7XkrZQPN5qI/kf4YmbdK4f87EUxEH/RC
j8qyQzlrbb0iM85qJ/tTrQhSRb4maJ4QzQT/HOtLtTSVY0pTqt70yvjUrMCPLxT3si58A9fepDBO
hLCtz2uBDEcL52f6nE9d5dQeMSHlFaFop0akEmNw9rQWzVZNEKafKZ2CZYWrLBp54ReVdioxVobL
QptjOgc+Am93/lZgPjUOZ+DZKa9AaKKmGv1z75x2J461uFlWQRAFc7CWzk10QHJ3WyD4StwYvpPB
mNxqthoG25Cb0SU3CWUrNWhmkCZMrn6abjCaOgej7KgAlfc0gUNx32I70UxmUY6rlXa0MpFIpzb/
rFk30aShMjg4w/JJmwSXlchCmLdzl3XypjSwEKlZzoWchGat+FExiWaYuVrpsiUD/hWAXgaTt2RW
kwJXG3mLdY0BbAkJIAbAm0D+KwtMfwsVrE0/rJOTHbrr8SyK81yLeRNu0gnTXYyyZqmdLAKfq5LQ
mJ7S9edlcxH9fSaHyaNSjcwWh2jan1bwJjSHy3+fn0fvFGCChlr3um3TnJZuylI23fhU3kfe5DbP
6xXgp1zbi74JZNK/+c7NdjKZ2FGTbq1bG18Mi060DFGH8TUd1rfDwl9fRC0g0RHSf999Ij3LrbHc
kMhIeXPoS/JSqKR0LqskksEEDrzxtGw2UdfH+JmbrZrXxLV/WQTXnXaHxsSNBOtaUmvS9Fx5UBNy
zMwpGAdDoAg3j8Dit4b/CCpejD2b/WioEb3WtXC6+t2Wk8LiJAKP+y9m9yaHsWtQrKt9TgfJfpsd
3RbMgWhIjhSQApNQXgG0ZSWwREVT/im+yWXMnUhroqcJ5G7rY91jcNj+ZBSV4CbmLvqou1NkDLzK
pimzCkiR8f7Gpqs7YtCw8bYXO3ItgIfSddcxce7nM4bKm8XVj5nmiEKTSFXG7pekTqK1xVrTaNw0
+bXWe72wVkQVee/JJtCAiG0SnV2dIluVa8UAGYpCAVL95SX9qztXBzqHktwX9x/xZdRvTJRwMN6r
v+sg5JoVNX2D2lQ33qhZfpBr0TQZz5X3Ihg/k4BCOQwTRgHzHldJdYqyxLvsyXwJQL9GwRev7dek
ZxeQlFrORuDKoMNpeXn6gxCRCjwnBtALKmo6mAZRVvsz4q15bZZz8erEdJgmD7E9DxpWUbebr8eb
GMaXCkhfE6rHXP1U0FCMMOVx+aS4+R9ItLC4jYluHdCnf2pC8sSOUjWBiMJD7rx5lM8wd0vbGXt/
8WlPXZQD8txGA90prj3sGYBT60+RmWUapZxDZKf8tWDRwwRGU6uISiG8s9tLYa1M15K2qbbaL7rt
AduVJ4Ukj5cPT6QIc3ZttpK+7aBIVX5RcsCnJZ+2VFT0EOnBJHmkUe1YW6CHlJE7UEUfxrX0PqCH
QYCXCqhR0HczH2TN4kZaW632wfcVTCOYj8qbpPh+WQh3ckPbSWE+SF3ltaWZU42Lb7kCusUhQ5r8
TPkJ66AK+xOQQhYRRBcvc8XeEbSyMFv3Dqt4y/XCzrsYgqpbSfWW7qoitWvYpykOooQIzpH7qXbS
6L/vwk6XKJuyAoPM79Yg0u/6UTAUKfr7zHdS5yltkxH2RgY/nU+GCH2JfgH2rtmfFvOFSFXHY5lZ
tT+sgN6ekpNmyWd5MwJjnD/wXt+LYlxnVUAbMNMPM2AisB/COruLiehxy/VPMF8BP0ED7KzFvFvI
tsaJuahgzqh+zTZo7NazGT1cNmvuN3mTwQ7edmabAmZTh1VXhpOt07WWd4L3l0ANtg9sxynIbVuo
QdbF6ZvRsbbFkVXBm4Ge+LuPbymo9xt4473DbC6WrawbBRlVucluo6OMshg3Utc707aGzbgKmrJc
CC7N0kB/Z2BrxGT7UvXYg6mpwN1mTXb82CfxbF9H1TzeKJpWvKydWahOW8jTr6xs4s3R9HyonTla
gVywGrosihRc29/9HMZ3Vb2OgOuBPKusVqe3/SpuHFPHUGUiCugiSYwXK3K6YSEHldhieLKkxM+7
p8RY3VYXfFCuZe40Yrw5ksZxKLuFdmpvc+vWFhLp8lJTAGwT1TQUC+v2jHsNJBqSgaKyUpKROnbX
6wwjSWnqEMzSAwGqzN1m8C67G/fw3mSy/Q0dRK3bZiFuqOb2GEmtFy0pGO3S6Thr9stlWVy/A60X
JtyxCvQO37sZh1XRF4wHTdWAdlefgfwYCDtOYmEZ7d+JYi95bOrm0YyS1aZcaUZgmjdDEf47EczX
ShZlzqQaIsbh21QG2Zw5ciK4oC6fGGhV/rwAhzlKyy2CaSfbjdGBhSN2tV5Q9OKatY1Gtq0jg1QN
xn1mtTX6VYEeanIs6owuggtyYm4k3ElgHKec1tUAmCgdfYnWQENxyJW39cUum+p+blfd1aRJxCnF
Ozkdo0QENDQ2LI75Oktfx7M6IfxEykkGMkxbfa1EqJsCGWzlwSqKMgV5CtKT7rNd3fcYXtpI8L9b
2U4PdmTQTJO8XCrIKOUwIicFY/2pQAQvBOxFqH8amaYMSwamd/hKCe4VSUGotoKxqQOUfQX2zBdl
6bKpWaZG3hU+o2JcmwiitDb2tlI6YMjoXFj1TY9RTIHVcS9EAP+qOsCrwBTFHp0BGIp4IrgQx4TO
Mfjlte1GI1B76P6/CKaEO1Swl8acYq1USdLrMLg1ca9NjKsCACb2bde+thKMJyaH5h7o5LUgpHKr
UnuxTN1Gyqx4VG2kmNmVcR+FoLvz5J/RTyUEKjp67sZN8kk0ycZ94u5l0oiyS8utOs7NjkDV7XYB
UxA5lG4HhqfB3/wWrDYfed7uxTEBqppzq94G8LVpmIUEckpQDVdyZ7iXHU2oFbXdnVaVSVSClUM8
3BOXHmTcOshcML9QOHQ0MPcwbVObIiPlRd+9cjR27qQuFZYlphxSx//U3eIT5c0xHMxNYC5rdkTQ
79ygtfMK5mbcxkGb4gjB2JLvjdFTgVrVCd/YNLqyue9eKyb6ltKo9uqG92gq67ez3jpGLbn5VDl5
TUBlPj7Ei4QNFFVUo+DdNDu57Hq7uZh526DN52vNlVrf6NUhndRwGohnfqSUtBfFVKyI3W/9YkLU
rN80dVhrocAe6R94f4aY4kSV0jDe8XtsYM7ZtBwCALMIxrE6VL+YXym04noYiMAMuXEZxa//yHqd
edtZIYpKY9PhPvbX7BFv4SQyPL04rOZHatmALvlHDnNoWHrSAYcNObb80NZPyuyvw1+Cc+Nl0XsZ
TCA2gFiuRRq9Y8LiLnGVM43CIOwG87q/HqK/REM7fId604mJwEVZFN0CihTMpF9PyezEykMkWtDn
Dk7vlWJCrt1EOvJNGIP8lWJUYWQ6UF3DbYFqph43BHs65JLdyJ54OZUfod70Y8JvX2vJQCaUZvPF
mxEtdHsRWJ/oBJnIW5jomWvU+oroqwGAL3VLHvtOdI1wBzfxqAKiOGaDgP3IhNpWBkSPNeIMo1X1
1MI+yDr2ZXrdk6XtrinMT2kW304WSDL7IhAYJd/B3mQzUbdTB0oPDhWX296nY6NJ0JzJdewnHgkV
18B6nHHzv7NpYzBupzAThYeoKfvRgsJmf+jM+6w8GOXxsmICvVh4rM1UkkalpWepie679qGtVm82
OzczbcFGNrdDtdPmXYugakcrjjAoTVH7i0DyQWbsW3fyT+mGYtGZpxJ7xJHfYEmCZM72ZRUFZK6Z
okEB0E7wUr/n0mnSakHzHBEf4PNPmp+fahfpAQZjwb6gh5sLMJpwEHVGRFIZ57AXC22THlInZXHi
2Y/swpGX5w98xp1qjGtMw1QUEsXwsfJDuwS9cbMk93X6gbqbjrc/jNJE+43tIpXxnBj9jIpYMZ26
7tyVh1U9XFaEnw+Dp4woyPvtd5wfeZTFg9bjNdsmrnaSnMJL8WY+FiuGbLMHOlAsfRkdEVUB1w0w
BINatfo6ivpnFldgs6QZGrzSIvmkWCByUs5DW7tL+nhZPa4xvMlh8xupWLMi6jBb0Uz152Gqr0tN
chcUuy6L4T+ddnKYe9qqojxNK6CMYaD+1c9UHXOoa2BQQNyPlKDAl0ZkghoE+GIZ46sn246LBYeX
ykdtuaq3w7SqzryJJuf4T7SdICYI62NXrxqtCfwGj6+C2O/OieVIrhJGt8StPWx7K5kjmh6hCrzL
5LB0BL4COk7HtoPAcl8bG+2tN20VmjkWuebvwJS9z43FKa3xI162k8YEjHLFdGDUwgOIBPYhhbiN
fD2YQhPhpgU7McxXK5c030rqzDIe1B6lrBoSPHhXycHMYIJ8RLkWo+yJTpL5gihPDXZZ0RLsdDug
oGwVPyb5Ppl+jMQKLvsA39XePhpzeWZmWzaWCVGwSjQ8SfZSxT8vi/gvbvaPDLbXkRm4oqcYMrJj
e1OCnmgMzJBgralye0Hlhfu5dKKYmJAxQelE1d1l+GYL9k8pg6i6Jj8yibiZpgpuaO40J7oPhqKA
fhNklUzUSPp5MjYKKDl4+ebSeWXQMTuT5dLhdcwGiuRxX0g7eUymn6ibjAcF5GGbKfrPtPxwikvQ
uYOuRfCx+Af4phyT5ht2bM5jheDR2ZjJJ9ntltafLtsD17p3+tCfsPtGUp+bZl/gG3VL50jdkwFm
RSzxrd8HIrAGfrFjJ4oxhypDgpxu8F7gYeJxiUTquH4BGhw2fJrQelgENWaRZkxM6tMu7/p4xIJI
c66s5yL/CrC5MNZVbNUR0eVFv8S7cLvTjYlMU5HKlrXgSy3pQ4s4sWaOOaZO0nq1ZrnlGLbL8yb9
ktQba7siq4jJQ6QrE6NWjEZoJYXYA1z5FclVw9Vm60qL4sLRejChS9GPy2bD9ztQSmomBkqx+cmE
KqDfRMSoYTdD/M0CbAO6/lN1TdEsu4Oe3rXd54KcrOIvAC+Izpoq8+6s30SzEWxAzbtTaNVTUhz9
R/pA6X2Xw5iBm1b+TDHdMI0JQH06kFC+XFabG6B3oploU1tTY4wybGo2z9F8X/aHpfx+WQQ/m9zJ
YCLMDJbaPmkizIocQED1mXhZoJtOjsnnyS8eVM84S8fly2WhIr2oee+iABLJRZVpDWvNlk/EaMMh
jTyjEvEQcMdHMGz1t9XYTLQxomy28xLv+v7UXEmOBrhh+wG7YXNAN82N75HffaRTuxfJRJ18TBNV
3uAa4Fm1yaEtvy3LV0QhkVVyXXCnGhNu5nnqRpDu0k07SvNQPOkBxS2vzva1eaJ8QbQH0ISiHoDo
yzGBR6mnSZfBGeTPWlCp/gqIVyEOCO34XXI4JrrA4m1U53Dn0Vl8yji9nXrsS6SeaPlIpAwTVBpr
GPKJevawPtrZkyzfLdqHPJhoFhhOQMqss+cVGRuQlPGZjPIc6d6mHus+vOxM/IvOlNEGRDNQA7fg
n95kZW0q5xqsnO6EbV7uZ7fdeXDKK8wI+4l4hJXLl6zvBDJu1WBKYI6owOJqBtiMD7zJlx9S7hhA
8cb3ujPBVkGLdcl9hL3eyVNdgoUGT9T/5KYru5/BuNpgzWmT2kaNxYnCKfvJScm3f3m0jJdZeZoo
I7Jkv/1F6TWxnfYQp8765TddlXSndQK/FunE2Eti9XlhjyiFLPmnmbyoSywoRIoEMM6VjMAKinV8
OzKFqfZigVX78plxnWr3VRinKot+kxUFGuTbdYJx4CUwRBA6F0VgZ48ZGdArOepboP35SvJQrVe6
dTPaT5e1oB/2XQz6WwuIYG7epJmn2qDQ39Oau7V82yWGL7f3NubFLwviP5B2kpj7F2DnXWerCELZ
lexq8J/ljPHW6/6YnZJPl2Vd/PZQigkUEgG+l4zL3m974peD+rIlsyALFn0a+hP2N/uiLdkQYbQN
faOgWauvG2lO+aQJEgjqBu8/DzEp1zjWKlnYgHRRzUEp4JcpkCS0/ku8nlP9urO8BHiclw+Nbwlv
opjvk5m5oc8mDs2QNadfysCK5fuuzE5DPQSXRfEP700U832aZqnGpYJdZ9H1WF9V8fWUiV5F3MvV
RA0PE3uoQ7EDWE03mm1BIxr2sgCUl570m/yYHOSDfvyAMhZAHVSbWLJsM5Esa4G4PNNP1G/HOg9r
KVhigQh+fofNTdsC5pKlsXM9Cp7jWIbFgfW+BpyD3m0qRyoRnydXwQvZGpzMcA3/smL8jHknlbkU
KiSURlxS4ysc+rKsGs98SN319THQfap8Cim3fKTktRPKHGeR9EMDymUg5hWmt66SL0lFCITd7wLl
aHh+51k7Ocz9YEn6LHcxJkoab/BWP7rfvBGMUIUX+8MBgGUo3PwyQ9pmnEvMUX3E2XbS6a/bhY+i
SVOlTKHlqH+uoqdUCmblbq1EdkMd6YKS7H5g3K5jr48QMwWUHw0vnoftpvWU19JAFm4/BYfKjSFY
hEQOiMac/m4miOR1p2Em1TcHd3UXT/Fo27Z1k8f406Y7pHVjl4JHiHrevICCsGSiHgaa83fURp28
zJtBfTCqw9X4pFpOn3++rJtIBBPwy7Wd2raGiN6+a5IreyydTlTu5XrcXg/6I3ZmUScxsG4V+Lmq
Bc2xBKic/mBmKNe3wARUa4dSQUrCxVyhWMbRsxQAnw19y8XPpkN70XbqjJ/KEHviTlL5BN2w1NtE
3TBuPr/XlnF1a7WLFetviC/PICk8tqF1BDzafQLUYvkwOiJOWy5M7F4e4/IbSRWroeti0nl1VVcD
ODjlkok8JJ/VAUNWbueUjzVg8wXJLreqs5fMuHubDXld0NdRQvmhsN5h+nS3g5ZUUiE11H/RE1wD
sqlapswOyyUKMLVrNHPxruyOdtBfl59IDPLHxU0OxakAs14R0rk50YI3N8Uz5DfBTAoBRipJisAl
T91fOxFgQquNYzyaYQvqLdEMAC+AozyNJTYTfGbvWHqsPNfnTMO0XCRnJ0AcBN0IOMuudEHFdVsZ
+aG27FMiKU+X4wBfyTe57HxNV4IYYaYjljrw7ijXFxokV79TCxG6MDfm7EQxyXlebmpcV0qNtQPj
uFkwzEn3U0v7QDq2O8lX691FnTUyt6pYcZJ6UZ8aeztVqPA62hY/Xz463u2wl8OkfeCMiM28hF2O
SuV0A1aaSO0UyaGy/7osiO9vu4NjgrWa9rNS1/hGtT/hcsdqrxPNYGQjp+ic+K0gl6B/jb1l93ox
UVuuh0nPbVpZzGunA27DZHzgtbGXwARoa+3lsc8hIVZOqe7F0rFKDpfPTKQEG4xHa9Eie6391gIw
5jRaz/q6/bgsQ2TPTADO23raxjTGAHQZO3EbpDa2IIgIDpwvBUA0AHYzsLTJaNJFhV3lBQ5LH8Mx
UV07wfSbCICEO4FkIMT+LYXRJVGkWjaAeePr5jEpr3NF9hSjdGrrdslfGvU8RYCxEpUM+R/pTShz
j5TmMgFsArOYYP0zls/b9vnyB+I+NHZasTNAapXjxOjWdv5rdasnjNyBHjJ3ZYprhl1ELzmJkLgF
KrGjQDkBeDuhX6vKLDcpNm+rbME6Ff+m+OfUWHI8zE0peb6meNm2P/oRyyrXxnKSp3NlunN1W+iP
lw+Ra3+4eLHEC1rPdzRQ7UT0NOvN2je7LCDKHKI2f5Qq8+WyGG40fRPDzo8MpbIVUYnF1EhpnqY7
1U5uDSm609pBlL1wP9FOEnMNtVuhdA1d3VRD5XO/us2xCTJvi1wdB+gRd62cjxXgsUIO2hjs2QMv
kfFiaSwTcLCiwBJXMdiEDmr6qRc93fnmvhPCOLGJl4yiJTA++UTvcnXBaK7hEd2hr+o8MDNHO4uy
JO5p7mQyPkyqdetLFSPwZnHVK7qjpR/Z8N8dHUuT1HS5mUR09RrzKJJ6imxBbYVreXjdEYDS2tiL
Zu67Ze41uy3xaRpg96RYIp9sdzavrfJw2cL5MZbY2DDRbEzss1wqsrmOoOhEYjLbmmPEW7AgPlQJ
cL2N4gxMYEz0A/w3S5whTf+6LJvrxDvR9CvucqJZAeP4Sr1Lrs5pft62A4ZJL4vgZyk7Gew52lq9
4QargRD4+3U+gkwlQKD1kxNoikQUSSr3u2F5VZGxXYy3AePHy4ipY1TecJwuaAQdoJ4EpUsHBbYD
8dqwGhz1rv5shh32E5u/9KfkZDfOGo4+9kA+FFN2v4V5Ksz2MneDJMGGPi+K1xwJWs1DhnaedL/e
0sn44VqE3sF/5u5kkj+/aRqp/ZSWiGPRV7zCAOdFOSa6wkklR8fgLt0LqUIy+pc/M9eSdlIZS5Il
vE2mEf6ud0ctTpwufymyDy1IGTspjC1pZdvEfQPdgKZO43MSkAcrBpd6HdieiIeNHzd30ph8NKkM
OzEL6EQeR3+56kN8PMWP6aKSO7gTeNy9VVQy47uLRrlSEZZt7Jz++fmk1ihSW0dYG7zXypKHqZMQ
BhOWQRwox8tfjf/Me5PGTkPY4OSuG7pMm64OLcVER2C9aA6FlomFxNgi3dg19my1csOmGyitH4XL
IzXN6sW8prrZsyvyPnp3vnuw7HRjnK9OSaF2NMszsnM+D5hB7pxcfhjnu666unyO/Jjzz0dje7Zl
ZzSLJuOjFcNpjI92/ZLIfqR9/XdSGB/LZTRpJYJ73JqJcmj1CnF73ppQIkPrAgV5/Mh7bHeAjLeR
Vlvjnu5RKO1Tn+M+6twuFk1Y8APH29ExTrblWqx1NUKklaFQpIeaaoATUPB25ebGO02YNMseF0Bh
0dX+ajS9FLQLy+eM3E91kFq3ox12wr6MyPaYlEtNxnJSRmhlHzZsv6Q3i0dn1iQErkB7gobefFz/
j7TrWo4bV6JfxCoSzK9MEzQjaRQs2S8sW/Iy58yvvwfaXQ8F0YO98puqVMUeAJ3Q6D7nSkn4Nff1
euNirYwDMXu5J4kAXYwlx9gQd76SdEu+k7+lXwaHOOVmVjlhbjXXQ+5iEAq0gTmV9y7LSMwxHWjj
RSQfCSYZcoFH3Uy366MpnyUw26mXbRsPtKZZjL6XxKqXCKI9+rFNNMEph9wiaeteNjaeSGYbW8CW
tlIMkZLRO+Gw0VEKDwcvaG4InZQVXi+L+41v/LVEjb70LVIxouVDoTZIxTQQaVuCIjlR1SKaqsBk
Ql1zUNRdBph/q0okPDI0t1qERyM54gQEzlGyL7FtIvZqSBvO86mx2v6unZ456+RJYLxyJKbAx9So
hBf9ngKn0/SsQQs7eIFAn/NFvOLef9a983lrmYxII4WE1jGIBGYrfePL3MrufyS2MFqG9EbEMm3l
WzBocEHi153bWTLdjMWhhkMVCIWC8JoB4CowDwEATKBX1uU95W0p46eTqRLqMIWU2si9ugRLTseD
jvhNonBeCeOmJ8DEq5OAPXzjEHCkJ9AcHZvIovMVGm/o8jeZ11ka41G6SRtbldp7jSSItsIpAijI
NUv03rL2jeAknAjBOynGw+DZYih1EXs4pIEVjaeAHGbuJvIOivEpUtVOtUAzEvlm9rrviUt5H6ab
8Evv0gZwNbZ4bzIc1WefRksBfWYaHaibpIdOORn5IZOBLcBF9qImdMFB68ylq458EJwaSBWCL5Md
bHMv6ZwRb4eusInd+Kfyg1df+M0155eK6Iwf6YqgSrMREdZ/zHcKkGeifYKLVYbgSpEfaxAT8sAe
OcenM34kyapIMxvoSBUcq/hWGLeX7ZijgzrjLfrY9Ie0R+QOzNtRTK268ppP0VWirfDfYK0zzqJX
fECIUQ8vmHu53KXyLoi+NzzyVt5WMe5CnWI0tdPxPDnCy9WXpAs4Pm89XqrAXTRkMAehF/O9a1W6
SQ5MWv5pXAnTxdI22Yi7zlE83JOc5OnyyawuZyGMWU4JPTNHFU9UeXpTJ3u55mT269q8EMA4PDBG
lxpRUPKOC8twtQ2ldc4Qnhw/tJID5VpTrvw7nndYf0NdiGW9XkzKwg/+2cTpG6C/bwRbedCPaCFC
h654qDemoxy5hLDUOD+4i4VcxhEOIZ5HfAX7GYOJtnuMvXY7b8a/ZJSEqiseid16RegsjUWMKlo5
xFMM9e172iSV7GsEf22fDvbfsyR43LzRbltL0BxKWoZHY5ASVrt2MzzxGq5/s+PI4YAlg3SZvSl2
rShMsoBiX/AXRUnIwNPcXmUb7VC74rN2Ty/ew7bZtryXnHUNPstlfEuQ9sKc+DhpdfJI+9VIOXnd
aqBRz99nzNGMR2mSapxobx6F/llLvw4Y5ptDXg/Mb+z+LIgxRTOs1WjSUZRRNpSTpnkUUbBwZpuC
r6KSzWWTpJHro6qe5TGWOY+5LOgJHlkHPPZTs0QZ8W7ygI1/85mJN5Am/dINxhqnPAMIkQQnUKQb
PXW1+v4zXuz8fcbqgkzrxaxC/WDAW0Zsdggwf12WsIr6cF4CSDLee+Xe900TlIq4xRzL3bAJ0bo+
3/mH4GQ4Ci690v7vAiRy7VS1hYfL0i/rOGG7fJOqa+aBHlWbfBOjl6zj7N96EvzrgPBo8351SqhD
AI0506k8GPscI/05qrn72SVbwq0E0uP+veYRtr+3C1N/Mk3sZXygbqs71vfdT7SbuILdvYjesKvt
fDPcgOeCF+7WnyQWC2W8hVqNmSSnSBLEf1S+3MJtoF+Jh8y0mvIsBDFuI5/nNCoGqCTAQmwxnKxM
CKy4SpzLmsETwziNtEgTTVZwcO3khSDSIP6ulz8z3LnUfcZTACoQXOMR1K83LUQ1AJ2MsS0A3pa6
plHhLImn7IyzoE6wV3KaMZjbsr02eZNk9Nde0j7GWaD+QfI+wcv/2D5MfQ/EzcaKTEDGHUIeB826
T8eguQw8fEn7QKzTZ0FYmDk0vZvs+jBsYsd0cTlPMIeXu4HHfSJZDVYLeYx6jx2Qiuq3p8Nvyr64
Fvdvg0nO9Iou7ev5hIlmtzwaDSdlXT2xhVRG10skPX1I3a9S5q8GwQuCz20J4slgFD1vGiLmEfVQ
oPpL3NDD7Kjdbs3vKKxCCxOf24e3alqLVTFa34XDKDYZzq7S7Vbd56Lda5zqOlc/GF03zVjNigky
KL845c+QkMBR9u0U5/SpdrTFghjFL4hZ+aKPOaQBraiJfjDb78qnIr0hYopM0k2ApzIyzDnrzU7D
ggLpqIINW9tc9nfrBZSzgA/3/iaMaoM+AooUGo4+lDXH0CE7zHQNzuSkeOwceanZqiYsZDI1gFJo
4khssXE+yQ5mGu60on7MeuPh8tpWw+JCDBuES1UFEyLek/2stklh2Gn0QMpdhQCM1om04lzNVi1q
IY659EtCJNSdAHEmcRXxZxdJn3ELCwH0ByxqhLgnNIbsAxTdSH8Ihu2XT5f3a9XZLb7PuB1SqPnc
G/g+kJ0tTL95qd56WlCDJytw/0wU432SRiQCMFvh4YLZiYrMafthG8rRFcl4z/w8ZWPcDqbIxEkV
YEFh8eCn+5BOMiS8iL5+9uAnIBKAKADK+f5ohsmf24ri1ReYF6QsD4IbwZviRdGidIrxiQfRt55h
ArzuX4mMYxDackLjLey2f+4dChpFWgfdM+g/wohGzMsh1vO8szgWD7b1+yAtWvS4CJm6GULf9dGd
oGFCXfWlDebLdtMUPQMn1BsJTzZnb9n27VHJBYyqY6VjdSrzbcWb61lXkF87ydLIC2Qw6nmmrS2q
YhXKnREeuK391NV8yJEW28f4Bjxm98JAI3qC1v5oi+4ZR3jMdmiqckyHR4y6/rC3kMY4ig5wykEr
wxPpoJIHLLmTOz6Q9OLU6idoCNoWXW65gt7XLq2QcR7tZNRyTe9zFMJMsmIv2mQ7GeAo3JyMpw+M
74hrn5S5Clur3MEVMbAQOspteENrus2uPXZPPDAW6iEuLY3xIH3cYDiqgrMypMIrq8wuA+Fggrdh
lMKrfuZ1I6wcH8K9bJgAqdJN9Hox4TFr+zyU3rbyMHsisAsEe76TAMKmeOLWt3lQeh/3E+KQT+uo
jspA+GI8SYHykxTEI/L3yev0A7er8KN9vfv+m2tZhK0OtO1VPIOSwCd7QResLD+27dfL8WSlWvZe
CLNnRiEPIuhPsAhP28uG5cdWMtqE0tP8DYmQYQZqdtoEIybxT155lFD7fa8iVDyaYEB8B3Q2hdF+
NdPTvKLuMT5QuCiM4ufAKbH8DWXIMZxqAFvriKebyAsrlA0HB8DgT+UjF/jioxXid6gmeFkw6anj
F+F3LvY6KKJAUWecZXrQ9t0mOVL4QGGjbHkE3m/NcR9WfJbEttsSAGADwB1WGHwpruqDcWp3zSba
Rq55XWM019I3kwPWRte36+8qACn+/z7pdytV2QMP2roSBRy4VnwRkx9zuLusUR+TofffZ5LH0C/N
oaHJlg+k5LB7lpEL+b5VKrd/JoeJDKMiB4lUFeBRIZFFTOSokkW0u7TnrGfVyjXT0DS0i4HjhpGj
jk0ApCLsV17caNn3Qby7vI5VK198n4k5oEZMWomgmbKXDmJ5Nyh3msbpW18VAftC4whayQ22e8Qv
KiFNOiyhFo6xcizFXZCcLq/io6uXRUyIYYgBz14aiJbf28+Epqmk77CKKuqdQs2s3qxtWVNt3Yg8
qefGsrUlLeUxu5Zn1agWhZHjbapKLe1bjc668aq+Em+Me9Err+l4KA8+Y+WS/H6RjLMqkriuxwIV
+OnUuTIu/u2VeN/9c9nj1e1WLpjvpTHhOgCFzBhME7YUL/K7Dpmx8D1/qgPMUtIBw9r27/LWuXyM
H29+72UyETuU/G7syxLGG4d32WjeCIl41Lvamit0bpAJDbxSvbksc83AlkfJXAHauUfONVcoPbT5
RgyNXTSM7mURPO1kvLuJ1qlCzvTcbQVH79B2I+0CbZ/lbs4ttK0FtMVq2Hy/S4M8awQYAh6+Uou4
1UZGbm9rLx3wKZIf+u1nspClQMafC74A5+HDD5Zt8RwHamLldcU5Ip7ms6l+ERlN3sRw6jQNF91i
j+D8db4rdsY2yy2DdyvkWLfCeBNNbeROwpQXrUbFh1q2gzs6IOnvwicM8wvJXkSIFLiFttUEcrmX
jFfRijKR5g560rjosMDYKWU7H/c9GPrEKzwaP15Wy/VtBT8pcIgwcw73/N5rFl1WFarY/J2RY8bd
M3bqtbQJtygh2PorRxrVBDbzgAwFqapmaAab4/hVWlf6BGky3qUAN+3fYl65cUY3dckT7569eoQK
cOcURAXAPjKepBVENBeFYNTL/CepJVaNCkLDKRytn5eGmANmKx1LYux6wgA/kldU0Fvc5Sk7vf8q
X+dXA94O431wP3FbIlatG6kAeIrAQvSBFyeK6yIxaw2IFbvgreFU2vq74Ni8wT2nicXLFld940Ie
EwNMpawava9hd23idnFxNYJq+7JarPrGhQjmoJSuxlNvBYcVSKeo9YoUhDUaODWAc5ROPAIw3noY
X69VaEnw9RiVMqGwUTuwzIpT61vVu8VyGJWQY6kyahE7VgYbyb/qG4/k28s7tq52Jr2vYC4e40uM
e0qKtqkocDCmFuLD25CEg2nxDsk7wcBJvuG1V9Lf/MFwF/IYt1SEA3qxYlAxKxt/P2/brbrRvHLD
S6pWt24hhv5/cQfSc1wLUrFFwS8ztpPROH1fZ4iV4P66vIGrKmeiLU7CxL3yASuqhHfKtCyBb8iv
o1iz2vx5anVnhLqFJS+WrJrsQhhzH1EF3felCsK04+yVt5SAJ7ErZ/6LdrD9hxjCWxyjHLI8JkIq
C7mb7gBFYVfQcTs5oJmavs5TmenPeBM9VU88EpeVyiaSt8VKGTWRxzSrNJSw3CrrK7setcz2R6kC
vIiWWIBTCa24KVU3jtAe2+rqbJlGDVx82Rfty+e7rkjn82UUKSljzNFVmJ1ohaMsf5PxeM/rb1rf
Zc0EjZeu0Tvze10dFbUT+vLt9neQ5ccyuy/Dr2X9ZchrjrKuuizk2v9IYt95/GzOq2yA/tQAM5nz
n7nKc1mctbCdnVI7Bf0wQ2OG4npUvhtCZCnaiwJQQvx1+WRWMw68VBgAswIZscQyXfdSI0VRS1Bv
CdwcqCXVBpRGIe5OGH+qN4HDg4VbVcqlQCaCSZEZF8DexfbJ9niQt9FjFeMGU/Toaxa382cCzFIc
3euFD8v0MvRJiwqumFxXsycJO84GrpU3lgKYCCYO8aBPEtbTP4+OYNEGlRmd2uFfxg1x6g2qNh6a
jP//vlgZBbLzsTHqrjdjomsdbp5jOHpo8He1sHD+bGVsuVHWMEYJZgnEZrROS6ifDgCxCp3IVjfi
fWrYdJhS2Ak8Pt8VBP53a3vToMWRVUVeiwadXm093bRobbq6S77Jd0kEh2nu878bmjxegrp6v17s
6ZupLOTGciUkco3nC/WeYsxUPwG0INjZ8wH3a7fepI8T7xTX/KIhYQpZwkC/+oF8TiDaLBgaJDaA
XgaqrkC8Uef5q3UhQKpDhqoqHyiidN03Mk1DTlxP1wlaPNJ0r/Ka0dd8oiH9ksGqiuqHnSDRB3xB
0SxBvxdnzmT4all6KYG51eayinZS+s45ev6GXjrNZ4wZO9FmeImfQNjXU8AAPNjVscsxg7V8YSmZ
yRfqfixiP8F7TA3AF8VOnRZ9unb6VnPpj6Yjff1DgUzCENWZDOphLJWcZk/3qg34YzAEK52qAwF7
TRR5KfdZjbdIJlVIjCpX2oG6yVPr1ChAh86sW+qRIjsBlt9LeAM0HK18685eGNsU1HJMIhVpefUg
CFe5MFiTxBOy0uMNV7LQSybYAL9RyPwcBtZ7wZaynw+xI9jt/jDbxMlu4sqC5nwq5CyEMiFnUAEK
g7splpZ77bzre071dj1mLwQwISeTMvFvWCU600LwrIW8zgO30H/irOQdFBtp0o70EUXDMlIM8j/r
xpPIq2zST7DXmcUpsbASBXjEk8wHrsk4BV+FPrRTWYJehJYW6i4GeBxBL3boc+ARAa7e25aCGaeS
DkD0aWpccMgm3Ylu7lTHBPyf0qYAKl6YWLx723rycz45wvgSDbgWQWtA69tStrGzlq9mtkkSqwD4
c9QF13nc2YY4OVVvOoCl5uThq7nKQjzjWaTamGWjhvixUi1SbErlZjRie+CVENZ1BgTVKGXhKY8F
SmonpEQF9SaatG2i6xntVgrPCNaKV4Z0lsEYQT1VdRJRbLEePf2yA3hGAFs8UmDNyEt4gfo3JneW
xliBn2hBN4D2zc3wuLChlaVkU73Ef/UuDToNrxF5PZ7+EseiJZVTGRrEgN+KyKYYTiUPSYj3fUbx
W4JaXBehfFuQ8HnUdVsSS85zHEcHWGyk0oylwKygA2XqVcaXQbEHdX85Uq6r83mXGHUGCTqtyWGX
ytgH9lva1bY+tNkm7qLEIV07ceo8q0siADkBgYYMFg36/0XMqhuiArFogLsQj0a/NYK7dHi4vKR1
EYpigOtKM0HB816EoTWZ3xkN9Czw/PyQIvx33p+JYGJilBu+EEgjdKv5EYK8Uwu/w+1elrGqX+S8
DCYE+pmEmTeCnWoUoHvOvY5CVZGQzWUpvM1iXIA8580opdBiXxY2Y5ddFX7mGCTgbNi6116shjF+
Le+1ohKxY/mBTqNUsP3WovMoyY3hXl7SesZylsXGwhzEMIHYo45RpFazp7kYZSALRUttUJqn73za
U+BkvExpNQQvxDIOQZ2B0t1NKPoOanEtGdNN0BJ3yHQXGBu7SCTHqqssVQ85y121YIJ+XAnIK/oH
Ir5MmY16KFB9kIenWv2ut69dsw2UlBP3fnOCZzlM3J2mUG1L2oOQgiHdKHMHZEO7XNXsoc5BpCRb
vS8D4lM9dEZ+H1bfLx/qup6epTN+qsFESal2SDPC+hi1N2K9K8jjZRErbYXIdMGWqOIyqQARltFR
P1MToTFhceKYap4atmQTiEmzI5EggPNG/wvAN0AlCgDGQTphvheaglNYXT3L8y9g+1hGKTYECafp
Ksa9LKdW1Z8U/UfVDpzDXN3NhRxGVdNaK6Kpwm6qrXHoCRYli7f+GHLErCeHCzmMzmQAH/MjGl0o
iUrzRXbmrYaJqlTDqHNIkas4trCeYywEsmoigJhNGmEM5Uv+9orQb/G8CQSR/9JmSD3wh5x7IYx6
8EUsK0jZ+W2WwvLM6eTHzT4kQQCqPPQXVYELSj+Lo6C8Y6P/XwgcUPUfAnpsgy3awWwBNNyJAAj9
BkzmW34P1s1pK/E65HnrZKLdKMswcYwVuFVyX4QPUUA8gzgTaAETFLw5a6Sqd2lTmbBnamUWKAAV
cZWTv1Hc9F66iwpECmEf7gmvqL4eKkAVacoYx0ZzIyNNaEhVVgoUdLDDh3gngkwv9ZINHnBP+knY
48l4w0OWW43rC5FMxFVmPSyUFIeoF4LrB92uKVtOYs8TwTiyoJ3lRIogQjUeZfE0/v/Ma9RR/to1
NsD2RVRXGuCPcDs/qfOPRLs2Wy+t7wbTcC6rw7rGnyUxjmoyqz4oYxTeYjH9ksbiUSy60+Srp8ti
eHrAXiprs64aX8bL+lBilEtxi434NfgZeoqDWa67wokcc6dxnD1vbYyvKvM2BTwiDdzVcxO/JOZ3
kddBxlEEQv+/cBimOGlKqWJZwTC+6CE5xlX6hyfE+CRRlecpbpFtd0gNlAoYQ3Xman7HCyXrfuGs
CYwT0hNzHqMacop5ugpLIXLFWfb6QPL0JNiSoXJCUIdOU+oFk3ydTuHrZRXhbSXjKTKha0qthHwz
izapXjvNNHqXRfwmXJ7XyLiGORomo41RW9DRs/5AQSCD04yIspNO7RfjanritejyVJBxFD7pxkRs
4f5m5S4rMksWd6H6KTU3CBhYNLQBs4CkVWY0ei3AWRSj4ZQJcAH7yjN83mzab0L/WQ6jIKWsgLdc
gdNr8NqBGjPceLlt3pA1+CCL6yHxLIzRhmLKqwoToUiGZ83uh4Nq5pbc/CgVNJPsLmsF/d0fAqIC
XFAJ92UwejMuUBviQhNog2Qd+LZPBFeMqvsG73DITzkTi6s6vhDFpGuNgufukvat+9UXwb8iPHbS
VXXDvVxGiwft8GfUrQgVvSFhhLjUPIORSSpfFV5XHf3Eh91CxUwHyToesdm23Dxr9VwyoQXxTvVk
oKtEO0pixZ1qWXVHKmU2wOyvAkHvPWtYJEPd0R77/NDuhB940ttMnuJJP/ndD6sKsBDFKvYIdOeJ
3iu1LnLlUAXe11eA79qE+4Sxej4LSYxWj6UugJcNuZdcnhTTJebrNP68rM08EYyLAxCB3xoCAjq4
I+8xr/q19KP7ySg5RrOC6IAUZbEURtUyvyJqUOjUG2TXQBPcptCH1Cns/Aem4CiAtNN+F53ESTcS
p2q36hvOolncFqMC2mWtwWCNMrGy6QcpBcsQfyaGbykKr+1nPWYspDHuIU9yNTZnKKJ/NDtbvwHI
4B5H11mGCUaazCl/8oYd1h95FyIZN0H6AbTMKfYWIl8w8+QlR+kqOmJerbDo0JMcczGseHvK5Eqa
EZnoZkagEv37qbtR8y9Vg6p/fjvPOueZlCeKOslFzjQXqtmAjxbJbZKja2+2YgFgAje1dJr9kXPb
4clivEigjIi+ERzuJPTfzHE6tMN8VWrRvTz1tmmkd5eNj3tyjCsxw7FNTR9ra4Bkm4NySvvax3a+
1TfUIKatfhvGDkcmx+JlugeL/cw6zaiDCjLppXVG9e+N6iqzIhXIeH9bYgeKtN69LHc1li2UlHE0
iRHosmpCSaXIbeN9zqsy877POBjM8Va52GNZoJgAkIVaepd//+q2IWEyJMzaSx/IBdUZ6LK9DF8s
FvddfxUoh54LYru6hoUMxpB9AFNPcw1n3JC9aOa2Gke8tJ23DMZwlXz0cfHW8FqHVkQvfUb0wthF
7PSWblKKcLBobwPnU3ntYmF04QudI6MAypcKdqUG33szceV5jzYcjvHylkb/vxBStGEEZndogBEe
4yKxY+1BDV/+TAsYg+3LfG66DHmm77v1AN4f/4YPSsdbCGOhpTgYOnDpkMxqgSWMM0hTI8uYZ44u
8MQwFkmSIYrBGIDbDVon2yGy9OaHX3Des1Y9Kt71THTBYvyd7WFUjFqrxxwnL5NXo37RowpEL685
OQY8zrn1yHsWxTYxmpg0MCcJolonJ6D1pkiOpHObF+pNUd2ULTNyLqvDqsEuRDLBHuMHRAwypIJB
RKzReIqLzWUBq2e0EMB4BC1S53LIsKYg36fqsZS2XMe5HoQWMhiXEBV1lkpFC3UDIdOhuesA8aFf
YwaLEjR9p1DP5kH6/8GekQ9CKzBlgLlAoL6+N1a8z4LRO0CJQm62c3xKq8fLG7d+MufvM4YKfK26
N0xUWiQ1tYbk21Tx3A1PAmul85SmNR2CIuShnBOrIT8uL2G9aXCxR4yBCmqhC4OKwzceq8nSTjmo
CoK99tC8lIDZ/4LxP4ArgraAk3Ct69x565hIWhW1DDh1VFY6/X5IdmoWW43AMZz16sB5bWx33Vxr
1RQOULp414P5MnGrYac5lJ0cNd5hx8uROWt6e0xbxAbBb1oAmGBNebQRs++qYdcKD4GFqtSHq+5i
SYytxpjXDEYTMpQZZbdybGs0QNaJNfkiAWKK/BdHPej3Lslj7FbO1FSKfGQk0r1qaYCRC9x62zyP
/6llav3AQCxDOwVkDUNH7w22STpDiH0EpfxvBpLYw+R64MjIGAADtOOxZqxa10Ic/f/iwMpIyLUy
jpEKFZGVznfyxHEQqxqxEED/vxCQhpUYxgQt74W4bWLdMuvrobr/xBGBilqViKGp6FZlfMRQzl1e
pPBCxnFwdW/ekt0EzhqMvP+HqYy1ULsUxrqLWZBaP6E67j+S/mqcXkrFU3wvbUv78rp4khgPkfSj
qZd5DUnKQZt2XXlXtQpyu5+J/vWypLVTQge/bACxEmNIbzF/cUrTkNRBQ1l4YFPuEBS3YN22DIFX
PloFLFjKYdRtMCpSqnSiirL9EKQOsiXa8a3kNJv4xnDoAOG0y0+CM3h0hoDXp81bJquMuT7OhQg9
aeWDAlZOJbFbidcQyxPChMSw7gI5N1EH8bNNFWxjsm+UzeXjWnOBy21k9F0V2nbOJrikuqlAvIhS
uZDgHcBLyPayIN5aGF0PxnyaAtoaAIE78H5uQNJyp8YZx4DXvNByPYyiZ4E8iyU9FzHaGa0HiOs/
Wgb7cBdqjWiEOS58xfg1El599EbP/WeM9WxCbL16Lso8jcsSDZLGVCGSJ94YdZswakApKrWb1Og4
r51079m4tNi0D293vlARX8NMvxz1gdX55Tark7skjL5XSb9vA/16lprMvbyTHM17w2BZOIo5HmYp
LmDA8yzZMy4ziRxaU7fvdY4gjuaxT3gJ2hiLHiPNbqm+aPW3OHkShLvLa+GJoP9frKUhUR32BvK+
YRSssQptsfia1E+fEQIgCxFDxZrBUklGE/DbjBobBpRbk3wPyWmQOdq9+oqLWskvGUxGVCvIwYMC
6j1i1qa/xej3rRJbL6P9Bq1/orNYWOHlda0mKkuhMrN7GW5lfo/5dlrfovzc85Vgv6gboIKfuMBW
62p3XiETN+JO61EtgnHVpvX83H0Zd6mTbW7FHQZ7ogdhQxESee/Uqxfd5QoZ/Rh0ucKjAHBBlI3+
rNg5unj6J9ri3RxyV5RsXvK82mq2FMhEjiwK2ygs4Aa100wJiPbq9QiG03pfbnh989zFMSGkqvQx
q3JcDPuXfEel4cr7JJ2aw+zGrv6VB2j+G3k6UTFjKaofCEilPFLDKcFFRNlM6JZHCZYiBryhTANG
Xr1teUxVv9nNXxLZpjIJ9WwyUSTFdEcBmZuNttNuMCiIy5y8u2wM6/HrLIqpT/Rin6ilj5QwqMB8
En1riej+mQTGxHNVAp+YAQMQ2qsy3QoRJ6NYbQI0wQz7z/mw0EQzhuhzhcJHABbZKsutP3dWJfwk
2U0f3Ej+EzF3UvF4eVE8pVAZswaN5lAT+g7Q7f1TjnlqOmLT2xl5owQRuM8pqzWY5SoZk65yCRyl
OSwsyVzKZhTsjVezsYpngz4a3cTucGVyHpe5i2SsupextYOG3Jpys6MFGJW5I5BVgt4aXRAh7kAe
IL9e3liePjLGHRfD0Am0aURt96o0WbHBS3JXh+qWO8lkhlM5Rllkwrpoi6N4EmvgrAFX6Lq3MI6S
7CRbANSJ6JAt7w6xnvacFZXJFYmctpPgw5Eko2qjLdAq69oatZMgfsvrb5NUcSqrVCU+plm/5LFM
X5ovSI0/Z0izxPpnEwYPI5Fu45KHhs8Tw7iQQmtzKaGNvvJwLxqxk0qTZ2ai80eKoTFuJM2LSgpD
CvAz38/Fa6tzlJ23CiYp0BMVd2M6Sl8ad3PnFc1DzBPB0zyNcRpCpQeGTDWv9Sab8k3JLwC7BD7j
IFmDp3ntY23FVuTxkpBVoyKiBgRoYJ8Db+J9wgMy00KMUro2dFaokY2CMecKsS5BwQ1cx+jhBw7j
tkv1KKd5XCycZjTXdMqnkjYQmfwrgfFFFYFTiBsZeRTYfcFZ57ZX7X58Y+MwHe5JUZ39YDoLacyO
1WExkEyDtw13yr70ik2+DW6BCenkNg/8cdUrLEQx7kgtzGrQSzjZQdwW+Wx15l8m2ddGbaWN2xec
jJsnjfFBcj/LUtXhWpzpzxV4Sgl6dDVXbr/huSo1vnzCZs9LY0lfiaJPJRgqUaLTr0b1alA5oX/V
ZhffZzyPXmZNODRvV7rXhtyXw/e+5Q3BcTTbZPxOmKtFSjrcVf02tVNV3eNl/DOuZ7EMxvWIiiAB
pBjGo/toIxxjcjfp6b7s5R+Xj2M9ni8EMf5HDIyyF2PY0IgbvhVdxeiu0YHIohQ0a9nkNs/xUG26
YEYmPcDFPRUNpmHaT7gKq35rSflRyQ8TaMfVfVtcV9Nr9JkpLzg5VVM0XCk/MJyDGRozniMOKwRa
j6JnWz8Bfl/2KbU7S2G2Eb3UmTETlMmEsXKaGmisQ+nMec1Jzde1+yyG2bxkRC9BOSBajAPamSPi
9OKxTzgmyhPCuNWOSFkSlcjOpeY567+G3d08nD6ldueFMM7UH+M8FAuKO+gMLsV3G7f6NWVZpE85
3ROPV4H+5I9KdxbHOFSTALtAEqB0bfQYErtqTasP7JHXsr+6c7IE/HftDS+XcT5JkIVGMONxPBJv
CrCntdl91/GQanhCGO9TGmSexh6qlgt7P8e9JnLIzHELdPs/7Jes0Dcbgkd4tsczznK1qQEN6ZoR
6FGTVLPrybTIPL4Oun8fRBMnV1i/3p4FsmEhL1NTyym+eLyLXylTPbDu3flLj2IP7/K+vn+/1sYS
gRe6PA9zj0OahtkK5r0ePY0xp5rJk8GcUaymYgBsQ5hQe2XKx0nZdjHHhFaD0GLHmAihh/8mp7F4
3WhbUdleNtFVP734PuPRurQNYtCowdU0z2p0NQffpGSLCTM7B3xXHthk4rwgry9IB8w0eq6B0MK4
BGXqJTEdcc2bctB3XgX1/eUFrZ/J+fuMDwhqJYsmAMq7TUULzHczUG3AmWRdlrKe0KMv+t9lMNlU
J6P/aqalh8alhRrJqm+jvXTXupIb7WQ7tsK9jn7Vzzx9UqjHf8SyF7s+FUCXoGJ1E4q0VqXqqhvO
cuxdXt2qH11IYRwcMababOiLl1IrtlFFbjVKXysg1NUqt+S1roDnFTE2VCi9Vg5qjCQ4Nm15/GEM
2xHtTL3qtaNoyfNuHJ8vr269oKKgRR9I0Drqs1SFFrlJNoxlrtBKw2ALN/1BA67OaPUZAM/jO1SC
3dyOnjgi6So+eNqFSCbYZnX3D/QovcP0NzHwEvOtefKBYjxtM460VRNYCGNMLNEneYw0rE+qG0cw
JjSjq1YNWnjOolZNWQEdu6LiFfsD0WQmAZxZkaiabCgobupEp8x+iQ6oMlv9MfB4zdo8eYyvCoSm
QdqP8A6UiBYjDzyY8PXwpEqaBPx7NCARxqh79J0IgxRQxaDPA6h7HcuttNe8cM8z5FUTO4tiG88L
vzemmDaEVMm+Ad4tYLAC7a5NeU8eq7qwkMOYMuAQMYknQU4kP+RtaI2Bl0acJnqeDMaE2zDupNSA
HvQxaqKzaMViHlj9MD5cVrj1PVNpJV4nOjKW93YbmGUHOhmq12lpGaV5qOt4h8qQN6gqZ0nrFyb1
LIsJIzMm6MNwAiYhsGBtcRqfJrGz5ra+9sfWy3tiS3O6xZTeXpSF+zJqLCTTD6BJ52Ejru/t+Xcw
Kimqk6ImIVK0qXzpu+sOIXnoQk40uyxEZik1Y6lVGz9Bv0vcuWG+TdqtEHLCPk8Eo4eyHHXgUkJB
QNTKg9IAvCxC72oYcDJMnhhGFfWhH/qAqohh3gv+V1PtLEDLOJf1kKMcgFh+r4g9KPCkjPqJxs0f
KMyWbtcgbKJhH7Q8O16diLcoxu9NYTkFE63m1rFifiX/I+26luPWle0XsYoBTK+MM5JGyQqWX1gO
2yTBnMPX3wWdczw0zD2oKz95l12bPQ00FhodVpuFfiP34NLzl64pRclyZth/3FS/DP+P4suImqSX
e+gGo/CkLgJ5uxTf6ll0O04gCUzA8tuR4+UFFSnI3Y7wE+3UQAuQP1i1E8WaA6LnChXUl6X8C7z/
7yyBK5bbNhITuLR4EuD29xuyfskUFPRY2XXRws1Ii6u+abxmVY6LpYWLpQqC8pfhC97H7+ITOndT
r+EoF+vRrj1avxIJ4ZDny1qK1pIDjFZCyq2jOMu2/VBrd+lwMO1/LovYz92fbYQv0FzgG+KQAfAj
VDA+1EfGbWBgPMK9+WWqHMVVMSsn9uJvl8UKNHvf3o3bhp1bOgzVhGVaobncWN1VbghgXySCgw9d
NtWSxICPXpWCBWXOetyd7DIWAYjAFN4BZqMKUYtooRRyOn/wo9yx79LDMjuNu0xu77A6TVipfFCI
MJso0pDDklo2qJ61wJLMul7z09Adm0LgX+8qZ4AIDeNiZCJrnIi0lZOoY+zg0fSl7g8lRSuEHZql
IHbKPvMHUG3EME03a1gkJCJmA9DQ0Uc+SXkgZ63/AYvbiOBwyVAQTJQ6VgdaX1PFn/VgrgRa7O7H
RgSHSdnQoFrNjkpwbH3piiacZ4fWVvh3enDIY8qjWis6HOcI80aH/BHcDBD1dzI43CEoVlPsGP3C
c/lWxceBfilMAYAKdpwfLbIWxVAS9q6Jm+KTIUnogRoEN5FIBOemrNqMmW0106J/iuyvgyzAsH3X
4bzf/CARRnc2LjL8yjHQguYBzVWVx0ZtIevsJLNjPYrGo+yDtaFrCLdgMBz24fdzUmndImsJKoLm
oHwqvfKTXXmja9xFiPxn4GyuXfP+Q3Sn9kYoZw2VpNRGzixuVmZPk3NXIzQkdA0uG91+BchZDn8T
ISHZJ40CtzIx/5mixomR0Biy6yiq3Kp6I+jvmI1rS1Q6s39ofy0pfxONTYdJ0qzyWFqaI4oLX9I8
9wYyCcKL+w7LRjvuOjIyq82yleUBwPlY+LE/R65+MkMQ+hwy5UNgd1aKc2o7OYqknPWsZIvp0DR5
1afFi6JVoJRo7bjbIVERSyBsZEnZXRHMjmoOpPlLTdhP2NwMBriT23lB1iFOT9gVxzAfV+mnwPJE
enB3w9rbRbayhBMFWz3os7XXJGDkTmxuq3pnh0jcBJHIhWW3wZ933nmPuNsCHR0FaMcmVLJq7UEy
Wq8k+hHtBad2Wb5XE1oBBVoyC7skkAOPlBITpD4Aj+wlCvVDcYpBJRw5qqMexOQJoiXlQENWy8Iu
MdLOhx9+lBYLY2LJqYxFvY3/gsG/VpGvrB56Ja+sBkqxgn4U2blVWLimj0EVYRVIHnn8u0Xkq6xn
gh63VH+Xt7grSPMZrTxjMMYMeGGRpMBE+ArrpZwbTS6R1lvnxEuqY7Ie1ypcx9WZahHV+r4szBo1
NMMCnyG3YYscDcRYQBRZj81xtFePStZDvHYuofG9qn+s1gTzKTVVIwqKTjnzx8+ozTLD7Vy0vTNR
tLcRUbxl3zg2MjiL19ChoE0JzvUYe+QKpGZB4i3UUWoXvGbvIyI+0gBtbyRyq5iTBTR0Exz+Xg6M
cfEX+oaS/Y8ERs5C/vCdzMkc1gVC4uVgZd+i3qe2yBwY5P0BFhsZnPOE5kBwFbJiI1oGndp58Xpv
11+rzBDosuukbeRw16LZKlE8ZpAjtcdUe82058sHVvR97ibU5IHOGotVdcbnWImdVuT07/tkyFMb
oLBEjoZ3IKxyVZfKwCsMw91u1qNyUN/imxl8i8kLY1iuw5Z4oppOZrh/7s5ZJrdqcV72IzFgAS19
tpfjPOGVnjVuKd3Wcu0swl3aRfONjtwqmt2ImcEsAWumz+X0D7GeZ1FJk0gE50u061J0zaRgo1bV
U7r4Wp1K1xhFVTr7bQOo1cckN8vGhFxOFS3Pid6xpvuJBCUqcJVrMDuhtchbAnqgV6K08r79ncVx
amVF26JUEP4LSKWdeimDvB4Pl01c2beGswy2tBsfSW7bdtFZga8cDn7xmCAHlnj0tbhi06FUxbGc
9EfFWEZKZxHFM4XryflOstEgYcBq7JarCUSj8VXjTZ8nrwevSSwear67nBb4QzDxh+VNOXxdo7iX
FUZnzJ5coMI9Iff2arpsKnYb2j9APC3Ap10cPAvkHyVabXe2nsHy56x9Qfn6VbdkdzEAURqsb5f3
USSKg9xFKeJ1bSGK0mcMJp3t62q+Fr5aBSv4vp8bY8nzhCoGa8hXUUvRRa1jLaIGaZEI7ohVUqL0
dglMT22wy0epsbqSUYnGu+46LBjJqIBvQpHBLfC71VdTRCypgiLEkl1p+U6R206X72seqkvmXN6a
XXDayOJO8WwzyokOvnqVoajGlKVv6IaqXdClirpGdrWywY9vKehf0niedqm2U7Rfw+Wz1oes9OTp
qa5aRyqv+0HU3bu7TRtR3MkdeswHzVjZAzVBoHdMh88fWLTN9zkPTzH6rltNwFKPFr1e/Wo2rYu/
E2yNSAsGjht7jmeVzZVHhLJtT415s0yCMPJ+WGKjBgc5qTr3TfqfgYU9ur4Sz/b1UEFEVzSycPf8
nwXx/UKTKo9SzNg8rerFop9b66CamO4XC3ghBRamczAz5WzjGU1/01SutjSPLf0aadE9qDvv5lIP
LhuBSCnOU1mnMQGPHqRhglMlle5oePN6R/JSgNP7vj4G26nga8TFwPc5ZvaYZ6PKolTfR6+77cL2
UN2s4eqyfrLYE9Fevjea/uGCbeRxik1pMk+EMLS+WdzIbUBG7ZSjAx5jlMJZT+ttcYOSUrf5tD62
/uyryCbGYt7t/c08a82DYJYYiZwjqv1O9O2ur4xkA/SlvvzWOwaCTD4Cg55JnfxD/bEb/TlIbMu2
oIWVwHFvPtP+GFe1QzWB8fzL2Turx3k2CQZnpWOKm0S+mm/KoAizm+bIwhWia34fRc6CmBlvUITU
K1joZTjxffRVmu7y9f8f7lZkA7xIpoGKFPMPGpxSK9TcZqHiIbTAJzZM8f8fB3+TwGmAaaeZlCWQ
MA8hSV/S6OnyQd4LYP4mgINzi2rmHCczZoHevFfJHaxjhnF6RtCeRDQJO7vxmygO041Uy2ptYEly
86QrYU8EELhznf/2fR7SW5RilBXq1OQS4w2nN728pZogNrpzMhVU4cqgwtMx05MfajA38kjxToOf
VYKGQcawK7Nx5tQKJktyY0v/IdienUcAvCD0tSpENQCC3PZ0GonH3MSadb4Cz1g5gES7dvCH117n
LRpdFVfzMw9jw2J09Gofsb6NdG7HwEpOek1FWExPvrZF4mjjUaAfu5Y4vP1NP27PJqPuI2sB0llf
2GS5/JONKNj37KkEKQ0VVVrtlRVCGpiTNQ1VhSbfjYrxVhVdNTzbGGFj4tZ386t1ZNMj1aAP6Um9
rl4v67e/fWeB7EhsACi256EfFyxgrvljmnhj+WLI3gjyvBFDGwxRRfXes+03BTlkVWiumunKqvk/
r0F2WK9BRoK55k6LKsY0EL0Sd7yA36Tx4CSbydpbGDVeLCjgzq8n9dOYgZY1iv3Ly7h7sjf7xp2C
Ue0tOUaTnG/PNDAtNMbo/b1MCgEY7gLURgxn7osZq/MQYfVGVXHpbP2s6/Sfy5oId4gzeMtqcqlp
gLesYb3waTD3jvU0BRiVFw6visjk2ef+PF+/DJCvRo7UbpgwaxPZAdnttRb13DaSLaEdu830qkpe
Jk0fQeHzIhq8I1oh16cwBQcwx9j17BWI9pia4GCJ9OL8NLuvTbNnN7ssE4fS2jGzq6F/G2WftoZj
DbdNagvAcC8kuDV3g/PKsiJtskmBeTQ/lQCFVqF2UCjKyqa3KUgObVh8Q3pYlJoQmD7flhrZhd1E
LNJkRN29vdY/rAX/3Ud3l+1ScJQN9jM2QGWthjqNEsRk5ucsu2/r67X+rknfL0vZO2CKAvcS45UY
dSBnG22fF71sIjtgy+VVV2Ncr1X/uCxib722IjjDSCOrpCj9QwnScD2onzoU/H+grEXZiuDsoASN
qDKDGN1f8sLrkuGojfT5shZ727EVwRZysx1tRtTIIgC8vFecrLmZ52+a9pRZD5fF7D2vflOF2/ZZ
q2qtBgETun36Y+onAes6TF0C7oArNkq5Fj3oRIrxV0YBVyeJ4c8qVu6s2bMdD6GuB3QQDdIQmRp3
ZSQSLRE0t0sflN4ORVGNSQXGLLI07rZo6iWRI0WHc6S+jHRxW0t3Y1N0pYukcPdFZzSdYUoAcKkt
DnMyfU1Jc6Rt/YHzvzE4nn1VkXraNgt857Sx0IjVX7eafSSL6qixKI6464VtZXEoYLYZBjGCA+x9
Tia7AvvrjAWYR193qW97SebLrXvZ0gV2Z3KwsBZRRhuKZaTlXSP7JB7cVHpWpw8E+rYHis9DxF0e
o+IECNeBd9NOJyeXj2M1Q9ipjh4v6yQwcZMDCTu3pzbtIYtUxrO9God6FdGN71ofS+ViBoSMIRCc
9Sm9TGt7wCma4uhg1r2/WNNrirDiBzQ5i+FbLeamW+dcV+EzDHdzdjAMAc7trtTm+5zFIQUVYz4b
3HB1jQBuib+inO/vVOAMbKB6aw6jzDJCxkOUpp5uN58vixBshsbdO5ndoLOaKIAC41ukBu1UOKVo
5JtopTibGkuqG9LM/IAy1K2nWBR3fa+k4B1SZbMVTMnNzSbPnTqaqVb6Nmh5TgtYcYmPErvr/lD7
5iNxRn9CQMh2pefmpgJ5MSYPX15FkYbcDTR2URc1Nky6ke4rjMxdP13+/i7SbBTkLh7MsEvossC+
KvO+MTGSDDNswlF0j4psgbt8sqqXVCUnuEflCuPCM7WgP3vDzl601SwEjSHsF1/aMg4EyjpJMW0D
suapcXsT5AeqN+dDKKOYKSNKeHn9BJrxZRBxm2sIo8HKW/nTUE+emnpVP/uXhQhUIhwgWGi1s/oW
gJPGJyv/0YGXuZ2cSvvWfKCBW9nYO19NGncFI0OAvSfqS9E+m0oFhpcvXX+YdCv4O6U4fMjVqa81
FUrNcuOZcnM7kzas0/FVVqfrOBX12O8bugFaVzTjgRqeM3QrGex+mXGl1ujJIJZXlq2r2J+iWVB/
vRcuxhKeBXG2nhSpNmHQEWJETTc5qJNuvFJRSaCqxqcJ7a7fKqPsvC43JWeRitlXlLUXHOp90Dj/
BO4ImGmk6UaNQx2R5SAPyQ0GqApwad/u/yfC5Du88l5HPx0GX/n6emuUBU7WzaR+/YCFIPaFIUvI
rxL+Bll0TEjpWnh5qukZChjIjcYbMD7Arh/nWTT5ZXfNdAhBQYauGvwZW6ZSXzNWmJiigCY7FB/p
BcU0D2JjpLYNAnw+FtvLiZZLSc2KBE1n9TpnPbSHBVRN4pK9vWbyrSw+i5fizaIreYewzZf1e/WV
tZMfo2N9sE/pzTszGT3UoXErKg3fXcOzinxWT9MGuRlQU+83ZeJEBZ5l2ffLJrF7ijcSOL8FhXxV
qbLKxx7cnguaQme6upl06kWh3l373gji0Mnqk07qSghq8/I2S8DxOle2myQiIh2RHLakGwejnVLD
bPIevl4ZBxpujinOvTj/QOPJbwbBfsZGTJy0ZdK2EwyiC5Tpe2J4qshrFWnCtm4jYpHbsTV1jIOW
4RAhk09vqkWArbsiUJOgGibRUTfFaUFUzPZYTICO1QTp4tXpnVoKMiYiEZwWUmYZRGK4lqBGxelz
qoayPk0OCwYJXIfdW32jDXcjESmqxpwBAlkHr0BVloFodNbPT1FduKDRFSD2/sW0kcddTFMKxFaS
Bs8WnH7VnZfF0SPd6RQnopVTJgdqHlJNNMpoFxM2Urm7SNZQxSl3MHCSHZr5SpjUFGwYzwDTN9pc
TzEs28hupzRU8Vqyf14GnV0RiAFqBKMI8GjhVIhtjGHEBFIsXP5Sp4pnzJFDWxEt3e5CnaXwioxq
hGk/84zkS3+cpuuqFmR/96biIY7xSw2ewKYmc5dIPdD5P1XqitM9S7fVP2hpkJzktThaAZ4YgQXK
e398Wz/0BNhI55B7LBJ1kFcsIqL/LsKtXm9ajjGK6INFq8jhdq/TVklbiDHmZ1VJnISKyrB2r6CN
IuwXbHBO6Q1a4IGBfaKRW4/gTU2eFyN1bBBEXbY7kS4c3LVklbJVhS7mdE81cJgKXkp7M19+swgO
7Cpqa4s9QhU5RGrYVw5DFURvs4lE7YpEbf9cdMjDGbEjJGnZX0RdN2V4WugJ57Cv0ItS7mbAbGvn
jrliANDiytLiFKJYDTubf7wGbRvMWih8QFaaW8OGlGiTtvE+G8njqLwu8Sep/6dPD3S6so3ClVLR
0LNdVN8I5NZUSiK7NAs4rWal+jotc0dvirAGzYKRl04rKd5HjOSsILeSy6RE8PWgoJLdmXqwivgr
98Hv/H3u1ugromVyju/Py63UvKo9Bt0L7FAkgsNXdH1IqNbEi30hT+rUOmkZJJKo80gghA/aTYyu
shwQ8dLSryWqGdfmJaaipNv+if21WBr3UNc1a1biDItl0eOg3faiBj6REhyIGsWYWdRCDDUaU7/r
jaeV4BU5r4IN2T+dZzU4ENVXm+qzhVwBZfMNmvLUDTLm9bU3bUEElY17K6bKrLNbZxO6bE5UtEQW
OmSgEa3AiC7l4Sxk9d6DgK0I9hM2gI15FEkGrhCEuLLXqL3voh9TgvlmlYN4w1yd1PLz5RO5mzHY
CmS7uBHYJrNFSIU01eSuQYxaPFDYqro7fGddueVVajmRSyfBZbG3Z1uhHO4sZQ5ytBSImo+Wq9v1
g5KAOUz/2c3oYr2s4G5UdCuLxxzVTtZ5xoqWbMBujYamwq3RpFidMG7jVrrVfUZbhsk1jYOc4KkN
RbyMDHR4VN/+AA6U1CmKiRzhMMfNC50Sp8lfzfWbXN0p9bPUiZJaIhvl8Wkqm2mYEKnSu6tFeqxE
ZN6Xv2/xsRQrqts57uHClln70LdGILWxwPkTieCAqVrLLrI1AJOhlo5kNQdEQQQi9rDpvCeWzGFT
NfXNWrQADUPSwjyu/WmhKCBf/cvGt3e/bsVwgGHG81zHLI2kZdQde3eJfmSD4tjWTSvKnO+WUGxl
ccjRTXQYEhNmljmsnFc7aN+ysC+c/oqdZNQoJY5CHb0WnK/dPPdWLgcg46CRuWF3+v9ow7pn2+/h
kw03cNKPquDNKzIODjpIlttknAAdlEqDs7RL55qRIapuFdkHBxqURFnSlbCP1vzWa/Ax25PefLls
HPsy0FBl6QaG5/IVG0XTZ4nZI+41W/0pz4pTW01Bo5bB34nhTB1joBbQ4QH/Rq1zyskIoqXyWlIJ
xOzvy1kbztQzq2tyk+AeUfLkm9KqzWG1MQHtI7rg7BP0Lxs6nzPNYtNqk5yBD/z8LK+u9b51tcQW
2Nju61OVf8nh/S86whcuLcQB5rsxGL3VizDepcPAlfjBdrObxau8LnVwa2BYncj0mAH/eV2cZXPo
J0XzNNoSntazecgNzZFQYEGt61xIjicSxBlGkWSj3qd4sU3rnVb1Lu2I1+uKs0q1AAZ3K6G368kZ
B+1AcVXJCFAaTRVqcxcMWXrI4qc5q7zcNHHK4q92thRoFDJdTBIWdT7te1XnNeWwUbMkOV0sRBPe
i/5DZIiC9ys/vGye+2fgLIaDQkXHXd+BG9lPu5tx+aF0L5e/v48Y5++zHd34aqm1tkmvwizXcrmh
8oo8a3mj9ORDl+NZDAd+2lQORIlHiLEPdIidyTqaUSZwAXff86oC0nJZR2sp3OnflZHWzjJTCmVY
hAfs2F4SJN9yLwIhzJKjPzFyqmA4TGbwgTXciOW8MdIuRt+wQlQ9CpX+WZmOvSGI/O51uoAR9Kwa
54M1xdpaRYRgKassL/zmtnMTrz5oDxFGXGZ+Ecbh6BvBctCPBE310a15FPU775rir5+A19Hvq1uv
LcqHtYZNvTpE7WetePybZbRlDqVQLdVWtYzvN/KxRUlodjPlIhRmqPAHEm504ABq7sqCxBns0HrW
nf4GI3790am+EzaFB/wiom6yfZTayONQaqYLBhGk2DYS0nsCYsPUnd3iScX4KVEzlGh7OEBaIqJU
erwgcm8j+fBSSG+Xt2cX8DaqcEiURp2Fax9ekhmbXloUztITJyVouLL9OVbdYn4p4/l4WeguPMGP
QdbBImgp44RK6byi6R0nejEWL18xidkCh3H7/HdSOBAc7V5ZDAqrUPOfWe43CognMcPrshAGPn+a
3lkVDpzoUkaDNcAUpMJdcTeu9etQvPW2P0RUsGr7pnAWxQHSmFT6AqIZiKJfkv4rnQTf3y2LR03w
r21htrK5NaLK7hSM82VjCJQgwVQ1llydXTVgo6w0QYiErf6FheOLHdVFas2kgmGDpZhag2tTxTUx
RLguRcVG7GdfksQhkEL62IhypPDiOMAEh0p7s7U7MHUb0p2W/BDyZguMm69yrEs7meYExk0xMWbO
a7eplKtlnA+XDW83G77ZLb7KMRsTSrUCcjq/vzGee48N6bIx1ePe9GeX9fKZVzqGlnxkvCAurV9m
wpc8koVo6DCBjzQGxoKuzAyMW8glYpzhz8gBUF0VveCQCSzf5PBC7yPaICcBW+m/mfKbmgquetH3
eaQwVHW2InjSmoXRBN9UvRAosJul3K4ZBxNVV/UkA+2G31S3efEUI3/TTjeFdcyza7qezNgl5kf4
d3/bKA4w7IlMpMDsPz9+sT/VxyGMPPmtTdzBM4IsqF4N/7JJiiyfw4+40CK9YxYpa1cjfULVXZcK
SqT/5er9ZXwW5660bRY1cwVToMcvq6cd+oMWJofE/yRqlBQowzc9r2al6eoAQXF1XSRXlnojicJX
+xGR80myOL+lr+25HlghPggPZDxPveZROZi3y/dC9zW3f6hDUbeYSCvOcylyPSMrK6EpkI5o6hsr
qQ9mJGqYFUnhnJbOmOzalphe7eJElnVc0L6td53AfRYcW75wokYMuJQ6PBZH7UYeTsso6KISfZ+D
BZWUuqmxxRq63FkwbyxWBRJEC8XBQqqQKlpA1gXGUUxqG5oQQ0Z9OxONBhTctRYHBE2VUBQlAn2m
9mtmvWTNSZpO4lz/fmRxY88cAOT5NIJpEr5+76lX6s/4unEr1/Dyn+stY2PMHyr02Qmeh+y3X7jd
+QKDIbGncbWhmzK6yZh4+lKEYxdQ0PFE1VObfbuMcQKb4MsNksZqyq5D9KpaJ29swOAaJ8+XRQh2
ix+oNkWraUcD7tchSdx80cNubt05yu4NRZReEXivfJ4qQbJYb8H27avLXWxOjlylKGd/0qLJsw3R
Tv0L3Nm4TYmOMCZf+Vi2Y7L0MhyxAR7/sQOPM8bbT/eJhelGzHOYDlHpXV5LoUy2nxufFgWjlj1O
uAOVu8GPD11ogqjsen38T1ynk52PvafPSrIjvxEotVVu5uxBUOeBZDyUlgD09q3j/H0OlOo6n6S4
hK8ir8h5gHeqrF6GEXYiitfvY9NZEIdNdUkzw6A4zFX1QxoiByilpS+C7WHX9Z+n9yyERyZTn9uF
IUaqdL2D/zNzS8V0pm4OmiK+XfLmAMZ5jxpJIHWjwCvbP8tn4RxcratmlVnMPOjiUz4+N6Lpi4Lv
81X00oBW0TrHQe6i2yF9SYxXwertY98vBfjq3jyndrJosDUND887I0QBSCDdds/9gXiDl98qOlo5
QF0c5u5HCigwy+Z/Z5kvqS+1VgP7GkRXdeulRHPHSjmIC58E1k44f8UgqiblJZZw7cNmuEss4mX2
IREGnkVbxcFEnudrThrIabsji35YRFRBI9KEw4XOSDSUKcKZ0OXmQW3HgzRqRyR8rudIF0CESBkO
IqJ67dR6wJVoVNeZ/UKbr5ftbv/WOO89hwyWNdiGxB7UkklcW/qaNs8m7b1uff0IhTQbmfTLzDh8
sNZ8jCgrXJXlgzrHuNKPsXCGoOgYcThgRb0sjwbuiC5RjiTTQkxQ8EAo2Dt2h+CybD0VkYi1RnQx
8cXstJSR6GChX5ZpAP/OKX2msmOAK5HFe+XKM39c3jUBnvNl7L2ByTXFpOMmzIMo/a7mN4UoWS4w
PJ17z+B2p0YlQaehuo/LxzE9XFZBuGgcHIymFGVkwnUxBtaD/M71jS61l9ntjrkf3TaCiiGBofMz
7BVaDHOMLIdv9bGvaFlYLOZVb/Z3OrH9pP7AbICtsescRNS9tBimyTC1u0nMK5MeelHdssgIOGgw
NHPU1w79QkMX+1X0eZyJZ84CfBCZAYcPYzaAzogxvJjKSy9dN+3TZTMQKcGBQpfb1hKxcH+uecgV
ulns0VU0ImkXFFQUcbIINWaYclFDOZNQYlngDZvo2ZWKfgZnUT6BSfVuUqTP41B6Q9F8YMAUWoLO
MrnzU81K20QGgLUzhqMZD/etLT2N+vLp8vrthw43crhjFMVjbUfM0HItczIpd2Nw2WcShgHU4ZfO
1VPfNr8vc5hIMnXmMg2sQX3R0KuUEKfLYsGp3t3Oza9h5rTxmNGxa6BMCDdjXjcn0sTY0/HOiET1
TiIx7N83YsZcNWZtYY4zClxU6x/0drVx7QmWli3dHw7tRhnugJmklgim7yAp/33yq8ecUTmE1qfB
G47gbQ1ErcL7MfuNPO6s2WqOvpIFqJ6nX6r8KjZOWgamis9oMgMdy4mkX5L4qdU/UxGSiM4HdwjJ
WEny0EJRDTO3nNyY7zMLnDZEuYpUTBRFa5E0pMfLq7sLLBtluYs6pfJU13iAo6pDctsFtLRTHl4W
sX/FnGW8R3I3ZqKkXTR3zBloPTatMfMjsHz1qB1ns5jRwCAw/t0rZiOOg5nEljUFkz1x5OOgGR/o
GLbWk2x+XzvZFWgmEsWhy7hI0hpX2LG8chZXUx020RNzH/qr3GGzKNXP2vtIqrxxRGPOBWfvfdE3
i9rOSZ03Cts47UXJTiqGnScf6WfZgOd7/epGhkULPUepFEKbrTtoVVANT2NHBB7Brhe/2S4OROw6
hfs5QxGj+GHrd+gkdorUVyKBVQgM/b0kYqPLqFeTGWN2CiDxWGHcQik4SKL94FBD16P/ehq1dCWZ
D1Q5yb0gtClCpndq7Y0OVSRpI+aC4WmPYNJ34jJ+1zTs+rBHRUMbaiKePNHWcODQ2XO/SAO8gmKS
nKb+Wc9tkM9eLuqhFOwNPxZDichIpxzezaBEgU01L2lF1aAiERwo9JPUzhX4qn1zvS8Qd67mfy5j
wfuPvHBN8eMvcmOy6hl1Ez7oLB+L687PHlHwHLSH8qdxMx5av31hQ3fTQPemVxEa7GfDzqfovSxm
Yxpm3K9KR3AVJ3kZajoK1nGObD1/nTCjjNLsFqWvs+GlomYxodps4TeCY4NakWSVSMP58a0VKh6G
UaOgqHLJfXFKckcNch9k7m9VkPi5K0q+CCyU79ox4DCi6QQIpauPuvlm0Gc5eSvSp8t7KzIezgOp
JAt1CDKkrKl1I+kdauZGQYBBpAgHH1rWk7RHz7Kv943bWHYwgoUXruT6sSfRxlI4L6MywEQ+1DgJ
Smc4cu/+qD/UQrO5N/hS0S4t17pjo8YG2zXSW4O4uqjOaz9rifZ7mxA8KDR+AkyZlBOCGDB4bAfN
dEfSTmb/aNVfl+otVz6vyNjDaVqg42VbeD/Hf57zX4L5KosKcS3UM+KcjwG9H3KH3pDWmW+0g+R+
1x/iB8ubr+afiotCgVP1pHryQVQusO91nH8Bh2WpJM/I0MAcZczLTaUXacwdy4qdsr5d0UZ2WV9m
DpfU5VwcM5XNKkGHu58bmKZoIfD6o8LcyFJ20ZHsjGpwWdz+UTvrxr2jZqkz6qKDdUa2dI1Mu1vF
wgTG/lk7y+Agq6AlOBZY6+d0VR8TN/VVP/Wl2/IaDyT7SgVVunpbCvPE7LK8tJCcnzMba6rA1WHR
qfbYhVnY+lKoHkRJ9v0FBFGlrGE6kslPKookVR3KjJ2LEcyYd72IHm5/8c7f5+BjNpVBXhYYnxJr
blZHntKWrkm011RSBC7bvkt1FsW5Hy2hUrFYiFRKzaltP639o2G9fcTcfong8wmRVK9NPmK1bKSW
qsQdhbW2gv3gEwrdrJt5xgIDdL21rNMiKrQRLBKfNeiTwRh11jYvZa5ivg2dlyffLy+SSAR3Ju1o
LIeRlV/13XBQ1tkbx/rrFKuC7f6Xd+J5M7hzKZn6QFQTclBxOrjJD+Kb39hoOw2UXW5KHYy18y9r
JtocpvnGeZnNqGyiBGdSmazDuqCXeRKNFPiXi+qsFTtQGxkkG/pc+U/9uxIQt2EvxGPvJwf1WlhF
K9KH9yIQRB2yCStonJgrph+QD/Z1n+aY88mGQEzOKGIG3JvnAyIoDT0hmq6hnJxbw6kz4zVm+iXH
6kVBG6OCm9D002N93XjVUfGzwPYGNGuIkG4XiTaCuYVdbJDHzKyOV27757mRAngd1yj+vkobUUhh
v2B+I4tb2KkaVMR1oWT2E4yYxzIYrysazg+MUb75lHrkVg6T5w9d9BupHNaiDoMkaoyncbYelPIY
a0+NGpgUpBKYTXH5JLBP/XE7bURxWKuo4LFpW8CUKocF0pxD50jyl1k6jhhTuD5eFrZrpmdhfEAo
142srSeg7mxejdKNFP24/P3dq3bzfc5BykrJrJFjQGyEPlvGFehKGvsmzz6DamZUTukgqLsVrN37
s31zwjO5rXOsHvARZGuWWnrL2gWF4WbFTWvf2rWgd02kHQfHk5yoKCSALebH+JBd9YfsSAIMeBHE
ZXZRf7OIbBM3WslRh+xWajHKxNQxyK3UPk6ZoPZQJIPDjrSaxmVhl+NsfMdt7yAGKQGsLlvDvhCM
iQTpk6kRvqp3XKc2plIEl1IPpOGHYYdE+9CWnEVwazXMJcEEauBunJiHWQHxPkUZU6/eVnTw1r5w
tXS+RxL5Q1t0FsstXzfkaZ917Pqq7/r1sbGfpeifv1s8DmQJsUfLptihcZVWp06TxdFWnNxsrnTR
/S/aKA5k53LUzF7HsR2uVtyUhW+Ctznxhjf7gR5Szz7WoTDYzw7Ln7h3XkIOYuNqaNDXyPTDzZW4
TZgd8kCPEYJ0umN/whg8WwBOu683NrX0v+bIIy24wrL/I+26luTGke0XMYIGoHmlK9fVXi3zwlBL
K3rv+fX3QHN3ig1xCrE1zxVRyURaIDNPdhWOUFJ1u0RmsywIz8Fi5wru42I0JwGHfHsvIcqoGiY4
NF6KQ/3M+gfDXe8rTvoIpLy96CVq2zv9zR7f5FsOg0pLijdDqduFxcGoz11wmJN7g5jArDqkVDCp
JFAavuG3yPp5UlIWI0fqFcqPXg3PrdLdMpZ3ERq/vk2mEdYnpXDxTfm1Tu+z4bshCYLidhS5HBzn
Q7pxbgc6gMRAUjeNsHqlan8WWnSulcKXU8tBy53g0Ul0duz3lYuvYlwgY4Ul9rpHJiwbwAKWQFSB
Zd99xcJMzoNIiQRUUgKrDuID4n0V36IARAPgFhv6w6TrRyaikFDDsoAprwO/tQZeWSaFu0Ae3Bsc
4YUMn7NMijnl6u81gelxyM7LsqfT7jqJzYR2RYJLWzK1SPOhxH3Xyo2nNFru5Wp2zEr152C+JfCu
SHGvOotiBnI5YlXVpJ+75IlOboi+x+vsbDq6FQ0uTwmxfdqiOuKu1Sg2qiJZeJeym4jxCejbAlrb
d0eqATATrU1U48thrd4kM9V+LzhTHeIY72xpfeqkuH9MqR15ws5bdkJ/qPWKIG+uRo1VmwuE1bmj
xxZrx8AbxSZv2ceF5LP+fP0sN1WDGkQxFUOGH+JUw0IbQ24O7ClEOqvl89wfluKz1b9ep7INSLMi
w5heOYQli3IzVpDztZ4ZOcGObUiNP6mVPTiML72zq0+iO/immqxocmqSzJjW7QlYI+nRaCUnHjW3
GA9IpIyACoyYCeVPoV2OkRNarVj1tLC9RTLm1qpXRQRStOlQV7xwDtVqGHowQx1NmQ9KxycZexEH
clPRfkWGc6mjrEdWhI31Hs2eEtOlvcClio6JiWylBkOHgn2kg43Y8rTxLhx+XdezzVCHrYeUKMBz
knmEWyskWDkTwVjHWfP1ufUBWe2nHUqZ8fRg1MM5NzIByU2W0NuKaWnFlMnv/p0VS9iaZYTwHrhp
lJYdLsj2KlNQnt0U/ooEl0oaNJTSVEcgqpJnHSujmrdMtBphk4QBYGpV1qmh8Iu+FjXI8j4Epk2q
Hk02uvwwiWqx2z5gRYOzkc6Ygz6rsbps8oMdcDdO0r15l/i50+ERifjdOYj86+qwzRWAWk1ZY5jK
nHNr5NLIAE+H5Crzi/TVTO8SEVciEpxjSw10KEWBymay77v2ZMgPuegVQESC82P1MC3jzADeDdUp
52OkHK34locGhmj7/wfFiWbQl3yiBbiQ595O2t3QxE4Q/FLiz9g1507J+3W5bA8fregxlldGIxut
qUUB1E0/j97vp0u/BYZC5OOp+ai8lX7liALdpp2uSHKubWkxB4t7IFoO2sovW7ovSlH9Z1tQOEKC
5atA8ebUrbRSAy1CyEtkij2DhnwnxdhZPKu3JNfGhQyncrTRujGIgO84yvu57rHT9IS3Wfu6iDaD
54oIp3R6RGk1y9CI0pDRZKSYSIf32TQlhVNq1uhbUZFE9iDX2i0XohVhThW7gMaDjITYS6y9FT3k
mptRgbaL5MRpnxSo5sJAMj1Nfozo2Zi+qYMI7PEfvN1FSpy+pbTpEOugDIMvPcSnzE0e9J8/8jvj
2D4mXr+vRO/lIq642CoPYxMEIVD/afmK0USbNu/NaArUYvMSvpIOF4oSSVnUkm1XU4MXFRiWbbrX
yn43drs0+6olR4OIoP627fZyjtwtLKjjOWl0CGvpjkb9YqX/Shn+wFTJu3Ls5wXxu14OqulFwWMu
3fKa9veh/QGr0g6ZrnZs9rWvf0ghpu+XnZkfrtvr9WOyeOy7WksCSakQXC3ljpTPBXm6/v/bLWIr
JjiHYOR9FVbsDskAJzSX+ogS++KEIUT2RhwrznV617XZkjk3EIXmgBsDzMdcznT+UcmHRCT57drL
iiXODxR0GGqpRV71XzjqxPKr9+S9dlGvcxpnftewXutRtKFwu7NpRZdzDb0UAUpIwlGODoaVLfus
O5i5Vr16R+8lzwA+DfoudB8QoXvVjTzRQxr7+z/uKivynKOISjVVJebaR620w2qn6ZKtav8B/qNA
hiKd5JxFCAwUK5fhLKpWc63QsqN/bVqcd8Di8WhZEhxlZWHY6OtM97QXWJbguPj3mVQjNVYwIf2i
TXMcs9Yzau0uUrFwRCb760ovIsUlEFGR5ZPKBpa12NW6U9ib9jI/FVItEIzAuPi6UjXpJC9CHYWe
4ZiYvmrtpkRwZ9lO8UyF6JZlGqpKOS1rNR31gxnGRXb5M30YXMOvd5LTHQOA0TnqHVtcZ71eP79N
hVvR5BRO77IiUJHmeXHyuZ0OciJ6eRIR4NTNkgCVkGWIsYDrsFPqWaoo79pUgQsLuvwxM46qyCyC
gaDoLb22+ikYvyzjdxqKJhwFjPAwlaTpohwDYHhPyE9qUzk0qb1/JQudy1KBP14Qk8XVRAeyTmwv
RiPIRTZTVGyxkSkWo8r6Hy2aaaeXesk0THstiocgfbOGn/H8IkWlwF62hXKhxH5fXVcqfZmasEHb
YdLPbKFXhiKO1r8nxfP1M2Pq84dnXnHE2Uwkx6qpprB/mlj3WtSjypv5aZP7iiTfZ1n42aJpbOcd
2V2n+w/GemGQM5xQleK56ZA9yMfkp+5kvulqZxkqzpabdsA3UW1sCJEkAd1tLbyQ5cwpNNAVo1jg
t1juw+pb27xc50sgNx7x0zIWY84LsFXHuj2rZ4mcCqWwKxG+k4gO57czUw+lUBqQG6mqXXUvTehH
c2EvItQvER3OpsrWWvI+w67exvgUh5ljqadgOOnJ6y3HZmKLpaXhKZ1HmsAgGd4DapjuXFQHnVRP
Vh4+yGSesCehFKj8ZigyL7SYiqxMq+9qA8iKCODBeFambJ9i8ZDVitADRFTY7ysqRO6qMh1wZa4I
WncHEy0oPW7momLBtj5fmOH8RFNZrdmkeGMg9aM27+ubuhosxTDwjmAaGu+1W20uSC8jFbHq14w8
9FJmRyLQlO2seEWEU7K86OrWYLfj6FAdgk8oFB2Bdumku/Bgfa+BWe/nfvigCvRgu86yIqt9FFEZ
dz1NAPKAKQfFN/zyXMm2+hjfaUe2n0zSbPrzupZvOVsNZT0TTd6A/+eBDed4IWE4sKtseE6GyO6A
boJcpX2JiK9NLlaDCKLIlnasCXLakdEB9QgKbxRWs417ZpLf8HSyJsCFD7OWqzwB+q6XUsOTy+lQ
LvJRylP/+sFtGRPWIhqygi5gLMLiJFW0fdfICQ5OV9NzM9W1XZZoN7Zi2b5OaHP2ZE2Jcw5m1i2l
BThcz8J0kj9RXIuUkS6O0g+oxqbxD6tqB3eM8/dFNVJnUutbGmHWX8A5DsqgeQOWJy1Z75ohan8x
3cnqLQgdazKcasStTCYLO7C8fNAPWYhNLbOxCzGlcf1AmQLw+cWaDKcgVjVq2PTOCgkKujVovI/H
eldZ8gsl9a6tcvc6OfbV18hxWUWtqpGRFAhXU7gjqeGMWm1LA6qZpmgXpFBTuEyCVE2AyRAKTemO
y/ASAQdzcgkwUbP8J63fNONuCn9c527zRWR1mnz/S6oWfdiO7Ini2+zpznJSvwIWB0usUjfbiYqZ
m87jYnR8ndZUs2IsJ4iOBmcNMFP1DXV7GLOiGToxAN3MpTA0MxZTl1kcbjIIyY5LLMkVjXVvM2EB
iQ11JovwHRWlZjbhyMAGNC3Zq0HkankvcE6b8/LYu/1fGvx1fcqKsO/Z5tH4jWBgLPWGU/o0nZDQ
7rRv6V3val61KxdAAgiMa9stXghzJ9gnSg7kATAnmZ1N0WXWyE6SCZRuk4imyTI2mxLkAbxJoUA7
NgPebiTpSMpPXXwubund0aismBbRNaC5cO69a4eorU228yt8HtBWM30joorWph6sSLDfV+lYJmcA
ZaiQxxCz3llScJ56ETj85kGtSHCOe2lGQ5lzXC3y6DVVXzALDAh8wfVl07+taHBeG+lYbRIVbAzW
w6R6uXRIWv9fHxbntLN50IlWI6lMm+7V6uu9ni1vAle2GRhWnHBq1cpGlGIzNfqa71RnObQeqnJe
uaMeFgXZ1DN2nVN9i13RkKVISJzXxurlRk0nsFapv6r2K6p3Tklu6dJd6TN/CeyySNf6ErxRY9d0
zhildhL95/oBbuaSsBZ0NVMMSPH7GSV9imM5hNOZ5Vcr+j7Xn/LxaGTntPhK0IA5a4fr9DbldaHH
AynOOlZWpSFeiZTOQaUnG+1IzhxK3abqveukNmWEJE9nzGFFB6d+shroyBRkFAIXb1Eyu9LdUvl0
ncamP1jR4NSPkhDIqqzxvFce2JRlckMBRkMbH1FUUzZxq/3ob+p8lM1OgTMg8lOGZU0BecfI+y3+
f0WEc2q9SRcSkQaFpOK9DX/o0kmli4DGds6xIsKktfKcyTRhdrfCSdVYQmD4aGvo7MDvXeuYPtBH
ET7ipuxX1DgHNytYMTMlkH2c7yfraxI+DUjhrsteRIPTL62OVN2K8aTatF5p3kXxQThZuGktKzY4
9RqbsQqbFNcIvfHnJt3T+jylujOSxevN1LvOj4gY59O01IySns0W0vFzNzzS4Y2OhR1Mp0WWBaQ2
vc7ffAH46KMylBktwpRCGeRjuNf2+oHukn0jbmXfjHMmwYwXVkIht+JEVCWWggiRIenAm5avuHVq
A5mTHCbHxGsAXKobOqlbOKLnfBFdTm41IAvRvt7iWa05xvFd2R/r4g3vatcFtp0xrtjjJIbNPIpm
jiBjKfboLS7W0p4jt0Nxk57LAwUSUOiwaoUIUHhTU/6mi5zuo/jmgsZxGYzoTuqU99jQdkNlHJBS
PLey9qgZoumeTXIWMdHepWomkTknOMxDOUr1jKKPOXhDH31uMDufl8lpVhNA8EoC5dx2VSt6vD+M
x1ZD9/RfAxCt036qO2yBGV02uD5JtujdassYMLCv6FTGHinsn/l4mt1UBFZmsJwSGH3p0fJGn/jJ
UTTXsRWq1mQ4lzg0o1YUMS6aQ/HQJm9GdriujaL/52ytHac01RgG7lLtE4K6nOACsXlTJjLucoqs
WApeET+eUw+pzzNDLJ4dVpNLHgAqvoOH92/ZkLgmxMk/U2g9dglr5Inzr9VS7CezPQxT9TQBPxuY
KZ/DOn+9fnibOocgj0ZmNhaLeP+RucKKU+QrcL5sRw8clRM8VqfWVX2yD93y/Tq1Lfe0JqZ+JKbK
JZBRFJzkQjwa1q5BT022m5Vbqk9rOpzE4lqvhoAtYV4K3MkzN2zNXayr2Jku2uTLbIR/sFlT4kSm
5JNeBRY84bzI7ohXgFINHrU+3F0/OBEZzlSj2JrkvEI8zjXfah/VwNZHgZpvmtFKETgzLaIl08MO
FZkk2A0AyQ5FsPkiApydBiTK2mxAB6NcvEfqWbw8YfuQKDFUS9fZ08tH7ZpQkGtlpsrJgfXaAHP0
jDk59VW3FYeF276z69web+Prb7L880mj9apesdlnICK7ZmndxVQEpyrg7Pdc+yqHzQPsKqxkZJVF
cCykU189ScPTLRp24YIzzTAJQsAJQMP6XnWlcca2muVrk4rWVm6FVKJcyPCWqYXj1Os4LCMdnMU4
d/2vZvo2mu80Fujz5sLbNSnONNNmGPJsghP4C+qOLVYLd4lvHrS9+RjuRp/BITWejP0/xW4qnELU
mCCSGme0SoQdTXEDhVeCwJYyBenze7wIXOrmjkYsYkZ3komiIBrRP2o9JUuNHl34VLLTYrv8jhlx
J3wKz2z1qPKc3ql+95z7UoL9xaOjC3pWNllkK65UwP7ImED9SDxG6lTVbNVVY7U2YI693EjsuRYt
hN+OUhc6PJxw2tZy2DN46fTtr7YY8zUDf3j1xzCqqNtLwBQPJVwr1VTqE66lrMaufpnmb1oqUE4R
Cc7aNGWapTGAtWV95AZRsTeHaj9ry+t1o94sEWLsi6mGbJkYWPoon06XirZbIJ+e2pNP/ekl9nJH
/6lVTvPGVj92iSsguenmVyS5K0g4EAPjJBNLKOo9gIyP2ilwiQaIyfTAQCZDXzTFu32YFyY5JZQ0
TdLnEpErCP0xeissxxxvaRUmmIhQsagIRsZPTv6GZGgZ8GmL9s0wPASktZdOUFHYProLEU5aKkby
5JTBtGc66nSfk0Xg4zfTrxUTnGjkLomHmNY4qOpezjJbrqEV6jkOQpESMP39Iy1aUeJEYiqAEGwI
KLVe9spWxib+PNqVB7BHX5JuAuBcSYd/3EMpZiqlFu6hDJ+qNHWs0mljxb6u2QLp8LMKUdwXvZFj
eFumOnZJoh9voM51Epst8GtGOL/Q1JVhtQ2MJ36bXMludyaG3p32R++PbgPEwuI83FJjX5PkIrIx
1ARFdrClRqGdNPepCLxisz0Cs2WWLhvUoJSflLLSBkMQv6FTwBQbXVlOqDA5bD4zPcy/X0JCV5iW
bXqF3/UYAyOoFj/JNGFwJ+qYuHrALVs/2/FRHQRefNu9rmhw4tJM2kk0gcH2x977nXM6Sgg1Z8NZ
zS50l6/X9UPd1EGKQGjqaGjB3NlHfy6Ho55kLewqOcTY9hIclD27tk82IO+8AOvC6D2xTRurIG3p
sVU8zU7O40k0urnZjo0ng78/g3MkDVGUYI5w5WaXxsLVPuf3BBiGTvQw7FkruOIk942t2nlkA2Rr
PN1SBVnT59wLlsnTOoxwDHLd2fks213duPLQCix+019e2OQ7S5V4JHOoIXoGaIGL5+DYnbABzp6T
xb8u101dXRHiLuH1kPVjr0GPZvWpL58XTBQOgqGNDc1hI56oUFI86aP986Pm6L0Ul/Wk5V5O551l
WV5bWILjEpHgrCHJ1NnEuDRan8zeS+PQrZJG4CC3SGD3tSwT8PDna4WmTrUeo0PRQ8kIg6Nz8v26
IDb/X5UBgKEAGN/4bfCri5aRUpIRDf8ftOjxrh3MzQs42GocxXZ47G0HFwb6Xjh/i87cTJtKKBW2
17jx3pDt6T38RA7ZSTlqTuZZo70Q4cvphoZ9oMoYXzE2aomehIBYAzz8AS2KveT3gUCJt85uzRj7
hBWJVMUOmLTB9ZtUaPOOA69dRMjBIi6Ywa5I1IVRVmkOLmieOK1h2XXwvQx6gYg2qZgATQUmAoGU
OO9SVoWWxGXO9g4du3I/k+ei+nRdzzauwdS8kODfDEpJj/RUjtnL8nMxvs0zciTVxbpEOwpV9zqt
TbmsaHGWP5RZ0xsmahGj9JjIX2sR6stWFPzADGf3VZkUaqCwaEDt7K46aG7iG/dVbktn4usnoM3d
ICBYP2bWDcswVP5Wk/ftoqIKhtugXj5Vi3E3tDFGbnPv+sFtuH+6JsNFuVEnmBXFRISnJqMfkcKp
zO4h6Ec7kzSBjLYSvw+0OJ2LYimuLRksofL6xZj7cmfNhA05DeadHsXDHTHH2Fe0sn0LMLDhKBVa
34Yun3w0BMVOKwU11vlkQsREJjsukV9/1+9MYGVxWmtZXafhu+Y0cioVexUTPCik5qeujDy5V78t
6IvDsp97PdRQVjcHn9BEeJ1gPvHaV3AqLBmzFZcFcGs6V3aGO4YnYnnNPkPv2LAb30UPAALB8/Dh
RtppY2PBAZiRWaIxqT2kjaHYVP0WVTcUjHHAloGuUGQ0Fp8cF1W91MUET9CYu6U9meZuEIEzMj39
8/QuJJiDWMtQr+Z4CuEAsJ3QnuXeneoXTQV+4Sd1+DJZ0w1pwJoj5l5X5KoiiHHPTNENbRF/GNAT
E4maOTaD6JoGFwiSLlISbCuAB8jQ5azZI2CfXc1d9klnZ42tPkT3aLoWbs3dVozLSXLpd9wOg6Zk
8AhFRvo7s0ypQ6cxd+RIG0Kb1kmxv+6ChIxyPqhZWlOP5AAJz2y+6nlgh0is7LFS9kmdOibCBzoO
Di2yIlu22mNZ5m9xY9k9QFXSKXIzC7u+rn/SVnRcHz3nqQIF2JS0kHLP7L+30n+wOkfYfbAZUVY0
+MQ7k+Oss5jGjs7kmscCEPa5U52IbaHuZn0V2buQHudfjAXvPkoBlS3uFL9+Zkh3y+B2wL7FIE+G
zZ2laPhYcIr8rBeqReUSFSH6uBbFqULiRaQ8BbR//lfC0rlkM7bKibQKhJUld5OOIanUkbVbkvK1
tDj/Es/FMmTMGAHquIw/CCYD/h0XnEch0xRp2FiVexP9bjYPAyntqA0ESQX7yj+8pIJ1NKqhWOjZ
4HTAmqWlmxboXKo+yfHjEAtGDUT/zyLtyi2mSaWUGBJiWRKxlyh1S+GOEGZ611jgpB0oizJaNSoe
avveK98b8pyVgBTDdJr6AGxtu8GyjeuS2XSIq0PjRF/WXZNg+zKuFdMrkQ5y8ZCSvRyUAjJbwMbU
WtHhNCBM5toaQ9Cp3N7L7+s31VHs+Kn73IS2+oN8md3GqZxsZ/2cbrg3rylzkWYIx7idY4hNKQPk
ZPWr0WgCJy/SDC6qhAOeFpHOoUGC3LXWuc2ergtp272tTo8LIkU65voUmKwShiTDjRzN8vVHXNJ2
8dfcBc6XIRrr2nRvK4pckJCGERBSJk6tztvQllQ5dkZ1eSPhsPt3vPG9qprSINYxSEN1N2J5AG4e
iZO8jz4WzANRcxqd+t9JS+P8RD5XBdo08PakTKdEuotEE4vbIf9ydhrnKPSwyunUSXjMbuzBskv9
NGMVJGstNmZHlnyNIgx2zrwXPeuJ9ITfYB3oKhZZRRZ7XUyfNZeVirLP/Zfe1YFXEX0SmZaQU857
DK2ZYw4UWtKhm8qvDmxHT3FansyX7pfqq4AKzBzR+8u2senAbUJ7rqzzfceDkSa5EaGQsyB1yn8V
2NEt0Egmnz+98N8U+GJEPmh0IBO4ohh9nqXqW2cYu1hTnq0lfZCW1u6z4BcdpJ3UDLuw7c9pHIse
9bf98uUbOCVF2ijXPdu7NtIKhe3Hvv9qhrKTZ6I3P+Y6rjHLKetiBppkmcicFv3ZxOraXt3RPrQt
cqrTT0b6v5ebEQYubHEBrrTKLDaTGcae3efxW4ccrRfFmt+B/hpLnFaOlhotPXtkMh6wWMUBEmJo
y86CRUqLLTmDA6Tgg3aefVwzbPWd5PYtczEf2OSiXRz3MdEbFDQzdMwhkUddPy4P19VUYAcWF9d0
s1yStoaWjiVxujB7jHNL0EP+D1H7Ii4usNW0nhrCSjDFXX4/fZFe2Ib6yK321r1xnnAXdQFbhpLw
vO8FTnoz/qC9VyO6rjO4g4/Jlikvk6rrSOYq63s/H3XtZyg6wE3Nv5Dg7ygBlUhPTdwF0yreY2Te
VvTxEHeLE+nFj7GW9qUR+tdlJuCKf8PXQi1ZOgOxLs+Oun5nFLtAdC/ZVIsVV7w9owus03Tk8m1Q
2V3+S6b/e42boin6v5LhbyRJ3C40GKF3Vp+c69jcq0MkyORFx8QZsDQvJMA7Ph4gps8A/7St8Cxp
L9dFITonzkSjJa+isYIoCsx310awm4UTriISnIVKvUEAKo+0MJwUr5b6x4SaAiewHfFX0uAstLCI
ZNYU7ntEa+vvOr0rOaY7OJgGdYsdFdATSYbZ1OoOhO23WZwHjFz7rAc/M/U4awL92moV+qBgnOlb
tF1KgEMjIv1QvrCabLrLTjRyFC/HzhpJYJLsgP4IFpcD5DeQYa9ZHswBdE2W5UM+PjTd4wJ8cC1q
gGz6v6MYrjkzuKA+9NI0qj3rS4q1JzOfXdJFd7l8wxzgBzKcC5j0Zu7zBapt5F+l8BT3lp1UAla2
U7/VuXGRPJtTLaITpNR8GdzZM/aJa3lIqD9jBfMdAt85+ibqQxcon8G5hWSsAIoXwfM086MReVb4
YIjqU1utDh/OjnMLZZUUvalAHaYvo1f9ZLMRhTvtLaf61f/I2Y5kN5Qc0aTzdvVgdZqcq6ik2Wrj
GGQHvzmUx/AJPV538eEvTLb4BRuw36+7P9FZ8n4jV+de6xDZNSyKsrU0QF+tGWr2NJqikR2BG+Tn
d0mE5UIS20QR5keZSHvNvOllZnV6nMcIZ5WqnYRIjgF4DW1DYyrKkrdGCKAXWHgi6wTVZR54qShj
YpRskoQun4POepny1mmi2p1zTPMSAErF0VcFm32RzrjXJbW18+oDaU43pjkgcTHC5zYAR2cuPkCp
GX1YcO+iq/G2Vly45LTC7JZgiSMkD1noaslTHGMV6Ofr7LCv/dPfXkhwEUTP9SbOY3BTl4+ZvjOD
2FajHVG+XyfzD4HxQofTCXWcC4Wa8E/kXN1hOsZLXOMZm8BrTEaUfpg6ojfo7UDyN0H+HYMUWZFi
aw08B83dfHqdrJNZaigvuJiStK9zJ5AT/4QRGVOezDorNqpPZv1NDk+FJEjA/yEMX/jhokjZDXne
BSyKPKi4RSmfJYe4rBPf3M97URuyQCv4hwtljpvJyCEtM9m3w4Ncj/BJp8l4+3fnxkWQiihV3jBT
svLWzZfdUsduEQtObtvfXQ6OCyGm0oxlLTNeWkyU6JIfBctNaRjuRbrOxpP54d6+auGo2K4iVTmn
mIOUz3L6dMtRXUhwR9UmrUETiYl/QQdj82yWh1ET4UcwI/zTGVyIcEfVJ1mySAUSojokP0pJrm1g
b1t2EYa5g7VjtaNOQ+en1hS+tEWp+ddZ3BbUhTpTylUyi6lotaQSBJXr932/X5abHlExyvtfMXHu
dEI3UmSZYC9qTUdKazutBscQPnhse4MLGc6lZm0wNlEMMhRV1FJ6ydr7MCE3uZwLEc6f6thbGxAJ
GUqbE0Bwq94if+3Hn9clcp0Tkx8PZXAsLSCdQWRE6KHRrhni/RJR7zqZfwgO/2XGlLlEXI7MSFcG
CU/AL39tIAw93aXnyZndDkvFRaHhH5LlCz3OlwLpucq1GO3N9EXzI2fZa6EdH1Mn+aXsZJ86kVfL
dm4IRHZdv0Hko34n2kC6kfWaVtYnDNDZJZr4rx+kiAL7fWVBsyzpaiihFU6W7kv6bmg3TMoj97kc
HOcgCiMyK8qKA33oG/2vLj72hsDRbYeeCwnOCyDfU6ZahWwaU0cOPOHqR90lV3aAvBfpHZPzP/s7
U+YcQkry3LQWZN3h2+yw+fWU4Y08zG7uSq6oHioyJs4tLFU1LNiyiTuFntgjsCyn8pTVk+CtRqQC
nF9YehL3soXEOJ0+Daphy4XoKVxAgW+1M6xe6jq219Cqvg7Dp0FYr2HW/odUsOIZWb1pEoV/lZOs
Ogsm1t5OMQvfsSXWR+0+P7SP874UvahuMrOixXmCMcZEusoeUABm8SPcF37gas/k0bxjS2yxQG60
JcFNXUSR8wIVWQI9Zivysvi70Ua2MYge3EUU2O8rL1CMGKoI2XtDvLQOdjPW2Zcb3Mzq0DgvYAJU
JAceNQY0rfMAFpT8+TqBTVPRNGBLUcy4UZVTYiyxIIvJ0B6C+p3KbjLkwLp1r9PY9DMXGvz9oMzU
qMZ8ELKNLrPT6Oc8YD3ny1zfcr9akeFCWzTIaObooWBDiHnB4dnApFjbVnYSCtJcwZnxVU5Uo6dp
0fAaA7T6gjzk5iGuBB0X23eQFTOc7hZ5gGKRgftocujfWAk13FXecpy8DiHT+HldQNtq/LcSaJwa
R3hGqLrf3aIWsbHJ0u1yEa76duKxYojT5ABtXmrGukTn4/imfmIF2sHJD0aGUlTshq6oWCoSEhfc
lCRN9CiBNkzhnVHmbqof8kn03ijkigtroZY1udGCivYwuSqW2iR+c+r99pB5KF46ou5hkSVxgW3u
KS1qzULWMcytHUjB4CuRbDlxj2b/RSu/X9cL0RlyzsFAMaIaKmZRxj4Nj4l8EIJCb80AA0Trb90j
HC7K0IeBYc5wDmSX/lJ+YLWnh/2pTuD2id2doPMO+gNVWz51O/F5ChSfR5BQa23okggBNg4qxzSb
YzakgiVoApERLuxhialaDR2uWhXpAI6RoP8fQL6p2r5MKRF4DSb+P8P55Sw5p6F1BCt6KpwlkJy+
9aqxSyvlFJbJawuoCtlqPne1sGK1BajzQYCc86j6JaqxJBuG9gDTxihZ8RL/p8DQ0S4/qG74qHkE
g87ZmdxSUF8pDudQakULNJqC2bD1JbJrzUOgChy9SHacD0mNGkCmM1iz6gMg86Vy8BSq2LPx9bqd
idwI4dyIHvXjqLFOrQwwJm8YnoQFmK45wEUOXvUsRnnatmzMH6BxG9PHFmfZQ9X9f+IXlJlTAOiN
Kk/L6F1n6zqRP5bt0GkByiyFhOrwVZ3up/4uFmHJsYP5Q+MJpgllKlu4LnFKMNa1QloZB9dZu6FD
e0OD0czgAQMHdq6rgoR/k58VMU4dZgw5qP2MZKypzhl2jybBSxi83nBmKxqcJhRdojVqhTvZJD9O
yWiH7atRf7tOY9PrrWhwUcQMU7UkKdy6SuKHolxOeSkaChHJhdMvYL7oC6VIX8YuPplp74x671RT
5qmYrYsz+vavOOJLmQkmd8kogyNamnQfhmpjG00mgnIQnBtfxCxjqxtV9oDfK3HiRHTGKmpD1JEs
UDKDixfapBlNaaFheJznnSpjZFNtnqyFCK5jm67togP8KJ8axkEZUxSOVLPWdqaECR1gKamuhSXI
NrDLBVFQxBUXJHpLi+IYuzq9rHpq42NpnXNRBUfEEecKmrHveoM925IYq+rU3CHWftHx3vQv3YDB
uQGlQWNow+aKov6oaHtifY9igT5vp/8r8XBuoDcCUmlsyC5+W4D8WJ8lZ/7af4n26ilzZFHf37Z0
GHwXAUKEztcg0qiVhiYAtYz80tuHoQA+fvzjuolui+dCg9MAvWlH4FywnqNZfVNJsZvi3k1H5T6Y
Jvc6qe2SJbnQ4lQBawDaHkst0W0wWZJdt6MvD81zbRRPtMIbgLVk+6UrH9vWfGFu8Dr1bdd3Ic6p
B6iQvGOMGh3Gu5LEr9MxRaPdt6BNvaYxBOREsuM0ZQz7Ye5r8GrJP3vtvpY/B+jru87Sdo63OlAu
YgCCWrNqlPlwG53u5k+JH9e2/rNCG5wv38m25NJX/b7z8YYjusb9gyVcjpOLJHiQmM0qhLVRe/mi
eu1OcirDZnB/zS54Tj9f53Tbxf9Njb+NoLkLwAUmHsT68vR/pH3Xctw60+0TsQogCYZbhkmKI1mS
7RuW7W0z58ynPwve5/fQMPegPvlaVdNqsHuh0WF1OxwaWYVMpo744ujpRHO1gdHVP6ojiAduwD15
KrEPzkn80Iv219WROJ34+BgmrSn6jD+6sx/TcMo700uctH7+OynCs2NaImVUwgnPxH7aZeb80GS2
a2vxnubRu0Kwy/cRUKSylszuCijU68TtMC1WjfkDVthIEETiVDr/+yqvh74+wJWCsNKcqIcUotsT
9ZCmMgY+qTUIWBEmE4qpo4Ew6cS3pMdno3LC28HnSxaTu7iT+LHMugWsiIpJb0wb0DQkCSaDC6+1
Z0kPm+zkBKRo9FjpF55KMtvaG0GUFmq372yUu+CRyN1VFsSaQm4GJlKiuB9D7EnG7io0N2ORI/jC
ZP1XEj8SObxGVWflzFtL0QOTpDMQ6Mxo7nRMCncySUISc4zDeg55vYycq9u78l47TE58hwnN6BX7
UOpddpe4y4N0KJVHlX++o375FROiTmBebio8Pvt3OSboUJDHqvz2qB8Cv5Q8qyVmKM4N04RQ01pg
I216WvrvWMLzHjwymYrPYhpErHGarIiUlo9gtsnB1G+p8lGvsVdRFjVtq3ERI5yZgSHVwQKBgA9W
UJCRpa+TNkmi9O02dP0iQ4BWA41/dKlQZoxuMQSn7RBJKPfZLt/jxX5WznxVW7UPMT/WvMhsnnvq
nyZxEc3VX2GgrkSsilQ8RDAR4oFwd1fNzGnV+RnJbydSirNdWJLrSnaiAuwm2Idj0AwTwyNmoXvy
Q4tkewq34emilAC4WaRhFxhXihqHZLkpMjBbW+fr5vcf0dJFiACzSdjNFeOBJXcmnsxJPFVxwpPt
Zq/KGZfxIXyLPdszXq4L5r977YsJ2FuRaOlq/nS0qtRRp2M6gsypO6XTj1p25cvOUYjKzLwYlpBA
VA6ur/FWyT288/9KG7H4mS9Ercqajxkzn1kVGEbi3aI9W1njqVkqiSu2M3AXRxNpSsNKaWLbgkKc
Fkr1Yz9bPNPv/MDBuNqb+Sl/u67df7xRfhnJz9Bg5V7GWFoxGCd5R3TySPBkZZF1MuzwjJJf49RR
6Kqatqdz6WfpJNNW4mg/T2MlPAe/ndJE0HZunOif8J7tKAryQeH0Xjs4xMMrE/fMdY1lMgU8qWq7
7VNOfDU06XOeL+c0CySeJ7HKn80oK7WSuclLsKugMKeCO1l/DJOnKTIlekhNRcCQbozR7jrj8Hgh
W0OXvuKr//S7GU8S9WAe6fH6uW1HBBdDEdCkaqIwKVuIo+VnvCardPEqi7mV9q5eYqRRGeijKBik
tN8BH81HbFhUNFP1aIROSxSUOlnWadMGViIEGyim1IzMHMhY6TEftJPP1G5i4EoCN5GVCUwKUeKF
A5P9bL0Uxwx2cEoP5Z4+0T390R+DB81PzvPhfY1OK8GCVWhTEBaU07xynhfeNhr63U30YC+O+ZlT
PyjHMXGxuuW6cWz3V63ECtaBBVhaXfMqCH1QHnhXRWj5oKsM952/+N0+rDBdXrxzSHolVrhqlKnS
egyPIcQqvynW0bZrp8t8iW481v3jPlsJES+ZBpsHB56jzH/wnqF2jzXM8+P4ke+klK6g5z92RZi4
3w0EtEUeczKbJNqnA/L7b2kIYhLjMAyebn0C8Zrk023GVxftxB1vgxWnTRbz2mP7tQpTpy0Xp9J3
vX1Qk8UpZxkNrMT3LDFcZRPRggLBFXYZDPVzVO8kn2sTqFYKCfjR1m0MuicIoNTpPM4Bar5FXuzG
32MMnqIiQ33sDXmRUQRtgv5KrIApY01a7EnFh8NVOQwJ5jgO8/z1um7bMkA1ijcnA++d4GXakDWm
Aq5jnyndzahFN1mzgJFEFp1un+BFjOBVjRoZeW4DHudhcViYO1GFymnzmhbvuVPYRZDgWUGuanHX
4cy6LHHz9FFpA6+oXCX78lfnJqbTLIPOkxnyalZ9TpUn07gxqSRM3B4SuegiZtRIXw921QMBkSDc
hYf+bjjERwISheTEJIQa2/malSzBh0ZtMDTCyXbSV87YsBxM374bPebyHKg0F7B9l/36SrrgULSN
l7nj+De60Qf6OJ8mb7kFwvvNm965EwYdmyeg+z6XWPv2kRoUY8YaOsJ0MRIgqqoGRQTBrY/lEwfq
RB67N/fU7+7aw3UL2UTBlSjBexMlbDSmwBKzQn9qFvNxUhPfrKfbMYlmp0YzNwrjsgiOf6Y/sH4l
VAgSciPoiB4gSOhPnccvliTwTBwozynXmDKSyduE3pU8ITYw65FioBxuwLfVYB+1FbrtUxY52v3i
dq9gGm3OdeURWcS9CScrsQJqdZZph/WEWQl9KTy2PCvgzWTTwdTern/D7dHBlSABt8KlwejqgCzF
xxzpOBu7WDIv8R6fbJee+cwRXjeaxBU3EXklUkAwNR3MuO/wCbHnTcNiYsPTZd0fkq8mRgRKPLSt
iSyp3xo3avpVqV/+7tjECADUiESvIrxwk2N9M7q8HhD6VecQjK93Tuxy8hL1Rpv2MsOQOJ0YCkwN
yG7JCKdbitYji6N/UoNvxngTNOeyl3woiRFaAoiZeT1gThthTmFidKKdFwPNTxbbW1ltO0rQSrqC
ZOIEPClYPrZYDpX7BTt2y6O5ZE4c7ZFGc65/vE3jsJhGLWqAjlvMQJOQJbFZmLlPjOUZzAA7m877
6yI2VbmIEJPOlBhmnOQoaJf6gLbZGEbxJSIPZiBLZG6/aFeSeCC+ejSZWJOnDDEktb5xyk/RLvgQ
3xVYpWR8LD3laJX+dc02nXclT7hGi6XvrCjDO72xj1bUOVN2r3YSu5PJEOzOtkM9U/hkLIt8Je3A
JHMI4newbIONB8zBoKfWMC4hIGwD9vkhCw1w1LFb7Id2FFY5c39vE+1dVwiY4G1CqYlFDlzd1SfC
0k876XrYdTn7/7INgdR1esImEcsNUD2sXOQTZcOW26/LlVRuoiupld6Wc23ouW/cDYjn+325Hw7Z
1zQDA/7kIzA5qLZHJC686VorocKh0hi70ZcZQVaW9yew77tqJNsYtOlaKxHChbWYDZLAs8W996ZV
nlCgdzVoJGV/lckRbqmIqnWSaJBjZq1ngfW7Z9+IfeilLHOSMxOJm5I4y7SKgSK97b8oYeXEuaSu
J9FE3CChVb2dDkAjNEAOL0QJThEpXZXVn+wqeX0HOlw+ji2gA9E0NNjYDBBODHdIMe1tVO48p951
MTKNBICI1VyPW9XOfcXESjKs61zS0BnqmzSsJHC3HR+tNOJfb+VGsz6OiT3g64yn5EOeOWPmGOjw
RBUHGTCn+mHu2ancwZkknrT9XlkJFlCj7NrZSmro2FYusx3O6ACyCndOd9qJr9B5R80IJ2XzhXwW
2ItEroBqqubeynArNgGQKcA8UZk5evW5AqcI6Q/SJUEbII/VhljzC+p53MHiNLA5jnNn1KDtL+yX
Sv3S5aETVDJSYI43wmvhNyHC11Ni1VZZoQJ62U0EUhF0EM2scUYWOzo6gq9bpUwj4YuldtRqjQHj
j1vLmxPNyXr7OFJbElvIxHDnWFlkGZXlmKo4uMk8qrafYTCnGyRJBtm5CTiez5pRTSaMwQges/q5
Mfxcp05RRk7dT5Jjk8kSAD2O8YpOUZL3y+6FAf/S5HMa76MwdCxMTV3/RFte9ZtBCKheTk2Q1gXc
OQPlLt+cXt2Ay3NyuRMX+1SWKNzA9os4BjKe37/VZLBKmzKIY6AoLW9ZKbGFDSDE7xugCbY1XdPE
IcC2qyMrnvH7c/2qJ6lT2b1HwLZnYyj9+slta3KRJCA7Ngur89jhKy3B6GpBuVeyWTICIRMhoHpF
SRlQbti039fJV0u6s47/wJ9ocNFBQANDtUoTHENIo34b/eGYnsinJEE49O+qW+2TJhul59Z0TaCA
CDSIS3TSExxagm3ZTXDQab5rwMFIzNiZu+Vm0QsvCJLn699qGyEuegoI0YyGplsRrKILdlX8oAb7
TjZ7KPtWAkCM09xXWQbNSD2cssbaoeB7uK6FzLYFXCBKhTRqPuWgFba8PjqELTgWtA9kebou5z8w
4XJcAibkOmJlxm+i0bX2qluAhjt32R1fGlbsm911adta2YaJRUpYjCcObfZaPNK2wsF1wbnXbLSI
fx2sIzFly7K3beCXHHFwUxmrcu5VbuvajznpXTCeYpxacnQyIcLjM2zsMkxbvDGGPOKL6RSs+bE+
60r6v0ewgLmLMgL42LQ2lCSFMobZHKNxfo4Le3QLsB5OZPx0/QP9hzlchAkwZFdVoM4thEVH3tg3
HYqD4YABH8Ob75pi+00zAZIiIywbNYCRt+PiFHgFlsWHv9RHACElMhPQY/0079H/uabTj+90rz7y
sFU2t70VL/+mkIA9CHnGJuWnpxxSC3mxfp/vjdvqZnCxdO3h3w1l7ZssWt6Go8s3E+BIy1UdXPDw
KkYejeS+NSUGKPt9AYuGLEkUi2tVd6VLm/kwzrKQayuT89vJCTBEw6hZegrUhmUfeRWar45V0Bo5
76ifnc3jdbuQAJFY3+lBpaazGfmPGFupdqG9sA8srycvjbCwGNvuiXNdHv/3/7wLf30isdZTKdhk
b/G7kCfSOT3iv33g7ygprk9RbJtO9XqyVXR54NZIHaPELGP10NQydOXf+5oyAkbMoGEdohGHl2fj
XWpjZFK3GpfMjd9H1EvL/hz0MpY/CdjqAlTUhNVVQBoEE1niJWT2jMJRZYlzmVUIYAF21No0Grxh
wvIxjw9lGLuFfjbACX7dGmRyBJgo8hyxa4zXraHOHp3Ad0zRyqTOh4LIsEF2bgI2mGE5o+URvhvS
Uzoi3XeDganr2shQTxfwQWtipUlzvDObj72P3Hjs1NiGnKJ2rjXY5vHvIvDxTdq5sh3RXpxKwAyN
hEm9xPhcHVj2zF3qBx627O71HQiBMJg/y9LNkrMU89rg5jH0hkfQY74Ph4eK7tVOVhSWyRCCinZJ
dZKUAIr0BzZ7FdjrVYO9Wbs3n0DW4NpncO91+79EQ7GJWjf7OiAgqPNTeljqvRkfhwn7cCWsJjLV
BNiI8lmfSx17/rq2OzL0Fxnt/JmRUJY74iZ9BZ6YABUhZ6EOSnwmsg+/8OWnGMxXkLPqnNbD2p7b
8QPW0h+SvSxkl8VOjB/AKjexLG2WlXEHP8DKB76QrVWwgdlC+wg50E8ycZtqqhqlGpbaIXcleHbR
DJk6dAARLQAPNinuKmY8ELN+ze3cA7WDJNrdBP2VOMHJwV3YLwmv+ZnlHXjnM7T5zPZDn37EWkBH
RZ//dVDZNJaVOMG3s8FeyvnnDibls4Z+xfYL0V7+RgQV0xMqI9gBxikwAuQNLGQ/SJP55kDc62Ku
HxwVm/pHswhjyrlUzbo59T1Ans5HrGpkjjKkh7pTvLyV7iC/fnyUqL+bIotqLDhTcEXjZTo5SQIa
yK5tHaXC/lpzeNSm1tEoxmjGxs/GxbWTUxLmdypI6Zx+jO/yXLZleTOG/PU9qUhsNnWxDVV5E9dy
W7dHi0nSJ1ttyQZZCRC8PgJt1pwPqKt3xeDEqX3TR9ljoTYHvYEXViXImipz304RerFTyVz6dvS6
Ei54fhfXOZ14ew2/iTB45YNwH0G/4fDGDFu6WFQqTwggysYiqh3hNPmjnfgZdnWZTybk8XdNuJP1
fMusSYCaPCdhDqYdeEpju+lSvAR55sdd/L/PWv/2CUWIKXsDMR4gxmZ+Hv1T6rexLAu2GXmBbUG3
LYZ2YUPQxKqnYGAhnBFz9y/lstxhbHyvhLbhxKSQWcW2zV+ECfpgPG4IWIOvpBROgo3smRee9MQp
bvRn61uIga/wWfvnOtjI9BNgsy+qBG8b9PuFw+IMHWaWW69GdxlKvNcFbd8+v3QTiQu00S7Uasbt
M8VfS6u4t9pmp9fDS6dEkRNW04/r4rYt8CJOCIvCAW3rKp+MosbsUPNUh6gLJZLIQSZEAE29myJd
VZD370frOY7rZ0MHiS5YGK/rIjELsUlt6tuwWjg2Z1Hkz0HyQc00Gb+bTBUBDRdmmtrykyWBoU43
305h5CbmewK6izOZ/J9YxTtto9gh5QvCih7rkZrYVVBKkEWNWzzrQAXU5ZiFdfaWJkhBXq1XGe8m
mXbta3ds98NX6x/tju0XP7hp9uanVjY1vv2BLhIFdE2KsM2LHB0YprJr00diHN9hABq4CykIPpkq
RgSxSeyU8FHqeFGfpj56NErZgO7m91+JEExZpakeBxqgJ6VnzEc4NirRVZJJLFkmRYjou3Dp47CB
V5IsdkLrox3ZzhR/vH5a25fdShfBlkPKZlMb8cxTDsuO7TLwLxY3wWFyowMm6d3lf++/MVCq//V1
RHuL6GiWHGp6jd40GZheA/3UhoX3l2oJVkbKcGpME59oPlXH7pHzypGH+pb3xKRe8NRLvtVmGLpS
S7j5aI7MbtoDdULelIVVx4Hu6QT4Np5b6z5vZDmOzQtiJU+4/NoRN18Ax/VnzXI6sqtCtNIrLQhO
bhTrPbeDZlhANeAaEy+jmhVtofLx8K4+qfTZnk+ker7+uTZNXQcOYbkCRb1ROD5bSfWxYMA6PQuc
YdyBpcOjsgtoG+tWUoRDG+wyKlgJzrXRje8xLoV5WfKY606G4j2y8Ko3H6LhcF2zbf9aCRViBjDq
qHPaI2YYPqoufy2Xhqu42Y3yMvgGdkVZ0gW7HBf+eKFfJIrZV1pn2I/eoY1udHufJ3u7yClf4j3K
tx4pHCgpiSxlOor517kaNH3mj2WrcrVdv0/vtHu89Iof/0442bEnY3njp3ZNRwGBK4PEBla/IcMc
3AYK9YbpNQtuRgaGGv0+xn7Q3lIkLr55b62OVYBjK6Zjl9WwHvDVOEncebhl9teNZdOrVyIELB7J
QtKSD3/O4CnCQnhvzD/RvPPa/pyEEpfbzqeshAlIPDSkpRVBTYADv7lbsNIFD4Nj6HLGEenQgsTD
dQGPMUIb0jzDrazvo0fFQbUDhN++5VU/RtVpnMyPQNbuyDqat9+tKyUFYCkx+jk2DEEnL7hxhy8O
NVQEA6wktSj7dAK2xGOQRwoWafpUz73AcPqq3pP4Ral2aVC963JbaSVgilmhrT40OS3DafA0pGYj
dG8t973HZ/tsTzZquu1sJrYUoqfZMsSQOtG1wQw4b1J25OWV7sCQBU5378qT6hcxgvX3s1J0swmf
VovQCed9oYc+C39YXSDx5P8w/YskwfSbGtdZNsH0s1trD9MHpUV65Il0PBo9mQ1yy/4DqhhB5cgw
VZOIVSMdS7FJasME5/K+iF7T1HQx4g1Sddkkn0yQAFClOZkZIygUWGVPzzD6L22LRXGDsSzeVAyy
/QebeMh0AmYwHU9HIhihrYdNknYIeUrFJ/mXbPh0HQw3EePy+z9de/X+6fuJFkELc2imyAnM1wTM
BRGTmIJECXG+f47ZSIkNJXr7uZqf6up4XYntb/LrkH5a4koJLQymuh/w8dE15RbFQ4DhUW2qvKD4
eF2QTBHh42eWpmRRiHYJTIjuKx3jZ8MoCWVkIvjfV7p0WqoOJMBZ2SS5sdj8GKNt+boW28eFRnbN
UGFYpgDX05DF4cxNWIuJn4dAUi184K/rYpFxOW2KMgi2vDMbrxGRy8mcwNVnj7ysFj4pqleOip9k
NwmRWdimGa/k8P9jdWo0HzoaL/gwTfKSR5qjxWCMOl8/NpkM4dhKNmil1aAwjV2aHrGiG2aMj51B
P1wXsx3nrXQRLrmlD8B9O0JO83OOt/CWQ+Cl7rgLH4c9qIQlGaPt0udKngAxdCqnLOSNgWRv7ef9
sgtO9TnZZXwKasAOGQfTnH7xXVb6lBynWIkETUuckBYFO4MeahMtvfUpnmRoLRMi5NwyJVo0xUAp
sulO83C2mmPeSc5P5d/jj6vncn5i5bGqtDQ0eOtKiuZyZM477CUsEDCUeBPbu+w5fqm9+lZVHYMX
dXeJO++1E3ppvPDn5KrsJpTZj8jwZGtzY4Jt8t/vST12gx7Zr5zLW3OnF+VRRl8lcXGxVBnrdV8W
CcB3aWrPGA9xiLUfYC1KC8O97hmb0Lg6aP6xV07eq7mKJisYaoBdQCRdjksze38nQsCRvNZzO7GB
V0pSPQ+d9qYE9Xu0MNEGi0c4M1VdcDfe1TcVBbQI+6dFOyiyCsT2A/wiQHSsoKKF1ijQIbs1TqiP
1Y791Byms3I3Hslhzp3sRdY0tulmK5GCm6lFr9uNAp3SNMDcvO0ELN2TQTbxtQ1VpgXObB1EqUin
/m4BSKAbWVBg1vX/mNLqO2Y6pt960w+Q98Gf7MdEkTLQbat3EStYBSaGFhPtmHxkM0GC2N6zegbH
Uya5+jc9aaWdcMGEbRPpY4dJ5XTunQSE2sP0lVULMk+SZ5RMH+GGMQZjICXjbEBgWDI/DNWuCiS6
bL7UVroIVt6zKdQV7PHzK5N+s2eLOEMPToAsvyFG8mCoteTWlKgkzmCBIk0degsZ9iwClcKku3k/
OkP4/To8bM3kGeSiljiJtbQa66rF5m/C5na5pU7pYo/OB/258ssjighYjdnJFhFtqmZRpoL7wFQ1
Ec/jDIthlwlHGXama7a51zbmKU+H93RIrsRw9F2ha6qAUk6vkTO2zGCHFt0Devn3149v08Btamma
xiwT/IC/i4grRnRQsCItbd/X2nMQgpQnA7+/rF1hGwJtyyRM44u0xNEkMHrpWkHxlk7wlk79Ce/p
ijiGN7nKXgXFi6uid+a6bptfaSVSOL5hnOqy4xuWWFU5TH8ItH+WXvKJZDL431efCEmPJKDYgOMr
oN1wehDBnTqr/SdoLdn485YkShiS0bA6YotN7gaLMZScg21/br8OBjKLypcAvc3Xj2wLIyhVdR17
3alpiPsDsLrCVjA7CbfRCjdXd0r3qqHHqJ+cqJMVE1U+qCNGaWthAoaXeWGXmYmrgznqyTrBKG40
b7lBkthR7tTdcCI71avgv/Mp3mmfrmu6eZwrTQXDX9KClLYFe6zTkz3dhkiIy8IwmQgB0ydbC6il
I1vVGLO9r7O58/TALHftomaSIGkzs0OxxtZiCGJ4oel3OzQR8FosQZND68++4cZ+0aFJDG+FA/gw
PfbPew7vIk3wrJhRbchjaJanhzw2Hc12ySR5EvPf+NM6LjIEzyqHEO9g3nOQljdNehe/Y4G9wUsu
KqU65zESAiSz7WO6cIIrtozF5yWL2HnK09wp20Q2MbmpimpAGPrpIE74OB02+pgq79jQ+xcQ9bpR
JPke/Or+46xWAoTv0YMVB+vKgeJhVrfmYbBB2eTUaoyRzIou/Q8liCOkL5I5Mz0tS6tnhdmlbJpt
09xX/4TwwYLcbLAsEa1SRfASzB9b/fs4xBJ82rztQcTz6ygFzJisLopsfpSjiwVTdx0eddUu8vRP
YeJpe85OSd5CKnkfyDQTsCJsOqoMBpyrme5nyyuy75Usx7QJvGhEUG2COj3Wt/zuv9ZiLHbGp6+7
bARdnZIeYqwwt+NCuaGDfs6TVrYVYOvmpxouY9zwIFAQk9uhMWM+i29WoVbg5APYEjQ3VL8t6vN1
rNi0Td34GaoTqon5JqTjsM6H4koZy+wez0RvzPICTYqta4XFrm8n38LT1ECt7LrczY+2kitYCtY3
BFHKd4PFbLnV5vxDSJNduQwSMdy1/nC9lRjBNoYJ5qgOCAWjnLjMHHf2QCVNiDJNhHukCK0oiCje
BqzrT0prHkMsjClUU9KhwH/mmibC+yDFlbgsvO3CUkJ3zFJnYZUDQnaHlEeS3wSyprlNk7+cnPgo
TtDmE2YlDJAkPyxyx6YHbI9xGv2E3hb/ui1sURBjP/YvI2QC2CeTYmk2J7BfHswHuiN+i2ECzuld
jg55iF7H3ezxt4JCdtclb347FB8QUVEN4C9Af1KgK6u1UB4zyHmIPxnWl9SQNATKRAjgXxvLnAwB
RDTtx5kOLg3vsH/+PRC40oP/E6s4Vy3LSqksHhhibVuMcQEzeIsmyQtVpongsnYLpughW2ARrHTK
4W5IVGdeUtkdshl3rnQRXLbLG768A2KMc4OBZQzuoZteOTV72QNkE2JXggTHLedRmbqfXE/Y2RcG
3yP6Abs+zSV818dBZGGAQdCAqf3+cYw5M8y0B0DE+q6Ifd14sWQMiZswx36JEJ11RqOUmmowsjY7
UOttfBcYrH5fcNBsqupS4xtVylZ1y8F00+CJ0ulYBvv2HZxYBvJ8/3dcYnbYitAcZyFp5Ufq/WJ9
MstvWdCgQf3bO1yfdw7x4ieeUoKZcaKslDA8PwmSBAX65ePpuZUtRt10GQuEW8RAVGSKZAWx2lTY
Scl7lMa3cvInbXDQevUORWyq4z0ItgUqvjzbYgyaZkJgZ/W9eWeqfL4gN7q3MsgGyVW3mSagF1ni
iHVQ9IXaYfuC3zegztNd6pTf0d6VzFitg8vBrb6zx+DLdf02myXWQgXjG7CBAbsikS9v7XLxjFyb
nCltg/1Mi8FLJgOvgiSN5t1k441P5vKRVSV5RyJh/T+ov/vwSKwRwSFuqE4PkakYbsMy2qHRbX9d
101IWp2vcB/lY88MKy15FiH2a2N29Q6T+dP3cX66LmiLNBNh+i+rEZfoGlZgGZPOLXNn7TkrSFJ6
SAr7JbrNiDS9tBlMrKSJ9xPaAWuD9+ox5y7/whdvYiob3V/JW7w3nPCRud1n7BOSNYBxy/gjZlqJ
FW4sDMQok8rwHFHPnIUseVZQVnX4sGCzH95TuaU2AgmVmZqFWYPfTYSpk2GEEXyjsR5q0MbMdu2y
OvawvFIS1G6f5kWScKFYrO6RccVrxBjAutOHrwordm01+uGigp6uad/R8n3RDJwuv2sG4kCSVxNq
xVRHI1v60dBCB20c1y1yWykLNB0MUGaJuS0FO+np0qIIV9iY12PlbVfQEwuQYtJvClK8XJe2eWHa
F2mCZTRF0RLsKke3d5KjcLt86JZRNi2x/RpeCeEqr6IypTDw+Eh4F8fJOvMm9txtQTWdYMAdjL9+
tV8ebZT+TFkExcHoT7O/KCdYop3QrFYJ5IIWxzjZoOANX6rEbXxln/k9cd5TmKYrPUV7tJY8HSvI
KxnWXLHAy+rHqnpPHH0RIrb72iVGG9BDinrFXN8NMXblGOVdr79jBxl6PLDRR2cqKghipi5r6gD7
C+DFHf2H9jdszvdLhJ5AJps32AoN1oKEd0HZqUOMPA/4G0LmUlBMdTHC6Sh5R9C+FiMg76L3/5+V
3ojfFNo5KmthcZ+ue5NMF8Gb7KDOSGsgwtXz1yWtnYadTfSU/J0QwZu6MqZdYCDjuFR3jb0DvZBu
SuKbresX8xm2Af4tJHrEpEvbaQUo4WDIYbMrai8cPwx0n7USS96MotZihE+PcfIunBjqzbWfvyq3
vNuPc+l2X23TbW8ZqMBlT51NKEKgy4iGCRcVG7B/hyIaJlph8W6/7Fje54flgPr2IXU7H5Q/t8Zu
PhhPsiz01q508IvrloHlHGDX++M0l6CukwhqjqfiZ4dm9Fx9tRI0yZhnilVQ5AZPIiwWUu/No+H/
78aCKWnMBRjYD4JB6d/1rTS9yCJzwJXVnGL2qKoY6DlfF7F1Ya1EiI2AUTLkdVTPnJQucIL0tVd+
lGni3lakl9z3W+61liQEwEmSKuBGRF+ohj3p43lY7obqHVf8WgS/UlZXlZGRTO0UiNAVy0n00qlJ
dKijWXJmm6avYes4b3K1KFrpfpcDOjKaY1ELTL9xpgqFJXsXn7oDWHXr0TGc2bNfo5Os0rP5glhL
FS7ENFGTvg3wqYq6QC5BwRM/WGCJU2JZnV+pqh24cUu1rwvNhn1ThswfQzWSQPFWzLH+L0SbnLWs
ZhkoCvQqczCCDuq61+smuRnVr0SIJOCwx4EQbvatHz9pXrlPy910Nvd8hiST0fdsm+WvbykSgquh
ZcyKUSDgrQ6sfOtrn8ge6VKFBLusS6vVMmXijfIVaDGmm3a3uBw8KreXfB5+/GLUtD47ASKLCfTI
WgwXWIbTkj/0k1eSFstUjjr9Eme3uSnxha3LBoTc6I4wNGqjuP+7KzRmo1mU0/Yk1pc8AsdX7DDM
ZAWyGbDN4uNakHA796GaJbHWQ9DRwrDBdOCcGPUR0YYTejJp20Z+0Upw8EUJlcYeK3AI675mnKls
wkb2+4IrWySurSGAMrX5uJQ3hvaOh/76sAQnrfuUZmWE3sQCI+J97GDdgZp+vO6mm46jqgQk3AQo
+POyXoFtXSHHRYcOF+MANvvJrQqsuU1314VsmtdKiPDVTU5X2GNgxx9HZV9b8cNQ2ZFPivE10BTZ
3B8/9T98ZyVM/OrFohNTh0asoY6BDVZAWBPbl9Eu1TS3ZJwlseDm3buSJ1iBbVYWmPhwjaRBto/K
7g5bl4kzk/ptaVTfarSn64e52UenrQQKZjEPTaFYHcxO33fHDDiEvliEbDaajHnOpHE1P30wJI2y
m7auWjZljOFdLCaO7b5dUCFsEbRFYMpj5U3Xq5J7f/tqvMgQM8cTpkFpzRo+kFrfF5hEMl0wg5z0
g2x1yrbR/1JGrPGgUXQhbYY7OCmwMELvvCi3fGuqJSH8phhMg4LlHtzzTGx4tINl0rQZHyroX8yM
uth81El7Y7aF2KqKfcfgcRYbzLoyDwsTjWX+1J6WZj+aR6ZK3Hc7UtIuMrhxrEBiTBsVnD6IFviG
Ns5hmH8eDrwpubivdzxsli0TlynF/74WOPad0aNHwB+Mb3gs+L2iOKBDkDgSv7D/QIqVWgIszaqW
krri2OfSnQHCPzN0Kr/3xlv1ELiyYZ1t816JE4CpJGVqKgm+FDnZju7Wd/pxRuqF3Mi4xKWSBEjq
+j4I1b5GpMJ80zyb5ed4PszZk5G7c0udZXK7TDb7udm5jrbeX4YowFJEs3iMaqgXvpoP3bF4iO+i
N9SwzlhetrM/yQJplcdAV76eIWQCA6NokG6FE3NGw8yjb8o9mD+Gt/iMZXf6EVRUnn6IdzRxnpkL
2vbH+evySZcl1jZx8aK1WFUp0Ck7mZwm16AWItzodtCL7xI7lXiDIQSeyRARuy2AIzw/jr63Q3cw
PjU3P18po2cd5sNSOYEsUb55r600E2LQlC5KhN4L1HKUt8z6wMrMZdkhH3InVr9c11B2iAK+WEC2
Pk9xiCo95/VnNkqS75shwUoVAU6Aj6yZS6jSGeiafsI0tFOQ+zAIwKI3Oovy4+/UEXAlihJmFSUs
U1XH26xeQgf5ZIlRyGxCABMKfoik4nYXV98MrLuf1ddCf7uux+ax6eBXQdObZaH97f+RdmXLcePI
9osYwR3kK5diVam0S5bsF4bdtrnvO7/+HmhmWhSEIe64H9rREYpgVgK5IZeTH62wlTVyEUowI/V6
EwK7Q1tvGvlVTTvPzjwyiDJeXCnYkGPE3IiqPJwzmGMpvajmc2YIpED0fUag7XCYUqXC99P8ac6O
xPqyf1xchdn8fkaK+6isMnvFtY/11zm9HctzaD13QGoAHuU+Jb5D3pBiBNrqV0sfe9w+7eFU/fxg
nSBlvbNiow0iwKC7EuE68V9uG5KMUNvZNGNHJHXJB4pfgDHxysu/IOAEjHF1FYvcCVe+N+QY+S6j
KW/kEpdVrNdW8ahNA5RIEJ8Jj5Hxk3Xf2X1PeWqwGYhcJQjPHBmLI3CO85cWGJ5T6M5f9+9OJIWM
m+y1ajInKiUVwYtXGe/bWdQPy3fF74fHlsaX3LLtqoXDaD26ZiH3Qk8+UTQ4xS8OtvcngDWajtku
Q1cBbWkxLGHXWxgvdH5zKRJgavaHuf8RAcPjTw7ubyrskEhttr0+SJAIuUodrdacsBe0tfFl7p0C
Y+/CHDtfzAjvD8m+7epvq+2S4bTPhIgEY+PSTJ7sSoUnWuYKdig7of82WBc52CfzXyT7nRXG1uXI
dVt5+hYcaQhtqyABhguqbe4EAITUH1YvDUR1fL5k4wWC9jW0irJdLI02L3nc4IJMvfKrqvuimcI6
JrUyn4I+/Z0Go7Ghil2QkkY9eRaeQ7X4mRuRO5i2Pym9wDqISDFSvdaTlSUL8pd6elxi4OZJSJTe
ipei8EXib5bYODYq066XAR3prx3u5bXLC3Sy9d6+QHCJGCam7DUdy9Zs+vfNgwpbd+xBpYtXIjUg
Su4U80HRBerDbZ1EkeNvIoyLsJpRt0Ka2rbRceAuPmClkS5wAIp8oY4pQhS+eIWXeKG/zx03UNkQ
ZpxFpWdGZozIL82j4igJYItNyyHyc7ccKvurnIqGuriSvqHHSqEhr7k+4DQ14xZtZyY57PPDN+Ab
AozsxbktRxIFo7eu+0v9FQ2oXhTMrvlXfUOnkMnTPr19fiy2qWIsZG0ABi2aA8rAjL8Y9fP+9wWS
gXUHH8VvzK06yTRc0HhQDuNjjg0fdXJIgs5bPNVLfciLA9x7E+OgAsHnxy1/HyVgST+SLuxJtxMN
R5lfsu/GoQsAqHNcf69+60qeaF8tNwTcEGPM7qICTaSl3Q7pHN6hefQkVcnDMpQP7Rh9mZCLFnDH
vzh0ItjIEwM9hTnXrlvjKm0NCH66+Fi5elJlURKLn0zArsb/0GAOMAQ8fDJgfBtpi/6kHbOg9SdP
wxCeCB+ICvUn274hxBxemllrupr0FYgHvXEcj1pg/z9abUVk6JluTGEIaFbDpFm59NSfFPAzHSiO
n6jMLboaxuJqqOAsqoVjs8l10Vxbzcu+TnG/b6JjFHumFQv/fGRjrMOhLTSUbGrzNDTfaIZsnwD3
nN4JsEEkyZd8IjH8nywjUEVkBxi93H4h4ZUFmOq48vNOhNHMbQ3QNjQZeV7S0jQnFSHE5Mpud9MF
9o3prYH8c0ahDR3l19qdOHFFE0Wf5G5DlBFwc8kaJaOIKvYjbYwiN3+trnQWD5m+vZf3CDECjqmr
MFMTnOjkNl/qCv1Q+dfOXa/Mr/pp+msC9lxEQUKuw5fFQQJy/zr55csNm4zcD2Wr1eoKNtW3sgFg
/I/T4bvmikWfivYen4zoT9pckprmq6z654z9p6QGOKtoBwjfR5ommrORocCjg3H6UpRJkEo83iic
AMU2nmEybOwTo51l6S8hMgcVg09coYmDJkKw643txmrHIsdG8Aj6EEy+cVCO0bP0vGLzuXyMPO1p
/7a4R7ghxlzWvIxmVg7QbqOUHcAzOFp3I1WN/8+oMBfVkqqYTAMWt8IUhbQsTl0nTonViftk+Fe1
4YYJDJtZxqobCwJhPBbfE8xzm6fyKv+tnPWDekRHjKBWxY3cN+QYydA6qa/6hsqfOfhVkjn2ep+1
mltg1HGfMxElJhAs4n4YzRkRbzyVV3OtO02ofNN7WEpUPIN9WnyRIFjEpWAGVGYDGcXu0jhbwVU9
vUzmIU5f5FUQd3J9CnknwRiodFC6LLcmmlT8qUzfdNHGCO4ct2ZpqLxhvA+DhMzNGEtXyMoK+46d
3OstGkNMBxIn+5m/vtj+8Brelr+Ns3lb3NGuCvG+L+59begz9zXJTdcZAFf2DalwtPAeEwrOslx1
olCG//7eEGK9c7Yqkl6A0OS2mID661+BJ3nWaWrpu+rJR1HRh/sGeqfIQpoWq540+tgilzUDfwTL
+oj9vZqDskxP6BuZLIGo8N3Jhh7jqnW8wzFdDg51mEOKVjke14B2csS+CPWQK/kbUoyDluyKGGUO
UhL5kVhfZHJMbIG95T8TNjQY0TdUUs19i1w3LapXmGhEYKieksvgmTDw4SA4PoEgstukjBT4D4qF
25LtyZvau9VuT0Z+WhXRqDVXpTd8MSZ+TtOoXUMq8dap7O9GU/ToF3FC/74Jp7OelFqlwGasire4
q6d50VE7Ys7aW2v0dMreGMRXy5+V8GFBUDmRLfzH8EWUCmvdaX44rkLUpVqv7RKnS0S9m/9Fkd/p
MOyV1RquI80Jtt56MH/rgCOhaG5aMPup091KQixM/oW9E2RMZGppY1yPMPMmsQKprr8OhmiFMd8M
o6sYLbFowAWU4Mc706eiqUmIw1MUJGp6LAuavqt+FzQNYFba36ubXAAFpXqZZ90sTukKY1Euk5sf
QP++EZocEZ06RBXSoPfJF2B+HugmYOlX6xdPdHQLOHkPf+A8NwQZcYmjsOy6CWqgtacGYeJ6TEUP
Pn6Us6HBiIquGUo72Iim4kt0Q18S/ZFgeNjTzm8g1jeqoJ7FNYsbeoykZF1p6sQGT/O0Hro59Yxk
9mOy/Ek0tSHD+EzTGJbKniEsLTnFhmsV32fzyhRNdYokgnGYw2otsU1bcpY6cyb7VzT4+xIgIMC2
o1aj0k/DAjulkKMx4vWT/NwnILgOtgW1HqSkMxNcP4rNz3I7Jw76X9UbGzIhaJQSscL4w4i0rRnq
oJQXB6O/m5vnfU746br3K7cY+xClo61nPS6DtlYUZ8mJ3eo6fNK+yTWgYiavdQpPupsqrxYlHajM
fnpk2TBMmA6Q0ePGiIGixXpHUgibFRrf5GIKcmMpnYosQVNl3QE5XsFZ8m4NiC4yXAgmYw1WLMo8
BRpsSLMcTeW2AO6IGrSB2+k/JMNES9EqWUM6w6rL/cFOGodMfiZcOsxzxVteGLlAx49M1AQGIdN1
R9MypysPsYkHcSTqeuGemko3GBFbRwaKYWfM5EiPErBDpOu0j5xsDLRYOH1Pv8IKA6wmZiaIruoY
ZfzoJRJryAws50X/nBG1rj7F2nMhtYkvx+MTJhrNczs2xLGyEbOpC8FrAX30Xpbg//b1gcutrkIg
TRvjG+zAStl31trRTEPc1FhldluZoYPRAWefCk+r9Q0V+veNT+zglFe7BpWlO2T97fhHaPZbApTN
DYE4G5YxRnnpbUcY3W9rP3SHGQmM4hD6ojc41xtSKAsCsEeMtrP5yXru+lSi4MEGcFXphrCp+yYB
61EK+qCMHstnYaaff4B/U2QTlhNgB4CfAfEnzUk/Y8TWs07xj/E8Au7xVj0A9v0kakLjS8Y7SUYP
MO8KqLUBHdpxnADMvkgMFzjK82WZ80Xg7bnKjRcVgMQxlYp/P96ebqlLRCoEonRApNXQ9CGNfj4m
t1n8R5th9A0tJpIZsQgp0gbYf/VaD2h3MXLxN9VfRkAXSXZHEYgx9xQxso40tqYpmBD8yNqa5dVY
qbAmSvygY/ymVwNj+LqvXSIajG3E3ne0uWcYEImI7Kqt4anpBXArf6LDG04Yx4mlWnpUzhDBpL/Y
gCPRiWhej5es1jcUGCsxdlq39PQ9Ip/Ds3Zl+3SCHFPJrijfKTowRt7yqOynWc2gTdOB6N9mNagw
Tbl/KVyN3TDDyNk06CtRFnj72ux9tQmfLTI97pMQscH4EMBJhaU04bzCyE2SOy1xI1EfMVczTYQs
OlYYoHbExCwJyaDt1Blm1qNquw2hyGlXcS3MePNSPIAH+Q8hdux4xKR6GlYgpA14ttFObPWsunTb
Y3/svsqDo5xXNPjEvxZh9YB/U++kGRVNsFtSbxSQnsPAWH7Mkgj4jjuhuWWOUdClIkCByGLa0kZX
5nYoedOGlcWbI6d6NbF8qDpId91V9iO8GQcHHa/7giK4RfZNnNvJhN2oCATN9azHgzsSL+2+Laki
oEOl4VNQs7lERoElvEOMlnY5ymdaREDnysHEphDRa5QXSG+Pk1HfESmh1ehgifry6wA0hm7yIoKt
r2dLE8Gn8UlhTyXma2XyaTOVppWkN1SY1rI1Xyx1eJxqy+1Ncpel413U9IJojDv/gpwFWs10A8HF
p9RPP2uRrYPe5GK1y6XBO7v0Il9yOy8bHYplQLzqWP3Ylw+uBmyoMraKrG2LrekpTHt5VcTnRBe8
EETfZwzVSLBUBmlO+NziBYtxElvgOUTfZ57xttlra0NTLqpeHCILgA9xe9g/Im6yTMeCRA1YxwBR
Y19vsdT8+4w633h90+FD9ByhYaA59UFyS+5ETorL1DvBt96FTUirh3k9DzNlSr3X5xvhPg9ulluH
YMsonGIEkh2MNOVVrRKaFlZuRyQ2gUT8Qu4XD8tnD6L9T1xPtSHFCFgXr3Kj6Ij/VflIEmDfdF44
2yLloRHIJ/OzocKImdH25aKbqGLSCjudshqPtCZBAhSC0fAqCpC5VnVDjpG6Lkqw8da2cl9RJdcs
g7FGaES8PBOAonMFYUOH8cFhmPVWv+CeOrIcRzN9DNPu9750c73vOwl2Os1cFGMGOn7u6+TGTp/t
9tyW15IWoNnfydXTPjG+MGAZkoUEN5rvGX/bDqlu5DQDQ4z02MemP9WSHyuaQBxEZBinOwOaRS0y
Guj3rTtFZ0wruqVoSyu3tgKkHjCi6ob2aWlCJOe6bY5w7YYzenTbXnS2/d6hmOvLURIYIR5LhkwM
4NsB+frzloGhV0sDsBb+YgPZSbKdLk9+tXEhzE7wHPmWEKOvqREv7dJCHjof5Qd5ceTCM93sLPmj
a91ar0oLMCnsMvr3C/tGNMTIU60tfUaTAZDQ1EkLD98N32PzZ4LqszJ9J9HP/10St2QYDQ6NgUTW
m99ABJ2bp3B8KZtff0BDwZJ4VUH7+CeQfCzW7PPVRuyVTHUyOa2qkcQtc7V5LMdGe/lnxKgp2fgM
S8HymipGVklejnbmzvadHR3/GQkqoxsSqZ33bWLj7TRJ+lnSK3ccMKOVxIJQkt4wa8sNRdcxtw0H
RdgsXNgWoW4ssOWqddMnh6aMUfh9HDs0UvaP+xxxhW1DijEUSSaXGcmQO0qy8zR6YSZ7df4FfRYC
lnh23DBU1dDQ0maRT2+pUi3xTMc7o6xupRUAYlCgfU54FEyCkSbahACMQkZtENon1kRHS+f8Ylc3
mijw5p3U9vuMvmRxBdQBBXEiwP+WFq0FByPL3DgX1F15Zs5EsG3BOSDkYmeLzVGRNA1i7EfKtWTe
S9UVES2+5pwUQb84cKYVpD0xl/1RikuajyxSkvu91PsjJthmi/xBBgA0ILtAI9UAtMbcBmb1pVxX
4beBsHaTNumlBJ7h/oVz7DQGo+F8KLCmbbMiZWBfqGKEU+4vZueG8uusXZMxdvI6SKazBFy8oRB4
VV7uc0uSfag3U7iE6tLj5A7JDe1uyX5ZT9Fp9rHF8z7y1j9YlIURc6T+gXVhmIBW+nhTcQ+cJXjY
HAhyD6FyNUevufSwf4ocW/OBBOPtYvQuLosuZf5o/Zj7K6AT18NtZJ3qUnBdvB7QD5QYkchTpU6H
Gi2mekBeV69z0Wnnlz/WYDkAtP1e/tEdRVV+jjJ9IMno7KQbtoJ2WoiI9FI0gBy3b9RIlGAQnSCj
TjkpI5LXSe6vWXVOU0xCRNnTZClBtei+Gib+/oXxEipbpti3ESqqg9nXUY6ee5rCjQ9yiuIF2k01
PUgudhC56lXVO1bnlNdqAaQMJ/mx/xN4Da8ffgITxaZAry8bE1tilnszMICuRDe6dG7qtcfqUgTh
AeBDtb8cLLTYJC8lMAj3fwDHFhPovAk7D9ytT2MHixqjTpWVOQK0+1Z/leqXzrhVyJd/RkX9qH1W
Y9hjlza5L2mZVxnD9TRL7iIbh9oQxetcGdowRF93m8AiVqMs0doMdxpVZ7NVL4kyxA4A1WJvsqoT
SgeHfd64pmx7hEy01OgddlIo0Hs9qDA/6GU+YJD9xnZ6LAzBTqjUsUWKwnt0f7g2xpxVidZb8KIZ
IuswKL3kXL7Ir7QNy3JngYTw3iYfaDF2rZWSuDFl0JKDELP181E9DR56X9B+KN5zy/Oo28NkTFuk
9RkJc9iZxjIfalLdmHUjYojn7rY0GFumDqaxRgPUvsod2zmMp/B+vNBqX/ardwYv75xBBXuPsSOd
RCU4XmPRh9NkbFxt5lGqSHXuZxNWLHfH1qPLl5uHDPg0pie5w9fZ1c7dq1rRvZRCaEHB+bImLyN9
rFsVnU5ojrUSrKOgBic42zfB3ajfMhurRVoIS6GPTmpGTgtfFBNnCJ/b5CZRfkviZya9LybI3x7p
mwBvaIaRnc6qXOFIvxCv8csTzaullpO5WFOFLjs6GdG71W35LHpg8tpAPpBmrM3Yw6gVCW5zPoRo
8qS+uAosDSa7OlUH3aHxTOvap3ISxOhcf/xu5t7yjBuel7ifpmLCOWcyQDxS4qZ95lchEcVpsuBs
GUOTy2U49Tbo2KrXrr07zUciefJQutYQNIrXlE+tcEqSOr29C2UsztSGJJsMENVuTVSpo3PhIgZ4
0jFFIAJAE1k39rGThem0Dpktw3r3JwKgUgzeYZwGqDOZGYhrhiJZZWxPltaNriWwPYUK6ZgvhXoq
7Gt9uZLsuxV9+Pu+SSQljLEhRYwt3rYp+5p1K89OGt6NoqqUwN++2buNIJq2FBvSgLuqukvTZw4W
brtN66/Dvb0KhJFe+45YsI/53sijWO8pqexs2Ie6vIs0z54EQ82CM1OZWKUNZywMDonsY7X6mLQA
jcJFieCRuaxYpm4BShDQKmyXf2HB0aUaIl1J+93FZ5sCj6tX5XD/v98/oFyxKQXlNIw0M+ZpKKJ0
WVK8HetZdVT50ADcR85FsAPc98iWDBMBtX3dKLYNMhT4IrmKzuUP5aZ7lbEPWD+WQer2f61f9znj
lbjIliZjmIyh08yeAjjpAc2XFufoG3Who5NfhY/oaPE1ZE4HUbKe5z6B/4glZzhPFDyYcL3FHHXR
GaC6ktSR9CsSn/b54knflgAjfckYYglwhHRzNY9XSTbeTPJ8QGn5+AdkdBRriIGHGxrHoGobrV3L
sM1MA7iPsdE+yf38Vyr3QT1EwT4ZXrmLYIeKZSNjqaL+yQigMSlGC4g3TJtdRk/xuiD5lbhGEF2o
gV2Ohrf+3KfIPb8NQUYU40LLwnZFyjkzFm/JApSMvGn+k0W94AtzbnifmVg+wsiBmcnYKFYYuS/f
y7mHiAMrGdS78GDc51ju6LS+eqgOViHc1MuVvw1dVjzi1rRmBfe2zj9VNKWJUJJ5dmnLF3NfWp1Z
dkxwX9n4YCAK7rrXRvNzWbRkh6++G0aYe2qxQgrJLuR/W88M9MxRg+6LDbBT8xLWWCKFZZWX7iQe
MOWLx/u9MXJfDElYYrAZBjHtXCz9KpvIn6U/6Ib8IB1M/KJLBZY4D2buq1i1YtZjsFgPAKwVOCqu
LKCIo6H1Exyx7W6A/5s7u0XCWRrvptZXRIAY3Ecm3sN/E2DZqM0qqivokta7VkAQh+mlS9zRH7+3
gQjPlxdHbIkxD7+uljB2lkKjtP7V6m9JNGF3RQjM5zuVZP6+keA7rA1nTBQW5UpWklzKfQvAPwDZ
LYLpq+3rXv4yHaSgxYBxIzuiUJP3NKLQPyjwYd2IxmZZk16v0pWaJmlsDlYtuYbc3o468SuLODJJ
grLun40CeJv73HJPFouVAeCtIo/Mxho98LNDg/Y8qyR1UyXDGrp7LXlK1afctAW0uPq1ocUcbNqq
bVNXSO03tMSS4X0t3UX50z5DXMHfEGGiWhvoNsZEJwdV1MPWZbqudCLwj1w7+E6CHRVcDWOxxxjm
Sc3bztElvGMnjGutU5Blokek4H50xpcAG9Ue5iZBc1x5t+THYawcXXnR8lOTi2oJ/OtBMQzNxsT4
NBKmlu24LOtMoekn9IKrV9qQHPUlF4Sd/AuyUaJCaR6gq4wXSfMBA74aCswTHWKtb4bh174E8E2T
pUKbUC/H3l/mzHrsS2m0hFLAZDtQh9z4Vj41J+iWJwmy7VxmNqQYl2uXa2R1Mkjh3aubl2b+uc8L
V9QsNEVify7mBQhj+GIco90lmLrpzKtZOk22W/RInSxP+2T4bLyTYTRTHhpLXVEP9dVID8y6OPRp
KnBIXOlCP4GJsiHAstmOjMbuy1ZJ6DAChpbjarxNrfFcysPjPid8672hw9yIRMalRP2DPjesIDxn
2IBeBZIfBUZQ3elIuZZob9unyTs9WunDSg7LAhQ4Y3KGsiuwHA4eXccaiXMZGesh7EMRY1Qv2Acu
QZlaV7CATgYI1ceoXDJCstgqPPp6O/jhb1Qu/YXALVlIBWq/yOSK2OLqEcgh+w9II3SjMRQTtFMR
NYS9LmTJydsowKIxJ60VN29+5Urr6ZNy1TVjoJjtYTRNUS2bJzEE1Xm4JTq/woYwnZnXOhqTADSj
/8JSXscyJLfURP2kPA3bUmHiGCI3dpK2OpJ0CZAizBsrjJxIVtxhDgXuj/ve2ZJizjNvwl4iBhiS
g/wJhpwOtUu+DgR/yXCMs+HWgWiqnVt/IBhjRCsUuksRN3+UGlVOEkspcYfrbf82WWzdmV7jZSdg
aQfRofkD1wjfoWOmWIXFYkcRVFnCStsagRpKHg5pdD+0SOHIc/uznETwk1z52NBiNN2Owom2fyFb
3Z2WHr3OWaAPX/5AtU2L7kan7Q6sK2nRr45OCDn3ozYyESOZ0pHUqIPvU+HmGbEo7W8yDCtEH8N+
6nBsPRL+bwlqL7s2sNBnDCTPfNinxpX4DTFGJPouR5NIC55s41dTPkTkOVaOUl8LmOJaRQBtwAeb
WPvONrPqqOLpOUq2voGNJUvtFNYfTHzRyaj/UGDLFdbSVIrUqKgId4EKUANdkG7hX8uGABNI6FGr
j0aGB688hp4KRM5ujbzaVM+xFPpEls+11h8xl/irKVr0nCLZNIig+bj+bMskIxptL1nwnQs6Zn8D
dvmtxvZiva13zK8GLCyQLxnGz/YlhKtZG74ZCWmtSZ3UDjQHHd0QWn1dyO2DtRSCplPem2fLGpWg
TZ4ptzslSlKQkdv0K5lWP2wmNJXIRym2A7syT9MqueNIHve54wsmWt9ldElBgBh3PeWLHIcSuj3C
5i9Vueidt/99bucA8rb/IcDOxA59OwG+c8qRvojv5KC+RGiwx2Tls+kphtOf1VPnTcDti89yKobJ
56r3hjojtOsA6BypGCj1CRhtyXfadj1eZUGBTVAod3Wn+TkPRLnP/6Ir70wzcrou+mT0C5TRuF2p
a8sP2bP1lJ2601Q6ZSCEQODL6Ds9RkaVWpnXysAtqvdUKZpn28ekS3ShXS4tkDJtL73uRY1C3ALt
9moZkU1mJZuWAVQ7f7qfDIdmPtLH9iq864/hJXdIgMV5mPBWL62L7I7Acot4pn/fKEyRq4ClBbKz
H8/p9aIbQZpbh7EWgewqNNz/FGpuRIiJibABcpoxOJJjbfd6yfzQ656z6/SAkqkjv0qBesyviyvp
hD57geoIVNNiIqREw4MdU+sogC3FudZzL05EJSmhoDJvnUhtTGlMwNwb7tkFPW1f9cf+S+tkXnQQ
tfCIGGJsTd5WMEG1kmMFkX6dFe0PqxF5KQEJFtdZWYrWXKgiWCNC8q45xIkuuBa+PFhYpmgALO7T
FIdcqZFS91TqJ+wRUY6yPTutNjp1dE3Kh1zUYczn6J0cI35RI+ddWq60C+I6tIJRVEIWfZ+RMtVM
l3oO8f0oGr28Xb1Rjvx9HyAiwQhZP2qkGxa4tk5Pnwu7nNHBWor2yvAt/fs5McJVLlFKUh3XksYP
SvpgF5Ub5pcwfd3nhW91/ibDDm6EbZpF5orjmnuLHHUlVq+aEdsR87563qfEf61Y2NSqYtUkcjeM
Uc/W4t9PPulY3JDbfz2Qkkv4WNylDp1L26fH5WxDjt7ixp5GhtGNS4KwO+lypyqcHBVd1RrcfSpc
WdhQob9iQ2UyAF5bWHhhxstVaw5OLAYIFJFgNEZra7wsJzP361f6yisP/Q/lYXbf1lk934t8L1fu
kIzCOk4Tfc1sKkdN9FHWFgwltbJ2RrzmoFX/FGezk5miFhOu5dmQYqKKNDKBe4yyqt93ZxI+9+sP
xQTq0nmMnmzR2hGq9p+8HnKGsq5ruvJpzCYeV1RXe9yTEn6fputcv07mlzk/WaZoEpl/gH9TYjWq
bNtmjFMcoKFGj6tpunWcfq2W2Fu07rQvfHwRfyfFRIMmqrt1RB1QjDzN9LNWnvRKNFHKl753Gswl
2VndIesOj9rMiZuHld9pbbDPhujEGMNQY0N6HRlgQ7ItX8/XwzJmd8i8foHYCU6ML3Lv3DBGIRt6
K7UmiAE8BHYGFslZVaavjdFfTZZ1nG1seM6WP0iOknfRMxgTgZUwc5gOeGhG+ei1chxEk+bK/ejt
n6KINcZMSE2kI8lALZFku5p8Vy2BUsVuraMdbgqIKqoo8GOtDV+Mp62iEVWnDNknRCYY10b3+1X6
418YJvZJNGHMz1duqFH2N4Y2NiUD1XxkHP7dJn3IgtwZfYowKwSo5AqkjRFqJEZppx3D2VSNBvbT
gbPoy+DTpmz4Xi/UvAU7Ex00OWGrS/JjOrcigCfuFW7oMjwmKNjpqwFdS5XYXeWbQXvR7MmxBsuZ
NL83qsO+yNAY4pNR3NBjYox+KrD9d8SZ5ifqjW2/Rd+yfBRN/fAl5Z0O2ylWq0ZEsgHPx/QyH8ih
CfS7Gcs2NPRmimHmuUYRnW1o0kG169OMo10M0DfaoNHgbSqVa2CsfRBr7f3+2fHsIgDzkSBEKwhS
5YztVepEH+QSWt1Ivhnfrf3/vt+UbL/P2F0Mv651veJutLp+lNrwZCnZbV6Zx302eKK+JcPYXlVu
11XpIXIzQSzuymh5S4vQgU44+4T454VZG5l2paH96KP+Ypk7MJwaGPlhSYO2bP06MQXizOflnQSj
PmkSqkpDY1nbvh3qw6D8rOx7Q9SuwJVmS34nw2qNZc4tLAQGN87thfb9xrf29+ZCZ8Tz50qQRuMm
JTbU2A0oXZoAlXeY4T0WJz+NF8kpPaN3Il+9W26Xg+FGJxJgFb2fu+ZNfhaVqHnatCXPiLmuN5gT
iWkaLzEmt8/Mh2mefpqhImjNF4gHu8avQFJiiBMkB0iW3jVZcezH/p9JoMmIumbMCeDzoFFqdB0D
2F00Syc6KsrixkMtpEL3qAwrl8eBqr6UwGzOBD32Agn/VDWbcznrZwgD8u94oF/VQ+GMZHCsaRK8
a7jMoG3EMFWDyjqjrmkryVJt4D5kI3SnRvemHps5p8nftwp8MqaJzZh4FSpsl6AcAcOuKmB+6qp2
YSIQj/9Ei53g2Hh+Dq16f1NhbgZ9m1I90lpCrMWOoShOX3/V1asYb2pl1JyGnGrRzvW3ZmHWt25p
Us430jAqY9PWCd7vUe7MXnMzuPJZRmbWvI5/EgztJS62ksQ33aH8bn9TAfVuYyhk/3Df4pS930DF
afMbFnMs5Zpmj6Qr4NieaaZYeUBzaUCX4emHNpCekBcDHsw+XdFxM7IztliMmaC3BM/tqXXTUPui
jPbjqL1WQ3hW7MK1W3KukvjLPlluCXZ75Iz9j/osAwYFkuPWNZ2oU47Wyfq53sQ3CLed5Da+FiUA
ueq4kSvGE6xjUVWJ0UJJYutQSTeSdh12OsazBVrC7ZmE51RUqAgGgdmm0wiu07IacDbazX2bIiOe
GVdJv171euvMlvYaThDlqPsmm+FdVWcHAE8PQLlczp3WXIy29NP69/5pczV385OY+CTs7bC1exiI
ObuoBbxS6Um6qH7P1yKV7s1C45IOzIqPEjx10dqGtEBG4YzGE/ZeX0coqxO8NRI3CwAGGZDr2Y/g
e8OHOPVy7HgWuA2Vis0nLXr/DSx0oqZ0OUlXcDr+1R6UW8vtfOVgH7GI56H2eoxw0RVyNgCWJkwc
jT5BNhBJE4d8G32KbSzKa4l+DuORZWteJfQmo5xs/RjKH5WmHkjhDVPoWPJf6fq6f81UV/eYZ645
aaNGshvEVJjMOc1QrFW7i4fB1TPFs8vnfWLcFKGlyWghokiHmEn/eN1zvPSkXmhQXbXflmZ2AK8c
tIlxpcwR1hcvehC3qRNZjaf0wwtAVo8KwPytlPxJNLL5HYzhXPOhskqCM67CBHOVaRgfrDUUtYX+
F3YJgMbR+mNhRP0ju3mbdHNHO7M6vz1V5ypYeg9TyHRqDfvgvAEQD1Kwf8RctcWrVsfbVkHvDZ36
2riEvNRhGoDW5RdYPjdj1N+e/VE0ysAN5rBKD51FioFEL+MAOjWZUr0H9kben/L2ZW0KgU6KCLCW
Pi81o0nBxdzHbl/epJnq7Z+TiAJjeFJNT7qkQNJ1NHSkQhu/neTDPgn+9b8fE9tqOsjRoFs5uMAQ
+oVODxfBImF20XS6k36V/xLtcRDwxPa7TGo1L1oMen34FGLvbmK2glPjOsQNR4y1ANzKoE81+vMk
WIw1u5+t0LUtj4R/0mdvbQgxsTzRuzQz6QxQbrS/IqQJa6W6J3EieH3xtQVwbdi8hkEWFjsiz/py
sHuQ0RrjktTzL61OfQWLb/clgRsw6e9kGHMTV3lpLDFelAOg9+tjZTYe4DhLDALX033XdU63iibq
RJwxKjoOsa33A0jK8klWjzEa4uzk1z5b/Jfyhi9GTceqscu+wvHFJyug2yFGNClUp8il62tEh8iX
7vdDZDQ2WWtsCm1AbFlvW3Iflff73AhOjG1ISkasWYlo76kW3o7dXWYC7vP4z0gw/kCzqiyyMyio
NsTusNyU8QkLlAS2kx76J4/+filvl7bxAEmIbcT1gGdwM5eOPt9XKaB488HBY8+ppMuCBaj7XAku
hq372X26hDK9mDDXnLa9U/PXPyBgoKddwWwe9j/Rm9twNGRYoNnQrSB1/9Rq6E+JRK0h3LvfUGAU
FG2WUx3PuJg4k/1prG87VXGTpRRUCri9GdaGDqOVVtavYUm796TjfJBeTTc9/B9p17UkNw4kv4gR
9CRe6dqM95JeGNJIoveeX3+J2Vs1BwM17mY39k0RU11gVaFQJtOwHMnFRoWjuJXXHQoQmCcexfA8
f4Z8DbE+RzFK6dDd+zPUW2UYBx0fKS+v9Pg11o7WIAKk5L9Hgc/9rxDmGPM1NNJZwRKCoTgEDeAy
mC+1feHmL03llE57bX4xkPdEnhDJgmv0G8nMwZa9Qaw0RAXAcC4GvwGJy77ZSa7+WF4AGc6VPZBF
HEt/2mcv/+1c6Q/b2OYSKnJIRrQS8sh2eg1A73iKrp+5pjbaMaGPTHHWLTKE4A4JouKhJ6Y3LURw
udMz+hA4TlLYxiagM9DtoYt7FS6mfrlQpysblEwjRv5zaxFciW/h9KM0i6gaAYkRyLrfH9zcAXVU
nrGolY96/CuZMF/rDHFYV7tUzprJMUk1yB7Qgq3MjYZCxY57moeJZ49VIXoC8p3jz29hQ/8yTxpG
ReEccpf4oUW8sf05DAIqGX46SFlpgGEPsHf2fBdV6qOhwuNH36U/S095kdzXfnEWQCDHR/t6/voJ
y9yIYy6bikzjXCpI0iXb/g1q8qeiXoNCAlPUeTncIVcMfPzRi0kKizw3QbuGVPpfxJrojg7GS1d6
UPoJnuzkMwRY1lYkkx4qIZ1zone1pZWHUtf3TS1f1KuQx4H+9A9GulGNXn0b75YBwyHJCVTTHigX
QImxyNHBKKYaoDuwF83fCy2ECdKxXNSTHsJChmN0TTt21r16m1xiPgMcvfHVJ3ih3p0iE65jK01y
s8AkgwI+1lJ+auLvpTwKHJ2bHWyOkInMPao+lH4dU4HaeGFM6S4p0+C8BXLd18SQjoJenYa9tPdf
yShqgmokrMHAE76wv6fxYUg+s/9ob4QwppAkyhjPHYRE4+rk9t6OAc4m2j4XacIaAEgayNrBABbD
cBftQkFQ1BJBtZyftm9UYb57aHU9bmlY9XSkOOxY3b9Kf6iH3ld8dR8pAgPgXisbaYwBrP04JYsG
K9P7p7p3h+Ex67924FUQVpf43nqyA+Yunsxa7wGZSgPRDEgCyvECPg0s7NNlGVHj7i/OepLGXGDD
2gK7kb6w8svhuQ6SO+KaD+QJYNIIDXLkiKr9XNuwUDRD2xg7ZDYTZsMQKTDesUhxkva+1oygMcvA
VFVBjioSwzgTRQcFGRmMw5zzxu3KLAtw+cbOqlWiWXueZdDWuoEkQEbHmbEM28raZl6wFDfI+75V
HVtDzdurhx9SI+pD8aIQBXQgBp0QA1nF+xBBTKlTywmHl9o29unn30pYfzkfhbgGsZXBuFWu5iGJ
TRiE/bQca1wWKzJ7ZDKdJweVlzyICsUinZjjw3hCW+QSssK5KHdaPuwGoxH4Ls8YCJBEQDQNnit0
J94fm9nP05DSwkUzPhXl6hjmlwI1xU8d3EkKY9m4FOqc4Ph8bVrBfN6tmb+EoJhKMS8WSCQ07rIc
I1Vm3M5Okk/KrlsXFelgUmHdtemCsGofz/8k3nNiqzfjBF0GCmorhRMoaRkjIywMXwNwrzPOHX6W
YaJbkY/FE7b+q4fzkrnBeSuauWf0WcmVScaYV3ppP9GqSnRXuGi8EAwBiJkyRB+Y8Quward2T1MA
o9RcYu7CJsbGpkgnavlsGrXVifGMuQUhIIA+KSSsMWANathJ1+ZlctVg/zVC7y72exfMud75o+T7
x8msGP8AT8a6VHT9L5cDZXgehawpXAGWrQBflmCVkcUIrrGHZAE+FfMo9i4Jn1Xl/hMKnP4+uxzQ
2U1UqjR1KqurUSucWFiY5Ng5LhPZBJMIYIg/gB4N2OKvauCP+1aMbs+jRvZt0ft2ojtm/HWKPwFt
B3HYL1Uxowt0HebKNPumG3uzQDhZZteokvtFii7CJH8+f268RvFWDntwJqZ3siq0AfR1WDGPFh2H
1FNvzYfuEswSe/I43y6f6Fi8E8lEyqYwrCREJ9EnfbZTGhCwEeNwXi3OdflOBBMmgQo4h+YKyDcl
Sd2sCy/b7nqQ2sdM81ZZUHHgmPY7WUwATGssha4Z1LFmEgx17Ktx7J9XhxN63omgP2Hztmq0yV7l
Dmhsc2w7ipo7inQpx/9/iId3Qpj4lrckkosCAzVrc7dq+yUX/H1OZHv395nIZgIiMiljYAym8q0x
p86amq45ApAt3n3itCyZGEAEsrFRzyhShUXfxCqtHLZflvBVBeatIcj8uLpsRDC6aNWUFssMXRqp
vWhW+8IIdctNCmunZK3AvrgffyOLic1Gbxig3ghlv9cTB7CiToRyQfPy386MeQ8UZYxWaDLQvCL2
Gim9LeNHANAK3FKkChPU2jTW0yKHlGzAau+8YLg3Qnsn9s4rw5sRAcPUHwtgxxRKLSThmCJWL0cp
UAHYi0KdW6CCnFzpnnU1XJZ+fCeCSOGNZb+TysY1Zc7NjHbK1cVtQeuMwaar+Jns+uvUF80RcwPc
RkMmwLXKkid6DQ3t+rmKDphqqchzg01UkKyeP0xueNtIYsKbhOIj5hB0GQz0odvNxWupiHAghd+L
iW9YxtNG0kKb9WHwVdd01z1S9QvraUXzfwlqh0JGZD/+m2JMmEiwA5jEJT6XZR0yAreSX88L4NX4
3xkEEyWaMVS7LMHEjvwvoU3jkvvViT0rw9SZGkRI5chtEojSOV5mDMm6RkBFCz5cdpYwnboGoOI4
0OFYYp4dsAdufpEdZK91SyH2Bt9CTsKYr1eigzIuKoSNqieT2JmEbTO+tZ8kMJ/KKlcrsmjGMM4P
chs5dv0tGXcIwY5Byt35r8aPUSdZzEeL83SO2xXhNhufKtu3ixttEoTBv0QKgHaYwCLD7AkTKcau
VfIxA1YzjU06Zh3WHdm1b1DiufsZdU6imEDRS4tdxQQjCFl3bwPMNe4vVfvuvAwatpk3C6ztJIMJ
EXIyW009AT6fogcr+2T3D1WhaP76L1Z9ksMYWpVGU2vjmYKilRIA793Xb7sAIEuo+AKmQpCu8O3g
JIyxuThPQsDUIYWsCuwLGRUmjJv+Vco7QSohksPYW2GE7ZAMUAqMOWG8z9ovWDU+/334DnpShbrX
Jn00SQYQNUxW4PF1qMaXyn48//d5vVpg7mBlGsRMsmqwo4lyGUepHDYwssVpL7Ug91ZHixxtbx60
XXWQvnUHfKL70G+EL1fu8Z1Es1d9JzU2XsxIKcx5cM1qcNIZVN+TsHNDbfiDjW/kMC4bZVJSjTVS
8PV1Qibmll4cEHfwNEBu4VkuiTG5RRIZz0Vqq44m/WryjoLjU1zfdh+CiJsWaXMhsAXXiTcKMk68
1GnaWCMChRHdV6bkWMZr0n5rs9iR49JB6EAJXwSdw6sDwnB0k6AygLcui7xlKatSxD3eHO2XyTfd
xC/c8oV2+IF5uSt3ogjCN5aTOCbLnVdDm5sBdhrLzUUlGd5YVS5ol3yBP3Dvq41aTJ67Sgog8Qfc
V2XidJHTf2kPdaB4ihMDW6LC1OYhfIhu+//DjorgRMHH9N7XjSlJMCwK5g8ZTbj+Jg1MaWf4MlKN
KigbR6md4VMZIrajUahAqqGaTATDJnu5aCNELuTS1H0tFUyg8r/a6e8z4WsuMklRF032seJruqNa
umYhVY5kSE/nv5tIEGMeNhk6e+5gjbSrLwEEVcc8hvDyp377MZKc1GGMI2oXq2uwaYLHiRJQyOQ0
BN4IxclZ9ua1EMrlLxbxR96HMVfdSqxBR4TUd8V15/4odv2Rsvpg8EyIVsMPIidZTJTMZcyiamZL
Zb21gHdDoCNaiV4//EzgZHIWExvVXjZ6ScUcOu2jx24DhGuv3BvoJ2U3mex8YnIFYeqkFhMb8yy0
JbChyj56xEE3ND6q3peqJVqU4X8qAi+SFU3B0iYjp2xJWVYwJqrWHeUDq9zMlR9yR9phTVvIDCmU
xyRUY5uWS093KdLD5Ks+fbJm7nLTeXQhJvLIz/P+xQOMwgLdST/qgJtEJIlSoHwlCRxscTFiRyFL
ARfldq8lkkbpPv1hgKS+3WlfwZp7L3oUcb17I5wJU22frKTsYJtTsW+HYAQk/yc2BN7px0SqIVMV
oy5q5PX5b7W8zlsfXNpT0rlNLmhMc1O6jTJMqJqTUFraGF8uHC6r5LrNXgWfSnRaTJSa9dDu9QEC
KHoQCcwjBvBupOscYP8u6NUwtDrt+09s2m3P78MU+NRg6Ibg3lTIoQaMXmT8NgDBc141+p0/xF80
H9FGBQkeGL/eG6FWG3G0dtCsLWSn775G6a5qbRfT4O55QfwjPAlivEvOQ8xJxTGtBx2UziuUX4Mh
MAN++X6jDONRdTyAqoOyOHVtIGU3bfizq2+LFL18AMDiiYRhtLG6XrKvGig4VRvG+HheSWpo506T
8SrNQOJoRVDSJG6dVQ4oFLyVNLsI/OrZj3oYvPPy+F8P8+4q4AiwHMPYZTnGUzrIMJHaGm4TvXSm
Xvlhm79U2xRIop/no2Z/JLH3poWSfiLPcOa5rgJLI1cgbRJkNn8JwCcZzH0pS6oVY3kMtggMu2if
B5XbXqiHf6iAy13xcv7w+PcmOclj7k25tYdIkaFThzYWnmokiHwwlT9Ft7KnXoiuab5tnKQxnoZY
W0R1iXR7GL/ny08p/zL3v5LkvhmBuw1Y9PPKib4X/fft5TKBnThZcHmObXyY++g5BQeeQAbfpU8a
fXA3A4QNOs4Pi+DPICj2E2M95FIlKKgIvxPjVbU1T4tCuUi71nlbVt0vP7PLwTMDCoK53J8/Od6A
KV1s/9ep2OkSI5qTOY/hVCTaDfFrmD0M449VQfU1/F4We2MyXL0XzjJQY2MdTAEXKYZ0KEY6uxpl
RWZLYg2BmILB9rfanvi5k37vDpmXeKIUjluM3UpjbswV/Y2mbJDc6zstWK4bEAaGh/BxxHNa85EO
vC1O4k4TEUjwAtZWLhOwRllaKpXSlDYLFgsk3YmNL11/oWvfBB+R520bQezlqS6JXEYrjjM+6IYD
aCd39laPvFQu8dWb8kK5iwp38Xo3ESLtcg1oK5uJY7Y5dmFEs4X4oLrA9cWY3BQovi6cZuU5+VYQ
tamNk5MqbLRihKCqiR2tQ6kgEYCNcH1vK4KJWslUSVVCz9G+iu7pbHy7H4/SneLTaXxRr1KkDxO0
2nlA40NFm99o7tI5c9L453mzEJjfh2muKgHIE6U2TSrsuUuV3yaoV9nRRayKKDZEopigJQ9kalZq
BAAYcLTZz4urPH9IwX5wXiXeIxOpmwb0bTArYDjivQ3kZb0AlA1yDO3VUhenlg/m8qXtgibca/kR
hAjeeYF8xU4CmbSebjz3eYR7LCord81vlBJEZdqxETVh+cZwksOEqGHErdJgBsWvjC+y9Yyk6rwe
9Hd+DLinv8+EoqXS4qiLcHuZC+gSwccaTkdSLg5Z74ZMcKfwbsrNR2L3BNQCawyaPeI2Xq6J6k/6
PYY9zqsjEsEEnaUfigHbCLg/wN41XBXNDZaiz4vgx9Q/J/YWKzbhxsaKsFKGMLVyqv2IeGrxfTBB
j6xUqKQFqQiwk29o2NqS8R/GPZnQg67TsjQh7uGoAJ+93luBGhYemvMBQO8FrxO+sZ1k0X/fqNbX
ypTDUdFzVXW/HjLf0FOB3/Dt7SSCyZbGSjLX3kBhkEwKIlt2abUEDIzYkVkVzzREQxl8eziJY+LC
NMuF0Ujwmoxc58ZlWf6uiX/eHngQRDZ2cP58Iary5tSKdMqJQhFiaUe3vs0DEjn1Xrq2PeXOuA73
HUYLpr1cONHvAshEgWizk/ti2P4AJkZIGWn6vsIPsK9swEEDORgFlPlIcY/o/fSZoslWHBMyWnAg
mFoNZm4LZp/YrdOYPwth/imwexZInIDIvSQ13ExHPzTz1736FfxxiY+ZYKBIUEQLQB6gjGI8nv+c
Ah9gZ3bxlfWYNMjNEiuwMM9ffjn/9/k31R9r+TCHbhbDoOuod+k7Ck6e7SioHOCWBFGK20/efCWb
iRvEaMo1rHB+xeLWBw2dUckNR5fO17efavdvhTGBYyCzZNS0fmKWO1V7UYof5w9NEDVsJmoYiyw3
yqDKPmbUy+eyUeefNtjSnUHqewfdhx+2VCzBeZncCZStUkzsGEfbwvg2bbZZbyxvnWunjnat3wxB
u29906HgisPFKtqmFX46JqD0CsiCwC5HAwpKsKBsjgCbT9HVk6D5xCCZoqgKKD7AlPKBLgosM+DD
stFpVmwJuRLFudN2SjkIYiQ3DG/EMCl6WhUD4CkxQFErvVsbu0wznTHen/9gKjXpD7mMAkguBbCD
2PFgAlPYm9EQ6Rg66b32sr3NjuN+3ZveEiQH8/Z1dmnHq3Wt1EFzZTc43YV4yoYbPU4/gU1x5pVE
GjDIcL01w75sM3cyTMFwAP8xspHB5DhWldTNkMl0c4Y2i+a9jI664hoYHApd81Nf7s+ZstnOkGKI
MaM42wN5ICv87KorD+e/G984iEwbhZgLYisNcziNZUzb6L12rzeX5Qi6QVyh/00Ic0cqi4H99AYf
JhoA6W9LKIjmXh/Xn5gQUaAF8lhiUuDL97kAybVClVPoQhcCUlAZKr2G0YPXTyizkcIoM2TzkiiU
mjvvrBuykMoZie3oi3DVjZrSB4/aCGI9Kqq02aAs7nKOtb1BMmu3jaLYl4c4vTSjRAnstkkco2yU
B0NJ150NPDWvmEcRSDB3nGRzsOz276QUYWLRcefst7mrf/7DKJ96474LVjQf6typv9M+EfFETC18
f9NUG2UpBXWpDxRnqoKNJ6Ck/6+/YWvGA+n6gfpb7hre+U/LL5ucpLGKZtpayd3b6HgjWY6+rhSo
TJMdO1LwUB/GxsNc3fJMavnaJGt47HJFsGnNzVA2v4CJL2FqxWWe46hn1XSmZXVU9aKfb8zlolsa
15B8tRNI5LYsgKb47xEbzP0wQOCYVLhqJ1d2AYIXaB6gHe7Xa4oSpnr1rlEEcY2ftW9EMvkR8pVo
JAOKIDak+uFxOo4ojdG71r6k6LvKrjmMhfMP4316J1xW5t4UGqG0o6aBq5dGxc2rwQBFZ2dWqD02
/uDDk730BkEvc3OnOWg+nR5SRPsjf7Hkk0wmowFSb97bOWTSYTkrwLDc1/yiBwybvG9+SKL8iXsd
bzRkYqHdVHVhZ8h0x4CSAFVXZAjKiyWwg2VfYskztgTflHuRbAQyYXHSiyRuZsR4MzsY5qOE+RbR
s4TvG6cTZALiPK2ZCcIBBMRjguy9309BDF5FYfZODf5D4D2pwq7gtGZhTLqKd2uRXBX9d13Z19HX
qLxJ9Ac1l52qG3c55q+HNig+tSuhbGQz/r+QZulDGToqy0MEyNHpoRJRewqMnzD+bsnTYMw0U0vm
9KAo5T4rRNiIAmNgx53HRTLn0kASXRfmA5qCnllbx77qRN1WgZUTqurGj8e8WmpJwhXZ+Ml1BMbN
2Asfo0sT8xlF0P34VHF483GYsAGkS11dWvooSQ9q+Fupv5+/fwQGTpgQYY39rNcdnDbMga+keRIG
I2xvTR+b+FaP0yDKeoHXiiQyYWKxismI7HeTwgqeqKI5v78E/D+uS5jo0PdqaMwGilutt7j2cfIp
pJxiOeFt+Ng72i7edzeJ171kQeShcS5IDPmPOl1TQCWqEU0xmPumNaxQqsBK7ufE0Y+6j/rdtao4
MjpNeNbtz39FrvFvhDFGmSwYa0kMvMcHbafHGcY1Lyfpy3+TwVhiPUykKuiEd19UAeag/ba0gyKs
BdeISBXGIHUy2Ga10F6Z9jjWmdNg11UELMYNR5vjYkwwk8NEXsOFvvQ9on3To6/nj4pfSgCLK143
mOLCLvj7INHOrWL1xlvRR84d/QkwOd4YOfLX0VWOelDQBXdP0pxRdOXzNTsJZgLtqqhVF9OZoDq8
spPXkNyd14z/dU5/n7HqKW66oUrwdUyjc7XoYhrTPapb7nkpIi0Yc65HWY46CjGbEVCWKdI+naLd
fxPBWHPZdKohzYirHRqIQ2M4QsaCv0SA01kxlqwYgxUuC75Fi9726sVvqeY/ZR3RrqvowBiDNsdQ
kyfanUKhvQj3tWiojZ9JbgyaCaazokRaaEKAelcD7fY47Ypd+iNUnMWr7z+1Z28rG3FM2iXNap2p
DcZ9u3YyL02KsmWkvX6bJ5aIdUlwdOzygNSM+hTSOe2qTp18eSXd83lLo5/5Q2p30kVjYkFNalsj
LSoqunyM86dw0VylfZakT4DhbM9MY1y/bmKpsm2kkGZtvzRx4tta+KCln+q8btRhIoCtW7kMFvB/
ZigG1LPpeK/6KZIUqANyc8UEjzoY2d6HULNJ4nCkJWY6GULRadbOpajSzaEKsJCgiEI2NwM/yWMz
cDPR9KGboNdynC8Lv7nq98Y3OoTV7oYX9f68TXCnYDfaEcYouspMTT3Em7vBy4w+fjXLkdPddGug
idO65Gv2kngE0+DawboVYvFQb/1okn/Olk3HB7OWDIAzoaPzgN2z3YK1i+yucs1Df6TFlcJDofSI
IRFx60p0yoz1hJU6TqqNU258GhNLL/Kjqy4gmG2OAlNQZuBfVic1mWtkUJQQmDkYjFw7bwl/V+FR
/gwf2NZMCXOPKFGP69aEQtJo7+u62a9VFpw3FpEazD0S21GnWg3UyPvdaOyX7ggWn/Mi+FWojfUz
Fwg2OiRrkZGwRGZgzV/aZm/1hdOrrasYF6p8P3ayY4oKwfSPnjND5lKJC22w5BIZJR4ed5LVuvU0
IQbn3ZWRkr1hdS//UUsmpqiyuQwKXRQDUvdt04WBNIWvJiCOhi47ktnytNy4Xo31mkyiQWD6p/+u
64ednFBTm5FUcDn1bSti3Cs7adcLXz3nbYWwEOrj1DS5FOIVjDl70xvKfnD0uCWBEXW1d/40+Rfn
v96FLeP3ATodsSGj007BMnnS+FyJ4PbOWwdhZ7Sjcs66psGJ6eHLkLxm6i8tc+KnOf1xXg8eIOPG
hYnMhImuV+Kk76BI+Zo860dEY69wazBkys4QZI8Uep7caj8FUmmEP2cQTOAY2sE0IzrErO/qg+QM
u/4ix0I4dkqEd6nIKJgAkuhmOoUmAkgJVCSglCnrbsUjUaAQN88xsABmmSYgawzWufJ1KqUO3tz4
9YFC9Ya1k2AIkJJAxBcyCF3ke+NWxAXCvcpOUlk+qCqKl8SesUmFNetlj2XJxVGWuf1dLkXjRlZU
OIWaDoFllKNAYa79byQzV/hQkyQ16Bz13FyR7Nf8CWZgG2WDf8+TpYCqo3SSAOKNxLQFllHzuxGx
J/Gr8BsJzGVcdWaYJN3bq8EB+c7b6iXQY++S3eDVznzdPomKMlyf3khkXK0wiy6vIzwf5eEpjXer
pjnE/DrUX80o9s7bo+jzMP61TH2T9zJifa7E0WtaWmbmlG016AIz4DoXpYYFx56NG5Q5xEkzZ4w3
I+1u9Iu6+KnW3vwpbknkwSchzLmNqzTKevHWL5l83VUcbLt5ySWA8oJy96kZgY0w5uTqYS7Dni49
5OGhsrG6antgERQcGz/qbqQwQalOO3nuDJrVHLQAg+XAn47RLpgC9FGd8lu9s6+N2tE/1RfeiKUW
uinfFmWr1RbN12IJM8rmi1lFrm2L5rC5xreRwmQ2k5GhoD7iCMF2ZTl0DTL0iNv76z0lBC1QcdQF
uS6/2gDgQZAzgBDJYvfvDVUvVj2TMvR6Zo/upocH+UAwRBIFsagGzrf5P7LYN3MP4FDNsFFrGIP+
gP29B4yf3dP9VSz87IzDckwCIVg693o56cc+oxdgftS2DpnD4is/x4Bi/VU7CW8l4ICAXWjwaBU5
FM6HcUPWRq763mDadq3naILrWaNxrZUG9uxkl2hkJ8lqD96f5vl83OImiht5TDzpMZ9raQBSfiN2
1fYZgDQocoKw40SXwD/kHxs5TEgpc6m0+hXBH6QKx+HKPuiA1l6BaCuijxUZCxNOSqAN9xMtHZmD
BSKo3l3C73Ih4mUWfSYmnEj2sOpNjXCymOjlNsOusgCTlVrkWzR0nm0m/vnPxPfwkwswcaSZ6iha
0Mb2DUwFx+AbjGRdIII/A7H5REwUWbM0KUhC7+dn7YvmZXdxEO2wVvcrcYcv87OJMULrYHnTfhSO
pHE/miVjSszQ6Bwyo17Waf/7dMYmHxY/kz2Gd70CtF6Nh2mur4AQcqXH8yfKdfCNSEbbYS0UOdJg
+IZ9SJagGjzD8iTpcF4KVzEsOsmozaMwzz6QsNShz1WIrIpE3+3Ml6bCMXTvvAz+a3ojhIkZ05Sr
i0yfLoYju/0hObYXxYGONYh8iz8KbFMOd2DcgReOSbqjvgZgdImoOB3Vo+o3O9szPYqgSylQI08Y
hWn0+RA1TvLYhchwynQpTeFmdINK/pUG7QVApS6BeefL+3VyRABd/M/1Rz+LSbILrMV0U0gfFdEj
sK6crK/REVIFyQjX9DZaMd8L+xbDaKU0Le0v8+TQGNeq9twtoicSXxkL/2mEgNyTcaoE4PhI+Gkk
TPap0jsVhknLzyBrIuH8I4Rxo64ZkgrcNYjrdY3NqMiTbVHuxo21BOOdmgayNu0DDVRVjpK6IIfS
GkwL3Bjq0xTf1u3i2JmI2IoXZgHejQ6qqgNYiF1disJ1TvqqxBpZF8TNg0y+ClyVflrWoLcCmHuj
03qrjSsZw0+BFsRufkP89Y6ygYL3+0qEJ8XtC26lMRZgdVLeg3COFl7Lg+qTF1J5+m3r2xTs5kk6
qBflVeKJKJp5dreVyphE3dTprCVYMFu6tHfbVAqybgymopBcwWnywsNWEhOOiGn3OHxIAhKm7GpB
jWVm27NLR9kZRyDDXdj+eYkC1djpOaszu0GP4VLAXLWTwbXV5wlTmOeFcI1QobjFKh5hIPB7nwJK
rWZIhg2ttOlBt5+Tz3TvgQqhAm3QRqeDXUFopqlZ6hkuO3XmflGNyzG1PRAOPJxXg/vk2sphwlw0
pWVWJLgsemya01dktuySaE8T9wZsnXR7xAzdohc9Tfjnd9KPOT8rUkhWNdCPykWrwQ8PdGfFuu48
FS/YpHQ0gVvzItRWU/qLNq+8bgWPZGFlij9PemAnt3IeuVoCEPRpr8SCBX6uCW6+Hv33jawWeBWW
Qddj2vqLpXyfMcCpg7jy/LcTKcSEqXBomnWyU7SryUuE2mRkpxSW0Jr3NUbDzsvi3YbYEAAADfZ6
KM3se4XADIUBnV5SfCmbnLC1HRPTM3owyqLdMP7J/RHEOu+aziawCTHWpoWPcf+lxu5ro2SCk+NW
uUCnDdpN/E+fxu/VUcxwTCTa7BoD8rp640Ps9Rfmg32juPEFWl2eJlqC5SbuW5FMwK0WLHxr0lu5
pnqmnf91P+3SG/s23KfXekAZmFUnCWS8hwRjR1xX2yjLfLsumaKuoWMNUt+Avi53i88sqG50exu7
2pj7hDHPrJyRpsfpU2VeqiJ2Gm5KuxXApHz5SnAxLRDQB6O3AAAp8s3baDe6tHCS3IhOjGuEpxN7
o1ze6GM2ll33hN4g2WU0TF4ZXpN6ERkh1383UpgQWDaU5neAUp0/Yn4+yAFDvL7Yh+7rjJbr6pfH
AlTsh+iHqOLKxTzYHie1mI1+dkvM0DQhuQ0Wl3Z61xf9Fih0qEdNwXqnHTW/vCI/hWj/3Ciy0ZgJ
i0DGyqU8Rod77BQnslwtvVOGp24UXC6iz8cExknPMHGsIqOKB8xVleAFrLRAnQzBC0Ekhgkic7oY
wMLAKdrLvloOCUCyelFVjZuKbk6MiRrYJVIGlCP/WQOLLjoQe2eXk0d3mMSLYNx64dYumEhhV8lc
mjk0ouQryNN24f6fBVIxFanAFNhyYbPEGB6s4WKEfDfnK6u9t8qdngjufO6re6MRWyFE/0lTigoa
qW3mqLvcNJ0mPI7dRZV+G7vnCPmNqIMtMAuNyajmNu1ryQpRrANPdTZ806Y2WCfRq1skhQkekkRf
YRREak0rRzeDpALkUStYMxMJYeKEtBZlGC34SFZzJTffZsD1hCK4F2rBHx5bJwvX6G/YxKJqDEfT
HnA7AZ4nIMRy8ba/x/qcU8fTNzkifpNWgsgrEsnEh6E00aZOYRRzu5fanTpfxV2QoPuZDYdOFSEt
C22QiRN5HTcEQOIUTa8/oAHpE994q42I6rd8nzIMS1MUDO+z6ySxpcajRHCU+lx7afhVtnZJp/o6
eKE+kQ2qJ0HMARLcjmUUIY73yu92va+L1hvGX6UieJzwv9NJDHNwGXb1ao3iRFlL5Y1TMHfY8Cq+
DOR7vj5aIml/SQoxhkFk21A1djo7saTZjnpaJbmUXdWN3fomPGhX5g0q4ODXsW5F2zF89zoJZNyr
HMeskWTcU0MZO+X6Q4+/y73gJfI2VvzRv05CGP+ScyWp2xVCJre91K/sq/qyuo7pQvFd0jjzHV39
aS5lDygZQIH/FIWQraon+YytVNOQ51kF+Yv2dVW+Rvr+vC3SQzqnH2MkQ1VH3RwilQ9t3ywutfDX
+b8v+kjUSDfxSbPNMAUWD7zX8C2l9/rpvjNXgUOJhDAXb6XKbVPRGkkshU4Vq8EcRU4Ui/ZhBGfF
DkZIUkhqo6H5V3g1adeJIfgW9Gee+RYsfn3dLa26ZFDDriNfzi6WedeFV2kFAHOvLhJnFM1DCM6N
nYcoM1IpjQRknHHK3MSWcOcCVznVpufzRsCddd5Ysclet4WuzJOMUDS55YFu6pmTk6B5O1xSYkTr
53lx/ED+x2dMJjDEfWIbE6ojvinvynqPaoJD5JtaE9mD6Pjov29su9Dkse9WFG3zotsN01Pc2he1
KYhAIqNjAgDpKo3kEYwiN35M05WBkerzpyXSgokAkanHs7kgbnfK46q6kv6FCJG7RUowUQCvZ12O
6SCTar0haaz78WJJHcPPF4fC79W7+Jf1eF4v0YXENnJkfQGesA7F6GAs5t4Bihv9Gh2K9F76koda
tHdeIldLVNV1A10+2XoDV9jYA9ZC47VaqJbZPiT3cXV//u/zHxgbAfQHbAQMWd4sBkIKHhjZNe3V
25fVAT16YM+JdOHXDDayGOOu1L6dMX5GVy0AkeDmQYGz09/4VTAhc6UIzJwb+zbiGDNvp1ofNIqb
JCPfNzrFXZehC5bOeFHl0l/Dxh1RMMsr+/X8mYq+GWP9EmnsCRSWCIGS9aUj8W+whbrnRfANcaMb
Y/1TrDeyRptUk1s8v9UL9iWgZIHHT3nh510SVC8CkSrvKtmIZG7EQle7Gi6H+jAqPv+wHGAM920+
VvJEi3ncCHISxj5GpZno2bIiRFmxfaUq5VNYyFh+FG050k/x4XrciGGqWGooEZAMoMOsqJGzVo2T
5YVTq3dLdjN2ohk0gV2wz1D04+ZystDEMtqldSytAakWsH4Fn4n+5HMqMffiGuZDao24QebJPGoq
+LMWwF6Z6ZVE5siJh/II4sTbtcy8Xit3pS1CK+PelJsjZQKKGVpSrGfIzopJ/zGXNcbGi9sxDb8P
oRWKlBUdKRNRpOrfJKDzqROkgX47uoDsRK/kf0j7ribHcaTbP3QZQQO6VxpRUnnTpvqF0dWG3nv8
+ntQsz1iQRzhm5rY3diHjqhUgpmJRJpzWkd1yhtAUwvOl53fpfPlogrWRTpCO1hm9Ln39B2bGTP9
2h88Cr5P8S7G5nES1QRVC8BXMbCLn7OKz5imSrO6ZV1cek+WwDJML7FuUkk0mbN9EawEcXqVdhuZ
k/EWnP+CN0qfatSa8n0inEzbdO6VKC5Atk0M7DwFd46m3ErFoQdAo/rpI59pJYMLkLZUAEOXwgwZ
zEFYuSZwASJ/fpwXR3N7t1d38HiBTHXLNFYyuQgpo60aghYASeKCrmqH4U/Ae49u/ZnsmrtoJ4JA
EZgGHyONpE87i+AOMLXf8/hTLl/C+rgYDwKtNmPkSSu+YKdVRaMab/MQD2FgXxU3yY32yEomg1cd
iuvZZ/SjWehWrwLBguPk46WizmCbI7DIficfGccCgL6WO5ZrFbswckQYLyI9ucAZ99XcEhMvFzu2
DspcPujl5CyZlu+wInw7yZlIoOj7cZEy1MyhkNhsn25/VxSgo4IgUDJcgEkeLp+kSBAXQ+YsHVSD
YWF3df1LVUd7X4916hZG8n3uM9m/LE0USTQukkiSoQ62Ar3YVNoM8Ba6124XtlF/FwpksV9+FoyJ
oWDxUCcEAGPvo+MwFxZdUoiKy7tiSV0j/5aIXpqbdwwBbhSxVcRf/qGZFEu7WBq8mpp7nT7a+Ud6
I6u/z+kwqtZoRRWaxk0IBOMFZFxJd9VLH5rRWYnhjMCYqrRMcnhT0VwbAEoWUZdtG9npmLivPtr5
ONQj7kUk23121wwvZXk0l6+XjYuF7fMPfpLCXR0SlWwzSkzFV0i7ryY0DtLa6Wrby6onK8crDKCb
grC+bWMnkdxNMoUz7cIYS3cKMOrs6Ydd/JZT0bt/e+Zo9Xm4u8MuWtDkzDi+/uuM/Bpw/8dyN17p
FA8k1l2qj/1NtNN/Xj7OTfgNGPYf4+YnBbN41CyMouHK+qYd5EDFXhW64MDi80x3vErvGPJR/l1H
I1zyms4VPgk3rQbDq8AYlgENyM/DRz3WTCYTaueHZJ8d6ZdZ21uTE33SHmufAYpiy+CTYT0Poo7D
plefBPOXZ1bKyZKFFBNlmGPFbG6xv3yym1az+vvcy0JSsUQDilkU5IfJmVO6a5TZoa1oCkQkht2h
6/RQUQZrZKQeqWX8oFlmX/dLRvaTbhkvlxXaXIbG9OqfT8VTHmVa+7/5px6v9/kpAU65S17UA9h6
Pcsbj8YPDaNJ05f0ppccJfUvixcpykVJmeo9kZVC8YfEnZdHHaU+TRCItyevVhqy37A6TL2PQttm
KD7pobzPPbQAok9vzIGu8iCjwLPsZ90VtRwEHsDflhmV2iI32RRyal03/fA1NXQfOBEv2HIVnKHI
5rngCUhHo9RDFmNAGEESfxBWzUXKcLFStxUtWVhmb+S/7RCTprKX5d8q4T63yBq4aGmNWRFFlaVg
VlI6Wrp8Rw16O7XJ42Wj20wJTwbBEzWUbRe3cgMnNurbYnzBoLpr6abTZE9tKBC1XRxbyeICRhKO
Zk8IPk4xUiMY6Ky69iTN7twktmv0he0oZU78xJp+ti2q97PWNW4XZ1WQN83oDFWv7y5rv20uBm4H
4CIjNHPmomYVICRkJCZ5FGjkhorQI7c/4unvc8YyamY+2Qr+/twh337MdWwZCgat/sGlTzI4QwHA
6NRhZBwFTS9/BnOrP+7T18RlKME9UCkxY7sTFUAuq4W9jPdRJJPTRIuIrfhNddXiKp0KN1K/X/40
IhmcsSjq1OYW28JQ1cAKf+V4pasilh52NGeplv7n6DR+c7wNq1wvQf7jY2tnh072PiPhs1b0nxLJ
KerGaeNf4K0WcHqIFOMeYU0U5bZB4Ng5qA+HzrGjmwVnePn0tt36pBl/l2RK2ZgSjKKTJodxsid3
1MICefFQDKJhim0nwsKpirVT7FwzhVd3ClHnqOsbuHVYBQr5hueKQBmRABaSVwLyshhAG63jxDL1
0Cqta1izd/m8tntt+kkJLhJExkgkOY1UvwSbws5A5T5qAKZv/Aid1JGvhOufIp24yKDYdpVhoQGD
wbHuamZ3FRujKDIwFzk375NOXGQA4EhZSi3MO2uszs1G5RFr8cQZUgqc6lCxXKJpbkOjbEfUBOXF
OG2dtumfLx/ttr3//Sv4/HvKLTlCCMTtD7Sx3gCkn3WrhJIgGf2Hy+Ukho8XBXYjgaXGBhvzZ+U6
9Sq3+sp6Bbhu7v4PC0jbHnaSp743yjKmlmRJmOymd8ZDtG/v5j2pYTGNBwyZ/eIVWIdr9qKCmMBs
eFIONbb7Jlmg5aQG1Hyq8q+XP9b23NDJD0z2A1a+ltpEj4caM9eMUyLZJ8ck+GtuSDgPyg7ognWa
XNhohikKQxUHmF9PvonHIH2cgfmD9xD2xUSbDduPz5VeXAxpM3OKyhy+kOIVBgyn1/q1mZz+NZbR
Umf47LJj3yfUS8fD5RPdzhdPdsIFFtpInQY0JwWtMtslKgbZ89HNsZWiCC5MkUFyESWd+ySWKfxM
k6k35PcmMFoHzJcB5sA1+5fLWrE/dunjcaEFiFg5bkbYYVH/1JAvzk6XXI/NvRbOTiIqTwiOkGfk
kLDgugwop/sxmePdNJWaU9tXho6h8mWyPzJ+eDIUfgdmSnMti9kiY9H+oJF91GbgIecCo9hubq6k
cNGjaEwaSToSw8kdve629JqbHK1NsOoxnK/p1bolj5e/mCBy8LQc8piVBVZpkeqi5IKNwjgTdWzZ
N79gExYXOkKTDPK4tNiiaHNgtgN41JnbMn60Sf4MDgbJ17S8doqkWzxtNES7DoJrhp9DHMx6bmL2
ejbN3ukwxC7LlqtMny6fosDJLC6MSEYzmFWISlleP6gGxiLInWQXO8O4Gc3Pl0UJXMziAkdNzRr9
KmQIyBMCKQIuSmvc9YbuRIbkpETfzWonsBHRGXIhpANuA1Z7kcnFY5DOoTNoGHArnct6iVItHlDP
jJelrztYIlvdzQBwJz1qBaJwcbCP6XFUdpflbSoF+mrAZ6maIWucWUb9KNf9gnw7ndJdA+oqtbL2
3SBq1G7610oM+xmri3OoaKZVKjy6NDC5fFWTL5fV2D62lQDO9LDvQmnLlvNaj+FqIKFDLx+1Szuo
dvGDCMZj09BX0jjr04y8qyIFecBUJ06S/Gjr+6y8TkJnWagr0Iz98rPAsZLFmd2YRq3esAqf9sRS
7+5T8tA+Sb6J6mj13D5Ye+BeeR+hW0JT72+z4G4wKYkA71vWSHR6xQGGLIoLAkMXWARfWmkMTVkq
FuMNfdyFU7pvM+3p8tGpIhlc1ktyIx57C9UoBguvAOx+3nefphvJ1wFnmGPDTD0wAnWkPZljFVju
xerhg5oKwUlE1knU9+afzyBCThJ4WeOHQb2Ld8C1K90ZHJ+lnweGCG1LYDKEe0RnhZFKeoNOpjY+
aVhZNiM/Hb7JnWC+arvRd7ISwgWPxQQUxByiGcOmLzSvCjIJ3QrFxa5SUHxovcKUVSKbpqLif+/P
kOTVgEc25gjB1O20BPmU5kvgZrhsM5sms5LCfSkzbvQoDeFt1rL4k703heuUZxI0/HpbgxYaMNi0
t+nwVShMyhSDpFmLq5j4ADd0O+Fw2NnnhwRLAeG2hj1oA4Mj708Kk1IF+CMnPIMKry0/DV3pDHXk
mp2gVnMWBZkcFczsOvi4NOxFv5fTGYsVUrvGorAc1MO9lIf7ebwJG6AAF4+XP8umSitR7N9Xh2Z3
6qQatMt8U3+U7BealG4ftg6pWsH3P889NUCBK6qhqhZYlgE/8l5SGLfDMkQp9hl/zzu2clB868Hz
PR4BtvaIzCYQwrxu6PZOIqdbKS9t3loNgxIKg8KPjtFNuAt/ouo14u3Vo6eSNo70vIiwLs+LApyq
3C2mWhNYHzscavI7ucWt6RfHLNBvhsRRAUwiZuE6yzWYPKLpxEAFD7swnF0mMeYrZKmRfRp9n1VM
fpZO1AqY07aVOgnhB+o7fUTZuiiwlwpAYrY9r1wVAZsyZZDe5S9RA3PDm9c68fP1lGaFlld55stJ
HGSldWeHleDNtWkfK424kGSME43DWUp9Yt+HwM+qY1cH2XEjuC23xGAvTzeJjHnUs7gU9VZsz5ZN
fbRSHmknuZlNntMJ+Ce2EHmHXUDvchpYwloWp1KWmDoZm/h/5ShP26OdEbo95qjzxz5I0HeTBX69
9Z1U1ZAVWVbBQ8yn1T0x6sbsQuqH5LacPVlkd28LyOcq/S2AB6amaTtMTR4BF+luipxxV4LcsQlU
rPiAlBClUkAoZ+6wYyWc6o7B/oS32Iu4HCU3jR87EYhbtk0Yddv74NXlNFanaZLxcP6LiivyrUPt
a0eULt0y+NdL2W+f8SSOS00HQ1LbZdYpSHAdFFPdOD52siZQaitqrHXiogaoEFWAdnWKb2ek3amz
3gZZl0Yu4JwF99mmB6BObyms4wWkpvenV1qKEs8xIBvy5iGKB9dADSwc7su2cD/ynVaSuJCfdFMz
4+BSJE7aj5ph82GNQL+xMJpIf0WecN9x8wxX8ji7qNomzdDMVNhwiae6/VNBHMmNDkoMSi0NaHKS
Z9z++y0QZh4rqZx5KN3wP5ew0ieJHEbrqRaRS25e1xhKQGsFXwfpFJfq9mlWgGMU3yw9TP4MBEcA
kjFoLbz7vOQOWNWNI5qm20h7kOzIyK/QFSX4v/dmonSlReIFNctYfxx0zY3szG3DJ306aK28u2wp
m2HrJItvD+SZpCR6bMBQhtLL9AHr0tbhsojzFin7TCsZXGKtzUmoVQZJfWk/76rvxNX39IrFquS+
/8xGOiRP1CI9f5lxMrkLIGoWgIprcIDJnTFEPQHWlj3cWfG5/aL+HFFYZxCc2OQCksTiqB6c0hUh
qJ6/X95+BbBTFFNm9PScw1MCOOk2M/7KFSSn9KTIITCd0rdfRInCpgsaJ1m8y8s1TZMF713L/KrV
s1cY/pKJhprOH5pMI1M2TNMAsN0ZLblMtUEjFSrPxk19IMglZ6f2ydfWYYzTohfZP0gj2GwGfco5
TS1yvVCPdVQVZYCY5w7jxJ33Q+ppNwDLoO4HQCrf1DsJ5MxGH3PA+Jc1NihCR4paP7d8pRChgGz6
t3kSwoUUYOq089jImDSSb1qoYWjJsQiDYU6xAC/K/kXCWABYPWwGNcyA5AMKXpsWn5pK9xcieZER
PlE9chddCS47+2Y8WenGWby1JHZiVDp7RM9+pjS3qTiebF6jKxmcpUsmVfI+wWwCllwmH1N9D8kv
elW4A4ihPR2EFeAFUb/YXitq6/+DPSJ3xDzjBtNwE+tJtkzIR0BOfiw9eqUDgumAcVdMeYS3kajz
sn2Yf4t76xauvp1MlLYeFvToklRxAUoWgC/k4fL3YnfJWVZpnkRwsZnG5qxSDMn4vYRrWuqDKlr2
umQ/zOl0zGssaoyvcxSKBuE28/OVWM7PJA1rBX0JsQQ0CHgKPxiHEpyKo6/58TF0BxEa4mZwxHMb
YGAm4+flzJK0Erh3GEAHWO58fRgPcdnjulsECd7mB1uJ4SxTqYxKqTOkQVTH5nME8PRCBB656c8r
EezfVzbRkr7TYxXVnbyVncJEo0VdfulVNjqtVT7k6jAIcsnNo0Okx6khBzqjwdXluaVjjpCYZfsF
UCB96QmJYDfP7SSDRwArJjUjy4DeVZted6Bat3eXrXxbB0Cn4xZRDNzG7w+N4pPMg4WoFDYgxUt+
yM2zpAgKAyIZXDKKp4qejImKJZL2B9Fu0/F7N4lIl7ZkaDKKbgqrHJl8UyorOsWaCbYJK7Oz3CrG
Q5MQK3rRmpF8vXxkm7FuLYvTp8lyPYzJCMCoKgkaIwZPXXM7Wr1XmGnupGV36I3qFtQiN3qp7kZd
ckwaC850yy7Wv4HLhBt7acYYJC1+DGDCYV+JlrgEf59/U0fxVExVjRntbrmT1EMpqoBtOevq9/P0
Tnava5KWI//LzCw5ZkpWuwNJouum0FKMFzeY/Q1VObj85QRGwrM6lRp6v1IMoXbhFtbnIfEq0Zr6
tghd1nALowjMw6YsJEz7FlxAvtGEnkQzTNFhZnsW5X8iMezzrWKdYSQxJjsG3H/F3mgxEFjvzPz7
R07rpAr7DSsZgFMiNphxMuCTHQxsEWGNTzTVI1KDuxWyyE7HZEQreQirq7CSQWfQM5AH0/hAJUMD
+4SpvVGN8pX/VBmiZpYRRut+Hw3PieZM9ZfLx7WVL6CYbMu2ZmzQsWVhaan1QoGYXTYPuZUmrpWp
O3BSIJ/svpAGJKfK7OJRKXhEsjPi85SVXN5T27yzZ9WCXAI2iLq+S6zFjQbJSwYR0NFmjWstikuJ
QkpNqVoICm2DswC2u/BTT32xPzFmAUYVK3wlskh6rhtqDPgvY8zhbidjtMYyyuW/KBsUL/GzTwlI
WMY9GCnfBlKGvQWUHutWBOB8DgqI5w5z3z+SuRg/9dPSZwkMZnLpLjw2gXGId43uyk+dN78hIEk/
UUTU72dBorQZGFeCucAuTUpG8waBVy5Tx1KfOmlHK99MbwXp7fYtBhBTtKtAJGnwJTfbDjG3LKHd
xjqIiqfsZYLFo7+ONSZiXpFtxU7yeF/XsrqOUArwtbl16t6tiOrPIYGO38u48S87o1A7znKktNMt
TYF2yh1bCEZxKsAUZLeTAow2vYqm+Dbj2OosOWvJFZIaDTWRRUVTgHztd6nNbmOKkuh/cMDTGXLG
IRelag4zUfzP2W/WzS6C/MtcoMPChurbQNMFGe62//0tj9/UUiYtUtsQXlDVwdQ1Tpk+m91hwOuy
z19z4fN/s6Sonc6R33fu6gypLmsB27pxr2DmIq/6Q5Vkg2PUfeNTtR/dRo2ulIxcJTqW1f5fmRFL
7S0MPrXzFORLu08XwSEIPi6/Cz3J6SC1NkP0H2cXqPUu8LsC0lV7gcluXyCnw2Yvw9V9C/iLYTA7
KC8fbQdA694jhhfd5IEcDMcCuA7WeDEM6taBYXsC0dt3yEk0l07oKaVq2KBCxvbLmsd8R0ZfeaWF
AwBUvw9MLH9TL/STJxE6+WYdcP3F2eGvlNayJmlkpnR9zTqw4z65bg6pk6BmJioDis6XC0BjmdJl
JOx8wfRn24PTD9eR/Stfri3jkzEc5XYSWI7oWLkgZJYVgI4xL8AYedTxZaH3/eTbQlhUttVyfkue
vh4XfWbFpEbWpmwN4XrpOye3vrfKq5G81tJ9KX21ur0t2gXefB6sHJULRJksyTaNYTB2hh5XRNy+
FXW4toMBgys12TwA0tn3ptFk1aDGCWo82lPvRftyJwHXxCXPzBs0LATaz4poVvN8Gptd+yuZnCM0
ql42cQyZrIs34H53CiAzzXtMY4PXpX3Dr0h2uSvqtG1aykou5wZtweh5WH4aW99ngDpO5s6ar0ag
wF72dJEczgdSIJdPAOvHcNn0JE2Zl6WjMy7BbMT+ZUHbCdRKI872yVIllDDWt94LH1Rsf2WfYslt
X+neuNcCxbVwX5loQoSIK5dFs7M6c4eVZM4dzLRRl7xiIWV00ahUgCVdfbosQnSMnPkDtW0a4oRN
26q/MwqKAOJF8L0wFAXmzZj1RxcdPEPvfQAdqLmBF7BTZCMVnYOuMjqjP4sb89F0qwOo4MDQ4zav
BBvqH8pqVsK5dJ8oeq+OGZzc7LA0Ev1YtN4prUYQJJkh/OPngopcwbNS58zUJeSF+rwzzaMKIj27
faxBjtHmouMUyeJCSjzocb+w40wP0Z5R6rnh5Fi1kxGnBrGe4kPPZCddS0i9I0f0qNjMplbnyQUX
BDqNptmMWp76C5RpLnrqdKbHknxNm0e1F5XEtnPglTzmKKu7FaNoiYnu81+3egxWicjv9wSMEsDL
O+iCiUT24y99Ri6yaHLao46MQqJFi+NYDVhfYaXey3637dqYekPXVMWILGeRo7VEqcKm3I3yFoNi
Tlv9JMIVxe0sG2gjf6RwFpnNUW4NocTefmzsN/ELV35h1LOM8wZ8YoJ1uG2zOInjjLLS6p5W7KlS
UD/rqsNoeH2yb8Gtnvwsm3+/3vR2xZ3EcVaIYSmaz3LDJkcNQPvkXvUrfB6B7FMBn0+IMrFtFidp
nA1Ko16ZZIJyqoxR+ioP8l40/7PZRddW34szvTayQCgag+GWBGxqsEc3ewrmffPDeLuv828f7L+u
ZXLXW0xrVe0atE1YYMbr2YkeMGnkAJFph4GOx/9m9tyNpjf4XFILYVr4CZiUbhiD40sTFB5EX4q7
0/qmyzuSokOjRndodDuGZHmX1diOvn/bAj9RAcCRomkHhIhUU1y9OVpYApun13JC/7+bBMIE6vAz
yylOTKllFGKjsAuw7h4k/fD5sj6CaGRyccIalXIktJf9svwaYRV3dJZOVHMTyeCCg5yPxKYMsn+0
grZB2kR+5aheXlZkO505fRh2lquLolgkvZCXUfaXgTpR3oBmaX4Otd7VtfnnfxPFxYO6j4mVNgbm
1moAlxCsls3onEXNsA+TWQQYKLIBLjDMRa1pNMTLPU6pMw0l0GYMgdeIbJqLA5lsFXMX4a6YyaNV
PBLzc5l+6Wdn1mzBR9pWBmjsNraFzulrE7sdI1B2Y+0qTZ3OPkiNgJN3W5W/BfDFntROirQcK9kv
qrF28qZ6sqm1k4voJ8BLdmSYBMO126Z9ksdd5jlqrCRK2aKLvtj3I2nSp7wx8tJJDNMWvewEp8cX
cbJmCiOL9Z8r2T70ISqCYlJLkQzOV+2qGrKWTV9kn8m3GtXxKpAnR3scXcZe193lD6J5uE2JuIbw
H0zXnpGQ4okcabOFsW6z0u7UQe+CaWhqQatx0y5WQrjbJ5vjHls0qGJM6rMKAEDrTkUjOgGfjAhA
VaQOdwXFTT/bFltqUVovWr4m8cvl4HP57+PE3sc5RAArwSAYNu4sIF0d5V5wUptx9O+TUnjq1BaI
OHHJDECSKtcwHpT82hgat69+X9Zj81W4ksNdPIqaZlmeIanC0PGLWkiNO1lT/C2dqt7rUlNyZAOY
hmO/vGqY2fIuCxcpyVm5UnR0KCa0HqWscqr+W9td2/mXSlQO3f5WoIk22WAKcITefyutARmo2WGa
Q5dMd6nsRwwQiKaWNmUQQzVsDCCec8Oa49ItlLWXpqrUwTSgdQ4xi/EjgfskhU97FCxPIapiVK/u
vET5HCmfLn+QczI1ltGvBHCBFKPTlVyxXHQEQyeLOlFQHaqg388IPKxSph96T3YxS+pflrwZGVaC
OTsMjTjpR8CnYxnMdhPqmMPPfi6Rml7LseCe3X7MrmRxZtcVfYFxR9gDuWHVQIbwKr9oAdmxCWpR
qXjzaloJY4azSogS1AFV2qHR2ZWvQ4isa4qdSRbNQGx60koK+xUrKamdqiNWL9FONWig58vt3GGx
VFtwgnLxfPlTbT9qMack67K5Qa2rhHVj5zJ4YpmRlF66UyJn0dA6+gtENmzd5VEgcvsUTyK5i6NI
lKRE6iD7asAItOheok64T246D6y4u+WKPC4Pou3Zzcf0Sk3uCqkiu4lkGdGJ1Jmjkf1ghEGkAe07
cgxsV6W1K1CS2d1Z3eMkkF+mxbLk3FUFRlanh96zjto+BG+cfGc4FMUkMZC/4EwJ5+uRNeaEqug0
6lEFklrFR6fxTltEam179t+fjt+abeuUWmOFerQ8FbvMmO4pyfddZkdu3ymFA3QygbGIBHLuTcEJ
puUpzFOektqxFD32miHetUQ6jI3ut9jWvPzhtmP/SUPOxSdC7LTOkX1KEjYas9EIsFAhghn+h9B8
ksK5+DwvejNlcIHOn9BkZ6SuY+jOj/pNcpj9GVTGlq85y1E7tCLQ2e3ochLN/n0VXeQ+pUNn43Uq
m3rzHfyN8zUAlVXd6cJkuVrUjkbe5SMV2Sb7xiuJWaqF42JVgI4CQ9XS1HfSsDhSLkpARGK4sIKC
n91FCsqoI1D8i4P5KyaCWubb+PCZU+uYi2B5Afi7OU2UvlT6VEOlolAeSApUl/6+ye+74SCnLwYK
jpm8I6EgedxUayWTUyvUEJ3bEjK1Wr8FJYlHlvHRHDr/8kfaNIuVGC5AhjGN9HDEoKS1GNe6Hb3G
tV05VO5uu145/CdZb8e8Nogqt6NUxfOELDd96FD0Jol1V6qNIMMSHN1bk3klJxxJoRMNI1DLoDlJ
/T0bFzeVfl1WRiSES3ZAEtr0fWpRf6Gll8fED3vgXE3y62UxmxfY6fu83eMrXZa4onOfI/VYtEx2
QtX4HCtptrMLRMC5j+e7MZOzILIrSWB/mwFxJZgLiKM0NmRMcHMa0U2X3Meifq7o77PzXSlGJsAs
FyUedzSad42q7odIxFyyLcLQTaAIGKBj4C4RIAeZi57AhdrkxTa91P58+dtsvrtQJvvz97kjCu0+
nYcYs1kkYBnouNeRf7bBv2YuZPn8Sgx/UnrUYpMDbhNGri27VRTM5bV3WZXNMGAAeobYxNIwBPb+
a5TZMJXjgplsSXNN4H4ld2Nz3dX+ZSmbPrOSwvlMs+A12sn4IFS7HrU7yz7YU/ABESbjrbbsDep5
u6xoDZBw4IsO12OuOF18S0TD0NsdhpUQ7sOPEolsNBkwYxmMYGafX4ErGti3I8blumdsOrq5K4t2
oTa/0EomZwVJOVUga40Bnwp4WCdcIHIGOw6tj0rZCVpQIlns31e+CcYkq80bTLT3Vubk+j5pdQed
SSURfCzhQXIXq5VXmW5nCKL63QzWb4yUgYvKC73M1YPJq17kffcqartuD3WsTpK7WUeNpHaoQbs8
d+vr5EuJ5i+YEcDwbDxnhz73lp3qqXuRGzNdzpKIlVjupq3rNMnrAh8w0dPUW8zBcgspuo9VxQg6
begdPY5sQVa7PU91EsqTj8NEQjqz66PzZVf20eB+oQGAHwELI+r4CvTjZ6rDLE9QP8HzNbaCml6l
RuEY9i+t+j1K+UfiyEorLo5gRLwz2goRsW0PmA90rMFdhGWUzdtjJYS7Peqx6Ujb43tpT+NbhWGs
fXrb++jKevkveY/7V1DU2JZoKiC3YBPjPPRd2Zm5LU8wzKhodyN2LCwtFYjYjMB4hP4RwUUupQN5
Rz4PeC8q/VXTL06sTA8m/ddY+OzKsojM8IERivk1ImIuTWWqAFLJsjgwjXqnta3bS/HucrDfNLmV
GN6TW8Cmox6NHohh7IHV56ZTfGul+m7RC6+e4x+XxW2GxZU4zoOBJNSnEU1kP7Uzj9ZftaLaN0rp
Golwe5gZ11mwOIni/bahddtiMoV15aNHBl8Reomb5068R+7n4aETXFZt0y7edhVMwBSd0fsOQxva
0WAjx1CwoDLbIL7p7XLwpbYcvMuitmPSShZngxTPDWC2wXvZUF10lXvWgT40hwKd8n8NJsnscCWK
uzTbJMTyCEFMMu2XlrpCDpRNj139fe6iTBuwZ4Ut3GkwF7+b4uvUUgWPpu0vQzRTNaGJyYdVBeg9
kWlARBrSoMY0M1BvvbJcBK60XVAFiMIfOVxMXWwaDlbZs5wGSKJedgSutO7Pbrzvg/xGyNC1fXIn
cVx0HTXaU3tGrBuK8dhG0RXgy0S7rJtvp5VKnKFNaB4ldkWw5UMk0yNWdy/FkVvGS+IOJXlMp+4A
pEJXYN7bmmEB1AI4Gmtnvk+emkTSVUIV3IPX49cWbT/pVr/Nr4addMOq0/r9h15SbOP0L4H8xk+d
NlYBUC7sOhqyF6llQG3pA0YIMCIgGRhIqs+o74DQZTTNsFDMwKpOZCbHMOt35jQ8XT67raNbi+Hc
SZKsOkzrOfNLWXGVmu5TwDldFrE5iLqWwe6UVW47gYwuVUP4U/+DcWdOATojV/mr5DceA30ZnkDt
AxY1UQthM9Vdy+XuKjOu9GUpWvhXcdWVXlEeJlAWVtdddgiz0h2HwKquY31wafbUmbPTRw+SiBH6
nGMI8RCbU4piGBoj6eK8rpGqIh1aPOpBxVc86V/xdG2dCICMtm9+K6lbPYdPaedUB2kBnHzrRp4o
+94KZwB00HXgnDAKL+6h2cQhWD4nifrj8iWZsOAXXeciqgmRDC6USQaZsr5HbAHn9TIde6CZfAQJ
bK0Gd5CxWvZ9aWBKFemAu0S/CvS/q5/aJGqBb4bltSAuhqXRnNd2j/NilyUDUcPEr0dA9wea3kBE
gCM6OPbvK9/IW0PSZoo7QEqvsduTFTsqmm7cbDytFeJ8nHZm2iYWZFjfFHQnEx9IL+Zj4lJXCpQb
0D+8CByedYb5VIqAC9SyELjOea1MLVeqZgIGY++ZzngAsdvVsgMp9b8niGbOdRLED8xEOnClWwnO
pdpPyXBX9Q8CTdjRXNCEX4dSANWTlgM0mbHEBkZZD3tyjeFKPpsoQei6Q5trXxMnE8FrbNvF30fI
T8vY4TzVdYtv1sj7HuAro7HTReNGIhmcR0lWLmUpSwjs8MZMHyT5xhA2jQWmwEMsD7plxkWKAySB
9HUIioBtF7UP0U60j/0Pbns6Mc6T8MIChZDFbCF4a/TsJNf4qQXxXr2yvVnUn2Bnc8kwOJ9q1CEe
4x56DUe6q4DSXrmSC/r175pb/B82p4TacXcowEMIkCJwT88/ZDdB6VN7HHbMgRntrmhCWWQY3MVJ
i9pSuggXdk0NYNup34oy3Vej6GXM0rLzM7SISnR9g2JptmRzieKRAa2wYm4PkBXU2oTF3M0WIFFO
cjh1Ck2a9YnJUe5A4aL9GDEus0MrcJcF5AmrxPhkzykFHnGPCY2PdDnXwrncNNZjWxkTSn3Nnv2e
yremMu4uR6ntz/VHvzPOpXbuSsBkwo+75Hdbf5Ht/WBLzn+TwSURpg5QhTJHOlqqLeqh8rWplk6R
Zh94FJ9O64x2aaJZGKJOgtej6lW64uTlMZd+XlZlO6afjosLe/VczPnUwXW7GABh+c0S/pi7z7mI
B2Pz0b3WhcsjqEnSucoxzcnWuxltEKDsiZPeosO+DzvB99kOEKpi4bGAavQZ1VLZRH04GiU6L97g
M75gDKn/rP3mMN5M/55rht27K2Fc9LOnJa5JlmOupPlkqLfjJIrmmya9EsCFO6MIgT9oUGCGU78l
d5m9b8r9ZTPY/j4rGVxYWMY6TMwWDMCgQmn8bLYbZ1gIEnFMoe1JmuhBXo3NzZj1y8HOACc99nnl
Gcv4kQnz9WlyIUIzsV5d2/gh1A6iznLUaQdogP9oIPwQXDkDH0/X8BpiqIMUxMQYhNjrPgP8m65E
i2vbb6/T4fLD/0mKWdkU8DO++ZQ/m7v8CcbfO8UBwhBms10aJMIUYNtoYP4GIFOA6cg59ig1ShGm
XeYrCfbH7sbqtiACo9l8LmP07I8Izqd1u6yn+f+T9l3LceTKtl9UEeXNa9k2JEUjiZReKuQG5b3/
+rPA2Xu6CGI37uVEUE+KqGwAmYlEmrVybKJh3erxaRbRLXN90+77dIn75wBaLQ11SjAzYXxul8nT
pcIDhtKoNx+5M1Tb0lTdsnSQhzKClFGRiIEMxpoTNFOYvadVZuWlStcfr9sZ/1Qukpin4YbGnjqx
kHssq99G+WIamduuguoZdQfvIondapiTRxp12/QUaWJt/jNhglCZ3S3GzEGOuQYRkA3/iC7rYVQA
3W0JGQY0FG0aeZKy/DgTLcr0IdIdQ9Cf/z9c1EUWow7pUMuTPQPfbCK+HanBdqh+rgTYoEVAQl0A
fCc6KMapa02Rt4mJEFPanvvk91YTF1SLAjckEsI49nh2UrVVJ4BYGj+3LhrqX6QV7BrfRi+bxvj1
LiFNqww6Td+WUZcvwYQI77pOcyfjdcCEm7ZugNGAhcEd86JNtBUhV/UinygOSF17eVR07naiGUf7
DplVUSTJ3Tp0JciACjQAO8ps3VqNhTJvYBxwlnOe3Tn5YRoEtSp+FLGTwexdWcfz2mqvcD86iLeR
psK8qlsmgQzWOpqmE+wjNf53hruTx1x97VzpSWy8ypMtYOFSeZMnla/yHD+JrssTbCHbKrpamBok
E8LLajYO3QY88pTcNrqQz1wkh/GumzWC2i3BA0qNzIfeBJaI4iaAQ7xPb6ofwPPwitM8uKKEJ1fx
L5vJtoxmjdM5PTCVgiJDfSevD6CSFJgv/y21k8F42tUs87SmyHuv8Ax3uDaebclNBjc+pp5y2oIs
qLz+rA7uCtANkXT69ffq4si6rDm2gxa8t7dWVhOriB360kFIDSLWU/bJCSi7QRsmgXQv6q7nb+hF
HOsR1Trr8HREddgMR3tx0ZAoWBHvMrEQrCgyarf4YxQljjWlJQpClm1+3pbUnZeXRjmu6yqQw+3A
2AtS3+6cNleVU8xwHgBdD4f7ImwncH+ClHIING/wwJBSeAR0B7IrCuW5PgUQ06hlaEgHqmw/XTWZ
mI/qUJnGoXkbek4yX7qzAivSAvmc3F63cKE0eqa7CCouaowODHia1H9RUC20X2BKwfKoNMznCPwJ
1xz2a2MU0upTJ44trC25MaM1oCBXeHlFq+ElX0d/vQHxgGcHaZh8AS/C9ZXyfIylaI5igwzWBkDp
24W2i6Sh6wrjGB3ciaqB1C53TVEplFu+2EthLoR8jPWOlHhWGq4JONw+ovRi5KQcQJEx+AVgr8yw
foo9k1YuitMoiLfp51mD34tn7gcEWm28KhnCBfKo5rmXgE6iVd0uPw3GbTcJrj+uNV62lJ14mvtJ
r0cJiaI0MV2jeFCrz4gmi+Lr9ZMTiWGMPgGG3ziqNWLv+F5TMTmYeNXkV5qoKZdvC7v1MEZf9E2t
GCt2b7U8/VQeMr8EmZmvuzLarfRnkTVQjbtyWCzyZtknZoyJMbzY7UMnRb3sVSDvUeRPpf35+g4K
dN9gjHyy7bEf9RIh3ji7Fm0HlwY3S61/Z2LGO+vGa7xOYN3FNB7apD9NnX2yskmg5KLVUH3Zuayi
WFWjUKYtKJR76AYGf89rLCxr8U8HvAI6GLhAv8UsRlsA/jeNNLWGxr/eVZ7rL/FNdledrcgOk5MN
1Ab1kYSikIt3h1rAVfmvWGZxo5M7sTpiD9PeDsGq/muQl+ePaMNFBOMJ5Y2okmGA+GVSg1YBOiQ5
qrUkCvmpVb7X7osUxhOSbpGNToGUDghtFJME3Rr2zUzrWpEigv3jq8RFGOP3YgBO55YFBUdfKGi5
Je2xHrubthMyflEXcGVVbNeT0qzGNsTQivVknsZH6iH6EOnwA9BjQlGAyq1E7pSB7awpxqleuxzS
Zk9NUMbQDrYv/5ZyYImaYRak/vgxE/5nI1+Zi3a2pWvTumgpEja27WPguNYCs4n+lfqpTEi8LYvZ
rDS+ccoXq0KovzxgR0XqJzooxuWltarH6BxEb+SnLbTCNpJAFe0aEVW/5FY0xCfQP5VxFmvZrBlK
uIBjUnVfx5j2OFbhKAncODe/sdcHxjlok7KB/w03YQnSiSCRe9Anag4SlLoNo7Kk710BSIpSqRqv
toAXWNcxSIJWpECuHyH3Pb//IYwL0Xqi5hsijUD9Xhy7Y31KMEPo3FZ/A8r40lFkCvSD1+yO8SbF
trWG3COu0irluUvLe3lpw3gtjlAlL7fLDyTh9utj/MkgS9OgWiX6KIfz1M4emTBOK7xjuNGaiulW
GaxEGAdgApsOUNUgs0IDUS0jGKxGd+6+j6R3zakI1vSHJep/5t4tO3lMfAPNKcrZhOUppZcCqNcQ
4HHwA6idAMa0tYGgTgTWhGDE8GDijREJuoMSUaSm+WwK8m9877iTxpj41FlJklEuxD5YfCtMUcLJ
vTjsAj1EQ2CkCuRxVXAnjrFxcwErd6xicXZ1dpyHLPlW9qdSvjOcRGBeVLveKbsKrjIQS1KGPUb7
AF/bgScKkmihVznk0RzSqR1R2Zqvfv+IYcN3sxyJFUtQP0A4+yV5KOfbPrnPUykgznGWf1z3GXzl
u0hjlX0YOlklsOBynsM8H49anj9cFyHYN4PR72XMehTP0dKQHYcjTY0Z0WvxMLguRrQSRsuXCtQZ
pMDx5EYa1tlylmzR2An3yXPRADZgH6vamRcFR4OX1RGwb5/HdHjOnLpxJTA1uNfXwxeGGqiqygrl
t4I67u78qjUGBLpYj5mo7tQlXmLE3jbVboLBheuiuHUuBNOyQ7vuZctmjMhWMsUhwEh9Ve32oYzw
GOm/KSftpHjAuT40L+Sn8/m6UPrNd+a0k8ncmlY/tIuhIjiszQTICJlUedJULOe1ECLP8D3gThaz
l4q5zgXRlb+b4TDiFSyK1/ykqA9dBPye/gMjkNYr5LsCllTFYJY21pWaxzKSGv3yYJLISgU+j6vq
u+8zyyGmjqk/B3Sixda7cYKcgij3y/WqOwnMxd5KoOYC9cBrQ19n/JwGT9ExIk1QTBlEvJ4K10Hs
hDGO1dqqdKwbQov+kx+fpE/DMb9zwuXcHcYX50vyYwkKjC8Y9zFxhSVe6uDeqyHekjAyFWVJxgGW
pE9SZQGrqB5R0BNQAjTREKx+HY6HTuRA+AlM7SKN8YWjbqRLnWNf+4Dy9SYeImBk2hyMrWEYJSSg
6quE2IncGwUNhrIpo+Jrs43lgF7N9LbEEp31bC+NO2jHWPLH+mT+LLef162aH4NehLFN5SSRFTyW
scL0L/VkAayjAm0qibKvYKn0lltxaxJXVXcCmQMca7BANSPSXVL12axBNFg9kvmcIxecikabuS5r
J4o5vW3Ue4KqLMAytvvc8trm8yp6oHNtYSeCucXyRlltpcZqNHRZea0xx5+A3ryctKT9Iae1eSit
8a4wAKleq/VHWjisnXDqd3ZXTk7kXsWDCS1mzoOKBq/eicahEhQ2RZvI3DXNoM/dTBY8yrInJfcq
+UERMXjxRehojqIJe9Vk/K/UTYqhVniQ9SVG7hLNVzvikVZ0Vny7uohh3PBSQ/VMAGgFapP051qP
F4DDKMp8qibZwCxvn2DuAQxL51qb9EnwlOaGB6Ce+u8aGQ+td5u8mahjYbiboD8F/J+unHRg3VzN
86ZYi3/drkVbyvjorJ5Rtq1pnDjFYQrmQavPgbCnyr+vy+Fb8z/LYvt7QKtrZQs4AAM1fyLpE+IS
zDW8TOaLXDgCReSb2kUU4zhiZ+sBAowlJYhLNcSltM1W3LjJvawvB8Wie5Z4Djd6B33X5Mepjqz4
cH3H+N+3VcocB11nC+py6SjZkkLZSQWQESt+stL0Q7p2EcHoGilWM+kaHMrSvhTFpyJ13GH+kpmi
uuzrZfvuMgbRxn/XwmjZYsiA32hxJIab/gCIvbfiX+ulXya0+YPixTVRrJlRkSoCya+fRVhx/ELY
RT5bWVentmrMDgvFmMuhd7eDjgxp7KvH4Zx6U+Cchmg9ED9//ljBbyeZUcZEMuRBLghts1RCYGyf
hkN8+JtEh/iboO+br/n/bDNbYh87vcwwioqMA9FdB0TSlnZAQ6w0B01J3KLu3VzUEvY/4oKLTOZi
00ytrlr6POs0j1bg0EMvuRtx65fySLzOix8JZumf/pVt6NR2dhcaoL+JmmpwkvrmZXhCla0oo8l3
w5dlMbfZVnamYtJXmgLQP1Lc1/RlUQeKEJuGn1fZaQhzqRXZaG86cvevuglrP+n3yiO5oV0D89n6
Hf+4vnXchRkGxlKcV5g3RiHLiihjqiAWAGiF1xWKl2u/nC1SVBGRtEgQE1S1AJRaBxtBlbrpvmY9
VEXup1ZkzoLuOq6f3C2IVUAChEiZxh11LnlZPkZx3QrsSrQURt0se57T2sa7TLG+6LYvTd/RWEcK
QXMA9yreLYRRuXjUynJQsWG61LoxAaEYDHetkuN1BeA/msHnaQDnD0N/FhPejLpVWQvoVeGSJjDO
Y0geqGPFGRNkfnISvsN4qwKFGAb7XhlE2XQH+FjjoW3wSKEOUH0YAzpMYd8bvYtixEhHLAFAuYqA
AHhKAdJSB33YGPHCSPRbB4FeI0nPES4Glk3JlMtvcVF9QO/2Ihi7VUhqmQstQmB+MlgV6RaNEF+u
HxV/7y6rYE6qj0d5yQpnQ6oIgNjDFNmb6S2kC/+dGCYMiPW2qfQsQ+1VMb16nqIlng5aWwrE8EJA
DNzpwCKlmEJsvVrV8lEzC+QLa+kmNZ6VrAkLw5Wa7zIA9j6wop0o5mxIUdZyqjhZIKuAqs5MhLSO
jnqNlQguIu4J7QQxJzTkoMibQXUUWFJ6mLLYbevDmBJB3on+XDZ82u8cc0B1LMVSReIMJAnf5gIl
EuD9ZGEWP17fNf4BacAawWC3abGlwgF+VJtnYEaSAgwJrRpVpRlYqYL8XRaaxBTE6VxHZKsXeYxb
nUA3XI1Ey4L4Vgk1fzlMbu9rJ5os+dic8V4Y4xFSYxonORmUwAZoxvrT+FJa3/7d9jFK1/TxFJc9
9HvN2k96rB6Jqn93SvNrKo+lq82paKqG6+R2+8coX9euRmxsuJasVvMHsqJIQj7y5N5vG6N6Sx2b
morPBqt6clqwxveN1ybZ4frW8VdiwUPS7mEwpL5116sagy0JgJuBBng21ZsKyW7dshll0ZwJVxCG
ci2KnYHeNCb6aVsw40odtKBtjEcFfCZZmQvWwlfrnQwm8EHWezXsRAPkf1mgK3PQySGxpMyTk1J6
LFr0ExhOOfslkiVw6vB9sVLPN1k66y4xMhH8BNdD7X4Ns7V9BrBAYDDDFZLEU6Esvbn5Grqfrp8g
9x1g7+Qwxoxk71iNQ4J63e302iq9uPrvFmOnTTD6yUGGd/Svi+R6xZ1ExqL7AVmtUYZEB1gx5QG8
Xp6+nsEd4l6XI9pBxq5ndIErxYKdG7NTlgb9eFuUIp3hut7dWhhTXps2dWwoCbLV3ylHDfLxB6N0
LeydHrYhpTvUXOcoehjzl2aZAMUxMWXD2l1fLEndpzCHsrPPU1ocZaf77BiiBgaRGEY31ngYnGXA
6rrqdmuijIS1/RHnCzhW3dGAVvgeRkIZklY2QBi31vetFmbZ7Obpd3146YkItJCrdztRrH2n81rp
lolW8nk4zvb6o16szS1kIBeMinAGgbt3O2mM/YIPrDANE3d/clwj5QVEkUEf5VHy1fQzNOuXfiXE
LRCJZI7Lps2LjgSX0Ws5Oeh9+zLJM9iN51XkNeiX3gU2u8XRX7J7x7ejHoOjHluZy6dBPraNIMQQ
HRVjus48WE0LWpwgsb6orZePU6SZT2qzCFwEt1UITxndBkAqnh3svbI11oZea1kOlAzMY73kppbx
kMdLmJhbmBIj7OuXLuvDLTdOTV0Klsnfxot0RiOLJkmdMoeOjGOPHpAKqMdrooky09wi136RjCoW
7bwh+Y7T2rYxmpYOmZ7+MLalm2jjl6Zu/8TG4C11CXqy2itMy3fq4mzbJMp7Naji5FzHm+DNzF+5
5ajITwBCxmH85gicW2NoEUIm9lFRfgz143Xfz1egy/eZ8GftyCijMITmP7vwO9wwtvyVbKsrAiUR
rYNm9naGkIHDEUl+rMPSD5UD/uJCoKHcC8bAO9xSDRDQs/n3uGjmzKyxEAdIeEQ9xPUXS3ICM/+U
i4juue5jJ4qJsZa072Z1gyve0BiX9SP0X3Kd2o6uH41oRYzSb4tDlgYBU2ArlWtmqZsDu7ztwXG/
ya7m/LkuTbQoRvcBUZQgF4/9m5PbWIo69VQaAl3m6tpu36iO7HRAbvIqHmeYl0NArDwea7Q9tw9E
ONAtksM4XbvqzIpSuQXtXLqd5C1IxOCkurYS6Bx3PMPerYhxv9OMrGmfQKuHX0uo3m6hEVr30sGO
6ID3dlbuDMBqDHFAG/4z4XSG6MgY31BkAIKfV+xn2v7Qk19acRglUXQtUkLGP8h6a3RqhxUWzm1C
buTUuW20kxoTACV+hHNhv5uMj0gtq7UyB5wLg/kDbF/3m9K71jR689K8lFYuijwE22dT7JydOk6l
iVC6hJrMqEEBp/YZ1EVhSZIv1w2L/3C4KAnbltnqSG8YJiiVN3W8z9G0FjoLZr3SVdb8NTbGqMCU
q9ta2u2oj11ECvOkdDEmUmrLxENmJKfNUf6dKdqMb0Ect7Ut6m9B090W3fOsO27cHzpFDq4vXqA+
LMBrtmntOlpQH6n4lo9oqVRTt3JA2US8ZBHpD/9AdcsBUYWmyu8KinXaZUsPeyAkTKdDaQTGKNg3
kQjGHMp2AitIDIaHeRnB7PCS1p+Q8r++ZyIZjBmMkpFWyd8sEmHRRhlYv+3wuoj/oZP/bBVbLzT0
eqtLG7A4ytOKqlYVllE9e+ns9f7sV8BKLn82gy8QSpXqXTCMJPl/zoedtlyKTrYAEEEBhyiyGwoZ
x+qsu+1RP5DQfBRIE2wjWyuUy9RxVBp6a5/ih/IRmRBf8sgN7ebRTrFLuWk+MrBq7xbI3KFI/iTJ
NiOXJBvQ760L5akSnRzfoi6byFyi8FrFrBqQoWPgUV9dZXILNCpNwLaJf/W1G4dyiPHHwLZcUcGL
G8Ptlkd3fOcw7S2328mxUSUyZcz7VnPjO0ksosPmnxsmVXE6aIJhh4ylWK4dXN8oO6AVhYxD2JD+
WOebaCOpqb7Xxosc5u5WljGZywplyeyGNpcjy3JXhUmoPCaJ9zdvGMYOfps9BnFEndJcehUKzvff
NdJD3u2kWizKLFXg3mnHNHTkMWjSEUhfi1+t7Umqm1/WrP0Gdac/TbkoQ8jtmbVR3DUNhSKostgw
Q6NMNrCKMAf/n0mqLvYT2aX8zponu/nTJKE6535kEm0vlrly0MM7mi1yc+jRwoxFbKmuPaOyfd3q
uSq6WxtjgZm0TcAMRMw8WFs41jMejKLmKf5TeCeDsUAMjmAqhsCxzJ70SfNTWLtHweBMkGNvokk0
qoXvtHQnjLG5hkj9WOUq7rSkDJYxzFcz6BItWoGgen3r+GndnSjGIGoDb6jNGdD6BUw9OihQemrj
bhEdDpMPykc4d23L0GVgPKNVXGeOijRpVrU17DzXDa/CEC7eG331qTIF6+LsoI7ZfuASI22m4234
1tYmHYwow7jgNWCWXpf6Btrpqr49pI4WXt/B1/oRc1hvRDGakSeZaraY+IVmTD5GBsLuHtACvuKm
3+cZ+Eub50T9/eqrbhLEgH2id5BoqIvjPt/8BkZhFGJKk5bgN2jJ49wCPKS6rUTEtbx2I+SCVFpc
p8iBLKatvgyZ1Doysrm35dfkMzlUYeabs5t+cTygZ0WZG/8kXh2KZxg5Bv5GMuNF6tTCgFM2ZkGN
J7g7OsaLavdLcP0guSqzWx6jMkNFFr134KoAzkQ2chfLAAxBciu2tM/XJXFPayeJ0RiVyFa5FhvM
W/5UTKmraWErGmPhNae92TNGJTB4VihrCSF0sInSjdAEvHaYDtsz5j8/5TfaicJmzs8lkATGk/P7
+hp5weYb+YxjGVu7UscO02+0Q6IMUGpFRfR3c0aLCcSuP+vBrUS1E66eAHIZf7jkZJNZc1YPFQDm
QCdQAPBKXxvXUgRoBSIJzKp0fbMLjAmj2U/yZeXJtkTZBf6+7dbARAmtPYzrOOHcOl972Xz0e4bq
N/W4eGpYBONZPnxkBE4HHyd4hExZ1ZDnfesrt1ya0PSBp+oSdkfJjNKTFdCZgmYJMOgKMA3REBx3
Ey8C2axdTlAYbeYZ70Pzk96/kPZZoHvUVFmXbKi2CuxvIDMqrKdKpTlHBQj+YiFSYEr5s5GmnwdH
DitpXtyuBHKOpfxWth9tvfhF0wA4p0RHcqlWghYH7mnufwnjudpOVuR50ddgerEjPciekt4rYi8+
WFHtNxF4oYoHESQEz73sZTKOzJ7QeVfa4IbS82et+JMZ7qoeru8w99IzNJqcBueYBYt7qzNJY6En
zewztPcNx97tEjd9yKMe/afdcxPYIPBwouaU+nHg3JDwlRL0fvSu/wiew97/BsYWkVhUdJS9kSpN
N68yTIxm1Y/qNDyBM0ugUdTo3inUbrmMUSrVpG+YacAFVJ2Ak+SR9M+aqf7ak3PZiJrXuevSgd0A
FmigBLIwgYNULoOuwDw6MoVqbHhE6x+lArPRxSxoAaSm/W5dO1GMegJStE5mE9CHdNgRaMBnOiRa
nIRPH65K6oAmd9AjpWqsi+nKssn7AgZJh1Ex0euch2MRSkGKl3mHCZ/b+hMJRdht3H008NxCtIJX
JZsZmucOM7Ad9KPXz0qxun3/tGQ3svVwXQ25a9uJYbJDMmBKm2QCp4w+fVPtH13uOtsHEPxoY6Nl
ayDbAC84U3wANEVGyjaHSkwWaFHa2XRBtJUc6w3cRh9Yzk4UoxImIHHGDNRdQVHJXyrA/3QTEulW
KbhIebtmo0sT9HUWsnZsK+Mwoku/6600KNNbKWnddPlqlIJeRl4TMgYmLkIYDxHrWhtPi50G+dfJ
RySCCnP2PJwmIN11kXUvalTnRsg24All9LsCKI19dVTAitBJ3aOa/VAf1BOFbQJEW5CByUA56cor
BNB6aA990AouGu527iTTK3eXWzCHstCXNkWtdH0A5WDbHIXI9bynog7uFQCmwZJxbowSms08zbZC
ldBffO0mA4EdidobE30czvEDWbU3whg1nGdD6raqQINPFfszKq0O8IKva/r/WJChAozVBO0QW96u
i6pZJLxI8XLD5exVYXw0/dZ3ohocTcLUJM/X4un7jzRmRZacaa2iEuoDtXC9fdxcpfZB0O3cyccV
s5Sd1/1J/bV0q8g6diIPwkl8YT8v0pmgoCL9IpujhPkQ6UZTJr+rzqnyOEsnaznEuiBhziuRvZHG
qCOq9HW7EaiKAVI53Vtv+9pzSre9rT25QTvkjNdw+bQeq4f1bHzTvonoN7jmsFst/f+dOUyLVS/V
Au+yNrUHOgl/U/X7UZYFk80iMYx/abQ+kwwHYtA+4E3yT6u3vEETQorxwtn92THRx2hLsTlrcMmz
p4RwKlERJr7tN0F9nCJSfSTl++b0mBuN6I7cYIAKrUDWT2n8y5oFvp/vl3fHw7w47AKtFGsBZcyO
9FVaf098hORPgAb1UB1+FEFY8o8JrkvTNXQVse0UawKetxr4CsGoya4xuaBmdaU+vO5NeI8aJJv+
EcJsmqY6m9p18P3F8pxJN4i6r3+fl8HFqVwEMJuWzaVCJjlGq14QR9uxeop9K9BuMWlG6bbQXWwd
zS8CmdQnsfGhbYPnwqHtTO8e1OihR02qwkFNYXJPAe7LSP89hq/FG99pBEvkntNOGmNOOdpFKm2D
3tXbbZ6sbllOriTsGeG7/Z0YxpyIXcbm0JY4qZstTL5VofPogKLbdSLMyyme6DnGAwzAhXnZREYz
ytnpVkNOaCaGNoSneJG6y3NzTp62gwkWVilS3eJ79sUO0F0iCgy4arkTzmhN3xWZnE3Ud8gHufyx
SH8JVEQggH3MA9EcGVg0bYPoYwzGr5WPilugP1HclC1YbkmoHQUS6U++opRsKSMGwCJRdOynGiX3
6BSgU5fbmQCcy2kjK1hDLehGvzo1j8AoFOOpiRbM3OOb5qzgRIaWFjfWS4qMeRp1AcBH7vIjBYoZ
DysR2AU3l4eISwaOq0ETW0zkVaaYtew0AHhLittMroq4MguLn2WU+Oq9fNy8H3fLlwpgRVJkgJom
Dq7vON8uL+KZFatFMm4ajR363K5ctYtvbG010DugCgTxt/YiiAlSJqCsJMCzTDEAGTTLjS4CceF+
3wFwq4aefMtgX4RbNwNQcMD3MRFeancdEZbZ+BJQ63YA+Gg4bB3ThqmvSgfAwn51Kb9k69Wgt0UV
wIi0oInMMxGS3fBOB1tGCU0NEISw9O+g09CIBgpIsAQ/pPMJ1WBb1MPFYxPEpX+RQZe9i6dWOZ7J
luEGbQG1FzbI+1t3WYiZwcVVIhQrZYBzSUf1rnqxPv//695eMl39TrKtdjW6geitlx+K/iyPkSoi
JeH5k70I5tpJnHaY5RaLk8zVLXL1UBlTYNfyTT7abm5Vmqus3W25iUgaeEmlvVzmHhqHzkQkjgdB
2X6d58NS+l1+m6wH5QO0lm9Oj7mAitkau3U0EKbON7Gj+fryOwcD4/WD4l6r++UwN82Ub01q0yhL
G7zqqAfFpzyqMo8cgXcaON9EFxv90ewtsBPHNnLRMlU12CZu0/VWX0dwT/zqW3RGZMbZyZ+kD+DF
7veQzcCMxrKkw7bhRaFFlnqswOUuooYT7SDbn2VtmFSj81zBOhW3+lBEY1G7aV5Gsr1EyJffGtJ0
rzYToGJqd5lmkNWTSHCKAm/C9m4lWp2pvYpTpGjvyg3KD353WA725zlc/c4Dxrzjy6ILjhsi7Q+T
8S/2iOGrIsZDKi3cMeg+b1gfKAyHc+4hbZLdbUGNSgTB05zy2IhwIamBX1MlxseYi1EPS4N9z5xb
B43tDnE7+bCKSnIiL2ozjsZx5lJypG593VsTYEqoD1PAhuLcv04M4354LCLttyiXInA0NuNociOu
ii6F/ZdV4nbkPsUT1TZzd+nuNUfUUSDaTMbZkLgaHK2FV2vru9S4k7o7O6ngRkXkaEJrYfxNri+S
U8vQ1M4HirJHS5ylp91R0Pn/h+Yd3ht8p6EsUFRZaGrXl3je6VGMOkftaX4W9rMrfS2Pqi8fmkVg
iQJDdJiYL5kWNE7PehooRuIO3Rj2/eLLqugpLjguh4ntFG1DpWHDLtKsFBqiHpafqDg04A5d/SXq
0F/mAUUfSFyBwNHwIqX9hjKxXp4WfYm2sxRh9IBnnkvxSxxvfNFe07N5WHmaoNgh0hiH8TJbNtVO
4SCOlaZzdaQvMeluWj2rd8HL8PtD2Jj7O8Nh/EpeGLm0WBq8mqp+daw/61bFrpNgBs7Mo6Et3Kwt
BFrDLTg6sklBGFXU5dh2SyRu6nywoTY2mAmAS/PYIFdUeij3P6qfElTq3EGIAco/yotMRoeGtTA0
YEziKp4PPYmS6SjQFfqB9w76IoDRlayodHlu4aCnX2OAqSP010tfKHlkAVMXcWfwLeIijNGSHPwH
4zSAO2spk7AEyezclJsraVaItMHD9ZXxjfwii9GQYdqI0cTwzNaae8r2K1a+msPn6zK4iSMHWHrg
vJcVBRxwb0PoKmnydSgQQidHWgWZfHDHAKao6z1VAZdEf1TPeuwZgkPjx2f/SH3thtwF7ivKR+Oc
AqdiMZ0MKTdyN5pZ5jYmGV0gMzznGpqBt1oQhfKvuotUxmumJNGqpsJah+GkJgWGkP+yk3sneTKT
2hfsK/9KuMhi1B70IFuS0KBl+zT4cVQG4C1EMsC4tUDvl3wXwXTydeUijjGCNG+1UtVWYODPyidl
SXzd6nUXxZrD9XWJ5DD6r+WxniUzlqUut036OSsPU/KB+Xt4xstaGL1PzAT/V+PWqcwj0Z7k9JGk
ooqHaB1MtBXPnQKkUXileCKnNoXbs8d7Y5pEHlekBlQld4qOsk4ybCn2C7DVNao3QG4HaVEzo73W
mty0m9GAJWvLn94gWSi18k2Pl4uXT3PuaiZo1SXZEF3qoqUzMVirG3nWmdjeKSw7cMhggNPNF3c4
VIf0ZvQBhfErCT4WRV/OlHEzeKObcknPtCz+SpdgHMBTpRx0UUKAWzzY6Q7LntCVvZGqCd3vvxvL
wKjZAAxP8RQkWApvffxX5sAirupb3M9pAzVaq2heTvFydkSEO/wb55+dY/kSJOQzDSfFzjn1JxA+
V33ja/WPVNLdDyzFkFGhtlFGACQFo6l1Ny3FiIEcIyndDUCTXZ+5aivqX+FW/xxD12QdzLgOJj/e
yrFxgepI0SKmvFUj2XNc09vc9DTfIipBqdWfvPyoh0T1skPmSkdZcGLUQb2LFgwUdWUgNwDLiLkD
nMqeK6PEBT6n62Huez+T9OD6TvKV0NRNdGOgzcxmS0pqMZlzgtoxfL8dWWF+WlwHpGjNj87tPMyY
eNflcQ16J44xaBluzHJq0BpLyo2u3tpK65qDaNybu287IYwBz3aeI0KFetjmnTqfje77v1mEIzOj
d2mHjlTSttizUQ+TpvDXujpnYyW4l6/vFfBQ3mqfXBudMRPsld4/OtuNo0148/65vhTe0Lju/LNX
eMe8FQK4FS2plQFxhk9Mt579vMcLpkDpownSCQlDr7M92VcPhZf+vC5btD7GuoZ6U0zJ7oEKbtiB
osXgai781uk+dK/tlsjEAaWUtWPcddTPamEHWnB/cavz4oFV/aQBs8kVZee5bnAnkC58d5FmSZ5N
W4EAp29rzzRD0Av5dnMwJkHQzQ+Id4KYyKAainyQ6zlFPX3x00MP7ks8PiVPxzswBnJb4zV/PjAK
D4UB6CkK+cAWYhsmF12dq2TENVJYt6N2o+aClgu+8V6+z6wpNXpLXTP43GVVf2ir8lcXOx8yrIsI
JtCZnCmz9BVPS029t5QvRE8Ar/6Bcc43+8R4Orjuoqg2vJmTIlT6JyIh1BVoNt+ALutg/JyUbnNG
8GIFd5DzuUzAtVM0mLNfNVEvN1+h/xHElkbnYpIlo1AxADsWnyc03aAq9UfbSm9oRBND/NzGRb/Y
oih60Zw2N/GSNIs29ZZh8IBXcOO02aNl/RnT+mboN2CddEgJTO1ZIssDaUUYjNyNRWCBljuwjJss
F7hCshzETNhYqXlYk0NiNm4i/bnu/fjGa+n/mRN81x2bLI4GnteFGq/s0e4R2ocmeb++TQHFXBRV
m7lnuBPHOHqnzGY0vUFcXN8PleKWmCpIyxvV6gTWxT9BdHgapomOxXc9sqgEIaCY5AX+lj4my8j4
P9K+q0luXef2F6lKovKrYsfJwd4vKo+Dcs769Xdx9jluDS037zfnxeWqqRIaJACCILCWaEevvQc6
Aeiljhwv2AwYF3GscXaNOuhDiwcNfZptQHu5sZC6nL3alAGSDhPxTtL+6MBVNGWITQUGAaB7CpFJ
J461U1ziHKFV0+igOwuviWSzCZMyg/xXKBNBMMxWpUoA3CLVyl+kRw2wDIUTT5bhjN/psGPvjQ5m
zw6mw0MF5anLBJaxKlDhN6FuEw8+oPE9k/DQajZd7KLcHyPcZWGAPggiquY+qVObLLKjc6PJthT0
NBsaQSuryER6UTYrUqK53tUC8d4sFasBzXqoKpxEnSeG2aka7e9LF0KMmpwa9Rymp0Hi9MXSJf/j
LmBcNGG2xAxLXQDiAy1vU4TW1KcsKmTHG3PliGGLXUrYIcSXEEMyYrUC4q4vGa9A3Lfb/k5qvpDP
VR0uir3Pq66SJSUVG7GusHaTpx3mbxU8K7bLGBmMgDcygd+ctTUBqwBy9r9G8R6/VhKRXISFGv0n
8KLBwU5/Kg7gdb3+jVeCfb/xXtm29+vXSpZSan2upEgFKewe7TsDjQvtps5qF9B7u7JGR8VkS3Zj
TZNVIW8bwO8dubyeXWrn134GdfjVzwB7tEbqHKWGQvold/eF/A9Yxi1xmKyeW9bgmRB1lpUsaVpA
okwTHyW1mi+0Ueyd4h5Qgz2QrC3yNNkTslN6u6w7i/c2sh26LpvLpI+zIi6AvQIKy2xmvVvni36Q
UZKwrh8Im4fpyoSYuFKA2CsB/TYyyDk515Y6z/sh63ag5NtfF8RTh4ksSj0OaVgi204nvC2VvpF+
uS5g+51lpQoTWIZCL/OAnjKiD/rwvWJjxNExXXKrfJ8dzDfueOU1TrBky15ZjfbSfIFA0F7u5G72
iub7BGyo63pxFo6tduUluI3SDE5uNvdm+6CHu+vf37YAQwPnk2nKyBM/WvmcKJGcDcg6xlp/keVg
b3bGq2SEB/4YFeHJYrx3lvBeq/YIIpSoaXHyHYAgbfzrmTd0KjtEs3/p57ZxosOOCB/3zZmSF4iv
vFaVv6QkF60Z38YzdVVVMS5nGPx40ezhhJ4GdFCZ3zQrfqJtFdWz7jQeHx6YK5nx6yDFu1k4wmrk
zBbvxYN2E4Fqc7hrbXpeyH6JWbbBim5oqYLX+LptsRetGW8fsjkTkxzX7Jz4qfBjWvyFh1a+nTQb
FxmMo5tz2KkYa6Ur+++UM0rstn4W/MwFHCcnmdh2joswxueFSGrnmEAhsbnr50fzUxfTizJsS1M5
CFk70brEXN1kyjORf5Zj9CkH/60D28dUasjtyh55Q6tq+3Koz2rHi/KcfWfbmJRw6auobkVXk78o
pitGYJT1r4cRzk6wXUpjGHVxp8G1ZSlZHsJQBva6rnK7Ocnm+X9ZLCaCkCVQpzAn9Eo2u5R+On1O
/Qy9Ee+Nvrx5RZ5STJTQM6EUpwyxcZH6XQIYQ2H+lAjASopof5XpJNfH8KuRuU7LCu4SpK/9+Gry
wvumCqvv0wVdJTFRImDQc4J1ieiIiZ9y7TMl5NX3meNDSSM0hI4wLTn7Osl4Wv7atxzT2jw1ViKY
PS9bsVxMes5CmR1CtjYemok4mfb1uglvy8HLAcEMtYHnio9LBQbJJhe0AfdvwXDbdrTl+VcnKIcm
1Zzrkjb90bxIYmJkpud51KU40wfzbJQPabNPe05k3K7KrGQwoREFtc5sNYQu5V723j1FQ+ZKnrRH
Cr3V2OZXvbDj1+uKcZaQjZdTG0+VkfSiq+dfkVSG6p0yHquZUy7efs666MaGzBkN1gEIsukdcgYp
8ewWzoK2/8CZfwSn8kRZOQO7Qdc9hJ+5fVI8JRmXInqRBBKVPtrRk+pl3rAr/WFH9os/oQOGWM1z
cl4SzjGx/cC1UprxtDkd8UwtY23rX6hbUqrJYylYvUc8w0sdwZF5dRuOlRqM3/VRTcqpg2vPjTc1
r4r0mLY8oCiembJTx4LRJGEmwbnF+2yPSfQzIH0fpof0RIGcmnPbWfn/aKN0e1cRsc4bIZBpDVjt
BEcwIqdvlTcx7d1oyXhouDxTYULK0Mk43lWEFFDtfS+05CjLU2YRpXK1YXKv+x516D+uxiv7YIKK
vESjKU60tl0C+h9oHudxrv1lSb02zPY5AZRyfK9I1ct1sTwrYeJM1SRoqRsRlmv5SQJ8lKIfis/1
YV90Y3s9u66qh9yAy2Un49Batd0dewDsUZy0itsntdX7rIoiwWs1puxAUkJVXlmIHoRSp8olkouX
1u1O6i50DYeo9nhejrHfOrTKUUtW45t32kPKMc+tqs4H6Yx9GkmriVUMmxnt0RXwUh8eQj/fG97M
LZJtJAcfRDHmOaVyG4ZzJbpL5gX9/axw2l42bOPD9xmTlPR5CI0Q27a052z40dWeHv74P5sfRKgU
LlyjoOiMCrpUleIyY7XyzjhOce1IVfbUyKV3XczWte2DHEYVECcUNTFreuSUN8Vee8ki9BcY+xTc
UmB+2i9wayfCw0DsNbwG7u1tuujIuFgHsNoYw2a4NpvxvZkkXxeFcPTb3qnfIthaRjIW85LIHS46
ZWZnEghDFsUD0qRzfRk5mrDFDLkkSdYvBTo5B8zz9/px7hJO4sPThDmdp37O5L7CI7kpY4vCEI2A
U/AqEN7Twla9aW0R74A8qyhRgkItHMG240bR+3Gcn9Oz9ig/0MmB+dQhOHCnMnjLR/++EhkYpFci
gppglD71mM2OOf7K+z4T+FItAiJxhLXL5Mwqpr3YcDaHeiNzRn1YMya2RUVeCYlZwYtmjC0mkWUI
91LxqyZ3+Se6xD6IYgJDKpgSyDghqpFQ01lGJzZRrZUkjuNs1Ts+yGECQx8ECobG0KMT7Xu0ZVDI
CvlhsPtT4Ya3vLfPrSTwgzQmFISSWQpiBmmdZ/jxMT4MlnpOXmkMonDBJa/uz/EmmekQUoRoKDVc
7V0TvX3DryG4CaRv12MCTwRzA07KtKoNuUX9w3xdhMWax8gJRm7lgGPbMhMX1KZKGsyB4p3u+3vt
0a0q0BEifGd4tej3nV/8xPzWddW2AGbX28W+vxdoCRtpIR8vn4Mz7elksuprXsLHc6I//4pnyUxo
UNWo02cRG6U/0rIbplxBDK+/08Lz8cy25qY+6MUECrAHSOMQ4moweJndHoKzcsBUg9ccMyt7oe2E
9Ok/9niPejxTYcLH0gXykibwafRWHOIEdcW4f1LjzOZs27atmASNIsD8Ql7xMc6iQpCMvUTT9tvF
a57AIWChnyGP36F5wYTj89zsL1HkIpHRLMj0GJh07095I+YpKFdmbmdH4OO54pE3CMCVxsRGEqPz
r89xVRB981b1pJ3pzneqDwwmO3zk6cZbTCZABmpdivEC1RojR2/rfVBPHDeji/On7V8WjwmKhlEv
YH5GUIzzn5Wq2eJ8ByocWzQ5dYe/pOa/BbHXkDHK1VqkMYT4zX7EnV91632HYkro8FZtq58RLnaR
xYRFc1iErpRQUKWhA5AbvSt8oSADgj3eLfe9k951tvLGw4Xb9rCLVCZKhvoy6rWKq49o3ICofS4r
K0w4WQZPBlPIWKIsr5QIqzgYbyD3aUAZTfIv112YJ4MJh+GYmmlAk7M6OSuNYRUa2iV5LASblo1u
ZhW4gKIIsr+PYaIg2TISmaZj6I1sxsjvQk4k2lRjJYHxnbkfhTSlt46Y/JN2+1Q8Nly4ELrcf3jP
SgbjPUqY6/Wk4uTAvGFpAUnAm0CTrlnSIXkgVurIX69vzaa3XuSxV40sHwShN3JsDTlrxksHcN86
vy8k3sPpZq65ksM4UJzQl+2lwwyxfDIFW1IP8fjQ4gW9TmXnukqcbWLHBcZMLNS5xXnRTcZDMaAu
qMbf22LkZM90t6/sFHvjEAQgfy4C4pymNXutrZ6JKOyzTvOVFMlf0R5zudpf14y3iIwfJT1IZ+MO
cJSpdiMvb4bRWK2SgajVnYpv10VtJ0urDaOrvLrdqGQyslKHz+aSPNwGMlq2tRDzrokWFU41ki9B
tcyHrDMJsE1Ts9+nevaJlzIVjZL/den3F+zVb4jzOAbTF82vu9qZmsFVx9yNzdjl6MpbVyZ0qAtY
mGoNcXa0MXUatpbkyEcwxmbISXW7wn8WG22NX3Mn+YfX5LVVc/2gJBNVJqEQWp0eY6Pdu/mNBJKk
xBneNKd3+pOEi0R04HWSb3sIgF7QRilTBPiPe1tmkrkMGoJMEvqadFTTX1X0CSR7qHWRweRQPZ5u
YmNGdhjLA4AYTlLV2EXttwPvxXZTGSKjQggOSF1SmQNMnzJSmirIABSgy6lG7CwAMgZMCSeqbB4v
KzGM72V6E5kBDh5XjxyB3DbyI8cIN+8MKwHMpuAqTgahLBf0dBl+vgsPFQpZkk2Rywqbl9BsWjzG
nzURzIWUQu+jBcgkjNFeOGDRgP8/Do45mrbQP8udB0o6zsptb9BvWeytdajEAIQokBUUMTg0ZEuQ
Dm3GQwHcPMguGrFglUFRLNIgABd8Mb4t0SmPXmr5hxB/yqxXYpiUDKzvZEJHMDDYqsRqWj/qXwg5
CRhsvG4Om6fLSg5j1VluoMkvHoEx2B4qYCnUr0P2Ux6eJWGnCANH2LZtX3aIse14yclIevBcIVND
i6Q62IKe8eybZwaMfTeRaBSCDMqJybRor+l0XHSL/OhcyQb1wwFYZE7y81N1p9UyMlFIAqqn3OrY
LnMs7GUx7Q5kFyNek6/v1vYdjuBNRAMjpQwsso/+VFZSlFcqbDw5KYfRp84LOhInxJMIH9GKJ429
+fRBKASxCGmREO4y8UYSQZDgz71vdj/H8lY2PBNICnXyTxA/XVd0O2781pNF3dBQLRaSHl4WlvK5
09tjuBS2VobovxedvDaer4vb9oKLOMbbZrCGd3qC7QsMwxqJ6UdlvzPL5r6U0i9qHXxTx9q/LpLu
1B9p3WUn2eHMqCi1Vl0gknZEyzvaEY3rhM9r/tp2uYtmjMvVc5DiVgQxkn5rqN+18Ot1NbZvxys9
GHcj4HUGTzYEEP8Y+OpxslAY94ubT/WxqeJKEuNjhiCPydTjAJ7B5Ts+ieGxmThUt9ux47JaTII2
l7rYkBDRUMAo2pA9LVlskfb1+pJtCgEstURpZcHAwwiJCkkMRxW2TerAGYzdkI2e3DvXhWw/VKyk
MOme2c0g6h3BEpPtAx+TJW7lTbv5Tjj3J9qibTzwZmO3q9QriUxsUmKke/WIwCv6ii/I9rCXjqbb
OhEmFUE1EvOrJZvG/Vsiuqk+RkNhWRJVqLFdnSPalPWzDfcBkKMlDEeW3jD7/ArN9c2T2KnWclQr
1FthhEgDrDAqvrZBsQ+S4en69vE0YwJSOuqGBgIh0S2m4D4KRFsfjc8UZFaLx5z8URosdZnncKds
r+teAo4RlYf0Q7/xR5BTZZANSCJYpjTGCHtAERhZAb6B6FScGjAbRIAqj0/xXvBzL/Qa7/qqbW/O
RRxjgYCa6Iw4B7FmY+BFoXieCZhHdM4ZvHlWoG0Prqvj57PVfVGS4bcxyG2KvPS0fjxkQ4d3s6gA
C3ftlUK2M0i3u67Y9kkMaQQVJzAnvnv76oYKJqg+lgAhC0sf0QFJ4eCMfbg3ffriyH3k3MxxV9Lo
Oq+k1f0EDvoKsSN8ydCm3PoKOKXuojf9QbF6J7AML79t3xpedrO5fSuxTIBvgCFQVFTJODsIU2t1
87Oa8EySes4fJrkSwkRf3ahMtUizxQ1vKB/StOuAg24C+pcy7PD6PHkaMfY/Y9x4HhcsZKSctDa3
o8rvsuUzWfVKI9bql4EswgAnQ36tAlJVbF2jJ7l73QQ5NvFHAa/TqiLXBUAftJp8TKqmPpAuXE4k
fB5HkwvssBkANWBjUC4kjGozSpFKiAjGRyjWOqUrlSxJQiOjAoTTfp+j7y2qLd5ddfsAu8hkRzEH
UrRZUCMitq7wXUZzIe3Mp3iLIe7GoFbgBJLtI3olj6lVYsY00AoBJFZ00hSH1zly1Ac6UGVYaCc8
azlXRc6q6syxYlRqGebganejdl+ZXwfpy3Uj4X2fOVNaY5bFJkUyOPRftHqxRqHhLNq2R/22C53+
glVo6jqpDccGHkU0b+yflABRgqMETwT9+0pEKC65matYpFK4C+PYHjGC0/OuwptCdAm4JSYmtWU2
oMszMGDyEnqkDcZOItVK68qqZ17/KE8Mo0sWjKSaW+Sa/UDstJ5sAbOJs9hyQtD2+bRShwndc6HF
clAHyDJlO/BBLuzMd/V3zSIAJNa/8jyVpxUTw40hmuQ8hlaFnlh9IVhVHVo6ebxuzJsRb6UTE7x7
bV4qfZYXV8l/9lpjBZppgdvFEoPQuS6J/t4/zqSVJCbYafmsqPGEg29qDmMzPE45CsOG9BA3wbMo
yLwSFmf52FDeaW3XCipCORH3Yz1axpvG66rf1kgBxAYaKSkL4EcfitUiU5ImkVwDLT9htJ/xhFDE
j0P6OPJKL9thVL/IYsJoWoTCXNCgk+zrm6lAptK9dpZ+nlwc6v70XKLQzYlCf7H3i0wmkNZa0cjR
BHvvnCa24h0wZMF0aBmWbBtHUBdzDGRrx5BXmrqK12FgLjAGIqfAviL0ahXLWuKZUXo7jZF4HPSR
Rzu1FcFXktgiKonbsE1FHVe2od5XWncnENG/bu2bTz6SDExMSdFRTBeZU6LEUFIhYGgTz7S72XCC
fHaS4YCM2zJTpJqY87CXhOdjm4WKtVTm5DCa0ajnSZ9hJgNS2tTPT7SlV7Rih9ewtb1dFwXp31cn
CMgNh0mZsF2pmnu62B6MZfDKUPmMI0uyCZwPhQJssWA2slgXcScjYakX8UsW4MlDH5P9YkgcUJst
b17LYaI7crGm1ttgAfYa4mx8N6c3RrA3jOco4hRgtmLuWhL9JauVU4eqaiIC0wgRKRarKSaLEPSM
vlw3we0NuiwcE9rDRG7A6wwg0yU4GOQxLm8/1YmIg50A+wysdyJ7TQzzNk81IRRdBApLHgKrD56F
iKPH5sashDA2jWtMohYFlqvUK0tCi00veKMM4Pxjyhv52gwMK1GMTasAVJrECLeMUXvV2ttq5CEO
bYeFlQTGyuq00NNWhTLjYQI2qrzTH1SgRPBpEHmqMEY2yX2KChxVZRKtIPMSmdsCSEMYe6Kvd58x
sGpQpGTUqS62cR8eKRvLYM0//u3sys6884inEXM+FAl4tmSSgHcaXXL5vlBfr/vLZiP8Sh8W7ySa
VC3PTSwZ+Qfg/mB2t5fvwi29l5V+tUNi1Fl96Ire/w8s/Oa9bC2cPeDFZAmUHCSnFBu7cMKDKdrK
U+9U1nv3a2cpvCv1Zny4mKLCHO+zMImFMiOwZsqAcb3STjXzMDQ8QqzNaLcSwxyEhtovTTAiDDWd
n2Snpv9lDIVLity5vn08OdR81lG1m+WsLrCAanGrCo5Rn0GTWfIAazlGyA7QqAWZmqyGlDr+2Ve3
usEJdlw7YAKEWndZNs1wqsmbXdkJ3US0xDvFwmgjIEfrt5b3OLqZ5q0tj4kUSprLg2x0/1ItUhJo
ClQg3Qu+sjMdaX99l3hGx8SMcUEXfpQiLY8Wb5B1azFdExQI/5sQJlKoM0BbEwPzhHnae4OuOfoi
WGrV/G+6qEz+v4j1DBYbLFzbeJnm90Du7hUeyDTH4FQmLhhjPcliJSxuN9wk0bmRObSCvO1XmTAA
GOGiquP3LF83Ldoyq7tjhtkfyU29zFd48ugO/3lqaLqETmZM5YiMuU0iCVvwY87vBaFRtbSDgN6g
3M7tqrGkxepcOuSa2eQB5FKcK832Yl5kM9bXSRiWSQm8dxF7PP1n9qiZHBGbNzVJuchgjI+UpEr7
EcdU+gu3pgGISQXGaJvcar8bjxT/3LzjORVHrfekYxX6FD0YDcFEK5vZnAfzcfkEVoS6Uun91rH6
PhlI2QBgHTezTADQWVGrDmDqiKU2osbxKbr7V6zj3VpXopRCRyv8gh2aE83SA8HSq5sCrS6d+KVU
/u8D/h/UYk4mTUSoNUdqDR2agtBEYyr3pOnczwSj3/bAFsEMFbOCOt2cwfwG/PSEfFV45LK8/WfS
VlFPgzwgImJE7rXxcTTur6tATfaPTUEDmqoCKRCAgVT+alOyLFPA3IGgjbv4kzHEzb4xotHNNEnz
grCtLKJHyzEBUO0pbAgP4nlTO1VWTUqpqeLi9FE65sJqQQR6tIsiiBcViacGPKvbPJUuItjMD0hY
wmiGEGFOx0m+jbKDKD1fX8PtzH8lgw3kk9GHMbqt0UMQ+LTDPn5/2eK3o3HWi83rjEhf4qHDsaRi
3Kisq1tFiTl35e0sZaUM4zqzAZMD9QHulpI1lCAJLJwSEXwsvOmQ71HxOFY8Dh7eHrFGODVqbYy4
ny/SSUpuc3KqRk7w2bbz35bGJneN0S6YCcMWiVK0S4PM1+fveq75aoKqBh5xvKoW/IHoo3PdNjaD
3mo1mZwv6nOQc2hIkdU4sBfDq8VfsnAnAJU4+n5d0qaGmoi5PWJKksFCYsVCo+VGh2ziX4jCbte5
0a7xeUAS7+juf0SMlRxmsyZ0My2JUCOn/D5gnE92Wj90mwQdGpE/2tUeFDy+9Ca49XewUX/NMN/X
3imwGpWH9LDpDKsfwoTGlMiqLAqg9l4iYLMXmZ2EM6d3fdMwVyKY3cvDtlwKocI9ytzJw89KPvQq
L0nnyWCSpoomtIuBu5oAvzbeCzqSHYg8HG6eGCY/AmyYMIDVBxQOgl0XvVXUz3nCOUy2E6TVejHx
vMv0cZSLgr56Cu8TffIRENw/om8Uy07cRc+8wsG2VrKBngINzVUKE6zAUSRO6ijMqNPfZq0/BoeZ
N0ywOdMEFOLfMhiDb9K0n/DKRTvE8hvNLlMrqxz0V5m25NP3oQwq7iI3Tm2er/G0o39fHc5qG0dp
G8L8clP14lZQHDle/D6tea+S2650UZGx81qr01assYymCv4s8y4I/OvBiSeAMfJ6kRvFjLCGwfQk
mrdZ8Ov69zenA9abxJh3rrTL1ETgxBs8TBwB9TgCjxtltqZ04JiqewUk39frMjdD+8ouGGM3RqmK
M7RSoyrxj9iJdkruyi60FPFm4N3kOIbAXkfbdOo7EuOBrey+pcEj5kdb4+26Nn/x3d82wN5GFUw4
miJ4bfG+AP5SxQWp9A/ZB6gNsWandMZd8C341LvratvYG+rSpKbS9jj5aV8Qpd4L3diP98RDXxD3
WWPbCHEBxegb4PFYAqtQlAscxagdkLC0h+JXOSo2ZxHpjfrPw/G3CPa6BmT7FoEKARCd9S/0IVlw
jVPTWCgDA0jQPHHEcTRib291kQ2JFkaItweygKBH9zCf+KbflN+rX4Lf+GjB4NX8tjB130G4/7OK
7DWuKLoiGZqYypQ8AjRuFLpv0Evomm56lkMLeJjW4uZOGlntK21LAnWFyKkCbSepQAL/749g4n7b
zMoyDPgRE5jc8gfJAsSvo58NgKYC2ZbL5bbpf7qIsRn0vGomC7JW1bLcFz3O6KH4WmYobZU/dMxm
Xt9NGmT/sJ2VECaENXMcjKOSohvU7Kwg3WlKjNlMD6zrHCvlacMEro4EgiZqWLxMTk9Z1XrgH3sC
45lzXR+OGPYNvYxAIzEZ0MfoVXeWDKcSppc4qdzrYrarXLpCRF0yNFBXM2dLO8WJLqY0SdtTHP/s
/bpSO5TAMzrwegu3N+kijNmkTmv6LApLWIKeW3Em+2FzL4D/W+T3TFIbZu1BwZwEMUwQLRGV2aaq
NINQ6ULazqUdcpRuTbev/gNXDSS8u4z36rN1oK0EakzRc5IiOSYdylsAUpatkKT/JDJQ4oLFm2PU
P2VewX3LQNbymGuznJpFLEiwQ61sLcH4aqg/+EClm+faWgoN2askqu1Jq4eUrXPwmr3k0Kygs9Kz
4lDgbwyeHHXe7NOmRa5FMtEpXYygDGiIbDzloNjNI6C49sKzCTRZYbR4zRW8baOHxErBSq3jIU+x
bY2CEv+c+/Wg7UqJ3CBjuAf6NueJm7dr9O8rcQ0xm2VUIa7qzlMsWcHogROYE6K2Drb1CjIJaT4P
YpvRWNhPTtrdZunL9aDBU4KJGaleTZE4Yofi4EavX6XsdeJhCm9FirUKbKQw2tZYOpzNbflTGytM
ID9oyj6f365rQqPAlSjBNpoachM2og7zzoXlW7lEj1J4p5rzsZASpwjBvZ1Ue3XhjfhvlrxW2rG9
pspYjPmYYYMWfR8EL4PU2EM021P8ZBRn4MBZywCMO8DtX9eWK5eJGfGgo3N3QlAMEsMrSsFbKkxo
BPWuFXK7qZdjLSW7NB5sYCPy4uNmC85aaSaUjEqRFbIMpRtncsabadeg+9r0S2d+5Tk1VxYTQ+q+
bwnoF9HDLsZ2TeEmJCm+kbPSM43kVOb1uclLN6tTAL8CVljPvl1f6fe5/CuGxVaGw0WPAAQJwzIf
C+DSFw5YQiNHc2JwHAHFM3vUnM5Fom4Tj84kBu781giWxFt0jqfqTLgZIxSgA3pIpPMtZrGtCp0i
AxiJr2u7HW80TEBiMlED9BUT1MS21HINymrGXdk/RWPOCWjb0cDUAY6CzjFg1jMCZmBpEg12m41H
cKw1WmElFXAxeIhRPDnMYYAyCe7BBZarb7BWeGSZ1GM+3Y0l5xTgyWG2JanDANRn1eICCIMI3wXM
2orFPkt5LHw8OfTvq9MGLFT/ueEk8w1NE+agtpMFR3fKe2nZDqSXHWKOhLDszHJs6tkVw+JWEHTZ
FhRF2ms93hGjmYArI5uXQ1rIBLjtAY/ji54Gf3rbRTp7WqQYHGno02LWNKdQ+hKHu1ibHBJ9b8oQ
wXR33d7/kqJc5LHJ5Sh3mlpDWwrJpnvLLrVrsLCEdgVikM9cOABJ+q/xowOUSSxnIA7E/Xs+VO9K
M7LG+hAFP65rtO3BFxmMB2tC0ui5guNWj/wM7y/V8/XvX90g6MDE/qkGrL5II4TaBk9qpdyoQnvI
tOi2TgdPnRJvkHTvukieSkzMCEEb0swTVIrnfSqd+EC/fzlkLovGRIumnOswbPL5/eGKDhMtfrn/
d5SINy1y1ZGxfmzAUMw2FCQoowoHKfhqdoElZrcRd7ztumVDEBMxQgFsWYUAQZROG7i76OVHb3Py
8m/rAQ+Xmf7sv/otpDFRw0jwfGkOBsAnp+ZEMyBJmZ6VouEMO/JWjwkPJIiHIc9hfWX+K9JvgzCx
Y+Q6Gq9xbPsucTEIJiyE4mAGaYLjQ8tbq6h2Xe4M6XlRniYeoxZvn9hSWRJUSi733QyoMErAB9bT
x9gHgBMQtCtf47WmcHyJrZR1oSSocQjF6OvY+Bw5jWgVAQayKJVb7lTn5Dniza5vhgzwI+BlXUID
rcb4bzJGahhX8K6w9GcA5kSqM1ff6yXeVwDFaOeAk8Rsbt5KHuPN2QJ892wGPIWgzxaYyi3SlNZc
PinK3sx4B/MmmiKId35rxzg0meoJgxhYUUyb3WqAtI/s4hER5GY5iF8w1oQhbXWfcV98Nj1hJZZx
7y6dJZCDwxMECh6fuXKiOnkBgGuJRy7PW07GtTXgfaGJJAA1Wis+z7rsVUXtxHqTWKUsHlI9ur8e
7jdDiQmgGbRhAIiHHSuoBrXoohHyhG60UnOyymIA3Oxnmu6VlRjGSrpYkztl0QEWFap7vQ52yqR4
6BblJLybDrcSw5hHMldDORBavUoGJ9EMbzRy//qC8UQwpjBrCFIhaDZco85s8D8t3F4Ieqj/Ed1X
SjAmEOHtrVwGuiW7xZOc/ADsVR8XILxX+Pqd5l7Xh2cATJDXRi3GbC9gu7r5NU1fpBycxZ/gblfX
u88G+AzzfAToT24ed3codr9h8tZdFh7y+GbouywcG9wRiVqtiel1h/yYyFtQzVa1vGkgs667J1Hh
9KxwDIEN7mZSzZE60UM4zhxt1o6BTDj3Hc7evJ9mq3uIOpMxCxeEnTx4zKtns4isQPhyff83XzVW
m/P+95WQbBpMIaugh34rexF4ggbUF6IbesmOnczm2dt2+mdiPJnoKp5SWEaScIryrqkhT+4t+lgF
COMf0a9/uzQnXpPPX7S7SGMy6CCZ24QAkOe9O9Q8gqjgrLuxTcXlnplYwmdex5SVesz5m4XBLMRV
C8qle+GooDWLajhYCiBIreJG2YWezhNJP/lnwMBDhKGT9zZY/H21g6I6pxoZNIDUHRZvOdG3CNMm
t7of2riSg8X9usVsG/5vcWxzWx8lGDiJsYFVdTsFxyW7u/79v1jIRQBzq8prPValBIdF62ZPBG/C
lelkaFgvQCUszs51ads+dhHGGIiozGmaqoh/wwi8jbB8HJHmhiaXTng7ql/kMHYxDGaYBAJWTTtT
YBnZmXbFGyqGHnGSex5s8Wa+ghnp/1iEQrdwZRFamI/AglKAtC7+NM3RksNfifCDl2rypNClXUkJ
+jSZBVEFxm/7kBpfdDz81k3iiD3HIHhbxB65laSKwKhDI0L7lsqvcnog6qeC+WXBmDMXmAL1GDRw
oUj90cw7jdeKwlOBOWUHM51TiWCpxr70tVGxUlU4Nz13HIwnhzlp21wvoqWGHo0zU3AfK/OEh/Qe
PKxfJyCNU+q3lgfKtX2pulgb2yiC3nWMbqXYHx2IE8hYlmPRWSHg29t9YmX/RJy94spj4gPaUvRQ
CqDkfPiXYDdylDvtkeZHhf2pu/ZKOSY+AMvM1OUZwobkpI4/JtFH0db6n2KQysSGeirAzZgiBhmk
dONpdstp8iOJlx+9J0DsQaHijDDQei0BXZJx2DBRdVHuMe4mHjB9bdPuCdWXXD7G/tYRsRbEeGwa
TYIhhjOCXepP8V7jNj9Tf7ymCeOv4hj0yzxBE3JPMfzjb+lD4dS28WSmQGOGSvcygAtjj/dCwlOM
8WPME1dYXFiDkN8mxr3RfyLjWy8c47+9gPI2+qGQjM3CuRvJ7VyG9tTzXrS2wsRKDHuEZ8kcZ0EK
JiqiHpXUSeOXTni5btObzXFrGYyXxkkTzzEmp9AhEe/6n+U59aWH5tiB5buhF/VDfzQijyN065Rd
C2W8NcoyVYgX7E92ih+6O2kn2MFO+JZ80zzxaPByh83sci2OcVwzmoymymDnyYkSzVGoLqCRZBZI
jhCM2iNv2Gnb7E0NF3U0n6Iz6OOJ2w9GSlAHwGWtXRzwz9vLHLgRiT0VbJiZwJvT2bb2izhmNes0
lUK9A/pxE9wP/WnhIQdutnWp+kUAs35zsSiRSLHnl+/VHmwEOBfP+k10W+2MvX6mnRKVLewji/aU
K7ol78cj75mApyP9+yqJUaoiVkcJqVKnRlbdmdZs8J5ZNuOuhuq9ppuYazd1xqvHOBI0k/KUNYvp
NNOtON+PRekF3U1P31kaSppqGbwguaXZSirbCtVKQMoMMixunM0vaafu/h9pX7Yct85z+0Sq0izq
VkOrB7fnxEluVBl2NM8SNTz9WfT+v7RMK8063jf2RVc1GiQIgCCwltp1nuC8sQ3i/fBaBmeQuMsl
cspY+wBe+LM5Tnv7E2vEY9xemTc6onm7zb6atTzOIo2wA3N5CZ3Y0AtrT7JOQM58jA7RPbOV2HRF
vVdbrtJElxcQI9CMjf9v7QMX2NauGcx5OhSfG7V2crV/1JDgXF/J7c26iOHMUAWCw0AyLGQH/jy8
VsWopF6XIFKEC/5qY0hLtGDppPm2BYMJCD9F8y6b/tBUwM9rEPQoA+fv7WIZdUXTQQJ2uYbiLAN4
Id7yEN4wIh8knntZVGDf0Mk2NRkgHiCiJcAO4eSplDa6Ncdo/V92+gNFKpCB6cnGs2KL/MatdpIn
skGRTM4EI1trrD6EzJBKgSaj8dtEQdiuRFnuhkVANx1omSocB57w3+pWhYapTxId0Rqt7VC5ONK9
fN/63UE5Z14etJ4qWM1tgSjKWIDewF8+p5rtymxmJfaX6mu5nG3D+/82QCh0+X4ud5pL2tKoMWK8
TPxTL4/l+F3IaMe+gnNHb0RwawYGKWXSCRtuzu60rnNrubgl+vBE6fDSJ+QeL+r760oJFo13siOt
m9QCrpAv689W8wS2DsGxZanyFZX4cpktSXZOCAQs1qe4qhxNb11pAWHUR5AC1ovHU58PitYVMbqB
/QFlpPgXg99g4IHAqWCPVUBAcP/b0nHOoslsWioN7K0n36TqNI3P179/6574RiG2d6vQnkpmZSSg
wPBnl/GYgdbmKQuoawWlP/4I/evStt3CH+vmaRtMUtOlMqbYp2p2R6vGTazkwRpEo30iMdzNqhnk
NFE6HKKy7u50FSZeGSeqyv9xbzhfEC6SYQ+SHPtq+JS1+9b+yGoBzBkQt4yFQucO6kh1a0iRevmT
+s9oPHVZ5RTzr+s7spUsILXULcWS0Qei8qRD1aABKzDFZSrKnfCf8oC5gWOF20eEDN06hifZGffJ
j+tCN/dnJZNzcuVgJaCbQRxXlUNf7hsaZKJa1VaUfaMXt3hSpAx5moF7Mi2lA7Ho76FsHUI7y5nU
3CEJOdS0DDCn+DCHC/ukCNBbXbjiNngm6Z1zumjLg+JhEKRI86JD1lKmDskzzyAvnWY6hbYb+7Oq
3FZC6HTmFa6J5EL+SHM5wtgpKw5PHjqrd5UrYXxncm2gI0sH8/H6fm69OK8XmycsiqMhbWWasZoJ
a/RnFOo18Bcy13S6QwM0NPbmHLoi57gZyVYryzlHklVDkpcNRuQj9WDHtre08a7Q5tuwj3dkitzB
VgRl1m1/uZLJ+cvCANmdXUOmeVaPBm6zSaCdB0/2WDovUlBwUF4nflfOORnMQrZ6XGWb0sulL1rm
yfXT9b1jv/e9qRCwzsgY9Dd4l0zxlJ0aDUwlyw9TduyM4Pr3b93rYBsXAZwzTpVJyrsBKXV+mBne
7l4/sHpaexZV2re3BlxLxJYVCzgnnDlUTYwRiSRhqLczcTGXebR8ULCPnr6bAnGZa+sJxjZX8jhT
6I2xAiQyTIGh7GpeFUSA//NGbwrmvRIKciihNGYrK1tYwGwPIAMWDXbaTpLR8ds7TYV7pLrXUqf5
/5+vfqMbt2sYKwExcBajx1iJnYHclOU9TQQqbVr3av24+BkleaxGwMH1pxg8VYZx7JfCKWpzd90C
Ny18JYaLNvIMoORahipVGX5J9PGOkMW7LmI7iq5kcNFGM2gqURWmR3+yacnqM+OHCT3tlsIbJhgy
lPdiNljmxd8d3YtQfioojnK1UCes3+gqu2S/7IEs4Mw7DFc9iOadt8PpShYXURIjTtolr1gNgxxR
QACygHyfwL8zvP3yH+H8JLsgvtMNT022aWPwFZflt9ZO28Ju+qYALP2O0SCjr30/43VGwqBOtBM5
9U0LWQnjLCSOo27IkhSV+Bk0s1G9t2JdYCEiEZyBNGGnVMYMfeboHJm3A/1y3QIF38/bQtagAkny
iFVgDCci6DITzYRtpjGXRTI5C7AmVFrLEceI9ellxwz45azi+AHGUKDd/Nl4kxnGys0Zat/OpRFP
/rw8S0XhaWniVmHl/Lfl4kJFUcWS2qrS5Gs12Jqlr2UoSokEBmyyDVvpUUh1LsV5NmF+Wtmx+WlJ
8ZNz60++ftMGi4g3XLT/XHRARm0ptQVfAPrwxE3KUPKkMhTlI9tS0JECIBMVg52clMoCXGsxWjFq
tJpnTpODssH1jdmMCRaxTAxWmqh6cxuToT6cxBrGzvMo9/TS3Cs5Fk8XvfK9jo289y8XOdz2lM2g
hIsFTRpsUPmsI5XTTtO+w8BMAJy8Z9nPwbyeHPVD/HtEdpd584mgL8V8LL6a+2Q37I2DqPazHeJX
ynPLiynjMjYpUKvSg7Krd0XAIPvtIHViX5QsidaZi+/Z0oBBj9jApMmeijB22snrJkHPDfPR19aY
8+EmOAgIOpnQmJ9WTtWkTi+Vjm3OXqMiJCaieaRt47xsKefFW6Ww7SaHOHP6lDQPdS1QZzsGrraH
8+GtiqotJlaRjRtOfdD98GDekF+Ju7ihM53LQAT2fH39CD+cUetN1oBzFtUSIPgvNfiv6ifFeFr0
+0o0qn3dHPA6+9ZbmWQCu60txX4hS44ZWY7Zz64khMq+vkWEH9WQsqVaIpZVDtoxar5IkYiVQNmO
Uv8zAsK36qpVttRASIuRkyto1KseIt/8Wu5SL3OpC9x2HGQbPVKtixqkqKFIpB3nU9JQm5SGwD6y
2VvSo2o9XPeNQuU4/yBHGemKEstXe3HiFIaTfA4f0nvTXfasmg88kHAHD2ado+fXp9W9QP5mTCMA
ndaB0aGD1vatlcRjU6tNB/mMOoWxYjFMkG5XHapdGXwAX9E2V8LYj1kFUCAKWGBdR0Qro5Mq/RrK
D7RbvxHAhRqrqOp+mlAHb8KXOdrT4XtjCjoVNi1ipQNnEarZD1I3FbD35tbUH6f0I7e01fdzBoGU
tZpbk2DWL79turtyOuTVp+ubzgLBOye+EsEFijY07MxQsUrzXEmGW1a2XTo51ZLI7Uo7b7xSp8Pk
XBe66Y5WQrnIES12KzU26klRddvNR2u6G4ePPOSsRHDRIrVza7AWiGjlm0i76T7QjwfrwvMTHviQ
KPHECsB8w7BnDeetAkhTqQ5L+FI3gpvtdsXjIoTnVAh7pS/QXhj7yp16ZFdO8ysLR/kjeIV2opRh
25j/aMRP4tapVuZtDEsA/K6bl70XS/9c33aVOZD3xnYRwZ351EI9PZLZ05Q3zwDxOLYS2hh37bO2
B6GhK2tuK/lwc1l2o7m5j5s162CqXdElZDvUrxaW8w1TY/ZxUeK6NsyYgdJdEH2UQLKhe+mbDuLG
PXBLRV1T2zZ/0Z3zFckSYYRdhUGO+VNFfDAH1LHAgYtEsM9XLrUKs1lK45zV3YOlO5kkGEV1d5EI
zl1Yi5HGbQ+LlM3aHdL7cZkcOn69bidbwG/rw6Vx/oHaSg5cemxP/WV2s8fCT72E+O0pQaswkNt1
xz6CBdATBfjtWubKLDinAe6wEWkz7DO9eeUO20efipt4nx5F5bftq8BKEpdrjppeD4NUTK+1xcKP
dzJwX24QaT3pUBvu9fUUbBrf6dZlca1mNpazkt05uVm+tcPhugTRgeKbEDD+QbuWQB+6i/ZqA1Aq
YGEZbucRh12uht5JRXc8oUzOm0yaMmkamm/QOMXQ/btz4ZqH7Ca+ZaTG8g9hzUrgIHnIw1pLM5Oy
K3/nM+sAprvb//iZY5CxdZo7ydMfry+qaNs4j1FYttpOox37VTU7U3GecoD1mKIHD5FWnNPI0OZP
QsICJQoZyk0XSC4KZGcTrheX5TvbE41qiNTiXAglZTsQppZefQ4VDLr+rrrgIytng2YT/Tcy4Yly
I6VIJNojU89r86lk/gLsRA5QYQR5zOZtBOXL/8nh/IUWa1ZtoNAATJRjmAIzLDsk5dnuAgs5+1g7
RSXw8JtXxpVAzm2Us1ZQo8W13qLULe34QV7kG6Oov0ZzdprC+Md/WUebv6HmCYYJqwk8g1p8IuG+
Km50Q5BCb5fWbRXv4BZRGJjo26AF8IBo0hfsVZu71MbFW/Oyh9BrQWwX47GFMSiOexGWHrOxd4nI
Sihng6Hdj3lVQGg8ji+xnjn1RL/McunOkoj+cjuJW8nigtkYkXSKKlR9quxodjesshDvTG+MS4dd
WMUPV5sHbCWQs0pglxHSDbg1yM2PcA6a6rnMvQ8YxkoEZ4fAvepAeg47TMne6GKHYOzY+nxdxqZj
usjggY7qtLMXnDxk2LQ4zmX4qY8N/7oIwUq9ayWe5R7kN3jWwTy1Y0vov7C/h5kt8BIiKepbC7cV
DARFOKy+RvaTcS6iU58KbjsiEVw+O+tobWhblDtj6Vuv3Xdh7xia4DK66XtW+8GFI6UDGJBk48wk
IICxRjt1iaV4MtG9rJA8cEUK5L02Tlw5pDwAkUaqql1KKDVaLuufr77h/rvLguWBuYUUFH1HEoPa
AlaIRyNRz6vI/DgXAWTysVlGJE1RTT00uJ8jRRGY33YWuFpSzjUMaIVdkoKMyCiiPWY3zsSb715f
z4PBElihyA9ZnFsYmwgPIqx+uvyk3r+UJMaZ+rKHlhEh8Ixo9TgHYbeDOupAnPHL7lyGL7GIjXnb
4A3wg4PZ0DJ5krSJEjsZgL/n96rqaLUnS/gnIqXdjhIXIZzFpx2xJUtBaiSH92O8B+mEk5U74IMJ
tmZ7sS5ymLKre1ub5ck0jVAmqUIvVdtdUrQCUxOtF2fNKkV4nOIaTcnpN8wjocURLfeiHn+REM6c
J8suKnS44kGgR9Ftn4J8fhAkQKKl4oy4aMsUdw3o0SsUBIxLajl5ASCKj8SFy4Zw1juRah5UExsy
6b+kEtWAn8KLtEAR/k42JZPazQ26xkYb85B7Sr9eV+EvedUfHfgbmaTYSaYM6F6Z0ckasjd9N9Gd
+oQZQQCvVHdR6Vi/rssU6cQFOrkpJJC9Yf/nblfQ51j+cv37t+/n9kUnLszhjUlGyMbuTx3sN/pk
LF/bmHpS+LgYj2Md5PnToAksTmDU/BixBbaDtDLRGSFnv7Lh3AK2q1cFDmD7KrtSjP2IlQew2sJY
gAjACh6Mqo7RIA+WvzzMO3MXH6XamSORSLYZ76PrZS05jxBq1qKneQ0+L7wEtf6/ENYgDpvPViCD
MkBU/xI4Ux4sGNSwqLgRNKItZTwcohFgzm1sWAciDWjkbkPRsLlo3zhPYYEjT5UK2IrRH+L0Wa0P
RBNgQ233Ra62jfMTpBxBvAZ8NaCUlAfyW0O3OLk3TgCd9aovFMm9dSSnvkGA+tjuoXdGt1Qbw0Dc
U40UzpltRij1/ctyn3vpTnKTGzvog2hXCTKxv5y7izRmSyvzJLmh04aduyKcYleJ89aRojLcySVG
3eci+dloPd1N9ZTfV11Pgiaay53g7G/b6+U3cGc/JuaSzjN8snY3+GysRvItl9zJgB0Xz7f85UBe
pDFXt9K4RaU6A9cr2gTaw3THLqXLPvzVeLZylD02VPuBETz0Ql0Ech5AVquUZjlMqS8eEhvg1k+C
9dt2zhcB3HnH6BM43WUISA/9oX1SXmx3edDvwjuAqO61X83Lh5pJVhpx2cBIxpaUM4xGw51nPHX9
b4FGIovgTnis5XI2thi0YqCw5mfGzJwcsmc8IgC0RRHE0213clk+7qibhboUCivfL+STbT208nlO
Be6E/d73HvmPiNdTuLI5wBZrSyah2mKOhbMUo1Nrd2k0gTcZSALxac4E01XbHvkij/MhOhkHOR5h
EWryouAcxbob1zvbEPVVCPbp9WKy0kvPgPox2cwT340+Q7ys99Nx9AxUdiIvDq5bhUgpzk10SlF3
dodwHWnLbQ+aynJAQbOpgqoqBOv3lxvVZQE5J2HOalxKTDG6s77oAHEETcxRcQ0YoPhGtTVLvvYQ
r5+vlnFMSat04Az0w9pdKlDHDwHCjad8i256gFoMd+WxDkRRW2D2ry81K6ElSNxzs4XXnZcgJ891
5SvRr+s7tiXCkoG2LwN4QQdk31tXm5OutwoZjQDzEKF8qjkWDXdwvu51MZvrt5LD15M0pUylmj06
A1EHRSUwECsn209/G4Hm9sGMkkIdiAaitpzuWiZ3xHqzN8wxg27ZFPljo52sJRccL8HyWVxslssM
PPE5youxdJTmH3G3G4XzJiI1uEMllWpdWh0aaLW7EqEQaIOn9od8rwX5Yx9UoMJ+/IjdrReOO1qy
MoNnhLWi6AYmmpXpRorVEyYlDteNgsUg3uWuxbDFXZl3Zek0lFga1aiV08dBY/5Q7X+q3g+H2Lku
SrRPXPyt8kJemoE1IdtPFRqjivi7IgSh3nRJa4W4oJuEtMwTG29ielA/F2hhs9DDrbgsZ4l9S7B6
IpW4ACxjtLBJaQkW6uQbwohZlg41BJVNdvqv7RDnHVRjkNqqgQxVSY+LhadSA09TreWGA4LJMvit
pDlGaom8xVbQwsicapgAhVQxbvLWMuYurFK7RRyZ/q9algVWhu57xQdkmnDsePO2vhLHlwPmkhRZ
lWH6Ix/c8OFfwDTtVrmd3EHFC2rrlq7oDXp79/5oyBcIMsnMBl2FqXQNit/6YVR+Z6Ky01/sEXEL
DzuKgqn4t8sYxlXc6DoOGPmkfGkPHSg6qy+Tm99CJyFD4lbst+SLMO6IpWWlTpoFD9+E91L5JbFL
V0uOcxd/zDgugrhTRuq0rCMdhY5/IU/ALO/XL8lNfsto5a3n645DuIbcMTO6WjbSmQX+bx1x2SLG
XuIW1p4RTdleIbjtbdvFRTnO8gegIzUZU25I0iDUi9u0HFwpNgVqbceUP2L4bLdvpYrKEwpg1vwU
09QpNVHD8PbCKRombE1VtwGZ+9b48N6Y9XaDhWMjDSBTPdc/FJRUGOe7HjkiIIbNdVtJ40KW3ZDS
YOQz/iC9DHDwdn1qclHKyX7yO3e4EsKdp0nGKGSiQQh7MZDP0dFyO+BTwsUz0wPsr2gRN7VSWV5m
6KZu8IAIaTgtZrngAM9kPoYlva2TchcmliBt3wzEKzG8jZNWD40Fb5ZS8yUyhvOS+3qxb7P7PhPB
YW56iZUozr7zyR4LwONOvtUcGuJH4EjT/onk/CPx/iKGB0Xoa6PTejZPU1TSMQmlvV4bt1Nc7q97
B8H+8NAI7UBla57g82Ig8eK+OO2VUbA3myd1pQmXYWZ1WOpFmMt+0s+gnCBn4DE8Xddis95irWRw
R9WIRrOo7dd+KGVnungKOYc3PVprMEkaVD+EAKyb4X0ljzusqjxh/JEi+PVe9h3sVE7q1S/UJY72
Wd2LOiuF2nGntjHLVk1l5OhfDMC9AlRih+oudUdP9eqgt/wHwWqKtOMC4TyanWUveLtEbyr1WLEs
RYdj7BYHDfChzY9OVL1SBYeKcBExHip9UGO0w+Ip7phSB62Ht82tfapDp8SgS4ZRlwXTffLduJv8
6KvxO3Lbo3QEFPxZNO0nOhGcK+kMfWrkHj/FmHcYOrWzYyWqnAg3lPMh1dxX6B/B4WbUZvN5AR/R
8jDsFle9SY+pS0X1XoFOtvw2khkARprDGFmwXKAh+2w17jQKGnFEIrirKsnjzIhb2Mw436XzTbvc
aZYvsEuRDM6TTOk0VGqKU2eeTYxh5V7yoH+KUbk2I1/Bq1QbpLqjCp86NoPm5bDzQ2eLNC/gO0Xj
HpzwEejOTnH+2fp20II9SUwVv512aLKG1gdbR6zmfJmFk14oYDlDjP73sLf5l+WRsSLOe8twm0RQ
N9y2RkO2wcKsWYrx2na9usWShiqkJbB480wCY4fSuGu5I6zxX8wa0WHfvqwYSAkAmS/bxGbbvJKX
TWlapnjPgfU3nxfP2leBcRvuhx3ry6CfpIOo9XLTblYCOX8WLYupEAMrqqtHOmeO2u0L4QV9u0C0
ksL5MDaPnA0VYGVeEat99IUz2OWT7o07xU33YD57/AiOlrUSyfmqskIbGjH00W+UI9pAhviTJYJL
3HykWsvgfFUGwNPZJjogp76/lg0bTBHUe92xHuSn0WO0rXLvdPv8IMKo3cwb/ij3rnvQNlKpHZLX
XnHZYSWPln677lCu2wVgId4aIobnbH1c0CImtdO5KO77pTsmpsh/iKRwXkvqc8DqxLALrbor5qAI
z7NoWkWwScDvf6uJnJq53Ek4wr0n3S1e6cUeJpfrHXvWo675szcdGgyneHRFuyTSjsuEwAyUTaCJ
wghqPR3VwnKGSDo0XeZe3ypmye8uLitjYD9j5TMiadQpZVao6T8nO3Ew/0Cbp1IH0MVUuLaItmdz
hOBi9TZPRmTXY2biKjvi0QE4PLmj+spevTcewgN1GIgH8o+H+h/RYdtMg1Zaci6kj8u5t1nLmklu
lcSj4wDuGaf/UKxeieHcxmyqMwVJVewP4fSot9+1KTpKOfWub5nIMjjHUUx6KasLpKjzt3aMHQvP
UjkAV65LERgGXwfIda2bpRyG0Wla0MjUiecaZfIGxMUA5UV9gHRP1yUK9HrtyluZopXUE8j6LDRR
9yjAxkbROJWMhig6girouiiBPbymCitR5pBMyDxgD8CVcxrja5ne4YFqx/ikrgtihnXlePE5R2gP
yqDZEbo58sIn1PDrKAdqTGvPzpjQO0tKPwClaVuoB4C2keggSeZMvcgAQd7E6gic7tAjRuNRkzhw
vrvrim1nUys5nK33epFpkA9bB4DdDK6j1JscclMcSgAyiZo+/5JKXbTibL6xjGlqmM33HvVY0Wh5
6fedx6YhSl99EXVWbJviH3E8rIcNDnkttiHOBg9WcY6ml1TkkrYt4yKCi5GlMuiZKZmLb6aqOwyK
YwIOujilmtf3Iuh9kTpcpEQ5fuiWmnmMrvAxVrqzcgKgrl7gmP6SqV104qJlmWiJDZRh7BI4FHW3
v4uO5Bk3THardNH/sh/3okxtO5m5iOTCJO57ZmzLEFkXz00URNPn63YuWjr2+cpTdFlqJm0FN6in
+5DuG1wopf11ESIVmLNaiVjAlKHlOVQoZkxYqGnulCMNrssQHVeTcwsDqUzdRCnA1x+WneoDsdUx
/AbjnAw9U7Qpf4nyl13hnEOp2AC66CCNWAC/BZedGx11vwnCm8IGAHl1iE/5kTxmLwItRbvFuQlt
qqJCwXzxa/tV/0zO1KOHJihGYIUSR/EtdFoK3+I3989UVE0FTxRIazllx8q0y9DE6Zrbz2F5N0WH
61qJvp9TqpHrKpokZfS1yXQAt3poikoQerf960UHfqK5q6wk1zCIhfcgw2kPhQ/8BsOd7xa3vlX3
kaeJKOE3d2olkHN/doR+ZFPRGPIFbozFFH2NMU6gR7H3nxZP41xftYS5HjHgYE0Cqkt6nEXPC9u2
vtKEc3qk79uwqiEhv+m+x/fWrgKytAFsQimgRxkUOjgFtx8KUCuhzGZWPsO0jChTGqTRU/01Te6q
+SnXRDbBilfvcpeVDM71zb05h1aOJKmR55OuysHYzm4xZf4Ylftq1tyoH58NTdoV8yww+c3guBLN
ucTWrGTJtjHHpJG7rL6xq4duuOmUxes/wHtvWytJnF8080rWshphuG/3xLhVrR+J6HFo+/zqJlA1
NLx38WUus6eRrlH4h8QE+yTJnDwW1AhFEjhrmJqwMrqRIO4WhQtUeK+meXD9HG2CoFiIEf/TgrOG
WpEHNZcxU2mgdG10e5bwRWfVdAaQZ/w0nRmtDO1nfTgWXuIlnXtd/La7uEjnDKI2iyhqdPgnezoV
eIaqTn0nKNeJRPCWkE0zMQG45zfpk2xSJzJvOlvESCraKS5WdGln1m3Nrtv2HZVOjSJoy/iLN7os
FBcslphU4LCDKbBh6Ng19haa++xddKz9uHFnT/EzTwJWjXd9f9j6v/cV/ycWrL9cIZzNZeRDh4pP
TT5l3a9iOtK+9RZNpB5bn/dygMwMf4PpIp5BNl7wGhXGmF8a3TBQ/fGszg4bMo989at8GDyg1mku
DWp37oRsC9v1VfMinDtmFDgEIbgvUe5MDgTIo+gvdzHpVqdu7yTP6SnZhbeiVGrbYC4yuWM3hwOq
XAMukOFQhotjjBnJPRU1KcEL9rb1X+RwB8xsOrVN2WDYKN0afezY8WGoX64biUgGd8Jo2YSyDTA7
vxq/U+1TCc5fQ/8IvBDmvv9YCHfCyt6irTKgupnK9wV6FxblrhSNym9b+0UGd8jGqitoRiFjoo2T
doVnG7KjoxQjCTvHBPvPd0daMhpMih5rJmsP2rwPe0FXyeb343FClxXAj2Fo4W0iQeJ8WaYYDsmk
hU9tQH4moobzzW2/iOBzS6tdikJj9fs8H9E4YFnL2Uxxy6FTL8IhE4nisko6GXpmmMgqDetTP5zy
9Esx/b5uxNsedqUOl1Faug7iC1YxnWOXBGh0Q+NP4WZuvMvc5svAoIH7wP4qwsZhh+Od51uJ5dLM
pJxTvWHT401sT4GJIOIROfm8lE3sRIv6vaKT7l9XVWAbGvt8lWTm6YISGQXsSgmkdq020c/387oE
kVJsP1cSokmJ+yXCWnZW7XRVgNBea7NnJ24KmIb/JovzcBKpUWxjZignITQJ3TR5Dk3iU/kwps/X
ZYnskPN0ijrb8yQhfx1zIMTR2c9kzWtD5SNZ0comOF9ngPJHM3WYe1R/JqabzSAvE/m67crBSgjn
IRp1wKhv9wq+Ax4bfzlRhx6t4N8xAZGvEEnjGy7plMT6sKBywHgxgInoTifi6Q7DF8I4miDobRs4
0RXwOltE5zEu6qGuo7oEkwSNbtv0JR8frpvB5iC5hW/+nwDO5lCxpPXCOIAMZ/SVm+ETQw83ArIz
X0RNvyJdOJNbYqqW9cxYMZYHOfkei6pUbJvf+5+LKpytadE8TKaCa256aG67oN9rgRSoJ9Eg8eu7
wjU5nLkROPAQYPIsw5Pd+j451nvW3dueRZI2g/hlb/jIaqplYeWs+aeN49M4Fosz12gW0YuDsli7
64aw7Q/+LB4PaDHhab63CZRK6YuaPJkZdYpBEMm3felFBheX0mockJ3CGczpvq0Pivpdk4+z+TgX
ojdDganx/ZtEzufZ0pk2Y+P0eeQY1eP19RJJYJ+v40JRdnTQcG505UGqj0r7+fr3i/aeizu5oXVG
pMGYk+pzmz2ikuIU6AkR+U7RtrOfsVKD9nBmHXsHH4faK8zbRm79OhPciUT7zh18eZKrImEHX5rv
I8ORKWgJ9WNDgRA1yf71dduuE64ODecFplSZB5MFbP2hPfRPMViYqBs9o4MMPTvpWdjSwoz2ijfg
2Qlto5uNrsdGsaoDgz4N722fgTMz2g/Rk4zAKvjWUHsaDLlkNXK1/B1Kj1J3r1WJs4Si8yMwC743
FCi6+UTiBbXP+iepb0xMIksid71FX2mvQg/PmFVoSa+FHYS0nnmcdtK+/zoflR1wU05dUCFfbWt3
csvbuQJqH6AdMfP3oRrvxVh4xr3cqm3aL6hFSCFoR+tPIP+RqcD6BWGJcJ6CdqB811m40IP+oKDf
7zVYBKLxRVEk5/laZtNIykyFR6I76WeNGq/uxZ+rAyPYsX8JDpnIPji3oTdzNUUZ6LrQJjp5GUpt
3dnaMyzl6YhWUdeIXDE61XbmRRQ8GoPWzyQ8dEtE6k6hNjSsfme3wKE5ZUH6G135rr4vz6KyxqbT
Wgnjti0f5yHRCxy11NI/9VQ5L53WeFZa7tNR82xN5Lg2j/ZKHlvylSeuIikHlAH8ljx9s/T9oL6o
8SNZMsEdY3PnVmK4nbPZNDIZoVa0dP5QgnMqi4/qMgryfpE2nMtP1XIOa/bkILc/O3roaaAtqmf3
9D+qw3l7c5pBsKKj5ms1y705ar8MM/MNIxNOdbHtfufmV+vGJX2lGqtLg2QMp5gRwxs/CpTUJqCK
gmYHOLO2J2pG3q7lXSTy94zUMFpSjzhjy8/4vr4xdhk4LC1/OhpB6KAn7oPPhCuJXG2i1I0sTAZs
mi7lHlnsI01nwTuAwPx0Fk1XVh7qaoP3aqS0uXobhr8X6zacBDf2bREGektkXPtUvrWPhoZapzoF
rVgf35bt4qU2SByqxr/uA5llvTeIixhOk6wZ6DwwPk51+gbX4A7RryF+rNE1A0DgOBOdW5E47e3C
SXNcm72GYBkZp5L8wPtqE37LjJ/y8FTS/XXVRCvIub5K03JQQMHyiuH7Qo9xGLmx6FVr+zxdlo/9
hpUhUGUCRqTEalRygdajzpVMQdwVrRjn6Sbd7DRMa+C1pH2UUa75pVo3SvdPa3qaiNNFpAzn7cAu
gUFQArJZgx4BUuOAXPL6jmwHd3JZLqbsarkqWixZ0WO5LAf9RYf8ziFedjB3GIUULJto8zlHR9Mm
HCawYvmN/jwBzZqMpyaZBeFBsGB8614dSsCCnnF4ovzYVTc0EbiZ7fDzZ7n4Rj3a1k07ViN70OwD
jQDlT+13uE2dKyICG/yLn77I4hyBlo9dAtABXADu2kPpKS+AIPX12mH9HKGDce27VsQZ9ZdM6CKT
8waZpQ4T8D5YbJj9DkNPWeOoh/pz6LRu/Y/9LLA+0Xaxz1fWp2RWmWr5PKL3YsYYKQ7sOQVQ8n3n
Tb//nR+0E++6TIEZ8pgV8mIotjZCQ6kGD+dnqUrRQfrjugzhMnIuQjVJWTDqKlRyJg89QA6GtsGU
wQYuxB2CIpvknAR65pIqqjF7Tns8KS2aNTrZ3Hzqmm501HT8fl030ZZxDqPEiL3ZL5Bmo2eZvoT9
h3rbCWFs17qtGTz4hpXmplJSuNcWYze5/HnGDUrqPl3XYtsK/gjhK2CxMjYTAj2q7/Vt29/LQ5CI
6Bg2wUKtiyLvKl99Kc2UtUQDiwWXGVTBd8vO2JU761E+WI/kWQdS6OxpPq2Q5mmior9IRc59zOrc
jTq7arfhcYlu0BrrLMPX68u4bQyXZeTchVHOctYj7QJrxinrqNMWIp7tzUvuahE5DzGRPC0pY9dJ
D2CbONt+hoFBMdOEaLHY5ytHFEaRKZMUjkgvgJ4OlgcM4w7CjqxNtom1SXB+wdYKk8wYxHr1C9IT
3s9c7Qeqb7vIj866Q/3uefLh2/08WD5FQghU0WJyniLJ+sGOI9xzcwBuKack6P14D1y9w3Wr2HZI
F6vgXMSs5M2sm0j3SXmf1W7boDs6vQHJu3NdznbT7co4mL6rXVOS/51iDDRUTtY52T5HP0R/UoLy
e6E6Chg7srtJ9NTKlul9hv5HP75YZnWtrMglTpaqU9WN5P6hqRY3Siy3VUnjDIZpiDRlh/WaSO4G
1VbwJTkYUkHFCrRulwH6JefkpjnUx/FF+gh+z2VZ+fqZlQ3omG4gbMQsTKn5Y/z/SLuy3rhxZvuL
BGin9Kq1u+32viUvQuwk2vddv/4eJnemZVppfuO8BBgM4GqSxVOlYtU5uW0M3vnD48EjWyJLUkFU
yhq5LfgCf1J6EbCnQhbPjSJLpEnOYqte6eTXmL9sbxKX3GScXJFz59n6GQh7A2mQEMni5J7gW7u6
rweOic2bYMoSqJllBXkF46CRlCZ9K6Apt5nA9yiYnV2aBYDFjGyhMzi5/CYYn4yx3/VDpRvQUKOl
EenQNb4mfebJcPX3GR+UIpK3CQ0omXQjjxcj78OX9/uZgCUuch8IOTKztoQyQlVZXfiZ7N1ETzwx
iQg1LyZcCWPwT0eJeLuodjIElppdctvptk/9ZIaJWWErhbUx4CCWZh+mT7JmWmp41Y8qx7u2GxNX
62GiVh7iUwd0fNgxSM9pl/EO1aMr1U084mpHE+/U4Vv8BZzETvvKfZ6ge/UBkVa26SassFfL26yt
EqS42aWErvrwgBYQB6xvNpVHgBCOcx4uti4r1PtUXTFVlUA4/L25poR3i3Spc/YsRqHVGYktqg1n
R3lWmJOL5FYKQvoqDhJHa1GvFTQ3JTwJtc2vg/VamGNre8wxzxmAR7vXQQMDQffj4vdO/aukzmV6
2CpXrK0xBzUq2TDpLXBWPAS+hsFo8ALZGLi5rH7S1oJxZ16WP0VLcLhfd1tBa22ZSTewzDg0RiTA
bQNJq9/qfQWoTXzV625jh9eIuRWW1+aYtAOhpEbzG65d3C+Wod6Ow7FLWitob9vs9rw3co+QAXbQ
jshNn8MWlUYf/ex+uFBveg9tAbsotSRexrE5jLtam8Y0mbbQRzSEbKTBUrRlO7IDzfo9Vt96U/OL
lCT91Sfyl5uqMaAv96FijgNSxlwI7VJ6EeOLQJwsrf+id+75Td28fIqiGASMWbLCju+hJE30hQ4D
9YVp61Hp5h32Fw33581stlmghgvY1fF1KZrMkrRRj5XRxLffEFxjws2Un6oOo5BQPM20m7q4CaaL
jlf5lDZv4cooE9yWrFOEYgJc9gfVTyD2C/InX97nx9TuvcENMYxkHij3A7fcvwXU6+UyyNmHrQw9
IJSRfvMyVx6YEndUIiqwqkPh88YzqOezcWFtjoHQRcoaDcUwZCGy/DTp5k85rh6nWPpaq81VpWWx
1YnNvRSJe86x8naYQVW9zrRKVhAhEtMqLgNfuixuaOElt2MbI8LJnXZFhTmCC/77xmZvwHrRDMYq
zRxoE00lhcAr9rLbP+o387Waer2jeiIm/5ab86vdvCsrd2Kg1TDMSY8wAe3WIaRmpfGwBL3bBeYn
oq4pUzpxTIroUMd+H3XNJqhSZVEXt5yv9d4pxC+qyslat5IlU6HcJOgU1nAr35uAKECaJyOmUDLx
ajSfevOg1E+T+hnFm7UZ5oSymYi1QHMyLRk8Tanvek31zMbw//u5rM0wG1aImRhPhba40Rx5eUrc
dJSsMjU5ieymw63tMLEuW4S8VxL6iHyp++WdBHU7wW7fpAOAxAvuuNkevbXsrV7bY+LdGC9mH2s0
29sHs4UBA9u8ejOPohdY8x5VcIfHr7KZ2+KDCVm0YRoS5pTe+wWZBSELuxY4cht+G910F94qXgvd
YeKSo2hCqEqzK5vc5F7MZWzeLL2vjTNoTfpcHzQJIBaAntzKx9An4nQvNMbOKGV7JvONQuZ9VpVv
QZZe1lrrCGprZ4nsoMP26bxLbXZdr38MA+DlEuV4o0MIVq6rS5ouCrZyZey1FO2UiMle8RjYtas9
cMzSDf545KcDYIA8rSsiN0NNlYDqJxkTrIpop5cj6pXzThc/kXiv18igwNSUSTmU3eg2ys/efJrr
zFELwTu/pG2oOa2IwQBBbkHiEDYI/EqDucsHlKmsxryUBt7WbSW+69UwKEA6M1P7EVtHR/ZVGzM6
h9iH5J9fuIKjcUIB/WPnzomBgrqJwCo5w1hJlstpeTJmzBYMSberw9qJhZZTBeCZY5BgATmFntP3
kzqarNk8JqDFEFqrEQ8wbP3VgbFV+lJppyQfcGC1eJSlyiLSF62+WaK382Y2H0FX58VW6iUBrP1G
iZd9PNeAPU3ZGXvJJwcV0788mb+twL02xSBLnVW1RlLAWm7eB2VukfRZlh8566GIcMYl2DqHNMRa
nJo1bYBbvA7PahHmFSn/luCXHrnhUVRw7hVhkKLLAjUsFIRwtK9bTX1QoutYoeQst3+5LgYlinaO
xJYWXo1jhSyr9lMb/Pb+L+01t+dKMm4m7evDYgAjUKaG1Bn8gkTW4ikQ49uBQg34q+7BLYYP9nwf
gARJ91LvMzTtpoYqlUxQp9LZZpOpms1Ma3JEoLnzxTG9rrLCOb+dm664MsG4IlnmWpYr5BCZeF/q
VJI8NXjuvukauqhJBlElCdS676N4oc/5FCzYwTbIPSWwIig6mBh4MVQOLG0u5mSIhYp0kOe6yeHy
U/w10++CdLCzlNNmvvneAGmbf1bD4kTVKNNAaM0rKi2ht6rLyZGczDPvkufWCyRrvGyv42veJzhn
D1k6fU3QxEENS9Sp5YNU+4vUOKV2nWaf6c1dr47JM+ZmGcNFATSFxf0w/IiC1pYagwPp26nVag8Z
sCi6NMNEMz7Tokv5MDnJS+IMu85q3PYSueS9wC0LbdZq1utiUGMMG3GaI4qGUFXY02a3Yle//RZp
ND83D7w2x4BGI0lNGUKBFNxsX+TuqzrfRM33Ivh5/vLynIJJMSYRrUEhGDLdMpTBT3nEdDUaxL6K
Bu9Lg57Hh1iyOi8mvQApC1LaGrun3Pfu5KhucR+6pt249O16uPsfunE3o9fKIoMZQ11jxCJC1Je/
hlfVL0IOcgUJVPDBQ3ssOTSf6SldnRj7nqeqQRIXBkAqn8UXSVOcodV+RMK0L7ORAyGc3WT73ysl
DAaTlGDfCr8NgzdXX867xXYqc9o89u1uCrW6bjqsBdTYeFPL/WBHSTdFtJK2nLVwbTGAIZHF0Ev6
mo1nPM1qI8kpQtGroGtWgmSpEWrX6CZfEod9UNWOHElv5xe7vZmKqamY0RNBNPo+uLSkKchAH4wi
MEvoeDRE9xIHrrbDyskE4/1yUapwf5gYzF2n9baRXo8aT7N7s7pr4mXjn4UwHh9l4ZR2cv8r/3Sk
y8wLboKH1sToX3RRQWfBsIV7c5cdeYO1nNWxL4alSopUnbA6IhwL+VEzr2aN18DBs8F8x4NOTBYU
ATZU2asLOy73fOFAWv3+iFH/7h/b/DtFQhSl2a/9G93sS/0DdH1otZpqi9fawHE59hmqC4YyaFMJ
dCPNg1E+lsv38y79h/AIcQ9RN/AEz6pTyImQJaKIwnc+xt7SSI4B4dW66R+MoL0059gXq9aRyv5J
0kcrIN0RVZnnpi/ArKJ553/Ldog5/RT6/1cvfA1u1xiFKP6htBpahuiQ5Tar7vos5nzB/sH/T5aY
i1yLYkuKDCGTTr6qlDKLVrPwr2ln///VTKD/yHsa23bNk1nmcouCjlGMHlip1a4gvAwLiAx4Lzc8
G8zVjrNCbSpMJ4LUX7V19DTgmJQxt88fFccK2/Y6JKXRTAZC5jJqTh2WtiS1h0iudufNbHv/vxv2
KyCsPGIYcvRspPhiMCflYgiW46Dx2kLofny8yicTzEdJmi+tMeq4ylMQuKJm7gS9s42ReIIEUq6l
9qa5chRTcM6vjLeBTCjLijhIRIogivyTQCITzXKNznHzj/cJLY2KrONLyERB02S8HPw0Q4MOjcVN
I92Kp13UGY7yozZ5YfnjWt7bYdwaJK0jCH1wm4yvvZvfVR7k9G5QLWxfZq+5okqE2veOk3fwbDJu
PuuNKnczYGvIUAs1iS30pRu2E+eY6E9/7x3rpRGWa6cCc2S+EPi5VvVXVaG6ad67ijgcZpAaZBIY
cLhdLxsffe9tMgEMzx+QUWmwnY0T+PWBUpkH3rTTnXD/W7gFWrgKJwyc306oZ72HXj2oo6wzCSjo
0f0UUZY44VHhjeh+vM10YUg6QDaHpooPU29pnodiA/gbBt3qlq+VzGtb+3iZ31ugv2CFF2EYZkoy
YuvohGLmdbvRUzFZwEtjNr7w3tuh27myo5mhNqUDtQOGRyrnWFxQKQtaHI8dHk/D9tmcto0Ji6Uw
Jzm45vGZHB3l4E5Kd+Vydx6NNkr+7xfEQEU3l3qutcisx4MOeQDzNX8swCgquCDmckxfjazyOvox
kv+c7b43yyCHOJJlVKDA6SrVfiAPYDpuMA92fm2bXocGHijLwvmIypxVq4lmBS0nPIQv+7y4E3iU
kZsoS4iign5f0jHR+d4XdORnQ96ZoSu2ijVpu6ARnGWxIuPp/Do23WBlh7mi6VB0I5kNCCujW6Fe
sj24xA9623t/Z4YJTBompvOhjRFyhduiOS5JYOmSe97G5jVdLYW5plWZNmIy4qN08PRD4Q2QTRD8
3PvvrBPwLkMkGM2WNRVKFO9PRlADWYbmJj4XTVdvr5vFnhuf5Jzm1c3zP1lhO2XmIDQagfKOiMk9
YlE5AZ3FXcVrJaQ38EMkWplh3ExJUMPX8AXsRu1h6muooX/X8QxShq9ZwNNp5C2JdTXFWIQ2QnfB
lJQHAPZBN8Ao2yv2Emj7866w6dWrZTHuhsZUs08gIusS6UqQXDk4DG3BQQCeDcbdBLkKZVHAW99U
4t16fjGrH9HUO3+3EPojViEhhvJfuWR4KuhM38hei+Gb1vNmhDcKIO88WqMHtzKCd6+00FTEnTJu
gTD9tS4WTj0JR+R/O1WN9p3Q+omeHxSIalimET+dXyTPCZkwsUjRUssdiLFkcfkWJZ0nLBDPSHIn
kONbsefVyXgHx4QHaOKqVZbg4NTiPomu2+5gxCPHOTYzvJUDMiDRi0k75fQTY4ZCQqldaSWGY6ob
JX6Txgt9+juw0GlhYXWASRtEejQg7Q8XNxy/hvJLRDkGR845bcfz06rYZga5naZYUeGNrZvjG9DO
HOLVduRoIPQgIIh4+N8opTZj7cosAxy1giyyrRSkEbPbpbeGwPvUoHBwBgVZTkpzIMUUVwjm8c/g
KLxUXuYETvJcO73TxdBO4mV6HO/QGejIRKEQ+xjkYnlq3sgltGlAKGI1pLho5HGxpjatnKA3n89f
s22/V2VJIaCwhbLKey+RCHyeCDi9nKCKqjmthJSM1+bBM8JcLtItggQyHny1CbU1Da01B7hhnAPb
dojTSpjb1WqLkqotHrDG4ioqbwU0QJzfqo36FYXEfy38mvpY3SixkLNapV14AyZU7uYjpQYEUWj0
uvizJ3sg1AbB5sN5o5xVsWJTSyJjLkGBFyZk6BxtMAM7yIrF+zsrzGVSBgX0jQnANkVVKr6ueavg
OIDMhN40IhV0JbBzon6RLd/NLrO0hTcUyD0f9galIB2fFbhZ+G0CyRxaU76mvnJrWKHdHaMDX3uM
dzh02SuH0KYxIUmMykAS+1p60AZOxrINCSeHY2JwaU5NKlOXnlD6knWbtDdpkThx6CzD88ibHt6O
uCdrDBQUUg3NBRnWBHRdN9rizHFsBc1hAjIsAe+xlP72j/B6ssZgAgYhkqQaKfFlPL5oUTL78jDg
GkGy7qHVi9o+7+E8D2TQYUmHJArQueEm030YPKnNizH8OG9i2xtApg2CJkXSWC4hfBxIEDTJR3cZ
bLkurFnlMS9t79nJAuMPekDSEkVEfMNOiaePoqXJeKdU/F58Pb+U7d06GWJcQYEQXdUs4uLOtZdM
ohNLKBny3v55RhgPMOSFjAJRFrdKHkcI5szam9HJHNDmHQpz7lWadLoQ4YpKo3ZlLPVVqfFOhf6J
j57872axapGj2hZNECKENq1WWaJR7Qwpf9Lk1FHF9FoeFmcCg6fUcmUxKSqfM8x8pxWdMc5Kh8/B
+InKjmYQL+ss8e23fjnvtDi+Z7IhIh8iiBPhvprFQ49RZRL7KVQ/Jvn+vOtto9BpN5lQEWFWeRoD
aXEh8WDFQ24XyXM1PIzijZnfnTe16RumJBoaoSUbjTFVwEKAD3qacTWWJiT7Nko5Sfimj69M0J+w
ihBGGrRjXOHGJrFhpfLeTCNLHl7Or2O7jLuyQn/FykqWB3FXqAivnYAqB+pCe/PbCIUtKrALiZ7Y
oSTmPIfgLY0FI2PuK7HGF1M/uSFGlPXWaQreGzXviBggStpOwIg8vb7mN6RfVrU8nN+7TbdebR0D
QiYRplio6eNIW2aWkqtWAUG0Qel/DD1P7YC3GAaLemKmcqkjwKbRdNvLy3W2cJvZPz4XI0c9rYf9
6ivzsQStDlpahNj8OqTFPu6JJyX9c7vUxznoroc8uxH65qJRMs7N5TgE+yFYZnEL7VfAkY4ZxgmO
XpXuUGv2+QPbxIfVAhkcKoJBq4xWRl2gtodotOrSL42nonuFsoj3GVMqFF5B2GHg4+j9tVLiaSx6
Wg2PxH4XSst9NCSY9ssHf1G+oyz6eN7ctnuczDErG1pSF6WBVlMD+ydnszMVzf68ic1QZZ5MMIgn
Z5IgCCI9oip2dHGy87qFLBWxM5I5Q/Ezgq/0HJvbN+xkky57BU6VATKSTKDzQ6JuLbk96JWDcWFZ
+c/DNtTzT3YYEGza2mw12h2UmIMTgOFTrTy9L+CCvJol76AY5MvTrBmrCaCkt69Z/TomnJVsu/hp
JQzo5USrVKkGTgTBVazu8twt88kqSG7rBicEbt/ZkykG/jDZVdVqDZ8ji+wrWf+lrhAzhoyzou1q
4upwGOibk0QwAuWXgtdEtbvs3Dddgu7i+Pq/dxe/8wNWl6CKiinXOsSlShM8cFBedyRxz1+jjTFL
aoOgiVk3oY7CjlmGXUCaNsY9kgTTNuerQtkrSWX14kWlfMnbQ95Gdj1/Cl9PRhl8EFEHIJgaAuM4
qNrVr4JuFyrnGX/bHU4mGHyoIDQUpnQcx2yoLF7SXWa8x4VtODiZYOAA7aoY8JNwTZW5ttvxzsjx
iJHIFogULc4p0Q35kB+vTolBhEAsi3IqYApTqfTtNPEMx0ytqbbVt1+TPi3HIm9tDDD0op4uBe06
l9qdph7V/i7vZzuReWIo2zB+2kMGINJe7xLS44tDPMS79NBcaLhJ4gWvIrn99rzaQAYdjLlNlw4V
QXem6nGFlx6rXXxJu4tzpzh+LqE8rYrBiEgwp0mj7OCtcpjUxarFO9LfnveJ8w7+ocliMIZgxjwe
miyK6zR5IvN1VdydN7HR8bUGB8KON9StBJ65El7QuqJhEy91Bbc7DBeQvjDdEcy7HZUAF26So8wx
fd7/PrRWTHLTSF0K6EM95QYjC347x1bbyH4//ji/yO0Q+M9ZEVZAe1F7XU0oH4tuxNdqMHllJnrn
TWxHwZMJBiggf6xqvYCPGiLcEuFCMF619kJLUyeeYs695R4ZgxQgzouXghLVpk/NXrc7DHJfUglr
DLD3Vv/SO+F3BVoFGjR+d+dXyXNIBjKEOjH6QGnw7hQFkKUPffzHLopzTqs7zzMYxEDfeWjUlEcv
ilUr7ES7jwtrKb+VGscQbz0MZHQGNOvSGs6vm5hzFGWoFS+mMXp5lzV/uXUMXkCurGzkGPPIeeep
9dco3afGp95z/0VAwjYfziDGT5oMKil19nOuvCKfrZCrRs+5TGzrIUgFCgPzSggbkAsGUzKGbWrL
BAN/8SS/iA4dQTbc827HMym/T8onIRl7VcTejdl+ivehyEEi3o36NeS9yvo7NQ7ymsbe/mBei64x
Q/Ml8QQ3vRS/ZD8XO7trLPXVvFEezi9s+xFgdWIMbBRVTyIhhOEYUlR0QNVbALZ2+6IcwPyKWkj7
yitS/KH+8i9U/fr/q8XGJAsjwQAaRhCQi2z5MfFiv9g1rnYovexIrfJ4zHgHyOAGGeSozUekAGX+
pgVXovzI2UfqAX9OnsivA16tqTSqPpYoAz9VHNTBltpdELf3op0MTr3Z51ijsHDOGgMbmTBiWDCE
tfEwHwanvGutBCIU4t68AvOca1xPh8kt3OJY8eoJm54KanzFVCCCCZoGBhr1jOiyWaICJN+qB9Uu
D8tlehAhOyiCcsD0aQFtfla+xM/nl7yFyGuzzIqTTEb5jHIA5GhwH+avaHevF6/mdQFs3oe1HQYl
W1Mu5bSGnYbOaz/1fupXmG8i/uzkzrwzHZ0DLTyLbAlK7OIcXWrI41Rf8aLemnZQVHSLnQpeg+Gq
9HLJ5maqtBTD+s9qlR9qT0Sa8kTF96UUFs9TLVp9g2qhHKaeOakOiQwnCKrHqjDcKA3cqKp5Dsw5
Tp0B1CUVjLqgX4TxbKWoU+4rD8N/VuWiDjsdKN/f4Cp2cqg5r97UO88tnPlii2uhV0cJH4WoY+9E
oqRWMwlojzcPgVjbo5j/7UIZfA2lf/xJuU/2tGk4dsFH/8VwBjvfl474alwIn5gsByX96Y6yil6F
FoSaWGF35+ayA3mefK3wmqq2AHVtggFUyGw1yjJnSMRI6snK4GqBzLkZPB+hZ7mC1CCWEtzFCmM8
uf7NnANPxlUII+gNmjMHvjWOWzDoQvRCyImCBzyjTa00Qd+6jDYSyforDGMnoPFUkwlTSd+/jaOe
gZ6ls+c8sRLjE68oUP40ZFNXZUVleXRGLRbNhZYtxeER3FpWtFw3JW9SbXvLTkYYBwgmJQM2YBQ5
aowfwTQ+ToPiTR3v3Xvbz05mGCcY06xL4hKUFkNyaYwvY8wptfH+Pnvy0A38PS8GJsu+PYjq7vyZ
87aJiSedaQapMSG/Sk3Fn5PS7WrFM3IeCxBnGWwVb8Y7xhIu6IaSc7/JjvPonV/GZm1j5VMKU9yX
xHESmxa++5s6rLVLO3ACr9yXnuDwUJqzaaxcfTx1JKgFPHVPWuqjV9hrMrzRDfoTZ1EU7T9Gg3+d
ix17QPNG13cJnCsCddKy4DFQt0sfPT0/872xYDyBN2a2HX5OBukxriGtBu1yT3lT46oG4Vzl9zIU
FobYLoaqsJrZ/MFZ4bZfGDLo7SRdIh9U1/vF6ENw6bkm2IkjW/fjX9lFmLizBN43wzJ2oPBxz1vd
Pr6TUWaVC1qX1JxObY8YCzO9dLwQeW9NvHXRn7DaSMySiEmVwIRG9pIGmgeOQsV27DktgUG3OImF
Et3jqKbojwv6Cos6tsPuZVYb5+/2isE3YzSzstdQ0BCkySl0/QBG0+/KzAvXFMY+evppPQzMyXKt
qRWtDi3jcx2V6BJ4mTrblPeADSuoBPv8qnjbx6AeCKollZAYq5obNwGnuVT5gekL3X+m+qCJzj/L
MtghsFjXxbIOkcfO+ovRH1slBukMr6ixQU/93gqDfZWRZkVr4JMn6u3623gVu8GX4nm5CC57Z3I7
O/XogBGobq+rQ+jwuKn/AL2nRTK5shQ3Q0hqhHM9c5MHsJ8d+tGqnhPUVm4Kd34WHs4f3vnra7DF
ylYWm1ypgIoayvIyQSuOhScvTi7EM8JihD4kUlqhohKme3l+qftDwVPM+cOX1WnjGJAQelNFRRff
curX8ilLwFVX+vpeO4LaJrkSHUgHYKLO/7vNY4BDKA0wRsSI91p8qQy+UHWWYXAOiO7Nny8zmrrf
g18RRiBKNFPkRMZuRNxQE17r/fn7a4gMXMRTqCpih7CR6K+17skYBxwL0OrzVrJpR5JQ9NdMEXp7
zM2Ky07osqVGC2rYgLNkshQtsWMltHIl4zjc5qatTDG3aKwjbYJ4L16J9ZdSfTZ5MiK8v898WYKb
qTWLBn9f7Lx+8jLeyPA2DKwWQH/AKuQFWd6r4ILCR90hvQuelovsVYf8z7xHQWTecTtjNnOjlTnm
8ihGrwQ9Xc/yZviqG7sYo0ONZ3RkBzRRNk91dBMPJA199ZquQISKiRiSGClqGOIR38wSOw/v6dx3
r379xOU8GWGz5FgckPK1YMrper8tZydU3Gzg7dymT8v0TUuTJA2Z1/tzEnoBGZ6ATLk3b9q2sdN0
sXrlZ6R8ppSxssMgTSyXXZaO4GToyDd1/jKkiz1NFmn9vNqf37bNrHVlicEbrSOdUYEAwiWNE/ff
p/paigyvQOhrS84t3cxTVqYY4EniZR4T2gAotlBHUh5i6UIrn4Lge4UP84lw3u95C2Ocbo6g5CtS
iVG1Wuwx+Z5JYDDs7KU81innO3O7bnpaGctKRkZM6iUDKk+UoD+y81vjBrxkXgApdMqCLu9QZ9tn
GM3fnT88jjuyRGVKmEokS5EiFXLjNsQ4zIMnpqgp8nKxzbK+tFohg7B5qnXykFTYzaOEZ0AXqmEW
9F66Xf+mX0OChdIfm47IydS3cXFllgFeSAGglbPExv6qn9rtI1XNbH5Sa5mdvp7fzU2YWhljQFge
GoKpFuoxYm+l6WupRXYmvJ03shlKVkYYBBmbwVA1Az29ukGgY174msLj1uDuGoMeiZ4V2iAjh+hA
ZUDfmibjIUDRFbS1O2F44H0SbnD4IoderYnBkDFr4BsJLvZoE2i7aJ550V8198Mu3ivHcq9fLy64
DeZd9KPg6mfz9pMBlb5M2rQ3Q0jLzdXdRBkOzOrh/JFxnZ+BkjzQUkMcgZEiJAas+ltkJ5h/G0CW
g0dKS3Qyl9xAXsk5b5YDlyxdGVHGoagWeuXy0Graq47cobfZEuXGmqv7UeeB2GZScDpFdqJezUgw
EMqOSkX6fvOxDZZ+Kfm/P4N4z64c7GIZzLKhCtHiQrELDFhlbMdGbSu5r/FkOHh2GAgpjCRY9BKp
1dJHTjdfhOlVtISIdffnj2uDq/vdLWB1hkD93wU1nRkKHou9gA+S5Dr080v6bEaVUnj60rxbzs7Y
GO2gEyGmVXq/eqD8lII9KtaIZ8nGhx4z72WXc9EMBlTmUSd1TEkxIR2vS0/Lf1d+eb99DIiQYJLx
cAx/SGO7Gr4rhlOZd+ePiAPwBoMVCmZENIj+wkQ6ueLY7Po0A4st72uBezIMXoSkGTpo5uE7Ec/u
9Z120V0kT1QxR9yF9zyY4OQ57MhNLizYuhK1+nFc9N1MjF1Tj41FSHsUleW6q1r3/C7ylsd2fCr9
kk5iB8fLoNXXpKgWp+gpkOzGKu9VYvFybs6psdM24VgnSyTA8aZuH4DzPrzls5XwNpEBiW7IlMbs
YENIcju7VMc3pTavyjl8NVXRP79/9PQ/fOGDGUMFOYam6GxhmsRgA54o23CXTRcmpnoWPbiX0+l2
zMGm3Cy6o4M5Qx5b77zdP5zbyTC94auPTLkw245QUVvQX5dWvKMUR4PdZJgJzUBYzju3P2TFJ3tM
qhMF/WyQjH41I48CRyWIo5EUDzvhEUOV2VUEUaLL+CG0aVMPD014m8yg1TCoWgSKTLQUFDdCcCzS
ypr00qqmpwz8zrryGOmfeZhbHSuDXwseMPV8wa0YZNkXi9npet0vGpXTVMY9RQbExBm0W4Bi2oxC
3lQIcsV2/1JCUypFiOG15G2XR2VQFEqqZuK7lyniQNYOQyYJzlD/ml6FXmLrma/7GrjGAmccfTSz
HU07BemFL1uQteE2wv5huacfwHx49FqrR5GOL27VRxdDvkO7vF2+aH58g9bRC/L9/B3ZxpqTNQYH
elmGoIeOIgI4uXdSKO90uQLB73+n5Kax7mSGuYl635BoIdjVoK13SpLsyJz4Uc1jdty+BCczzAWs
0B2KSASkmY3sArwobiKMu560TqYbnjikX2UjfMuDnvMd9YdM6GSXuXy50HeSRnm6Wpe2SudHKbCl
W+WgoGlJexD2PBq1zZGK9X4yd09LWyWU9RS5iW+gnjXtgh2BQzY2X1uV5yHM9UsXDYP1mjC4gVQn
tjzpztDUnaMvqfV3rsgkEeihi6sMfRjuaDyTAej1RZo4Jjj+wXZ0KpIqJaNWoEKbJl8MPXdCcdgN
MuYdGlC4x5IDQlBQkLXG7vzSNnlSVufFdnnW0BOeM3rNWko1bav+AKKUZYfHWQQGS7KjCzy7oGWJ
s17O2f3CmlUARAP/jHF6fFEp5jT7TR+C3r00B1CzpDyRM+riH4P8v1eA7fnUzUgsAkr1OzdQ6eiv
igpdg6ULFldeVN9OXU6WGCxR8kr5Tbe1XA/O4qS7FI9ylnLXhFbvYJgJnx9Q/btRFIsnTkX/8rk1
MvBS67JkzGKBPDC9lOJrKftc9ee0NAZH4hAUH2YK/5R98w1MOshXlltylNC9Wvkd712EF+t+5TMr
94CY6NQPFRovVd8R0ecpgreegAJSc1vIe2Xg8KE5fEVniO3zF4LnLQyoZEM5yyHRoAvdKhh3fM3M
3tE6byIFxxD9Q+eOjAGVMTVIWw0ASkP2nbKy09qqtdnWxQCDR5wwwFkUSxGTkyZRBsoVKic6sU0x
+pErKXrJ+tqWZOXt/A5yrjY7nyoLgtrMLe4bJtysetx1ZWR1vNZcjsPL8vsEum2NVspV7F4mZ5nT
q2CAU4qg4pwRL+VhGWKa3hA6PVUoOtJqMlUNV28qt96X16HDexDetqZAtpiAGlRU2Ma1NNd1pVRx
TB1EZGTQMWde5OiXtPkng+LU+WPaBKuTMbZQ3mtZgDkWfKw2Zm5ViuG2ov5F01ErCQMrrzoOgmx6
xcock71WXYCZrR6JSFwkETjo8vs67yRLmeLPJP8rQ4xn6G1gNBkBUrVSYfXjsStbK/9Uu9nKiMK4
32BIfWXgpMR0ec7j2An0/LGbuF3gvF1jIkoTB1He12jhx9hA/SQ5ygUVkxws7Ui/1lJnfuAzKGy/
568WxwSTTlsWdJsiV6VOP2LyI3VLG/XHB/Rr+hlalS2F80C0iU8ri0x0Sea5x1wGpHfM8rYOf6bg
2JBkL833511+EzRWZpjctEt1XRISFIO6Zp+0zxP5Sx9nYochj1qqtfDxqqvtIhqcJH9dEt4Lu7y5
DLzlS8gKNVllg6NU5mJCKnS3JZh4mO36Kj9EDvRbIV4Q49/eB0MqdKHrvWyh43zX252THXgtdpue
ufoRzFoTyEaDdhsZR5FgLlLMdn3V35ZB6HziyFZmmCiZaUUqNSqOTMrCYyDlztLyNL05K2GDowh4
X9RSH9yq+lJUBxgCJQpPV237UhFFU01MOIqELRFrdSMOk/jrQ6zaq3bt57b8/Y1KwspWdAhsnpjg
9qpO9pgrhV7uasQ4FUp1rQY5TD+CercS7s6fDs8Ic6FaMpexqVCHbx7C2Ytek+kzV3a1bYybyYWq
5sEMC+PykJELmScrTf3nQxb2f6Rd13LduLL9IlYxk3hl3FGSZcka+4Ulh2HOmV9/FzTnzKZgDnGP
plx+UtVuNtBoNDqstfp9xr7AslnnZoznjwpacExWIo0SHcQDr8Ky/Sy+yWFTwymWqhdGXBihNnwW
YtnWpOz7EiReYyYXoPDYjUHuw1B/mcf+AOIVznNru262ks9cv2hhaLWWNiYOHkWoV5z00/SS2sVB
iOzFbewc8UzFC+O3HdXfNsimizVjycyKAtE18kNX/syq533z4/0+cwtnYT6lDUhD0TCo3UUg6VKV
yt0XsWnhJjplgJ8tasAAeH/Rj3OIYLZANJGps7UoV2343rc6Z3c29bgJYY0jQ68OCJHwGK7Hr0bn
5Tz+7c3rdfX7zOZHkTRoioAWljjArHC2VE4mi3cTwdzaiFaI/RXbTjmtpLEBWNjm8kLoLetInnap
UaEdLBFMUhThmnzlNbHzFo8xgm4o62WM8RLIx94ilW7lvCboTR9BVECbE10WgUf63gaUsRQjSUeT
coIiS4tJtb9Y5z/UQbISQxVdvXm7Tquais5qLek3abkkyZNU/tk1vDbbTYteiaF/X4kpZqnIOzWJ
3CJ6Fec/dHBUhF/3TWDL3pBVpS8YwJEYbJNZpcW9kBI4bSD7+GKMRoTAKKxExUt+5HGxbprbShjb
bDYqTVsuI1Dhpc8DmERzNzjqsaNabx10p/LMS7VsvtLWApnTVCuCEClCiqG+xp1t2aazZpgJbZDf
MQ8wEn9/MbfeaWtxzHGSgzho6iHCU6P/HvTPUXFFr3dR/epyThC+ZRiyCIRLZMNBf8mSpYja3Hfo
RcWuNd+1EndD/qIlH4iQ1zKY6xwtp/04TzhKg05OcataQxU4wEC099dsyyesxTBeW4lTvc9TXAxg
4nADLfbVquJsy2ZAd5MhsT3xQ9GkyrzguI625KVnsfJK27hbHie7HixaENGkM48IY9sW/rtFmAt8
f3YzxNtVBUpWV2mEgygbD0FXelFcu3mdWObAQ6ncjBrWOjK2N4fpkokKClz6tThmX1vgZxNk4Gju
LbmjZOD8mcp/OM83HRlvO43d1DUl/PlfCekUJYTUD/3WoTPe/fkjDbFrFRmviyJz1xgzMo2RGltT
kLt966vIxe0b5AavrSyuxTBeNxPKIQf2BKraktWfkmN37D4nzmQ1h/xCAZsRduLmekCix5843ngz
9lzLZp4CgkBibaBpJRVv+daKP8V+jz3UvflQcppl6fllw+m1KGrAq8slEOeplWYcvGQm6I/KCDCB
taKw9IqCn82LrzRpDHAAlcd5t3VHrwUzjmUR+74glLeahMV1XH7VZWtYajBe0rS/k7vm1Kr5tc1D
jj/bdzSSyDiaMBfVJaB8Zn3mDs1FX77v2822TzaIaFI0UMCBvl9PuRSNWkyhltD5+vgU648pbxR/
UwRyCapqKigEsT0QdaEBlowm5vLxvkQ3gKoeYy4n2/apXklhjhlRsraIwQnrzj7thCycxDPusrPo
lU5lZ9xWRK485rzJVU6WupiQ446s7GKiEkmBGzritI7slV7oqLyK1qYprDRkTlme6I0eUUY9s0Qx
PtV8BUjIH7AGTHRhUASMyAgK3ltDnIZDI6kAmSyWys2TebTmOryLNeUD417ySg7j9utBSIMlzxbQ
VM1gjFHuBf1uzgte+wT15L85C1mDbRsyMtsis0dxL3V6MuFtFR2Lo+gWaNKO/cWPj/ShENyVh/3V
27YJRVOITkmKVPawGnVaz8Aup36weFJggcqd8AvgjzZGLU4ohj/ty9s0iJs4tqSbo96S4XGKVQxy
KwfaWpol3r6I7SBkJYOxiEgYBCIF4BHCBX1pniiMBnmVv3bohW2Pnd+Klvq4L3Iztl9JZGxDiNW6
zfQZ0ENmfFTT9kesxn6S5WewHPCQabdvzZUwJhZoTT2DU4d66KLTv2XHQPMMpAKdv9qlKtPOCiS2
kJVu7ObKbzDg6co4rVAwFzOg/T04eRAc+uMiPwAd3iFLfNxfVp6xMGdhaaUgGfoBT3RD8zt9dGs9
+bwvYtPRK4jtZVSD8Sxj7uZENzO0TFDOKdRdhOVHZQS2zKWf37yIV1KYi7jE2z+oG+QyKAGddNDB
2Ce5fFoSnjLMxdhLJtrNG5hhOj8LRWeXQYpaY+rsL9n2+VJlGRA8BKMALHXaZERptdDGbxJZrfvW
iX0Kn1EJ8VDXt+v72OO9ZzcNYSWRuUaiPCGFoQSzC/CCa14TJ6u7132tNtduJYIxhLEJWgAOwu9O
5iHIvkpYueTTvgieFowV6CaSZBoZMTCcozvflA5lLb7si9g8nCstGAtIlgA1VBEiNGVxQnX+BVRN
F+gJx6jmuLxtZWgGUNOJjtm599duJFS1nlNs5yaVXpcmdzXZ5BFb8WTQv68C53qeUjOfICPXnox0
+tb30q/99aJL/ttti+oD0piqoqKL8L2EYBAyYzLxvFeGzwvQajDrEsbPufwHEDudcA6sfXHbRnYT
x9wTWTQZtSIj4MPoTupkraRYeVK3Z7mXB2df1KbLWWnG7I8h53Vm0rIbxR2VDrHfuTSHz0vE8DRi
tigz+0kWB7wUq3y0SP+zK74n+UfmteWVLvQjVnaQ4LmdVQF0ycr7Uj7nxiFfPlAgX4tgPAwRSCKF
dMC1NyugbEeWmuKBxoOe2jbo2/4zTgZkCcOySPCcTX9uNI+bSXoLn/bsmXExg6J0Q9+8RXPdMUYF
FFQdXnKo/I+MmsuaDFBlsAsqWLn3WzIqxZx1M4rTs3hNtNdabKx2/rFvwpvO7CaDpVAkaHlXMrGk
NBaxLxednxnyk14RCyBax31RmxuzEsX4AaUQDSLTTq66arxEqUGqyg1L6eH+bW9WMpjDPyRjgGF5
FB9pI0t3xBDmkbYJU9A6weHlHLYTsitpzPmXI62XJxG1rc7JX/HQ88wn7SpcF/sNTZl3QreTYitx
jB9oegFpvwpxVBJb5V3wqX2UgApoOpOtNFb3RfUKFyO8zv6ubTofTUerMi0gA2LmvRESyUyVOsGu
xY2nlcfUOLS8Mse2CNASmyoqHYStUMtpWMUjIMLdrgCVb2hL6AWaUk6SedvQb0IY5xPJRR7LAa0+
5ImT4eGfe2JoWuXy5SPrdZPDrFc+z/qkdwjdwy525tQZMc9h9n/8OyGMC9I7MuYJBUss8/5RbL/K
AjmRefD/nRTG/5BFLbRxhCct02OufE41dyH/brXYAuSidqqh9diVZVDsGK/GoAZLC7qO9zXhbD47
rdRKJenLDEFOkgo/eiDOyRSYJFlsQRU5I5TbXu7v/WdLzzKyWlmKuh2miNrXgXQv08RDgt7OJyBx
gbyjBI55ttGx7EDDOGeoPEXHxRNdNOt5uhO8MW6j0OnInFzj5vlciWOcKkYf+qDTkMadjfMiTHYT
ekrwEUIymoz5r06ML1VLwQgjBQncigDIJRvuejOw1FB92reEzQbftRy6f6s4R4tnLcxN0K3P6Oxt
6YRmZKXu4uR3ilP6gHT9o/hS3CWH8p58bV8Mjvjtdx3o0IiMSpeisuiq9ZDqY2rg+diP5EAy+XNm
xG6tvSZpjenX3BGj+TIExvOgiXdtVliFUvgNEa1ZBp/C/lJs3yerb2G8SDFJ4tCVON+DN7tAAEHX
eIn26vbrBNyw0C4+GaCTOewL3bSllUzGp2RlgjdmD/2TWLSy6RfJ/KX69a9k6OL7LS7UNqkqFS44
SwevDIVzoBTHtKs5acTNk35ThcW2UQQ0SKYRlk/HyC2YSC1p4KFlbPqtlQjm5EmYeGwNmoWvDeUY
xjHoNdOzkDR2NRre/qLxRDHnj2jagBiUboy4eGGR+3nc23JQHoDoYu+Lolfgb0HaSivmCKqBoZBZ
wcKFy7dJ+z6GuTNoftMEl5FHgroJSyCvZFF7XB33WKjEyaDBOq18ZRd0DT60Ng4/ZQNDBtat77Xr
7CluBSjA+XFfT94B0+mar4TPkawkUgLHCRRnzD2COjz8JjymtqIh90v774SHUXJ5UAw8u2QiEDUp
8qGRO5qfaA7DjDfWIEU/91XbthZdp2UbVQLH+3vNBiBhC4MxoRVBvui9YAmyJWuD02UfCUGMmxxm
BcF2lpnKgu3TZsUZm9KKytDKEk5suH2hrsSwS1bInZgZiKdo6XdxMNh4NB3DnmzBR+mXW6zcfjis
5DGet4lKghYyVO+S44Bc5fAy/wQQPEpS8yEUrYkTkvA2i/G5SWPEeidDu6T+lIiOjv/C9NQZDedC
2TQ8YPTpwA4zRYltV1LhBNpuRvUmlshBi/RPozxyro/tx/dKBuM7Ar0o9IimECP1V9+e8/RQmg99
8TrN92Br1oFIAJ/F0Wv7HK+EMtYutUOUxGlMzaO5oJKNJtrIUx9im/ioIl4bf7R4z67NPVuJZAx/
Mbs2yWW8y0c9fJLE2OrRo+VEUuVIQa/yFJS3PPJKGmP/jQCSo1jEjQnsCHjI3scIIEC6G6v69P+Y
CafL9Zv/X0ljrD8iSyVkM5azB0TBPUYOCydDe4d5qZ3ZA0V69YrI7/CRLjd5JZU5BZJZqOlEG25J
5zfdeVm+TiU6rz+AQHaTgmHp946RzGII1EM4RqV8qmpn6V7zincG9m3jt2psHwBxbKB5gNEeHPTe
tDSMjTzA2M+AlNfQUqt7icVPBWwHr38vIfpK3itnpvJQShoubtqzXDiRV2AGHD1OqEoMLtgkngce
s9i+qcgsVKUZp3WoZFBVaZx2gPc6SB8BBFnvGONRFiQ3JKHGdWkaubfoqV0XxRkZY2f/xuRpwviQ
pTIEs41hGKHwIBevWvwiGzx4Fp5hME5DSocCU2OI4app+FnExG7VEgOLcvkSpYnJUYiuyz+fYpkF
qZSkDAzPMbKTvdjejbX4VZh7TlMPdTt7IhhHMbSyGdQhCtmJUv3AqzcF4TsevY1oi8uLhnvM298j
zu2Cltv3Bq6GaLmeMTboFtr8ZzzHdjsKLvjKzpNyNWHc4SJ7QK1/KEde1WI7JLidrbdPW8WKxthI
4TxDtFgBeKnCk1650y80Ksjc+J43FrC9eTo4PmQNtSW2UbYzm3bSGkSmwKkwW79IP5IyMP/+fbY3
Vm/GrgpoNaE0zqPgj5mXDZxekS1jBwepTDQC/BW0jb7fKzmUxbjqc9EdYpe0o90Bckx7MHXeodpa
qpUcdmOaPBiDWYwRE6anQTnEE8foeL/PpMXFZBFLXaK/H03o39Szb2Olc56qG2sloZKgqioRFYTs
zP2OYLMqxBlF/kCYQntWULOWZRKcWjODdcnS5O4fpA2dJMXU0UuJqr+qs8MLQTXUZhnJIZoKPEW8
5ub/vmbr32fThkEcpUKlK6Gb1l6WAVaOu+sbrgcFSxwPw6AQn+wBwfRt2IUVfeBABR0g7qEq36Wt
9AWTGp8Vrfzzf1+wlTj2vERCXmVViNO/GMchvhdGzoZs3D4AcgCnj4bZOOk3vKFkaMR4UZBnxWvO
ycGjq6uFncKz7quxuWrgBhYNOvf/2xwxWqr0bjEr4PpLKfHTKAPtLECax5+TNgQ/pT6QH+JenT/A
M4nus7/FshPFpqgasPoedytp7treGGzS5i4wTQdbHbPXfR03l3IljDmvgG4stb4J8RjI7+JCsbPx
CJxYTkTOE8JEWlUtpWFGhNDNFf0SNgFGc8YfzcAzi62H77uVY7I+gEfKk7RCUDyezNPwEJ4EG1BC
jg6YdTtGs2LPSf3w9KKOY3XLmcOI7sIOdtiDS5VM0UlSAQvTCv7+Hm35H1XGPwXdM7rB+rt8Nuc5
CBGbTGPmKp0Jcg7efNbWhY2lu8lggpOu6to0BUeKq2T22wTfVX4A3PidYudO8o13YW8BaUmqIgFx
GF0UCgz6/crhkqBMtAQTttfesBcP2dpvOZoW0aRuN4012dmd5CJPzGU93dyylWBmy9IqSbU4kmc3
S6bMzro6PpUtcoRTI/JqAG+FCybgg5IGMQ0UG9G2ztzpmjlIeVSgsCGeCGyvuFRH2QX1mZf60sH8
OuVWZ5XHws1+TUjMFD4PmmB7U28fwF72AEEG4XgUhGhr7F06c6U+JC9oNwRVSPTMy4Vvn76VNNaV
BLDTLkMtonUVT7ez+8TrDoZNp92Ha//CmzjY1k6F1eJOBu4c24gngwq1LgNM9DQU5gGQ3933EBQH
f2nH7XqlX//bZq6kMQcEY39tGYqwWKpdZCN6OnQgkEMPtFe/7J/3TRtdiWLspkF0U2cl7EYo66sw
gblhSO8TEnPCqE23chPDorFmtbQYVYzEhQk01qX4KUsc98gTwBjEOGf9JI7YIK28V8Uvbc9JdHLW
icVbjeq21nUd5j2XigcgMH8O0ouaPu3vxravWq0T46uqNqkHnSLMtMCIlpBOjcEA2R2kM1jbv9MB
OZorgONPeX3qb7AoOzbH4q+mhpTg+Y57U/UDP3Wze3AYXYbvMTiha5tYkR2fKGsjzfybB/V7GgEj
011+cvSn+u19Bd2G1S0X6XJk6g2+gnIpyW7mDKIVY8Cbji8BkybzDU5n1WbctVpwGv+vBDZL1hgF
NUwiCJclN/xhUtBqK1SoSZnfarHnxN88O6Lfs5InaCX2Fzesu2ha2ll1vvxqFRXELIGUcNteeIeC
8SNBJ4czHtyh2/xBwWlydzmbznwvPA8ubryD8pBz0g48gYw36XtFEcQJjmue7+P0bmz/95erpN52
i329yCilo+MSEeQsTbYxX9Lu62RWNh66nCiSrsyOHbJtD1EzGtqSQFA6C76C0yZkl6ILrbFDJ+lw
VXhmyFk4tvehi9IxnHQsnJgcxeHTMnIWjvf7jF8JQiMFngB9xQSL02nZOUpSjmXTk7K3ZPQTVpbd
Yq54UamxLdVy1NrwMAXBpSmBx5qpnEPLOUSE8RISKv+VQoOdZDREz0B62g2MnIAipeXlMKjF7mnF
+Ich0gySpbhXaOKWDpKPHr30eY2qvMVj3MIw9xkAv+D3NBX559gxg8wWckflNXlz3B1hPIKZTcVS
aMLsxoBmAdjq8CUaXiv9IRKO+56ct0WMJ5jQr1iB2x0VLdXDq3WqJgvNhZxTupVWX/kDna0ZoAF7
IsH8n8FTel0CF0sD0pzqqeBTEPAM48W5+wcJzX3vrRy+DXOhDaxcMZ8T827iIe9yIk2drRRoXQA8
QrCUosDZIJmZ+91Jt2jFO3WI84Fa2bv1Y9xCGS+SUU+4/fIZgeYcHKpISiwN+JVzPPFQDLZtHNEz
UZHhIuxgxhKNUpzLsL12CU+h0h5AhvdzLLMTcMt52Jzb23STxRzbDJRxUgH8D5cs8gT8sjCxA6nR
OV71HzbrJoY5tguGJkgVY7Oiy+JpXuuDHfii+JKbO7H3sYcsej3/u4DM4U2DqGozBdLEk+FJB3IX
XGJ7OOhO444ObZzFcNW1P00J75jxdo45zE0gBILe0qjsJJ+We4ytAbNhOqhPAIpFz27+0FjiQeN4
EI5Qtr967g3RaFKc7ax/GXpwpJDrGN0l1ex8xFP9vaoac6JDtS87UsDDVyJqBkZpGRNoexfV3RfD
U4fJS0XN346jt4ru2jSdpRbHaPL3xfyDSwTBrYYOR015ezmvruGqMkmpaLgbU8NRvBzcVOTtv6ID
X4xGfaBANTgGsn3abjLp31cy5SAgcVbjNT4GL3N/X4ff95Xi/T5z3w8gjcNEOn4/Tl60wTPkr/u/
v703t++nf199f56YZZblCSbThBc5/LHMKOADWT6UXvflbKctKMfpfzaH8ReBUAC0LMHmyJQKBZVg
pGcU1KC93ikeS68/8Ljht6/hm0DGZUyxKNeg40JcQY5qfAfm1p6HEslVivEOmgm2dEWADPPbbHfH
Fo2QnTWcZo/ywgvcG/gfnO7fOrHgbxoIIspCgDeiPPQLWiDAA+BWLs2PCA6P7XT7IXATxniHJi8q
uVp0pJMT1db6Ux6dlPmQ9SFO733f8tIYW8APuJFv8hg3Mer11IUGLEQK3cAHLuCpOvcYWwQheuFz
bxSO4bNYqUMz5hFpoZ3s9+7gaF7mTRZ5LPD4H+zwL14qDWApnGQK5zy/oSWuzlukN5lc5rAY8J8O
4qkZOOeZZ5Jsk51GBqkX9Te96ldK7oKajfgZ0x6YG88BMXrQn/dPNuecyYwHEXoxD0MRV3Oqt5/q
ufnajul9N0z/zhHKjP9YkiKe85DM7lDFaL2es2+zQnjdzfRHfn/y3EyQ8RlllRDMHEuzqwilrQOc
cj5UimsYvZNXf+wvG8/+GNcxyZVYBRQISgGxZU8ulYwcl3YIIk4fH2d72CKhKutSG1F7aHo/Wx5r
8SHiUaryRDCOougKQ8hkiBC7xzHxs/leVf+lFoxvmNM4Lye6Wk2DUR9BduIOe8RrHNqCl1+7IBZd
JDKnNprojMTkCQdyHx/6V/T6O9qd+tm8J40luaCHvSrHfVPgrR8TQyBBAfgnEz4hl3NX0OSToeEl
F/HAKTnGrdDPWLmesk0aUYugXGTEFjDvAN5dOKJYPkmz7KD+etjXiheOKYxjKPReI+GM0EWgoCbJ
kwqI6BzDEqDa/Zwf6Zg9L5XA05DxEb2c1IIu4nrM8YJTkxex6C0BoxD1d4MHDbZ5OdIJS9pSoOgm
83xUy3wWJAE2bwjEnutz0mcgkHsoDjBUqyqe99eSJ42xkLlTlgFQeLPbxeUlBOI1kiTWoGXWLAER
k2SCDw4sXmfuVgcrMARuOjIGkzZGKsUhPHvnpHeSU3gm4BjPOopp9FGencixdnnjkZtnYSWTMRoi
ysksyjgLk774RlgcS5ItVoUsob2/pJv+dyWIsRUF3TtKESPwBdBKdi0GNIZYzagpkS1HoB+yemw8
D6GMpxzd5tUJBGpSpwZ0QQUFcHy+2PlV5f07tZhrZZjRmhKNWD9duqbm4NXNbOcqseOlc/YlcZRh
E9KtsfRiUMOdYBTvLsjMT1PW+JUsctwITwxzuTTpUNV1Cy/Sdb5CPtWCl82f9jXZjplutsCmoLWu
GauYFoBatzhKaNVOvNw2Ly143EtggPJiT55KjO8wq3IygZUxu6ncOyPpcyBahLYpZLwWF54gxm2M
Ri8MykxvTfTVJA+Sfjbkz5y1o7/xW8i0Wjv6DSubJkQ382YMB5fW3SmDTi1YeQxw78It/OmB3AtH
XuqOJ5LxEeo0N3pPC0lhdO0qIDUgw7qv1bYETUIXCNKQQK96r1QK7BnTjJoBfH/zz1bMvujVy74E
eg5/X7abBCagCaWi1loFIwl/oUD8BTwjc/vXty+OmxjG1GJjkqZ6jjE5uJBjryyW2GmO0HZ3UhPb
UTxbSlNyNNs2uptIxui6ellmwBADfyQwLqIanWfwJi5a8LS/gLwtYuxODrUCrUAAVBExOzIP5JLI
zYdynADRRQscMNDx770ZUEMry4GmbV391PuJVwW2eF8eZUfAaKDV8kDZNu+klTz2fphbaRJK5ONa
VPaUpLsWSurlElqFiogTc24u30oUc09EJOx6pYJqquASU7ACueRcsBwJ7P2wTGktBgEtUNQPpfqo
8BpT6OL/doJuGrB1yloYMQxVIs+NlmRc4pFdg+Rc6hxVfBhyXi2MpwxzXFMgDjakQFE06jEzf10+
wDUrIfWha5oEhLnfQZtJUZstwmVXVYZrElRfqg595F1wr1Qzx7dtns+VKKrqymEHaV8FhgHvKeqB
HYJ1s9WdkFce4AlhTmdTIYbraCQuChh8Cgpbyxd7nngtBdsJsZUyzFUgaWU7ZRJuHxH8belhOVSH
3hsdDWQjmc8jW9p0piaaxiXgWuBmYJTq51rsSELfaaJ2n7cKuNXK2SH9dFW19iXuxc5V28Hd93Pb
wclKKqNiKSxmLpoxVDyNb2By2mPqCi5ALzVf94pvHxmfgS3e1GS8Hm6lUqhKFMwz7dCR8wC2ze7P
faU2HR0GCACjaMiANmRELKmRS3EN8wil04iBSeWPpbWW/gOhI/CvNMMkEvofWcTGoCo7NQyKxQWQ
g9uIklvppiU1HxkAkdZymB3SDakUBaDVuVVvinZaKF+rkDhFWthAR8u9ro1BH6rbuHLdUMw4bnZr
KdfCmaXsZ6CuvgnH1InkaPUge3Ovmlam9L3VaRpvUTef9WuBzCUVZWjWVnsVj5iD7stu7VcvU2gZ
9uBSvjjkiB94mfwt57uWyNxVDdY3aQ1IFI1zl7yEvEEHzu+z/ZvyPNVVMOP3YR/fwMb9PLQG7xRz
tukt+b3yumhwKMcphMVTZmfZLpxFsmmuuXLj3A4+z07hkmPxQxY55kF9EntLaoDHwK2iKxKgP957
e+QNZlXTaH2q/DOXXxLpGDef9w/zlltci2DuRtBNGK1G+yjr+iGdnnSxtmTzWAdfy+JhTnlvNfpr
ewop7xWSmymYRxPSOlCDLM6IXmb5oXaIP/ixpz/uq8ZbPeauzGvJBMQIwudwMHJUSaXZ6yMgwsyF
lnM2atNAVhtFP2VlIACACeWl0ZBGr85RA/5A42wUz4Xw575GW9gG0nq36Hes5MRKooSahikb/Rs5
gAD+aByCY/ISHIdz9tK4yqm9hAC+ip36u8ZLr28etJWOjK9KstEwygZJs7qLUz8FMtXBCBIej8tm
ULBWkfFQilHWUkZgIgWx1FPlxZ/IHUbxPhPQgVXPvNc8TynGOyXNlKgg0gzdQXwU0LnCy66/kQPu
WPxv3QA5RfMgOMLUdUifjXvwlBzqa2lLB+Exthe7fTLc9Kg7iLDgRio/+JdOhH0OU4MR0xoqdovq
kbK4tGLiJRkv97d9tdzsQ2M8STnMRJtUTGiBPy5+pTXAyKMYy5pP/NlbXPkjKInr06Ax3iRN6j7r
TUhsB+PL3Pfonhrr7FPRqjHnfHNcica4kqku4y4XIUkv/HbyK/Goa5xO880K6srwNcaHDFo91QqJ
QJf+aXQNL/GCC/mkvcHY8WLhLVq3dyvH+BGhHsiERwvNmUme4lAoS8ENr9JB/Yrw1A48QrfthB5m
B3S8xGnA8D0f4u/77oy3qoxHmQOzViPwdICo2pHT733nTgHvVc6TwbiTfgzFuqMZyDg/ZfkfKQDa
eaMI3J1jnIiWSFOaGjhhjTOCQDYFO7t4JP7kg/TgsL9kW2BW2DmAHqNqgV40dl4mmYKlVeh9nRwF
b/LgI8EUGhzVo3GdBUsFGLdiTz66Zez5MfR44jdrbCvxbLSlR6I+BRMugewSaJbhUQJA4EfBe2n2
dBoxWPL/aZ3Y3sS/lWbjr1LHRHhiQuo0Npe8yv1SGp71jFdB3I6FbmIYD9YbRBcWWvNqtD4GItnk
StroNkMKjDqg8Kpm7jdG+7K/ozzdGCc2C0IblrRqqSrjp6HRPU3v7sEswTEcnhjGgw3hZKJNF7pF
6bco+yMPXxvh574m20HQbfnoJ6yCE4zGNUlHI/1EQeeneelK3W+0OwAUcLzx9qV9E8R4ryozgamW
Q5Ac/mrTSxX9+HeKMH4JBMapUXSI5jArfU1VxWrA9YZ5OGL3ScELeHgbwzgoU9CXjtR45xI1eKgV
za/N6CiXrbevE2/NGB8lBHKjEtoPlEQXKT8mFY8VhbP7bHdTL2sk0RcYmBA/x2lqaapsy+Js1RFv
xbag+tc+8G2mcGVooEEpFHTQ05Gf+XE+BT59R8R+4KTwRPTmQrsMplkxy2rtLyJnr96CvZXgBiCc
spoDoicV7orph6j/GEte4XZbBoDXZFMCnAY7sZcIZqQBugPGraSHUYtji+B/04N1el+ZfwjYbpIY
ywMxmz5NMSpZzdG8dk53TE+1O+JZlrrDC5BEuiNH4LaJ3AQyNkgyaS6AEYEGsV+kszWn/CLbETo0
wPRUnAx0H2sn1Ka5ZZTNUrgGSLj/LCk7xNdlfSWECpZ0tJvYou3OuV+dJT+8du6MBuTGV74SzqjH
ZuZvLZR5u5OpymWJPgkpOQF6C+/gR+TPhj8fRSt0lCdwBu0vL129314aSMlpqHWo+m/8AfOSDnrW
0ihEAMop4DHkmJxJF9RWVvUXWZA/t6N0NcvlA6S2krYSzLhjZa50Acy2eBgOgLbL9c+t+DMY6sd9
9TZHDNdiGK8Msi5MX4sinmqg3qMxVuibD+pR+GU+TXg7aXj1Rr+Ei9K7+4Lf3MnewjLnZOhBC9wD
QxQ5XBM9r38Bgln9NTxFnRU4qqP4kys72Ru7S4rO0fr7/hdsuoTVAjPnRjIjFfzf2NkQX4CJgNI4
qWXEuVS3cws3KexLFeYjqmMDKfSlGp4zJ0D/YQBMvPKYIUOY+h1GzvtLhspwGXFup21ftBLOnJZA
UcE2JEF4i+7R+Qoaz+/aI0IIV4IrT76hbavg6MvbVva9Ksl1FgU0l0Lrg+ZzcP3ryYo9jUvrV3AU
XlPUClNvTuw/E1fgYuxuesOVysr7cKkQm4DkA6IYcznM4h8xZe2Z/lQHTlTGMR726Yr2tA7XCU6n
otpmd51aq2s5/X2bscVKE/oJq2sxEiLwAdJOBak59mFshdrr/gHg2ibjYpKgA1dqDyUoAaL5TAf1
c4Agd2ckrzOrvWRfULH2Q6c+hB7vsbytnSoR4FKb6Khi9qluoiwbc8iuzFNU3RkxBzjpH5S7CaAf
sFo+iWhRXOowROm+usg2HZFRj+UlsxrDUnKr9yY3RElsPhtHcolGzjnYto+bdGbzMoqfH5twq730
1MdwaMsdiTl90//gu29CmP1rxTwVhQa2Hh0pgeVwKZzgKD5ULzT3KzrSM56qL4X/kV4TDfg2/906
5sqolHrCOBe2Li6Jek2GLvKSuOZhKW5fvDcpzP0gCXOoAD2G3g80kdIcaGmv8nlohts+UpXQ/22I
OgXnf28noQmUV73BTrVu9KAizTCc46sMsuPAaqzhuT/woKvp8vx28d0EsjcCGjSQj+px8UWaclar
T63hN9JTINa2KHNO+KYVrkQx/l9otLwtAxhInHWHKokyq9fnSzjl/r4n2ZZjEPR9ahSGg7F2gehT
I5hz74rLcxCofi1n1tjzuJy2F+4mhTH3MNaTupGxU4JxmJbEmpMMtAMP4uAnLXH3Ndq8RuCVDBXI
VToIzN5bRdIMHRh0W0RfJYrKKkjW7xvM6Ixctq1NP7gSxLipPMyivB7hphr1ElPyRrHjRLCbm7OS
wGyOsnSSUVUYIKna8Ts67M8TWuyCaPD2V2w7NF/JYbZHKYZRHlq4BemeourQwZ/iPLzVQBNMI/K8
EE8txgsZBqLjRYVakgZGVELsUj0s8su+UrzdYZyQnmW63NP3fb2gckzQxifwYBl4ejD+R9XSadAF
umzA3Y278hgP9Tn80JA8Omn+a9AslrsiLGEnVnAF7XKU2rOaXGoeYRBHExbHHYBkUSEVEFGALCa/
kqSwc+EDaJkUuQmveExbg+macWnAcKfdmxCSpGDfFaWHov0/0r5sOW4cSvaLGAGCJEi+cqlNpV2y
Zb8wbLmb+77z629CPbeLDbMLM+rniqhDAAcJ4CyZoQTNPsKtvyH0ygb95+YfqrGt2xx7kjddj/vg
2O+Sp8Sp3FZCkLGNMpfBCCgzNinUiycMhrVnQt4yqBZ35DjQxPuMG1/sCCCzVKlVjTbslAwNrU3q
6LIQtmwkAshYKaSuAwoLOYq1zLJwkXE81q3mamp0uD4YvueurY6AM0B+Nth8wxQjqPfIsKPGfBqG
MoWoE3kZzOAF4fyX6za3ceAygQLY5Hbcx3TE8EbW+qYRvua29uW6ie3dczEhQE0eWh1pA+BZn55o
uie4lo7H6yY2r1Qrvxagph6MMY4H+PXQ669zOoeoSi5/TLG6Z4VypEG9K2ooMNWB5CWznd+4GBYb
rmqtL8FUDcNTWe8m/bXNJ6cci4MatR5Czk/dwO5tEu/KqN/XY32082yX4IVoJMxBAdF5XGR3ie3o
1eqTBBwZFjuaVZTJ+dM778VRnCqYgI37HOyk2Xwi+pMKWpyH5g2yIsZz/5nYw8q6gDBzFLbjVGJC
+gIPO/Aa4W5RMwmOSZxW7Nyyh0mZaqVBzNN4o8GhtiXu9C/LalGdGSZiSCI7aZeORRQnGAVnQyGv
NYj7wqPimxCYX1wu5EbwzvopaxfdvrEbf5sVq2hj7JTaAu+PX70VoLWrIqe7sV6a0OGqgfoNFD2/
jbKE53YBxcqo4C+qjqBCz+M4jceVDVo3GJ0UwgaTX/hhIaWt30aDyxgFB8mUlNqWjbtuQc+h4S3K
2ZZ1hslMCIePkoI+sgL5hj8Wf0QD6vGiW1P6ROV/8jtYX8YhnDxmhCvhYGKbtf74hYHvXyVuceDU
ZRSpb2I6smbf7YPoYlA4iOpOmYbanHCdShXTgYL42VyS52Bmp7KQZX82bTGVQbaDCz6KGkQ6IwzN
sVikjr220byrytMS/7ItWfJCZkc4Guw4wDaO4Xtacq/Zt1p0n3dvQSdNXWwu1mo8wvmgNaFlzdzp
kmN8yDwIOoGWYv4FWRc388lXU3PUX9dPpO29fDEpXku7WB/NoIITRmceflIPkUc0p9egKjP5EOPb
K0dp6Hk7brIyKuzlOEnNamRwynJGUBZ011+nA9McLj9pPDW+vrMOYBHTwAFaf+bCt7IsbGvGRhax
HiuplJWD/jCjfDfoXpMFvzavSCszwtbOVMjYWwuuSDOdPTUvXGwJh0xfY/I0LrdMO1xfxe2g78qe
sMuhadYOk4UJnU/qrvKY4ZStYx5iH0Lbr03msF3+XAEueR1643BJBZnEp2SLiHXocb3oOUGTjc8a
XNQHsGUz5g6V+SUJZdXF21eH1Wj5t6wiiyw1WhMa3RzTgn0BsTN6VO7mb7pn7nmDlwHH2f9XxxEu
oEMD/iISYp/UkzdbX4yi8bJFc1NZvdR2JcxqcALWGHUYzWn1MbjhDCpVbziEr6kPYTykDfRdCtyO
QT1VQapFuZH1r0jhQEAghJAKYucYZgcyD8QQnPEV4Tg3+wFVDFDy7G0J/siGKzJegz5BbSBB/ZH0
/qKfODlEuregNHlOT4rPpa2iQ3/f7DNXv9MSR8aQuHkGX2bbFJCoaBJj6mxsHKO7ia0vegnt6/+7
kIpqrEwIkKNPI2jMeSR66vfNiC53+9gNL9cBgO/v3075lQ0BbyzNGDPCg/m5PjogeHdsOrvXTXAH
/90ECMAtA4z6vwllQS0lzweC6oRkZg+xVh6rMAEfhUr3WdHcJrVM5nR7ZS72hE3eVW05Rbymum4e
ojhwYtDVmerz9UFto9bFiLCr40xh6tTiWQnReC9afi6L7pjBXYHA5nVD2wfCxZCwq/PF7v56v9Ik
9QZ2ipC/jsngVlPiFsWpbyTn3Hb2xVRtG5TxhBlM8IhsyMHvRz5gRAVncbZjpwJSHDwNiEsz529N
d+hGOiR+ttck3rg5qyvb3FtX+GyXiENlBQ8QtLYX1JNbU/bQ98+DWe+uT+t2pGhlSrhtlmqSLCAE
WPx29HLmULd/GpadhUIMxzoGJpMs4+Y+W5kTnDIMDKWKbMwqnq9ekBKfgTP9+pBkJgSXZCApJ+j0
QtrFuGmCb2ojyctt7qvVEARPnBDAYwFFPW4/WB6axm6tajoYjS5zQO5gv+HFyo5wkmi1EmQGh6QO
1aOAddBCpS464XgtJfhKFElhimTaxHOkMi0yxCrM2cZ3NDmxVjJtsv8XDooUMgbdAIJGtK1/NyHd
p8leapJ1MYVjotGzPkt58FYdb5LwW0dPqSYJA0n2pci8n1aKboGvEOIp+ptm+JH9HYFWhw7sv7mw
yedytf+LKIW6Fu9dqlNU6nzJExkdsGyuhF2PnMCkJy3OhrB/yivF6XDb7QcZU8HmktsUj0gQqjBw
VPxzGAgO6xAM5q8Ue3rPSa/ddqrevF7f7ptDWRkREAXpoHmZOtwOcnI7gaSyekwrSQn+5skNaSET
PanoPBRbDkHsVZOWF6FoZuhYeXFC95BbDCBOKZvy3uy6T2VUVgaFMUF4IKHgvAGEVa8xWODUG7WX
tMFvnqcrEwJKtskY2iOvHWJl/gytq2Q39lEF8Vq12LV6Rdyyy1HgWrHqM769MizA5xjThuChg8lU
3DB4onJ2zy23Y5ZlYaksFbWSHFhXuwfE9m01zV3vz4/ZGXnc1sm87hAFvrb/oBW9Uc4yQsfN4Nra
prBjjQU9C4WBoA0vF2of40fFNVJnfgeDBh5URFYXtTlEmyLXj0wSFMYFMFUyjYQ0wGOxHrTYiTWl
dqp8lrj99qBWVgREbYOyiTtUMfggXDxhD59oFTqqPfpxCvL1KfKiejo3hf5eRuQrEpmPVUT+/L/v
bgbhFgvda6hfFNsa1Lasq8aq0RTYGU5S2DfK8p1VgSQOvIUhKyti94Ld6006F1i9vAgdMmIbaOes
lADV1uHBbFulIAMAjogFvFZiFKRlFe7/5vJUMDBN2Mp7aXZOnn2mEN7Eo4ggW6pCf1XY3NYARmel
gKlZK50y0DwFN+X/+8KsTQjbOO4rQyttmCDlXZxlDk3OCtIQ141sxrnWVoQ7UJn0QdsSPme2U4CI
Jj6puRNDmkj5Md9PLtk1T7wXqcOb7ed101s7bGVZLFu32rkAG0mGhhbyQLWvYfD43/5f2MF6H5fL
bGBkereLA1RZp7LuZD434v0R10dIHkFcHg9k7vQrGDTmuJpHnjwJGXSuS58FfwwJuKkfCXtl6sMS
U4lLyAwKp1ZkluiGHjFlhmZ/6Qf13uqmYxxX92YRHmmE9rW89UAvJbmUbUaz1gMVvJ0tJUhhLUxl
BJK2IzqPStSOo/9a83hyg3rJqS9Reysr+t+ER5NqoFLTPirJhHNG6aacRQMmWN9ru+F+uVGjXYdi
3/JX4xauLVOy2gKptTnhiGmWglrtlCLyqs5On7WvaTEeg7CX1Ytv4dTajuA3BTWjWWEd/EZ5mM2H
MM+dyPhG5lSyuWXjEdylzGvWGEOCJJj+FCpPk31XKYfrm0w2FMEzwHexLG3YYhMb7336EBDFXapz
TmTBCdlQBDCkyKsl41CgSq1yl1zZIcvm6pFMCW4Tklb+JoBhH5WD1oH6HcRILXWMfn7BpTTzrk/Z
ZgBztfxiPsMaIrXExCHatgv2+Wm+rUHJPpz0I1QIYqQz9NxB2v26Ucn8iXU3VWzUNsuxTvOSuOEY
PJsm8N5oX66bkUwgo/9ERDCKDHnd57ikkfs4PCiyp4js/wVAmJFBKweos/kaK5+NsbB3ZpJksriA
zAr/fYXrFjhRwCiFBRp2qMc/pDgUI097aj0LsgrtfbHPv16ftm2AvTiemJqoW8XqK4ZxcaArH9Vz
7JfKQfeMPd2F0LiLUM/oD7ICZNk4BXywjRRVPwhv+wzVRFl0XEAZKRkYX/DfjsjVwAR8aLrEMhQb
J9Z8qqAAoN6AIoQcebawcbNXKiU24pLfv9tjYOGhNg4NsfSrD9WsCjLY0/fWCeWFvrpXuHqdK6tN
395QF0OCp6eEkgiNBNwTI8tLUdh0N+Zx61ikmj5zkaEXU4LTQ0dujtUeqBSk75N2KmXcIJu3itX/
C+4ehGUzoMQZT532R0qMX3GvIXgYnmlcVSDADBw1VJ1qQXXjdeeQTSH/fbXNilxpcfJjrSx1X/V/
RBnuFZIH1mbuxlyNTXBxkBRA5HDB2Fq/OhrehKJT3rww31vfyNG4+xBxL3mDPYLOf9pHWcpxs+B1
bV/wf7XVyGxZ2GKobfDH71HkFIfyOMEpOVdI5sri2v9yZbo4i3BQRlnSaFH3cWUKkZ9Xf6Z7VHSX
DvWavXkMJcAlW0LhwNTY0oMBFkjZgvSknnyN/MiK5+tuwqfoypYWC8No2dQGosGIcSX2oxlrCNfP
f+AcQKPzsK8RJ7puTjIkTXg2RPaQVqEKKE6LP1Hb62TsLVZlN7NNcpKVX2gCfKiLohOFcpx6rI48
9wEqiJOlOfpD/206LS5Smaf052O+g7CTqx6L28C/PszNwqz1Fwio0sd6EtYaLrtkv+wWb3hOng3O
R8UlP0E+eFMjjxt6MtjczIaszQpggwJTFGaB+BQHwuTp4GJpbox9dGikTRuydeS/r9DFYGNUdNBQ
8dskc+tFeVDjyBky9iKZRz5P19xTQJh4AL+0zXd4dFTuid/uzTv2ixw7v7ujB/PXImvokZxwotyu
SqOAKvzZHNyi52vf3YTH+pjv5PqssgkUkCRRiR01DA5iWnhbPhiTp8pI0WQmBPggRhKjxJL74NJ4
uWo4mVF5JZW9tyRmdD6lK1cIEzQi0RaHAKWGmxj1ywLNHruU1bZvspGsfFuMGc6qycpgxDN5dImL
+j8H2qg7c8+r2GQHy+aQLDTFobCMomCf/74aklFmi8EazFyqES8u0UjZVW8DwwXkM+4NjWCmm9Dg
ssTWJ9CGmR1oi3BIf0i1ZLvIY7/4G5xLL+fPso6N7QPzYk/sfOqhBV/MMdzbqOOvRtedSk35UkOK
KJiyc6ugGKsdQBYVuEpj+6W6eEqmntK5Pl4f9+bVePUZwilQN1OWqS12daz4tP821K/X/39r/SxC
KSEm4pRUjB/WcUcaWmGYI4QyhrhylKnwklp2/94axtqMsIfZCPKkJcbq9e3OJK9B9nZ9GJtwvjYg
7OCiTnVoj+FwrrEkIUSXnFFrfUKrt7KhHerJ6N3SFQBeLX3U6mx/3bxkFsUQYqwZxTjyeFih/xmT
t6UqXaWTpVM2XXI1xt/eFFXcgur846TkRczYAiCICnadr+xz6CvLEF42KPFqMI5pqtgw16MOozYf
isF0rVpyMZY4hijjQ5LSsKuFj6n9XtfHSjNkwME/UzwX17PGv2CFUHGSJ+bUwwLX5e0eajdHqxdz
jJPmR6f/Omd8TlfGtKGbIdPBt1NoKy+EkI44S0fi8mArpZyVUrZEwplfxXlSRmHYgz8ZNWiTF7nj
H7kboxJMddHPMnuZP958ChrXMyq8JcAlUSPWy28a5+LMThrqYJtD7SHiC+pBIm2e44O4toACdpSG
0kZjhZBRSo6N+ZhrT0FyHqnsvi3zRAFBhtiKq3HCqKzEdAzL0xH+uo4Sm+fyauLEF0RUQyhVs+CK
yZHTnvDsBq/j1VAsKGsVlniG+HrQrEav6w6AGyFrCEqhmYJBhsoCVFtPovWABIhoC1QmTyEuNPYz
p07Ib9mRHi1QGUY/ePFsjgtH9y25JZ8oMFmbFZ4Mc82UtqBYqkbzJ/17McokxWWzJ2BGkSe4CKrY
xlZ2SJM7W933snZniVeLaj6KkRZJYMSYuoW8tJX+FmbtvrRAR7PIFJq5517ZQKKQT93gaLRKbqoe
39Mq9umYvRZh71SGrnhljwKwPLD346C9Xnf47WlERooxMDgbYl4qL+io6R0OZdbNXzQ6gwcnX/pz
ntM/rhvajDZY5GJJAMIp7xd9WGBpfuSl+cXOfEL5XuUH9xTlv4uMOWQbKy7mBAQMQooOIyNE5Lzx
zPkpkkXa/gUpLgZEzCM1kCKzFU9r32ZVdcb0oQx/oFbDmA9F8kKHP7K2dnDzlkEU/+PffcUGrTdD
ezxqDv55gBXoI6dmjokcXciBgFgw2pn+clYP3U0LSshyFz22B7ZLdzK1ws1sBLL+f1sWllA3slqN
FcxpxllfIfh+CM4E9fFoy+aE8GXk/C/IDLcezWujwkLGloGSJgajvIabV96F39EMjJ4wukM7R+JI
iSK3PecySmFh7Xqxw3TBXkQGXT/pLq4jtcN+xYbL+4y4Ei4kEKQdYdsb8WJVONuaUiXLUGOYuBNP
/UOgo8hClpuVTKWYTUJtuLIYI2xYr53HVXbz/YA4zuu849KtxnGSBCAkYxIzSW1vBSS0YK8qX1LD
6arO6WQqYZLVEtNIRmo2UBOADSPf9fl9EH67jluy/xcOsqbTEECJcErH2qM6/RwxYf/NAP+A1X20
aKoBIb5A8TI0mNEsfZr7+nPY+7dziTmjSA8KqmSAjGGn7fB4RFMCPVY+OlKx7s0oGdG/QOPFnIAT
7aAkhM1Yk+ho7TVvObBzeeTsOCEilP9t9gR0MKIgNQl/OnT2wTYgkCXLJv/LuXUZjAAHbLbBdTBh
MK0PKRc3PwWoXzOAP/xJZ37u2LpYE2CANpUVRRTgoy53htq40SB9o/Ib35XzQ6wtrgnrCErpceTf
WnvAzMHyjFtzj3CXn7mfCT6t0FvsSDEJGRbwUShepP9i4GXOzXutlQ1p+47796SJxcZdOg8EBfoI
P+ZvdgACrT36wAenU6WeLUEDsZpxIF2fxSHQACDt2RBlL7xoB+1KsMtxdxg7x5BgqGwzieXHrKXo
TdaBD3ab+TQFJWNjP6ll+d2sv4UtyBdypf45a+CumYfzwoov1zeYzP/FumEwKnVLHWAFEa8B7WTr
Rs+2rzv1MfPth880Ea/dRUCOWg1yEhOsZG9WDgn/0FMowDSFBKD4v1zbAQJoZNBlAqMrrm5Kleyg
Ahq6YPe6t2Lr1Fij7NCVHIKmgB91ZjG9qzlCeepO9RIv7j2Lq6W7jYN8M2hAcuLITl6ZnwowYtsj
iXBXQ6zNgKKlHt/PwyipWZaMS+TrVJRAV5EnwVYYUISiPmd4Mav+deeT2RBCq9B6MfTRwiMvY34f
HBRoNnwmr7DyOIuj5er4rZKqKBae9QWptKMqpdN2aJIvd9cHIkEoUcvUSAgZawbcGNpjMn5Vl3dI
0jpJ1zmmNUm8WzZpwoVinJoOVbPYsEV7BK0ReK12DEzZ1we02ZG1njf+Fat5GweIdPQEVoZ3/Sk6
L7hY6H7iWQ8UMhfxuT4zT3eyu+k23NEniW2+Jlf2ryWgRDDPioGWLP4CUnecY00fXU6ewMs3ItQb
Su4Y/xLV/ft8EUXqtNEYy6DA6vXu4DUvmZc9dweow/oWVBgdILOk+0eCT5YAGbHWhRqrsbUU9Ihm
g7uMi1swj9DD9YmUeYqAEmmW27g78cN5uBnbb2X+qGSStdocioq4PshuNcJETo8opUlUo7bam6Aq
yvZh9Z1CQEDGBb45kIsVW8ja0TzpmmKy4IwL3qDKoagjx4hkmfhtP1iZEeCosIKC2SmOYn3PX08l
uInpPY9UjxAFUY5S1sfNyaOgmEbHIzF1UWi+HY0E+uWG4ln2FxamTvo2Un9RZG2Am7O3MiNsp0zR
SIA+acWL858QOt5Z4bmqZU39myfSyohw5s7hFNTVjCXKFT8oEdt6vu7L2//PqEHBJWmA1e+feNQu
ZkxoB19eiGfFZyrrNttOX9GLAQFWST4xwCi/hz0viOKHJ/XO3Fs70MMcr49kezkuhvjvK2TNgsVO
2wjLUQzx3hzM8xKBfnOyv143s32xWw1IWPYk7FtNmTEgnnVZEFipQbEXn3kEKdzJGho3mwfQsfX3
+gjrT8ygCbsJN5IP4uIDQut+XDuQLYQotPJFf6MoXAyeWOhEtTM3EgSXTakAqMM853o3AVAh5eZM
7T6mrVOS9+sTKvNAAU0JWJhI0MMDVXtfTE+KJluw6wYsIqAcjsg4mnlgyrwn+9mdzi3Y9Jd9fBs8
5y/DPtvLgviSRUPvyj9dsavtBu0CcBHzuTyA+BbhRtVBIVICPhVoIHjNF4Jasc9R+F+cBXmEf9ot
muF/Luh64ffWly7czezx+mpddwmLCHhhV/GgViFcIgpeAxI5pXEwc8k5zn36t3sKJBihOk4sXRXj
X3EzDXra8R3WgO5RIa2jLPTGApnhHA8PSy4L0HIPu2ZPmLZR5VTZBsbE2ezVQwqRBX1HpIpO28fS
ZVjC1OUdNCriEY4eWncowrEzKDosN03/8pkVupgRAJcVadywEpf/Zdkp47tNDmT++d9MCFAbTTPU
+1o8Nxv7kNq/Ss+0Zbfx7UvDygkEmK2gi6NOPAjaeMGeue1+uhlAHf1X/CgwnU9FXFb2BKBte7VO
WWTC6YIvdvdr1A8N/Uzzg7WyIeDpyLKJpjwmEWUKXmXR7aJk/vWl2Qa7y+qLaFqwcMgq3BfmfHGo
ecoTCQBsCpSsBiHGwTJSDAv64OFfIXmK0+FgssHrEhO1azl42FF9YN7nAcJjiD+0dXckaeUkmX5K
wXWbatF+DuLBKZbwaHWK5LzarLhcf5sAvHmgmCQ18W2IM507lA1w2Xd21u8nP3HuktN4qCVvAb5k
V7BDjKG1U44GPItjVfWeEMNpIQSK1/AyYWdMv3oqCYtsw+/fyysG0uiEju3AxCWH5PsluNHNAzN3
1z1IZuI3/GBmk438xmmVR1XPDmpLv3RlKoEpCeiK8bHRZHWo9RgJL/jhoDvuokO6k1ULSPaDKcBI
Xc5NqHIzVXfS6Y2iSBL2stkSYMNmaqJHA9a/s9MTS1FpHJl3cUcl21q66wToiFIEnw39w7ODvXkA
29XD9DW8zW+N2/o8fsiutDf2g3qUZoSlm0qAlLostbbmlT/sdvSNXYYMNLI55Bnxq9bjuo7jIf2q
t47x67ojSs5LMVJWT6wnIQ/IZE2cQDEIDAWzFgznOIJmUKb0tnfd3qar8I4WHXrnuHAL40Rz4Gjn
OlwlrWAJIKUotmRvbd5sLibEMpk+mKFx2uIpH+i7YPiWFSBDSQ5UfQf5uAQLNx1zZUqAwpGEKi5S
GoK1402emW7Y114eaZI5k1kRrk5NDH5mSI9jF5u1dZz79nVWYtzjC2r8R0vC7Uk1YmTRdaZ4bRa7
9cAKB/dQb2gyabiCf/NvkL6aOe4nq4fkomgp1Ri2dIPIM8ODq7th5/T4V65XkRUaSbxOrJZpw6lS
Gwv3jsbjebIMD3FHAYnqofEDZ/mhH0JPl3n6thvy6Aiqm0EYK4BWkyxzZIVwQ3MGQWDyVo1+EJ0N
BQTYkwS4ZKYE3KqhLB3RjA+vOejDt65hjtL+LOgNkxIGfMR1fl+4y7CEDVz2qQFGSdiKzvpjc4R0
5EPztbrJ9+Q43eQoQ+ghyMFpr3g7knFM0K3UH4pXaZx1e1P8/++wxQennvYI6QXYeqWv3IAb121d
7Wdw1u6Mx8VVfVS0Pn+GwQ6amf+zorb44rSWJJ3VGIc2Wx478Jdn5FHpZNX3m0f2yoi42dMFRLIa
4mpVlripZjn6dFDTPxddd0j9lpT+FEt2x/bmuAxL2PTpUGQQ8wO8JB3ia6PqjmYku89uHjOrUQnb
3QJ5rJoh4O91O56q5hs+on7HpePJMy/xSD0T9DUVajCc6wfO9htnZZo70gpprEQFbTOvL+h2y45C
8yeoHMMvz5VDHXIT3cq8ZPOyurInXIYmJJ+0UsNQU7ssnYizXs8RHvFznuZuO5T3bWO/LCgvuz5O
2QwLcMOwJ806wCoa013cP8W24dXLzdzLmDZkdgSsCS1ltiHSiU1gT6kTqZZ2SJnJds1U/gLFH5Gc
sNLlE/AGslCFrlPY41dYiLY9djfaHboA0I5CDsqLJhMpl+CKyPCSUnVQWx57KVrVWSqv1oq9khHv
+mrJhvWRWV95pUYWQ5u5lzSoHNNRzbscpgPPXSPE6c1fZTd0iVN+xFtX5ujYIMQD+SJfzyLHDn5Y
FsodqJfjjgnxFwQ1nyXju34k2R/jXxtMR40uAepD6XcDXBs50m8duogmtzlMLt1hrx/V43WbspUT
MCbJhrTUsrGDDtV9Up7mpUHqV5NsM+nCCXDSsGbJZgWHAM/vqV7sB0fUqPicMLbZJ7eydNv2oGzb
Zjq1QV4mmOuYFQVLOvGaG505UI/d9RrqOGOzlG00HqH97WDXNYjV60SDDpB4DPQGSGCqGZZKUoDy
3Xbjjj1B5OS46OnPYK78NmI34Ovs3GTOd59YO51xTWrTZEQ8WsM0gX4ZeqZ8WtwkJV71N2EsMbG9
cisbwslKprRoMAzUHaCHWYVGaX6bujW4CXhqNnCp5NG6XZG6sidMqDIO6qSbvMzcM9+pDz743LFe
OGtA41gIfRoPlqxPanPXrUwKW6A3U31aphqMLDkyF9q5gNKlbrpT9oWN79dXjP/V7+5yWTHBMXVt
6ntFw+gopMKTxzh/u/7/27VFBtGIrhmqDqnyf57b3ZLqdhRjLLy2R3Ei1PaYvrnPDvNB+wxyXEyJ
0bZIYVo8oRMBrUp43xPbHcL2ZppkYjubR+fKjPBapLqiKND1QqanxJ0AFbxKb/gV9E+s3L8+eZt8
AZaBhkqi4ZENZqd/Tl4dkaaZ7OWvWjBemKw8UcWZUON6iGaocFoOuqNPauXYv9Jd6NHQkfFbb/rH
6guEewK4Dseoywl229h43UQ8CsWR66OUmRA8JEhA4Me73P1mSB7Uwb4Hl7cEFSUmxJZbVNcSc7IA
ilR5WKbZsWwZe4TMguAUykiUNmPwvbp15v5lkXFiy/5fQL0qMZQx6Af0GhT3nfWtWCQdeP+yT/92
NV2AuaqJgsZUMUUjqFGqXXhCHIm//wp/volL7/qSb4P4xa10PtzVvWJsptyaZkwX57oFZ/vOvtOP
/NHJj9/MnWVNV5vn78qeAHNRiuRZpPa934xIJeE2Cj8OjnGI599/HBlHj9XIKr1Tm9hEo/+0mzz+
QArA1aM7DIoC2SlwjZfr9vjm+A2/VwMTEGKuCzb0Pbgv4+hxmL4M83tMblj9mNPMHbXzWEmTTdvw
hz5hhpsM6DaFqWTpqJaRgQGyW+3d2OWn0AmO7JhBuuSkum7idH+0X9Ov14e57f4Xo8KsIlCM960G
75yTeZ9a9DHTyz+vm/iXHXCxIUxlkYJ5c6SYSi6SELkpqrCtFw3pzWa/KBI32bzIGxdbAqwWeErW
Fd9t5nAzo6xxtIhjm8avUtcnb8q1wG1yGURt74GLTQFnEdyv51BBSVtav4/Jl768N2StgBIT4qvL
mAYlBeslahDH5wx66kXppqHsaSdxQPHNNfUj6Q0ENP2xTZ0JMkrl26jstUGm973pc2j8USk1KciA
BUS05mGgy9Dj0DD0yjOSJn+2IBgnyVJtQ+HKjACFWqIPeVDiOrFkLu9ZU3zbZfe6x5zJz3zIGEuO
W7rpe0wniNzrDBLxwlFF+rkIoxQGuZ9n0OGF9onzNv6ozn8BluVpt4sLgvhddBce7X19Jh6476NX
0GxLzuXtAqHVtwjHWlGapTkWoHsd+fOy3wcPyJQ0/uR3bgzWc1NyQ9xEy5U5YUlL9JmrqY33CY9C
aHioN9DfwntPMsWb22BlRljSIU01DAsemlAvyJ+MYl98hs7ZYqZu6WBtYFTkycWdve/1pex9O1Cc
JDqbhTePN/ZwrqDlZLbfrmPj9oD+tibua2ZWDdR5MKAs+RbHsZtMr7ai+9eNbO+3ixHBL80sZcbI
BWwtY6e1f7ZSomgO4L+dlZc5E6MnuqJ30A9Hmbyua/tgbA5B/33WrWNWBk6Qxt+vD0dmTfA15IWJ
mtfwtXQwfFNPwV2GnHeEaHNMs50e2pI1kk2f4HRRNerxnAKulH48KtGCJGNvSwlY+Ia8NofcU1bX
m4Vkw5zxQ6TxFsRNsh30tuIzD9U3e+PbZzQ6V17+kW5dWYt6YoBsBWNa5ruyMv0AxL+xgZuG7JUv
c3C+mCtDRRtZVcEN9ZGin2htjjedGiU7nVDrcN0vtnPEKzcUzv7ailjZxXCMIHVQW+431GdH+5Vz
2CR+DJH30iv2DDqEkjuHzEE4OK7GONSUjPoI3O+0+qwFvWdSmejo9mFmgu6QgCEXNbLCPILoos3C
kLfMf1925i67t/1gh+pyl3jVCcmmvWQu+Sb6zR1X9oS5DJSwM5OBd74gK8DdEbdttEr99Y5I9p9y
k5U5YQpjLQ2ilpNQNcquHrwxfmD24/UhbXrixYSYyR8KaAUXLYCd0Zc5/9FCKlzGBLB96q5sCEir
x0E2tDOQlgc/cdP1S9d86nfot8Ia0afrA9r2d9A1/SXpZIvkUP2I9sa65RR2f/6VI45fbdMJbzsn
fAhfeAgDoaD/hVAfH8XvvnGxK7wZwlbB3TNHaIvzX8WH2i33th/dcZ4NmdbZv8zoxZbg9yD0Wkgb
wzFGtG/oSGImOyhK+/Z+2KN7X9Kvt+0iF2OC02t4XfaUk2C12YmaCI9bp1mm3iKzIXh6psRmWnLG
qcncJ6OztH/qyYvEMTbPkotjiORaM4iaMzuIcR7fcibMdl/9jAEViz/toeshuWpuvhpWxgSfr/N2
sdKKe6E5uKiPeYmp7Xaq4ga9jM1IZoqPewW0ejibZa3ijLSHPzPauPrLbBz7afEl87cNfn/7gSHc
MMy5oXhHfhQbQQw1PVTP6W1xo6ROeS4f6KH/Ks3Cbh4hq0kU7hgk70zaRbgHln1yClDw7iCNKMML
yb4VyScsJC/sPsI5NdUe1wCAzphHNW/w8aC8lV3V/+XEukyigBJ9BenAGP33iNfwSBTft/rRdHuP
fZQ1mxKnl82gABRBswTRUmJfZeQckUd1+BRpzWqJRHDo0Xo6qwCHynytxxetTJxJlwCQzMEFcBjs
wZytADYWnINZFp1okjgprR/NOjIk+1YCRCKhBDrj1UqvYSsL1ZcBWu2OUSY/y6RdJIZk55RYSq/W
Y5BbnC28Nj6oR3CTdu0f8W27C1/DI3e/+bCMTvDj+jaWTKbILpGrZk5m5Kp9VGw5BTjKnCHR9nj3
oSuZSroFZN4uitxVkRrh8MBs8hYZnq+evipuBv7EwGGHYv+pjMzFGZmAF/q8DGHAWV3Nlu7jNHPT
ZX4gWS7pE5YuHXeiFeKOpZVXKmft0vfmG8+TLF/TfYs+aHCgzWg3otBvDXJHn73raydzTgE8FrB7
hzan8uyne2XcjfXoUBlZDEeEK9cYJiBGaBgZqw34h2Ef835woKrm5MPJSmtXU79eH892DHS1YAJ6
1GmqNh3XaFDvOYMSun9elO+Ln/goFJEcXzK/F0CEkLg3YyQ4/SQ96xoWZxycWo0cLX2/PqhNrV/r
MigxL6iaNExaTrJl3Rbvxf8j7bp6JLeZ7S8SoEClV0ktdZieHHb3RfBsUM5Zv/4ezn52azha8XoM
+MGA4a4hVXVYLFadM0BYprmWrPTBh39Inv8w3xlX0h3G5XGHNdGIZnBWSjdt4wuyBBXQwDW0HEpD
OwPUk2aKAf361JePlX/f9q+x0rvb66Ubt2WOST+GAWwAaAVD0CnmsRDBYxS0joILZel3j7I22HM+
2HVJPvWCtNhmNh0pim6OKV2amogWrjD7OFTu50n/kmU6iplKtQuF5lHL2m9TMjlgRTSs7YVzzlaW
xsJsE3Qj07wrk+9K8W7gVSNkjsuyffh1gXZ/Q4TLBikes3X3m3xNaY9zN/OUc3nqnHn30pXW4DYu
lIqgGp2fNXCRoSWPc1at4w5EMWSJyBLE9t7jXV+YVY53WSQtwlHXv5b5LuJxqa6v9WKCge5GR620
TbCZpT86oKdx+wEzZjs9STjuyjNE17rAbn2IKoQHDFWBFX3LgtYi6JYkvJ4K3pbRP2NhpkhqyG4J
AIFJ9rL+bmp3vc/JXHkrYZC6qBtM+cU47Yhx1eatXVbovka1CvS6HET5wzl++TosTvdSVUv0HG9+
5QfcbT3tEHj1L1qHo5V63uWJa48B61hRe1ON4Pnd8bfovWDruwASMaKDFl1H4PiEvB7K/6yPpdKt
E1GRpgRbObrJdek0uwIvxb5Xuphre6RiT/KNei95hiUcC7c7QcLcERz/v0UZy7SbRinEQvBstlNm
YHYDms4w84qZl3jy1srgNbR9tEjXsdZ6vi76O4OXHa16voFXLIgjqhiHYm6+ZW4q8pDRJCxECAfE
GeN2X+ryYRt930h6P5w7CzvMOnw5DybZRyBPqIHMTu7UV7Kt2cqLsCOHAN2Jtzhin6lUlu4ELwFY
aSNH5FGdrXvq4q9goFHICwUyw6jkVvX/qPV6FJp+tlZs2OqRkp9PvBGB1bhfmGSgUsgqX80oV0ii
vZC2scfZaqTXOeZB2Hor2sIQA5XdOMlDY1JM/l4eFCe4Q53JCYhFad3zXQI1jzveixnPeRjY1NOo
rkrMr+7iIrFjXXNiSJaoPN9ZDYHFwhjkJHE6TBl9VSDagw7GXW3qnW3v5H0jBjCHmGSp0SIpKsfr
kCq+C3vI3zZBzEGu9UrgYikMUraxWbf5iA0TTv4dsUsX83r2fF2nFmU/M39sL2s9Yb+YY2lJ9DET
VHrLQuFxeKPOGvf5iXpD5HKLnKutpQtbDJCQCgzagooSWk/Q2EIOkr7vggeCFKfaZUJqmfFD9ikB
FEi7/o1eJoMqbTY1iVzj5BFjxWrIbR78UnxeN/xqyrwwwoCGQrpO8SN8NN3AdxKOknY31y9a/zKK
B03zUl4317o3Eg1vxIYJhilmJ1u044aRD3uBiJ4+dCminXCfJ8QOxl62tl1kPbYutpgNzNFlokwS
LacJZy28NczH7d/nrYXZuwpqEKJP6xdZfquDtLAS7bDw9JTXwkUx4OPxclkHXecigfNJhIupCkeY
ccvGwJ6t+IOVFHdx+aNXHrbX9IdT5GKMQdrZ70mUFAPtkaBNxqnbvxqKZaIsSPsFiG/zavrrX8mQ
cO0BUTJhFRg6w4yKcsDqhuTUdAc94ZJMUp/6uH8XCwwCElMP864HAsZIGKcnjCm8EcRPj6XHZWKh
PrVliwFBVU8asaV6QvmVcdRPBdj2e+xdei/vTW6a9gcM/GdlbLLY+ApmAukjIH18oS3G1ZO6o4Tq
4R3vKr9+HF5MMYGbK12skQam4g7pRNi4dKAry+b9tv9xvOFNr2nh6yOJwIfYIL3Py0Pj7ycuI+xb
x8bGF2IVF/zWLGZFoBau/GPn9XvlrjpQETAeueQ6PFx2jAnbNO3nMkZquKt0O+5+SdmPIPui5by2
RN6HYQJWIWbQlBU8Tm7uNWEfExdvLtsfZR2ALiuhK118lEhS8fZBn93E7KjVuHr0llEa9pDcCcXg
bNv6Q6p3McZkRPg4TSFRPAgP0XW0nzH0L/xVv85ev5OvxH3xWnKJR1eDFgztiobBEaKzPO0S8UeV
0Bs/VX3MneKsXbU62NNFt3LTsyHuPrPEhT1mP2dcVkKhpZ6xU/AKLe2129iBYOsdLbWHx4rbRLq+
qQuLzKYGZpQJQUpB1kZN4wt1+8pB2RZ1m9ou7fTMq9OsZ4MmsBUNEajTsE90TT83+RjO1CKIcPHS
bt4HGKsVvNbrTrxq+3oZfGGNibXSDEeS6+gqxbv+F3r3wrAK2F9eJld2NBkAPOG2nnpmyBk95Rpm
os8oU1WaZOQAvTvh1dMqjqGLB/4YczmSHdjFQ06s+qe/49WQV6H/t7amTnC1ZUUNTMgJtSHNttE/
SMsDVEcR23tHB9B5w3droIzNRSeoasq6yPZNanncyBl9KfTHuwQdwjzxYt7vM4laMA6RUQ44W1rQ
yyF9IlVob4fcagFzuQQmVxMNaRQDyozhn819epUD8QNHvJaPyR4Pn05/7HepM+7Ve+Hed6l8jHHy
rdpqz7y9XA3F5V/CuKoWdaM2tlgsZTnuHyFYvotAuQ/OryOm034GLq/7ae2AWBpkXLSNmrTVJqD3
2HiD/peBYOQylvK+IINodSGD3kSGjU75aoxf4ujn9vdbhZPlIhgASwVjEqvfbSZ0mApEyTcmZvXp
sGn+uaaWpTUmY5REkrcx+rkQ1eUBFTB3II7+NiIpgkrHkr7+x9UxWWMNIs/fyRXN4ygN9Lhv9wQa
TXR1PLDk+APbfKLkYg49BJw+sQ7pmKtMu4m65+0F0f1hc6zF/rG3vLgbh6SkNYfagKvB4uSqWVZa
OY6LI+Q2z708NhCBLFWen3AcUWWgZCDFKMe05JeVsRWO39vgVAXHSnZQyLWT3ukGr92FqVOGz7Ly
ZPjE2l756v1puXQGaNo5jkKT4A+oQSxFH2Tpp9TBaE9cMKe/8OrFXHsMnExqlegz5eiXv6UF6n6l
W3jqNdJm4qTX1a3IVTxcHc1brpDBE7VKwbpX0feEo3BTutU56Zx4dhKMJJzkHIpOM4S3aruFFtaL
Hjv+/dw6My9i1ioyyz+CARytHgwJLzJ4WSxbp+tEz89emiF7itEUjrKdLbbDvmm/5zOUfre/MC98
GCSaNU2vJqosNaQPsfFI/Jtq5DQr0J/YCh8GfsKsG1uD6juVtDMiyfv9TKLCrga85oM+TZ2a++01
8Q4llQGgfB4VzXg7lI70tSEDIVpyVu+p9Ix5xCzGDa8TkxOnbHNLP5EibnuA0BwQMBWor0hmuKPu
1Ak29pHta+nw6KUIFAzSK5Rm7O4MZyCDhcxQu1I90Yl3+mBBVkD4ofzY3lDe8hgYqlq8IHY+LIuD
75SV8ZwN0ZdtE7zIZztajKpTGlOClxS7jjJuObi/3BLI0NEcO3wqHY69tTLKIuTYlhZRmCJTKvDJ
Bhv8qGDpTW/q0+SCOYPbm8YJAJY0oAT5Byb7cP7G5eMo3gva10B+xswWP3Hheb7GAIk04OVGqIFm
kZJbWRMcAsW8BQPnzp+km1rVfhJZs2Jw1udDtfM7EEmFDWRCzZIolkb+2t5jntsw2BKikyfpaMm3
b2LMcvfXWk+8bRO8mGCwJSjVMuhpb3Dtp1ZeP8T9ZCWKk8m86OPgJDv+7pu5jJMCOBnlv2T/R1Z+
jRUeQwE9TDcC/GN/SxNA4AcuGYLHsT0ku+RMbuXbwSUYoapa6zNFsEUIsP0sVZEpad1i8wYdRBKP
QuOWAgeKOdvGUkX2LeiTVB+SlpKUOTIp3CnuXQKlgW034Jlh0hQBii6+THVHa+NmQJpQS5bGI2/k
IRTblpLhQingPve78KqcxlNVuO1ROo7XKDl4UWNrvIdC3j2PbVTJJ2hzZLTLtNr9foqlIpM5NN37
V+k0vrSnfD/dgFkP3EnFTYQHYacfrOZknHKusgFvixlkGbty0htanPXTY6R8D0Sn4fEs89CLnTrJ
5RqTfRWWW36ZjlSCMiJWa6W4v0oQoArsjEuVyVsVgx9DUkCagvY65alox6lka5JkpzWPRYz+zFZk
MwmJkWmmOVL/1KfsrhjRZWv0sa2Z013SND9iCfTm+Zh/hi1hEd/sCIpZh2kyGTgMDNVRKTAKo70d
d7yYYHsSWtJmbUivlnQC5W3+X7fM68Cj1IEYJMPDDq8vmmuSSUbqwk+lUfmfScr4I9zXL/RF541y
4Gf2sr3E1a7D5S4y2CIavUzS36I8ok157epqBwn2Gsy+nvZYOW+9M06jguC/9gqoOpUWj6x7tS63
/BvoSbsoWTdTVgYpZcQn34pnynNECZwyT3P0p/hZrS0Fz8TKLU8ZiBMcbCEZDGlJ0w+01BLdF0Zi
t+QhmP7bAcHqswiZCm5jWoyLh5MMdRbltlA5k9mcNISVZKlGoc9ICBOi9sX3ZauOeGRv68ClKoqB
4ShNJexcbQgWgKhR6Pfxon15oOMH9KWM3NBKnIRBpZp34q0mPguLzAOWLmPgIacpeTIKlhzciULr
iL3X8m426+G2MMSEm95EWV3RDjWqB0hlICf0PxSOvy+g6jXs49FDJ+52yPHWxkRcq/pT3sf4YFHu
+OZJJzdKfmvwBvZX3WKxMCam9DkyBk3DYRPMnq89IYvkLGM9ahcWaHwtorYVTaPt6ENT+QXKRxBB
DY795Ey3t8mBntjhnb/zdyInoLgfjDmoqzoUoojKUjc7yS1BXWzucjyPdM5bLf3EdRDqAB/OtsUq
mSxfbf6+cnTH/Ko+NJ6wEw/CmT7FRI7ubLsGN9KYA1tqMVTkj1gd7ZMZD/mNeW88xr/Mb6aX7nKv
Viw+GfTqVXGxQub0DrocDmnCU6hGJYGWD+3MCeza5rcqrnJemxdb7Bt4NdZqbvawJeQWFV6dzmg8
DV9GS9qPdNZyR2Vl659kT3SLV32jX2rjS7J9klJSF0mWo8NESyeoSf8ozMQ26tDRR7vINE7qsHq4
LBZK3WoRHOMoqhOhs0dal1lRaRumZocYHeD4CwdL2PfxtlV1nN8wE15pXoVxgdjRbgvB6nUL9fa7
wanQdgoQ4/WYU5/Y2ksGXdpE94V4wInQt7HbyZ7QhpbRVNYMGhUfteNpjCx1/LK9Wt4HZAAHAl2d
2pj0pDOuR2XXCT8CSMZJQmCrRrbftsVbIAszxpTHA4WZIDJc3wBQ/2jTxlLKFyk4yv2DaTxvG+Q5
DIMzhVxpWkhLw2luS+GNnjlN+bJtgrd/DLgMkjmZCZVWJxF6kjHBRVLjZQqGyNJl5SWLePzePOdk
gGWQU1kVSYjaM4iFNVW1oOVmqcggeCDNOetYDnZ1nqK5oQimaPVuUvOz3/t323vHWYvCJCSdmWpq
a4bdTtf2+hxbsxLZpnZKc323bWhVTnABkQqDHGTUYqmjFwBy13fW6Mo2hLfPKN3bKhSq7cE1jwSC
e8FXCGZ6XKYCzmHA8nKSbGjLKoN1Oo1Ou6NxFdjTJqWa+7jK8XiFwZC8UcRSoqa0ea+k51E+1jHv
xZ9zerNU7IEE7geTXut7l1ac/NvE023zjO4UB60bOgeO11eE1nVTpaym7AVfSEwy1y3erQO5BG1F
B24z87UixWeEAEz1YocJ5BBvSH6YwN8jsFTizS5onMjQOScY/ZGPEH8xwkSvKOCZP69peic7SoEx
kfBGmXeJcUO0YxHUHLdfD+F/rLGXeaOWR9GnwsVE73boa7wuxv6wHVmcr8Ne5uU8j8QyhC90+a5R
rpVk74/32yY4e8ZKqApq4kt6DMTrw8zW9WPd/TUKxIIKXyh+UZuC4288c8xNokgEEL+kkNPog3Ef
YG7VmLu7fnoUhGEP1RxXlLjtmetnyOU7MUFbFbNYhbRQTFm56EVQKXdwkQf0c7/Sx8S3IUxMZIq4
tXFW+4cLx8U2/cCLnCoN9cIQ3zpPHN3qDyk4yNAeuksG5DpUdxJzz7GlPPIa6tZTgYtZJhUII0VV
Y6olFhXpOe/M5zksMKaBBhgZ8DjOp2Ku91mkc+71PHdlEgJTFWpDinFaJ6NTCapTijtD5wX5emfS
BUpYgdWqK0qznRAU4jHad0+h01rZId4nzrD3/2OIM4CSoMNMB25hQRL6OEnwJPY8E+udJ5flsHMG
WVYFuGPAPen9SUJvRgneJzQQ0/f87sRjneV8IpNJCnpZC82Abl5UKrs0mq1CRhxOPWfjODHHzhZI
ZqCVEV0UyIzsCWRtpQBKg9zSs9ui53AmcHCYFQ+djJyYOS3lVq2L4VRifN1GSJ7DmQyARCTLEolW
bWtQqtJWQ/+gnn8rbfIuKX+oFfwTuSb9fgvAUHWhLpDH/6ZdoswtCe62s0drqWi1OBe8bIPi7caR
aTJIkXa5WAUUHKejcewfwKyyU+4MixJmpR6fv4+7PgYiWimSsyqGvfCq21GdQ8HGZINjWLSlI3J5
baI8d2fSjgJzxQVYLTA5HT218+sseZnBSbO5AcyAxCQMZSrR+VcawCr6e/1DfhptylAUuBLH2Tkb
+EFHFPMtDejnsSLtLB7feASc/CSh8xXzohjB471I/qG887dDflAR7cVUECM6evv7g1UeWP1Okafu
FE/AMNRbgYcTb9s++UFAtNZjWW5oW8V8Ex9q5MChm76Od1SaLT42p8/IIlxS0w9iohgiqqOeloon
cuwwHRIPV0P38z+uicGQuI2I1Ec4SSpUpKm+y2yFTvxaXaEL1J72vDmRbUzEEt7DSJVCGjiixQ6z
LK0Ik5NN/Zm5gOW2MciR521SdiUNLfMmKq960UvVh+1d245eQ2TAIlOrDgydtKmW9A8YzT+Bd/Vc
jS2HX2E7JzVEBiSmQs9mQtmeWuWHUtdW2N62WgOO+xK9UV/UsN9/YlmaKKsqePvBM8B8HLNL/+cL
c3PEGEpiPIUhZ0mr339hgvk4U9lPkuZDPUw371r/eo44MET//w/HxuL3mS+jiFk/Q08Lum7RVY25
9eAoZD8GnffczlsG82XGWjRVieaxGcT2oil/QqcnLzJ5Nhj4ljBH2A70TSAZ1J04Dk49Grcoz3QW
dK5ssRSd3EydJEXlRBavBCl3xKEqIB4RPvvBZ2Sozcu+sr2zepuH8phgwX7buoMCwjFw6v8n72N7
ZyN/luaspjf+6lZO79XZm3N32wRnS9kmWa2fYqkyYQL0y6cikI5qwrsFcByQHf/oZHMITPr+WpgQ
dgVjTzM8NJ1sSS2HAWkVgzA4aErEAI6+nceLhKzyjXaWTXh6WJ5V9Vuk7834U21GCxt0Pxc2piYv
epOgOEKlv9AO7vQv2iGyJ7QZ1ei0I5wr/3oOoemSrBNNMiBw/d5eH0WTSmocsOkh2Kfu+BL9VK+N
K1ozA4OjaLW86s+6RV1UNcjnqLpMmCALRQqwGjyi/U7ZSzsvdkgJHfLZFo69N50+VxS8GGQDKY60
Rp3oyFVDyZYSC1rrAeivmwMUz8P/x0V/1eUX9ph7lablHane1MJVSzvmbnGu9+mp+66A/6uFyHry
uh1i61nnwqD8/huKIaSiY5q4a3fZte7O+/CVikqk+9o2DzwuP97qmKpNMpaJ0ok4TpI2tSpBtuae
c8niWWBCQJqbVuzpUW8k18PkpjnH51fxQqccSmgJUEy25aD0/aIYE5zxQrNLyEuI5puhPYlxZXO+
y2o1emGIPbJiVZvrDgvpXclVMNohllYFikVcgT2unBFvVUxYxQEY0qIemnazGNp50F0BE3dSjhy2
Sg/bC1vFwcu62DJFW0s1gbgCHizUgyJHdiI6RSbxdo860oe8YmGFCaN28E1UqSlOuPJRcSFnp9na
m9y65oLj4Suvl2i1TrGwx0SRrEpR1JbYwFIVbLF6ErLQ6pTrYLzOeCzif4jYf1yQrVPkId57EgPC
aMoNJacuzvKBDoLVVuHyL74cz2BrFkWvSlqEYQXHNPZ5NVpikFsGEtoGr57bjrFe41zsIXOapL3m
z/2AbxbjNEF99cY4xC9/83z6tonB9GnPu9jTMNpyFLr+xZE5ogFebKkss67YefVQJI2V6plFmR4i
4Vvp8yj0eY7CJLwpdOQ1QYP7a7PwbcSLYG2ON2Nf3c/GF3UuE04grMPhxVcYFJFKQ0Hqiz0dGjdV
jyTlZDW87WOAQ5D7JoopM1LaYijyOcKbu/Qox6pLzL9M8JFtu8imMxIQMbz/WIEcyzNknCC9WXSm
VVZSYRlZ4kG8dSeia2Lb2B9yjf/tHawxGNKLmT7PFIF/KyenaPwynAbKisSV9ylXxm7TM2COgZAU
Gm9RSbWFJ/FmjlSrCm/r6WkQzyPhkoVtugVsUfhceH1Zt2I91dC+VR9o9/H0E0I6KH+rXv2X8tb9
wutd4n055ljO81EZJwNZRqMGKaaw1O4ohK0U2KbQZq9Zrc3Zf/F8LJFBk9EXRtOgBepKPCRmAC3O
X9v+sXmQwQCDHBiMl6DdgkhOZfKkdfJLK8deLIS7/2aGAYx5NmtVLwDAM4hvUsEZoRXeGZxrPs/3
GJgQZm2YQaUGfzAr8M4OJnH8qQh3EhJHa4hn0e7LkjM8RqHhj8iL/WOgoxwjMyU+jjEK98mx3dNp
iNr7DD2W+fepQkS2gVMbxEk1cuxfVd4S/aoub4OJs5JV50a5R5fonQSZ4ftomqDaLkK6DgdX1eSH
Wct+DXqe2Jpi9BaJh09dvBfm2FhS9FwLdTjeNB3y6aoyPEPiOB1vRUzw1LUZajCCLDpsHaP5Flfa
jSZ9F7LW/YR3L9bCBFGdNaOYFnC8ZnjKg69T/4LWGQ4SrAbqwgYTQV0o14I2Ijer5R8NAa0sJm6V
8Pv2Qla9eWGEiSA56DrfEGGEeO1B2UfeAK1tec+7QPHMMEEzg5DDz1FGcLBzjl+6guIljTOFiaX7
O0l46CNOTWH1pLisi51/NFW1C2RaH9HVm1I8mDyics7HYUcfo9bUkqxW210V3U3kVkl/FlHJ8ebV
JMUgiqgriiTqbPej1s5pIdaQSE4aBcKSoPJyaNNeETR2nhzqtvyUw13sMSc5xEbnwlCAbJkEmt00
PDRG7QkRb0Rj/dNczDCwE/i1KuJVBS5X3EvyUeMN7fB+/wPODGVYiPj0WnIc0tHWO94ZvXrsLD4M
AzOmPsadMmmCI/nRtRROdwX+fRaDY41uDkureI/WvBUxaEM0M0K+gRSrDEEy+0Dm+20QWIfNyxdh
kMZH42szdvjwuqm5eiQ5rXGqyZc4+Llth7cOBmzMtA7USsI6zPpFbHeGwum/WH+sW3wYBmZqMpFJ
qPExZC8/iDuQWN6gewx0shLKUNWDeeC+H9PU/UM2cLHI9jHWkexL4FhFBgLhb0uaQlQF2ifdmI/i
oH3FnPI+rGIcQLWDBsH99nauYxDNEaCBbKJO//78Tkk5G70OUO0TP7b8VLP0whytUhG9bUPr3+0f
Q2ztAw1YdUKoOHzddF46dHbfGBwT67cWqH6CeVoHpbrK+KAa56I0hji6RU8DS1Tjoct7N93QW0vm
ms5n9JaoyOjf5hhXrJPBbHpIqu5C9GYqBpKeZ7nkPR6v7tvCCPOB6ioeZxWizk5gdAcpQqIo8Mhn
VkP3YoI957JJEMBfBB9IiPzUxumjMIquqTcnIS3+2vaCVXdbmGLulWqvgYXdwGqU4H5IdpV5Trgc
p5wdYyUrTLGppFhASip7JYhN3Nw1Ykv7ql3pZ0r3NP/sXsav/21ZzHGUxL6iRDoqo3N2l0Sp1Wjf
yvLbtg3esuh/X9xb8yYgmCbAV1JA1BLfxR0H+NY/DX2ekWVQPLKltaYaDT0eKLAanhC6cmvXPAHW
dUe7mGCWAFrbKlA6LEHMI0sKb0fyNLS6M3X/OnHDncqQVPwDaVTcgN5vVdOlNY7v3Hf0uNVeAjVs
gaKFyEl1Vnqa3pth4j9UZkUZBcF0zBzyoGA8Pmo/iBVfi86nmn7eG2NwYK6HwlfE1HdaJ7yVwZQR
u+1+3BOnOIxe/ZPX/fjRG96ZYxtz5QZ0nLocgxhDfTLM46ifdCHiVJnon/z+3HtvgwGDEHSjRh6Z
5tu9ITkmnuKhQn3k3RtW2CSpHYOoCtEhMPx2bCwipwKETqbhm7ht1wf1RG/bzYE+KP17IH1viPHv
oQ7JMGSF78SmF+EFQRRSCOV974dpt40Fa18HbzCYzYf6r6SwN4d5DAy5oSvyW92WM31XJvuq4xGy
fUQctLMvrDC5PMnGTtUK+ADaFNykHg6ByGOXl3grYZCTQPd+HBDFDpX86Q/Zde6O+8juoO47obc3
ccxDxUl5PqLQ+2UxX6nEjbiXRYRtpaaHPhbcJsHoSFQ/iOAM2f5OKxkJEVUTlRdVU3WFsKx8odDr
zeRLyFNLmw6a+gfpW/JU7qpDcxM46leeKMBK9vreIPPNotkUEhIAxX8TzvwWTzTvv4+2jBwIDxi8
Lqk37l82ipdLZL6gRCZxEFFAAzDRSfIQLNGW8bXcx7+G2xEpc2AnTlxZ5LrhMdtzd5f5khV03tJp
knGe3Bl37aOyb0/yQSoxNQ/CG4+AX+sTBwtECnCiaKIqSuzBMkDYJARRt+B0ueSmSXP2s4DTTUrP
po/beTHBHCqKWI1J3+PCPoy7crodW1uJ79TmXko4GLLylkZETQRTJCp36F9gW6j0rGmLhrwVIcUd
VYkxr8kh3/c7zZ32ZexwQuHjLee9ORqWCxQOpbohEFHGwuzomlY91fvxGO7bJx5741p8L9fFnP7I
kTtIu9MdrBKrG3di/6hJz3mbc4J7DR6Xdpgv1dYi0XBGoojru1F1jiJOQrbq3ksDzJGvgw22b3JE
Vng1ur/bVCGXBOZLioyRy5tC5uwb2+5RjxkIzEYF66F4pZ+ESdqZ6UMScpJlnuOx3VNBQ+SYzNi4
6peIKTf1hJunaeMB5tp4jbhqRFxzDCQq3RSUpMM2NjvRlhy0npfgX9EsAb3Z6lfefY23iwwcVlRk
OMjhfdpUu4Yc21EQ/eyn2mmM8pkTUjxbDP4RKa7MXMVGDnZ5yO5pBuo/tlbnqN7k0DlBsOnech/Q
6H6xCLVwS1YBU9HDPmtHWG2d3mlvpT26dKziAOJnK3B4RJjcr0f3YAEblVjomOyAV07H4Rnk6Z5/
IFjh+Czv+YPqnJBmCwih4I9F1cNVjF604vSkdHecT0Y//9bmMaAxagFJIeeAu/Zz74i77Fh4Cp3v
zP+KrfI4naKXbYO8FbEYkqvB6CcA+SB7EZMCquu8aOZYYKsHU15nhawD1+lTMW3WUWOb4PxHJxx9
Tv0aVtbAmwlbyxoXLsjmv1OnDkFqSIAq80Zsb6TkaAacLJFngkGNykx9vRHgCqlh7LIKXF+N+aqP
Gmf7eGYYuNBBkinXBE90JPf8/CoITq1w2HaBdROKQfBgIaMHkzHRjoVSlzI+UGjKViR1p1TFcMrk
P22bWUtcwM3+jxkGjGqp8udAQOYpkdCKilcd3G7t8JyNGP7mSqL8ARYu1uiiF7AQBvEEEUG53UGw
0PDkXXQcrVa3vusQnHYIl12ba4+FocEQorpDwbl2ZpfYBAaDs3pHC0rhUfixvZXruH5ZHJPBGJof
SIOBClYwfU0lCRKJ90PsmrXOefr+Q4ZxMcSgUaBURVP2QAc6dkOnssaTcdAxSyR48l6/5cmIcO0x
aAT1eA31UgSVsNc81a289qUb3thow718UsD5w0nYOb7PEo8Uiihn8wiDIZH3IrpLDAVtzvHsbn8w
ju+zr2xm3A+l3uFIpG83TWdYkiFaZemqzVEnzrYtjnOw6hsBdK2DUcWSSF3m1phAzyxRIOuYh/vS
CDg9Trz9Y7BjnOpiNOjpmwRnX72eIs/UPnVC/eODb2J7i0juBRDkCTRh0lN3Lh/i4XF7v3hOJzNQ
IY+aj8Z0miUd34huzpmtPUaH39RBsffva8H0nnNZD4MUvaGLc10heCt0FJehHfaOn/JaZHnfhUEI
LUvSqq7wXfr22Cp7YT50yqcOwMs6GGyYQ0hDyQH8TNO72m0KQd8rSI3wdDynvEogbzkMLsRS07Sk
AQ41LQZ35+4EegMQT1acZpXVatPi27AvbYKh5IkQ4oyiNBflLWREnnAZIA+zrbn9ebJi5MsKx/84
a2MpRMJ6HLRpgs3Sl3ZZdxCzbN8l8/O2l6+jgi4b9IxXIab4/jycajkMuxgZ0SzMVpnltiLfaOGV
Pvz7Hmbq3hdDTF5kqHk7txHcQpefC6O26nQ/m5zFUNf6mCRfbDCoEyd+NPkxbExl+VctplBX646a
EVqzLu2qLHT78d8347xfFnm/f0mKhz7RpNeM9CQHIJ8uDiiNWNsfaYXk5b0VBoryCbxzektLE8fq
rx4dnB6EBCwFCqn6TjhHhzqzaNosW0NiD3vuXWq9BHPZVwaatEwtNZ1WLEy/3Y1KufeLV8kIXD1t
vo0K6uFh9Oj3sUtIyalq8dyTwSslDkGYPuGLjvNo6eHXPjznxkOr3nI2mHrGlucwoKVIpTK2ikgv
Iy30PXPwbZev5c70VFu09NjitVD/AVEuW8ogV2NWRqXRYpOswXFqtE+jnO2EM/k6+O3ZjPpDO/WW
32pO5Ed7UcjdYYYabDkOVlgW9sBv/6eeurEF7EO7GiapPAj4yAQZVnIszsFT/DJ7k0u53SD5fA19
bc6ur6c//2wCS4gQSYNW17SlVrqRTLy4lm7oZqPnu1RRIXOHk7n/1TwE3NIO3dytpTJYlEaijrYK
bL5fxZjRzRT07VlimhWHIWmKxxI1pisS1z54gzUxHsHT0JQPnLVzsIp9Ns2mwggrWhKm199kX9wP
XuNh9uJUopIqeOE1aACstrC7Pa9vhLd6BrLMPNWLtofl+EBJALSD6km7+MgraP3h6nP5ugxoxQkR
I7FGTMme4bU3YG2q7eSKqni+Ma8Er9s7yvNfBqREQxl9X4czdWK1m4voixHwepV4/sqgkTiFaejT
b0bywlb1HHB7UtofYRFaIHPnRMfqet5a79CSpmhshyxJmlaVaRNzUn9Pi+eB7Lf3axVaF7/PuAFq
gKXfS3hUH6cHKbrRxuu88MiU8M4uGkwfgm1hh3EDHUlsgNYBpJygTM2dCk6OFt+b6oBnJT5FA81X
tqwxXuD7NUiONJzHsqdBL2XcK2foI1uUk5xX0Fz1hsXCGG8wy75QhQj1kba4CfBqm6N/uRGvxOoO
Y5/Of/tYzPnkQ6ExnWc4dzPdKOOzOAa2Fly1ssr5WjynY46lpJGlQpWQDvpaaY2tbKkFD/iU7S/E
1v3SSU1TnGXUHwyIkcRu+TJ8JY4INbfSAyMTr5K5mkdfPhNb86tKoZgUmhS2g3YkLZRsJOlWaXmd
pTwzNAwW19EZ/fKtBodwDO1WhEj2nDi1qHAwgWeE7u3CSBxHSgndCuSB8yGL9ua0r3hjDSucqwiQ
xX4xuFBKepl3BWD7/0i7riW3dWX7RaxiAsMro6SRJo/DfmF5HJhz5tffhdn7WDRME7fGz6pSE0Bj
daPDauVJ+QoWnBfjSA2ycspfMMkMDM4h/EzhnnJ7P+8rOW919PfV6uIC/MCkhfLJymBVenZAF7WD
diLOXeKJYSAiLkiNyAEASSx8vcBLZHJM1F7tr2XTyK52kQGHPtOLURiwlnh+obO/EWGpzNg1U79v
Dl0UWlVnuvsiOXdXYzAir7IxoGw4Trocy/Ghqr2/+38GG2o4LHE6w2sKh9Jt8sJVquq4L2LTKbru
GjvzI9RUTTYSHE2jfkUnMaaI3cXKo5I7qtBacs95XHAUgZ34oepNnZsdbEWdkJskfjWX7jEK479T
N3boR402LQm1xwglEvMkhspTGwRWO+X+/tZth6tWe8digyrWeKZhNbSeYgEnfuwON7q72PWxBLLy
5tpxtI2d/1H3WTSUNY5q0cM7A4TylljMnKwXTx0YQDDSXp2zt/c88YzloW3+UUDZAg7mVE6tIuJN
tdkWhzmYKLgBFRFLzZDkWVlPKtBVnY+qWlopOUkhJp1l55HkTpFyYsx/OLGrPAaIDAxvkM0aF9Y8
TF4MMojASe3wiCiwnTv8JOV2FEG6ymMwqRwTQV2MhUaxRre+LcCoRucR1pcB8wgXuz2Ox+z0by8j
t76IruV3v+wqmwGnUlvUXqc1CdMnDKm1psiSWlugZIzleXEzt3+Vb+LCMh39ef9e8AQzqCWFZO7C
GZs86S9p+6GUvnfNh4KX9eOdJft61hFdT4iEvW0c9UQzIiV65wMvs2Sv9FBV9XF/VZvQJasqngUm
gRlkwnbtnNRRScN2UUR7y715KOxR41QOb7/gVlIYnyYSY7nGvGaqMJiueFvbpW+6k62cNBDivYMZ
BY7HShoDYABjOerJQB3D/LY5o3AF41MXBEZArUG+8AeRbTTP/yqQQtzK30hLBUn7/y2PTlhPPO1+
ASue+SXDfTBQzkTuK17UY1MhV8tkQG2eulxslJnGde+awBUMqx1P+fhjX0G2FXIlhn7GanFlXOhF
nePsJo/ODmov042AjJlwoSm68dXkXLPtgNZKHgMumMxUySCqwLJ6O7qvvPCf4BzcyyhsfguidVZ9
B2DlQOiml7USyqCKUYtRWxnYywyhjAXUeHRkXeXzKsN4t43BELNrkgHlYdDM6mEA159xJ0SH/fPi
iGAzDDMpR1D/YiWDcZinkyGfW4NzRJzNYhMKctIKRUUmnIJ5m4KPcb4X0tIZg0swIVbyiNJEzmtl
s6h0daN/4yav5zGO6I2mwzfo07+8CC5xR0/wtUPsBC6PyYYq2W9W5qoPLB151uZCJWQQqOHpb960
BpoWX9TULouOszbeeTHYMTQgxtcWeFt5ckkU0dJiT5BqziOCd6lYPnJRrFE9okMrhAMdKUWrZHJf
vY/B3SR7g1/ZKEbmKCIPONjh49Gg5V2wQNlFv3dRaeSiGepWdRpX9uiwUF5ygbeRDG5UQSoJUofn
ZobOkTI6VnLrwgnn7CQ9jj3FYIBiIni6kAq6v4T+MiZ4WPAefNvr0FGzDb4ygpaaX/FWMaaSqDpe
R2N10w4Xs/pg9Dy6F44M1skwJKkUJoWG0qoD0Z/L1olqXnUqTwbjWdDm0sCkYdR5uevHgyA9jAmv
QHUznyT/3CuWoTjQ6z5UG5xGchyOtR15sa/7yQH8Zxxl3ra1V0GMS9Ghin6YM9zSNvfz4atWi/bU
fojJu954qwUxaCBGSq8OJg7GNIGmJxBBmeNx30D8AQuua6EHtzLo0qyFUaPAw0wt42HBiNYY8wmM
s2ZpnzQvdpCFO/Eqe3m6wPgQQT6ZKJOnoaAZXEmhYmtlfpiCvxXDQABmmcTtUtKXq3A3pQ+1/mhq
nAw+TxGY+1/GcdQ3DQoFSlW0OyQwww9x+bkWnf1D4m0YAwLSKJGlyakeZKRxM6N+FM0ObT1RZXIA
bX9ByBD8qg1jkggF+GgQK+sew+mhKQVbL19FnZd63rao/9M69C4wcqR+keMUK9KV2Oq1ewy2kdre
XrJXPeO1Qe3vHmHZfEx5kkKFPmqa6WPQf1Zjw6o1npA/PGquK2IwYYh7o18mDfbtFJzM18SpMRjM
7R3Fztysd7gNDLwdZLBhMatcH1Ro9zJ5EmYsyaM16ahfR/VNzWNR2DZz17UxGFEY6iDOAjBCWRBk
SlB2A4Iuonr7Ws6TwsCCWHVj3MqQUsSfs9ZTat67c1O5FUlR0PqEMYJsOfVsEtGoZih3hxRBcy+B
rll5TDAj4qlzaeUkaBY/Y15Ey5tRt7mwlVwGJbQ4VaVOhly1l04FUR014Q364olgEMLMtSpXTQDR
kj/n5HEevu+fzWZzqXZdA5teacFmmkUhDgeu1FH3MH3qWNLxozasLccH3vbvV7IYcAB/fTvVJcAh
Oht+cZ85pS3YykV7e/J1vunwUm5ciUxEIjGyUSpqrE71w4NkleBwuUXhEg1f0YF+kWa33Hz5Jiyt
VskAhiAuYqk2uMBxYlSWpI2TpbatI+qBs392HLVnh7CPQ1GJTaDD20+L2yEe7CkX7KTqzoidcULf
HDVkh7B3qZpJC2UOCcVDof0jJp/3l8JVQwYjTE1Y+oWGh2Nd9HIxt4ZpetKLS1roH7s0R/ZKc4JE
9JN0seq25OzkNsivzoxxKZJemolUQE+aDC0uKgZ1Zq/GeTiREwgf73gVFbzdZHBjLDQ1ICqk5fXN
ArKs2NvfTZ5iMKAxjLLRhxMMYzHFD/1YH0RZel762JMC3g3jiGIzMDGo/7ugoVc6GxD5vh+K+mD0
9+X4dX9JnEvF5l5KEKVSO0wVsLcS4gs1iqwqzr7xhDBoEUqaOagdhMwzhq30GMODaVEGF9M3W1nB
rqxTriR0VrOVwrE2kK6gz3TVH840+Ev5QwQ7f4i8zlIeZqezB9XS79OP+5v4BzW/CqanuXoTZJhu
2Cgp3ur1j8EhnnTI7egj8WkM//8RL93ezqs05lIFEWnKTEZ0RXljQExP00fDGez8ODqYRk4zFi5P
HXkimZultfGUjCUWODbDYqVGbWVTFdpqqnAQg/7RbwGC1REyV6yLkiGNCa6YOGNSjnGqVMmNTV8l
sZ1jgHf2vH9yHHFsuI8kgqA0Qo8bLTumcCyMg5HAloVPOQbvkvx1XxpnF9nIXx9qYa4JeMc1upRF
h3Ag5UcpH+QzqOpk3lt409+97iQb9NOUujCiHo/7QG1dzHl3w0j3FDlyQik6S8vEsWTb8aqVPMY8
50k+jUFEVQS12dm31p8OKIL1ug+0dDN2BM7J8faS2oLVlQvzBpGeDpbTQNFtVKI4sH/S54HjWvGk
0N9XUlRSybVBL3ZT3ikY2TeZtshjrKJfuqPybKBPi6Sp6xPIMGTj1ZwNB6OoOADFE8EgRrsESAnQ
+DyGUt1FQ+OFffiXO8UghG5GxaRG0O0uOavCYyM/dLwZAbzLymCDrrT5YozAPTP6p5u+F8FNjfqN
0inaVzWaOevhXB+VedgLhrCoMh5xjmwq0kVbutLKNJCJFuEsHKQpiQ5BUPBI5TjqxtJNBGM3TMKC
Ozupo53E4GDrHZGbTtwM+11vqsqY40JCQ3VSQEpyXJADRiecT3zZSb135WtWghhIyAK5V7QeB9aY
iZXOaHJSviMz4PwVqqoMEqCAIJvbCBHfYr5tykOpH9FK9XciGBhYUgn0/+DZAnZeouVRKG4yXspk
Owu62izGh1jUqJuyGMvQJrdzaHJ+QUr5WH7qncUVJqRfBT9xYwdFTPuL44CDyoBDanRphNFItHWi
89Ui8IUqfd4Xse3N/vRYVAYcGvBxRKpBRVQfFhnTSGs7lh/18OvfiWEAwkgy0wgFOA+S3thdDhrb
9NyNnxvD5Kgc/aMdyGapFkypmbV2gNugS6HVx3dhfYPeJK/tnsPkQ6naocAra+TsIMu5UIsDxi5S
F7oPOztLTbsMJMuQKsyS1f2/2kV2cg38c6lNMxyWomlPEwZaTaZpGYt0my0octiXxfMa2OrqShsq
Qaxh/GR/iC3KY2Lc63b7tTyP5+wU2NK7KH1WjwTCwMUgjESLApxdh4J/zc7QxYpKA3gqtBI6+f6u
oPr1WrNsC6TIp6qoca1rkdw1Y2f3QvSlrHjxLI5tJAx6jCC70Qj19vIf4nJRlm8RRqvqn5sktrSG
4+ptWylDFk0ZTVWEnc8oD5JRjTXQsAKRb4HpwmokXZRY4ejhH15VVznMmsomQUZygG5QbilaIaV8
FOwaFbCFW73wCNO2L9hVGIOCsam0hiZgA5ek9Dp1ee4a4lXz6NdTxWnK5Yli0DAWsrDSJZjFVPfq
ULb74PMgPBS8V/c2rl9XxKBhMlaD1kTwkCVyMOL7cWo5l5duye8o+D8B4HP41TmeOjSk9bSOrZaG
wsqC+hjImIVojPexPF10M+a0u+8vSGNzIFktZH29YN/6qDqOkfSC6DpHxB/w6LomxjeKydLGC4HO
iX51phSk+ffhpvWSD28UpIklP3IAkLcoxkeau0I0J4JNVMF4Wp6Um+hO+5dOR/Y6XxCs5DuvCHD/
/moig4CgWJX6nFYW1FVsd01kTVBzc+TFNnliGKfJlPNIUDQcVzhIfhpEbjB1x8ng0WNwj4yBiTys
Yrmg2QLa2BLZ2V3pdyi4pf5S7umj1XLgbxtqryrCIEUuiEMxzy3Wpea2mXmFgUhFrdukujGlb6P2
V2ihsZMZ5aAzzEDHaU3Nxx7sFQGInfwMUyH2FZG3KgYtWrlTpTIE/mnqszHdEeN5BC9QdgmSFyHu
OY+rbf/p5xaygw0GsRMqMcdjkY6vlm4wDPxISxnf9/64imHyIlXcwh/EsBonTT8q/Y+5uYTcGgrO
/X0zYqsIQa7JLZGpOzF45a16kpz4pNwKH+Q75aSgwU575HswHNx9uxArkVI1NUba/mcXw0N0r7qJ
k/rqMTwuNp0hXL0NpeUVcbwVs+7g/VtSaCW3CSb0cUfYTmqPKVNg7Kbfm7sJlZq1M36Kz6LXWLI1
HyI/uB1zixc++0N893qeDKIUYbu0sgwdbd3qiHo5H3xS9vSa27Ed3PVw4EqneQn5pVibZ6wRkPqB
lVYnCnPjkw4PWU18O+MRo/TIAdMJLfGeFqcq9nRBdQ6nTGK7+cdA/lA2ZTybWG6/QJ1yo2lrmLoT
BvI+ouLXDi9y7/beiAR5it5KtEIHL71lHomzDwSb3slKNAOnclonTU9r98T0SapOaX0UJL/rOLVH
m8bB1DRZNGgvCTsMcVZkRdd7bOnS+wv5JxPv0vppfyHbL+qrDPaVprbFnGVG929EUrZbzBtGG4F+
O38m7uDGn0ULbxw0uvHs6+YOruQysJMr3VCMtOS3B9FGZ7zkWuIm0rHrOZZhaw91TJIiGq4Eas8Z
tWzbslBgthHhDTK/x0jHyqj9OI3eoRBrMYy7aky6ZtY6dbtQX2kO4IaqfYUgC8urpdm6ZmtBjAkS
eyPVow6CwI3yWpSaH7fE39cJjgiWT6iPSr0eEfF3NIyWVUHQyfEfef/PHH039Hijp/BFSvmkKwdF
Oux//yYwrPaIZQ9CEUmG0RnYo/SH9oKhw4fkU+ZFTnVY/M7tzxhNKaEtsLLDd4yRV8W1ZMZRVfP5
Pz9Eru+H4VuDFhWU0Owv7+3zWROzFkL3d2VixrI0pJx6Id3XwQkPn7R/OhBB0P7hJbGbm8HWT+rN
5+60YGRg8FrY73mtr+UzFibQwnKURMiv9MMIXI+PWcpxHzdT8msZDMDOTdNLyoRrSyfdyi/BUcQM
xP5M21NQTLO/oVtQpIuaKRs6mEHQovLrfvYGqJKrAeoSpE+CGVldfWiKzOY+zbah6CqHwYgi1Bs1
NOEaZG3kRqVwjrvZruKKc714YhiE0MM6K7O3ZgoRnaJhpB3HnjzPDW/qzvY1/rkctngnyUs1XXpY
jqF5HtQBb1ves4/elt8V/SqBAYrMMNHRs2AmWnQ0fJB/23hKgJWhPHY27ZHnOdybsRRdAn8Bap8l
TWEblQSjmbF3ULo6OpqDZFXLN3n5x1Bvp/w7fcpM5zq4dHFtKwIHsjbPbCVZZlSwWQrMtMWVmowA
E8MxOzcYHGXkFUFRTf5tQ1diGHhqlHZqlAILNMbaVQZbKjt7rGa7028bbnH29h1eSWNwKikzvVep
R9hUjoTYjfkSRJXTL5KNmW3W0DlN586iMwgc+7VZeLU+Rwagmgqt7amKi0azrPFiyWjcFz8HT9Mj
AUdO4xu6Fb/uYwjvABm80o0uTio5wpiU6CWrrNBI7az5Z18G7/QYnIqSqIvEPu7cQUAcZLmvA0zr
Ia9Z4w8SR9Tm3V4dHQNV6dinFaHRtyFu7nu1fwhmHmUIbzUMTLVCmpcjLQoOqsbW6hehuW3PQ/2N
8Nodt97RK21gyxfkRAzHeMD9BbXLSTrQyQjRAUrg7p8OZ8vYugVQrtVC1GDLNNgPVHv5fVnY+yI4
SsZWKyjoAA8wgIqeymMffO+FUzu8p21jvVsMRIxiReSItsYZ7dcxea2FuyLm0axwjl5hgGEU1f/e
NeMwf5CCzhEME3XG5R0o/3qrWdr7/X3bjH5hhIQhirpEVI3td+lqvW9TAlOl+vqn3J0OnSX5dKZy
Z0cuOGk55/QH5Pspj+19aaRRDcKyROrrqTn2/nSToptRs6rb4cIL3/zBaF1lMUbSnNO2bSimV2Cq
XhwNfajmIwEbWHWKPV7x4KardN1IthmmyrvSrEY8DTI5sozUkcbFTmsnHL9xTowavN8t1XVVjBqK
UyUpY44Ta5DlpRxnBfh2/d4zfbiAqL7z9+VtX96rOEYj+zScQB+MTcwWrw2/zzOvp4u3cYxJWtoo
ksIZV7fNh8pKOtntAwnUaGFu9ZHG8555y2GsUaDlLUavA1tTzGcB+3zhtC/pZcCLILCGy1s7I0fl
t6HpuoGMbcKosnDSwSXtZCSy5AQ243vLS5DzZDBGKZxS0sY054rJ726c9Md2Qe2izkNZ3lExhkmv
l0XvFSwlRp4GI94JhoWDMGLw9lVuXwzeOr+6fHU5KmpIq+pE8SEi9oSShby5DMmHfTF/cIb+dzI6
mxDSMlWedFouU7vZESwyKEU/oBLy1KqudBKd4LW/kXh4u69/+m/NMeUsV6mCtaUz+r8Cf/TzC2UY
yM/1WXSWC7+8f1s3MJxXA7orIvuGG3Sla0VZb91ufCrgRkufZW6H8LbZuspg9A/DNeJGCRBvbF1w
7NrKgSJTempuaicFEQYtK5U7q7B5XUC8tTEK2Y0VQbgMWJjkiT2Iy3OioiBJTzjxVI4Y9j03t+gH
i0LkG8CFZ+VR5ytz7Y7ae6jcMKDqfyfFUlyJkWyMDQE2TWVS2KHS3YmRSX7E8oKYfLgQTtf9H2z/
VR7ztNI1TRlkBbvXupT+u/JqW3jUXR2TOGgYPv+4f994u8gYLhBghloeYXmRtKCLKnfiMr3Rh8Ha
F7N9w66rYgxWpHfLjNcbnjiFiWa6/Dkd2qd9Edydo0tdxZnyWNKkuK0ochh+fJN5glsdtHPn0jHe
WmjxnIvNGWZr1aCQuRJYS+ilJgWQtziXt5U3wE3TrPJZPvTvem5fd4+xVktiIjuZQdCcfSgmjARV
OytqOdF73hExcIHKRxKkAo4o6hJHkojXdOK7bMh1HQwyyHlLdDWFCNO8awiIu5rZDjpLhle2rwuc
tbCdFmJWLJNJjQgKcT30NR2jUHP2RXAuzm9NFpnWZkYI13IufEl/mIlbk/fkAq7Qw7JbNZh0HQaU
4kEZ+0MsBG6gRnbZyJy7uf3g/HkqOgMBZtSDNJB2tdHELS0czY+ULjDy/27DGAiYokFQZlo4miL4
pgYfprCxyuXvjILOYEATFv/5rdocgn4jckFicidIEeeubDtD1y1jbn5QBV0cVzRbS98V6m2MyXH1
Q5/xSCp4cpiLL4xTHIj0kb6Qx0L+ojePQ3TM9c/7J8NTAObmF1qSV4TGEbWy/EaW4TRq+anNIq/M
FZ+o4jEn+WO5lJxLupl71mVR02UYNbD9M4cVDioxQBZJ46W9i7ocG1GV294PEsfAZFjBXR5omWyC
JgdrMFzjUYRb+7i/9E2gWH0Cc5BkHMSxa8zWJVFv6dNimZK3L2HzCFcSmCOsEynVyAID2yrDKSk1
twrAxVXEsx9pOcdObD+uV8KYkzT7Ka40GgdDz/pDoImOWBaOIoUPQU1csW+eEMK6lUYT6V/DJ7lw
G1XCzIGTTTKF9bEyKE9IHRgoC6LVE+Ghfkg8tM9fgnN+DCxaxhDcRmdeod9mWnglkw2a5QHixAO1
kJNXf4kPoy8dhoN8T+A3gRL5Y3WqbBBSckwAR3nYEFrRkihrOhxtHjzp1VObP+yrDu//5V/9i8RQ
u6aiWXsy5x+kMb4pO16HB9W+3+IWV4VRGOwP2lYZBfoOHpbIlocXtUcRRDtYqXmU80/7y9m0mCtZ
dLkrdykeAlVMBrxHpl6ylvIwFndByzGZvC1jICUROgOTrKmfuWToAW+ek1LiRCu2l6ETEMRJKB1h
HwSSNmhKJtDareqS5c+Fntjlwgs5bq/jKoQ5+lhJulEZsVclJk6ql3HgJREpEvx+8FcBzMHH3ShI
01sSUWoGu5uUEhzLRMQk+OVlIUuGrou5R13zlLv7WrCNh1fBjBb0vYzJpJSiLRHyi9Dol0bR7bpL
3FHhdcvxTopRhpZMZSqMCGvmyXjblgaYpBNbkHjEwbyzYmxIqaEUnHQ4q3SYnURsH8BJ8X1/07bf
NvJ11xgrkjdlXpIFMmr0kVCCGgwReMkRpdV9xR2+68d9ebwlMXakrisRXNJwbpM5tJREf+yq9nVf
BE8PGCvRtpGo1RNEtHlstfEpwjxaNKlYUs5rs+CoAfsYSE1i5H1BHU/jU9SH1ix8KSUeRdX2Y/B6
Qux7oCjEsKl1vD4R00FxQ+4vfn1UD/yB1psVc/pKEoMNqVQuI8HsnzcyWnSSK+fMEezQl/wJlYK1
1z/TQEF/w4vrbNuKnzrIvhO0mojoyYLcpkTGkHwcQwVJ9Pus/lKYPH2na9iBJ5YBt0i1YtKprMGT
SktxFvSdBgf1E+UnGW+4CRAOGrLPBqHXazQZ5XjMgYyTVpWVL4VX2oHjfp292SnvkXe+KQ8S55pt
ssauj5KBjnRRUfLe4xIIGFniBCN5RBH3fNuVVWuVdSrYSzKFZ6Ouv5hVq7lmjHk7yGEUvtpVqa2G
weKXbaJYuZYHpwATgmyUf4vumAYockcRort/Z3k3iUEhvBRNQVug44N+FGc/bg6x5u+L4CGdzkBP
LkoG2rWxJZ2nY2xJZC836PQHiS715MRXXhp0E4YUEXOzCIoWMdT8V6ckR22L0dGizNlALSE5LqLk
0s4HEr7LpNNx4xqBKMNkNq8fm86UAuhYIOOeauatRAqOw7h5PisRzN7FgqT2c08xaGxvTd20B3Tk
Jd27mnjeJqf/txRm0/Sqiom4wMtqMOdRcWJXHS3tPHugwvH1z7whA9sq8XNZJpt6kOpQRFc4wCBT
opMI7vVJrC5Nh2nLQeWYIkbHLY1bpporLzI4Psk5rVFaG9cv+6q5aRRXn8FkLkdE7FMlh6+cJM3z
qETenOe89hueDAbbhSAcZ1OHOop9dhlJdyOQ1tlfxvb7bLUOxvVrQ3WJpwnbSZlDJ4/mYPMXBSwy
NsiMLoWPUUlo0vtLoXThK+e/j3W9jpq3az3bs6vZ5QMSv+7i907yqKAFls9OvX8bTJH+vhKZR+08
lLSQouufhg5UpXcBL3LCE8HgdwGeOBmkSUhmK+dFcuXkPL2r1Gp1WgxsFKaolVKK05KqSyU6ZeqJ
mrt/OPS6/mZsFd0gMkGJNkbV/bpRlbzohSxgo6KjdlIO3Q3y1qfG5yWtt12klRxmtwaJSOMsqK2r
WKjhOtJUFPFpjwgP1Ome7C2I2bM6BbSGGfYsEGpM1U0s0BNiFM9JEz+T4vHvNo/B3B6Rs3mknkpy
jA/K28Sn5MBf0ramXc+IgVwxkwNZCaFptXhs0ktUuqDb2V8JZ9dYPzlP50kaQ/jJvShYuXCIx4+9
l3VfDcIxU9s53qsisL6yVslNnY7Uj/gk3Ix2ABsS3ZmP4n3l1sf+Xn5X05C+EsjAajTXbdiX0PAs
OZfjZSliS5Kf9rdv84RUSTYMghkvGhtKKTH3JMZcZ0C3hvEGxWOJzAbJQw56b/orKykMjqaBmQYB
iJgdtfxKGj/TMJ8XcwPNH3+3GAYS5CYc2oyWpDdJekNoukloz33CYzvcjtutlsNAgtAo+ZAnWE7j
0RBw4aH8PLuLnOamcZUfspU62cW4Rd/R3y2PAYiynSKh6RDxliVit8pD1KHkk5cf5CkEgwwyHcJe
0Zik3IauGv6YRfmwKDwWp+3irdUWMsiACa0hKQUgQ3DBFGx3OUwPuh/aqYeKY862UeX6DVdVVQcL
OGrTRLY2ozEHRNdMiOrHl6W4TRNv/1h4/89c01ZsimAw6HNo9kbpqeextG9fnuv3M54PXrB6UNPv
1/TADsqnsoo8QzzHwXtChKt9Yi6ptLTNGNNKYlmYnYqojYMZt248Gbyi1G0Vuy6IuaZ9KqvJGGHD
+jq7RFrsEEnOraLizZHfRuzViph7iuTzNCotTDf6DQYwR/iqG7oGqHj9AXzpmpd62uP77s91ccwl
XZTRjEMDpzW0eJ19ECZneB9mX0UwV3SWsyFKC4rZLaalCbrfNt1xmHmBSJ7eMVd0GbQ4yCqgXBKq
lpGdhFjwluVBMn7s3x+OOrAtuEKwtOKI1A+arQ5Ke6+Y9qxyKq15IthHUJMWUTzjUJpCuIvC+ohZ
XLfg6+e8F3hiGCRADZGaVQuwMzTBfDp36J6fRqfLGk6+gB7wDqK9PT1XbwQhmGZVfovdmiA3zROE
IAW7kgtEOGJHTnRPiyt//5A23SwViQNRJYoBQvtfve3BUGY1xjAFOKejlfbg2+2+k+K2zJHsND7s
y6L/9fvyfspiXToDlTZREtB0SAsbqmASaxdWYGlUD3qFMum0NJ0lXS5GPjzvC95+s19Xybp4Akiv
unBQkFh9oh1t+Sn3R8Vqne5LiGaY/hB82Re4bTquK2UURtUjUHDQTPlQPMTivZh92v9/3k4ypsPo
pDpuCgpGi3pUJvFFnDLNhUW0ctLeTN03NUb1eRZyLMn2m2m1j4wp6YtGVTI0wri0Pxt99Yfq8O8c
Fl55Bm8DGVMypcOUGjRZUi/iJ6LXvhT13v4ebl/q6xlRmFxdNn1ozFSgzzJ0DiEK/2RIshX0nIPi
ah5jNtolzYlBEwvSXfpB8VBPAG8SdA4Txnpg7vFH3pCNPzhg12UxRqSVytnsaPX8fALbOW1r9Mtj
SCv1bV5DFO+QGOyoRFlA4Am5x6Q7EPWypBy82C4guKqbwVT5iukiR3IJdWvd+FFyKOt0aqelRZlS
Qoc32IgDhQZjTKLEWIbeAMoPg1HY5tKn9jRG4a3eaakdB0FiiZLKdZjpVd0BRYOBiiQMuhJxX5zX
A9ibjoUXuvJxamwai0DZ04vIKencXCWRiKmpMjo2WaYBdRxTMe4EHFr1kEoXo/KE+VXpZHuO3tXW
vRLFqOKUZJhiomk043kYEA/VG6sX7+eqsfZv8raerAQximigtHguYoNGPYin32BqoE15wilZbXLS
/m4DWdpGc0AMrEgCir3NY5vOd2ZafcHghCdhFL1ofg8xoH5dG0vYiBxXholzKgCk/pTkD00xuOqy
uJwdpDfpNy1cSWG0UBtQT2xK5N+quxpdMLoLcmGXP2CLouqeIMZyDY045+oEQYouP4xm8WIG4lMe
ig4yRZzAzibAEyIqsioimCcy0FvOqMFNQb+L+s4XPbsQ8ymIPu/v26YdXolgNBw5rlKqQgVPxOix
jjyhvw3TyU4bYsVI7YbS8xB925e4bVBWIhldjydCSGXI1KDQQVF4KDj5pfo42PXZ8OLIepclptko
QwEvicrmWeFdq0o4Qd3V6R+485aucO7Tdkf+SgLrVEitODR0dE/3qUQ9gWxL6DSbHBXkLxGmOFnC
rWopfnuUD5gOaNd3/CT2piFbfQHjbchLb1ZahTs29nfG7BFeMfM25l73kHE14i6UjFo3keNoYrsi
x8D4YGizJUZOi7rjfQXZ1vqrLEbrmyWoU7RL0VfXs4bpWmn8oqq8+anbWZvVjjGKrwuqHtcapERH
FXW6yiE4Yn6jdk9rzv+NlC1wqnhlQry1MbqPBrq2qTroviLXDzLI92N9yKy+yX/s7+EfDMrPTWQd
j8bMihTT0YHx3kV0e787SH50EK3IOvA4j7Z96utWsm7HjMoTccywqH+5cqVDc0Nzl8mJl/Hg7B7r
aXRqmiXGiHs2pie5Va1A+VBE78orawAKwK6C4QSME2UEpAsBUSgVQ9xCmpaTSOpHzulsXqeVDMZY
CaNWReKMhVBmgxEs4MZRvE9PgTNjBuXoYM63PR+MyJM5gqlS/2a7VnIZ2xUtgyrPAWBibtBCNGS5
JfbeNIVWJi6nbFHvxar19te6aS5XIhls1MZl6uIcIifjlMt4qpwChNl5+LSJfyspDP4NGHISNqWO
miTzqe8NzMx7l1pgYIIky5QsRGUQ0GyKaU5aVPX32WQJpHswiPZpf6s21XslggG+2MhyzCzAnZ3A
kRBmIOxSypPa6pwYzbYBXslhoG8uFLTsBdA+mrBWbUxi8OV7PBVs2hcfPPIGn27jw0oeA3qjGmHm
ditiXfp4M7Symw2tLYrJKU51uxRR7ItCm0wWP6Gr+LC/pZsKjxlThipLiA2x0KRHgZGpKMl1Ou3r
iKEW8X2UHaX2zqgeiMC5XH9Y51UYc6tz2RSqOUf9fXKk1NStH19G4GDn88oJtxXlKoi5xoKx5Hqs
A3B18lKpaKD7svS88Vy8nWPurZFmY68VqCvV0SYwxaNlxIcgdwrxlTSJFaW8nlEKq79B0+qkmBts
GuB66Q3cYDoSHiVjVvIU+u1ZduZDzQkC8ZbGXOXG1BRU3uGeiYLxMJhIy061jV6gm3SeMXdlVi1R
rY77ikh1fG95zN2e2mTS1RHLo8Og0hPCDT61kLxM/bbdN2QCsjNTlkWWMy4uijCfAjwkpa/NkRyG
j8Y5mq1/O5D0iu/QbPtRV4EsgVw4Tf9H2pctua3z3D6RqiRRE281WLbbPafTyb5RZdqa51lP/y92
zhcrjCLW6X3tKkMggUUQBBZmQ6XwsOaNKhp0h35463e2hRwHq3n4LnrG2IR6C4zKeBRGzpdndLOw
SXESA4gzpF+j9msTPu9vlUgAM59VWq0w5qBvFbjxKJ9kBfx+L/v//5c9umrA4SGSnEZp4XHbC+BS
t8zWs4PlRvHpZ8WXyCYE+vB8bkNgdQkYKXCLDC8JKMTD9xBOXTfkrS1ptV5mnsaBychXSXBI6Y+E
erlwmuz2mbUSwmFrj2Rqm9SIytrK6S71GSdk8AEUJZ8GL7BVO38OZGd/m7aXjRKqKoRaqBT53QyQ
TIpGlbHJL8riZNUdOOUEEjZhHO3q/5PA4ZAlpyV6HgGxo2aBJRNlwBcyLfKNMsui6vC/uOlVFoc/
uVWYZoqxHLgPsOlLmdt9ze4DV3sYD5bd3GWP5uews/dXUCiU86RpGhqzY0JZJyRynz8wk876XhxR
ZO90voybCNEd/YNA6ibUrpaVc6+sMKcpYOPJwQsKsG19yUs6u3SK5+DU3BTH2sXAEBdtcJj/N9pD
ItKameIfUH+V/wf7S5UswZTCcEA45A8P6Ju+A9zrNq5fxxoztk77+gqsiHL3FVK2MVVUdinqvqpS
7WhBakfChvPNM3OlFOd/U6k0WcuaWqvuHJQvTbK4JP+A6Moug695JYwZN68NoORTMSiagLWHC3Eq
mjRpyHh0tUdUYaCCPHHLF+pkdvKFJUUbkDf2x/K4v5QioQwSVkg214pcRwsOz6G3WzzFj5e5c9JW
EH5sV6mvdOOQZTACU1HYnNoUb1DtFwMRuOawp4HuSHzjocc8KPaohwaO6oWI4qzNjVwJ50CnzUNU
q7K8h3JvgE3dPCh2gnaH9nP2Wsh2elHOmHIDYh8HPIvju9IfK+EcCulg2ZkIwU1gNuUHpVcccIH6
ozr5+/so0pH9vtpHNZvjzmKDAc3qQ6S+Yg6n3ckvuUQdNfoyV6/70jYdcKUUhzcgeMDgqAxKlepj
Ld8U6amPDv9JBM/NIZlSMqvseWDJBruMvk+aZg8iqly2+H/g1lUPvhHPnOai1xLoATa7TzHtX1Kr
QcIIheEOat7NcxLXot7WzTOWgjJaRokfsXhirl4LurljUG3Qj5HhkncRPVz/n4dirVEmuWZUs0bw
HAagrAgfoljgUdvL9ksHHn+lspKN0QRSRaH2ZJH0tRjqHwpeTO2sL+9GxHj7tiBYM56DKy/UocoU
ODAKcW/SOHTjJf38/y/CMkCVZuoUVRVvwdjKfwa5VLOuQERnLFNsN3lxHmgriBq31LAMjA8mOt7x
LP5mnkuGNBsNlm0YVI9o5Y0u6e8gL7AMS1MoCkMUlb8Ldd2CqZ3sCluHB1RfuiQ6YmCJIIjb1uOX
EP7+oyFDSEISomaUlM4UPQfV8/5mbNIZr9Tgxxpl+qROM+spZlEUZl8UtvxSOhb4jDV78lQ38ujD
eEJl54uQGlekHHfqx6VSahJrTCGTdQkLy69JIAiXttBzrR130EckKbqADdroOv04p6qjx9Y56VKB
12xW3K3lMFVXNm3muEFkFgpaGKMwolH0QMWe5BkfxgO7qJqdK+zRYJ/OA+paJHfOR9VCmqXB6vVn
lg/KEQJjsiTuxphAcCmfRVSAW0C0Fsed7PGi0thg80dp8TmXMycjKMp+kVTZnrQP+zYp2jT2KavF
xCGydB0bx5hhXEk9ZPcNwWzQQEQDzU7OvQXkzvE4HFMrrWH5Bn2IE1RKlomdFbXT0Qczx9QXo7bz
9D3Z0fUycse5VC7gWWW7Ru6ry9v1waluJqe9EAdsTq6I9GDzZruSx5/tllX0GM4HefIjq+xq/cg1
3PRi2OiTdHEYu/tbJ5TH3ReKasGcBnZe5ZbTnFqU84yFo6mOdMsEzkeAiJDtX4AjBocjWqAEDfr1
EPdVpZMF4106doLzhNnCjq0YHI6oWVLpnQZb6creBQ+DbSb1BO6F0CmIfoqTwAFtuSCSF6nFfl+5
QbLkWqGzIZExKdyyyT6TpH3Z365NTzMVC2/iikKNt8NhJUJPsmTpRnBgz9M/8XjM4AFqJ3i/Fsng
LL6hM8VQTZC2BKjaVYzSTYb52HSivvHN1bqqwueh9EEpqMF4TIjRHvqhONW64u2v1mbGwVrJ4I27
rZSpsGogxm3+MTwWB3blx5qxYrXOLxzLkx7eU0S2lskZdxj0UayzcVhpJD/P+XiKZdHUh80dslR0
wWgEFQx8io1kpKJBA7VqqbLNQLd7LbML0QVge/UsKhMWLykaz6KYk2wJ5gQ7lAde+K/ygOkSmDyE
YSCFo36ggSfjZhi77yogQ+z/SywH82mnGR3pUPCn3LOBBi0eq6ub2Ond6JicsZUCI9m65a/FceYu
92au5qwvazC+JdPHkv5Itcsiv2cs8koMj+uN1AYmZUXqo37Q009FeJgMQYC7eT5eF46/scmJotdh
AbOQz8OpxrL9bP8TPbsLFoxH7yZemjGKYeBkOYz956DE5TNGhj8cBbHgZgSz0ofDcF2VerAdYcla
88ZUF29BCsRIn0hpep1o7bYDwpUwDrwDKY+UihX3j+f4zjrrR3Ai3Op3CjpoAzv/Nt6YH/bBaRP/
VgKZk6+hHM0ykSnjhKrN9DEjxrHSRA1FogXkQsBASas8YFShjTa5ieokxXdSRs5IfUkVcaltYhKb
vKQQHdc4lfPa0GqVpGfhZjMq6BJXbTJGt2E3CLx1c9Uo7qEmYbdEytkEya0qmjIVFbTDS2E8tuNh
f1c2fWj1/5wZ6GNWGZOC9oFxwvDHDrl+My38bjLsOtVupLhS7IgEjplb/r7gzV49ayWZs4eiwqtM
oTSgu/xEn40zpvK5GAfvy5WdzbZxrzjEA0nG6/J9X+72vl0XlLMRecB9Tmc9OqF8NKcLDW+J8CBh
R94fwdhKNe5+oOpyaRJGOlF7yyE9suxt6tAX6mceKg0/7Cu0+Z62XkjOEnM8oeRmhl4C5d7y6WF6
NR16S0FvUTnULQX2uL18lB3EMlq7eTA0K20wKWsgyNB7JKUYjqvc5olApU3EpVchnNFPg1UFPWvc
QzWKnSUfSilzRtRmkHd0H1krOZzxZ72ZRV3bA3CT77P0bdCfu0k0THgTk1YyODNvYjUiYQkH1nqw
kUcmmCR8Tf1O1HNaTu6+KWw4syKDQswwNIWgXpZbN7Cp5HOnxLiXnrqTcowx74nVtIhu2mxZOPNW
ZBSHsXYj2bRkLoLIjGlKSRYiHWt9JUNkI0gXnIRbt7S1iLdak9VhQdUkq2dw6KAJovcke7xDssJp
8HaVYwokiptEKgkFcpGz0cQa7QcIbL5pj9oZbnRU7qYKVfwaGAXMUy64O2340W8KclFz35eYZkIG
cGk3EtrVJ8WwDQzI7YdJ4LCCzXpTfLWSxphIBga/4WIIfrnsse1O+zYn+n/2++r/MRQ+Hk25br1e
u8mtyV7APLQvYeuk+G2tOBeKMhJH/QAVtMcJXGVRgmlm1Ks84lM/AIcTcn8+BWvRq0Auc5c/7ZyN
Q8Ktw1BMDsa1VJusucPlsz8bvo5Bv93X1Om/9a5xSM7tjaixY3slr+I4HF/MWQJVN3DcKL4W2bmX
vwr02ba5qwDOb+u0icO4Ajxoj83JPJKvlum1h+hO8hsnPrD67MzJhXdS9tk7q8iX4sZTGGvGAqmt
h2x68C87DS1XRlyR2YPX2KBhcmU7Rv6x+CTiYxVozGfZw1yNkJdAzKmijapAz6+Tz4JVFYngHHmq
21wf0P/vtnlkt9FRmXo71QROthWtwwUoZqkTFPPp/LDPWcvixSAI09gA4/pc+tbJugxnFquDBPVW
fxCyJDHA+3PbrhK5OCkdYwOUBux+gClS7V1/a51aV3G0i/g8eUPzPVmco7XmrFhhNSMDc8vICJcb
5Y7Rc0VnUa329mZdleJcrMgszEKSx9YDRc2pXmI0t4esqzn7su9q2658lcN5WpdP6KWnuMmp02k0
j0oiSFkJ/p9/dZG63LCSikHFqDpDuRwxLd7fV4Gt+c6e8M8umNESJN0MFZIkcYrgNKNVn2KCylC6
cShqNPvL8ftrwXTOixJTG4g2p6z8cXCzz8Uh9dvD5ChOYy8Y1yvqiRHK4yKlVDYqHa/K2KDH2SFo
wsGEYs/4XrsSYvTiR/SOrPraf3W2oatTMm+GYgknWDjBRJr6rnDTf9TCQQXfz9JEdEKkr/v7txFD
/yaRucJKYq1YZpIVbP/k5nUZkDs1tEfLbG1D6Y77ot5Sl3u2wmFFXbYRxo9j994mzh3V83IB56Ef
nqlTefIhdhqPzSTOcS+3qSukPWTGsSeeg4+8kRfUryl42XoEhPi9T5+aEM3hrMsUO/y0r60Ii3UO
RDTTolFJgcWaz5jH4rOEFidveRoPjLgiu0WOUjTsedPfCYtCUBKkUj6I67IwHVREcu6iXWZ6n4uG
Zor+nzPPuQ4zmtQ9Vm/2mrS260h0DdpetZUKnD3KE0bSBilWTX40UJZW3df+cCyO8WVxZLe+j+9F
a7bt4yuJnFUWekJHuUZIT0KXcUKVt8ORLrCLhVX6P1a+qBRNKJEzxKbO1DJgt5b+jF5FGKLkKU9o
4Ro8xZOPgSOKGLeu/ogIrnbBmSKY5uNplHCLCFsS26Emu2j0+wrrtPMucxtDP2jV6CUJgKaeHiQz
OXWSKNshsh3urJMivaymFEpLDcpmfpSGCDs33fuqJP9w0k9KFlZD13q1V5xkL3ODU+yTR8nPD/Qk
qoFjX/sHlqyEcffARqFhJnfQRvO7U3YwUJTMLoCiouTNQGQlhjvvxjRrCfiKcf3rgFUoTO/Os3Dc
g0gId8ipfdgaHaZsuXLybJHPrT7bXfZxHw1FMjjk6DsQ/IYq3FpBeVk5ParxP0T7vC9jixJhbeb8
ZAfSmWDu6aHIeA78Co9alcciXzbEWlQyxTxmb/850BhLc6lmBeE8BuLFTlqoT1ZJjuWk3YKmzZXz
8QNRRNgoWkMONoKoV/VQb1uv0aSDouoPxdQc0sQSBI1b71u/LSOHFmXZtUaTwOhqr0cVSOFGBx29
b5FtetI/jHYpOmsYsSVK5ojU4wCin7MM9dfsvJxeiuF7LT8b7xlxuVaNH9iwdFqdhDIOSOm4HPSD
gmjOurSHDsCbHpJbYcixeTu6+i8/qyGbkrwNBug0OiPyUwUYpdUTu7PgHi3IFLHd37FIfuxphMfB
qNRxZ0ktkGb0prfM8SHoUcKejIelTQXhzTYAGibiDLSYoP4Yn7OKG9W8sOSxhDj5/JbyAD/Mz06W
fZ/eNoqrGA4AgyZpqbQsOLkKXw5RmticqkrUSr2dOSJXKRwCKloejUoGZdgczfkuc8FSNCeufOoP
PQLSxil+YPBgfK+L+qtF6nGwqCygNKADUkd1SrwpK856pntamQqqPkRi2O/rzUrqasG4Hby9V8lJ
kZebYcr9ptce9zeLgd6fJnhdRg4UpSoGv9MM4FCXx2Lp7H567svcTUxnX45IHQ4IE9TyS7UG8MUM
XrvXH8YEJNrvebkDVly14WBQzrK2SZg2aRt7i5ZclBYPurW3r8tfAt6rGA72qsko2rZH3gvEQXf0
sLzSp+BDk9vsmiAfI8Opb0S9YQLf5et9ZRCoKVmN9RsO7Jwc0PQu+Z0w/y9yK77mNy+bFjTFsG42
ClL2Wqc3HFWzUz+9DB4oWx7be6N16EmUpRfYB1/7K/WjXEQFllSVXvMQJRLGN4JR44KN2w4Bfm0c
/+SaWMYSaAPsg3FklU+G097mt81X4zsbmjy7qq3eROfkBfwIuisQzfBox9EoBxu0V2lAdVykh8Po
yV7q5T4bHMrKd9Sj/lkUhf4lIriqyuHHjNT31LErUvCi4QW2QD9EfNYegsImOopriVfcAh8x01ag
J0P3PT05QKlJh/RLA9wybs03ziTJ60wMpV68DAeCLSr6E9kNhytRLmUVRtQAv5RjGWKqgennei+y
m+2Y4LqYHK40Bp2nSmMxwfknq0EzuxM4jApvPEoiDsi/3DWv0jh4idPI1GaWdwb5MKNyYz2U1gVL
6LwVaj6L1pCZ3t+3jPCs+YMsk4RaiLBIhVFLB5V+3rcJddP2NTBOsAwHyK04hfquqzQQn7AUYPAY
nZhO1TNmboLWPbmXPKm1L5Pz89J3zDFR4RQ/iyp9Nu3k+gl8WjUK0T4cWUgkqRP6CsbZo/XHUfQM
s3mYroRwAdYyJlpVVVjIKbjv0PnfpCeqvaaG4MzeTsqt5HARloEpwbPFngxwk70gRD2wDIh+RLeT
x1oQ8exy7DA9TXZzF/kRgTNsWstKONvsVWBimbmSxxFOiLQhhzKWbwY0IOwbjGizOKycZzXpoggP
63F6zLobk95VIrJ80VZx8KjWA6aMNYDjhOBth9xo1HD04b7vRXMaRII4PJxIv6CiGzZhKOVtW3xb
Rjm1G00+zI2oUFi0MxwW1lLYtvOIJ7EBF2hUO/TzO7qaFHm19xwOTqZaBUaHXHelXhLzMVv8/Y0X
acABRYBhmSYY2BFb0/Zpou1DqyKs2pch2BC+erEAd2tDS2xIp6BNFuRmIdgL5aMe/LsvZ9uIiaFr
KsopZL6bvzdNMCzLiGii8MaKHtLWNTpBgxZbjj+AW7uK4LZDzZYoMtlQoLw3P6TBfAdKxIs6GIqj
kvEYBbWt1OS4xIMiWEORbtw+0WaejawHBgxhfJqM2Cn7+pbQWGAOAjF8enAxQH8719Bvas+acTDz
74UhWMLNiPC6hHz9cZjnihZEKDQlOkalST/C8kMePenTMenvU7MQrNu2ff/asDe6tRV2JiUxl54N
NqTaU2leBuW4b3Pbtn39fw6bA2qiaCdhj4fDF1TyYBL5xzh4NFAouS9nO223WjYOoWMwp4YmI7ml
+aOhPCPHSYZ/5egj6Q7B9C2rCtvKwZogii5FBsF+X61fCqoiszZZmqu4KUcPbQ+dethXTbRFbIlX
InJVr+SJFc+m6u2sPRHR+y4D4R2fVTmQTrIlppQxy1MltK3Fy8ve1jDmUpl9S5Q7E8ni8KElQRbi
jVdyrci4lIbxgmKeczJiDqUZqIiEVEE+S7R2HCzUrdyqvcGqtuld21I7EhrA9rPI1fD4bCCRc8mK
2RSu5DR6ilv7sv7GJ4q6HRRFtqIOCIHB8cnACPhGCgthQi4tl6GXnowcQzyH+bRvdAIg5xOBhil1
bZDhXO2aY7LEdqT/EyGzQEGnG30ZE9DoLy/7EkWKcUjRVVZidAz3JMWVQGqSyZ72jtnXiBZ+oRHh
QKLtkywecizeEpxRj5sqOebT+pIyi9BoG/ZMmeKUNQ3CE5qMxTzr1oC3MvVxQDtierzHi5nX3QTH
EW8J5+UFt2CBzG1Tv4rkYKKO1L60wLXkjaWvWl+qUrA/W1QKWLyrAA4n1CTI2g50PR5LQzMSheQ+
7pEdsY3RxggucqecGzyTgCTQQlubbFvTRWT823mu1Tdw+IFZsqPcprhc9yjVZDNXhtf0JTiMB8lH
jb9j3SmC01i0qhyAgH64kFKFAVZQXbSUzpi0Pf/Yt/y/QMivleVTabHeg063xu0puRjn4lD7kqPf
Dt7solTOFbJSMEf6E++v0rg7YUeUEXNXIK1qjmwYRvlinOrQDU/yoXStDkUToq6j7ZDmKpG7HU5x
oyeJhkMyM79V8bfUuguyzNbn2isJWhnek6e+2gifUlNJYE4a2NpdGicYuxCdVLVzlDT8tL9r23h1
VYrDEgUXzS6I3h4VfkTZSx9ojqX7+zK2Ufgqg33D6uiPzHSJzAGqaA2xCy07ojPXj2PZcqopxqth
e8lKzGudcbLtC97O+KwWkUOTXDZSDQ3HrTccpHv9kBzg4WDX1WzG59P4mmlrT/siBZ7Gz5iMtC7o
dB3rOWuaq5vtTUgyEYSJTJ+DD6Xq61bXAB/juYlt9uQU/uhs6VZ6fOtLP4na3/4SlV43kIMPCROH
lmhBnkm5L94anA10VWc2giy3un1fhlWXdRV8EgoIJZj6K3PRBzwX1ynMRfV7T0VG1wxt/Wt0ML3q
I8slN7Wd/BAh5LaOK6mcI4xxoTV19/9S2KrDSiqDg+mrbuWLSiq3zXIli3MI3SBRtOTIITfuDA3R
dYoCDesDKr385KaohXzWm06+kse5QVdHeVtT7J86ZU9DX5yjYH5VckuQP9vinVDklRzubG3ammiD
hrNVPqeMKyG3Vd2xcK7eZWD3Y4+HrBs+OrdHPJr3pbvveiItObcIkIcMqhaHHNg1PoHS0MGo19Ke
y0LQQ7np4istOW8oaJVEZGARRGFlrlbnxEkMTSRlu8L3KobPp2RNWllVC4Nk9JbmoX4xPdOfT+Ia
LIE+fE9olicpXVgfR48qROtz2b7u74vItfgGqADlDKUWA6+yy+xFqP7rjhjM54Nq//Zd6ejVonHY
0Y0qmt/ZGV21Rz2+j4P7JhAgvMh7DQ4pliDPQbeH/We8IMgQ472plNAvzp4tCvBXdoUjWMDNOHyl
FYcXaRtW08TenMARjyU0D60D7vG78KV19bN2lD5Ht/NR9HqxHc/phBpgMNaJwqdwqmbsu3hB9E/Q
ZA0D9FOffonxXEm8+ViaorN6M0pYiVN/h/26I70esEJzBooKRhoXrWOC6T9yYywtqyjLHGJHXvLS
3ohOOHXbB666cnYTqlordxOEswfM+qlwyc3wnLjG5+ZmcCw7sHVHPn5J7vAEcJNgVm7iqH7+dX+b
Rd/A2RXaY/O8V6TAXYriwajKT8YynPZFbEPkVU3OkCpdqU3ZRO507l8U7RQlrT0RUZuvSA/utKnJ
3BiVjExMW/hl8CSNomOGhfZ/hP4rS+GOmSyVQ4xchxaMPT5yaidyg8PgsdkxoqNapAt3phRGTYdI
hSg580j1HFNR5lK0I9xh0k0aay+igWumThN/IOOp6gWbvv1kfV0vPrejVUEV1xQHI4MP2dGVN8oE
CY1MceOaqArNvPmrCD4EivEZnjBqlLk1SlQrlXf5cCubpyURpMX+gsS/zJlP7wRdoaeFhkgRh+Rl
wayk0Ku+sgm2JdqjwK4ncFCRShxITNGUD0GEokO5/lrijX/4lhNv30G3kd4EfayMzg7MqP8dBK06
MkjI8mKDeWzxxFnqTkJu2uh9sdIvOfxdXY+bpTB0YHuJps3iY9zbHf2xr8pfzo+rDO6GHiDqzKMc
bY4laidVx3BC1EkMjnwoPOl9dS76VRh3erRdQ8BBh/Sylqj2PIeO3H+qakHzs2B3+Dt5F0dkAnM1
uvKUS9Zi9mbhSOPLlGb2f1w67igoE4WELeu4f+P+9sJ/ckd/YuOdWG/y/F+Ngdn96sJljgaulHjj
9KJhtJWuuwtHaiuZ6HqwjaXXLeLOhR7NUVo8B2CPKr9rOphMB0HZu2h7uHMBHS1E798MrmyR4MVk
wDStjknZHAZqCfIm7L/+PIOuynAHQy+RyFgq7FAXXbriqEnnXvoeFo5uChu9mOnuieIwobEw0mww
YHWqz6bblb5eepMzeeWh8CO/eGe0+T/VdL5sJVgsI9FNJE1YLLQMdutk9+kbPzs95yfkTTBYj55E
/WXb4HqVyqFFnMymaoxAi1wtX1SCYriUWnhpG63muO9dIkkcVOhWmrRBCUk1uBDjmz4/LOrzvgi2
+39smSFbGAljqtTiaZFUbVyCUULAXoPglfzTyXdDe6MiTx8tlU1lwQG/qdBKGmeLNBzqPhwQQ6ip
n8UluHAWm9Lv+yptH7YrKZwZWkSO0R8HM2SYVBwqUOlXLsUjEYsf6KlWPdHQCpFI/gqcyyCMaXVE
X6zF8Sels4Q7gYE8SXkID6JmJME68hdhrclHY54AUF2R3mA27KnBCCs764x3dS+wWYSyjBljqBr/
HXCTZZmSREWkj02z03qxS61DJ8g7uJMVeSWGA1yKF35ZL3KU+2TnNLnLrWMxvSdLvRLBQW6kLDPG
n2dIsKoqHtMcUFjZUv0iML3Nk2MlhTNwa14AAwoMfDjIzuIWiPNMLzpUXvLEKgVnX/hCs3nFWEnk
jD1oaYoGGjgwS768STxXx/KE2SI3ogrdzVPrKoqPzqcUzCR1BzhSB9Mxw/6hizKnkWsPtwJfsJDb
Fv7L8PigXK7V0GxHA/NYP/We/IUc0cyiErt29cfFU4/Rj9zFVUdkh9uprJWKPOKCIRAddzhRkhPj
j4zc3ElPLJQRpX/YtvyJu1f9uAg9buMuLXM4VhdQpB214kYxrQeaT5ecxI8ISF9lXUJGsnMFC7sN
+FfBzIJXIVRaT4ZqmrBQ66X3kofpxMjZm6/Ja/W18Savc+i58/tXJREWQAt8g3BY0ijdPJU9JJdF
a1dK5vSF6BlFZKEcjiSkQq+iCmcIia67Zd8lnhEtyFZjorpdyL1otqnISjlQoUOwUDPG1TGJvEa/
taQDHR4FGybSiYOUdNStshrY0XLovRFZSdCaSja9Cy7xJT+Bzs2talsL7fTrvmCRbhywZGTUq8WC
K7R4346+zfqp1wRh8Pbz8tXd+Gmt5aQOPVmYDI8NRnrLkNynzrfOQ9fkKb4XNYBuJ3gNE1POZFU2
dP5e1MzTUCQKDGR0Bnc61U7u/Hw7mY/vChNXojhHC5pOjihru54n+rVOqnPayR8nOT/sb9O2V101
4ryqssZmSRgtVK08KsrL2AqQeBsvrv/PuVTZoxRqQk2pp1vNj1AKEydprYO2VN8CNT5XY+x1HX3P
u8Vq6Ti3MrXC7HoT4Cih8TmYHhQRl9a2bV+V4nwqbtoyKkIsWkY+ttMHw0zsIBDkfLYR/iqD95/Y
ItWQQ4Z8DkFtnvoEQypVsE3t7/++KgZ/B6oGqsU6hs55ZXbXV7MTjh9xeNr7Qt4y6H8eV/9TxpC5
Ow/SsY0lLyxT6uV3Vmp3bnfKUW4OPufv4Sk/1YfpXOGux/p2m9vAmQRlISItuXPZKvu5rlnnrryo
rk5aH8ngLzgdvX09mWHtqcmdynIZ6X0dwNjNPnGTCZNKEsUNZrz/hPKXoAkEe7fvWxj49ftZrOiB
hp4EpDvraoj8uQ01B2Tjpt1bVLNNa6F4ritre1qazNlXVLSe7PdVFDCgHqUw2csg6huUAXekJHYG
6999IaosWE4OO6TKGOaFETzL5/ouxODqo3JMb1OnQ6lN9BGhlTMfFq9xOoclQXGG7csX7SYHI6hw
IEOq4HQxips5+V4npm20n2n8aR4DgeGI1pMDFLWMskBmdZZKT+0srbwMdeVjJQm2jS3Ynn1ymKIb
gWS2hC1odwiTV0n9oppoerWW/7Zyb2HyyjxC1VAjc0LOqFeU+0Ra0BE0HdtZ93tzQu+MiHJ/OwH7
C/CNt2N7Ja+ymqEbMmDlfAZZu62/Ru6Ad1fFm27F7SuCvXr7mJUwmIVcjhSX52D8ENSfdMOhqajF
QCSDAxKamLRVMsjQJqS9jELyaa+DHjIXvQeyHd+xiLcIa6VMCSxUaIOV+3lhGTBlSfLVo+i6sh9l
oNzld7yYB7zH5Tn0kYrmPAf0ZlSENxPRmnFoMeaarC+M0UKaa6dEbVdPy9JWpg4JS+1kyslhSqnb
ItuRT+NxUCVfmSgYbagv6eRoKY27Dx9/Ser8OvT4/o0czOT1zF7vkEZ32Ttv4JKnDDO0WfFS6IpI
nUT6cxgSDXmd5gouE1b1kIz/RjNyY6boxiJUioOQoelp3ytm4MazXZ3e2sbu0GGjPQ+edRhvUAb2
ur+MAtN5OyRWFrqUoV6lI+pkg/BHIp/aIRaAlUgAF5tgHsIypgFeoixUepHupU/e9exwhSe+aUMf
NAXUwggLxsIPihcMTgtUQSiwXZG0ksEhhhbIXQ4S7Z83Ew1XIctfXPk2xBwX4tOzibQHSPM880HY
lyw4pd8qDlYbNFldEXQDHlXmxRpau6z6Z1Kk4V2RG/kl19RjGCJ/asoNDugeDdS5M+KBUdTYIToD
+FRjKC1ESfUKi+woYPlg7dGpozyy2QaZL5zBJzIaDmzMHLN5jAjSosvPySQqOlMfkIUBRXr+GdwR
jmEe9h1B4N9830dRK0FJZOBbovxbgmdmVv7FQgqcQSSEA5FEiuY+y1BWNJX3VvDdjG4rTRCLC3eK
gxAVWc6Ahlg7VMCcCjzzRK/9YXRZAaJ0kQTXqE2FMDMQk66ohh5Mzrvn3sjikFWgx/oz2mvtPrCt
mQriqm1UXElRfz/frKIpBkwlZ97HxoZnbn2bO9Xx52iN8Fk0pXmbZGElj/P2qAnBq7QAs2bkIRa3
dcLQAdNcikcK/VxexrdpNXPiCKcUbsbEK8HML1bOrk5Wb0w6YCYvl9Gu4/6Qj+2TrFmXVF0OkSXq
zNj0s5U8tr1reb3elwa7BdPGj+L7qRGVpQi3jvPkVm8VPZRxAab93dJ+Spez2aFrvrsEkW5T7SYe
Pk/0jobf6OQYqijQ2y5ZWSnIXTKCqjTwJoKdZF0a6TF80g8YuA1WLjtD7baCQnh7PuoCF9y8OK6E
cl4uS3peTw0gG7Q6H40wsAOUdlqZYeOGgLY1A4MaS0EeUuSHnNNXBGXiU9QAnuNTEJ715AimoncA
5FUrkx1UK1vRA10PrRFaGdazOn8a1HNdCI5ZgRYmhyaNYaUxYdVzefKaogpneQhECbltERgwY1LD
AosUJyKhYdOinQvFceMNEiYKenDr/t/9lWI2/UfUb15lcHDVo8G3Ntk7KpGI3chPkjy7HXUkQxQu
ipThcEqpx2CQWc5+IF44VmBy8rNEVEQiEsJhUpYZUo82MTT50i+j9K9ShHYiPe2v2HaqebVk7CNW
xmXNSWXVLNVcfZNxyayfWlSJSh/le+WMtNwNWDzek8RcCeRwKaOxFFIFp6TSfTKkI51f9jXaRvKr
DXDAA848DHAAU5lnTZldN/S+qZRTXvTnruvteFq8fXF/wdmrPA5zekuXTSPA619xGdEKUPvNcXpk
fJvIjuHcp0eBvG2Mu8rjAEdW43qaYniQDMbZ4gMolXzLpaktPQ02+Qe1vQ5SjUiTgRWOCCtLmF3v
OBj/MBHl+qSoM6CI0cC2Hwko4HSvju3RxdBkt78RDbcRKKtxoGEmqqxPuMl4Olr8SrA2IOl+nLLA
UdBYneXBhdSzILDaPpl/ra/GYcgworo2itkLa3RjyreKiF9D9P8cdBhSp8dqziKN7ByloS33P/Yt
hHns3h5xsCGBfkC2MOIDL/qh3cRei7G0kogdQCSE/b6CDbWX+hxz3XCqKqeIVq5hnofhfY/4V6zQ
OKwo0j7rSV0wcxsuuQcOVDDnEmRFMaNCEDqI/FjjcEPFNXOxZuwLa5FqTuSIJBWaEXWfjUiMD6Je
RAFMaRxsqEpUG9P/kfZdvXLjWrO/SIByeFVWh52D7RfBaZRz1q+/xZ7zuTXccvPCHuDMeRhgrya1
WFxcoUoGbERdZdWJYjb1SxV/VsvP2lCZtz2CZYuCDF0Ykj7MkNXmlMScwTW1dG4R5k4viNaiu7eN
MTyD5hMqxK5t5xBXoyZAxb17rcvmkGcsSR7W56Kp2tF5K6s56e8g9NvkpZBzFueMIA1DOmDGO5Xp
jIyDS9O1l3JUSvyETpkZRHOSnbrig3oiLZ0E6FPP8BVGUHZJpN04yfQcHdfXFTj7sJX8Yx2E6B4M
vcKJnALU4qKb9+j6IO0zpcfSadl/yV7PHc3c3uvDIuoz3g4keCebm4KbfoXySO5PPpNXlOUxFJbI
gyQW4PXEUXhb3eUNspr4kmVsqaccF8tlfu9d+nHbS1kfk0IW0AS3+mDg+K2dYDa9brYpo4hP/sKt
j0fhSSmBkkNagJCjGsRI7o35gyG+/+UyKBRJOIGQ9iH/nMguhG4algzN/qcBR49kyJCipIdhpWmV
wdGEELRbg2hyhuip1RjxIMsEtYRa4+ckmslLuMYamvqJLyQ761kztywzFAZydQRszxEWjhwai7hw
yX6sUNW0yi4q/mpFaBH8792YrH1ehxFyTUvohONZbPxZfr/tvvtx0f99F42uO3epHkoNZJKdEpFf
NFZmOn/JJlcJH9LabUNWKnn/Armao2IiZRGQbyJuhulMJy5elsFf9EPJf5ZZU7zkM3w8NVdLdHRU
VLW8NIhuZeGwhp/r4SXjv8lgdkiNd8UIrbFkZSp2kcAQNAXN5ZoCH//v1yK/jtdSxBhVOVhrM9rI
WzAcYt+ErooGkWQweArgxrnPV26U0d47tpbcya405Yy7Yte9jasJGs+yVdOQ8AkxshWb7XKqlU9t
9nbb6fbfihsjFKQJib505ZCgZPGKrLBXuhEZ8eO+gnEajw75m/oksp6nxLM++MPGJIUOcxH3zUTU
BQz/okzrc1afQmCDDFLEh7C1/nKJlDfw08JzoYTX6fLYY8iqdJOfwlP1fXJ1s0G3fsSbrAfd7j1x
XSFdU15XQZBKHpd8WC5mNZ2b8EdpPE8Kazxzz0MgjoLuLg1CkCKtk6doWQU+cglthvKnZDmjd8IU
DUYybLePbGuEnITNs6BpUjVMUuBS4yzWbJOJIelJ86T/D4rwPaTYmqIOVS6sQ1fXl7cBaUklfURE
+4TV3Lvr9Fs71MmqhpFXjBrvwfG79twGJADLLC4z+UAFW2wFsRUWM8oe2mIKXwFnD/RP0Tz83000
Coh4dCrxiNYd1EcpxmjhajeSrWufGe7OMkUBe64PbbRWYmiXuSUfJKT3M08XrYfYRTT9qnmNu/jF
e3xines9RBQEUdIkVecViVaZ6+sSHaKL0TpJgoSwYWXiV8bK9jIVWwsUcKTLwuWSxAMQnX8nD1YT
8mE2YWio0CIdv962t3u6NguicGNstCEvBnhJmoBrPVxCVbfrtNTrU6qmGasfazdA36yO1pdrhbVf
2hnfDUNYpE5iNmfd/l4ERD+M1bC5+9TaGqP8EZ106VDOAzIiIJRHzsmegYJWYsV4fHCBeDRe/mov
dcopy1DQhGnWWqddH5ZstroamSzG92I4oE7FGUkkoq1gFELwaX7ilE9T+/53a6CAMO7UaJxroXUU
eXjV4sFbQ/4e8/iMZNVuY/7221AoWIXhIJYp3JwoF1SH2eTQmL+cQJwd/N2CKBgM22QqEn1EUiTz
teRejY7DYt82sVvr3y6Gii+GuQFbmai2DuidxX86M7fH99Q1oCJr5m+LGyHImEBDHlrDgVX43ruF
t6YpuBibSRlLAabn6VmM/Q7My1x9J1WsshwDJ+jxYLRjJMrYw44OcTBInSe8bcRvt/eRYYMeDa4T
AYpMFXyb0w9R8dTPdi2xKAIY+0Wz4SvIA+t5CxuLcZeJbpHk5qI6Gmtm7VL8p+O/zXeh2e/DIZp7
LYN/i95iFXeCXT8Xr4WT3+Mtcux9qNI7SbA6jcsfc9AcTkeIkXmSiQbOMysBxFoyBRmQO190XUOI
XU93+jCaRvnWj4WV/hmVoyBAZx2VCl1E/PffACBfcHEqnNIS0qvvJNOk3HWucAjvVVzHHesBtFuq
3ZqjsKrXjaWX9bVFz8f6KUFPtvbUphZpfgLnTwTOn+md+zGw4tHd3umtWQq61mJp07CGC9Wf+lNv
ayeUpe9JsgnpH0guWtxqZoGMQgrCOru20OHDEizZDSE3+0y++CZaXRtQRukrwTQvPJAQckXNi/eZ
IeR+LHL9njSuhW2BSvga2nmJYctClE3VyNywnL1xjPxhSX2kg5+7dcSYgv7SDXjTo8bjSHPPmlvc
v/auv4SCOQV93Em5YMWR8sxHGD1mvNdYf58Kg8Jc47quxtVdL3fS+DayaLBZvkp3zUniomnhgHtV
zcDijWYwzV19OeAHZ34c7BruKr8bNlNzbjdOvnrKxZc3npIsoiDJjd46g1W8tYY5Y5i1eKzQqZ3+
M1uGp96TEbHaY3Fw/Cb2+vXB6Ba7BEzWa8fxrZOe0G3sCFirdG7s0RFtKHTbIiNpuX91XM1RyNPJ
69onBeLKJj3nYmsn4DJD0tu8fUHtI+nVCgU4o1blBnhTcAkWXqTclfNiih0IWljlStZqKIRR1hlt
xg2evNN6X6Yvdf+0Rj9uL2XfIUVR1QUyOiXT0lGVNhuqVobIyCM73z1BqM+GVpDdfYJsrNlDYlqz
tReGzd1TtrFJBchyoqP9gNxEE97YZKq6ORNyPRnZ8tYcXyOXpbGzu5Ebg5RbTMYCLpAJpy4TD2Pz
zof3nXR/e1EsE5RPoNAhqWuHF2EznNK5v9O5OqhZs3usjaMdoqobTi0nDHl23/T5QYsYQfL+cd1s
FHWjgMBa57MJTyUVLarZ97Z40kWv7R/U/CdfomAzgwuLe1S0u0U9j9zP21u4/yrcWKfumbVFo6yi
Xvzi3249Q0PrHB5QgernZ5ZU/C4mbqxRd0kyL0qjLsCKOuKcuRsdTAg5qSw4bSd/qyPjT6AJjJIk
U6voOi2VkoRxNvYZfFCXwEQotZYwQ8l6Yp2t/VX9MkOXL5c6qsMhRJ2AqOqubomuGCIrFbvTZGan
/G75pB1IOPIntKPCdXl0PbMYirY1EsQIMQTN6meD2RC47/vXhVGgMaUzp83k5SFxh6V+1Ev/tvft
gvpmARRGcGEidRmPcA4z23nzLNeJOXC5taSSfdsQ8asPT4KNIbLQzV1c8GEBkmkcYlE8y8pDbRwl
1AqyY9T/DFmtd7sNqdvPQiFGPxUGOIlwoMUzoUDKjtNr5KDdtgdHlfaFd8En4HMvOksbZR8Nrx+L
wpF1qEXemHC2InSgVL3VGMFUs5rYfoMXhqJIimxoIj3Ioa6gDMzGmdwjKNWjt37+ptsjwhnkdZi6
W/v+cTVGwYUodgUvLfCPaFlLTxF7+TxKGUSyjQEJOiFcrdtusr+FV3tUKFpWa1r0BfBi4h40whqM
LikmF/m+L/4yQoejodJ3U6wi3uU9UFhby+t8zA7Zz/aogOOkC6p7Ar3dN+GBVTVl7CYdkILopE4y
goYt+J7bdbTTSfmuiauZ1gnjWmGZooCjXeX/vRmm+FkQvjYq0jN3C4tbimWFgo8I/JXCoC1IoApv
6uzzYWXJssX3rOHH/RKFeP1kFHyEmmqsXANDsod2R1PyMSvloJiEniLWdNh+7WBji0KPUo+TVAZg
IQkdeipRh39VXwgdJWHSnd5Dq//8V04vkl3eYKM8Q8JH0GFwUV6GTjfH5k01VAYAM07WJWezMTI3
OSb4Mpxk1bir+Npcm+86U1CJZYSCCy1c5ixbsBIuTUEFF1pxrLtGyops97MQm09EwcQoS0s3kigm
eSMnOHPm5/geaoDBipG2GZSUrbX4qV/Yid356hNrTvE374df7kiTx/R8l+YYsiDuWAeytZZm4hBO
puQFXF0oVPSYqPuzjP510XQvNlqXq7QU8ao0YtldGnCCRcqXUkifZ3n52i8QIdVes+mHqBcBRLst
YZSO3FIycOU3wfJ16TSw8EIiJTyWTlq4Ih+8wk52VpHw0U3dT1xWhx/DoyQKYcIOPlsK5CrPO1Oa
R3sCd446s3olmMuiAKbNw2IuGtwJF/Y11GaSL6PZo09MhK4BogVGc8E+oEkgKTMUEfQttMaHgmaT
Usx64kHxDwNC4Y0tHCQrPLK1PXa3cGOKgpc4W4VqnOA3Qy+ZmRY7k3ISkAq9DWJkgz4EeBsr1DOm
1nQ9iiv4Bd+fJAPNJs+3/z5rFRS0cEXD6VGO9OqkWyqXWaP2KWlVxiL2g6vNKihgyap2aRoFe5Wj
L5xkqRRncgULvJaY6WflplnW6Jz/kvB9Oqy41chNU2BGMDmLwXz4l+o551iLY2zhh/T/1KtGlOMK
yE+tu1j1SwE2r/LbWpgjqJ5Fe3wtX1nDYQy3oEsBkyKsed2hi2acSwf3jl/VTDTeff1dPxrNg7MY
XJfzCzBCuFe96Cj4oylDO1JZwQ5ef62Qfh8stH+y58/2Q4WNZQo1siVRig66VCiyliKEeqozOK6k
R+W8uBLYusPVVDH+wYiRiQ/eOGkG+cybm5xvuDGuJnzGNBiD9dhCIlO0M5dVO2RBlEHhhj5UeFbL
eGioZyLZA6X6px6a0LGPANm/fbh348jNPlLgYZRhKE5RDe5g/jGJHtfuH55/CAf3thXm56IwJNT1
mEuXS4lGconzw/UrcK96vIs8MIoV60PGqpgwDzkNKUmlydqMz0XyfuGhtFPQQUwPl/faw98dtw8E
Olqx8igUpJhl1c5rfI5ZTOa3j/MH6pxQUOVw6QnKYy3yQ9kxqH737+FfnoDs7H+dmzNyle8zON1y
0B+JVjBnybbkoRvJgvorDvFtl2CthwovxKHHPFhCzFUPuvjcJgyixv1IcbMeCiG4eGqriYfLpUH9
UuOe1+74ZwNNOmCgxICCYUe9ySp83MZ5yOf+dw/5KEfLLGmTkCNXTLyp82umGgPLBgUOTSKUqlFh
43qbgMPgdY3ZeRzS2aOzvvVW4S5HhVUI20/sSOBYI6kPyaB76zN1WoRWVjEqOJjTP6FHJusFX7eX
+xllpWeSvS/s8rVnXp37mHs1TH1GbVEjna/RSysYZnsqniQChihkSwdUXBtEv6GJRwdm+4tvKRij
bjvp/l5fjVPf0wAhlsGlMUZJJ4eL743Mr41/bpvYb0nZ7Cz1PZMa5N1oGwdKYfioXhczmiun0TR0
IQzeMFUmj2E8kR/8PGwYy/vNmb+uj0L/SR2LPuYxjasIZvQEFUQoC6j2eOC/k/ocKcbcXixZy8cL
9GqPugYiSUybJSYzIQlngqjlPmzGyBIUELJL9R+Vs0Asr0JTCa1mdM4nL0e9FsjiyuqxS5HWB4WO
8EfNIxsjFGr2dSyPS4gaQhTdp/1yTPrjHLJIZ3+DZdelUGCZCFLX80SXcLLkFtXUDlLd6xHCXtpj
eSealRsfcos5aEJ++8evdbVKHb2pBCmlKKOKO7pEsanyhMVWzlVQuflZvktZR538uVvmqMNWtYUK
bhActlA4F+JzH7FyWfun+boe6qTFvK6uxgwMq8U3ffHaTjP75O22h/8m6LgaoY5UWGuqLEUZUTGa
HNXKXb3EPTrYKvRcKrxlXIa93V2Tcc9psqzwKt0h1c+aMks1vBwTwq5xTDDutKTmCv4RAovC5/zM
ivp3t/FqkX471dwYjbVCkrhxawod2AJAxMqJrJYpxsLoN5Oqlj1Sc8hoZajycKuAQtYfxVSblVCH
d5LXoSo6HF4FzfIpioysXiHWVlHnNkpaqKNGWAO/HqbGj2ebOb66H1pvFkGf0kUzlrJHC75+jh+k
EyFTJLXt8Dl7wZCx2/gs9lMC0h/O6cYgdU4FdEDzSQ2DK49+juF1GJ6K7Fvea+Y0/zOzWtp2r4yN
NerQGp1Wrm0Fa/x0r3YFtLtlyxB+QCTAZpykXbjbWKJOrsAb6cwTPpqen9C/pXhK25lCUnvimHg8
2jfrGlqwXHXoudTW295Kx5AVtO7/BlWTJFnQMflC/YaQw6gL8mxYrScfZCc6NJWbvuemQKYmzzFr
uHo/rJOv9qgL2VjXJh45BB+kICM6q4/mFdXmfuL5boqn+jIXGr6CZej2Xu9/1KtZ6mU2h4U+awVa
9vswecxyEaWm+EmNVN+Q1T9qIb0uUaXGy+qs5TKDHPI4hjyfHJqR/HVkiZeS7/LxTPxaEE0vNJad
OFYNki1L8x0PwKJV7KL8pEuF1XWMwv4+Ll5NUaAlGNmM6g8CYnV1Ruk+ND7f/jb7mHX9+xRm9Wgn
NyoeSxnKozLFpiz+TBpmLZX8lVsbRqGWlqo5xLfxVeRH3ePP6/G7/EzmohQLoQxUPm6v6TcgeV0U
hVnSsqg9FOyI1ppKqBgsUpdG8fagQtRzPifPrBwOaxcp2NKWZh1mHQdLXH01fUujx6G/u70oliNQ
WKG3hiSVoY5hlPacaCc1Y7QY7UedGKtRDckQNTz98A036a4aSr9RAxB0yk8aFPGI9Jj2rbIMJ0pM
/hN3IJIUrKrD7uWysUntWzQqSlU2AOFEOPTrw1A9DbGt15M5yQEnMXZwF4Y2xqgdFHqxN6QRM8fa
1GpIUnKzp66ZFuR4KvhRvTC9nrU6Cm5lAwJe8gSDqD08FF8FFxeM2bzGoE5I70TBrILWTB0eL1mR
sdRdZ9kslUJcreH5uSC0TstYyee5E2u/5euUgesMK3R1bkp5LuUNTDxOhdfWB2jB33b53VN1XQVd
iNN6aELmAzxSLURTw6Nc5441AuzbVliOT8usVcvaiWuDzZK9HswWqW1gdFN5mh4au34j9AWaYi2s
1wlr7yjcrepqKOIQuG4s7tR/Lli4vn/XKxKyUpKqKhqdrFeNQcgKohWxHMgLsr2vfhae4Sz3ioOk
OeosIkTEf/zhuq5mybo3KBJC3HEVGyRGS+nEz3eq5N/+Wvv7dv37FEqNw2yguQPPRgPj/FynO6hV
sRyCjGx9uK02W0ehEs9LIjf0uBMh1Qn2DNSdffGBVBpS9vjYbsJL0XgZLdL4Fx1KrFo5i3oFW3Ew
2j0Ii1I7eSWqnKGBPgjeTGwDCW3V+yc+sEhWLu3RH9d5tU3FFn2qjuGioqqSB/NJPhsnQs1ouLmt
o74vRGZ0Cp9JTa5AYZZMOhjByuCV2f+a119AnQJVlatMWBEXZFH6HaD1ItSifdth9kHkaoJyyKmN
6zW9NCGlGJZIrKXNba5hlZnJD721lZRbDlxsaHWPiIM0Okf+5EVf5IceCF9h5twsPZaKOGtVlIsm
arPitYxPBwWuQRJMtXeU8OftndsPoza+SV2YoiGUObci5BjdNiDpQv0hdaF9cQKBl9N7oWbGjGh3
P0W5MUldmWMktWlcAfLbT+NlwjxGw7iMhPNikyYT5iuQtY/URRlqTTdMOdLrhN4NTC732at2F7pZ
oHmtiS6kY3xuWJWqXZvg7dc0SUCYJdI264zPOsT0tjEddel5aAO9fWZ8ul1/vNqgr2Y1MrixNvCy
nKzhH5K9R4APcR703RE5s4ZnFkuJL3w4AKpkCBjK1nmd5kJJULEKJVIsnVrJXFfVxRDDS1yJltE2
x2L5cXt9u6i5sUa5icKnndDp2EIik5EdWr9HkxrPJDDfv0Q3dqhPNcg8WE9HZKSyNwjLYhulyhb8
2C79JFhs0ex/ShxON+sBs+8h/7eZBs2RomP2KxMKLC+pH9r+H33wqvHt9g7uRz2/lmbQJClFpWlt
18JGehpt0Roeoy+GVX0K3fGfC9Z/lu+ib7dt7gbgG5PUfROmWZPlJL+XSI9y+E88n+v5nk3tvcsM
JWzsULeKkMdj309jaM+fujcos34hwiP1ffKaWPlb8jAfppN8woiZc3t5rK9G3TRqFoVrUgxkkC21
JOl11gsr+iO1+e3iyK/YBFhrMkblOGNxI0RGvMGLXbk2+8Ua7CHgIXZr3V7U/iWw2UzqpsEBGDS0
0CJr+r9h+rI0C6sHob1g6T4ZKmU1hrL2kbp2ymqqFr1FL34b8X4E3jxFWuy85hmBAfkcv0csg6cw
BG/pQqtnsXU4DaT2GWgrcoa/71cHNntHwUcppWtdlug7Wg7G9zUglydcENqzZn0oLVb5kvzgGwui
uVKWVlOLUMaJrhTejAen6+/74aTyscnHNvrIzduecRvxjUtby8YRR65RCj2GYxjh+BRruQVtus9Z
KJoSlBjqmWWO5YiXzd7YS7XcaIcW9pYDd0+SOo2n3X0nVDdEuyKyWeyaDPDHzfbfk1YZpAqXYj8j
gD9EEl0BEtyxjXFjWzlM7hC0FiISxs3G8MrLLmxWWejh2PAkXNU0Xx6CqPZvfzUW7l/++8aAgBeH
oQxAqfCMq9NJDsoRDx2/Rv/d7ITH/jX3WGIOTJsUhrSxmHbigDFA8Eh9JYkltOYc5aB2BluyhgA9
DD7rZcEAEXp6Y4z6hofKCbyzVswsfs7aGJVGFo8KywqFIU2SV3UrXnzSMMmsYXzfef17ZkmPq8Xb
oh8WJs8qM+0HyVdYEShYSQRda/UV9+hwGJzEbzzknUtMsqFzHs1w3InV58IySA9yRHIeSkqCk9Da
gpv5nUdmexWHEC1Wrs7uvGOddbqYX1RCpGUzroDJil+a3IxgE9xWpvTIf2rwpmL3KrBOOz1LPLbQ
NC4WNCsQkb9/xXjbb9mjKF0G/UlXFJjx4p9M9VCGC4kUytTl0NSRiGuonGSnDysnVnlrkSL39rln
xF60XkcmxkUukg5KPmu9ulshYicFFZJp/ZQ93TbFir/oTPIaSmCZJv2v5Qk8aAGhfebuBDQ14kwE
BLDTQ/UePrGi5svD6cYFSM93YOSniXkoHNvas+7lAYTDjuNJ9Qgtz3AmPEAol3sGGfkczfmgHbjz
YodH6S2zJ5/3EmbTG/PcUJGMJIqNsSgY2yWa0sO5Oo9+6XOvZDCu9rLenD/f3vn9y0OTZAMTgPgf
8bUNtmcah7csIY0I8659jNqhtKHzyyJA3ffYqxUKzSdeFMMiw+Gssy9F+iDNX9qW1Z5IngIfP+XV
BrVzGIarMCEvkRtDwL3beMmreiKPPGRj0T16e9su+HXLGgXjUpMbEwd9EmTaykCpzMlrXiFXDUGP
V84iE0kE57gHIRgfC/w/Mwuxfzivq6UAPVaFzqhCOC7xk+gue9Lc6JBZaJj6TjJwxFtCa2EcU8Zn
pIUTuHTtyyZSgQiiaK9V9zyh4z+cJEZKh7E2WjxBnQ1o9EAHyBHizlK/JsZPVfhZ5I+3P+FvMOfX
FmrEoTauPxr82gqEqDJFLnNwSHxYPI7oHOTOyYl7hNKBVXrqE5NtgOGoNHHgFEoRl2SwSxxVBtLV
FWjUVqs1Kzs9FKwYn/XRCAJslokGOgPaNhjIEmUITJfZIYm/CAb3zthNcuncOBAaBSSYJhdHnnBD
xEHxdXrrMHwkPa1PWcDb6zn+wspmsnyEQhS564wpnpEGbiL07r3liuQI6FHUY5YmFzlIt9ZFwUpd
hGgDI+k+GS2txaH3iY4D7zeMIHv3K2k8+Ewxc6SpEnWnN0PegZcJ2yfIJ0zl2UPj65poMT4SQaUP
i9lYoXyh49BEGZMs0XQY7cWZvOosOqmbv19ot63cyb0mILl7VnVxdxc3hinviBMhmWMOlEj8IUFg
lnlkWIEtH8jaRcorymJNpCZFZKQW9qocos6OKlYHzq6jb5ZCOUSc1msSDZfJIOlyfPVAc/Lj4qpu
+gixcWbsTvpPbn006qopc60JVZInnTXxoddlZ+xXDwxTTqbhmqm1w8CrmNevPEVhiTLvnrLNWqlb
pq1TWekzrJVLvmTQFu5CS+vdNGHlt/cHWq6GaB2M1tCrPk+wRtHTD4QevfcVj7dln807z/ARmg20
zPJFK2XcLnopmfXaBcI62UPHnGjZhfnNkqjrpSgzPZ0VlOnIcAmpFKzfCsyhXjhA31lwuB83bqxR
+FH3rZxyJFgfwDAvWoTzHQ9ZRCI8+PsTVwpuIwlrEykgQYWiaxZCTgGsMsP1XlZjR1RZfGK7welm
URRqgNKgUasRiYcITLHlcVpZ7Qj76baNBQowqgFvOI4HupMnHGfG4Nc1nBwficgAsF4brE2jkGNs
cmGJe2xakyZmO3/j24O0RCyMZ8AFLYQxDJ2MDCKYDGL5ac1OYe0l2tEQa0ucn9MyaKOg+iOuoc0u
UjAxdJi3Xsg4WpP5eqNYYecr7IXt1tivVmgmGWUWhSXqe3ITq4fSnf3k1AQiyt2TyTpOjC9Fk8d0
FZeVOsmLlm2w1FDd4E29zBhfat+ILIoCuEcwD0bWuwnMjHmZ845cxioftENnGrw3sic49t3haoWC
IY7nE2NaMeWU42VdOONx9bRDigkn1qDgb87S1RIFQS03qLxKiCDES2vq7Nd+Zy92hB7j6A8HdNFz
9n+7RyGQXFUggJKADT0STES0CfqlT4SyWvRza2YBBetbkf+++VagnFCHpMKhkvr3jotNaT0kMgvu
9m/b65IoMMqUqBpnws2ZLaUpxMd5FG3wuGkcc6R+H1ivligkUrRGjgwy3Sw8y16C0Y3GKqBHgqbw
+9UhLAmsxhGmc1BBjBbKSTNqSHu2mHpY7cyJYzN0UUnxCjdumLXlferbjXtQkJRMWV8NOtwD+eM7
NKvYRWSS4aXM0s7LfXwXmtNLfojc1lWfbl+NjL2laypl3zetMQEM8+6sVO8CxCT+zgCFG1M/t2Eb
wRebvgqiPij5mPEY2U+mXnePLpxkyap3KbneJ6tGG0duF2fOEoMOOpOiWTxHNiufsv8Y31ikwEOA
AtuUN/B9SCYexS+EOz2/XyYTDTEncNZMiK5bb/0cuayRbdbnonBE6GVpUiU8j4fcV6V3I2Ip5f4m
NPt12OjyCVf3Q2EsOGxabCZf1YPi46w9zQfjLKJBDNkp+7Z/XPK/Hx8MV4MUjmh4SYaYOoPBe9K1
D1G5I7S+wJcjHGN3xOiPHiQWKcYab+WX5D4//Cl/wuZ7UgiTQJWjkGZ8zxwSREVq6vx5jD7P4cPa
HqtAysyWO0Geix3RMe67CzBskHoZl4jn6ktENzmRL/lqIHncQfRZ0RwDremSCkgJa6knhubis9I9
t13ltPJzo3GM4864euhKSlpXzaDHQDI9roN1WoPemJ+EMGV4DcsMhSpyLQxz31xg61EqgrG+G7LH
24552ZIbjkkXTMIEaeBYgVOArNEeT9L9YvWB4jcW5nXt5ZPhjRZp25o9cJI7DNskzrllmwKYrDOy
giOsLr2d3OkHwQezmCV57d145tiFYIYX0rWTnJfQjEOunzQID40VOYm3uKmfMeU0GF5IF06yqBmH
mBBUcSPy0FNyHufXKn+BXOvt/dt3Dw1twYIuyRKt6oNpKg6EolhQIx6i7K5a3HJmuAfDBJ1dhvgh
CoaEuUko7w0pSGRHmFgXG4Gdj17waxl0ajnsGr2ZCZU7EWIj+ttIfrnz0YAnZC+iyZsR5uGGIzP8
Iafnll3inRtUmqBqKpc6WDDBfom3y+hr5wsVuBcxR6h/k0u5rpHy9DGW27r+N/SZ7eFpPYoB6URu
cG2z1sX6ZNTlOfE6+sVJQ0fLhU4+jE65JEfk762/cj46t6z1raDOhBy/KQ7D+CyGZi0+/50J6s5M
01WRGsLI21efCwhsT88ZS8xnnxpNl5EcEUC+J/DUnbg0VRhNxoXBqA0Grz9GHvdIgtKYNxc0BfpV
QFRfm29c6ZI0TnxgaSPtuv/mF1BRuCEXkBDvEOzo3fDOGeJTtxZuq653RQmR9mroGahBouwPbr+x
R0XhahxmI9pKAfhtqlt1NQ3m3BSxJWY1UsBQpg+kWFecvBofhiwqGG5DVnPDOh2J64I4tLrUog8N
zJHaY6e4nfFmZM+6z7ESBrswfF0o3dlUtV0UGxzch4v1oEv790YJwU6sW/zYsxLQu1iysUVhibLW
oxKRd/YgCki+6U7SdZamTQ+T3kD7x+7S0Jrz8jCovclNJQOl90cANuYpeEk6TlCM9RJg8Vb+g/Or
Y2+3QenqIPRFsxoEXh+yE3ko1FZ9btz4kRXgElS59V0p1AF5odxzHOBARpa/eVant9tYsP9Y3SyR
wN4GrSN1iaWC6MuRrCDvgMPQLyz1eYU6Ve4xWRR2QXRjjYKeVQQTLafhaiWtMriTXO4pgyhW5M1g
uENJ5pVHSzljhawtpKCoDUEIpwjdvysU3ySf1D0lPElIGZKw+bAaefcXCal6ReBlQ6aLnks6oJOX
9DUm3CmZnTb/mTELursHwxBkHtCqazqd2c9WQ+wipeIIQdGhRoIw9EeH9Fwnts6YltuFlo0p6gy2
PWjqccvCVJNbI6wJjzl3zJpzLdxzrLtp/3G8sUYfuVUCJyFuWtuIzQFDBqdLOcEvzr2PuDK3FAVM
9aSRS3hgNXLtAtvGNHXWDI6PtISHfmQ/HCL+UyZP1gIps5ZVpd4/cxtD1JnrUuiljhJ2lPNXV3Eh
+954EYJmweH9YrVZBcndA2DIkKjkFVFFAva/RxxgXfZ6CnP9VDtyEb42gsjSktrfu1826PtHnSSp
qnPsXX7SBswCYEGv/MNoFQFpTAlN0UwfldRk9YPu++bVLDkmG/SSc07WqmIBh07mavKbVPmVFJtc
d7/qz/H4R0hy3cgPqSIZw3WNDnFWjBSBohxPDzTBFB7/0HDuYBt4eBvBH4GJoUNzkRdVoiz/3xVG
WcYtapOBk67PzWo8lVVlFfLX2xi57yFXI1SsJNViJfQLtrHjnBb6CQMDQvYQURR08o8KQKRpRqsk
7TUpHECthIFzLsgxrB/9uL0ElgnqZlkmow5rGROjuvgiRj/AaM3NLKaGixfTt/F2HdTHGCAbmQ96
ymGwpg0mLwxyNPrnT73HKjDsBa9bQ9QHmQQlSiUFHEd6Fz/UiuhmOngc66UyF6WyjWhxb+/ebuJu
a5DCCCPMJLGLL6RKYM55VvBUBIvai3QmzQutt7BSkXt4IYogooLWuiQJNIVaPmk9H/LwiDl8Qdgo
SEEnd+6gJM6fLGxjiAb1SpCVRYYIrHCffe0h9sk5q5e+FRD+Sh0g8B9t5MYehe28AtHKooCLkA7L
tEdlWrWj02yRkcClswYI7zBWSO7fD065sUh5fjumWtmpRPYY7XGlLaD0bnRIJq8WoVlaNcaO7h60
jTnqDBSiLsxpAplWkQhG+zXqNymrwZFlg3J/FTT/vYJ3tr10p1F6baXPo8D4UPsmDAEKOwZv6DRV
FPhfoWAQYhl5ccrRxrxgnFdjDUnse/kvIwZJnW2up5lvklBXoU9ezv1ZRb+9ucqcKcyiP5QrS/dh
7wEq4r39vxXRHFFxnbZpE8LT8xPJBfe+5HVB67Hmj/buiq0ZKhws0e7OgTEYd0V7x42vesJi2iAR
Hu3PGPaW/x9p37VjN9Jz+0QClMOt0s4d3W7bN4LDWDlnPf1Z1f7Ge7ssi//x3AwGMNDcLJEsFsNa
WP/UdLac/+uhCWMug/ASjy7gXtyxdQgG7d3ta7c8ANr7/i/SW6gjWpJsgN/4NyxRvYiK1HrDWlYU
+TCIs2Zng9XeFSog0dIxmkFars921BUTlU+smMcvormj1E1VHFS2Etd60U7HzJ3ki5jMxI77rreA
YKk4iRc/kwFj5Qv+IpZLsYGsYNVIEwM3H90KxZm8to278aH/KuzUPeNBRquQaiqvXTC/COXicDPm
etZ3eBSJGXblGPVUc896Q3Fph98Y0M1fYNBCoKqoJiKuYvFV3KAVw7pgyydSGzkR8LKq5+3Au36M
PwXwNdw+WgZsYaAOMpSzNyWj3xgDtTi/8sy7VYKv4dZTmFZyzoqO7g/MmfBYnBgn9kz2eCh1OGOs
FRC6dC2mvCcLdwewjsSICodrk+S/qMNZXgEU/UE3YHnNB3G2ha/Mt4EkCk729mw48UW59NidTzDI
nrrKaFOEDSsR8hfxnA0KopmZUQL2H8ACWDUmUDRbjzp7iF+NLnDS8VNIUUmvHaoiqogrCCyWyJcC
OsHMGVsC2pPTe3G5k9MP//82qIimaMkgtgLoIff+iQTMCC1sXc0YT1p3p1CciSu3pHz79zmj0GMz
jye2kyyNhYbUelD8QhpkpwMhgretCrvTubD/iyjONlJgK0VZh7Avpwdh/qool6w/y82nXPkiybOz
LWwlv/5FGGcJA5tKHiv41TIbQNd4zaPd1JxNOXWshXo1rEX52zNkZ3yTBIRSKeh5D1mhquHPd66o
zn6bDA9lSKm1bm5Xc2A/5UZUUofYfdMRZKvws1Q0tlW9bJ8bZQ/c3bwsFsjnQ5Qjle5dL4/2goui
ykJ3Wwp1Ylz6FxdyUZe50HiBgE0F5QTiCrdXOjtsqBuY0od79uTxsDTiBP9Btcm85Ni+bNHATJ3+
Q/9xcgYvQxuTSqAI7fjZvk6shqxl90ayTLYmZ87SvYjSZI/WRFg5oR0/2jeWijr2GSwvlXeWFjtl
UwOrUd1tfy1KChcjhFIH8ydrlw4psHcHwbEU80Ee58O2mLUVxFuf5Z+MBniipzyENoPPYPMlP2Ib
pW722n6Y79mdGN+noj18JMQSPqVxoUJYpqiM2dbYco92MAb685fiS3HKz9r3zok8A+MD9rZISiI7
8BsvNuXIxCsLB5obD+XiDxT/F/XBuCihdRHOkjFL1cO5jnpHDB7TeCSUWLtrb6Ien8XrglgHFiN6
Yq9SBbXb0Vcx1kQVStZKMr9YBRcrikKb5lZGyMP0AfAeTJRkWA5Bl2TWBsV+kcTFCtmIYAgMvxZ8
5aIDTJBdnNqCpz8XgKLST/Ke5swhLEHn3o+hZCxWH81otbWe2ohOuSxEiFirRd9qxSNsJbM+SBFj
Hf0xus+Wz4NDuCsPbJRee9i27LV+/S/SuFhRl0WSyRXyCc2ecYTI/z4ZDHDNSx6pmSXqe+lcQhFN
paakOSyQdbbQD7W1V8ExPAOvYvTrsChJpbeEX+lcpFCLwVBntkGiaZ7clXYHxs+WqKQSbsXvsM5m
/D8jZMtFMaB9WNcAyhyID0VkYzoXIwLkGHXawNg7XwZCXvWQH4d94ptu6wq76ZGRBU+XyLO+/U0B
7RcT4VIMdDuTVG6RB9Ze70lsevbe8gKfVdBK3/hIyaMOlIsfSDkxrV5hMp3FKWmf7tIDWGjJfQji
0udfo6AAD7NSRhMyTo9G8xymhathtUhUqNVgZtUbaTT/Ks1CIExlNUJGdDbuGwA2ohroZN8ZtCsb
dqa8jLB5/oFaYslDjCXYSWTt0BWc9FOaUUkapRIXNEbTiqupwbPtB8kHLAK16Wo/OWygOrijSNEo
lbi4gaVfIyuBs+2ZC/o8iSxZn7RG/Zok5vy87WWUJC5gBJhcELSSvQ7V5rUuDHs2o++yQYEbrNZe
bu5ifqaoNKtUnzXEeA0zKW/oDeER2NbzB9kHpdi+f6Wq+2uDE7dObHDhYwKeI+ZFITE560e2sTBf
Qi94N+0ZGvvkaUAZGNm2BLrv5Qn/dUngCCox4BtnZWcOecXiyOgYdgywAxYrdb+iUxDilja4EAKq
oApEHoj7P+yzxMAlwzJiFXjtKAP72qZqW9StbXC5iNJUcpMZcInlvsfkbwGO6dSpvs9uw1JS9z+Z
qcllIUrQ1cCsgH7Z7AfleSgfoo4o+hLh0eTqGMm8/A8taQaKcjF4ZnUclKegmoisdFWOJGkyZhAt
DZfYr6k1hv3LImCrGUH8Kk+u0bZ2MJ7SJf1vct6M8yaFt6KsbOsWR2aU76Tu2ahix7LOqpgRclZN
76oPP4vVpl3UqRPkhIAU7N/Xf1W/uvn7XOitqjk05AaTxIZwL8SvTfJ+27So38/FWq3K4rZmM6pR
rh2yTrkT2pGwXuKTv6WJN5+iNIdAHtjsuiGd++5eVAVXE56CpXG2VVmbXJEx6/ivbfG7D1bV5kIH
mJy3La36qcIMBIMUVkHLpGBCLEbi1DnCIX8l5LJv8NuNL6kWpgNkMCXwga4oge1QsRrxjznf1rFC
G9SDtrUr/eJC3Y5rk51Q8yqOi3aC0M3RUCD0YHvlDvsyvnFXXrS76VW8Z3hVjCkJjG97xlQZeMp9
+mVb3XWLuYrnPLgehXoJNFbTqM8FxmVaapKF5Zcbx8lHu042I9AuszrkbvHDU3NoMeSR7mrWlPmq
26w/ooY28Ia9bcXWb+nrwfIxsEukQk1b+BoDNGZ4PMoXxHRgkgZ2cJpJFIZ1v/h5kCbn2u08DnVl
ose6aJGd5Y+C+JK13xSFoq5ZTbBv1OJcXLbGVGZrXEiwhwNGnbDszjaBqER0/b6/kcMM58bPZTGS
SrGHHHYLj3fL3jy/PWKfqfWK1aztRhD79xtB49AGUhgilZ+Hp8L08+VuFAkjX7/fb2Swj3cjQwTr
ihxIyOJbYLVImNwfTsFZRWVD91NfoRYe1p/KN+K4N5fUTuZQSm+lNTC0H0Ccc4/pDzdDBtOBUove
26KMjwsiZT6JWR7A1tPoEISyI6m5Uze7yZh2215FCeLChdE2iJsVLshlvquMHXDv7CB3Foo8gYhK
vzX6C8uMZAM2MVSJ23TjfpJFQpP1+uf1I/H9/SkfMHEKmh0EptGb3gGc8DF+0Z4qrz5YAOnCxOSZ
zuQp0+CZc/F2KHM5R7jPDt0BOyT30LH35R7g3T9QOqfCMRTiziZiMI/OX7cgvrByHKcVobQWL15U
F+esknZSXuzNtPuPodfiYkfTYm1PYus4ndtmtgzYR8Gp3c6bPNXHnU0CaxMhhOfOHeoR1UQG9qAU
oTOWvWfqX9N5trdtn5LCBZHFBF9Tl+Mmm7NDo+R2Ci7Djpo6oYRwoUMeC6UTQjgYpjb0Y5RYhpsv
IOMrs2EgrIISxQWNKqpzMJhH+Bz1JQhCO07P9UCtsFJCuIDRDpZUGuwxl7eYO9FrexYB/zlkhC7E
bS/zINZxWyx4w8HEJ1/+rmLq3nLA+r6TnNIVUUmmXuTbask8AIOIORalnBBwVfkyAGF3KJ4bkqWO
EsKlFGocq0Gn4gOp0uyrtXRSTfmhCprHbbteryL/jISyyKUUfZ8uQjrj7FgRtLhn+DlsB4MRn1I1
3T9k9f+mSbLIhQY10GrZSEbG+4jeN27ieKfa5U5+CHxWt573Q2I3CL5UY2P1LDGRCTJUA2xrb/Zz
kwFUhWLqrY50ZkxBlTfbQeVa3UfiIJnH/Jbr3gjhlJvSclpGA0IG39zls1N+Lw6GX+7inQEWwxfx
Q3iQHJRDGZIv4QCUfuzfb/QTK7UDiBqCE3ZCUjsQstJrK3lXlE31HyVxYTBVhzQHTD3QUud3Ypja
beDX5l9sLjNW1Z+fiwuDzdg1pbTAvyLtW1eDBnI6JMM74nOxQsvW5+ICoJbF8ig3rI5nj57hL3sV
RAwK0Hv+zvhMQ8RiiQmOTi4IBihoieYCB6uHF13QbVNwep3w4tXMTP4pg2+Dg21X7GOthBPnu1p/
rrTcNpbPBkURvZpK3IjhKkvGFE5TH9dIJUbLFvTxQ4o6qzFaB6CPHPTob5jDYQhXtbgYGC5GnQfV
2ytuBPowo5awnMDXbePY7SwaTGLdJq7yuFg4jZhzMwbmwuq3fN6rk6NUim1pH+phL+eXJTj2FDQm
iwq/m+FVJPv3G9dVo8FUU0xMuUv3rMSPkkChBa0/f+BOGAIFTqv4FpRvJMRNuRQWhllRPv7BxKge
Rp9x7TRIxsgQz47oN31upHFuldZmBRotSCulQxd+nLunPP/SGI+SdScOThK/lxq/MAxHGA99UxAr
jqtucCOcc7VJT60GWKPIr8fTWDzLceh2xmnRqNGg9YTjKojHVqjjSAtynRnmsfysAjVt2afAaNPA
sY1j/TvUIhkjs/9+xLdC0s1HLOM2ALpvzob9EszCMxQrUKQivfY1h35RrgEuQBxGgUQweqkKv2My
NGVSd+z9n5wXX/aKez2x491w0t3ulB7AystKcNoheNIvlkuB/v7BYq/SuUtG7qI502JcMupO+Gqd
EneyYwA8mKWt/h/A91c98EZX7rZJCmmJNNZN1MBwUX+J4q/ETcOi4u8ucVWHc4lsMqe6s5AFi7PT
HHIAQ9egyvHn2C6Q8mjftsWt5gI36nA+kI5x0Esa1BkKPbatXLWzsYocbKa624L+4AQ/9eLf6YGk
AsuYZY5jYzPCmuGEVv1HCwgxrJdoJbZCTTwQn4p/tYux0YJ9C8ElO8+7zs0eGCfJ/NEACoPwaPrF
rnwldGSntfHt+Be7GA9SDgZqNjO8+O0dA2QsP2Gn161d46iByCC7+xFIrW/UZBGlLHcZlTGArxYF
MUaSXUW+F8gMiLBL/qE+VbEOOlYIECTlqE7fRkl90PPlDHQ5Ry7jczGGh2iMD/FgvUTm4BBHS+nH
Ja2lNBWxKEK8tZ+BdDmdGUOEddd/MFGknf6hn23rt8PVXrmwMk9WLhoCsuRYwOq5sNhKlT31Pcrs
Zu1vK0c4IU9RVU4aSlhyhRpI9CQoCNPWZ4OchV1/Tl1d3eICS6EEWpCauBSSs3UPDzyCoOcQ+YYn
eAa8EAWXc3dJLtQWJXWOXISZjb4Fbw58ogNxX9p96srGmYfjZH7fPkT28//seyr/qtcMJZI7jfVl
BTF2y0nylBg9khnrykX8YZJBCyfGRIjZNkpshOM33dyzciy2QcZ6dEn8FOT36vCfDEMVuYzWjPMp
0jT8/Tk5ppnXt6bdJWQJej0J+9fSVf5NH+tarpohzG9+ZCSB2ErZ9aNtOGzeqL43Dn9B3H6TLmDf
6NdTS0Kpi4IEb6lFWho7KHUbmIcvQma+hoZ016jtqyJYf1OQ+2n8YEf7VSaWe+sWjCiwwvScNcBA
Hz4o+dO2BRJXnCoyV7gxh3HSa0nvYYLKfXXG2NsOnTpf2vWu6OY+/Y5fL8bcKMXlIugGWjI2OVHK
VzGqLeUg6IF9iPF3Da9s7McmVvKkRnMMWFGg5uqeBCawMxiv08+qKSYlEaIpZ+DiSzCKxlKOcPRE
OMb5U6wTw0jbUVLlBwiGCGhvOfuEhRzZi7XvQZahREQUIYTw0wNVGoe6GuBI2+A16O5T4ZMk/LNt
JqvP4utX4wcHFCOYdIslQmbwrISVrQuyXYiHwnrfdVStk/gmb7nzjUW2cWkseoEAkrXgrlbyIvc7
vcq8bY2IFBwTRr8aft2acr9oJaOomVwG5Igpj3P/NnXcn+bdtjRKJz58RGI/LB3sQBkfRPOSkgCp
xE3y2zSBhaoV4BSxyjGesuCj0eV2l38AknJnnYOCiobrbZ4be+CiRqqXWVF0MDn504+MX7gDxYd2
UXajywg2aNok9hc3rkr+jT9OZtAmMTNyQ/Qnbd8M+dEYPSsirkcqIPIoiTkw5XV9xEkGl/KOVdpD
NPMnJwAFBQj0SFobynm5VKOs1H4J2dJFhqpPrdpFfsS4FhHmtnN8lX/M951QAPWSPXYPjGOAVcAZ
+Qu1qvKHswP9pQ7+Zdngdy6WdLJKFChwY/k/0IEiX/yIKQjZ7zBATRFD/CE7vIrjvGqBwU+NVaCK
elZ3+FqFH4x2fFEP+bk/l/580h4q5ztViia1ZJ/0JkCJMEO9Bs7L2+iA5MaecKcfdBclJzYJ/EK+
CddN5Kom52xtu9RZLEDNBkMR2C8GDlL+D8ZL3iBnK4eNR1Ag9uTRctd0qcYYTo+hI5bcg5fOnQAB
P77kOwDOzr7pB3vdnt3SnU/UXMv6TXNVlruRta4cs2JCnbcGgaryKgvnSf1k1HcFNi//JiZfJXGe
F+dK1o4R7rQ+PWbSizoT27iEJvw2RmIt6NOk0MSwlqe2TN/Vpv4YibsuVexRGIlJ//V+v/JTHX4z
I1yGUJXZF0u/s8emznZlC2xqi8/9h/rc2BnQgrRv1Etp/WK7SuWyfSEos3FpO5DXaR+75tkcIiJ0
UQK4azqeejMbJhh/kB7F5L1QEQnw+r1yVYCLIYIaFIUw4iu14eNU3JnLh77dBzWlBhU0+E0MNp6T
B6xwy1C+JbY3eESx8VDjvYIN+sLWDtvWvR7yr3pxQaM3dT2UBOhVhads2tXToTAQ/9Gh7tPM7oBI
U4vEp3pLMn6/o68yuaCRm2YvAKsa8ThGx4khcQF86B/Lkx4l3J8ZtnZonE3q+3HxYjGNOCxLeHHX
ztjb/yZPCXIg0y50wp3XXy6qzMYmJVXCevuvYT9Om//lpaMj+Uy56RSeMTXpFnT4XbX6G1mcWymF
KMVWBmcOXoqD6mCv4Fk9TI/K449l/npPsooyP/rt291I5Pxs6GuxqBI8qPHtUAP00tTWH6q9+pWB
cUWfaOBXSkXO8cQwwvNWgkBNk/fmkOz7MKJyfEop7qZeekzZRszp2Fyc4oZe9SWTsNQlgm82Oi74
kNQy5noYvjlHzu8iacjbIcWXEzEP2nxjGKbzR9yZsiue2AaDO9OI/swatr4d53dLMGRZmkFN/bL4
E6YmBWe+Tw/RHvsuHrUBRX03zuGUOJYy8S3HWyRnMqJ3gqERrraa8NycIXczm4tUKEvEXuXSXaje
Gd0XI/q6HR4JLRTWJ73J4cq5juuFPcwX650JLgmVePivvseuKihcsMimQWoKhiIpya2vme2pl0RX
l0QvCCfJSUb9XRFp1NQOJZSLGnLVF1FtSvBhWShssUiw0m9VHtIQy9ZzoAlITWarcbPfPss3KtAN
++MZ2jKlTnUxxF0z+OJ3xu2cvxjeE8Omye6B7+0IF8MDfrknu6mLmcN94llA0ip26t/c5TeHzoUU
oxfCdNHxOwTpqcolp8uOg/qsqr2zrfB6dnwjiIsr2SylUc5SO/3yRsfwLDzhK98NJ9bEYwGzedGf
6s6mes+rl92NXC64aFY8FskMx0iX+0lMbDCTurnyYuSUIMIDFS6iRGmYNIUA81XCXTO8r7GN0BI7
PJQHcnGk72erHTQkdhK6IyAkpcYO1pfKbg6LiyJZ1KuSluEjsQFY0cvQY41c5S4+YizrWUClWPZz
oEpXWLJ4xIh+7Csft81k9QFw/QE8c5ugzUKpsNQyLL1+wDtKDB29OYbC50oI7W1ZxGnyyC5ToRRp
0eE02zT1aqW4SMb8z7aI9YrZjT5ceOkrNTcbDekdMJmqg+JOp+7YnOoP2nHYzXvqIUiYoMolJCBk
DJOZNa314k4ybUPOQfzz7T+qxEWMJdBj7HixT3T3YzulVd3AZ9URYA90aP0Qn4lwYJULHDoIGPWA
1VFL3c87zRnKr731mI29u63YavZ/86m4QBHq6ZyaE6pKkyzv8iR7EHPpKZ/rR01HnU6phV1Zz++6
gLq5qfRH5QKHUQtpmSc4UMbgGjn58bDYxo8Fo/qQIDJWGA7MReJYSdPkgsmIomAps+s2OSfvZE/C
4mhu2drOxAJn5gSft0+X+opcZJkYnrncQ1pYnJTEryU0yJWPWUJxPxJy+Jm3KRRAxKsh3Kuj7gIU
yJbyfScDk2ASiSuccDYe+kWKB0EZKmhkplg/a91BqD0DpLHb50ZYpcYFkLhT5Uhhaw/ikXWaLHDe
M0ejypDrymhAj8VgHfB3uc8T9IqBIS20tIr5expEdmI5USESHvYHk/sp5bfZkMLCBkcis+tFBaR2
udPPbPcKw0qORY6/ktK4fNIES0Yv63DoBuS0DOZg+IJ68RuV9v+FI4x9id8zuqty3JeSrKADVwMs
r8a8FyrG7OLsjgwpBaDFJBLG+kV5lcaFes2a9UhhnGslMBSV/FFrTvpYOEp00KYP2ya43rlQr7K4
iJ/nkRmNFusjIEDlUM26MxwVOBXMErEl4P5dKfVGIhfzI92yhLkDgNN8TLEBKdntS/SMorGzPGkA
sGPLniV2vkUS7ZqpsvURuUugHMR8TpnNGN1RE05zTjzT1sPT9Si5WN+OcqQVwO1xw/qbWnoqOLvE
j5FBFDYJb+ZHQOK8Fkchwp5slIlOnbd7Y37R8pQIgH+o7lyV4YOGkRpKn8EuGhfACni6LHv58GP3
kOpbbGuk8VMfaVF2Rp4Br6wyd3qZ20qLa1EVPcLSmdf8+fNr/KBHFoEKb8L2K9oUosManJGrg92M
4WB0INeh4PAprbiQMYvDGNQGi4d1b1f5QQv9KqJuREoIFylmbQSd+QKTVgvUUcJzlC9OVb1sn9y2
32j8rEeaNvBmRhKnywUa92CSlp62JRBRSPtttCNWYzEVcEV1bvk+e9Ad8NA5wucWoLUK9ifAtEfV
g9/orrbMgY8GS6qkiQKt4vfWmYHlgDngn8hv9pavnUpHcIJ9fkj28wkPdeWoYMiXlWv/7mH5r5tp
PNFPqClZb0iIGXMi20sP0gbzS5i+2z5elu1tqcr+/aa4E4bNEMYWVBVSUbK1un9WC90eQuuozaZs
D5HuKeVMRRDK37gIYuRF1Ruskys9zw4bSYpc+YGxWrMlrZhkZ1yfYP55r4A85Fct63HQwH4nIWe7
yKDOknzJxUYdasX5y/gAnCcHaIT35j126/fU1vt25Nf4cZBYNMGbIDIPqR+WIbZnME+1FxVDv9sf
kkh7tLd/v/mSkxJjXJOtkzKwAgYABkypg+EwEuqZ1Iowm7cWzo2wuZvFemEoHHHRnowyey8X1n0d
CaMjBICSRs8kbEEWva0iEWzeIsWNUHkc2zlhjD116yvGR10jEJ62cyuNHwwJJ2soMS6NS7pfXkv8
vweowG9ypvYv2GF4HsOeHHtdTx4tgPXLugT2Bs4RRMxnhwqLNF23U8tzNr2Wy2Dn80kdHuPcKcLv
Que3rSuKFI7K+la/+lM033MVGi0wMLrJxmBSJy2/Z/olAGymHu7jBvRP4Em1Llb/cfsTrvf2bqRy
yXlVio0ms1uJQccxsMksshmgT45gXl3kPfXAWXe/q5bcVdtNKdgPAshDBe3jEI0eMCC/o9Z1krEf
T+i27hRXWdyN25VLEDYL8qLkXO/Vi2abqJ/9yCYsT7gsT2/kT278TNV//lBkvUpmnnPjGXqotkXJ
wJClezb7m3uJi5x5V+1DtBTFe3ZTAnJQc6j1gnWPvMplOciNXOQxbSsbDNEjDOwEdcmwyL9vnyol
gruLp0FpJVNCpNHNZz18n8j+9t9fT5OuKnCZeaMZZh/WoNMTws9KWrqB+NAJNRG5VuG5lRuz567Z
YTDCKWYwEGzXvzh3Z9VJvfKS7hgkrvJoAucSnBmH8axiQ5naOfxDwn7VkYsyUt4ESasgk0ggvXwM
ve6NCrm+Lxyqr/KHdO2nLB4lL1jEeTQYEzJr3rN2rPQlnJzwop97N3/H1npjnVj0ImVyQUVp5Ca1
WAlPeV4+sH2ofJclTpk5IEB3ZFc4gMmdxN0nDNPgIkvRNiZAtRE/8/wYNp+MkWLoJiyTRzivMykf
pSRuvUG7r2sAU5RPvVB62+ZPxCyDixxqGSCHZ6aBHhy4aD6l5tnqYqcd71SwIkkDkc1Th8YFjEAt
5Whh952OFdvibI1EDKbOjIsWaioklhnjo4SdvyiHIj2QgCSUCC5gGMZgSJ2BgDR0uxGZVvxJ7ajB
SiIt4HHvakVe4khGJmIN0dlqAL4baU/ppBybKMKagOqFee1W2vdWEr8VFcokofRXddurG3MhQ9bH
LG8N/IKxfwmarwbgcWdNtpGC2dsGSGUEPCpUHESp0BciQzFC+QxtUNM1gEo6ACBE3NdfKKYC6q7k
waAUhgWVSW9Aub3qs+ZM6FlPHZAML/8EvuiLbo1WV1PT0IKE8fO4UMOkjWbe/JDsgcZdP+bedKpO
BcgSsCXHSBqpitqqsWqyoYuyoukyT+zcT2Yxyyn8QRReO5CKp2B7EalOzfrT40YK53WZIlqJ2sKr
1d34WcfDI6k84wKWFUT7tHVmqoNHacW5YFyH4ahPuGMW40VAZmxK/2TjQBjmamS8UYq7srOwDftW
RjaH+obd6TtwsruJ+BF8BkFeOJjCIeStj4TdCORcLulGlOwi9q2OmOE8D8AEGk7yt+H7AmRlDfkB
JsIWQihxkvxsh64mpa6NDaMmsZw5iW0tUPaA6yHyn/UM5KobP+Mxqok+dDV0CxLMNeiyVybjTtWK
R73NUD2ZzGMQt5cQgO/tbO2D3qAQeygbVeRfU1WzbJopYxj3rJi9vJX40l18Zm7XnyjINMJ2+CmP
sdJDDUN26NmYwd4UR8PPSkW8C6v6S8AAio02/yR2HTVvRH1N7jJP2+J/hVldc3XjPfiJl/7d34Tr
my/JfsNNyh8airJkNc4xEDRfqEDem85eFgcfFJABWaPqyXr+0DeZX4rdaemlUx1pJzUJKTBB9pj6
rXB18zu4mBOOiQaeK7CMMcQOVu4owYtZC4fWnYBmPe5FCh98/cF8I5GLOpNhTLLFZtkH62LoX7Vi
n2T7JHmUlw/TfLGE94tKrbWtX443MrkgpKnIZSaGfDn5bJq9ui936NWdJsDfgvTuS/5l++tSBsSF
oC7DMNbM1sUN9J0VNQc8yVHAlOO2FHZQG5+OH/bQKktpMoYnoJWPkf4UYaZcKO2ovpMjYnCG/d4t
SdzDYKkmIYjZAqe6A9rkLt2xpSWawIA4NpWLLeIAbo5Ighir26v9x6Z4NhLiy6zmDldD4Ec84kwr
yqDAbTQGd6BUc1qS4YZSggsegrVEOWiI8O2bD9L0j7QItkkNGlEy2L/fBI96SNQm6XFQaXcWm09W
f27r3bZxUQfFxYVeToK+GJFOphhYNdJ9aBWE+VJXCT+40ZZiqsqMjUB+DO/CfeYzqpTRB0f0Ofap
FRrqyLgIEC751NcdULLaIbOVLHVyxRU7ndKJCKc8LpGiJf+DVcaSn4eRZiDBo7OMZS7ZL/3/w3je
+vTL1aD5gQ3cGH0+stnY9g2HM/bMhxTbOubBwrgZazArH9N7nWiQrif/mg4mR5A1qxoPfziDFFHp
2DgKywIYejpwHi8TQzIBKWD7IJ4EP7j0e/lp2yj/kNtd5XLO1SliEA81DH/Ci0N3pH3u1U7uZCfz
q+KI9vyqg+5mW+Z6lL2K5H0Nr2xRZVhCpVXaVTBhM/R9FkveEmLfLCy8bWl/yPCu4ji/q+Kmrlsd
J9sJlmMFO6vz/3kNzcPQfTdAk1DuGmWkjHbdN64yuRs502bRqH8Uk1mPrsUGRfdFPkyG03kYv7Df
qO7C3idUXQ8xV7GcSwpTHGgdI7uTnluPYbiEutPt07P4FQNBePJY37R3hEhKU+5i7rG7F+lsTkfY
B5fpzN6N+gOwIGsstjV2dcTj4JkiN9+WqfO991qfgKPJODQN66IWT2G/Kzsqi9s20t8oQpcqVss5
hZEOfnnXIbvR38UWELYnL8RwUHbpbXHX76UDFQgo3eRfLyIDMyZyPaO8EcqHecaSdnDROnLJZ9tQ
dB55QS3NQOoEnOC/CIdFZ8sP3VH0FS96VKCVQhgK87LfE55/TVPn+/GaYElgsUFBvonF93UPiC9V
OOcxcBXn1N22yfU3zlUUO+Kbu1yXAgwI5UjAg1rZNarkaeloC1Xu6nHzLghMF8DplMOzfG1LPS7I
xG0MZAm2vh8nr42OzhEWppJHwcjcMfsg5rHdT6fc8KrmZVtXyly4QBPrVRV2bzwNmumpS+CMUfU8
zhWxCUFcE7rIRZbBWIDcKOHzoegb24qbPoII/T6+zPfzh8DuHBX1MYcEqaa044LLnIShMrFL0agP
MaCUYgykUCX69fzip7XwHXjwBIRTm6PN8gZ7VfilE9Y26gyVN7rRSX8dX0meknXvs3QApZmKbPFb
nsWgyFWo4+2Ux5ewRTQhoWYpCVwUGbvW6kElj4Z0ctANQCXtts2O+vvsUG9crBqaWYwZKmUXAuND
6O8AaPxxW8Qf8rDrKbHfcCNDVJdOVDWM3Kk7tCuxErXs69FuPwS+sZPdGalQ6E+jrXvbcinVmE3e
iC1R386rXEEZwQSzYFjt5pmkNWTH/3u0uKrGRQtFiwJLUuFN89HcVQDJEw+oYrtssJperqQU4kJE
1JiClrChuFDcjflnUMdTwW89tl/V4YIDgMcYHCXuLGFfHIqP2r68oMIS2suuPmhYlxNc/TR+SV+3
P9R6cLhK5YKDPsiCmWWQOgHZsH4FdHNDAYkSIviWoSIJWREy1kRLTu08SZwCjMVYPtxW5A/B9acm
PKFWHE1622Za4zEagwgwjUDjvUj7EiuAmofHFQPjKE1/WyphFnyXsCswlZTXNVtDOqjTIciImZX1
W/iqFBciCqutu2xEYij3GKIopvMY58d+SUJbbbLDJA9OKhgv2zr94RV1FcrFjAU9Q6tmPfP+OPls
PD19CSo7RctkZya29ZZ9J16W7jIEXuIzMnvbcGqecauVMpThBpQpBp+xXzJ8DjZpTVVw/1B5u+rI
BY88CDuzZIS/zFryp35XAXzpyHDU5jObCQ2oUvz6jIB2lchFECDn9krIJsXG47yTj6MTg+lmOC0n
w5ucCRuByuXHxhxbwzKJY6V8kAsufTRGaV5C3UnGvlfcHnUjfw2WkepyUHK4cCIvgiKJKZTU82M3
vE9jbyaB5v9QoPl5knxLUU6Sro9COIVyv/iMzNFyhqOGHgrGRUlUGiqu8A1FhukAnnAZLv59gTdY
fu10KCc40WfrEXSpb6w9VBeTOEa+lRiURmq2KjRMk4M6eEkBhNvDtpdTIrjI0qiFmgC3EJElO0Xa
UcGwFtnnZn/jN2fWFVE3Jc2QkKT9mgVYej4NlYFLM3jpve4g7TEgc1JdNunfOcWFqqWtBuOrOL7b
lUVNJy2M4SifHoVlX9bPf3FkN3+fKzf3Iah5+ze+qMxLo6/T4EbBt/8mgks5MxXARwJLAppF99rY
cOYAGKsaRbm1+vFvNOE+/iD1Ztx1iPDz4oiR7GBgTpIo/iLqc3DXSJX/nLrvvFp+nqOP22e1HsNv
tGBa3iSZqt5kcTrisMxL0ICpkG37Dxi3Grzm7s0viXx9vUWEGqIIjDTRMvg9AinQkNIyaoEZzK7o
tmPnU9vpmGOgmJJISZwdiFXTjpVQtV5sdn4nf61A41IOxmnskrsOpAaWGBwLqXuUyi52iWNl09K/
e+1VS8441P9H2nUt2Y0jyy9iBL15pT2uu9VqtZsXhswM6L3/+ps4s6vDhSjiRmsjZl864pQAViUK
qKpMAVMZRYMwMsANm9WTrcSYFy6PUdODydtr+9ZO+lOd88jLt53yZpfxl3YSjXHG6ISrpqE/DZ2r
jaotlyoH+Lh7y7hNISxIFFuIbZTC6OaS4Seh7vbWcpiNxDPLNy2aUPoTjyQqOVtLV7C3s0zSMeoj
mpcInsO0WDyYQncM5Y5zE+eZYLKMMJLQgEsVS8flIS6/aAnviZ1ngMkk9GkedZWOhNCHfeNAVVGl
A3p6nrMX3ZbArBTOnF3bzkcxGwaGVhHUlixhUGYNhr7Q05Ca7H6kqCXEJ9yT/qYDPCWYFKx37VN0
Er5wAmHbIW92mc/VSLM4FXRqrPYGF2QObgI5O+lMyd+toPatI1+VfXN3UWNHR49hgoydiT1Bb8wy
F8Dyi67DeAqslNd6Rn/gFxdcGaD/gBVmYuh0KiB7CP9wIFfmt1AtJx4VPcRBcPlgf/bKHBNrc9eR
wqS1YBw29ph6xfiXrl6SD6mgrswwX4qIamwpaIN1p0mBylbuglH1QV7+TiceUff2obMyxQRYCtKS
XjURw5QkXHLrYDjox/BAWWLlg/5Z4qDVpg+uzDHhRkLdkHrKi9yUDzG4EvL5VVQ5l8ztBtuVESZP
ayMrzNuZPkS59ctwLNzIJ8H4qUX1QfKu4hu8e8LmvfZmke0RCMmi6W1EO2iM+pR1lm9VMbFHU/cs
qz+Zc+nWavb8kXheGWXyt7mooyK8MtE8ZAPyhR7t2YI3vqs2SLI+g4LgmS/mQD1vJ97Y3gGlVPBM
H2FrrVZzO62xm1E69mZxqeuF13jB8RW2iUCWJlU2aQeL2vhScVyWwzBw3HG7DrjaQwY/mrAdlIZe
8Oi9WbALF4LYR9EvMIAQcZ7Lecuhf19B1RiBrVWm2FEluV20T+VS20nKO882XxFXC2KgQ4jR+BMv
18NlBDEWKNNaR8W4q+4nJwWvHZxDhQPwbHNBOvfou2mxqDZ77cB9K1uxs+/mPAsMYmRhb4LsDqEl
GLjeg2Xjceh4pBo8r2YAwzBAWU2omoCenPLMIxAnqQrPRFFjfy0cF2C7CCSJ6NIsw47QPKbhS1U8
SQnnRKR4vROgLN9DbmlCokwgX1O6p8R8F7RzZzwmuhsZkf9ni2Fy+tnQrLFKsJilJg7c7ixHlykM
OZcU3pYxGUQ/QO1YUGi1pzulIGKqPg0qJ2Y44K0xGJDOVVVJVGQIx7vdJpE9p5fKJE7YHJPl1Na5
u79x2w8+txjVGCQwFXCaSBYIqqu3zm2OyiEP5Mru/cXLMW7VH/bNbTs33ixkUZORb7LHRJgYqQgN
HtxDzFOc/kB1XrdLncx2MRYCb200VH71v5s1xiuSJCyriaJc8za41RfMdbrVt7lw9Mr+79R99Jyf
C7StjIcP1cmNm3HGWeQZDCEjrWpYjeFi0MuujPrQRjJnR3+TYNzsMB4zd209TB2N4xrFDdy4fMsL
FbchmAkuP+Gu7oIo5MuffUbGaYa+0yyRwEsX/ShjKHj5HOWvMVfGc/s6udpD5gABrRzmPjMaDSc6
6jwcOvtfYoEPdfysDDGZJ3j0lqamYVfrI/5zTYyvt18H7V76EF3XyhJzhCyiGIH4Gz6ZNOJ3U4ns
dLS8KY0/z11+T0yJd/P/TVJ98w/mPNHmWGi7CX5ICZbpu3+EIZHWv+4jHlh5/erbGPnT3PWTrjKL
VFRTSTdBESY3CqTtcnspInuqOaQg2/fW2zZec6mVGfQRWugkwtFSRpjZVgPDpkSA5JTe1bhIgiC+
R/td40Te8r7v+jScdjDliqcrwxDeLIUlwvdTlkuoemnPOQA4CHn9nKvf7/PUtHpDhn/MhemoQv/3
JC+pMwvhq6kk3v5ieM5xBZeVNT3T1CWiZXg6ckjZ64inwz2oc+R+xmWc3U4Ibs7B4EbT6llr6Qiz
CFfWhKDjPQsdCZwC8os8cJIP3odisANd0p2a1yjLLNr3VroYk7u/d7zfZyBDUkkRqxO2LkvjkxbV
/yySwFnCdofByssZsCB5ObSljicLkAKcwyBytFfEsd+C7F4IzAMtXGuK/aGC1soqgxii2i7RJMLF
c+FeGCC4ULZ2RH7sbx8HJ1ixgLxSU7mgJbt5+iK274YGCmmefg/nE8lMtiG0g5z0VCSoNs6K/JXM
PF1mngEmwUjFdlYbOiIvxrkr1t1xaExOzskLUZnJI1qkZ8M4YxGtRxVEYm+gCqtO76o+3sjOvNZF
3pLo31eIEEuhIiYJXE5uYlvUEzsJX/a/PM8CAwKJFhXEojIRqfDaG18tjRM1m79vijS9hHaPpDPu
Ww8d2thjkANW5Wirgnps0aK4v4RN572ZYNsuKr3uUr2FCbH+LKRvWX5IuC26m1i5ssE4by83cxlS
KVpwbp5jVXyoWtBMaLFDxNRv88jdXxJn19huCyU3E4x74ECFWo2T5eHBSJWnfRNXUZNfzs7VkhhX
zoV50eMFNjpX8sd7MDy8WvcJyIEGx7QxPPqU3WVe7JInXssU73vRxa+cmkrDYvwWTp2Gn4woSKrv
CjnuL473uRivzkINOaSF40A3Z9fM8qdkUI5x23mzoTw2vSw7+/a2a+erzWTOt1yIomoI4R8Z1FYk
O3pSzqjWuZRkzvonQQO38Wn5EKCubDJnnpx0FmABWNTnTyT5phDeo8Rm9rMywBx4smxg1JY+Nluo
R2SZjQ4+G/deKf0YseLKEoMSqWrkS5HDFzV7QFqM0Vs3d8jl+tzm8iBpO129WWPbKkZIy0nDhHUp
T/HX5lhg7gXljsZBV7MK2vbocNDPAgg0HF63A89N2BYLooM8PZqxTipgF71lmE1BbN9Pp8EL7cZp
nrvR0ThYwl0ucy6GVifqs4TlQvXKDwNa38lwMQVh/KeyC2gnYQaBcCuGzJK9HxYcGDMZiLEqWQLB
KKKiaV21fK7Hv/d/X+YZYKBEl6TYlBZASet1F/OuOson6j3ySXaoGEp3rg4TGmYa2/T7S/yl/UJ1
6gXO9YeDZ6yscGHIFRIP5NFt+6xDaMOq/66J9odbyQBMgpG5MKOX70UnD7KpXhAyHBOccDcZPOkh
wQNZFIBmuLyJymNZao4yvmvNyHFInh0GVoggzbpBH+6kwrzLW1Dc1tJBaIyDWDScuUmef7C4YkKv
DO3tOAeq51J1FpWT3fACmmWElY2hglDhNbbUE6jwnfBE9dyn3K68/NIeywfigsV63+05q/pFMBhs
LWY+wOsb/SHpL0bBcejtl54bQLL6wCYek/Qkw7a1JPTkurs3tehe6dLBlo3QrjUrwMTS/YSnyWns
OaM0HO9gJ9tAz50UaofFSUbri2X4bJqdO+MFYTKmw/4+UkfbyYBYqWCSlLBBBUWJWtrT8M9YPLTS
uUgP8/Qy9hysoq62Z4xJSfSlsaDYgQAWs9iu9eFUVxgPGnLbsDy5OWblpUd+v79A3l7Sv68yrYw0
U6fT18hFuiTDaUTbB3gtw4TXAMVBQFYYWJWNKElEsMRb1klGw9B8J/CmdHhLYUAjnlM9i3CZcJUW
0zmG4QggiC8KqIem3Ec6ni0GNfpGGbKCfioVp7T1gJcYf3qN73rQE4PYsXPSJ0tziuBDXX0/o05m
59RMQTTzRaI5pPo8kLtF+LHvDdvVhZUB5hKDViDVqiv4e3GR/MKtHiJ3sLN/qFJf2/ElaujP/d7j
ZVYVWBDbRksW4DwICCk9TeKnzqK7aMF0/h+NZPugKItsrtFVfdVQ/Wb5cUCrDlq3XOuzaneeaS+g
V41dLruquLk+RTch4ixKGiuYkVqpMasysF/9a/Lpg53uECigFO7ySgL5rX3T35YT1caEUMJnXnvG
to/ejDPxoC1Vng0DQm6uvjfqi6bk4KM/tRPvKNje1psdJhYSSzCLjNaIsgvtgFLO2pm+Sk6O5OTv
KXSweCRv2zj50yDbMFGUS241OQJ9QK4Kdcdj71PyYp6Z7Zcc82aHCQaILE/5RPD1lgfjiY7VRA/q
cdDgMPQpJwkszk5uY+TNnvy/WNyUs2GVCj1sZsiOhNDIqVq3Fip/P8g5fsG2RghSQuYlwbIE8aWd
SruVXvr8Mhaco5NnhrrN6mQpBSur6harsZb4UddaNyxI58jN4k5S+c/+kn6DW7etY47OKpMjo6Dt
Hpb2ow9rJ6ueYtWx+sEu0YdXuw34PZoD1Gomng7ndoZws0y3YbXMXM0zq86RjMyqCCmSr2ZyjvTC
7qSgmJ8V3sWU5yJMAm7Mda+OKWKNzMM5RPHcXiTimWrytL+hnJhWGeyYJzlNpaFpvEH4K8u+yDrv
4eA3afFt3xjUiMtREkOqw9P5E2Rhr1LLx/TUHShumAfJS068QRfO5rEdFH2vRxUGaJE3ihdTxtiQ
eCqbYH/jOF7PtlDQdCqD8hUSb+klEYK/sz635ell3whv81jJDL0kdV1TXWfKCNRBCrC/W0Dq1oFc
rXuZ3c6JTjPvSsE1yhyfXZQWyUSld4QDJdds6ZiQ6YJ9kvaMXd8malu9n7jaeZwIY1sshl5BomUi
tvuTHsge7L6abviu3Wve7Pf+6OLN2y6C0HKH9/195kQB22tRhmLUTeBDdgWMcEKPfpAdTCzzihKc
40xjEGSKckiGKKjAFvo3ffiS58dqCIZ8cY34mOTnMCuc/WVRkPg16/oZehoDItWcLUpPFRpG8lj3
JahWTu3iDs1hXjgnGm8DGRghvR5qApX+1EMvFN+K5XF/JbyIZkBEF7UihlQ2ti5pnkWSez2Jn0fJ
OOyb2e70u2UCOs3zViA/gcCMVDVAfnREJ6Y0OH4c5McaOkI8EnXOx2FHuc0C1ImxAm9XjOjZqhOn
yU20xpXlg0GSr+XAayjibKHOJB0GVFLrJoT3LULzdRH0wDSHh6jhNa5zPEFnwGOOFnNGXwN2UPPN
6NPE68P6zROmIUmWZSiWxWon6JkuxxbtXStKCHXgae8RiWH7TLmhywsgMYAa2bf+zCMB3t6+m1km
eMUlXTrIIiH5DQU/0yDlJoiekoucQNo+Vm5mmJBVVJD8EPr6DWpoa/6R4UaLTpexG9x9T+cthwnY
se3qKqTq17H2RsixEC6jHuyb+E2udlsLE7Rz3ZiV1iJoxxNeYb34NNhkxCEiXRllBh7abXveT3Ns
g0tndM0c6WhqVcxAMB4LbmvL9iX2ZoC5JhA1LRGyiNjRWfzlkrl50Jzz43iMHnkU75zPwzaz1Dqy
vypbGm+cTXvWIl8CFXNjFJxPtOltFqJIsmRJ11nZwLkfmk6gchzZ8FSh5SkWcrsez4vOOYg2Uwpc
jU1dMXULkx6MW0dxKGPWBeeDeoe5NdywhjMYatCqC11QhziJXT3X5/jbvgNuOcTaKOPj0pLKUTxT
xBvP6vRW8xTet39flS3LBC2jwar5lfqUWTJ9URazMciE+qGWRk49e/Nqqoo3GwzsDJGwmPJCj3CI
ulOKT+mcB90BguvgMBPeeb2RXHvMh6rGmAjFVaHQW3x0bgVh4cjHERSDQ5C67fkjAvLr9THfKEqi
LF2opKlSptDq08P001RGufcRTzAMRTMlTDBeV70+1qUEz110QGxWi0MjgnqmMzhfatsZbibo31cm
soikcpkKlquIqtcK0/3Y8Ui6tqJVFW8mKGisTSxDnjQy/Fk078Ps3PZoNZn/Jj33yrYFdKqkYhzL
0FW8aTHAPYSylEBpFoYezUD14kfN079T8irhQ4JAK1PsVa3tk6SNGoB2hyGmxoTKxIyBh1h2P+AA
txWxt7XC0Ecxpc0zo+AN7f2ocopLNCzYTHu9DCa5mnptsQzafEjq1C5yvxA/G+0/TZXY2shji9gG
09VimBSrFFQti6lqqX5nBopbPOF+BoZBX7jT8VxlHaX3LOAJN2363som495DNIfaQiPIsoJl/DFL
TwZUqqbuff87bZab1hvJ+Hgkj0svYxZ21Vis2yAvD4zjvqWtE3ZtiAHWjJRanInw8VA+qcm9lRzl
5fOfmWCwtJCbrOjps6KEQnP/Y8G0Zs+5F21mw+tlMPjZVrUydOCB9po31JJ0KFFG6DURn+Jjmdjk
2LuhXeLRWTkO3Os6zyUYlJAzQcmaCZ8KIwpHNZjcCPofkasRO4VCU3KITtWJDxjbJ9TNE9kr2tL0
s1YW2FXK6knpLhM3Doyrrh06Y+94fRqbuL4yxyR9qW50VUI7ypRJOpYhqK/V8CN5ysoEAx45+PNV
g+qnZ1bQCG+J+rrvh9dOxB10Yu9kIgk1TerxpZKj+LJQDvbXRHCab/WdlmOihKYSojs9Z0FL7OZO
+zQeUx+FQd4VavNCsHJWnQERIxrHsiNAYRAggqtUQc9kfKfcU1Ku5K+PpNBrYwySdFKWjoQ+Alb1
3ZjIYEwLyIdo5tZGGBTp4lKPWgMpoJK/K0pmh+2pi572Px8HqXQGRhqimG2roF9at7LcmbIGZsh8
X+sh55Dc7GpWJVNUFUMxNfkKNqsEQyK9VUcEYAIwvO89BcxprTPgsdHNbPW7FYAa3Os/pPS9tspA
GHTLzbSUsYf9Yh20vjxkIzkaTe/tb+N2IN8Wx8BVbBXtFCcIAkuevLSo73Qz/L5vYvtL/TTBtk63
IZFD0sLluglifFHjJlX2RbIWztH1Gwi82WEwKVa7Yia0W58+lGafUvAC1Ikd+rRehXLqZ95U0W8C
92aQQaikiJRKnVN0VhG3OMrecqjOwotxN/uUYIxX/OZtI5Pf6EkC2iYL1tRxuE+IeJea2Vcp4znE
9vl1WxSDRlZPWoWE2EUtew/bb6nQObP+ueaRd/PM0NWugkqvtCnOaaIxluexRTtt4g/D2foY3N1W
wyCRrhf/6ToV4vjZtJoHAS18RWQ4+y7OiSKZAaMhRrFPTgHhcXbKYrRxjzzxHN7XZ+Ag0Qsl0QQK
qURx0CDs5l3nhHrq7S+E69MMHlgkjcK4x22KPvUuSF7Kv3M8TiX3pl8EJecI5mwby9IEWiCMPKJt
HCSvRyV9lKsDZzU8Awwk1JkpploHZ558CboDyMQmCBjTElvxmY4aghySs4Ecv2bFRyql1VE3xHfK
kouafC8wLzpIBzzP/pnHsewgaH83mkxB/MjLUVfuE17n129S6J+RozA4MCdFlaTRf978IdjgXTlD
UXoSXqIMFCGQW7OL1J5Dh9cHsO2DsqQaliFBzIhtF13irtRRPqcNDoM7XclWcme5t0DwUgS8JpVN
F1kZYxCiRUV5bjWsswttVdJsVeVN4W+6xMoCAw5pIigQNUZqPovv83ik7UWN7KszT5xpEyJWdhiI
6JKpmwTabYPuw1GPXGk8gK3O5oQUPdR+yZpXVhiA6LVeVprqSlxMtQ1bZzpk39DDjw4UI7F5hx7d
mx1rbPfoCBKXJa3xIF8XmVNHr1Oo2SWUDZu3GTLJnKVRNNgzxqBFieSvWQTEFL1DoagckJN8NALI
lT5/6Fy67SLbP9qCy6UUofPhQuUtzb8NI7ocuaxr2xnRygqTMkxIu4Z+hkckR83HLfRhsJNXWq7W
aeXudeL1+m7HkmpJmm6CAFpj7HVLKuVCi2TyyoLul8EieeZFw603Oen3sW+5lcD5aNTdfv1mN5MM
TEWR1cpiDpNUblO6koRKIAnlNUNtx9bNDP37Kl1p5tQshR6QFEVaBc4ziOY0YXXKk5HT3MszxMBR
UadEMHrAUaNIPyB3+VTO5mCLocQ5enl2GFCiZNNaQfetAAHo5PbSS157nHjiuQMDSHmutmlHH0xl
XGz1zO4eyAkT8Scr6B8WD9UNbo68DbW3z8SAk5Za4pwWWJWgoYXYOJTF1wH8YA3nI20WxFX5px32
tSUTMsFMNJq9Xgvi7Z3gfNcoUNxx6f84m8gWxPs0q5dCwMymfkc5R2sIqIvvyl3ngRTCTtE8H/+Z
Z7AV8XxR0eUSYw/L5WEscnuS7mTyvu8aHO9jn16s0sqtkU6laOPi5oZ5zLrRV9Txed/M9pvw6jsx
6JApsl61tFX+XxGYGEwTtmBigg/WnOFzAmRHo7LKI/jlgBLLUtdVdVN2OdDiCkrnOEghywzBeU56
u3043ryQwQq5jkSL0NfnAWKTbpEXb3E8vwmGZedaeinU0t/fTt5XYzBjEeN5ahrcDWrtbdG/LmVs
VzOnYPSb0DIVDZVXUQSj//8ibaR3YqYt19Cih3Dhk1NxEHGj5otpb6PFzRRNdVagbqQ9BMNp8/80
p06hB3rxRSjv9ZyzpO0IvplhTsUJd/Slz0swrHbdJ1EywHTWqOGHvs3NCOPpBPdaKFjC5crqRzX9
jQu8Q8o+2HeA7cwcRV3T0BXUrE0GX8diMGaiEjAKPVXHPogeYgfS8UGHIhjxeWN5m+52M8bmfu0C
akxzgicM/Ssmyp1G9BKDN0e8GUMrI4y7YSxaD3taDTfaUwV5yB4tpclTZXwq0Dy7v3vb69FkWaEl
RJHtO1vyCGq/JT5Rq/uR9lepuHX9um9ic2RZVW42mCNXzeKMLHKE24xbHSe/bOwwgAAV+oDEp9aF
aBFqEOkn2cYoI+9MpNHySya2Ms34RiPJtZVUBSXdFx31hbIhdnaGZHM8ds8fqlPdjLEH8JyLYhFW
qCsLTeQnUYPX0SRIK96c12borsww3mGlkNhJdPh7Gj3W4UkzOX1N297383OxZ60e5umsRCbyYvOh
1P2s/ceEVgomC1MOBm3SLq0cgz1x24S0fdXFqLo9UfVlVIicPMAQxlPvXqmzHnjRu12zXO0dg0ha
Jgy1FuET0Yllw5cOcfAvQ/JH+prXS6Nxt4LxYYwyqdYRVzl4I7XkcUmPTdxz3lt4X4o9a61YTM0K
gVWb1SUx1ENKSDBbpTdLOGoFHj3wNlaYumahN0NTWTVnTRwJZB6AfXN5vwzfiQVeC0728BusuNlg
llTFZjMJkw66rSfxM32/rjDzDIGzOBicEbzsmVceCf6/cMpvHJjaxoqbabrbq09W12hmiWN4478k
IRnEgtHzlB5pSZv4Kc/c5kGP8+q/u8mgYt0mUqh3au3R6W7jXFLKuMyNXLWyi8PsmygPCMdUtEve
Z9xOQFeWGVAkIgiYxAJuQ4Ouv7uSPnlU93BEl3rl9EfxwOPK/E2o/1wt+6oaWUo0TSJARXnSiKuf
FMjllY7pmrKT1GBKQjOEm/PQn7PFrOxzXaflsETY4vG0+IYfn9JArGwk3O70OPu4GQX5t+IZpyvH
k7YR+rZY6mkrT6qmTpwTsK5hSAlscrLdBtOhOtRv+cUKCk/9Zh1LTtxsWlQhKqnhf4rBjt+KOZlF
naYlsnIujHOqcH5/O8laGWCAExMt8pDUMCBJNm00ih6qM76djqOUag7qvNvK9jORisVImkw7HplT
ThSzFArVMDj5GLN1079MV3flBypBojlVYPLU8jaxdGWP+WZKXoiNKSH6wQGg9o8kqN0WCpkWzzk2
QXRlh0m8CW5DeWxiXSKUrsjJCr2cxyDPM8F8q1YwhgHVe+C0jiH2Mg3fx0YLJPSg7fv5ttPdPhFz
xiXlbEUYk0AiUkV2MT+YNYcsnvdNmMPAxEBS2+TYq744kyxIjeemO+vGw2wRb38pvC1jsH8WJqsd
rpmI/KkIz6Q7Nh8ZXFFXH57B+w4dRtnQYDFamR/STLtv846ziu30ZmWDQfYeFT+NFAbSmweqSb4c
tPvO03358KECxc0QS940x7GahzEWUyl2pd41y9sffY9fxLIg4jAIC66noVHZdRpY87FqOC/DnG/O
sjVVXRSTysCIkhSJttj5o1jbk/JnLmww4R6VQ01EAbCimeShqrqTYIZ3opy6pQFNp4nXgPIbnP4Z
kwYT+6o5SWnRIO+k9FDDU+JOoGkFuQnOnfSJN2fJA2lWDSutTaLU9FlulCEFUoJXa8le54V4E1m8
KqkCQYj8nJRfuwQvg+HgqcQAZ6HIY0zgfUoGKBatCMe6QnahYpHiRSt/VBkvmaAHwC9XyZXLMxCR
Sr0xSg1iK7lUlwHP+qYrP2noh2oCwf0IfeAKLAwGLCAeLtfThAUtUmpH8+e4neyR92LMwW+DQQto
tYzweeA3os2wQ9R+nEzhlbs5n4ZlbSpirZuTGUhB0idzeM+UL2Xs74PFZpp3+zIsPVOskGkhItaR
EdGR52CQQYGTHuWUA0qbEmmrr2IyOQJJjFE3WqwFzJuz1wfJw5Ueobb144BUCPTEJ+HOtGsfLxmH
4o7bwsb5YCwxU2uB9w3MgqgkLP6YCRDc41Xwt/P01V4y+DE2oqEtKUwMvoSeMulgeeITnfygklho
WHK4bcTUlXfiii2sT2o4xLEChIyO5ilzswftnD+rX2g/hHihAg8Dxvob37pwrweciDYZ1EhKudFG
A/cg+hAfOdXDdO5QB1Kg09Z/4xVXtzv2VjvL4EdNlraSDezseDIfZ1D5g5DhvbxLnR5Sp9AneKhR
N+HhCM9jGBzRRLHpWppFVyQQoHSXxH//WewxGJLlaADSLTz3j8mrZsIlx9SppkM6du6+IV5uw768
KqqKWxVGltz4RT+Nd+YnOllN3jsIdO9b4iAWy9M0VKogpDTKy7ZwQyOzDQi5kznYt8I7O9lqO+mX
LJkrnCf5bFMVd1oIN1obtMsXAjnVLJje9y1u+gIY40VFBTGtydL9jHWKjlE6+Dt3hT3JpzTi9Zlv
7tzKAuNt6NlVjYaCRyd9StPFFtSnsOVkbds9QCsjjMfFzTAjvwFeJMfqi3IpHTSV3OvIcMrvoz+7
hTce8rP0kL/u794mTP00a4nMuLE1o/6TzAALMZbtWb8XhWOT/yN3gz0uZ72aOO6+/7EsluQfT23K
klhYZTM+GS24g4vP++uh2/QL7K7Ww5xlZtKPZhjiJZQ+Ail4Bx3BoAhSVE4wbSekKztMAqyGlazn
KsI2OUq+7BgHyhEpPlGOyOhjjeQrY3RXVw8vpqbJZlUjpqbIk5U7o4Ls3sBJBHkbR4NgZUPWxAT1
zevG0eYOunFUVox7XmyeTqu1MKdTTF96UnS9uuSlOlb+cg5dUFYr/3RB4XDb/enhs+cNzOGUgsOv
mqf/vIvHh+gTLXImruBhds0HgVxoQ8kCoqm2xAnnfciwWMn5thbHRkB7J0brDbtWpoOudnZnjcd9
b99MEVebyYBGqmaWVg4wkw2JZ6UKxCSEc27G0PwKH/dNbQP7zdb1IFs5iJEPOjo+8OH+SzZdohND
taN7ylCEjP7PdpBl8W/CRgZjF7q2wvq7PJ8SC1LIvOdF7poYtBgXs9GTBmvqT4MLqlykhcWB1u5E
N0UHleDv76HMcf7rv2e1h1maVYqSK9a1l0V2ci/HIAWmXGYIFXQo8iJ3qsDVKN2bT6ZNnPJJOHLL
lhSZdmLimiqv/g1DmpGqm+AzDa7SkYN6AF4gqTrsv9+x5bwUcCLh+mq/MoeufRlkaHg0nmrRToaX
JIqcsFj+7Fy5ZqkrK6FByJDRUZuQHOXCX8qv+1+OAyTsXEqpAn+TGhfXuiB2EZ+H5XtTxegydUWu
+hLPFpNuaGNqqjPN34cWTTNt85AJxBm70VGS/JhzCcu3u0BWgc2ASJtnnUl6nC7XNvQL2E8986k9
pkBG3ijb9j3sZoudT0nzQZkLEWvrXAQc5vRO4RcdHc41RsDoeC9xeWwdHP9je1zmpSjTnuajoaTa
vfhQQjQrVyf7j/zjGvgr/5vNAlhVAEgsEWLmgltod8VcOp1yGvsPjSes9pBJPUwhnFvBxKFWgKQ2
/h42hzx7218Ob9OYhKMKC3kkBTo1yPIei6MtKX7DHeTYLtitFkL/FatNQyU5XQhIXa8XVbBs+/md
5X0PfTzqI/OoX7kCBrxlMblHW4PLoByxc5V5iJS/pDkoes6JzDPBZBxFD8KRUsHTYVE/jBTblcci
51aROOeIzEBEOZp9OUn/CSPaGH5tVXzAfJxnfeLV/Dl4xMqJV2ZfV/KMQ8tYvpsqmEDBlNAHpW45
PZcvigcQbEHVyAQrVGhTTestoMHFUEztpM/dqTwWp9lFM43Pa3vnfDG2mjoKsigJC5xibF4ayQvV
yA4tTnLNs8HkGZUWh8VQKyiKowUdrF5W75rT5/2Y5SUzv4ypLKFAFPpG3nogivVjTELHTnamB3vu
m5+5WE6vhjuJBDu10o5FPSuUbyKWgjA7DuniitJrXbu9+NX4FM33fOGL7T4KTTMVS9VEQ2YnUUMh
JAbGAJHwXtD4dJ0xUk+qR7wOadvslu581k7EoZSZ+7u7/QVvhpmIA9f5OELdEY2Fy3HQT5oYLAOn
b4hngjmHpXjusjHG95vUZ7H6q5S/GdLTH62CrW/lUZVYJJlQTx97u8oXX+5Lt5Zljrv/5nb8c7fY
Opc5xXIeQSnkWq4BPgXhiJH81qVz3iPSQM7H2X5VuJljwiucRyOOCI6rLIl83L18uObL/s5t37Ru
JphDlwiWAuYWrKgwnqcmgJysjydzG9w4zr6h7QfVm4uzpS65xTSyQvl2wtQ2ngZXdgpX+wZOBSj7
qMQdPMlrIzsLRI662G+O49sSqX+ujuN4aqcG/C4UPyBdEFAW2unV8JYg+1peRrxAFcEHKRxWq2WO
5EqXMPxGZy1R33iLP9OBfBOTW3btVi8gd/fjB+PIx3yewzCntD5VZU5UhFpjIoW6N03OZZkTymyd
S0CvdZNQ0swoH4+N2Tha0T2bacrx+99A/u2TMZDRdTUJDRmXZDXojlT+acEN1nrOj5Tm2fqhfdn3
TbotvyL+T3O/FL1Mo1OUAa4ppqd+PFqNr4XBhMFvnVeT4mwgW/tqGjVPaujpuoXsyiAIFzzpY5na
bTEMaPRCOyZDOyLOSj2otNQehPhdaD5Ujbw5OFvcGq2wzCZKFtimQjAvlj2B937/s3CwyWSydQVd
FwScCTCREzu23AwqlTHqdEjc9w3x/I0taulGbvYTzdjVu+TYgJcVKUZALlQTEOpM3K703zyK374R
gw4NBlbTQYcbkH/kk4ChYgWvaK/ze/vegEk9tGU7OWFMdbR5RQXeljIAUVlKXMlU9FOtSkcd/hqU
1ivJuU3/DChMJq2wWigxXMVFMVo8j4ewflSMP/QOBiMSsKkNIhW4wry0bSjf8LrgGbVgKznnjYQD
qmwlqzFjTVdUenCV94P5PmYc9OH9vvS/51Mma1K5tDjlRylQhh8kft/3bg7msJWrLgtJX6PlwtUl
/aLE0I0n0Vs3apw0j7cMJpOYSSPVrYSyftz6svw6Vc/7y+D9Pv37+hgXp2rQB8RM311K67PRcYjG
eNtE/776/SQe+6al/AuhdVnCHIzgmZ3MAycN2l6FJRtoyFbhN8wukcEs2wGv2KhW9nYhPtQzr7nm
N4nWzQSzUbM6xPNowsTkz17kSAdyKNzp0BxUF9VKlzjDszHa3MrRNrTczDL7Z+T/R9p1LEluQ8kv
YgRJ0F7pynRVtZ+engtjnOi959dvorSrotAcYqN1kHRQRL8C8JB4fCazmYpBhdm/5xnBpvia2MkJ
NdIRreCxJVrCg9DbvKam9WO7mWWgtGpSvclquB0RvLh/qPLXUJU47wPv0BjU1MM2MSpKL9026Gt7
CoeXz7j2bQ0MWlZZjfljBa4td6+ICmSTF0/xFsBgZW7UM8bScTaV27l/f2DiMxqq2bRto7/8P8ph
FLQ+hlT/LIkVmJCzOhOkv6kfBrd5io71nqa/qnvB4VbDOKtjuVYTIuRNJOF4aG00hQJKd6Ypghkj
kzT3j/x8xfsQXI8Yb8tjgqwCxTepU/EmQLMPVGmxZ7xTglcbrXRPE8raiI5ttFkHVsYbB+BZZgAk
1sa+LiXEXaQ3vUJFKO7XTjLXvyUiOj2pOQ/5H7Lot5XSzV/AojDLqtDIcJ16qKy586LeLoW7oLfl
sbFT6ZwWs5UGT8HAqZPx1snASQP2iVgCrbaTSY9B1Vn9hBbJ+JjMp0riZQL/8F1/WyQDIlmvdqLW
I/7zv6ElzSb74FGwW2twovea27BCb/PW1aArX+wokcVYLSu4K5H8h1ACr19Y4R/yBBoCZzDnfd3w
6FDo/d4yyQBMkslNYVCQ7BqMUajlg6zW4F3pJ7uJxC95KR21Qvw6NAmPD4PzKLB8p0mQB+k8Yq1N
IlW2SkZQePr7uq4DS48lnr4C5y1gKU+nLk9TnWo7qWnsTEZxLNsT5PzcbbT+Qy73H29hKU/LsojF
BHQs4CTwd+o+OEa/9dquMI+D3m1oWgq/Ci7G8ZbGAE6nlnNlFIhOyLNSW7RbvEFVtd2rZ+0+eABd
BbXrcRZK/+iG27BcHD0ki6WRotyY2v4Os7qO/I7UqyXZ4/d6x6M94i2RQZqkSEx9NLDEqY+8PIaQ
VSAcsini5INWzWgyyMYJ2KWhKfXv66enZY/GYABan54yA8NMs11LhBPmrSd0F1aY8xKJmgRzCSvi
LgdxCtnjk7+1CvSeXivSqSs6sRs44c58l5+2j231zi1MMy9EE9dtRWiI2YoPXfIQtPs2P9bCpyZj
FmaY45LNHAmaEcelli+F/ytsPUk4bK9k9Q1YmKBHuUDKUCzGSqHtkIOW2VUrerUZnZowdkmnOs3M
61nkeQbzCsBdQH9EuQlE1TPJ92F+y3hKXzwTDPbrpq9VMWUmqNrvWnqQ4rMwvm5v2vpjttg1Buwr
sSchdEspPHWueq2XSAHISIWdDIk07tu5+pwtzDGxpTRC1SYgFJnu0wNlexsTW7BNtNAMYBnJ79Td
5GQQPrf9y6dmdG6m2dadUs1GSe0AxGbfHaGOcYxF3tAUbzfZfp0YakdiPWB52nlwdY/O6FAAhLgS
anY+BzY47nH9MQuHh46vWkIpAHtZPRr9i+KfMx518mqwvNgzBh3MqBHUJoKJShJHT5yE2C6TIeXc
XJ4VBhxGZcijkKq9RMmhbX8b3V/bTs77+3QjFxvlawLxCf28IKE7xT8U7lAoB0TZxps2y7tQoBm6
3H8VmrvWPxn5KSw4UM07bwYOOjEqQpXWk+bZK8gzMnFd9by9UzwTLBpA5CCWArwGQld5edZ4lVi6
EChxt81woFpiUICAoX2MAlAMlWgU0WZ8hfknLRIttX8Vsk/FeTcfZrttZsknZXiVVqtAzy19z5qD
7hscF+Z4wIcGm2ouMsxn4fHBPDs0BW2z7r4kPmRWIo3zkcUzxQQLSRGWom/g4fHb4DAPAeTOkm9i
pu4aPXjdPicensns/UcabSBXrkJv9ggY3YzDdK9Ywi7zAk/i7CHnbbgqiy+uaaNqppFTJtApj/Ep
7Gbdow6ZgPh+Qj2bFy1wPJ3lOwj0BGPrFHNKbU8aJ+je8+k/HhQ9yMV6VCktZCrv4yjie1fseoWg
hciwarNyto+JtxYGGPzJMLo8RCEvmH1UlkE0EA2XaeRN7K5Ku0P46P+C4Q8NN0kDwYMY8QhihS/G
F+Fr7gSPw/f6OThqhwZFWXBNXmo7/CbvZaf/TtzsPrU/pYCw+BEMdgxRmApRgR8RC9+z5EGQ72vh
We55/WWcN4NtwYmHsW27CJA+C5PlKz8V/2X70NYzr7eFsC03aB/CLFsHC5T8UXZjD76I+9VSqlO3
3vlu7QQe79OQAx4sW2xmJm0NOmewDxnJQRCFcz3pBzUsfqXap8Z8F+tjsIO218o6XV9WvLXKWYUI
h1Sr9vYurru+BupWolOeI9YbEtlsBrqeKT4P1eBIzWvvcwfn6E/98Gmr/WOF7RiZABY9ueozXRV3
h1f/kNhBj8gutiC4a4+8tDxnWWzrSKnmQ0Fo3i6NThHxjDy3NG7UwjPCPCTyGKkh+JNwQN1w0ibz
KRr0ezOQeOlPegZbu8c4Qox2pS5qaW+ZrRxzCGE8zaccidcWvBloA9N3RmGlLvmSwd+TN272dd3l
b4dHb/oChn36YPY+9cO/whf9ucY4FpR+d21mqd86R9rNtuIpd+gs3vbMP7ydN7t0+xd2jarOOkKp
IdNTfVDAA21CHCO/1FeP+dy9vhlj3hoTHWF1RBdJetWZAvQUB7FV+GDDij732txMMa8N2ti1aKJh
KAQm+/SvRLJqmVdD4bkmE4eak1lqWUr7BfLnPG3ttrbLQOadEO9aM+CB5F8X58Y1L0880BAd0auM
wYMJKlt0mEPm5JLWGwc0ECxhVg6MbITZuRGdc31O03KtN9nEy70wt8hFsdKLjIIX+mS53Yn0Cn+8
ejeLzD7WdRqWlUb30aVS4Q3m6YJz5dBGBfNQ7bc9fvXJhFIVBrFMoissYUDcyiE+fen3SdKitTNC
OTRDspzDYLZeY1iYYVxdjQcxJD7ulTSUrjgUtjDqgoXG9nORpG6bqU+VYNijntuYSHLGOHC2l7mK
Jwv7zCma5qxpIYa1nT589Uc7FVM7mr28yq1tO+vusjDEHN4UmZqU98BnBZljtF3sBFe3o8Pfdarc
1n9t21uF6YU55jZAur5OE9o523vtIYMwNB0ajI+falO8mfnQPpUJWZlQIZ9U19yxaY+99rmLtrDB
ZG1FMgp+RDXCB1vyJHTTJa/Ip7ZWh5x7fQ5RmuLUnzh7x5IHgG5da3rKoBQf6AAVnRukGmC89Bk9
8Q/XGegh6zLUbsAI9e8nBeShY1JnGBwFg+0u0fI97aAw2mqX+KZtVq2jf64F4WaSzZrlRU9ITllA
ZvIFU1tWW/K+z9cfyoUJ5rTwTIqzQqnnoJng5U5ynHLkA//mDEff46dY6xfmmLCHFKqSijRtVorV
Jcy0B0kjkRVMubd9n7jrYuIef27nbpRgqAIFAfTWvfpNeqLc5DVEjHldiavgu1gV/f+LaCONy1EC
6QeM9U4/zPbgKxzcu37ebXgfO8TWpeMUTKmJhxF4pEMZrvmiQIIGfc07yQmOuhtF1oQBphh8B83+
eXbpZGQGRr8aE02fSn4u1su8AoUU6loBniKnFTx1dib50g+c73feljJArwSjIiU0mZsb48UY/COZ
uSHIKnAslsFgfIj7NQcJBrPQbnwajtNOfajc4DI7jRU9Jucu9zonvWhe4qWvvJhxvTS5MM7ASawk
aGXFVIajvaan6xzyD/2ST3hjehfqK2fyHrxt3wm6ZRsuxObi1KDDuxzAS6Fya5dReyapYthEkCIr
EfqLNsqcPi3O/rJ5OSJG4CGlBCRD+iCMsy10D4Xgdb6XdiJCyqeYN3q//mrfNpUdggMjxzg2dLg/
PECduLdQCPVoPhiNTcJOu/NjW+BFRKtx7MIkAzSdGNaiRtCQMBypWtjfY/jd+2wb1nye9rwvKs69
YPN0fSsVaCHBISam21bPSlrxIp/VEGuxIObTKR2mruzV6/wTFSlG6fpuvPNPaEk7Elvbi3vDBqvs
07Zv8pbFIEo8lEpc03Z4JdMtqcm9RCk5XwA8EwyilKPpYzwSfAkleZUjt8o5Efj69MJi4xg4qeUM
jDsDjoZSIlOZ4uCbim7oXaLawUHE3AkklaBB+f7fdo7BkSHyzdmfEYrI4sEYv0rxz+2/v+4OGijA
ZRBGqh9Uq1MljisFqzI77bmLS8cn6Q+h/C2QnNOWuo5PN0vM/k2h0ioqJTmBXoDdDC++1FiKcB7H
R6lWeF6+fm1vxphtE7SkI6IEY8L++jmIlEgChuTGiS8ERCe8qPiasvwIvv/Y+xB5I6A08gjvd3wd
G0t38lN9dRMNI2QBSGLDL5QKqrChdY+sCE2TGE7r6keom9yJ+Devh2O978G4/SIm8psTIgUFzUAJ
e2ClM+z0r903MFPYitM4/tcUQ9Fua1MJJl6P02qCYWGZCQINWRNVs6Y0mvO3FFKHRmmpxpdtt+XZ
YGG5KJA2pFOcpfhTFnbEPHXS67aJawFm60wp4izCvnLMS1ER8dpUbo8PfAX9muSZFvKbnXbI9/1x
gqRo5szHEkwKiSMgDuOFEeugdjtEBqy1ps4R6FI3bu8k8XveZfb2IjnXn6XyylupmaSCrtF/qFov
qL6F5CUaOKf1h4f7tg4WnFspCVVK3lq5BgLa1CM+ukI7DFSOO3Gf2gZvgJnnHwzYiBmUHNsA97HM
3svWJcpd/KkHBwRDpikZpohx0X+7h1+2rZoJiAwEtb1DKvBZ62NOend1FQsT9PQWHliVUyOpNbxc
0s9x8C6X73XFg0qeDeZoUqFNK1LCA1LI4hbHOnmWeT0CPBPMYWS5YqgNQZI6br768nOdHNPuM7Ho
YqcYvJ8izajNBocxat1jmeaHKSptLSpMK5kHO5skCHn7KAUJhbt9gVZv6M0w2+mY9I1QiDGF2dDx
lQefd3VWL+ji7zMw7pvGrMVUClqWAqcJD8RPd5PgjKrJeTLpIXxAu4UhBrUVLTDKmU5dyJJ8NpL6
qxw0rxhSOpCueYYCjtXrKq8Us55vXBhlYHyUUzOcKXU8HS9U7wyoOdLMWG3n3PEE3kExaI7CpiH1
DQhWYv8wCw85T09nHeMWa6G3YHFZ8yjGvPMIFwxP7Vcq1EGf+F60i6+gFsBoa8T7TOetiEGHfvCR
sKIcDUMm4oESOumuVAceoRp3XQxAqH4glVmLdYnHHhqBlGq/3ye2/JOKRk57hdfOuBonLvaRQYtu
bsSgprPWGuhIzfFLoepO1b238S9fLDjPH3dxDG7oUZxqfnTlSxqd+L2yC2SCI3CSYhrjMXRVTi5z
/ZIRjQoiIZF//TkLHwmnqpSyBP4exGcN3TiV5vopsQP0YWSFLbYcc+vfLObNHuP0pllmht7h7IZj
UtnRPnmEZOoDEa+aBaDDAUfuCJlHXr/yOuDfzDJXgfTNPJv0oznSnsdasxRz5xu+s428fzi7mxXG
/2s9bURNhxVK2Sy7kCd4T8A+Lx0pH5/O7ea9tq18RMibPeYi1Kook5Ey8jWufDSOLfiturfKTV8w
xn5Hzt1rVFnlXXQaXehbOfF5ssIn2SmeeQNe6/f+9juYCyJjxiapElyQrDRKLyrn5kiEmJc+W7+G
ukg7UhC4sQPSpPNNZD3xHhRp65Cyd6eod0RtfjRaddfpvAf8D6d5s8e8P0IpSIoS42okE1gJSlR1
CzuzUUkuJ0s9UgDlVfDW9lEVQfRBRENRFIk5T4zNpJFEi631NO+TUj4MhsrhJuOZYI7KkBIR0lEU
O8vLaFx8sufcAZ4BBr8CpYhmTcerpnzTJhRkaEIn2mmR03l005Ln7o7XJLR2uRfbxuYZWxMT2r2M
XI5UqDvFNz3dgDhU0HO27lr9YK/b0g4T+WBIRgVtDn2wUfehBTppJ9m1xefk5y2I8bykNAotobIu
pnnf914kPqi84GAtiluuhYlzxInoWkgFOseusprhHLegcycXX3a2/YEe99aeUXdZvC9ijjkLswQX
XopRh/y+3WcH9DudP4NAy+Uw+J74naTpOpCwSy/zvFfil+1lcLxaZpBdl9sm70OciNymVm881iBC
2bawhm7LFTB3XytjJVPwXefIYBGWwrtZvpfAT6u0bsR9hKmjbh0KAwKSJIRqTl/D/ES8DM0qAaSR
ZIty0fHu5rqfofvBFFVD1ln6hFmsc1EQ8KXVy7OH2pubtIkVKLMXBhrH1VZvDUCTGLqpaQpLlNQH
kVnllIGkr16K4jShHyYYf26f0uqjoCqQHxZ1RcE8HnNMSdWVAyIjjLZAdozOWiXfIM6q75pDjNDz
MxPMKjifEFhqkqSzudASo2RI8GJJCSJPGXiqdKalml+2F7W6cQsrjDtkaj7NqRYITgksqMTAFsdn
ceD1WPKsMA/DQAZTM9oB3SnzvdYVlqnGtoxh+u21rLatqrommoZKVFFikyCNUEUYcx/xwD0OLtRf
jxi+zdzUae8wYRWdh9gCyy++E8Q7WrNHgUa50JSjcOCxGl2fnQ+3bPFLGMyI+rme84p2K4LsVLY9
FPmO6DuyXkKwj3ZooKX09Mn987D/DL+bamiKiPYcDWyDzFZn/VSBYkOs3RQiUpEhPGeGBJmS8rC9
12snquEKoFfSVAyTZcmb/VCNtYJmGvpnAb3i42jFAydHv5o1XhhhW3Ob2hAznSBRF56mY3og4G+N
Hf0SHQU7QotdfAElygltmTveJ8NqwXRpmXnuK6WowJSLaEx9Hh3aVzIiHRDZyN0drx+ad8nb9n6u
gsvSIvPuF1HSxkYKxjUqJJc71Vm45HeVY1gKJOS6t/mdY2/tVVvaY4KAQBUb0otoietTRGrESXNL
uPgv5FwclBOyxxf5jtcQ9Ic1ovoAJTBDJyJ1qkVAMOlmYoYa0ke1gwcBRSvKp6OCbYBS9pkOL/X/
B3uoJhnooVE1Viy57hOtqKlYcg/KCzqOX98FO92mnGJUBINXHePaY259ozeBUIQIrGhRToeEsZfB
XOtmvzDp5gR8ioP1W3hbIPMilakShqSFwfD0tfdA6AGDO0RzvjehLSk86g/iE8dvqB+yyIZe73/2
lHkwhlAA+bAJZKPN7JS/zH9Qn3RIi9BWSpXX9b3aWrM0x8KZNptzFdAR9ePoRftqpz8p6JuXvdbm
86StZigW1tj27zE259GktHeUr1c6VY+Bm2CwmRbLZE8FZOe2xtnQ1SMkNKSQJKA2y1KhKVFYdhP0
qyL1Lp9PXfgUye72ma3FYdrCBAMtRK6mRhRw1eX02VR3QZ/bNeqPIq/fimeHgRQdshRGXMEbpQB8
kXWxr6PGMovQjpKa96lJ/9YHN1QMWcX4LejGWEWuhBgqXkB8oFNa7+Au9SC56bTHzmkOMnQveRNL
61d7YY/C6QK6IrUwi4myMbXO3/21VQdefehtP9VWbZuCZf7aPrRVfF4YZLCyU4e+nymPlaLq7qRE
uzrh9Xldcwpbm8jgla6iUmFSvBL26YEi5LxPf+hesUM12Br/iveyFYSW9qRxHJK3Nga2klCv8pY2
5nXRczY/6DWvo5ZngAGputC1aqLcjkYBtsPfLW/ihff3GVQyzDYPRjrcXIsnQ3udpsnaPv1VVEBa
1jBN1QQlFBN/RP0k9vFAwyuCA0hnq/UvUGHjWFn3alWVZNVEryk+M/7t1WEmT1BCxy2a7zs3QF4j
xMG3x9GeXUx3ubzYdBUgFuYYIPKDQJzMGR9QY/Woyz+6rLMEKPOKpr29e6vrQl861HFkWTNU9kNA
V8cWEhEAVeVMS+S5J9jkacTDT0vkfDn5tXUtzTH3KMyakdQ+bShypdq41DW5dOpsJwavP2bNLZaG
mIsD9ckyqCnrTioce+S7jPs6/rK9d7y1MFcnChXFH2TkBzASB8V1IW260PWJkb1pwUB+4rOLJ7i+
mltbroq5TVlo6GOiwKSMuhu501B3oyFafOQKYFAHYwFvYYmtj4r60PQdtXTl/kfr5Qz2fwWDSVT9
ltfDzfNClhAmmctG1KncxmDTlo3GhpaSbcIeJS6PPHL4TyenMrcrBgdxXE9It2CORt23aosqaS3f
t1VNLIQ1n/mmX+4l89oP+I4nVYg7lsYnkh86YxfzCF857q5SGF48ulpqlhVQ1gTRdneoCfhlovyk
kIoDF2tovlwJ/RkLM36flqGU0rJbPrqqVqInTOd0bnJulcogxABK1C6kk3FN0litVl4asWqtqS6e
9Tz8ue0HvOUwIFFkjdkGDUBi8N9E46wmzn/7+wxCDNpUNaaEU/Hn5E0Yovu54axg9fN7eSIMIkSy
OaIThC4BSjGSI1mUnhKU54NTPBRe4JCBO0HF2TVN/LcTgFq4EuccnPWCvq/Ch0rh9IRwPIBVwu70
ESI09Emq6/2QXML2r159jjWOn/EwR2NAwEyNVp4qEWLpNqUsC23IBWK03s4OlM8vPaecu8O5ohr5
97aZYjsXhYDWJsN/M9SHQn3KecU4ngl6covrqSelOpsJlqQqT339XNWPPS8zwTt8BgHScQ7rSMbh
BKT4UsQYcMDQ9Pat4fm0xkDArCn6LMZAGVog1sC/qV/C5+DUOVde38fmbuLN2/BcjgGCPOqCUZ1o
G2jZHWuUd3o1tfwQhNkGOpC2l8c7JAYUZKMVpmDAWxeCdCOprKzdz8mPbRurn+cLWGBnwMuRzJmY
wgg4V9Bzj7zmMTomu3w/fJUeacgQHsuYg3a8G8XmBCRxTtvJhG9oZ1rHInsw07vNz86ZEaFoF94r
znFFdiAc7Xut2uh4KerIhUK6pXC/LXgWGIhoOl8C3xTANWu9rn8so1/bx0TdaiPIYj/NMQAexaMs
V+7kv6klnO5bKaaWML2SKfhv6MOKB2Sm0nR9OlWuWDwYwj4uLtPEQdRVx1Ylgu8jUdTMq3ss0Kcy
hFyTS1QXB+mlbqFQ6btlGH3m9iyM0CNbGJnidKaNFHBsvZNssMuotpgNYLWvEp665zoOLWwxWKcn
Uqj1tJKdRyAMVGzJCtz87W8FNiS4wGvJ6xvmbSGDfEZfmI3eYQuj7E1v7ozyZSDpf9xBBusmQa8F
iLRjB+NvbX5umye/4/S/rt6bxcYxEOfHCnL0dCYTVIGQQUdaK5ec7avD2ykm7ulToQ6iFBVzLf+p
BF7jP03C920TnFV8aJgoi641YxyGksyu1vugAOQx7qybgDytKekKtDqZrEIudmWTNRh1ixvZhbSb
V+S5u72K1bwwyLL/scGAWDIqejKYtB8D82zDLjmXbu/61v+Pc2E1Uba0xkQ5ehsWRivRFcGailn+
fXE2L6FoNY7ogbTR8y3jrQOR4w9eW9D6x/FioXSzF9AgRdHYpbQjWvQbuxAVUMOijCkMhz4iL6Mp
x1buT2425F+VfPy2vcurAcTCNgMVSVo38kw/YAvpGCS72RwsuffC8Mu2mXWvv50lgw+mOCr5TFPg
aiK77UQTXtpznUqcHh6eGQYiOrH93y6LThIsQR51Z4iyM74wfQ4W8fyfAQowQiBJ0uKKGSLkLYf7
Udj9tw1jYEJCuiTJFbhjLTtz/JIXbscLQzibxaob+DFJ8R2B2DGQj3r/Zcx36WekCheXilXoFkXQ
Q2KS3nSK7jTPPwZ973PJnVYL8UsjDE6IJXh/k5yC9sn8Kbo5So7Ba2FT7VFQ7Oso7qhHZZ++Kj/K
nc9lwaQH8SEUul0gk8GNQBGhUTYiFNJAFCfU58BEg2u4LwIcmGqpwkVAM8S2b/zhff/nNpkMYIix
r8VFA+/rPWOnuNmxeg3cGm0+dCpQbmwI2zkck3QZW8tkcGLI2wptAki307qnbDdWMVqhR4uCvuXf
RTmaejkWeRvLQEaLbttWpQPNtPwTH4yjZMVOdI49HGquYwK3/kI1gUC43O2Fg8TpZOZdDgZJomZM
iEZDKLPNamtOul0sTW+aWXOWybPDAAn6O9I4oA3ToUwcpRXtdJ48Qee917zH1GTwpIJgSl9Aa/5a
B4r2KdLlMthHZjfDHBn37La9hbAa7KTVFKUhsEa9Jdmjyx1TgDt9Jzu4glwWOeruf/ZNjFn++/1s
oEvV+VQEUzbyd3C3tFajZv8Jj4nIgEwt9UYnDbRns0HHZi69zgVKDonyleP1vJ1j4KSpmjzRBuA+
VTRo74sd6Ece+qPoyY641y4tTwDp2tq4tXl0cxfBRzwGqhQYI0YO0UBBnGIXg/0edVYLIwlOAkoI
M7OKwaLMt7ShyX8aYxdTQbZohd/m2OVRX3DisA8NJGlW1zntNwR9dnmgXOcJhB3AC2QbCBpAJFJD
Qq3epa/6y/bOr8KNBglGXTQ1EbXlf+/DnGco0U0T3fgWMlCmO1yZo3hpqPUEx8IOA2t6Xc2yFrdo
4z9RIhGIpexS0ARiNtG30AT41uybY7ffXtv6pqJKBiUI8G7qH+jcY1KYQtZVbgP2EjSpuaj9QLGi
3SvY03Av74FzezpPyrFLb8UH54I5VOolPNEGgzqdrETgTBkqt3UoLSKUuQ8apGhkT9kHHjeO5lhj
A5qoz4a+owmq+DR7xhcQZHmmXdYW1WiMQq4UyCrs3BbHBje5CneRqVpon1VQVNiJ0me+4xYGGMxR
B6XqDBEGVJVYqXiYO8PiHNAq3CxMMHAzVGA4k3O6Bk+0zWs3U3tUj7L1PFmg++T4A2/HGKyphiob
0JuDvITwWuXvRcZBT/oob7ibydzh3gSlaR7BATqxs3SthrpkbhXTXTf+Bj0cZ+/oRd0yxlxkP6lm
MhZ441S9LlC8D/5STHw9YSzfxjDS0/ZB8Ywx4UiDYD0n9Hu7nWtrivYR2PA1KCuJP/6bHSYcCc1y
qgOaJR9KxLFyiYx8qyXWOFR7VeJlW9bjWENG356JPlb899+YW1TClFQ9ciFUS0f31P14Z7oy2Gfp
jc13RsaPKlddcGGSOTWoMeu+JgIJlR2m01zphx5Ywdn3ohONTsS7pLEhbrm9qev55YVR5vRqkiIg
Cmg45InHAU04NCBCGNv/BTIgUI7yOvhW78HCHnOKSq+NaO6rIflUXLTgEBi5K/oHGdnA2k84i6N/
68M1WNhiIL5XW8FoeqwtwETV/UA06Wdk5i9FUhk2dHgNR0VwZpMw0D/zrX8zzHYOo+8ZyYoMVyJt
dmnyGI7fkiB0tk9uNTpf2GAiy2g0tEgmeKwH/2KWuy71GoGTcuSZkP99B7RGrkMT0uPObOqpVQhS
cDL8AEmuPgw4jDXriabFchi0n4VUT30FfqHsxlPuYar2BPbIY+ARDjau3zJca8ycYjKE/SgWB1kp
cwojTbqfy2df5ryM6wGNcTPAvCSB0aaxSWuSzTE+0Ppx6sw/oIlzlTUzkKvDrCnGXT7XXbKwyyBW
asxqWdMSMlUkp0QrReH5e8qwJRwIeHnetv1vFfYX5hi00rJIGHttrtywfPfn0qrb3/L0u0LxbdvO
KvUIpnf+OTAGoSKRoOcIRV5U46HodZkjSwFICRdEbGi6pGnXwomPxxat8SJ0BEMI2Kicu8ZbKwNa
rRRIcq2j0EP8XZg+xvK+6nfR8KnM3WKlDF4Jg1xUnUlHvdK3CU+bIPza3svVD4l/DCAR+O8LPeYZ
wXONWnZ6QLvd2XTJLgTLVcPBje0rprEfvV02i8kQ4cS04Jwn54RHEP+HR+v/XEJjv3hVEAFnU6//
/c1AW5vAKuQqTorWJvRneLxZqPUMxWLfGHBK8zwVJhq8hQea1ALHPiSzyZFe5IjbVr+OurfFMfhR
tiUUw+juhXJiNSmGMca/VFCOb7sCzwqDFn046WQQAYNZMFpV861Ke6tuOBl8niMwGKHrAAhCFR6F
9CVP9n3BwVreIhhoqHQ9UnUBf79p8TL9Vor7kVf1X48hbqfBXP0MvIlQvoMJpR3mr6SJ/iImkZ1k
BBtIFGnxnar2oSdnhCvWRV/Xj9HLzTKDBuGYS3lHuSboB6qA759il+xot2DhZPfqYdsd1nMtNxe/
vs+LXEuoDlIUZ4AGeSd5/T2lw6sPOZRyLEoprj6V7njs3ealtod9hjE2tI3kVuSktvbK4/3joBTb
FlxOg2SigQwFDEN/rwrdVTqIxqa/kli00iZD025yHDCkur0DHF+9YsBiA2LFT6MGn0kONEL3GLh1
8AXtbptYT7AsNpnBka5MW1+64sjJf4QotBMdaQXtbjzKP0eXuMJBuUC+YNsq55Jcv3QWC9PrZCCE
zkVgCi+PQ0dUvsymwIGT1WG52yutXZe+sILXcSh69JhdSaSV3ym0fcEIWO0yW7eTg2QHdvsb047v
NdddeAfHgIxYQV+gJHR9il02l7jmgNgqMc9yaSzK9HKNKUS8/iBDNppvMfkya50dGfs0/JVNF4Kh
POm5NDidH9sxh3bd8MWGjsEIoUMVt8Ac70JFchF0O0lrZ0O63/YP3mvKqiQVjZgLAS1S0cARJBpu
dK73mtWc6JxauONxWP/h0/ofYPvQA2Aq0OCldYXKzQuLmsSkRGllX8FI+BRjFtx84M03cjaTpWfN
SilMyyuhdadb9RBZVdJbSnCqg1+czeSgNkvLGoihMDQBFjcd20PiZq/6JYDkb3MiYO1QRM4X7qq4
y8I3r8HzwkvMVP3fkLGB9tjOIIpywG0QrKguG0ts6gdJn7SHGuq8dmPoww6E5ZJl9uFjnGnGKRpR
gS4lTM/JTeokkMX6j7tB7+7i5/k19BFNStpGC2XqiUoRRzvpkeoCdD94bxgvTGNzNnNc961S4A2r
nekv4mCc6I1KSQd2AYFnXo5tHXZMSTau/7AdtSRDZ+gEYhgnDIV90NV3qsbjU1tH7psJ6muL3RvR
eTr3tINyFLxsOs4mhnB22yfEM8G+SHEoRaWOErGKBl0SW5qBJ5abyqUI+TGUuS2EcYMq0euypJ2T
w5HObUK57JHmto4ZiA/hj7NNB+IjJ2i46aY/+MTNNN2AxR6aHWkzc8SnQnhIXyiNOBFd8V70KImO
9B7y1Fh4+8k8Rr4/jqakYaWS7MTGu9jaWvy4fWTrWHZbEfMcBSM6FzBRheSuHFqt8TiqJUKii/gZ
vh7MMP3j4EzkO8RT2hq0rOhHqS2a92msc9CLd4WYCLdss0QWaYNPKbzUxZ3EY5e4wvoHvzORw1UM
cLASlibAKKas1XNs1XCk+vK504w25lKiXfY6343W9G6eJ6e269ES38wDhAGrxuYVnFc/IG6/gc0F
jmDCK5AvQ2ugf1Y6NH0Y73J1SMpDFnxXYuJsO8f6g7Awx6QFx0GPhYF2IrZe42aU4H3XQynCcCoQ
P5ipJSJo5/dYrl7whVUGqbKkBDlnjISn4hd3YSlZhtD8joveGZXYhmDuX9urXL1lC3MMajW5iIEZ
msPLZt8WqswpIlSC6/AzadyFGQa2hmaACHmA90QF323zrZ/vU+VteyXrweXCBoNPSpOVbUpHc3ov
u3S7bOfv1WPm0CxW8pkPgYUpBpvApTHkRIKpbj5K+YM+uBPhcWZQ99q4caz00ETmVM8oOM2jl4O3
bIbnzZpTneh8Pq9gzXMDBqGquIgEFINMRzIOfvxQRKkVRbw8+ypILXaNBSmty3wsq3KTMv7eJu1O
6sXdthNwbo/CpOUMFESGkhK2lsbe1w07VCInmX+HQ4oewZdtW6uvx2057GjvUPZxONH+rDh86orv
Yd67SvU/pF1Xc904s/xFrCIJxlfGE5Xl9MKybJk5Z/7625B3fSiYe3BL3z54H1SlEcDBYDDT032r
j4J73Q7n2yhMRIjlZerNRKpdlE8gmtd4gVQf55o3vcnbOiYSUDVchQzw6Ur5KcaHIpYtvXmc1VOq
8OZZeCtiokEqqpEAsB3uXeUVci4Y0gktNea1J7YbIasPRP+MVcJCtLaU9AHXblrHLvD4+0HUfs6o
gpjLeJdr6s0sowmuxeeyzj5d/2acq0phAgTJQQtbCuiXSejkTsa9Ts5K7uF9aEv1A7j7ONf/9rdD
FVo0wIKumfTnq5WasygvhQhzcqHY8pLcZ5gSHcx6FyT1UVPn5+ur+4+r8WKPCRdybIZ1nyJcgFVx
8dqb8pBgrC/Y0Vka2ijB1LmfnblzuNt+czHLBBBBaTMtfeO7A4qJooYog1/uTw/ZJ7Cd2mUBNAPh
zllsn/N/repsqb8MAiQblPRbPFDeEvNGvvsxHJudeEsZeMddMVr1549IW4AB7Z8vqrOF/8RIIqNK
8UWb2Imqx4zXv9iOxZffzwQVsQPReKDgtAfVEZjdOufpAV53SV1kwkkIjoIa6pRwSfWLDDCQ8Klr
jnVSWKLCo9vlrYUJJyRRjNbU8IGmHORHybKou6GQI86FfN35dJbzCKyoilDSTnQn3Wn5gyTe6i2n
cMozwUSNRu4zLaHc73UaHtKJfNf1/nHKwo+gXle+xUSLWcjFKKwABozqryTyxuRUqJ85EYK3FCZC
lGGSyVOOyxG4WiToaPSgLhV9lkJrAJqY2IOfPmo3A/ewUrf6O2u6+DUTIsaoykqJwBeyU/YkI2nS
Xc2Sb+lMYeoBob67vk7OMtlaf6BNpjhPWKZW/6yKwp7Dm1HTOdkmJ9yCOvd9eO+SIehVGt4Hb3Io
JbFx149WdDsAHz25tCZM3+A5T5tmO/CByFaj1S6RZd2K+1JMuwJvg0wHia2TDa9l/I1wxSK2Cwvm
xQ7j9qo6ZnUlIy8kEnyFoN5NHmoIYOh+AXaFD94iF3OM+yPHUYQpoInOF0rwvBzbV22vuuU+2UE8
EUAJbtP7re77t1deTDKnYaoHooI1ERWufXgjuq0vfy28p9wfCYgMA+vwXJ3BquvVx4aH/N0OwxfL
zHmoZDEeTAMl/T5skQkEh7Sfzko6PUmFtlPT9OH6eeCYY2dsuzkTSW/SxEAHMDMfrUT8qoD5Jpn3
Sfzpuq3tavvFb9gJ29HUQZ1NJ2yT0+jS3jXw53fmubJEkLSB6n9/3d72NfNnK3XmyqwzcYrmDKgQ
MzgMZJ9M7vXfz9s75sbsBLnpigV7Zy7Qgar2LfIZAwGzCm5EXuWLfvYrDsnO26IDqwt9jptGRG1d
2jW7zlU8vnIoJ4Kw+rKNMXWVltEvVO27+pwbjSVpR7H/UK1w5QlMBFEigWRSj9orwpQKdtAp/TTr
3vXPsxXqDYiyiYZuQHaJTWhEMAPlYoUta4Sz0XwrxLMOrM51G5ttzbURJpVp21GsigH3CR0M6P3p
2D0mTmoLz5IN1rpz7hlgeOY8HjbfSWujdOWr10Nh6otkUiGVNraL4CGTT+XiD61maeUtyImq9JAk
PJDw5p22Nsp8slQOMrnKEBJFnyrgVV7xCBLJc+sJZ9pnKA60Iy7yVCC2P6IJ2l9dVVE+ZsJhm9Vx
suR0qVlqGcX3WnudWp760eaFZoh/rLBRcCgULQsojpe2AedzbQP9/7mHAknuZa+8l8Jm3cuQiGSI
umwC5c3cZ8OQ9F0501kDMJpXt1QRe/QEP7FA48jJHDdD7toWc5GpaVbrDS0S0PlZqUBXOvWzI5Qh
NRB/xo7xwKPi3Pxgq8UxH6yI1SWCMLfpzEKzlybhYRFlW60zn3PwtvLG1cLYwlHaF6TRGgRf8T7D
FFrrG3fkhuLL36aZpK88abdNbOPaIJPTGdlQiBAHRtJzSwvqQBkeKI1qs0vRcjyBVxhEVmRvQgSM
x+64dc+sLTP3WK82cdyM8JcCryWxvV30b8pUO4F+L0ZPnG3dujPXtpg7LV0GYeioWGq2pxw2iWc+
BKcCiFTRqwGmFLxE4IVQnkkmhPZL1gc1pJ0x6kTpcBNPz4H9pkrSgZVYKI346PJcX+bWNbdeJRNA
9dSIxY7iKpM0gYbSd8EsLaOsLEPjVc54i2OiZt73kVQu9NvVZ6k6jFzwMG8pTDBB27eo8oy+cr3F
U4FgMO70m9zNfe2E4qMjW2VkiYnNI5LkHHOFjSvTpJetDrNQ4LPyGCdctkae9gj9JWzSs/5MTCyZ
orSZtAjPqKCQ/CAGQ7MmeAa6pmVjukaeJ1aU8/Qmtg8bGgIaSiAqUNLv71boVquyUGNhenyS50OQ
gDpuPA/muZC960647RoXS4xryN1kSLMJS3Hxqms9iC2erhvY/kYXA6xrjGGsgW3GdGoZ1LN7M3dT
HrfWJqDFkC42GD9QJHES+gWzIuOh2FOkHupt9nJPMFVKITSJPT/8b4tifEIGpgNke/CJXHqawYyg
fikFTn71BlT52+/+LIotEoxEqdKc8vmNdo8RmNZKMPtrLVZ4rP3gJKTW8kAFNSq/3YWf81vtIQDc
iwMk5v4RzH0zJE00hjQVL2cLKIsbDZPWL9FtDuHQ7mA+FBgSLG7yPUSkfeHUH3lJJsc731KmVY5Z
YupSQIUBKREUrN2iF5V9ajY8QRTOaXtLX1ZWll6KuyXAGRibwJM19dS0OG9ZbWvKr1FJeXjATVKC
lbuygECZKJMRUWGUxgnum33vSztKTZB4mkPJraHM6uSYvqYwU5SI3Ouu+x/J2MWvmNgSSkESkQg5
C7FEOzgElCQAx2U6mD55FrhVDN4nZAKMZtZmY9ZYbNxrZyEcb9KKN2a0/Sq4nP+3rGn1AWexChTS
wEshguUKXySnhVCAYFOJ3TdZzxsKmuVtJCewsfjAPKrkKGswvzq1pqVIzX4I4lsBGnvXv9fm/oF7
SpWhYqPILJ1WSmp0owIMpanFeZINq0tD57qF7fC5MkH/hNX2dWLeR9PY4h0c2cAcY/ZHTCzl0byX
XBl6qJoLeRCOzc0jtzLJOKHWZUGULgoyPPOlTI6tcIi1k7S4RcGDiW0/dFamGAeMq6hd+grJz29K
RNCw7ig/foHIyXOJ7bO1ssVcdl1Rz0YIxBgI+elTvAAteYiXDm1w5c545OmMbLrgyhxz7/VpIvcL
PVu9eBbILukeJB5zKc8Ec9P1s5oJEOJAl2QCB+fce6Y+7YP5IxQKqI/86+WsZPWYTQ2ED+EPhfxQ
Rw+C7IUB5y7jrISlpWrznNSqAROzVlkZ6awEk3RC+BEuNwMhHIAnEGtrbH9fEqSqNEXM0cUN8VR0
cLWp2+cZjxv3P9z6Yod5j5kkN8e5hFtTPkn6YJlHG+VvPKlTT+o4x3U7wq5WxbzIdGBqK6XA80jY
qbfNnuwCB9V21VYkq9yX3rhrEit47o9cJZbtQHFZJhObGjmc0iTDbSX7ykG+N/zlSXqhmHYpsqMX
Ko3Z3qFiQSyeesi2u1wM05+vgmIlzHrQ0whlBKdJ2Q3JgYwuJ/DSXfsrxZMxWKdA5UkSRfZw6dWs
TTTNHzwC6oXS70rAxAY3BJmGCaSa033lWKTbdcUim1TilQYylAIWqRC77i27QbfmuyBC2iHZpWfu
teem4Nxg2+XJyzLfXHm1laQL1X6Y4KotSnbEqW4hq+FbiqMeqkN1Nvf3vLSR7ttfqyQgAtFUXcat
yXw7FZTyGiiv8e1qb9A1oDPPgQIHje/0yRl7wEZGzsZu7uvKInPJSCMY+w2Kv4vSk5x/n3nsBdvF
wZUB5mYJ+kktpQxpAKDV9uRE4G2MnOqY7yltDg/Xxds/5l5ZpqQvQK/3G7sg7ZT97GkefWhc98bN
I7ZaE/0zVn4BSEpPJsoEZBbAKmC0PizGp6LVOGa2b+WLHZb2PdXyYFl05Deyahm+YIEz5vXHYKd0
Epi2fHjut53grwwyryZBi+hlJuOquR8cpwZZTm0HX9GU0b5qTuvJX2iZDkMClG3zQznByjZzL4SY
olpSlSZzUirdTloRPhFNGJ0qa2POxm46PUrikK2BJKvMpt1CMqJUFSPbKWixLHbL+cd1B9kM/qpu
KAa8QCPs1EglN2qZD7hL81G1yRzvsxyQ62HQvqlkcHuRO4lDP8xfgWNlkNk8aPEg3+lqJNv/SPwt
OxnOT9BQ5g1LbI5VGytbzJWqzJWiCRM+VOdVe80mx2Cf4grIUdSNbrvEBvEPhvw6G2ymfvENpbWv
xVnkTf3Tk3xtwcz1qoGoM2kWsFJH+9lO7qigU+HQ8Kw8Afxgd3aCZ2jiZjav/7B59lerZ0J0pFXK
GCUSUtcsuu/17CCbwb4TJl4nmwbeawtkAnNVDaIexkiRMTU2ZhDwLA7GcBiC1+ueunkUVsthwrMK
YGXeVfDUrEpP6BKdlWbkvmR4e0Y/5ipekr4jQV9UuAMkx/Bb+wVNPr/6nP0Knyj1KfjdfcO9vi7e
9jEhOh9jzShKOKmoja6YQsdClmYwFM92QSbRum6M44wsUj+qutIcC7qJCqbfpKcs+Jmpbjjo3kw+
TQanK7UZXDRMVwCpQhDA2KWBekRK2wnkJMu5GmwzA1Rfki119pus/8g2Xmyx7FO5ikkLTBMDBECS
L2XZ2dO47IWpUK2u4KE6t6+7lTHm9imVIRZ0EQvrvvxW9QFV7WcFeTrt1SOR5sSQTddfmWNiZi4B
TUEwuOuE6gBGpT5P7Eot7q+7xuZ4K6RX//1aLGuImZBQILlIW9zE03fqS3qOD0ZikYfWEXxjF+MN
DP7d5jxy+au36yMr20yQTCdjAaYSt4LiBz5J0Y+agH1oPXIwvmBi6xjecmmBNo/6yiT9+eqoT41S
pnq0YFPJU5PfSwJY9oqFc954RpjYqIjNWJbFiDRvEr5lyrgLTfItz4v99W/HcxAmNqZlGYBvC2mC
OXuyVFsGaNf+NwtMYFTGqlLyFhbGZF+qdwXhlA62s+/V52BiRacGQlw2OL/ZiV6SkA2CdpA/eu2J
QugyHjCFY+8v8HDXN4PSFfD26NS7FGqjQr5K90XMSglcvovrgfAv0PBokCEoSrhBMsJUq/ZOZ0T2
1E4YYIWgpT30vJom50QBcPXevUdDFYhUwb1Bpd+dItDJgElyQRK5T2Mw8g7+uFP3CCTX3WQ7L//z
Gf9CF89d0mOWDitVJSv9rvnjjBJ4vMvvU998trIjepVedmPeC78aMIvwmincr8rEEUkJJUGAFrIT
nGnJJjy0XockC4LEVsjlV6Qu+Vfis1orE0HyKa6jOcKZSPZ0whszaL7gd3hwXN9Tnhkmhiy6KoYB
wWUjy70bp/usfy3kQ2dQkW8r791h5MyEcX2HCSemWSdkpjVWyh8rgjcyf07vTXsAprWxlM/ogvEm
CK8HMF1kwoucaGEfmVjjmB2a6rEfP13fw+04rOiyiHcbWE2ZFdVLETZ1hLwHVHqWIkjnsTfsWFA/
FsUudph1lDX4jZKlpKO4g0M80BZ76NO7wS1xxRceB9F/fKeLNSZm1p0gtWmPMz6ZVvaU7gpgjDBf
AgHSPd5uT/Ix9PSf/9NGsiJOdT6YQ03hOGnhd82j0rqpwUlEtn3hz6rYqXN0fOqsB7ucEws3xnzD
7cfTb/D3sb38fiYyhsaoaT2lmiXkVwDQ9JAdSHEo8kOGkKh97OK8WGPeoPKYF4M8oTlvaDeNfMh5
u8XxbI2JeEMLnczSxGoyPbVKkPOWPwTe5cz7Ikygy6A2k1YiPnohPoyt0/IAvP+RT182iQlxSRjP
ndrg2GAckALNcWoc6WG5kQ4KuGr5xAbb9/HFHhMOcjmZh6mmuZ8mHYp2N0tH6JtYuYRXOY9GdhvF
Ce2pf2KPxsQEVPpqKUno7oXzF6nvbyJlsvqgcvO8s6pY36UgwEpncjRTXpWR5xxMgMDMxRDXGdaZ
Z6iFhQrqc7Wk2J3OY7DbLkBfFskiKysxn8YILFJAVkress88ebSCu9g2HsknwJdflXPm87gjqFdc
OcgszLyOydAHHVaXSvfzuJMr3THk57DgHWHu4piIAX4vkJxXPQYToKoOXnA0cPeRk3wWbwWQsZn7
GdTg18Msb2lM1NDqLhGMAS8+kRRWqJ9k0HkS9S6BXNV1Q7yjxwLOQag4B32CPJhScIXH1C3tFMAe
VPR9gGLPvJ4Pb2FMKMkNoV5mM8cFCaarqQTJYe4L5Xe1+sRZF/0m15yD/iGr551O0q7tICuGWv5v
adDhaAD7YWJ0ZeT30Darmiv3ZwKKliVp1yXIX6DFLQEzTfUg6sz+zdXHlcrezgj/RBSdiShGrpAU
sPDfMGaQ5/ntA8yKVnXsQNEu2f0jDDuxk5whLs2rV/1Hjn2xzgQVHah0MYvgMaJv+HSSC907uwJ7
+v/n5cSJYGzXWoWQ1jKpA2B6HWaO4tkLlNwxCo3zbuGZYQo6qTIoSUcRO1NWAkn5s8FQnE4+X/dJ
zjVqMGGkN3MlGnu4ZCJLjlkBvCCF/nUTvJTQYAJHHi5g86vgiHj2UQZMdbdY8bNppyVwtpJb3AuO
xKnyvTUhrhw1g0lBAtImkNKmr9u95BWOgacX7QAJD7o9e5I/OgIYzdNH3uXGC8usZoAQyElY6Fjr
Ujvyw2grB3ICcM8JT0toLbpNGXAi8EvuOHvMOewGE1rCXEzNMka2QgEoI7Rf8tHOT+RQgNwulFyO
NRo6ru0uE1rAMCJLnYZbTvmm+A0mNiOvOIav6pnKMYBy7hx6vR16vJf8prPqkmqCJFoBOpVxJLDS
t4nSJChL1zK6T4E9ijpnI9/Iqv5a2soG4zjgAJUlIcBGdg5gl+i4zjWk8nQ3dQHEdPXnV2kn2HR4
XUNZNVIwYFOc45fkm8G5bXlrZS6luRsio1XgSAleh3qfW1nKu47odl1bKuMzBD28URBgYrrNUC3o
4aZoVip4q1E1huKDOCmUBmRDVg1AIZmIVlSJOs0mcpbwEz2UtT3txq/yF3QxwOcKnnzOFm5nuegj
aooMnXuV5SFKJRJLi9Qgy4WwRo6hCUryQmnkeY65DZi9WGJ7GAJU0wNCYCk7iTfQQvkyOZgpwGsb
+E6MZCWJbTwNdnQjuRgZtXM07z9UrTAkUxRlEbxLLKtD2Kl1OEb4mERw8viTUfMyTuoNf3nLygBz
wcsakYKApIBzqKPTx+Y+bYxTHw5WmI28ksXm1beyxVzneUwKqEthMe0B7PgQmkGDUniIoWesefp5
cTvUQ3kbuDl3C6/8Zwfxv/fZ2VLpYdYD/+D0h+y0fAl3kV08ps/Zo+C2jooik2f6/T534tvE56VP
mwF1ZZs5GUFqSvWQo9LcxA9z8aIPP6vpVmkkuzI4p/761ppsDXbulAlz2viMRfp10QprhKgNaDWv
XxA8I0yg7kWSRnGJrKIAXqs0juEMcC5P0mCTZmz9wZhQPYdmPbcL8rCktCQv3cm2/kjr5vm9gDa6
dNC/5fsGE/2ioxwpPo6XdW6G6NVHY0K0GWRlJEVwmCn30vJU8mYorp84U2TicyZlygKhCOAgOq+e
QNJXfSshBZA27vWvxbPD3OaDJI4RAGJInqvUyjQ3G3LfGCyhGZ3rhrbT9NWOMTFkqtWhBS0gCk9n
Kv4TH6pdujeQplM8Dg8Sw7XGRJFeJqCl6mnEcidHsalm1NvMKFgw+WTlnE1kIXYYT5gLw6TOGEBd
MIBaKMhYpnFXRh/g/Vh5PQuri+JljJMeezhoPzrjq7bcTRFvVoG3dW8/X71U26DIFmkA7myECsus
2BH5FNXokqeHMDxFpadMzjL6pXmIhI9oiq/Xx8SOtMFEbJZgIxvxrqk+d9kunz7A8bs2wQSOWpcy
cRTg8Kp5KCI/0gtLJqfQeOK4+2aCdXH3t8fCahfDUhe7WEa+SsVsNDSQuyO5GWw6rxkd6iMv3+HE
ozc078qcGuZNmsaIF0J4GuRdlPPklv/jilQJJFsw046U6v0VGcddVkxqh5fvo/TYugPVhKBMCqkd
nzRHcBs3MC1iJ1aKeWzeed6+VC7GmXBogtVkCUw8OuTmU5G9StBfAfMc55PxjDCxMCRji3kj3FyD
l2oWhcqSG8UpT/WP3/jc8DHypZ8co9t+clkZExbnYMlKk1Zq+sPwhY5iTEdtrz1R0SNAHLiP1G0/
uZhj4qI4xUEo03urLGTLzAMrTTmez7HAVl7FGHQbGf5xovAHkb92PLH57ZKC8WcJbJm1IS16oASY
qAkoOpod5qUtf+2hz4fS/L4+QtuNlx9uB/iLSaZSoilzVIs63K8oMWVEvtcyWNP0wYJcD8cJOT7I
zv7gySImMx5KTlPEvhbHFqCdvjJMznW34y2IfsRVuJBjsdEnCgBIC9MGxAyajpETGIeIJxfBCxss
s4eyaMBqyNQd9t1e3YUuWG2s9D5UrPYrHRTu7PRR3lGBA7DBfmiCfeUqTNgooy5NSYPvZi6TpSR+
sBwD8VPauaLAU+Hl7SgTPMp5NGXtDWigCPYgEqsansVqJ/Sc47U9l7FaExMwtMBoZZECRbLYMg7x
jepRXHhzRDrgdK7xo9+LlvxCvl53mG0gxcosEziGodaaJNXgMbM1o7gl2oujH0PX+Aphlh/Ct/TU
uIud7OLb3jryyB04MYWtukYZaYdCBRyrLso7vXrt05xTL+B8PnZUKM3bRpXA+uFmAKgOneZBbtgX
TNEiYfxyfSs5R5wtu0qAHZIgwAccOuMhLpIzaRpHJyYnkvBWxORSyozvpWk4eGL8OSEuWKftOHTw
1uTY4X0bJpSoQ91WpYJvY2jmHurxXqcP3vUd45mgO7qKVk1UhMIyIJnPFmVPutQR4u7zdRO83aI/
X5noMkNtGug/OO081FYNAn8Tby1Fbb1c572Q6Qn9u5pi6LosqYqkEebL9LleN3IZ1y6A+24qZycQ
HfZB/jOIWkeqxNKSq2B3fXnbPncxyXwkCFm0S0erbyJo39s7dbJl3ttk+yNdTDAfqVpAQZUQ5Idx
UFld/iq3j9fXsN0ahADNv/vGfCNF0XQt0lFoG1VLuAWtpw0RC2e+a538CTg57kwMb9OYkK5UdUn6
lpYQk9Ed1R8B1FXEgBNYeUaYcD4XndwPObaNGN8ljPRpz0PNefJsNyZWG8fE7ixXZb0l4e+3iO6R
HWRN7NapUMkOLM2Td4GrPV//WJxlsTQ58ZCNWhxg78ShcqT60MffhoF3vXNcjh28nMWga3IDe2fo
TrE8xNnT9UVsB4U/DscSKmuapsbtDBCB0i1WU9yPE2YPe1dLOYyhvA+kMBGhGA3IF+owRB8By+2/
kmfVUf02SnTc0qmeufSG1H2vhCGFiQl44ofyWLwZ1XzdK26HF/WBjivRAfp5b9xObgbWWpU7Mi1z
DFPfWcXaqC2aeFBg2Pg22xDF88Pn+RawSJfKQPPGSbfL8xfnZxmWgylddD1B6Bvt8hNlA6795rMQ
WgFe5PQ93u/1+wkjL8K+t9PMkkPL3PN6BPSAXdtqJpKQacBtHCPiK75xkHYQccdrBSwl/nV/5X1R
JpaQqU3KIKWdCBlVcvTd1ZcfbfA9+lg6djkXTDyRYn0SpRl2tPpuWvY5T2yQEzzY6T0tjJsmlnGu
C2MHqgBJPJsKr0nMs8FU3YVBGgCEh438Vz1b2qH3gZE4QixisnHeoMMEPPCZ26rlRBSVHo2V6y9T
1k+VCGccPO2QPAHLCr6A7KVOLHqJ/Z67InvMNl93jP94NPz5Yqzie5kMVTrMsIsh9e+0M1WfiW5N
UAoY7NEBy+6zBlgb8F/X7XICtMqGmLSHxl1SoyPeT+BMeiSEN+zFs8DEknRpZIiCIpZo9XMsnRKu
JjrnTKlM0rFUmFHKYuycXj612R3mPO02ukuqX5gkcq/vFu8aYFHBMV51cTNgMdmJoMQmxRYo3t4o
tbLv8w/Zy0DLUXMyw+1G6SU+qkzQGM0Y/PdNhYIoGNpjYHar44zZ3/z2Y86P/r2IyVEDhOXMkRvQ
fkvJQKilwQl+5e4EcnTyLfRpOjIBnEQHm6HsxNnVzS+4MsucOUFJ5E7QaTQ5UX4O485w5FtDBXx8
hHZt7smfQ0c4lY3FE0rY3tqVZeZaT4RS0mJKQx+a0iEwyGJlahZA8UZ/TEINUCjB9ODBr2Ep79Oo
4rjTZqxZWWcOn6b3nTJTtk5Bly2ip27WvyTKo0Zi5/oOb95uK0PMGQT/PBGXAkeE4kGkXfp2u/HT
cd53ZE6inpWjpNDd7LTZmlDAIcVd31vAYxs8CtftGuNqSfRvWcXpJG2aRqVzl4rf7UG36CVebgde
+JTsqrMOUClvUoS3h8wpNPJATpsITkoxPC3IMolPBbp4bUveHjI3d5kZyUR6JCKzKrqlkJwwzG0N
Ybqf2k85qh7XHYN++L/Snssusn0xKDDJQ9ojnlXqr1Z+LKTz9DHyFRNyU6B8kwzCErUiEYmTMADb
rhANXimH9rIEntopnJtseyl/zLBV7TabJqmEyo4jI0VYMuheS401i9ykfNsPLnaYGAme+DrWU9hJ
TumN5JTfcj/pLHKMPFQ+/OY7pS9ADe62Fa3ozEMi8BbJRMq6mXRjoXOdy/AY6Q+tCnTOdP8Rn7gs
kImJ4G4MTMit4D6NnyMlswKhQ8v013Uj/3F+L1aY2FeMo9iaDR1ivn9j/E6tYach11H9+CsFHPVc
brDNROTih2ydO1oyQQL3D97x0l1n3jQj5xrjfRsm+o39pBhyIgNwYB7U6QictBUQjo3tCstqEWzY
UzDmIlFWxekL5ZodwUhMOdVG5AP9Y8zF9PGcnQl6fVX2WVzCHI2y6cF0430EZn1eisMzwwS9vgrC
sRmwdXH2CxqBxviSFw96otjxnFhjd5iV/XX34/gCW66OO7QSFRnTXW3hmsq5HjiPF97vZ4KEUEkG
irv4/VJ3L5vfZZUjv8v7/UwcMFtSBKWM2683nE7GE4wDY6Df9e974c/pZEHB41QbyBJxVmRVOJjg
B+3F+FYyYsdslNbC1esFAY9hmGeTrnl1o2dLj+ePgNgWiZptjDshS+08OMvyd6M7tD2nncDbQXqa
V9aaPBMVpUL8kRonjZGmcDxgOxqYYJcXdRUyi8xBDcvyH9aSsv0UDIMnaDdIj9zrbrzduzMvVpjz
OTYV1SfHwQkxORsuFiWsNMEDqu1je/zRZAD8Elc+Co7hSrcfIRkARE2VNFExQZXFbGGV13ndU7HX
NO5vCyP7Anklh7PALadY22CCKqkEVVpy9AfDX5NX47VV3gsP5CVy1Ifi1+gYyMA0dLSoXAsnn9jc
W7D8mqoM7QmisI1e0grzSOiw0PRD6i21Ry+v8Chr0LQLT+mp3Mt3IgTKa5DBpx6vULQVEdfGmcNQ
mdArhggoqrOHYd/63U4FurHhsj1tnYK1GeYThlPStU2GTlekB4+9qRRWnim84jZNGNhgsjbCfEOD
RF2W0imGxom/09y5A4FPuKfTBdkBBY/ddZ/ZOnlrc8zJ0xptmYcUGPFBHu22eDH78aDGs/+/WWFO
ngiUV1gT7FyvJXas3oxhZUcaJ4hs9nRN0SSGbpq6ZLD1875WMHZY4nwvvYX5DNC9uArg/LgV40Pk
KA4d26XEdJVPDqIDyDtnlfTT/P3pLvaZe2aA8lcFGlUgX5UfUXs2ItQ8+gdZ4/F5b0La1gtlks4l
aUkXFQjHFJid3aHysFN+ggAG03LRN4HjkZseIhOqRQBNQfz/feyPq0mcE4p40OTU08LZisfEU8cP
ASrNlR3mEOvBhKFNES3rfxFmmBGCHAfq6Kgsn8PPH/DIlTXmLItkNgTJQLwak1+RchZkv1FUXlDc
jMcrI8xZFtBrFRMVW0enNk1welcVsN+D3TuiQ1V0MT230/fxS8gVe+J9NOZY50qlm4mGzRyyxIvM
RzU7DmbiXt/DzXio4KQRnZ46ln8oMxY6R94AjjJ9HqVTIHN+/+YiLr+f5RxaknQx2gblVtVU7ES2
03myNB5R/eahNQ0dtxZkURSWwVIv5yUcIbnt6MPjmPn9dJT7c/+BFgARIVEJ6gUFIm1sj7ydIYMF
oVmAULuTaP5a4l3D02HfKs/BhiKKoLIzDYWtR8ZLPGoRAXKhM1664CkNPrX9Wc19Sb8365tOgmp5
yIkNWy8s2ISsjIwRJtA7M6m7lCbTLPawSRVfKGs9SI38yp3RD8L9+1l+uO5xXHtMiJWRRFVDBXul
W+yJl7rDrrMa0J6YYAYx9zyKu61Gw7v1McEv0Hu9IhPCBOYWqxNFvmbeZJn4N8Dze/ZUJI1IGHlE
aRue/84sEwvFoo9JP8MpNXDztEcRQl/S8/+4lfRvWOX0YTunegyYFxqJtKZQAFJu3nRWhhlezBXZ
PMTVRo72bklsLDTFONC7f6b6qKJ4CoJ4ecerym/EpHdmmMBnxJGZmyIcxBScNPMUHhXUVlPjnQEm
lSF9hZiOGWvQ+c427b8uKMInTm4XO6rbNx+zA4+hZuu+f2eTffEDT2Hm7dsgXxe/IXkxQ+4Pn2gy
w+fd2WoxQ+3LEFXIRmsQ1WX2sM5n0tQDsN7UMyDJ5gR3ide8QDXHuBMWlJ4UDLtSaLT4WSjsXLTm
Y3Cj/rzunxt357s/gtnnSFOIWak9GpoiwAraWe9OGUQa+sjuwNQ86t3uur0t/5RAASqJikpU/Pf+
OGglSdFKQN9o8KgMkrYfPTRNuSCcrWVJQN6CZZCYKtRZ35sxajWPoS6JJ1pbAf0demqqOMOc3srZ
gGKvkDnZmO2vL20rmqxsssXecA6rLFKSwIEMolGdAvUhNb3rJrZcVAUDoYjXNZEkle3IqmnetJoS
V29coHRAhcrQQ1oS8Hk+39fGnf3OGBMekXi0qlSL0LyL3Ln4HmGkNDe9fuEJ7G58rHd2GJ+QBBCz
KBUW1TfQ4yyWZ1VBP0OcXxsjO+rdDOZpJeCBZzYiGJSs4RrgfTYMmc2qEvB8DEGYVW6W2b/JWirQ
mB5jyMf2p+V7ZRe2/vSRr3exyWZalWb0cTintJXZu80eA8KP1exMYNQmYIfrI5630AjCvJTWazSZ
tCHG0F7SloOBu6fYg7XSVh81XwEjdPmc2lmE4UgQOlmKyO9hbpyFd5aZBIKESZ1oCH6OkC8g39Lj
72lNIFSXZTXEASD9tMzVvQBV8YMmZYvdLaq8E6P8h6IWpd8nzWsTpP0uF+Pn65+AtyNMohFiSBws
WknlhvPt0h0Lcbaq/rUDH2Wf8CSq3+aq2O1HrqaqCsqSMmEn+/tJkLQF6tEg75iBe27xPq5we1GS
4A/cx5ppoJcFHWrQmbMEyKYa1vog4Lqcw7iy50EFcGLJJ07w3jio76wwX1UEb21ctq3hNGZGC67W
2OzHcBdkEFTESQVQ+PrX2gp37wwynyvNIsHUywT1ZNC6KHZ+GHa63UN9kGIaTM7x3LqQ31mjIWOV
qsVtmgJk1hiAu8y28gushq/Fnuoho3lslSZoltVfJbRfMzD+YQDBCW4Cm7PgjXMD/WVDgXokqEn+
EoVoFANEaF0HlzmEO/MFFYAHowC4SPw/0r5juXKcafaJGEELkFua4+RdtzQbRlt67/n0N6GZaVEQ
/oPvanrTC0WcIoBCVaFM5o6RzgKy9NfgdrKsouBSvBPKHesCUO051nGsZvZzGHKf1kjlaN90xV8m
U7ZCtoncpUDuGXrKIPcRB3BHmmuZavUKobBJuQ64BDNo9uiQbVNPu2MQCdluAfqFTKpoiVup3NHO
U0Y1p1yY1ClgtD/jhYGpEuJnR33Xe8BVRG4gk+YHBB703WI5z9ZZsZrVU04Ba0Y8Oq2PXVm5pnPR
jNnLec0RxFWQZGmGbuHla/KTCMjm5xUpFQL0EmvHOgFYr6A8rhKfng13beHxC2v5/orY9RClsJ+h
T0xABC/xVdGu+/MrER4VYMZQ6oAp+wAWPyZ0nY0Qbcdjd5cXx7zudrauuQSFxXS9Py9LVPGl0MM/
wpjF21x5mo1anmnoNYgv1wfzVOOJAa8A0N7Ray7JTr34RCIYAhHAAAofHLG8T3DGmIJOGM/BJd/n
xl+Zeh+XkmyBcAPBLKPppmYBxoLz+mvWdTSesKZGr0d3KNEdm2leHhov0WqcNFOVeAVdJpCzH5jY
b6Isw0PGchcv/wk/FwDjYb+62bUZMH6t7gfrmcIjCqCpJhqFGcmR4sdX9tMqSU4L9XOzds66pIOR
ACkfiQSoJphYGioBFRVe6M3vc3ZkyZtuWltWmwBYZQX+4G6+oMTtZZgLIjQiam0EcZajCuN4pSZr
vl8w41YC/FV70PV9WD61iFliq75oaHNvN7ObzD/K7lRVjeuAcLhA8tPTtIfz90TklrZfw7Zlc01C
smqhXkOlQvVgDy/jepPBLZ2XITs6pmUbGTAtoRFnaDxLauJPPfRDU/f/TQR320ejq7KCLaOOrpf1
1iQS7ZCeGmceu7Iw6sQqsU/oUW+ukezZ1wdyy6DFVrBOdw/TofaTnWzQVJSv22oLDyYDWm/Npgqz
mTv6/DdNH4MoZkzXtadIG9Ml6mBwFkYd1G7OOohrEnC3xlXQx+CigAE4f1wyMZxd6aci6nMdYpYs
uqtJcWxo75dmJulbEIux6Ct5iEr4VxJ6Fv5ZjT75ldJ4NfVG6UypWIiD0M4gOiqBnHZbhKQLarfI
e6ipW4X3RHlJs+/n90t8g95kcOpNbLPB9wMHwQp7t0yfNUdyIKLyM/TsTQKn30vbWXbbx02QApQt
uW5OORCuVMas7qH38Aoah1yOfY9pCBT/JKZdlHjfCifqewNBZiNPYwu23dyntwNSm8llczQxBCyb
uxBHBQ5Y5BhqGGbtOP2OgWXRDRXzoL3eeK1GnqNi3ptIIZVTfrmEz2s6eqaSP4R2trfCyEdB4Hk0
ABenDhLlFDqczadwdyC3k3KpRySychA+p+XOGNcgpc8Wjf3zyiNSUKI6aA3R0V/wAahhKEFuqjCg
hlr3nQgnqt8X0peGSEO3Qjg/oppx3jRs9Cok6BxwFjTy9cnz+YUIT28rhLtqSaa24ThTx9ccd37u
Xzno6oukwvutuwSOBpLHss4I0SltRXI3D7ybmVNrBSqQ6WGxfDImx9G5LCdFcgFl+8fdvxRY+2k7
5Qwy5ibVD4qs0Vfy+3wKsyvV2RwarMMG+ZR6UVf3589GomR8HashSfU3UsvS1N9iUnkIOu6dWcai
wrabf2NujoNyl8bB9OWYWsizUYPlFN2l/NWWV515b8Wxp1rfzi+K6dM5aVzMSWmb92qMQ3HK1OsK
wzWq24nk+O/akgEjyA6I/X0TJNEOz5WhxgElWnRHrMcuIV/Pr0aUc6F4nxM2L2ugiMoZvyFUpjwi
2LzJC/cxSnB573bgQUWq8KI7GI/nxQk3byONOyqjy1ZD7QEQoDuRF9edp6wvTnutAx81oXfnZQk3
byOLPyhcHKNhk8COc2Mt971sYlao3Zvf5w6nqNfaNNQUzVmooGMM2B8ttB/UshF92TLYZ2x0AL34
kdJbiu1X6UOY3naJ5JIKb89mGZyRRpcl0NhH1kxu5V6lAxF3TB/DuLou1/gqTKabShllACZCA7qR
ydlso+qqcn2dyTWGQDd2I54Xhlb6dfrzv+kAZ6mrXi+TMTLqIMseEpTV4vQTvK7v7g9no+sy1tul
RUWNxOANpDsN9RIj/m+qzM9I1E1d9kuLS9q2k1tMtWvLukJkdoBHDVvTRe3bHrclPbKUmXGoVbcE
Q7GyR1rpl6xuLbk7r1+zUeq86ntM3Kp1MPYnK7vqO9SUD+ePXiaCu/5WWZQGNg0LIkfQ7Xagdekl
MapEjV9Dk80q6kYvmz5G6FHWmLkrJ3AR6hfxAkmrrAtO+Nbc2OnXCvpGluGktFNquB3zCj0afnJi
BZ75EKsuG1FjAHnRrrsp97JGNeFjcyuYsw95S5c00fU6CK+G3wlaJxUPCLB3zeXis7SONHfL4voP
/vXNNrxuxGahtOpJG69QjVJBwmWK1n0xAn/IHKivKcOpyodbRSs8LQT+ZRZJms4l/oknb0+ivIit
KWGToomfDZMfTz/y+rrR8QEyJgChgiLlyRorCdH5Hql+HNNUD1HEcdKndvydj0+VRd3zl0B8em9C
eMtB5jKLZvZ2/5u5svOyvwoPs0IntIm4y+ET9I2UbMRx0QRqVuOgdxXD5ttFReHGzXWNbO75RUk2
jjcedJgHmtZ4llZzQDMM5dueVcjmbGVCOPOhzyupC4bzVlpBHiJFhcln5OX+20q4EEJLlW6krL/b
6frAmSPfrNH60cuqMMK14GVr4WUJelme97gubLvQQ5wK2CbccH5S88HVzd/n1yK8OhshnJ1ISJGZ
8wRHqNg/JyRUUuWx1+nlQu9NZ5LhT8pWxAUQuaboVmdjRNFw7kLnt11cjc1nMpRsYvDfXeNihzkq
Fr1NsWuV/mI1F5URnN8w4RpQGiAUlPA25hfeB3ZNvZakAoc54HYAEjcXXqHNbk8MiY4J47s3MTxO
QjgWY4KReigy+TmFpTdjQtUpvdD82WjaDiSNn7mdG3mcCTBXRN0hQy+wtEstu6nMH876fH7nhCHx
RoT+fufAWxEnZYxnUWyPQe6sgalkEkcgquZTspHB3f/SsJupHHE69WjeV110YYzlV92BzDHEG+mp
NbKv4I92zS73Yk02VSNcIdEMAxYTcx98u0qYmHXY6pA+mr+m6D6yJMGRqOGOkjcBfG+Kqjb2NFXs
2XcimCmJ7ljbZ+UVHrlMjqxXUTHlANpCE7ERyqnGEI5pmXYQysg6lyvg7PlDiVRifgH2r9cRgjUF
blwD4yG5BJL9dDiNCcPEHlP0jfl5cxVNiAclpQDhXd6sjNOWEaiggFRB0GLE9/Vy7/SXVSURIdbI
jQzOWQx62jtLj2LUmr8C4owH9aHzy2sLoxeycFO8HpOieGlTAwhk72+YGcdJO63Q9sgyS0/J5tQf
whyYZ7XV+ecvs/jlARqaf2Wxb9kEfE6RGVWfoIrSgQbXs4CoWnj6owVWS+sp2YXBeXHCmH0jjXNT
IfrucxtDGb7WxkG1JqD5TY6LgwcImfbnRck2kXNSNgGxdDjBSVkt2qBQxwsz8lAW3ZfzYsS6/bZ/
nJ/q4iSLChsGt9E6r65CP1trWfsc098PQflm1zhfpYwAFZ9tWNxxx9q1jYtsXx6qS4ZPFPmDlBJT
snN87n9VYz1WW5Q2hvAhX344iQ5QDFliRegY39bEp/3Bh6BrU481TfUvpdvT9GkxTyS5IJrmjUYt
cYv/x/X9c0yEM0GFqQ3dUGJNbBKnAFmIhvShnz2iuxnDs5+yd2/COHtkZpOR2hNepnp+WoYrR5bZ
le0dZx/0xGgjDVSiQZTFrgkQxHBJvwxTMYOfG28LvdglS9xKFiXWCnR/aMi4oNeBcx9jUavmojtI
GkzhcehqryBBYij3n7hOVGOKYZhoeuFUPW+iZShTOKnecryl7Pxp0XbnRbCf+HCb3kTwzlcjaT5l
wB7w8zDxDf/KVeq9ZdxlRu4qsiqh2LxuhHG7ltV5mJoNQon+mQFY9V+Xl/Xa2JvPjOckLCXWXHhG
G2mclju0wAhNj92ryovW2ivt5VpJGl6E9m4jgtPtySC5ttgJA6C4TeOr2pRkdcRLsNByjbkiENFw
CqAoKG2jb6cOEq0EYqRlneJxul6ntZGoAXM1H9XgjyDeytEUpMp1gr0i9W1ifVXCS8xJJbqs31oc
64FV558FfTB067iYFcIfn3FrJfeml7EWR9CxX7DeymLXoV3o6VNNCnjaoHGM2DryG2ybN249HCyr
1nJIZQnF9udEPIbgtAAlIr/TS1fOzyK0SRjSstAYR0w0xr4XCBqfJtQs9sqdEs8A9aGbxD16cQu6
q3X7Bp/zHMJUSey6UFs2UjlLiPa1xZhUJlU7JcOLqvvpLIn8RJRTlKA6TQyEY6rKU/c4elHppR3j
CoNySv0HnXD8oe2I1/wqv/cuBSoWQ1aODzpK8d33FOnASVr2FC518xlcoDHN49jNBGZraM2fcZXO
rq2lB7V2JOsVJ602grgbuOYqsIJ7CBp3f9M71up9so8eZ/D66KqbVcfm6ycs8h+JGk/tM+WdFU0R
JBJHzX1iKZabotFLN/aYzbjRK3Xeq4WSeH1sLxKLKXwUbURz9rloyFoaFCMyRQ1USXLqyHdggehR
sC7P5xd5/vw0ntlnjPEqDxNkxLWpDCy7vghra1/Og2RBQvu8WRB3D9FkaXeRBm2F7+zTu1b2+pct
g7txVo65WUdHQaxTH7X1p5I6KFmNkmstOxX2ERvrpa1mPqwjrvWgvihAIOqXzE3MHz29RdpWEtfI
Noz5iY2sSVlj8FbgAZQXV6p9tdSzZDHCXpo3A6Kp3EsEFI7lNKQmkhdHGwOl8wHoV4ze0Jd1RsjO
hjMROAsFLJtQsUxbXX2mF4ChCWy9vzuvyWKXttExzkKosVrPEatWKYfsurvuwEynfLNTVgvZha7u
ohdU82T8tpLF8bl0OljZlBAo9pB/NTBMsx4UWfApLvO8LYwvw2VLHjaDg+DGaXyWmIl3behhShAA
bEHookru02PvJbvcKyeJloiX52iY09PR8c1PU2foyGyqFWo4Rb/z9Gua7Zv+1/lzk4ngrq5TpV2h
9BBBStNrljZQ1fBESf3XeTHimNd5Wwr7js2NMtO2SArQfwT2le5pvnUgx3U/+S00I5YOkorCOIox
dJUCoMXAHNR7YSMdymVY8Y7s6OK31VVkkKBzDokpSUmKNg+mzTQNE+P7aJZ/L4fORVxUCQL5iYAy
MB6vM+V7m9Cv5/dOKAV48+gGcUwbqEHvpSgqndIhRlCaO4c8u+vLPYJhiaaJDB4C+D8yODWwe4JU
AgsNkxrGCPhURRl9giEQw1gOxYwEsanKw5bUVt4XBVuH/Ze913zNRYpT9TQwvrFaaVggxdjvZOO1
IrCUd1L197vntMRISwsrYxjOpjdcAY7IfAFx5gvclc/il/oKlMC7cd/YbvpEOsnOCk+PRdsMd8Gg
/JBxUaE2V3UwH0t6pYYWitKFlxqNf15HRJE2xpX+SOGsPNg0/3lStkkQFb/66jj1V/OyJxYg9KS9
tMLbvBXHXTCjLc2SEUigAp3e0l10+mG62m8Gclh6Ml8sE8bDsrVNpxpNN9SBvl93FJCebe8qv8B4
6quHGdhPh/NbKTkwfpAnU9aQNhMmJ0eVID94GPAuKxNJ+k4UzGw2kCcTGSs1TUhT1EHdHhRr3ypF
YK/XyfTb6WRxk9AYAmAT4ygGBm359ehdZ6GhED5ynpqruoh2tRntpqL2zMmRhE3CrduI4u7abHVZ
TxhrdJ3aRyCm+CTXg3Htd584oY0YziCac0o62gEvxalrtxtrzwZqRVGWktUIbeJGDGcT9UWlqVUC
8rJLDfWgYP6jN+tekjp57V/gUw50I4Xt6cYxqiSbujXEYrQH1uWT75JfzV4/0uv+RK+R6vJ1gOd0
h6LDs1limoQJ0K1sLsxVIns2dR156h6UXOsxOpWH1QuB9CEHW5CpBucqI4soebkies/bIJ1Tt81B
0/PrvF4IQzVqGuC502zkHPhGFZPGjjIlEMKmVcMvRXzAnJxvj8fM64MObqbP9nqzX+7/BxZxpnQf
znEjm7PAiq0tEVjhAHx0iK4ZnhkjNNVvCLj1ECNKMTiFt3ojjrPAiwU8VsAv1IFmDqe6WA/xbAVz
PAalvki2VexC32S9/n2jolWuTeOgMXwiAICzMerUj/0pwwobxQ2PPfq6k5+Fj2pK0I27QvMqWegg
dG+bL+Be5Gi5DnO89m2fXEXZgSHwgDtOcQlG95W9eaie42s2xM/iiOr7eaUSWuqNaN6mFWglTErE
eFZlg5tWH78b6kyC1SjIPkTEdFpjZAbOy5Qcrs4ZOKvFycLnIVGnda6pTy4tf1aA4p9yIrFxwl59
RMm64aCrArVtdm83Z4tATUGQjIGA3lc9Hdw8i4kjNX0bhtUtg2yHpK6s8PJK4v3xrrwJ5e0OXGoX
N7inf/ORdR6iZ3BFHBVP/5ne5DeFl3/Njgbqz4k/XOhAEANs7utLq3bnX6h+Gq4mSTELjf1mHzj7
FGOoL6qV0PbD8kcTPyzOIjG2bCPPrZmzD0A86RQawQ3XVuKG02HtDHdOv5xXHNkqOKtQo2ycpAoy
V7m1+pOmX9u9KolcJCL4SklY2dqwKhEUxvySrsd+Pv6nJfDDYLZRt0iAsbq9cjXRY2jtz/++2OlZ
APPCOwSgEDyCS1mOQ9pRFpCfWOalQtk0vWaZFzmdsdBsbURxEQRV2yrLchQYtSx/GO3iPlHLY0no
zhymr1aUBRgVlsQT7IQ/qNlGJHefu7Ao1oGxJixAMZxj46az9WOdtsCVq7+3oMwlYXFMw/iXZFeZ
GTwnl7vSc2qYVmVBvSfsKsWuYuh4R9FDkgbobJJYLaF93CySu6zKbBSNsTA1jyIQfCS3ZKh8K6oO
ekS+nV+Y8NpuRHHXtiLtMKss0b+A36k+0fRQRg+fEWFq+KdSFVMf701wayVIrDP0RHQmBDDzj1kP
BFQ1klxc8UrexPCObO6nrjWxaXV9F1rXpfPgyOBPhb4S3Hj/roTzWxRz3zGhcNPz0IId73sUa4VL
nMQrK+Ny6hqZI5EtibtfVq2zqjr8pG01z33TuBiD/aKohUTdhCZvsyz2GRsfmdn9grlluKtwRgLm
qiGyQFwmgLs8dseQzlNogKmMp9gYr/Ql888rmfgVvVkEd2em0LCrtEccM+80EAklJ7yinW/WXmO8
1qorJUgWNY0DZuGPLnAXJ5mGqEgG5IMrgC5dEBUgUik2McgtY3aVTs282jJjt9ToekUjvXABQiWj
y5XpB+cOQUi1Nq0CY6jmxB3bS2e9KWWWT3J2/OR3sfaLlmH60F8xqVrMzXW0rJLqm3gZ2ExUvxnw
GLeMNQvN2GJD7QsGigdMvtZN7wPCRiJGrCJsbM9QIcvkR6SpqgxZmmEprT/7eIr6rQaacBZi5yfg
GcsSO0Irztp5AeVtY86Qu1aY0KMdGr/wYjLwtO1iMGjaixkYGGlfnKSXXADhJm6kcXdMqfrG6TPk
hB1l3aPNyI+J8rTqst5eYaWUbuRw96wnHTr1KN6B8848hXsTmMWj+woM7oLnWj6cwbzDB8e7kcfd
M7pU6aAzwA0gFtsQx0LpRWPglnh1xp/xIRthnCbmc9zVfYVkaqvrhyFuHobsPrOTw3lbJbxSb1L4
K9VhRrCpC+jhoFeuuuAdEMoQl8RR4EYG53SHAV04WTICfe6YHPRfrBEiOwKwJ3PluQ8Ruird6ITB
ud5xmepx6qDp4649tjca0hKAD/Fz4EqZjMbz+jc9fgbnZiuT88VF1BYpwM+gF8NlDfNq1ji0r+cP
SnKDDXaQG8dYDVqZrysLNqP6V0SUoFwyFUBd054S/XhelkwpOGthdXrWgfePPdD2q/3YUEmFSrYW
zj5EOjSbsPbrMn/sqx+jftHHT00osULCCGmjdpx1MJRRdRpwgfthdVvFR82w3am6LPMfVfp8fr9k
6+HsAh4Bjl0QOA1letAz6ubpcZ3uo0RSApPqNmcSljkco4E5DfXUPi9e/JKdMAp2z3hB1SMY2/1i
N3yVuQ6JMedparW4WrOGta0bzRE9bc74lzn8Or9/4szI21Hx5SqnGoYe4OKscGShEz+6QxIxwo21
XRYyGcdoJ8Nql6g4z1s7Ij2hYCAc4Wwc/gTHyqWOEafzq2KnfsZb8Iy16dhkYcsAMMP5qNSxpw3f
sjB2O/Me7ynXIuH+v8ljS95YiHXKTUcdIc8cdd+YdJdOarC0SN1pMXGdPrpVlUoiU3zH0OdmAUoD
0QUnsx/V1ZhqVrDvWzdvjYuCWG6mpgearXvT+MzQOSqMwJRxYNWQdX6/xH4BWUbEjOA0OYc4L49m
ZB07UkhWJdbHjRzOicxalypTimWtNwOgGPub9EEJehfw0l7r9sxvyW6Z0IRsJHIuJKcjrdYBhbem
wXu+RXkvGeCQZ+UmiYe784oiroNshHGnRq1oXJoRyzNB/aUGw1V2lYFDc75XrmawWbD0DMYj3eFi
ksUCQmOykcx5FrOYSuDtQUftInbJknq0urV7WceP8OZtpHD+JdS0JNNMvL/IGB1NwDVl8XfbXLx2
fbHW1gP0pURh2IZ9uOobgeyabK5eO6OUT/qpDuLEONFpOThx/yg5NJkMzskk2oA5rwKH1r2i6a4X
AJJUCpcGbFaku9G/hp4u6zkXXu/NujiHMyxh13cZNrJe0OhuR+4QHSfAoYaWFlBFNtYouQM8IMvY
A5dHYfOgjQbI86J9jKo0yM30EnAJT+d3UyaKMyR1UhRJGVFgrTrHKkqQ3Oq9Ob2YnZ/n5UgOjQdn
SRzQJ2g6HJsV5S5GsPZ1tkqykDIRnOUwzLVuZ0Jsv54av3a6i9IeJSIkt5ayT9iqt1oTJ7Ogetl4
Y4e7eD7Un8Fx3Fh2nhtwWvKiSVucvUbBprYglxXFRuxqPQ2mGMB/mjXuzh+NEN9rK5KzEjFF5YeY
MLktyjEMT6DyyORmpxBQ7aHf+OYzHgxufocZD3orw26UbSlnMXo7SeoiLCG8VAJTQ2NlXu7GdJSQ
rMn0nDMafT0umGPrQr+b/nJst0J/xTj6RSZ5q/4fDpOh+DqIBJzXKtRGQ9JiKdGJhJd4fKmeivvO
azzbB3sByOOB+Q2wWRl4k3j//gjk363FrBeprsKRWKMBfrws6OrqxhllIIoyMZydWMexTWwdkX2p
nJLsQm/uBkuyd+L7+7YSLtbQpiXOtBAmoslOmfNFqSWXV5xqYnXHv8+G72xMtWymSw0BjuaGT/Wx
3oVHNdmni5tes/Erp5TcLLH7fRPImYsqSqcuTZH+QZli9a2lmjyGAuEnvdrtECz+LpMQsX2iz5Lk
sey02N83Wtg1qt7UM4sulr3ZVW6juVlL3PN2QyzE1ogOZiloOndzyTTEQIpB4r0uh5MzLq5ZGZ5h
SPZQ3AhA38RwN5cWzBfO0DxQSGkPOTqXdY8ewLOM7Mngh6/NIyVIauZg/gYyq/35RQqV0kaZGhNg
SKcQbicpdRjIAKugNic1uUbfjGQXxRZjI4GzvkRRxzJmpcGWURJMeyVydXBwvKS/tdN0VA/ZV+c2
+3p+VeKrsBHKnV2TEfiSDF7GuBl9NvMd7/Lv1p25K3aRFGJdqCgbYdwJ9m3exC17RMzd5JrxeqmE
tVu3o+SoxFnQjRwuSIunArkhFjZ1QXHN/FgNFpCXBu1MyinSgUMsG6pju/Qh2n0TyMdpaFkdMzOH
cjT98piqmltUlTuR6YtR1BdIMEtutWyBPJDeGhOY4QWOer1ZANNmHGK/PaigL/wbWllG0CTRfT5m
U6dcba0Q+wk6jYNpKLvGkdHBS1SDbzMG/cxCFIqWxEi7S7ObsHyREhWLRNgqQOdRXVDZGPt7W2jN
RZoVKWZ6jOjJyi6HrnFDWbuj8GTA6UMslWomQQLgvRA9zIsacGZssoKcjMt0h0as0+rV4DxNT3KO
FpHiMb17JRECMgRvlax2QoMUeuhWgvaVZvJrRQPBrwYENXWP/nBJn4pwCw1A96PjHC07fPeCUliY
G1ER1DSY5pz2TXKplxLnLxRhEgxaMo41iHq/gaoxm13P6N8n47HLvpf1dfGpfnMwxP2RwdkhR2mA
ld8CMMgpTOBmh2gBMomsPCzy+Tb6AamqYfCA8NNV/TpaWVLgaBBozphC6XN3nb6QeHBVDWF8eX/e
kgv3bSOO0+6qsKd0YpRHGtpR1fz7rKAgXa4SJyWWgqFDIICxSU7OstYNUmrNjOfvEF815X2n3mrD
y/mFCIsjNlh5/pHBG9NIraMhX9BcOHmvDX/g/mrBm6IF9ZVsKFX0GNiK4m4rIKGHpLWgz070tOin
Jc49p/qCAQ7Jtgmv6WZJ+nul1joztkM2BpVXL2F6MYT7Nn4pYBhKWTFfGEWgzVp/pb4CBSKn21EH
3Z5ZxNf6SwAuCC+5i3fmsUNPHZivnsq9LlE88XmBChHs2yqG8fkZA8WJlmWJWL/gMdwzltQeeeoG
pFS1R48S3RAdGOCzdTQLgj0B9+r9RlZ6CIZHhtGg7zV043f7+qLa9xf1IXmdJFZBkUaPMu8uDJJQ
+aaA80F0q/PU42VZDmY4ayFWWFzXu/FQB9UxdNkKgXYh0RXRFdsK494KRjXpi0HQ79EscE9lZIfA
+yeqC6I2QyJKpJZbUexTNq8D4ij9lOXodrMq4HjTdHLHytoNlRM4eBo7iS0bjpbuJBfjll2Y1EvJ
JKKZV/eALwtOvxCtWowVSVaElC2PdyX6nDWLiZ6jtTlW6DNpjnT50SfHKLb883opPDMNpwCcfQQX
fOt3bHWaNpu4301+HJvWHcK70nj4jAxHxRiFhWEKvlc2c8IyNlgL59xZbt9fNKCkdxKJg2f2mw9k
HbRE/CuEO59pyrVqAtgUCtPRITsle9ai8ymOb7BUOYhXKNWBvM+5kWUYtbFgGTonu5wiAAz3sjfp
65Z/WIlJ2OgiqjAGn3+Z16GYEsYpCk0b8J7q3OWp8uh1wt6K6C1OEnQp9F4coGZ8/qCERUnW/o5h
M9shKv9UHElfKgg2EQNeouzpm163dwCJf6E/Dn531A+5pzw6n2Jl2Erljk4vSWJEBh5XqvYIbTf1
n6N0GpWZ1w+bagMFw2JjDkhrvTcYGaaSp7nByqoYW1oEUZBcDTv11sReNjt5x4fo4QHPAhIbA81c
Bj+oBB4gmo4U4UYxP2rov5c1HQnv7eb3OXei0kEb82QFZ+NMO7ddkqdlGEDVlMmw/cSGz9GgiQaM
xAfeq7DtQ8WMcDqTp+0Yc+P41cQEID2Zh3yvSnKcwmVthHEuZFRa9Hu/opYaj/n4c4UEaeVdF6nC
RgbnO+KxbjWKhhxwQYR38zE5ja7poonKQLFMXgwU2qWNNE65m34mxhBj+8AMCbvkBNMuPoCMJpBc
XdmqOJfhVOFUJCvKVsqBQFK56y+UL7PXHdt9vpcOlsikcbFaCtL3OWRty+PO2LFm8CV157s+UEBx
Ox0m1Tu/OoFa2Cro5VRHMxHa8q2+3TjPcW3DH1rR/eo8kvrRGv//X2/vRLAVbyIKwH1OtsEyPFbY
fMcwgIfJwOdVmgsU2IV3Yrh7qzc9+n1Y2wfp1kuD1H6UNN/Pb5aoJPyaLdAwy03AJMspuJMDqS2p
arx1g+rLcBpYWXifDifNb/Y9ABMAZkGfVT8P0OSyOy9buDzGjvePaE7bx1QptaxvUQqxfqD51+2M
p/8mgFPz0lQMU1sWRvsb3zeTcZMupmxqSqhtm0Vwyr2g9b82F6hC17rtERNpgfmYBIWX7Dt//NIy
sIlfy/35dbGN4fwTzsx2QJELIjNMPL9XP6AAO7bCoEDI7GP0+oup+svYuV0oG5wUL+5NEGdhJwC0
YHApD/3KQFKx7k/zYnmdqks2UbgellLHNQEKAx9JaE3UrsDGh56rd6PuWRoyw9MTBr3d8/smAgSB
Q38TxGlco490TTGg5efal6Xfke6XYx7GsgB+wT6bL9f2O8nu/qNMTgknC/xmhZ0xD9IfNaQwe7cP
CDoSP2PV362OU8XOsJ1aj6DuXVAf4XxBK7/cTsC6glX3iq/n1yVUjc1WcjFSazvo7GQkLUk8B2gw
vyxGyyVxL1GNV2v9QddN5GEwVW3g6c3lLmz4xLweERV1wRQU99Vp3akBq4aAYWoE39ji24f2NyZ4
3dZDUHgNVqZPLHTzAfr7y9YQEinpgg+gyw4jim5cPhAqy5yIAidgIb8tk7/SRuakipmy7tW/YRIL
MHkD4Z7N3xu3q+xJzFTh3K5yFztKjchJ0xm1rDgwzRE0ul9stB0t4F8P9XuVSi4B0/GP4vBIMG2L
qhjEfr+HdTouyrAMMFjl4ioaMich+tDtb2pxp5qDxP+LMjUMV/pfaXxmrTFWkAIzJKZ/wd/RMhMw
rLB6L3t7S2Vx6kmLNsnrGFMlpPbmSwNNx/pRzT3QVwXAOJQ8W4V3brMwThXRaoe+O/QPBH3vmfG1
qniKJSkaC0XgLUkJtpBq/NNHLdURKOas7h3vc5O6JL2neLmev1JC7XsTwiMKjWu8aLkDZUf3L40D
AtCftbvUl5+ZdT/3L+eFSVb0eoKbWG1dQ7OzY3T8jN1+UIhn9hdpJNM5sRBA7zCedesDMe1YtEU2
N0hLDznSZSUqtfE3Ymv7zyzlTQp3/tGipEW9LOAbL29ofmUsN2b+mcgW0O//LoSzQ6z4TVMVR9NY
O629MKhPw8N/WwVne+KhbPO5QHKzMS1vjOddNzU7UAb758WI8hMoUb0thZ3Z5uBR4Y7qgpnU8Gne
YVJ334AwmD6pA3ADGez2crC9LjB+nhcrjGU2UrkQwypoRApAJ4CzJruJ4YzTaniqxyyYi88Qh79b
IRdaAEWqV/p0sgH2MwR0N1zFvv1zbN016PcY35a1qorfCpu1cQHGpA2qVjQIn3rMLilu6Re/zBcg
InigMUK+CXiagXJcb5c7mZkVvItRJzEM06bg+rVNzsqqFc1De8ZLgb2LjUN/+DtfJ2t+EJ7dRgx3
v0wtbDu8uVBcMr87SuQvxV9xSt1a+XFeR8ReYyOIu2VRmaJth8JrTCekSQI2Hm0AmA7cwdI8u9DW
gufMZm05qF1wrjfSMwIPhTMrMAzR3TZOs6vJg9LabmIFvQyzU1QYxkn9Eceb9toe1L60gMbdaCfz
ZAbRX4pXDB5dXqlhW+9/GM5im/UhuNiI5JSDYo69XCKkaMx9Dj+/a/a2PyHX3q4eQzf4HyRK9vQ1
mNtYlm5ekinuUcU3/1p3M8jdta/tJeNbBwi5B8w6um+Ow09GTSSLusUa+ra9nOIYUYSnkonMZD+e
Wmdw2+56Ka/y4VM5FKDWgLGV4tnAF9wtjJs0dowV9srJjn90SAzQR8klYLfpw7ltZHCWktjl0Pcr
LKWp7tHc4ac7I/Wgk8o/negy88X8yjl5nLXMJlCbll2OVsW42nVx5eWZI3HQ4tfKZk2chWxgIGNb
xb51QXzLpjuj4P+R9h1LkutKsl9EM4ICJLegSllab2jVChSgAhWIr3+e196drsmTVml2ZtOLquqM
hApEBDzc7Qd3Ux+HkMdyQ9LpcOJPMbZjOj6L1L+GrjqN4bsxnp32HtjmsvPgwdxg53dgxjXHKOsG
tPA8z/2VZq6LMc/fsZ4rrOSqt8dhabIoy+eoqttPbwCTia+uzOk1M2fHuxMQi+pqlPNWJzgGmrDV
kBAXvgrlv2bnzPl7tV07WmHqRvfBz35n7kMl3r7f8hf9hgcyQ+s/NOvnz7o+VQWdTiaa1g+deV/l
UPqaH9GcZpCdu4hrEdDlHf/X3un3X/xU6+UZDyr0180J39QvwU8vAfVVSh99kEOGdZI9XLuor1k8
i7n6yYMkSIPUi68fqOmEA14J/29zeOY1rHzxG1Hh6uzpmz2+G/79FOym+di377369b2ty1n5lwU7
cxlmXruetOEygNFomdrqjRuvb2bynzMMAYjvzV107gjoLJ9ClRTpwf9eLjWvJKtaBw7R4OGc3a/z
Pm9/62vikJdYZPG49dfO2U4Hr3Y32ScuDPBqCyiP2BsjDDQ7kf2dwIPoKdxkobqShl0M4Xw7oA5g
XM4/ZZ/cCuCjuc6iYHXtQ+BXc6zlIrdEzT7uTDK86xyAriKY/D0dzZ/fT+3FffnX+rmv0qpfDQEU
SeRMH3X5oMp/k5l/+fyzpeOLM/lDg4rsOKqUl9UdmoJYYV4VJLk2jrOlsyofx6vFhuxj8jNLaaj3
ebS+j7sgVWke88drIfE1g2cBR1UpIgoE31Fv7fzpqaNXJu7a559+/8VFNa40sh5dtNGM6trMmdt9
/t9W/swjma0/ACyIlWlUkZqOeGwn88e/MQFABACRAbCQZ16Cd92qXY2YV9XP3FLMyq/0/16epL8G
zqIK1GOkOxUYA8mcjenm8aKu6YlfDByA4/vvGM4Dh8YU0mwA7TB99G3M3lbOzYaOaNinxab0/Cuu
7hJ+6z80GwgxoRaMmsn/Xnc9gcV1POHM5RsFxfiLs1tSDm3kP/TWmsJTK6JxNRW6eMMDCPRfm2dX
B3GJ4xoeymd1NYYlKY5LvUBeuP43JZQvZs62g6TlXOcruE2JGZkcTeHqnl5jlL64I77YONsRcw5/
Jkf4AR+N+iBALJ++39KXp8qxPMslFBDYs2M/opQVtBLV/bXLWNaUL1m5xoEhr1wKF3dd8NfM+env
DcXbExy67NqDW9Fd6bQvvejDCZdCXq5XyFcuXrBfzJ1tOicfrUqe3hI8QH8G4MzWIkt8nu2W9hrn
3+UF+juys73mLnPgjhKmKF/Cqv8AGdqVQOhyEeHLaM72WWMO7SoGBManZ3Xr+cQXObK6YPmmTsxr
T2fXNsTZhnPq2bMFCKwjC3QhTfbOuYMC/jVQ4MUg4cuQzrxQgzbhmit4oVPAam8q4LI0cFnXLrVr
U3cuQbNW4HOxDZQGgTE7AXzyW7RFCXDNW+BzuSa9djneQjeN6aMPHwWss+BgyvJGNScZ61Yymppx
FfdtGNw4rPzU8RyfihTd87WWl8sL9tfoWaRQq2Xt+QK4qijtt3rQLIByoztdEz66XPD5MrgzT9Fb
0ipVg8o3f8nu3dsTmKROlzvPZVZyovy+hmW+Nq4zl+Eoo1bNfALk5DeyfBvMRGe/vnd+l5+Jv4zp
zE/4fWa4rteiUuCrGzX5YV2gr0FZty0t7ieTH4agDw1wwVamfvre9mW/8XfZzvwGGP4oh5cCs5Gw
toPR71bvWg/KZaf718SZ30CV1XCDHmnGYt57c2JWQOwPA1PAFuPS+n44l2wRgHEcx0Hg/w9VsUzM
3KgF3MZqHHIrHmeStNavZvKZdvMrti5l119snZNmjkZN0GyNY7ZoEJ3hUjQeeroR+oOsadeuV6xd
Wqiv1s4OtczWvC9PfagnqtHFtNjkXgO5XzNxdoSzaXCVgmgjKMm2XrPz5ev3i3Mxvf06hrOzC/nE
IV8arM74hjLR7kSZlG26FxskEEVyNeQ7fd3z2tRXa6fhfgn1eVa6medha5PbE8U82Xix2k3Rf6ib
o6vWTt/9O2tnZ3ggq1f6VYX32BRiWHETlZHxMDOJh+A2WV//jVv6Orizc1sYnqBOY/lQNd7zMYgz
4ykj1y7haxvi7OQafi9s1eIpU64KVHiQqSj+Bfza/zqOs3u+WEajmmrkY2XDQ1OtqEWMx6yk8fdb
7/JI4BFMsD4DdHZ20fd9VgvCEb92trUhwkWbpHcFOXLpoiDm/5g4v+NHy+892zg9luuEFqmnN3Zx
BYB6ZRTnrDTzqHNXVIBH+WW3fvrCGT9AQyauBHqXfejfgZy5ATmsbqNGIMz89ehjN9sLU83LMN7z
7lpx7eJt/nXSzjyCK7sK7O5Iy059sioq9gARLWzcLG8ESVnbRdPm+41wKST/avDMKQibZyQ45YFq
nZ8N/2ct1chAoRv7Vxkerw7uzCXYRe9TbeCOUwiYm0jv0eGymRI8XKLiJdL5Gq3JtR145hPaQOV+
kCtEs/SHje6+Sb3Oy/3383epAQAH9u/uOPMJyloWkM7iNh9ivESh4g8GhjrVZmiEU7JE9R20f2L/
oUTE+S+gIgR1RGiGEoj0nSNHIT6zNspFaagoJCuMHLWb3/015NDlOfxr5GwO5xKUTG6BkrkX/IBE
BFus3/U4x1cm8ZqVs0nUgFUoY0XecUIMmekUY38kHXoank7EnGPqcyavSkVeM3rmagetTGehiNCV
3ArvWEI8+1+wgACEj7IGHs3BaXauDQk0fqaNAbeSNP94SjKiKvQ7Zcybt9/P4MWxfDF0doxpUzWU
V/DnonJPyjsPht3GWZNd2+3X7Jx+/yWGqPx1sOYAAzqR2nd3Ayt2FdpbgQT00fu3HJwN76JrKonX
jJ7twWLtfdl1gFmU/qbmfwZyQ9WVs3TxJvkyf2cbMJMFb4pTJNa3+zX4lYsf36/PRTf75fPP9lqR
z8IyUcaDrl+s+lfV/7Do0TScK1fVtZk6u9bF0A6OPD0bE2vZuEMXVbyMnJom34/mshnAQR3bRp3w
vOnJKGxldQRwwmY4wgLLu31+VQrx8pL8j5FzohmbKDs3zAEVHGmD9ypgrXj4fhjXLJylELqXPdqB
9OkBfJdZSSGvnZaLMTCU3f//PJ1Toi5WX0kw4J8AwUtsATVbg+koAnYmJEAI8ehqlejyNvtr8Cx8
WC3RQ6J4xoj0+GvUyx6KhVFW2r+5R+LvJ+/iHkAbLkWDFv45Z2ORdda78wAkBOriho6C1p4e+Vg6
Ol5Gi//83tjFlfpi7Oz4AC0pZO06p9RSuod1aaedrKo+/N7KtSGdnR47KxfInOAqH70fEvGC7l6c
+ff3Ni6u0P+M5B+Kr9nkONBKgA0J2cii0Bun52y2oNZDpiun9PR1/5GBfTF1tr3BYazH3FzhNsH+
ixajzamZCbLLVyLI79fmH/KumtSjWAFiidDhS5kxZjpElvT0/bR9vzTEPNvYA2IstWTwOAvA0pUa
QrvH9F17b74Y6X+ZsdNQv9xu4B1qPO3Byth2rKkTb56h9I5HMevjKqX6xRcY8sXYachfjGnZWNKx
Tt7nOMXLJ+JhEhY794akZmJGrRmhh/7f5EtfTJ425xeT9mRpZQHkFzXjozQ3o3vlMfHaKp3dogT8
lm5dYsehESa3N46/ddp/8YTwddbOPMHKoVPQz5g16rZsos903pTgvL+mWXx1dc58gVVZZrGWcG/S
ibN0SvPEifjv6acFDcU1AsY4vcZ+c3nyTmwXlo963XkTziC0RRcX1abcbUEOOg0e4HRqYIFTkn91
ZP+aOtsHS0mDJVMn/HdZblBFix3ZXHkyvTaas60w+qtZyxNjTOdv1/xnyyMybb/3CZdd6d9RnG2F
epFukxMw+VXjrzlDVygHwX7Vs1l8/htDPrUtC91R/1CotW0D1VobJfYKzqctqyRvRbjYgDZ61whU
L0/bX1NnHgjwpMHyxCmyGjeFsWmz46SvhKLXTJx+/8UJmOZYWcE8oimeyk05WEyNPB48GX0/aWhV
uJwbA03z34k722e9YSwLKG/hTwfvtuXLnY/WauJkPaNmPt5OGaXxyOcDadatZYFFpquQ9HWZjWLH
bHzaTX4rMzIzVa8TG2h7J3L6p2+qZ8PRHKT5eR4amVlG3kweVOA3YeEFOtZKIo2c5ypchfJY33KX
eR25sXLngILutrPNp0FPaW0vkEql0ogXG0isvPo1LctTtXiH1uE85hr1l6y6N6TMmTS8jA1SH1up
Dqssdy5VRpotGj1Xywz4NRnBxDX7yWr3eeQA83USAqmTgK7byZggBbiChIIs7wXXIK6rLMhUT14F
rep5axXWHnjWV7NuUyQid3I196OT7TvaQoC5e4PWhsnGzH7SPmQFnS47BmVVgPRZgxK5HDqWV6gV
dtn8q1XoMfc70O9zC3PMMzx5LWJio1CajX52m8nyxzqbgEiY6wsp/RuLWEcDDNWsc/sxXKyi37Tj
Mj5AmP7F4V3xE8ehPBpF5d+V1ZSHA2QumAPqeAni3XA2qJlyv6tZb9p+0vTNR356cScQ1gXFfLGE
QW6XrFF0t3bVgz0ED0NrpBAtdqPFLaEqV376A7ZfP3r8SXZDtsnbkoek4VNM3eJdG1ORGMM6xvNg
tBiy9ZHj2INfsHcjt3Cq0PRGA6rEdGXWWL2ODTnKRb8rSBbjB17PgB8H2c4667AWkjDDHw22OGaz
CZSFR5DC3uvKqtjSizlsOnOfe3M4ZnhK6Ehx42r1WuX2zWRLycxyvMl8Axy82vqz0NF5LrsSWNlM
C1a57QdIv3Vqr3RiS9P+WTxIdmaO/rDUgnar0b6x54GG1BvqbWXyB3BcvVUu+eydoYm7dt614E4G
TNSGdqO/D4whT32wBUAwpn6iRrEyYhV53EyyCNsCr4leRhrmQGQydPDQneT5cJR2/lEpxdmgmwrR
hK/TKhumBLj0hhlFm+2gL3Bv5srcVQ0accCueT9UVo1WBX9mq98ZDJDg53lt3kAVrWN7NBvWFVCl
y4y1iQa/P708V8dskrtJNy3L/M4CsykJ/sipH+IhF9WmzIR+7kzOWTPOT9qVN8KrmjRYdB7ZHa0j
l+YrvgiopwNlz0wURIeuzn1gAZoHOpVr6IBTrMupGfrcuHO8pQ9zyxbHrhh5JBd8S6vze7YO3Zvn
1VMs2tI5cJ49QeYT/Sz+nCCMb5hljPtZ2CB/6R0nCQJn7y8LjcxxGO5QTmtDg/qvQe0+lJTfrnLe
ldz+1fX2fd9rfN3VOXaZTgvTh7ZXh8F6AypswLnfDK47JV1Dnuqs/BmcIsTC/CECxL6Lat6gpO5H
duEE0HopwbQt5ydf1mRXZR75XGz3zYW8QyglPt8evGfXcNbYzBZM5uCMP4zZvynENMP9EbLx6/Ym
sxUU2TvyUEriJBlYl0KhsS5F64M6p17TqXafhCvvuZQDq2tnBAHnis5Fwn/QeZlv89GwHws9HPUs
asyaFKw2NHpwpoYcVhcTAe3az8XpCRMDJDSE2eO91eA9E7zYw9VxbD2ZMU0tFTVzB2ZPKrvdNAl3
W5jrbnLbMjSskScQGpkSuhgiLKrut0uK3yh6CGa5au/3VhtDZ/Ylq5wfdSBTd1HWBjw3cF6dc9sB
d5mIpX8/5ZRo9/D9MABfOauX9SgqOBqOhsLImqwHLzN9+CqNLk3Rg9g5w7pS2r9OJlyy290UDoSX
nExUoUUzxByl2YS53UNLOSu82Jjn59xZqnhtOpcNYn3jbfukpc7DVtU94/OsErjDz9zoxzhvsRns
xgyHeRRhmZGnbiwEW9u2YfWAD8jK6mUcTBrpETqdpiseJfjRTkcWN9Gc63AOMNu+MT7R2fjlVcYQ
5gClxIEsXkuhkWDOXRC3izdC9JLc63n1onYdbqB4srABhNxbR3vGwSbOo7KNW6MgTWw1cnguymY6
mjXhN7QsD0YT4LgVOQ1LLy9ZH6AXaK33nTE1aWXR7VoUDxb1P7yc0jDPocYBjp8tJVbSowcgFI2M
7SXoohz3Dsj3p7Dm3nNgj2zqqRPOJlpuS7AD6Iy/Izz5NUjzMEzehltlSIb2Y3T6B+nmjy6Gsdpj
wqfsU0m40SWwQFHEgx3EGNBtala3kF8Ie6L22AHQLSjByc3jyp5CQRX+GqKcUvW3feFFUBBJeQZf
Pzz4rfPUOdl7U5c3nnmS+aOQ1nLLaDSNOtQVfRH5vIWYossKG8eeuzu/4eg49ay4yQCaGkxsMm+9
N4XYoHE4zhsrbZSO0YmOfUVO5aVfS1UcmqqMCcZVTUUczBhMTuVraWUvPWkiQ5i3k13dA/q5A3HW
LfA4BYOc/Gasjb1LSNQ2NWh9q6wI5drtIMkVCcMuQuV6NXO574arydPecKIlaBnJxg6tI9NGVWXi
0fzQln3sDjxeZJVAv2krscvFaN3CHRaszcYyqf02bSEvsRTlhoC2GKIWepsvOJ2rme+gG5MSnYXF
0EeNTZjuxUNr3bpNEclgfptnnTgmfx9zfw9asw8q8KYInQgUVWbWj+CHMc2eQX2cmTl0unMKxuIi
6iYeVSf6dLnK+6xe914u42YYwmVw0s4ItlbmvNYTjZzBjPrMjit/uJ8NK10miLnm3UGJbEhQx4st
OsU9NfBBw2GEqNLQicQ32rslM0PaDAeiVNp3TYBDpjdFP/xszDGkwtn3XOwRQYRGB+4cbkRu7/5Q
rni2CrppTbKRhOwhhZeukJzsDHffUjPKO3PHazcmRn+vQFW5FOJPWfgVQ6/EbYY2mqzWyWJ3D+7q
UVbWKhU8SPBJIWnbB3teQXcl9gH37stmBFMZfWg8h61zfeTOkkKPIwLd9s+KzCiu1TZr2uGB9zOu
VGc/0y4VSsWOBi+rD24SNhLvpvNFrKHM0XkTrtnReRGGErELzVev/W0pwnyvinrPvWmn4ihM4SCD
WSMUDh+lpLdjk+HGdyLTwsN5X4c8y7aNL36C7SpyvGYDNs5YBR+kR7RFvTVay7bGLef+XLRO3dJ8
QOycQLLojSqXh6IVP0qz25TC2CPOvm8H76CmkrDBNxaWiwxShgTSNsR6W7BZaNBg46pHe5qjfp53
foWj0HRjqA2VTKr8LJZ+Q+Y+RNPqcZhqNpnqwOv5yWjqjTtO+7yyCka0fZMtdOfX9RGsx2jOrcxD
7usnE+SrdTXjZgbN4/BTzDqlnt4SR6aWrg/EX1amJUl72h1LX0XUsA/9mB3m2UxE1d563APXtLsk
9WjHGSUbezH+yNp0YqctIzvrIwIGUb9yYg8snBqoL4K2XSn43pl/zJRPbFU6mrSMlUvTSRhbp5p/
SGo9U1rvgRxkVS4iShBNDTQ1jDUchyKdTT8cu4HjErCSNSfMnmd49rK7t4pGRo4F+nxbLWld8+Ps
g5LLtNQBXaibvDdeGtK4uLaWR7QpbWwora+G2mXecXJXhoJdhI+5owBfUi/Hk9tyEpt6AeFmF6mG
Iv7oO5AE5FkKkrbtvAbpOi+3k2wOwgU3Vts9FtO90blHUqIpTXWspG7c5uLomK+zVmz12mRR/KA5
CoGqC82q2CB7ibsBD5VesDFLEnl8iXztJxA/SwdC3xuriWgRbGRl3NuWfi5ysTE8vUPZd8+r9t1v
uteWyNA89b3aY7yC5r7zaFIoYNB0Uht2HDR2ONdwLq14Eka3h5hlWAbubp6Ngo1Df8Qti7tDqEfl
GhsInHvwvd5j6cu73pmPBpIJMDcYUTtV72ZZPAYZZfmybGvs0N4gtzOdYyJ+zhJXW9OtKdzOK2iZ
E67mY8OrIzH4PlMOs31wXZfmIMNpQAN/CfbupdzUpbqvfXDdZfx27MhdQFWMFonXvPAPhkfRWYUj
UmV/iqrfTY75tnaKqXUNFwWaD+38cargFV1fQGPSzer3N3NJt8WEsNv36nhYnfdWuvhhdz+O+Hqc
DMyS5mvTNhMDzq1nkyyfSjAxhmugnAgx2O3M6YaDsjoYqg2YMI2UOgONc+n9svjNaOhHgpQbUo8a
eRBu1nosI4t7YcnRgBlMOp4Ivk4vKWJwyO+CrDWBW2d5Pu4In47B9O4TATCBN4aFCmLS2omSg8mK
wX4bbHSlVFAxCpyXrPVY01hbTctbzdudmRuRB/5fvuapma11uKo1tBQoQKwyWYcyFAhVIQW8G4s1
XdrhE9dLOttIz1e0heZ2pJcsqskANj7jo6uGKsTTqIyI5YMYdwxSw5M7YcuYjxkrJhcMCOK1DoJH
L2u3lJtJY/tbbmNARZ+Hppiwt9DdR/BFAPzZOQ7kI4bqxQzGsKFI14L+4Dk09IWM18p7nu3itZux
EbwpLo35fiYqtEwnVeT3OlZI412xGQz+0dWCQW8QjSQfLYpxrss3Wf/pg3KsNCZWjX0UyOa1N4Jj
W+mw9bsEEUzcZxbEh1dWl2NEEQyi2+YBWUZU+xmSupOeEOROwOHjLv6hNrHxJMIAbdJPk88bj/J7
ATe9Haf1zgdVcDlMoWOsdw4VJETzQWTPSLRIldbWVnXuhizTjWxsL26V8YPbsojAEMggA7G1xiKq
RrL1Tdy2OEeTY98Y3ATBiFqakNqoTVgnWY0su6dee+N3ywGU2E+exldz87DSRlqNU1wXhQKUWb2M
ut0MoNawc56HiwOJQqnsH3jxiaiYnnrxq2/GxGxJYusZ8j5BGEBqRWDnua5K6fhzDSBaMyuXtT7o
zbIplkERV950p2n3uOZjZFddWglkYzZJtec+TjLbQLorVYW59xAPF3214WX9Mbuv0Ja+wwiOXPpH
q6+jkSwHZbZPGN4O8fpbRXFzDjOOUBlXTR9367RfHfAu6rZ5LaAqaoECvipHB9G2EyHUhKqad1ub
4Hvx+lANTQjQOGdUoCxTDvD9BuTDygy1m3bBqoopHIvJYHp0j3pxe4Y2yDsx1zvVO/gbT9KN8gCk
KXHBBW41RYHdh9wvdgICjKU9bSzLCHsq74UJdY5qfqpXM7WWmgHu+tzP9MZxiRmCtfTd6tao02PN
lFnsHOCxEVfrp0BnqZJWEfZlvlW2/VE6zYvjmhuoRCeOK978bn6Y+gzrVbVbU7UOc/j4auYkmYb5
xuTOwzziVcu3ISlU2N2mW1QEshEIrZJtG6A1UVlhS9vDwAfFdDmgeA/NcNInFdQ3eBfc2K187Lvi
GW8vVZgLJEVLMRzg7He1MH+bOLa8qdg4lTd9IxhBAc7nv5HHvFa+GZV8jbPcSOw+C5jmdcnq3P10
JELJgbwWU4HF0+XtnCOwVn2D4gkt9vmQb1unPfCqQBGn+aR5doR8xRY5f0KJTtrBLcNJBI/gxHqV
4FFjBCJQYbfS26ohidGKpOlwb3bYDvZUxbS10dnnegZrzfLNd5Zbrcrf1lCHopzySPZYbQRcu4aY
A/M8RNeaW++FxROzGx7QMnhs1pkFdDwCmHOrCjfJKpTecOi7uQ49o5+Y6tRR66KGWpkVVnBbq8hR
4mtY3j4M5rxpsiaus5saT8Gq+OWvI3OlPE683xZrEJJu38kg7uCzyVAcBjlELvBtgfTTsQRbEEC7
lXZChbnJbL1HLIxbtGcWUVvkEZHVjgdIVyS0XWNw7g7IupDuowjlCoRCeFXoi9AaVUyXNrUNBbdU
MWhNsVqssRAtrquFLf64ERNyI8cEzm3eiPWhtZ2jMiz8ecY6R0UORPW0YTyVokJty5YJVcA0rPBP
VZ6OpvmUO/V+EfKIIg2zZgEeT3drc4MF5sooGhjgohKna8O8cRgYZ9POukMMvRcUF4juAOcLWKft
CPZ+QGLpsWwaZmqwPcsx9Es4IpmFp2BJ2g7rcB1r+e5otA6AHM2z3nMTKy+tEHUBtnb4n7xFxovy
3mq/VMNLa/3hNCllHxUdjgh5mtqHpprDCrFusSAmLOo9XHnY9MFzYeDAzO7P1tVsRklxpXZiGjeT
CfrJwT6Mph1l020zP67y1ZqM59b+zJaK+ROJbeDGifGrLGdsJL7Pu9u5+NnoEYwrG6iVLvXR9Ic7
2SGBs4btVOp0dMheZ8FRO/dTl93285vK3US2yMjMsg6DKkAhskRlZ4on/ZwhsDZKADe5inNvPI7D
eiz4lLhLFXL7rVJVXEy/+FjESzBEGcIvcJNBlWWJF/GofMVyWyfuOkVGnsViuT8ti5MZDEX7g0RF
F1OxzWW/JRMqcqXfIM80QB01RWoEnrfJbsfCDydw2qMoC4G+fH0pSLElpy8KRgSNg6QEXrCybDMj
hRzsIcLtEbr0F+qghHX0Ba56O8/w9oETuUO5cTEYNwOXQ3NLQaZnj09ZvtxQh+Odkm4n5NGmeG/c
d1KQfe8ppNWgUc8JQkuFNkzpY2P/pvTVQdbtW0+ACz1R6R4F7mE4ETrQqNVDOKFqn08k7BeZlFm7
M4pDtj53NY0bZWMohFni0Sx/qhE3ZYDvPigI9KIMioiZCAGBwPLOo0FINcdWW5BHVRHJqwhIw13T
DYxbSHOKIS4EObrroQ62PWpzY6lDneX3voHS34JamqtilJrSdrLCBW1QAlFBS4wbRw77zG/3Lc+Q
SfUo9rc7S3YoqXgPrYNj5Lyf/IZnPnpqjHp5oO1wdE1+K8gHGutS7jqpnX2aFQlLN8dp+5hHMIGU
Q5Q3OmocdR8gIa/ITki+xRNIsuLHfYXAxy8Su/FwsLp3P7DCGZSA0AGz7i3LfymFROFPpJYzJWTu
osULYrrybSmbG5v6Gxy9njnoYJA2amiqdLdLs11XZI6BjE2O7uIcucByOsI5s5BAlQizBhNtWV63
V94cGcFw28JLOmvPaoVXCtNI176KXRQbc0vGBR5FBMeWsP0YfIyxBXVwG2Eap3i8KuzT20WobbyI
WOYGvhhKyiLC09w+8AhIVuYYedTblKO5UU+htoy9GdT3zXjrjm6U2cvjYPOnfHVuucDm9uB95nfq
QmrSk7E1FdtmSIfsdgEEMWjnOPP1AxSvWJC3d0a+pI3RgAzBN5NlSaCRIVDxDSQeeGjBCkfTiAOM
ldvZ3ejjQamWDP0lN+j+4MwHFh+f+NzLp7EAQWDfMAAFD45eUrsr3cSah4qJibygND15WVitBzwt
MSIgK0plWBEoOpnexp4Eymg7CwcZhVhkYGbs4ZVy5AVz7HGbe1qHVl0PLM8+x7q+sbsp9uWYuk0T
KSNAab3fgbslFMZNEOwBWMQzFXhp/x9H57EkKRIE0S/CDC2uULqqq7W8YD3TPSQkKtHk1++rPe+u
zWwBmRHuLzyc+s5vAz5h/xAU/R4Bh37jxdd0qZS6/yajSXRdJALYo+FVWM3+revamQUXkhzsMhbG
nGjx7ubEofNO8msM0U8quz01i2H3Rex2zVkTPYdH1oggYcHudUqrnW6zf0L6j2VqbdPcRpb56ie1
c7N+Oy78q+omCCiOEYVtFSXh/HcyzK1hl/edtn+z2kjy9Ves6a4Tj2WkH7PU3ljAHK35xngttdPq
HpwwfQD02PWhe1jG2eEPLxB6gnGfNlyt4bwbOvu5zrNzNeuTDL07VsTtS/KIwt45+lScJobevMgn
1Qod50NfxmbafsxLe5WBvw2N6bu12teic59Uo04MO37ndhrT3G68KcBgiPK4bZBqh1uEaOAfopyu
Suq7oinqbWOan7yaT4Yp+eGKY1NRCfb+fOeI+o/XmnOcZcqJQyt9MwO9t4SRpGv4I6mAK2tAKHHF
m1FmLyyu3lXVclrlGLusSUYYnl4txzg67ZQ0Sp3KtqiTqjCfx1afBAqaWDrU8tL5QJfbzNm8X26P
0S67vVnz+Sis41gv+YuNsu7Z3obc82UTZfx4UdHsam3EIhKbaFF3Q06QQccXHlUnjtHr7NXbwiy9
Q2HIaIc+eMwa8x2lr47pA89wa2yuyfU5NLNHu02/WWP2O9Zs2EZmmptqa9ykaxIqo6QdaX2MZsM7
fE7n4jpX0xmCPanq8GOR/Y/ReMVh0B76cvVEJ0lljIGj/EdRpSRyNV/ZLL7r0bloNKfFGt+C1bqk
JqeaYfwJB7FXq9wh+r20a8jQKCuWvDxx3eYquG36WzfjRjSOM27JWJ9vXxES/bkcqn1Ii+cs3TUK
ZxzPZheUaJdF/UD06GMunS/R0FjlLJl1K85Bh2ouKA3cKWfa9EO9CwpxUFP7lC94jQonFxdFbtaG
A8mevEQZzXlcagsXJEi8Tl5Liz0lbcjnh/rqROIoyZNyvSpRPZT2PO7Cyob/DMuNCtM7t/OvbErf
+Co0t5bwknHuD7pzXh2CuytHCgQS/7IIScLGLJjVNx5Inqm5Y8nGEv17H9AErmH3zM/14rbVQ4nr
Vy8MjrStvSdQ8LI0w9FoCjbXUpLKgZksOaDHBahJargYJt+B0/7UkmfF7TKCV/U73UdTktv6ob1Z
9qrRc2zrbM8MzAd5Wq/t2GWI3tZhKJAdR/ds03XPMxtHRE9rEJysSufJXJnvhrTnxGsWGxVHHB18
SLUKNt0JsU8rVPi5eOfluLd8CzeL1Vy1kV6jjj2qkeVvDT/a1xKBuDLaH+JuKJFt/8v225IlbGh9
rd29e5Ho49pf3He2+rzLMvyUUrqx6PuzN8/BeyC8mbJ4QbbvqyUOe/+pM/0XZ8Z4znV2YX7gN1ho
uBwtlthZm5dZ0rZnpN7Etw0C787A22QCtVH3QiXk1amzhnNWNVRfs8n7MsyPvaJWmML8HPiDv5dO
VW2MQRn71oqynTAxIMrAxVXS9OLB0Kyx2WIS5oHZ4boQ+JnWeXHFIteJoevvvFyHg8tS+/t2dYMr
oftt3Fv9fk2XKFalu+9Zzr121UrRxG+JBGYgTLivZuGtvHCBAystT423rLFT00aOYYAK0PBKt+Z7
sNpEMM/TwTGLaVuiYQdlECUjxie/t0QQcVmFU0L15l5/jlK9Jr2B0pnZ4zbzJxNXzL5bzIxAO0Tj
oF56PuToT724n0FRFHvbMfXGdqnOx8I91cWM9zmwx8Qr/d3gRKferFQyp/NHY+lHVRjhTtM8xClZ
gNVIp2+mBlhJyPfdZKGGWmxOLgrJJp3Svx1Xk/LHX0+5cjNN2TNj3l8dS5bQkvRbreZ/mRVSyjZV
gU2Zv4lA/Q2GiqI0fMyYW01CnV5bJdaDW65jgp/VnQqrby/ShraZq8qQMfr7sr0tP0jM3HmKVLhT
a1eep5WdQJQtf/J0Lg9Sy2OZYcrZQZdMCH9Htlmpg4o8RrLrftxUAhPNDcpPo2iu2NHdJnSaMubk
ZxBdeVfU7afBAvUxfPs6dZzj7vymeq+OA5lRPIdFdzTd/rGz12BrLgO6n+3SBlTOUxbhzQ6C6mqw
IBBay4ytIn8rXXASr6jNTdcTThG1c5M0zfIC3H4nTOuKG+3RHwcfbJXNb/Lj8mAH1XNYOcexKsPE
g38HH/HhCuA50sbDGBO3jkl2T2LqoXw83mfNNR8MNWeDheauiauMXV5oeD9QG4TnMo5Y6ZeUOTrf
UJdbQq2tnZbzPZk+CIrdtGzV6IstP38HXOsusWT99LZq046ck0C9c/2F2FipcVABrABJrC3QSbrv
2+KfiFbqGCle5nB6sCA3SETjSM1tSJbZth8aYb9YpQ4S0Xgq1kZl8F54p65GT6Yn18dIiOWsxsZ9
rUuP4VFVXFASWLstayATXVGIjZnYCD2spCXnlB5OlcWByyrExS43NHZqx8RDc9UDXlAL/LAxexTJ
Zl6LOi6b9SPK1KtltHiGQ7BPRz4On5Wsibfa4c4a8Gr9vMGnb9DhhAndkiKANZwwNK3Rn2gqXMqu
qksauXqb0Z9fQ2udNz1HwbYZl47jD/tNluu1Dfo8SUP39ibIp8bj3iCe5OBUjpNok2EnbH3C6p2S
lqPzd8s6nw3dDbuxMHdOa/0NOExZukKV4KLxHfvWPkel9yEUhy0owQH/wd/5jkKcIHbp3vBR7yDW
n4Fi7HjK6+iwptQ8qb4Opf/dG+Y/++ahLWb9EOUAIm6u/jlh+5gOTnlc5dLc98hdm3Fu8qO2vPuy
cgPcOuRC4Yxxms/cjuTEInPq70V1H9XM5svWNwZkAGwPzyp+UjCK7cR/t7MxW+JsGfwt5QAVrY27
3Gl17qeAt3NtvmrTTu9k6VMjREBfYCgnnUUzosbwsxrwFJVRujthAVt0huFt9RSxBa6hXkO137du
9Re1eD/NNtWQSrkVSp9AqNo2EytFq3GWVW3EBOg2ZOJzWFHly8yaueNJTxlX/xo5ZIOMaX424KXj
ZUETK0G2tkYDNbqU6qXw23rLwsM1XjXnearVP85Id2OF7ffUr/lG5fLXgox4qEO32XnW0iQqJShj
MPvnaOarE4Xx7Q9RfS7qm5jiD/epAd8B0CZQlMN7K5u4GbxIEmAd5RerHc5e796rtWjjIDdRrYsw
OI6y/lPKiu90RUDsFitpQ3GNvPGPwSaMTTSp3zJCjQKRgdXK7e+pMv+mUcHbZrMbymXIbTNVGgmC
yhFWQazb3sKosKJpQa5dvEO9yOAclA1RnrUbvps6by+31IcPyiwYBHj0jbDMr3l07oepAP7qfHYr
LMQlTMHXOkavgIdLUtoC4sz6tJzqxy3UeezWY1cAFtAlNrQQoctYu4EamXEarir9J421pOscf1cn
Kg9Nbx61ScJW46V57Kj8GE6arrRyToY541zNJ/Cdu76pLm20WCc7q65eVn1aKyqcXJtzWRb/pE4v
hHha2LDGC49tSszIuEQultfsk5vL9RPTzyVdD2Gx+sEPMt2jr8ZTEIAKRBRLRTnAK4pg1wXN02is
631xs6MNJV6Z9Ww368pJqkux59cWZ3s2PjzHYNlteQiX9hQt8qGvw3eXWzpu04pcN9UlBaBmadrX
VqrPfnbeZdQ/lUb6QOCpyw0+7AMiPY6Wk+KG0VVPEX5eCy9ilvML1zWJ+45bJb6gJVDdDG0T+gBS
hgNQmM+0UAoZVI4uEZ6S9zMFvzoqlw+8rsxgJyaXuODO+6M1XkPvqf2YT0iaxrlJUXINtTxb+foT
NvPVMFq+1Hk8qNnrNgJLU7sde8RN9NYKWd8bnrTdvvadnOOScGDs+OYuyN0lMY2+uYjC/kuVfPtb
DVWC5PQTOME3r71M6GAQeuUC1iLkCwPZr2yEEkmnQef02DxUbf5hzmjXRLCjawbT3pmq12ZSDzqn
Kszs+SWvHWZCg1Yd+wCnrHXNNumraU9FmyVVKKJknboGC8y0ackD1OPVeXRq6isix7/MwrxTWXj2
Bv9lqtvHilSFTpIn4tT56+A437Pt7QIjHzeF0b0qr3gvx4UftKB/acPutuS3+C5N964S7ts6D38H
10G2MYd7aXqvTZT/nXz7j+71Ls26bKNG6IVotf7YcnkuO+Of3VSnKWPS1FbTt1tP11S4B48wr9gZ
R5PCI3ri0MPcXAe1Q7O/2T5pui0YfUsGy7/WjevG1lzAlYj2OJXTl1mPn1Zg3NSS+n5e13Nrup++
L0Eqc2LxRMtHZC5HW+jndLDw6j2vPzXs841NCMo4HPq7erCgRTXC2zTAQPkuFWvmZBsshbsoaLaV
RzyPBMMiSWTdZU76ftNokqyzztQ9XDblYibMaO6aSt1b3YzvguEUq0Kd+kB/QQ1yP1QK8XeaMUgH
ji6n9w6y7Idt484eBTdCYDVQK6mmPWt/zGNJOOKhj6jdhsAI/umQc4i8fQbx0rw4S8e4OYZlCUKY
Bi8ykvYXpOaXE0yfjtcWyWICmoeC87jTN3PDJviwTidKfU+sUD8Ge/qyOXoFIVp3FDRwrvNsn29g
nTRTYrsax/xOgzmLyflGEjSchNGC000A9vJtYEQpGwYWcQlr4V05Sk9+6O15oeKhKj+ZZdv6XXXs
ZXoZgVK9ErBl6Rghy3aLb9GLqOJRzgzH+MVmUU4SjClGDc8g6x564TRx472SXfXsdYRQp8GrMXjH
oR621jy9lV0JixqiY6Ck45UkEb49wuL9vLj7al0PQ7j8BJRCZp8/gKJgpcxcZu13y1EXOcujK7o/
RVnvVDQ+8JHc7NuvrnfZDja5VRxwhfMKrKb1Gw4+y3PqnojswrZ2bVu/r7p5Uha/ZVilH13rnlmU
9WDhZYTWdFS1OpS22pv8wu4gt3X5dzXttxC9Y82thBvrqnEHlHZiw5Fnv5zuGuW8dBVSuQ4RVabd
nDPaN+DSFktcRJrdGBjP1E55RrdX94jvbcKHjqnoPSAG4XgEmlPhYVqdn6Wio6p0fw2xp/jY/1m3
+4bY6DOBTJyGxaYc7Tm2QlYbeJjlXe0V+9rxL5E2fiK39zBjqmc36uPULd49KwPqcH6aPudNFuWv
zT/w4bnmMNxFLHnJa/cw6/YyWMteedBxzkicTtN1R1X4cWea24Iym2OFBOds70/DERb6MPbZwaii
XbM4Txxx2CuDnZhFlwSROJNRuKcX2Qxp9BxlbKKLjOPc/85m+U6w3f0E5Nq2w47R54tGM4lLjl4l
zU1rL1tp86cRh3+H870ZFufUet7RHWYv4fk/2Tzetev3+U1GHPodwOymn8AqByEuCN1VshSS+5/5
NmpYrooNi9GONOEvEwN17ZqK2DQDFq/Kq1kJWKRgQUiKnrPAvtNhvlcz4MTcvfdT/xWlA5uK2u95
aMgQKRPJlm1HwT/Xcnlx7HZk33b/N7SqjWPB+CyUvAVYv1OFh2x5cmn06Lg5sGxva2sFHs87UwZw
QqD141TFWalpdVlabwXiuaIqHpbmqWysbeWQqOtKeSejUcZGOR/b2kZh8pzjlN0U/vzsGP67EPnO
87rTko+/+YpeB2IaFnIzjsFlWMQuqILHCXUjX5GqXF7GyIjezH448X6d+rzceK63n8ELx5HdO4jO
lc3fDhr/1ITZYyaNpAEKzRvzbc273eLwfKpwW7nivnDSbUeLAWNQXVckZWEabTzh3CkZxG4TPGsi
SuqpfjD8zo39fmZ6RT0NnIxHXZtHFNmHGTsoDyRaXofAxgBEvtA+5S4LSRwYgFG+i7LcMle674HA
hzGn+6v2g/APWmRbNtsciFi/EIPGtc/oTVVvcJ9OPW9i2ZdvgF5bBRqbSfGBGfWSEploAuqOvn9o
8+rg8yFzZUSHwq32fTTsDMYLrLkdk1o6eyPTN7mY0Sv9oIpuPzPBENchTz4iQat+L4fofsywELMU
U89KvEERqU6TlJW/PBmYTRzluXiZa+OOSwNy2bXvA76miaDhgZLS1/aJ03nrFnx7jbNhaGJvVN+W
WK+mv27ncQKKVfueHT6DZ8FnLNQHyFM+jnaB5zeQNzp4By+fN2vGL7G0t30/XTKIn7wW5FKKO6fx
d9KvvqcluneLDMMZyccLrHvV2xe/morEsYJTB7phecumC2jhAEawng7+mPFtZc/Q0kcokwJHevoS
0XjNDBoL6Ttb6rAtn9FuxEFJA/PS0V7mwt24g75N0HBfrH9HxhBajvCt06kH5TWPc0DudW48RpM8
DA7z6Fl6U1Duo27k02iRScR1bZanqcGyaVl800wMQmJaS05OV/1xLTcp9Ii4igSV8Sf6Xb6t7I+a
XGO3yO/Vgj7ql5wbTYliGe1Y57xpMXBra9gYMLqk0QutX+o+vDNrb0vo82Mxo1I6NZunZpDLP37p
xHZenjxj/DsM60PmiOsCSytUd+7Nosccp+nv6mcq7aQyxxFku0GCLV+7bjktwj4KKFu8P8VVu0Qp
Ol/3svghxzyCfPCoXfcsVrLfQoAASbHquvrKDMeTktHWkCUFq9iazCVRhx0N4Z0jMsNLkT+bg721
MJKK1U8cb7ksN2AC3ecwdBSmiPGBN8TknO8ywzpEMv3M5/Ib7+iktPom1xe9cNrnyzUKwsOKymPb
/a5G7sjMZZNN7V06YUnM+6ml7pbYEsgLis86sPU286x9Pvr72lL7NXdf6tE7lG135ximBhRod7os
9hw7RwcGK/ai2U/y8X2BTBiDPEFe39il5jQuEZN+lQCInOdTHxYfaNGHQdbPAx7s1NeXmfJ/Jm9h
9pZD5EynCOe28zB1IgCG9T0M+31qe3d+dXLUBB2mSVIvadfRa4oihvjYwRsLEZ2ULB7aPP9yQgc0
noLWcQ4+0G1Ppye8Ii5qbyNh51G3970Z7UrDvLDn8ZGp9m2N+9x1VpHo9moVxq7worvFQ03ryo0r
UuLfsGpzkFUHMhzdksM5kaG6CP63XRAFw/YuEn221ebeVJhw/nIwh2Yr8CfXnuKHkgzMHbxSHoH/
Dsivfuy0814y6qHBOMZgPqSWQ7rBqBISs86VKXcIMiBk3Mp1+S3X6mQXeTLBIq49xrwhr83kfbj1
uOvX8K9rkqFZrycYMUYW5HUt5vdlAVsvWjDR4rNpxcnC2wtHtnfVEbTxsK0Mpoyp9fJ+Bly0/Q+j
ek9zVvAy3Nir5eqMdcLnCNHSnFRgxt6sro6XHnsPqrtnDkWXT2O/oPAx799RdUMhJ3MDYUagY1li
CHWE6+cRtSETPyP2xYquaGXepgMzMDIraWyH8dbgoa5nwjJpClAhxqHd37zSaA7OdcCDiwLxVlD8
NV1z6HrG8GiZL4Ec7nIPXDcdN9nI3iwoHBXehSz9EQgRS4UNqsz+KB3J4DYjGZi1LbaGPW195pXq
0LvULGfR3q8p3cu4jHFhA5H1cHcRIw2ebccOGMJtEoXFrXEYOfulzR/zJUtqK3zzp+bJaGn6YMKC
kqIOiWwFSFxTL/HdlO6GK1MxAl3euwCCQesfptHdWWrYddiGJcVNG5iJ5ixRdLhL+x3VJo3b+utB
YLf0MxmKorf4L00lH0TWbGSPq2nofeqyzgPwwmwgpoMikU5EuWsnkYv6Eyh1w5foX+jWPTr81Mjx
KweH0gpbG4haT/2jSzkeYZV0in8dXe88K/UmjB7Hac0ehtWEEPUP1eAP23Qxiu/AaoNdM48gywpW
1238t8opN/lEZCfuaVoEQNmKxC27l5vaCPig02Fn+fMpTcNHQOq9G4ao5M30kxFJgiyBoFBECzb2
+twze5gH6V+bFJHAHGl1c26/ImLpEZNKkcfd4wzFuwWH2wT+faTGg5U1bKsajkyg6Uqr3f8Khp//
DSYff8A++aOxxxTbaUOQu0nV6FDpzd2rVwcQwj1DBm5Czj/6u+PiWEzRs49ajNZsHnozv1uz8d5Y
CRDnJJadPtuC8nIKTiWnaIX8Z5l0GEtdwsW7eZxZFJ5wIqmcnhzmd5pWXizZwzUvzAXTyB6MFS5c
v/WL2K8ek1smyRVxZt4uVW0nQxHszbX9LtgmVtYMLrMYMU8KSnmSFM7rhESt09BEwO7iDFthhtJx
omzTBAZDf1hvsBVu3KPfi369oBj7EOPq0qvx3Q19xgfL8xCpY5ZWjBwRbBHLAhRuaMUBUGM/rMWT
6cmnyQ+3NdL2lCHKRgxj6Ejv3fn2sCGqRFVstHbPASKbHYUnu2Y4rZi8a1r6SZnBacm2eKw830rC
PtgNrEOKTUj93jIOSzVRMCJVp8vwHKCfQAGtjxIVq+myT/JjvjwZXEndP7Zt8RmSkIWcgbTi0r4D
dZTWcZrVNmyWj7rXP46ud6OhHqacNoeSxEPqSof6Y50acYOg4HtkhU6j1cXWAMfwwBctItDYftpH
tvkySmQWNP8D5tdRDXPSz/6RhmGNZSjugDGv5DFAvd46tWFitlZ046kOaTmzBvBg2LhZd++j+w8c
58MU7bT55Tc5nzHUHBfWuvMzUPowug37MlkyR9U2UMbBAlab+pe041fs0lO6QDI1U7OdM/+nWic2
aPdQ0SwgcounTqrHug5u4ci8zEX2JYS6X2oBzC+uMKloCNZ6JxUPvyuLC7TEocq9c9l1hwqXiwEk
O4rdlU2CUdX/KCaKRNtAp2uAeUZ1rbIe4dn7z96VAPrlZZ66pPOtPUN7mzoan6YO/Cyv7tah3hpd
dG7pPvyIZN6wSM+RO5z6tt0ZqdjyNP+W/VTC+Ezw0osDBRUe7Np+Zcz7kW0Cj8VqJN2odjMWWeI4
9EtsyeGoDJw9h9dbaRUHR7vHaZk/BxtdxmGkyZ4edDFuXbA3nWqZpOTQgR9stYC+0saLOZdHp1//
han/WdnRPoduSiufMguvizaljeA9BxQSq1h3pdMwtsGc6RKG7Bxo972/vDV4vpmNQFToa2l6+yCk
4w/0U0MvR/LeJZ/rfT2MzA2ndEBG+KNm+UkX/ozFeiWTe+dJ/8sR7ovBDG5W650h9HFsgn01tk9+
Z2IMWFemuR7DYdylo9pKq5P3CuP4N6zCRwab7/UMBNh1jn97cVijmQ5uT28P3vImKB7swHKfTKM7
2dSMBORVbaZjVwFg79yA15aj1q7ylxEOYLI4AsrePLea8SyaE3z33Ti21nopKsU16JK87z5WrfLq
S7j4Gef8PHhu8GX6kUarbIIRBDdwCujR3PF4Rp6YRu80WL0CBcFpg7hAeanFk2U1urzi/AfAZn77
UeR1aO3bshAFjoeE3WeZYJN/ZV0TjRx69TijWKQFBks/NOE/Yx70pfdXlefJgGrEtmEp9Jy46Zz2
Vy3lOB3DURVvBYOY5ac0l/7BThnwyBcpqX0bjDrrSYaV7Olbivy1DJuMKbpeaBMYYHKdSz8MEUFU
zaycP5K+XuzQz0eGgnLPgQjXjsHZNWkrS5+dTtT9UwPv81xGnVOjxtJ+jX/aoVTTJcRcENexDs31
c9RKNnfh1EoLYdU2nlrky5sDkrnMuIjeKRPHX2wncVdZsHPY9OVvVAbjBQ5zHg4DUybTN1KkqvYq
H4VK7BWO5z7j/5hBVrutxRtcUmS/LzmQKTt+fVrLjL8ytIpLOt38VHemkz/TKdblbsxmiEUx5Iu/
qxoxOZsmnNbiOM4WisvSZvORKwpkjiiyOXgzXGXzd6XclEz4p6i+QJLLSGVs+XL5m4ZdKvaMIYcM
WGChIclV5tA2VzWHpXp0DAGLmJIv3dyPcgyHH3pnOzy3uTADbFLOqDfRkTjlUUwN67hXRO//+m6O
q91UtYnkZJY88c+ps7z2YCxpxGRWyHhY9RMyHf4p6qwjnACC680Z83pOwjaSJAugQlzM1ObzIeOh
W2gkOjcVQOuWdN0XWy+GcOLKzoPB2+dTnhvGJWTuOHV2kVfLKNumFqmPqGilMO/L0jKndys1MrHF
OaY6JImEySHGN+vqNucEWlUC1CJc4E+x1pn3lSs62M0o7OqjHCuVNhujN6ZxudauUjMkdiFb7hy3
LH51jbAdV2O6Dk/dOnNUDqO1qL0e2g4YXqLS0hR5DSEHNf3jvMnMANwOcirPd6Q2p7cjPV/dk9WI
7MYCMwfJxAJE0rRTOlyXHdNLuPDcbalxB4SEyDS2bjp9LcMU0D6smFCJwAyuQYLXCIjLNeb3KEf5
2q64DUT05V41PzAajgBUwcgkwxwSsjCsUdAntaOH5lhCIaW3zgCJd+mb5iNgWPFHRl0KLhzKAGAW
BaGmOHEZfcxtkHSHZ/4zDZ05bVanqRmt61tr2PtlxvzsYpFRcHAY2cTVy9Jp/OUgAHxJhSPm0yJ1
ZJFrqozwXY4EsJ2zdVpCBunzSB1Wy0FmX4S7PtoUUNY1F144glv4JopWoKfsSvDCYv+llLbQPmy3
HesT4DEOez7KEBe0WWBv2xAr8mjVUe0fhqkz+z+ZkQ4S4D3gtERo76rIf1Ht6qP4a6gQ5hJ6x7/N
rui1je4UssJw1xbCRdRvWqaZEaYZf9B7sI3JpgqpoowPv2tWa+BgmW0N2L5mlrpkUcgdEygphqOb
hn2Ggl4XfvHPWMaKFs433S7c2I4tWGnUmbxMXZTNTkx0Rb/sMNy9p3oKPHU0MspB2I9M0Nz5JDOI
XTtN2oVdnJb8H4x5KoA2ffFesMjT3o7wZSzUdp2lfYpA4r6lGKMAlW3M0EpqA9EAvh7I3yJk9ssf
jO6nrgTtel1a4a+k+HawCELD2ERogy/MWMqeKYoIV8mvM76sYWGDSeIuRUVxOon2H+aGA5gU1P6+
I138NpjVDPpglshVsUFQjt6KIRyCeOgrbjvPkXV+ytOKH5v8icx5cd280e+d7ZsmVipj8bvJaeQX
6SEw98wxtv6D691QciY7fNiwDlAu0T2o476YSvXH8Jf+zFASRsjM2DbzC73g4MDEAj1X1ezx0ZJq
IZVwIGv7MVsZNtO1d5f7k/+7LOQtUzSa9qMihkEwsZJnLPYdq+dlxfxHi9KFsbckHNRJTBFfYhlF
FOXoPz4qJRSosVk0OtlDb1pMTWj0M+ceCDrAIe9SzPLCku1LxTrkBhd01eLQZPXYHqPMw/pCMBsP
brQaIllWl/sjDJq7fgkgoaO2WmHlRsMxdoYOGnwbayT2xO2tZaXjxVOzs7nARkHnpNq3wG4Le/bv
GVRktjOQqvoqSkUlt0a+chMrJ+wgmUGIfIJDZholDbpGU55bx/9IOq/lxpEkin4RIoCCKeCVBEFv
5EhJLwiZFrz3+Po9mH2a2NmeaIkEqjLz3nvSjFVBiVjiAMk6vcwPZHcn4TGfTg/1RJqmMvCDro2u
yN9nCUnmNZBNSJ7D0BQsgIZQH8Wcpc+t2aFs0h6mEEJkvtWKLnzNBxOGjzN10bdSWdqNsEWTERYf
o5cob7GRcRB3bi76a9yIKHNzGUdHKxKyhNpgF4ckmnDAFFp3U5wpu8HgVq5hbTLtqKTxkqVmd5Xh
YG5g0MgHPup4Xs1J0O5bu65q4imFgoO8ML5LBZuVXxTiuRvbYqeNqrzRpcVXRSG0w2Sn706FEHLT
22r9RdGhHqhWAir5tE9INHTdMbAr7OsF6F1ce6V5xKcCGgyB5UKMveDFjtR6G2Si5SWOtMMYq6gp
oZIMNcdjUJ30fswPEvQDOZY0rW0seWm/iqMmPE9KwQ73jJCXKkzxCGOzxH87oTHaVqnvgtTGXJ8l
sX8XRqFiMK6cgyyyaVxF1EE1biTEmTINa9JA0um3rT0bb2ZnVD9ZVsp7Tf21n/u2AJ/ndzEOBDOi
GKECeQ4JqF0SoYSHrlSjP6zwptvkRnNIQKJs5tqwjzNdxhelyczHxDTsmIwyucxELT1hNgX+oQQn
ht5iI3TyNPPsvrf2Ts5hvwZI01xwRhMiHjXlk73jM/YXS+TYRnJr7dj+eEaFlfcm7lj12tpltys1
rTRduyVYJC273jq53S9u6q5cWcxNPiWL7zexPw6YhBwk0BVmuWkfFQOHkoNzPN/HRK29mb2rYs0S
DpOLXyWPF9YYHMawixh4Yqb4FAVFvDpzcR0yq2v3vVqKj3ockl9seEZ9MlP6o4tBKf8Yuloeg7QK
ztUsdJuJJ/f1hYmmeVXaXk+RaB38gZk073PdsU0rUwiGz6LVSDcquQbNoJ93ZJemD9GFqbVyWlz/
q3a0Bo7TAeTLKs1zCvBsDOW73gkdQ+RYcjMBEimJUiRT/ewkmfPHTmUexMK0ipe+yizUQOLO6arK
VKxmQnQozGJw284J7gG5u2xVt8lwcUpZvqZZR7w5lMln1rTKdNSGAk6Fitl0J9KC2bIToj3EkbX8
NJ1pftp4lj0nTYOX0kiLcxfnMFfQ5AHVaMs8CDMRICrHCUKwHFp1bpRSvXWRSK5q1nbnpA3q5yTo
tKtq5dj9egp0YJe2rn2Vlc8ctzOX/15JeoUUZJSpF60Z8+dIbcfLWOMKY0uGcVYaeo4o7odj1+Vy
VTCXulYxMtCQOYwTJkOAmrIoSzCQsunHYWaHERdZhEiVkVntWusN+ZF0XfITZbF9Gm1yEHQ1hUOM
jtmY7xMubJRRXsMGb2deItFEtYqulHNZPM84rAqyHL1ytxRDQ50gdgzweDDCgxmQHcP01GzwnQR7
OujZHflTOE/yFC3aH9TKjZ1MO0HyhzVRj9m1nMne0STx9qI08eWnDpEEjZ5fZPO0G+h+LlFbMwtE
VouucZInf6yQmXdp3s5vVrlQZvw+eYmSNEFmnAi6+bGNSyxVW4J7MXnlMM7Ii5TQSVS7DO+d8Oul
DOMXLlUxQcGJepd0prnmyQHUmC1NQp+n7W89t224brOOSkarzfGfpB6+dGUSntoi6t8ro8VfDO6k
6F3bVpapdUOqPDSaBMCRWeysOeuVDa2Zsm1EHl8cTefDm0rO3CQamY6XTX+Lp2wglMi5QImmHXRo
MIe0HZnKUQQFVxEouVsnKoUYLaf/3vhluel8pLsW3GzgJb1kZC9Yh+QxoQn/FMwUmzSQkoOvrEMU
ElU/6WkUbuOBWaVW2L7HAM+6mao57DIFXo9KQMAjWq5LWFlV/GVq7ehNFT5K8mHNzacY3uhU0J9I
0eEGB0z7LJeDp5wL41IaE3uEEi4k7C9peSS5pD7DDzOufhlmmyggkF6WjekpQlfv2CuzHWbocBe2
g/VkVnHvFbORb1WGFt2mSTLTZQBQLmA5BThRJy5QbxKeoMVw7OR1cXXspPu1akqEfBZjTits5l/K
bNPrWrbE5iktxumqyU1QazzKKWJhWjN0NwO933IhM0a2yPCXRZ9sBQ3Tk2H046WME1hoSPvM/2qL
hI4la1Aw/ax2W5Wy+TBYTbIXZdSvs6gIPS1LiaxokTPsqK/JNljTuLETEvvrgLrdddQh7KCFNBhR
QgX7eGHjBwGNRJZkLvRbWykdYARBdLwhjkvQS+NF9f2/WIs13ZV1Fl8tZSAFMw/CWJlglogHt9o5
iLdV81JO+zYx1nXvrx2N4OT81np6duOBsvcyaJstk4eZegkXE/Lr0OD2toJS8djhgwqvd+p1Vt4p
dWc3TUIESU2t3QAT8qmZZwZ1CBW7NugCEi51hSDZTVH4oZDK5xQzSX2046je4mGmZrHy6ochenv3
TaFtrAoxe8XJgUkoD9I9iJR428GlvLVmYrRMGWv/qS9rO9yRaxudV66lDn3S4RapGlAGGzHqpb3T
HD07D0j4uTfT2KeriDTKQWWCxYRhkKbF6EymF5M8tSBdbxgd01p67a3iT71rAWD7krUgIRb0c3Iy
I1A5uD9Exfgysbcw1Gfs74ad1UTqbWWvKnMsQG1V8oK9IAQjx/hrr4qgfepZq4HrBESGnZkD6QK+
LYVRKodEREeAfByE+SYoi7bng66aI00saqYy9H+6P6s/ahKHFrywhjk/Qkz1JodIPdmmMA6sRUXY
truSpGau4EaxkSKndDxQVEK3UGbtMfk+826sSyQjDNzIb2o1ZVu1UYy7pka5K+VcZYxxworaQylP
uMPth1CLRJA01odj1pk+n7oUyt727ewB5y94YlaymJUM4QRLRC1/htY03EoOaR03CYMPDOgqp5LO
qgP22er5g7kfHcXYBQRNh95QDkmLT0pleo4XNltc9I26zYIquueqpWwsqrujExX4GFkgVb2IiTKB
4ITGQz6rgfqki9i6Q//z7bVSpc0+drrqIKqmOoSODgVxoD9ZKWyYOWLjt/1VZcysNs8xinC4pjds
T8O57ET8ZIem9FQIf1+0gEy09QYylJOp47iqzYG/v/AHRImstOq/Nu2NfGW1BrV7pWUN0mShWDtc
jARjrTlmJBpIJqxz/jf2M6zRoCNRwScGytuwKUaqcXgo1ay9QRMcj+SQ7EdmE5MclNnZm3jRPiyV
GgRyTRJ6WZSxcizGl9loWnbmMAr+1WKst1pLtAFQy8j6Ei2bvvQkAh1GjfOilIn/REERb1RoBJ6s
Kdh8PdGZIuXhTTgRcmaa1e+aGtr6SmZ5vm+DsbvoeZK9WBW320qaKpJ8biTFd0fAEwaBEjcblsHa
b7IxwJ9XOi7ryBqmkxqD+BqNCUCWqjX5Nowcay+muoIAKskiZo6RH/Kuysc1NI6Cq7ysH7MSFG8I
EhVPklXAWAr5KHYBCWQShNwmLJxHx1MhpbQ1QUHLJGCigidvcdkRctKN5WEOSMs2TnFsOCk5EwO2
0XHyOkwGRWIF4JJLDkBfaCdtnoerrThkPrMqfG5nGe9Tg5wnOy1h/eEjJvgkgMEYPY48R13yl2mg
fCfUM17W9b03kin6jqlCxOIdZEKv2LPw1LyVG39uimdztK0fUC/lsFKMNrgijFuE+FPC220f4aw2
bCKTjWowN0xpFXsR9hsnHROsOJpyUsrO2kSirT0jbLo9m8TSbdMV1iaerYK/PayVbcHsCXXPQeTw
+2Xza4GpbB3Efr0fnaH+o0dDKfMX60dtEMqWIpRPpkk8aSXTRD+YuTFsfFmk22Gse69rLWbfwoTs
5xSd5OGz2wUHxU44JBS1h+njwNOyULiCJvOYC+KO7ryWbCRIrhCTaxhuZvu9i0cvto4xg28SmVba
bJJKxUzn7BgbW/5xSmOMa5889KDMWePCsHeKEkgkW4WBghO3rwYlJUR/0iQ1zl3i6lxGVvS6pAIJ
SmY5tUu/griXRUzV/8bms1d+LLKa8VTC11ROGkppiCslGGnH02OgRJ7QydVpmzDs3JlZbN3sbFTi
0nJtma+G4DiXh9mIwexg4qL5am6lhj1AlSceiJU9+RtrfJnGENomWjL+l1D5DeP9wBb4IDmN7bwC
9OwNnOCmweDSvnQJULlbZpBmputBOpMk3PUIltITW73pNjpXcFM1+i4lRqzixkSVBC9zHZN1VX06
xaXQes+Se93pACpdcAKt/f4Y624EeKDOWjep46OuATltd1O5ryxiBkUEaRoirALJkY8v07BxOJh6
JvtOexdBQtIA4ifqOUA4hVAWLK9W/DZORDFiHFrYMgMum6j+4FnA1RaCVyQWEa3N8iUoV4m+hIXX
llDRHl0yage7uYTxZ5BMeDaLtV/VV1VzXtI2+tCjfKf0+Av4O2pCuWRdNhTjpE3eeufPKOgbRuz2
l1Jp1+XMN4/SX2KlsWq3CrJzx5KieMJxh5Ba7ZlsYUQbt3UsoNEAKjJdOJS9gVyOL3qOPw2H8HVx
ZK65BblBJKJamczAW7z1dtJSdeiEee9Egla1TbJD/hO4QxwTJ9My6z81BogndLCqe4HpRM9xjZyH
iJhTOhe/fmt0AIgMUrH71MYDWWnFTes5MQXsgL0YJTZbx2m/i2K5MQHNYLo72AM2cyyNfvRb09xh
b0ThVgkK/wuSH2YChCX+5Vj4mI6sRvGY28ibCCChxOx1eWkFVoPFbsCnapcShww5ecA4Q8M2GPtL
B3GYCTfgWbRl5Zn1S6kMl7jFbdmssaeh5zHHHdHsiNBiGZ1KWIZ/Mv5XYYrmbNsWjUERf3IaImec
+iPe4cRlpLDW8S51JuiwdjxTVjFBlFu7I76QhO6sMA0g2q5qoztQSfbxXcFj2qvXiJ570Jt9lDlH
OvhNnWIazs2tH+KHn5dk10jezhindUHuPdGmTUeRumotcTIC5WT1bOwh1axinrLSb6vhUwT9yUjd
wDVUzPMq74jew0DjLBElV/MpixuPt1CMl36+GpjMIEqeDOdDTtkq1zFxT18T2UENYoKJSI/RrznZ
enCek/o1DKeXKs32Or1/DzWt2lGabireczPLOMSYQvKP1uIlLLC/Q+rx6WUGc75kacSAuQVokhMS
ZvbHFd3Yp5r9MpR861rXt1ao4rM8FfhL/OBJHfDygeGQyo0Z2joOfdIw1joj3tDOzy0bihz69RIf
U2xoG5srCc5P/y+ID+Oo3+FgQsSBn+slZrSdg4+uJkSPCVo3COVlsNeWNDcO5oZQdM213QJFerEZ
MPcf2USMz/k1o72vrJXAEwMed+xdo+A8aUXzBJLi1Entl/yfNzk/I1iYKs8uoxZ+ONXk+iPKeWRt
jF5sC9Xh26vneyunyzRkbk+LmRY3A2oMgleoXYdu4ycIo6w0Ixk9Tq8DqEOmOLgzWOAHMTFUt4sc
UyiqV2fBGipvS/M1t2fFuKj5KQW+oTYfMdmE8kcys9aR1ofkBSNZVP6MEtQoIQUl9nzkXNO89P2u
iow1kLI2bXey5TU3cQ2HuceMeG3BZlazY1c9D4CQ/s8tPI7Fhep4ASyg50CSyDZ0Ba5v3abmr+o0
3IrYEaLfMqAl0kCD+e2qEt/NdNGbt9hQ1yoHoElUImfqjClVO7bhO6kpN3NGV0z3GjCcgV1apuO6
1O+l+G0JwHGfb7PoWXMarP/Jrtc/EuVo41+sByoZRXdZ4GElL9n4GiXBQ5QtXqZfU6fqD77S+Sub
ya1q0uudx8ACbBudOo4Lt0cuAytO8tYu47NF4xKWOym/JRNsS/vRUMkjt6mPxnSscOOq6sMHbVD7
+TovCFQx7HC2C2HCzv5GPmeKETvAwacA4gQibu97fT/6+9S/zhAdMvkacQ2L+GF3x6p+NhiPFszc
FNg1bLlw6QUNDKdVtc9x8uX6pgs/OAi9FmZjZqxbqgWf6qjrvuANepoUaxkuARUoK/kWRyDIhXaH
jL0qIjcFl+Or2dbyz376xDExY0apg3NaHPzkmJf47XB/yEPCSaxhU2ujnyQ5WP6eDetwc8iIZQjE
vD8JruLutdV/pXUqsCbUNeAQ5y3V3pdVAloK1GX65xhiUwffPVssJ2tvxe8+cbAMfcXX3bS6RBQP
ovzI7OE9xyLc4kUMcXMUyXrG0BAkLxUuuGG8i/Ih+SVT/9kYPieaRmn/C9VbM3gda2fimIY/wcPQ
vRXc93UHYnhZlU4LnriiffH7YRdGx1w5ON3iH8OihhdAxqj8qHDWeLTiJ8N/BDxWXcqfOVfTm8ZP
HIWnSOUP0ogQ1PfVt4XHUYyMp1kPZggm85dK+3PEsR2gBQU++B3UN4c6hlRlGEwY5agJXhK4TWRe
RiM8qqbyDAiaEoHskXYTxqdSLzZlsluE64Byz+2p7+7ldBA6fLoCWi2Ed/3W4oaFwwgmB+gkD2n3
O+AXiFVCxkve1ojgedSPvo5A/ixN2rDq4y9gJm5jvkI7LGtlldUvKfymDm20dq40mdBqr0mPPFJx
T/U3Jp8ry7TemdonQAhj6M3Ly7hTujfJxguH93WiC0hrnV/to2Le44N2i8xvkzuTC7KFp9Uqy5US
fwoT0Sq0kdKdbThe4/opH322MF6skpKUP4qQZjLgIwpu+58J+3QTifAbci7f0/gBedKN4YJjCVv3
1ow9aFi1zU1Pz3Dfm0llrHtKmjdjfPdZO9BHpjvKD0N1J+dLIzxjYQrQ+JuXT4eZBFce49tCcdM5
4QrwXWCwbkLQEJ73JN9r48orsTZNCxF9rxg/i2qhMc/Q61OtcfmX4b8uf68gZdSEazuMzzKyzyZQ
vTL69flIDesvruI3ycwXjN+2MNpLA9C2NCXpr2GrOt2p6seDWVurlJKL21GOT7K5KpV6QB5AcC9d
pRc7ZwhZ/puvgN7uzFLFmkYZfQ/5esWFfqFBQ7RLeBjZQSUV6eNOnfsfNf9gspqWwYaspBvPn3X6
IzDjQfVY+yEWPMM8KOLfwAOHToqb4KhmLx3QoUB9D9tsU4CIobbcDKVNhGxQvaJufpRcf1ad+jaK
6KwUH4ioxFVJQWrOLiASOxGLrElsD360s3hCqn5D0nOwwPkTxw4xPOI4WpXYOgveQ5Pp1kCbHcQ7
4KGExMAq8fPb6FkdXBqWlhG76bE7kHPGENAo1wzAiv0HpmIThJ8DeWGQP4sh17e+Ei64sATrnG36
BNVsPgT+zWBeMqo2cHD8zKny3ZUCRziyXcl10LFZW/9DXd0Eoi1xiD10kyhOFj5SXMzxCwD5fZUi
sWcHVKg2DR9+sm+UdBPD2aheAzw+HZxP3RmoMyfcx/reBCGz4NMYpG0lHOaUPS3qDnJtmXF2/ejk
Lf1q9Or4roJNnP3ogBrrwlbZV3JflIfJxPcT3XDpvKa+s47M3wBCeWiRdVKsf3EaQePlseJNDkV/
NhSqrklcFbXbg/3d5KY4mV3wrFbKF/P9v3h6CQk+BSjSzSA+o67AdKYReeFDY10tQtJmgnLMJO08
g1O3chBajsAAbGPYgp9pKUy9cN/M2QD0OdmU8VU1MeCqgTdTlNutBhzeG8BcMzLBEE3fi8JJ6Mx4
SHzETrHV+GnDiDM4vPqTp6pPbWVdWNq4avL3nkctHflAhOaafPB52HtJGG+KUX3NZbC2ChMOZxi4
02ztjZzHuBzc1DAOo6xXSv7oe7qAXDkmqXrOTe0VHwvlLl0JYY+eU58ce4eFnyquOpflt75kc/P8
VvZsW9iTWMFGTrXTWnzHbFxYPHv3UnsyOCFLnn5GVo10ef8Khi3cTMHEWnZig9z6DKdperPM9kw/
3ggLNlqReL72L1E9jjGbCK0dvIj8WhBl4XfVuewJ0a9KnYx1GdETf5NeWzWFgod43AzcnjK+wWsn
zeQN1SOgxq4CmvRjhd3SSSlK+TKI1W06JmEjl7xi2OwNbX9nB/eBIeA5WxvR/uU2dGWelQ5Ea1SL
1dT9VMDHpmle6z1I9EMTnIrqYYFHJKEUOo9gxgefn/z6LCng1H7r6+8z5wB7asVLqX06ypOtg9tg
nqjSRLJIBilljWUPwClv2q2WR0e/RfQe7Flez/JtgUJLoglYILAaOrpX2G9mdgtJ9fIZEVkBB4nB
34foJEjSir92OmTlK1ZTmEr/VW+FfUn64CTydwHxsYBrChUF9i593XA3+ahCuux+n5nY0uixKSYx
vyrBe6Qjviv0+EsDMKyIG60G2leYRmfHpifcJaxXrGiGSczZ68a+WqyPIKSF/UylcKJ9aP/4OMLs
ObOuofjo5Wk5gTF7cWuQ2RW84wvR85nbgLGSx5kUBKdQ/dPLH1CWwjpFzTu3s2JL9B/OcvAdc9q4
giYwUZiENwECDEQYdlwEtJOkzFLnjBBAwA7CTvQSt/UxMX40/SGmnQrXjj/ZKuFbK8Q5LyImK1C7
SpIbXIfBcaGDYAXnfj/57LWJQO8tWxEynVCLWDd9h2f+d/A3ChIEFx+cd69Iey/PtjTcaneX6ktK
aFDIQ+tfnZl00msKSNeRV7tgULfVzdt/1zSJvaTFByKPCUaQuLon0UWyQjbcOxPRmJ+Qj91vNil7
ScZniDIC6zjNoViqY+OQFl+DcEMeMfAV2fK/tTVYg767JRbOZH5xG1eoGWecwBd9grrGj1F8RUS9
CgpFUjoUdHbA1MvYNdWEzA76mxOl5UEkvMq/iXlB9eesJ7asP8ccZgMTlKIiHkmwIiGgh8pLkgnW
kArOGRqB+gXLTw6HGY9yxHAwqY898Lw0ZdkM+iw1zrczXrRRXGJumWmEEFE9CBGtI75I4MoyOyAJ
MjbjcVWBmjg3DdErsu7AVSCNEinIojsLD/ZZm98JWYD34FUl+1lMp679N1vfuOFci1pJAJapHU6E
96h4nsUHg0Oe560yVic6bTddClUy1YhM8HqwoUMFjSb6WhxByWsYvPv10ZnPhnRWTvVtJbdE7hRx
dawrc0OuuDw+NANkQ+20HOkItzQcILRwfLP/x0zNky+/5u7ZWCq/7pLoPww3hPWNtuYG9dvExETD
RmC/YOJmZ8JucRuhLvrjrW+/+9CrFAIPTUi+dTsZ/iolGAk0kBv4buAPspx3og6YBc5zHa61jIEL
OSYa7gT+A2Q7jYLK4nUMyVwwpZeD4SoUv7IoTnqc/CiOymfjn9KIo8HTxtNkjcyxzyVqViE/i+zT
Ny+WGXpdBayaIVQJlVco/bpc4KSfqoF7X1TradoCLOrtY+eczSj2Gv2Ppa6gyJFxj0zrtPEzJoAL
mcUbSN+xyUcOm2nJ9mmbZCwZYC6tKsQZa4Eif6XRVVm+duvcBOY+NM+KtqDOy/3Uv7JXPi4IyS61
f/2iqtD9Yx4S6fn5H4RJLDMDZkmaAywiJJY93MYuR8XHPGTHulqMEtZe5d8Xg4KZ+pr6j5JcXi02
jf+oqjeb3JnOJHO2MNTjsoGJnzavo2MB1nNlRmwIWsQ9Xnx4z8n06TN8adMnW/urwp/eeRMEAM32
sNzpOqcqTG1i8/a6F99Bt9TiYBM6dpSQnx9vA8X98pQYETwLuGoGfgPT3KTMC3EYxl7ejZuZSLsu
n2iX2HUFim6VDB+G/kOkMKeMxYu01jn+DUhqPMLOG3WHVh91fbg5ZBdkeIhok4CAmvPZAU9QSzck
QD53Z9ZUPEeYv5X0ViePehr52CuS6W3GN8ZaH8XrcwjkTn2NCNSJ66yyBikjHpwzVszhq9sBwDCX
P0RyYCy2wVwR0pJs/6MhmHNg1ulTZ3X8GKlY1SzdhSp31rEV2c5EHLykQ/9TWNCWDWwRiGb0hD9b
5XSjwbccVvbQOtdLZsAAL8gTCRgswIehZdz+TXZTmeL7eXLUM+VrhCtRhYwLAcpUWPJYH/NiNj8x
odm5ZoyqmlQYuFACMnXlHYX2qSZt1MhtGzFZBFk2TKhHhvmk9LcsfnU40uLgq8eBWTXPPmSwmiP7
OsiBXUAaeDCftTKkz1B0jI9Qa+41mjiRi9dJVY/U+X7Byg5lAS2Uh9z8bqW20sKzwSZtFm2cE+uP
yM5ORiyusVLltxH2zRbxqSnyK88xlyhu2vLVYItSkDySgjUIEPRSJh26SWhroDTncugRFux0fJUL
tLxj/MnYDn/MWvSEHUODhU7/Qk3S01xr5WqjaXNNo9/x+IEqJ7Dg1/PaaJ4bspth9UaontvWw0m1
roxdPr3oTJEjfOhAm3mAp/U0nyybhSHBRY/ugsyiiebkkAVJkpkE3z8nKR5dyuKb8U/66YupWx/R
Ai0J9GctsXeliWrAnigqahJII5+vZBZsk06WPRfjzC+JbWeDvOW2sDQQyt5ZuHRRBzbIsF1j2XyR
U1snFY2ttsBQp8X4Qdk/T/53o5Klno9aHX0XMYOtGJx21jIzoLPpSfvoQUCgWKFiijwblhJpM7LA
AAwmrXpU6rRO+zBYJ5wFkRNeFwMzSwdO/dheev5PMmOnroxvbauseybXZSH3ubgo9vichsrJT2OX
jQ/HtPR3plFhDZvZgAVZztafMj6jEA2PogkbE9QoRTI66Ozr7PDmIFKpivXkz+2uJAEk64rJeLYn
ze3GDBYnsycA2DrgPPInEcWbifywxYlXAoKos/mc6+KgTZCX+LVkPnmCsYk13qQYXkYWWgQ9elDQ
rvnSwSjkJyD417J9cpblQ07uhsiLcVWyCkY8kT53TX88dtEyWM0/wNnoK3VQvEmTGz0rWf2XeOAU
14kDBJ41BKveELd8YLxUiWk7Ky3hUg7vkWlOF9YoQbXbwu0vBNynRLewewJGYFGJYUcntQQym4Ag
l7qx0UvAFFm7z8FIDm0CA2F5Mu1NNam3sqaz5Wyf7H5vwr40fPV3qQpznt7E1L0pYjdhdpzDknNA
eUdBhQDTXPU8/iKo5IZ4RMLZhKxMfEzJa08L3qbS2BZh6yWR7Y1RfGXnzUZVglPZxlsYpSAtSsGb
lAP6hIqZBc17Pt0b6p8WCvhAH63X7T8815vOUNzGSShk2FuVxrek4KJhm4gookcO0SNY1h+K5W2O
JIgqTd/rHXYqkcRvIRBtLCBscSxuOc173PQLdYQoQjera8xvVxYlAPkEoxv4ewKJP2XwGCLjj7TQ
7DaK4CJNTm0egCJWX/4bWdupv4nQu9H+uk07YZPR4iff/GdTrVjYrDHMgiAKf1FtocbjTquK/Ugi
ALqFdm8ZWOJ6RCOX9lanEyzL6SvsC3ajR6wW6gDC+/4/W/jm85CPLwOTrMnOd30g3YSsdqhOxzmt
93OIlVeLX0T7hBvIm0GRcp+ZnkYHwa6p7ZwAO4ZsvZsNOIIKT1+4UPJMHA9JR6pUU08YBV772P/T
HR+Yg+NW2bzxTfXCDHXboiEOc+2WjjixrQe3SsaRQAq5jkDfVNnJ0BzY+RkDUlaAqfouFsEn/oWL
xKlpzPY9ZFeOnTgfZtBKFzvl39DSLJJf8MYxQY9rh5NZsx50UUrzXveCJSqKJ/+R0ZguoADTWlDz
uZfrFkkLhqORujdxr6L2tTgN7K3sKKnn7pFZKUKzs1O09lmxhm0wGG82vFIeQmquqngEDZty+n6v
OeyDcxxWWCR7IIPbsMxOfcXSMAfNOC6vRtlsJcvF5uYnmYHcpwooDvyl7lh0HI2JGyOahBb2FQ0F
Os13aYIRiSxGrbE+r7EReEYBfLbjUB9JIyvgUJA6sRBtIlhHmhqcmzzejXgJ3S7tr0y5Rw5MMLeq
isBNGUDUAt0ie4t6Sc9uuYyT7qzt3Ac4fhIO8WmmUsJaj4W2JrXnHHJDwQnvvw0cYOXwTEVALReb
m1p2cCaxXafRZ7xsM+0SXA+MdmGo4L6BgMycjYDUthmabRy1j7bqHzjCYytiiPsT1fbdx5OFSw52
p8oymHHBJp4NI98YQhwwdayE0WzxTnqaHzwKBDc7tXnWEtpp+WOzUIys9lPY8hJWGckk3gIbdFAr
iotlISzb+Q9Ckatg27L6hNT/rcYRK+vBgwaFCtidM3kJOpyKLdYxLLEkc+trEqssoxm2Qqpnm+ot
bs1rMvjE5uiUxso6Q+q/qFiPOqzxgNdfMcPQN7OfR4uJJ5jkPZa7PGzuQHbYWnvN9JCYmX+pZbSL
k5GcrQW2S/+1JvNl6EYvGqyfINddi4V380zoc7CrHVXQXqJMSkO5sV/w7Aew8Hvna5pYBBctxlFz
b0lk28BwbdiaYTR5+P3fLDZZlIKCL65elB4XC/LGYNBso/q1Uf4rm2LdIMxLG9YYSzEngB29ggSb
j7sUiHdPKFrU47eqoBDnYdnjsmdXXNCNr1r+P47OY7lxI4qiX4SqRiNvmaNISqLSBkVJI+QcGsDX
+8AbLzxjj4YEul+491zj1SbGRgrmWVAjYPslyx68i6YHGzqCtmeNLH19kwuNGVG7mtj01SqASt6c
mzBdtQFJbnYMKNx70I/PXiVcsaKb0Bm0mOVzlp2oXpHbdjUnJzFvkJzR7gF1o03yNKa5zMHzgUWW
rtxt2cPKKARAxdKNF3Kw6RQ1rgB3wSBgr0HiXw8szKsRAujQy1OAz9ObxMWsrUuvHoVobzOSJWvw
wmUt42WLLZDjAtcsmdPZbznWb0QaYOnj4WrzP/EL/ZDxi2BPV50o15qPQoODIRyBlcEigTs4sSmJ
G6fel7RCcsCBlAbZEl3gRzq5rK4sbcN1h0gHdlyCQ0/nLNEka84OoUio342ovRqowLF1bXlr6bQK
9ewip8OtwqfbGeG8sl4FUJk6b1h7QO47xosQMraRkuhH1dmJ5x2ZhlM7JPAztV/N+efkAghXcelB
jymhg3HoLdDTzbScRRWBEhjLX3Oi/W3bRVA6z1E5sChVL2Wfz3vQ5JoxlKnRr6mpMxdJn5oo2xns
DCDYpU5bLefSz5q2oaNfh5E8HE+fc+Nea7e4ouffssQ8YCS+9HSjVc8JQ6mN+1ubTROgUzTiVoIG
bbOXWj+dmI5JERAR66Md6w4lia9gGUzmsEl0bKPmU8b+bWgdf+0E3jlLGa4pwNYtputZYL3QLXcT
N0zLEP98qtx+amS8Y4TUEFWKu9ym4Bzc8Di6Ci7Z8IpV74T7dlUO9GH1kO8SgH1hAKCdTE+eo3Vj
gFuPfYajZCg8z0MTOhx/8F/iQG9Z9TokFGRbkkjlKi7wiWdBaaBy08FP4Cet0DAUlFWa1QHliN2l
W3Dwa9oTQhYe68n7N2ZAYfzmGS3WNoXAfSK2+gLCQzAbkOgdmJKMxYc7tMd4HF8JTIV69G5y7LQN
aVGymJ/GpyJvPuocirTWvGZtQA5bc3RdNBjYQFjsOCuvjLDZQ5B3MvvhpfyEXBxlWa8AAu7LjPcx
YlLuTUzKUFF+IAC+BsJ41OAS7Vk3pVIwowOfagIKP8ztM9/LKvGI6oICO+SsF4CvAmNysqOZ5adK
0GoJAc14KMz3WlHlJXWF00cOGyJZ93X3FRnBZZjQc0defpIIunpE6VHw5SXDA9Lya9nEAnEajIl0
VmeZ2a9pRUwCUFrFdvYyIWeSDNy1LmWpxuqIgOVu6FeDvNXkjLYBPhlRnkdu1zhgvZTI4Q7y4he3
JGBvwVnqv4eOWE3FeRzHPbiqpzHB4pkORyiL6RYA83rkR6PkBIMyFvaBIIpvi+w6padr1gnbTDGl
GiZcISHEenEUUMKFDfaIy3vQDHyb4kVCw+mc9EzLdA3q6ihzAoCIm0T7vKtIDBz05iUCv5H5au9k
atMjsMv74ntyES1offOUyfzm2Axi/PZaMGQ27EcLANGU9c3xgHiY8miG7j3P7bWn+r0RIzqPAjyq
5MEZ1l/ZoZ+wUciE/bPqOJZF4YLT0Kjc6uQ+5bCBBmO4V2SnryodA0BrOAdsHleTxEmvdp4zgxSM
Kvhq8b7w1If3xq0+RAnaN3PEV0Pd4jOv1Ki6cjWdDE4VD/970Y50lmg6yUIS+MazKN1hXNk6Q7xP
eMkpt+6OwY2XT3uFhGVKBI+MeNLYNRYanhHCNC8IuT9iDj0WrMn3MNL1M1WMDPWMty6lCwrOtD5k
j06vTRu92WnzYTnpyvHGZw3/QqJLgo+Qknnq2ejER66jsSxG71lC4m8rllRIuJxMx0+p9SvywsFR
omRiTyFSWJgBbwmfnTdMOYqFDrwoEImhenJbAo8KffixW2orypifuZyM/GaLj3iTg+bQ+0psBOIB
TKBM8VxoTeLXIKxEegB1jRTmATCZYlq3XgTEOjpGZX0uNGBAobGMKuRGzfTpJO5KaCB5HQ2eUcnk
OHr1S7mXRnVVmnUqCDVxeepbm/Bns2NZ1CE/q/rn0MrfrBpPaB8fyCXZ2jL0F0bo3AWQ63DSSbXz
0SKUG6cjD612OBNsLCklK5Z4uhhQIba4Ep6rYkS4Xn0NY3SUmobMXGBvzcm6tMZsYzi83aoQx1xE
O7gYb21tf4w2ZwdLvimeF/kVFp9uOpg4vgh1K1YgPdtVDaU9nryFNhYbIzy2g/utaGZBDSJkqkE7
t+0/izHQoq+RepUw70aGl4loNnpZ/GgBExI9ZPEGQ1D52XtNHh0NLKWutvagiypam5GXje7plEsq
ZjhSpBR09jOOxIPuy3RXBh6x5TTwAajlgc3GRFJOXgGAzkcfPm31D0PaCg70thbgcQwNwYulGQeT
sDPKjmufGN+9bp9AB6+xTTNwEdt2Qh4Wgl5hP42SCtNGwogMtcU40+eTz05nwkTO61PlsAsy7Z3j
WnvNQlbUdZQPiHyTek7A8nOA0CMXKIMQKffKbFG2kJ9BOILRBBTRDu2NUZ3jfoBnmxd7DdyIaxnX
uMIyUbmnzOh+vDD7InFjM6dfYgqChJZsQiTVIxI/rFWo5evgUfS0WYo7II2eobJssNrhCosOip2Z
gUE6HXQ2PURKMP9ppvbLtBB2xOhFAPkIX1+13gRZUTu15NdNJhdLabKOoJElUjsjawJjO/vL2P8y
nZrrg6gpM18VZrxy2rdRc5hIIc0iDbQVLian6bPLXzIxhy/8mW68yhAhGCXSMeKbNZIRRoJOS218
8tnoWkW4hdmwHqxpndrak8JSLs33biTyAmB+w+oRnoS7yhpvVSMqhk9+1oiP6m3xQnTzwvd1Tg4y
HyYDcMR4cLRvmHeXqc2vVVQSk6JezdJ5nUspGeCkNIw316ooRaP1NCtYlIm3eB7PqqNnQyWv38wa
Dy+Mz4HWMybs8uELnjNghJ+2r33TR/DewORLLHTKlovsVifllhpPo1duAmIkCPo7S5IvQDDJjU9r
1aRy3bqUYww4DVNfcr5vBKYZi7ixOTuJ8N/bMLpojYGfjlq/n1paDmX3t8DT1pbfvIa0EDS3zWQt
wxYmY+dDQQQoabBHyzBoiOnN0ZFdKwIRCql/togcTUfsPAYxZNRQ96If6zMa2I7MVOWseBWXSWgv
cjWshhnrxFIFlzGahei9poyPGdHXJUW/rnjcUaT9dmiHNQtzxJRhtHVmRqJ18vTkXbJytm2UjyD8
RYkZDF2cJhyCy5pF06i1N31Z2Hl1tI1TJvC2h88Dy+YOCD2RFaAMKQGa6l8rUM7wCLpoLStGLZPr
/6uqi2M8gobB7mhch1LAq5DbibAJtyZGJGx3wSR+TQ3Vt/1O3/6dIHvzyBtjRUe+kLZTERYI1XzT
H60qlysMRq5nL8bROGvaL9mIlM3+tSv5cZIvyW24BRZanGKoiBAlVzgv1IyrpZQSi0ZVB96Cp4Fv
tOd4dUd9EyMYTxwkvom+byJqVs1jlMELF47jeyP7V8x7H5HX7jyG53YU3QOp7SbQWK7hbLD4n235
mXoGTS2Y2Y7oBIalKMHtbS/zjcBKXPv2zkqKl1rvFrLIv6UWvMUMKfzUQH+v06L0q4LpV13Mmq/K
ZBuiVpA0mAaznmJCXNoliC6ybxMVfYzaxC4wP5jA6wpEmyQyPCbE7cTPLXRPv5FUQtMePjJX2wh0
Gn3orWNlr0pNbIkTI+rtF8zFm/QFSc8MzNJxYRaEVSBxsN1g0xSM/4B38hc7SvKw4fT8L0bpSIBa
DAr4ZtLtYxuhUCdPecxFHfDv2Wimhn1v9PB3QHRHAtjVTvEsKvzqkCqTxEJBYL/2jQUvSxGVwh4S
R059dHoCV6N6l2RIKAZjX0U7TUNA6KPRKSDkzOFAW6LSEKCFu9EYX3QR3/up3E4pUVKKZIUBT5ve
bU2zfnYUVw29V2LbEAoYw+CltLAEeJZaT3yeOnbW1CmfQg/tPwtgwXYFIgofMkP5IOm/NcpwnEzr
otN+9UTec5wzTQ0vIiT2CiM6Xt30Qg95iutqoznquWe+0mQ4VRDp5K0tFqbGuylZ7nP8e/jUd7nA
SU2seUxgFziABV38I7NzwGV2vTfMz6ak76OW5CwA6GpkP6XX7fvG2JaR+w2Ue6tLDpzUuWcEcolQ
vpjjoBau0ncij891PN1qHh8P6UUMo7QM/VPDVZXHjNET4lIRiJCN6uovmgGImRD4wn+klv4ppb8O
AMnj5VrojHH8tLs6nUe90Rx8mqJcUWz71nGCLPY/SEIAde6oWnTcFvpAtETOSk3Hb2tms5stWNlu
hzGhgKsGVY+EnWfWVAgnWWGmLhOt35QLgPoAoZxcEmq27Kb0Ynfhqi5s1NeMJ9j2c0CjEgkPee9i
uKaCZZ4F/2I5ITynE2M2h4g0oteRLhN8wYMOsCjNIJ5FRb1KMdoFfXMfEeJijblUVbAKvPfMkmgh
w4PmD1vTZzcyxsEJ3JKiNBguAnb0vAIbDfFEvs/Na+U9ybttU8EZnA52ASvU8be6ioCIESVVOE86
6QoembeBzvlLuZdmCAXLlqeiyU5WfzEI6uJxe2MsFix4l7cW6kF3bDYZkMm+xKaYMl5P9XVX8gKU
4UlGvxAs3sm/5sK3eYv9c2Ynx7SqcDPjQSLWyiVjr7NqrNYaC7X0PRLZJUUcRtLGooACVoonL/FO
rBo2US4OlnLekJcgvgfYqgGn6djB2CQeiCg+2d244sP7mWbHu/YPk9WmHIOnyGZQ5+aoUqdTLCO0
Pl/CtY7VvCd0jbc2dzcaq3vicFYC1nUxTquesGoToUE2/8RmDAslJ26jMK2NoI2CybxhBLNDRkOQ
JSmS0H9WJQYDO5VkXabL2rFvaExn6c5QDTv2VDpZbvMuiPc1jt/cvN/MS3AiB9jc2tid041fQnCT
n0xYX2WLEK3zIF96cIXR9vUuZYVaD+RZD+zg7dS/gasj+8pcu6I6VEMQbS1KPSYTR7yt4PKiPaNb
EDPqPIl0D76TeFrCCuNgXcXGS+87AJtR/ih1BNf5zqTvz8mmm+qzp6Y3zgZ0BdLCa6jrmotkaIw/
nU6gN/J2Pvp9FIJ7Tc3bSDAHoF0BM1sw+fhqr7UX3vo4uob1L1yJJetvDql2bdfOuaPsrqAMxFK+
5wliEjCrrexPfjPOE7VLnpDSgyNHyOeBNkyZCXHgQLCmYO9yxiGJX7FTu7bhj99amOOoT+MKCnOo
GyhlilXtsX9I5TErqi0I+gs+tYOuFU8pfGRlYNklIbH2rVNWs1sZC2wnsep49UFdR4iD0cBtJot5
y9Az43H1+FA3/atVs9GQVbrrExDkntpDnd/nbnB2J8FeuLwI0sIyysjIRhUc9ueEbX0LGJNlJvsr
m+1pfk3HY92/JIH3m+ghhjm8z4y4HJ4x4bnoPY1tNYU3Myh3sRHuvKEgTs+PWOIjAxMsUnSLCO5m
Wrs+T2I69m+IQtdTOZ6ReTCjss6BVZ+JwNgFdrfXDcD1uXWUoFMrTx4sjyFaymwDCUFeqbMGmtQo
58C79MzC5V/JhFaPcmYBaL8DBqGto14sPSNvkhDzlC11XFqvvtt/lrK72Iy74H565Gqqu8y082ib
f75ydrWNLMYhOiYLn7Metkrj0HKk7T9t6l+0qXyzQZ4oK6V6ZQbHsGcVu53LES0usoUPWJSf6YT1
q4jVOoMnn4Z40axgAu9EdcNWSDX9birhP48G85n5V5SJAJCt1rlPiDQVUGOZqROLWqPzC6VclTnw
chldZJqfjFDcixbx+9TcArOr9ym7vAWRL3On015jg+mPykOgFpZNurDtrdJWj7Ht4N1iVxrZjsNi
CwhD1XzNai7HZTI89pg4kpHh3Uxj8m4gWm8evN4AMUDtkxBB6Jft11eD/VISAssc+k8XJBvPcran
s9lGTJecuY+b2vhND4LXCpJckJyr4S+a0J4HdER1j+OjPgf8LtI5LhrfSksGjEkDG/H+j2jPWr++
VWjuqvRWwwXrjEcMrdDC+aUpVgNd+enWLJUzLJQVr4i/cIAiSyDmNeNfy2bLX5OmnhLjXJCGhcVg
QN2DUi4jbNUPHlr5TBzpyTeyRYmbSrf0Xekt9ZbbGV3f/yXBz5B+ZMYnPJH1BL7Ctr99DNFDjXW1
v7jD1XcP5GlMw4h7AIcITyYLpKqZ41OvAeOhchhoxKjd5WDhBYooCkLkw3Jre9knYY5bt1K/lpc9
PB+pgh/fsMHenbA7DYorDrMSa0gBCh3jIPmbAeGMDNAXwdQTFVnhZgqHf0b2VNvqxkDhqEcvRuI8
5/O7G9voGgZoJpB3NkogIBdEz3rTe2dUR2PIDiSmnmKyxbox+JwhFR3riKQyNrj2l4XIHnHV3Ikb
xmnvgMOKseFSx5I8cu2UaFFLT28Ek3zWUFcn6Xw26MhI9vxxjOaZseNFReqh24xi+kgD1q3Weez+
VDEBiZRxWenBiteuYxFsW+XsIye/0vHvPVvtawZqWayODgVcMdjomdkCG/ZRFA1jnWLvJ5diTL7D
Ogb+/pHK4dI294iY5pZYNl5YSNf2UhPazhrweM8bEs8w2VXnl65i7VAnP/EU4kgUO7dvD7bx53Ah
9Ig/ACMcQxps8CDHsh72+TggtbPCz9wnwsslNqgL3EPk2uCI6vQt0ka+m/Jdr2kgMoI2GVodcp7S
PExZfYfv7EPuiF022kgiPWGZkGL5b0rKrp9AD94Gr6Ezi+8aHB03M86Ks23h4yOye7SKvvmkFDdz
3NeLyPYeFQGOGYbWdtK4nTEpGtfKi/djh69R0teLDlFRNOtE8TvGSx/xGzHFNuqAGEbfoujJwbK9
TZRNz95YfghS7MfurS01aAlwNC0kcfAbF517lwJhT70XLOpG/SVW5crSCKdgSJNI4BNEe7sQ3yvp
LCIcn53HbZKtVPMOnOBsF/WxLPyba/7EybWggw2+wih9wpqPF8HjSCf5xG5/MZReLaSXhUJYUefF
DmIoGTTVWozmH2znHabso0q9dad1FyNC54upiz0zYzMPYunE+j8rGZDzIFMt6Jb5Znr6OjX1S4eS
OaQeN9L8t82JuCxAvMzS521uhTvTHu9M8E8dOdDQhFFncB8nBB8HsflWUphYmEgExivYzuaA8F2c
u5GAEwbL+V6fuWrT1imNpRbbqxb7iIpJMToCR1zMKuGewYhOWT8aD6O/N0G3DOCeKpYbCSIizDFx
PS5tcSa1aZGYe6dFpYJMuLsFkXwuIhoaFT517njowc5n2BYYGppsE0hEWgVNjNi2eW2dtwn+Lagi
0JgLknVsfqpaPVs4fa3hI4k+W0MioxCrFD2eLPv1UH8E5FciUxNmivCxgPk3QAJljNVPx7bnQGTN
PQ0veTXRmz1G1MOeq+8ilBy93VxTdomFRwTitDL8Hpd3sMl5vykvtkHNaTEv+KcnOD/oFp49+ruk
xqdBXHGrPVfOp3TbDW7BdZl/WBqQhRD/Xz5e6vCzHphmIGOumBNP9S0NjW2oAfqFvQ0p0kUt7ng5
nSRDRv2aqH+95XzoMfvrKljX4HaCjs0piaG13q7rwjqWPSkXWo6zZp0jqbX8r7A62BW+WfxClld9
RUyJwpZq10MX8wMHbiFMnCA5Tji5hnG4hNtustsnXsLmxAYwTA2LnxwZvlIQ2fGv0cCY6icjwIY0
36hEHjuptW30lw6LhUi/WhZ7rfpqWU8G+W/E+Mezy/3EFnUGgHTpT166B/aKG5fTTJbkgevBn/Tl
yktfZOnsPQykhY60W0ey2H6FI8s0SDCrwCc0y4ZlXt86hZQ1wReg40uVIKnIFjo4Xng3a9Y0fGE+
TUiLjkiwLHJ0tmViONMWI/lqHFr5ewphWreNrVB/kNyWVdLh7cyOij82ynKqJKqY9F+cfTvaFwP/
wPoOaE90vnL7NfOrVyNEIN2jbe7YdHOYVzgPKK+ebAf8QYHwBeh64nAFwnuCrBhzDeSE7BE+qr+B
PcUXz9RFVxurqs7dAP+9Yn9Tn0rzfWrehvitABJPOiJpsReTh0CjcojxojrabC/N3ruwRTOebXoK
ybZon2KO7LR+roNyG3QGRhGYjhBS+vSFwOKSSGy3u6nuKRYRnYi/rcseuTb7ERQZfL1UpmX+yxpy
3XnZXvIIOZ0BlBT3jjdDNvAUazgmOULjSF1mNq5AMKDwhVF2YE6lRvHMDWkcK8+zVjCVma7lm7Qh
n819uI3iA595STP2Wq2s9DUKfiX1jySmUIzfDruUOOMhgWTKTNfvmg+3sleN9JeG/RqBLBTkWUBc
isnFg2O4HDK59vonK/ePlgvFcLKhIpI/qA7hwOKFaaPPM+eyg8v+OM9RTWUrR6Y/Qej8maazduB+
9K4kaRHaW92jwyQMIPwyEET0SDamJj7nOCAmHr8Ze1ykZwTrz0j2kAK+2AaHO15QGNQZ/hbQkMcq
CzYRiV2aQjxcZyfFGdq31Q0QKxnF4zmuQW1oAMYAN9td9hFJghs09H004w13UMQM2m2Le6v76x7H
XxtFz34Sz8SpU5syycRMMAzHMpt2QEe2TYOeK4NT0CLrOkG7X7QZM3yBHNm8Ncl0KmL8H2iR++qc
NC+dsBjgm0t4Ksuy6Q6BUkQ+IjtLWH5MFQUyCHHlY+NsqSl8Ik5dYBXgiOJ5W/pR++beDLyjDhyN
FPB7Dmuq4MGtQwh02KcGZDqB1610VgJIh7TK5V1obvQw/weUgeLizzPjWXwst1E4PDs55L8bxwYZ
vZCai2uUFgFAOjthhO/zfpxim/yJnP3QUiPMhz/gZaL7nUeOZY47oHsk8esIhTBL1bfLXtzuFar4
uetrtt70yQjyHovHrKJoLYVcSaKktb77+lMFydXTdXgFNpBB8ds3QFKKMwnACLjQxfcR1tIs+Bgt
Zme14VfrocdlPSNKfVJSWn3C0gobelmAOV6mRBNQpjtgu6gxx33qFCfKDNY2o/dexXtN4+966XNe
iCfBMx3ax5CoKQxTzfBlhqfU7q/Mu1dqdhviW9dvYVSy/RvvpGPRGIPDdpF5+7DeKtAJaHADSTYi
szhS78vkkRVvXt1u4eRtCk4JTBM9c+POuWNDWxkJy8iIYNEQFz/5qyAlsG8/Ros4Mg/BfD1bPxje
NtWZ+VueTqjbSeIImYinw08dANR1JVNG5oTRV8e4yuSQ0/0bwwkaqwaV+tjxHEUQjKsG737RfZqd
edC8/cgsLcYm3cJFUDhMM1hVfnfO85fYpFwiIMmXMMFIHnYo7+piXxS0SiR40WR0xVucYJugQiC4
1DHeDQ9DUIbQ32R/Ck/+ApgayIYGTLL761ryomhfkSm7rxYCr8Lyrs6ArLv17kl2anCL1fjUJm0W
vTgMAkfj7vI961y98VHGe27KhVv8mxho0+8S9TO7SNKTpg4q/uT6WU7pS0WLnnbpVgvxyMfgecW4
Npsr+20Go6RrZH+pOiv4bD51nUkaWMFFp+kP1zsXKt8wAMKvgUpiZpZ/13KLbgX3Bw5EGKvts+99
Frq5C6IMvSITDr93dnCl+S1skPqWIsnzUIsERnYsXP4KrW4ewiq4DjB9WzCxWe6tPPq+urQAlnxY
vrdqGOpWmHQMm6CVkYjA3D0XFKKhWtg9g6M3aCZYbi4dV2bNqiA7mx4/T3JrySwltyZuYJgMMQkC
I2Poj8oh7a47MY5P+3eNuZ2HuKrV/9xmM4aXEME27f46MPKVqVtLWoba+HWblzAia+anwGbnzEY5
ruHWfQTG1o9eXexCOm5mOzqUQcRY7aiGX6x1JIlcreQetp8MzB0dJ2ero2KZ2ERQvA+PLDVf5j/P
LBCwwxWO25GhdbWszecGXyNz4QTM7JX950ojh9KsWLMiFVcu+diz/lHzKWGspeNOl6grH37OuL2w
t0H/RUTAximTjtoGxxIkFD0IL4LI3gjbVggQtSlClk09Zm6UR0YLNqfJ0EraOKwkszGCLjuWNck6
UcGvl0evnMrnLJqgh/bOdnT5UBM0vTieEU9uaxguIRoJa2rueho/a4W1cZS/cRx03+xR4Nw8ytZ8
coBUuG74kpM0wcz/p62DvcrHJ2i1KwcWRzqMMJL7V/Rp8wboZWitpYtKwSchxwrchTTar3yI9kqQ
NkmsThqj9UEVT2X5xKLixY/MjWT+O6bZUhdkjbWju82m9gitfBPFxKzO/3IoYYC0iC4nWLYTiO8G
w0vWRjsXAT/v8VNCtlcfZIdOjw56FW4xyiEUxxVZJGpVMOPwmPpQ5E4/uiy/RhuWToMH0Ckw65Dc
PNW/gD8XwAWOWl/DJrejm95nW45XhLIu05IMLxWNJ7l0CelczW7e7cw4cZvjugQU4UB5Ys9zrDAb
jBAPg4h610JDOZgNqDkQy2aXH50uA6MdzwsHntGcjyBuTqOkpcmpRVyC7QYp/9AbXWUmtzFa0tyJ
Jo6/OlpJlFGFz1MYqWFrW/l5gFLeiPyQuekZWzLjN6wJdXXRQcenA/+Ind+J2B4+chK9Sh03Ownv
Bd28V9oDAe3ipKFU6qDJAShmJuKd5zjesW1PDtZoHzTughHEXpCISaf5y3LkrQJjPcQcNFOCOcZL
8yVGjsasgRSCRwqSbUrGN4rrftNnw2rkKY5s62bocld4sLlV/jpVsdhNvDFm0Hw1AEdZ9EINF271
4H++JTZ8VwwVRzrenQVn+GPssBbLmsUmK6c2i96rpN+1lgVQz9hIHZGaTfHWS+Igxax6q6plz+UX
NeIeEpZhGOldDCX6kTm2w6CTzf10KWa8eDvfIHxAdYYDDYnjL5kHjzryX6FjbjWOScP4Nvpml2H6
r0fAnAjiN54o3/nZAIH62PLuY25Cqc32Y8ZOzWy3wyh2Rgy2weDG7KO90MlCdrTp7AqWbbG1V0jI
9V4xWhrXJIDc3DEjyi8ON4p1w2Dqm5T4xA6GvuysC4RT0I5kRSceQ+v0YCb6Lkz0k1VhK48d6s1M
YFWImTE750h9dCrc5rW+NnL1LUYuEub2c3RtSwmF154Yi1en99ZhjSzW7y4ke22owP9pTvXr5FjI
MraoYYjDITLHi6GNm84kmdGBfSBE89Siomj0gMbHX1i9evJFzURQAUcwyK/UounNQiCSMf1ejHWM
+dFFowz4MmbSRuF+GRN0ZC0Xv3CO7jCh7i9YF0uofTHzgRoQAnrDZhFgfWt9RR+KQ7xxXsopIWMk
ORe8693AcWHILzQ5G2UOBz1s/7VInWKzYf9D0qI9vcaOjvA3WwgQVbkWYFCQu9wGah6ZZbVsxhGV
WUBWhqTsV+KgwpindmTU8DA4771aAeiIMZUlkLC8Va5biyJAGjglq8b3l45tARdjSyI/StaTI4Qe
7t/poEw8p8FEVzHhZdPLCzg3EidjvGUM5qjrmY/XNbCPytjG+CfNwT3nhJuzFeAkdivMoMzjM/ND
punVjbWT4oT2gNyBOcCt6k6HnhwK4AWUZ0bxak3uu1a6jBIYw6QniOIrm6xdBIE4NSRMHMZgfX22
oJ0urDx7jQz9VDbp3Z0BKJo/N7CHnKaTGIjnujO/6fJxk5hvykk3dst1y2aWbzftUTVSl8o5/4ZW
0CoYpVqxMF8tJE2EQfg7XIog2WbRDKacE3M7VtoQ18k67c4K+8a+GqedaYbZpkQmAYcBq4WH320p
IVaSWRZa9kFZDXg9X3ZILO0SDLdodsBTKZ2k0fz6II9Xk9XBG82ncB31brTyDIJ6tn2Pu1drywHx
QjaQruMSXSdxZ47Ih/ZSiHcieHIuIqrMzCfvuiw0wfyY6IXCz69NXznEf4UPMbj0AYXjVGu/Mu6m
xNHbVM6fNYcwkii7q3r8e6VFgz2U1vhTimKkJKc6robwK42wzEucRYo0vrTm4xhb+teUyRdZfOYb
gmmxsDvEUr2ufDS4ab2xrY49U3hm/3l0JJmSVsLc2TXNDVMVKDyy+HOEIqhvUmLbmWAGuj7hEeBg
ENXwzb7spjkyvihPoG1wu2etdeapWKOoJ7CyJkVKw6lsVnpjB8WE6y+j2zS0Vw5n4qqnCfWTl99r
nS3SkOXIH9vqXtMgLaaczis0qk9BaCsbKONgAEldeAllT08s5kYG3gv6iXw2xCFtz4WIcG924U7p
JGHbzYRt2oVDbMb5oZEjepauZMUoXWMvyzq4BmHz11j6d27L74Q3xG5SHnV9+KfS5Kfxu0fXNB8m
4jSviqN9bw4J7jHLOELpexvTfrjputXtswKHlee2393Ik4h3C7UOAS5QaJLrMM83I2tg+Zwr/dRn
U/FW8V6863k529t9WINhhtCMCdBL0Vj474O6YePRoXbtBzJwnUB7aq3qs3YUzaQMmqMdDlg3UxaS
HXlfdAr4iAd0l192w9pP2B3uhjSkOMjffVwoc9WxT4KQYYNWqyVQdVTc9LBRbPzFro7AbwACPsqq
fvY1HWBzz3CXUUpBGo0bjNs0wDRX+jCRLFSsZNl/pNpIN1aDjYMAUenNsaHYJQC6CR91SeDQ2Fns
jP3yILv40vv1uifeaRVHEb9UwR4URQXFa3DSU+hm8HNg+nc6acRDQMCwE8rwI++m7NOaudijlqFz
y/Fx67p+UjoaKn3oQ3iDORLDUBEsYR6rASXdkBPlmlcrLt83OXJCefbQLaMIKaLfNOKWTv2jqkuy
WyfkqgkdexuFcwLcGL848TC8gDrEHlHJhheDaUfemf5SoW/cNAJVB9k6e4IS38LUTZdF0f5H2pks
2Y0zWfpVyv5105rz0NbVi7i8U8yDpJC0oUnKFOd55tP3R1X9GRTEujSTNrlQpNEvAIcDcPdzDpQK
EtLjyfjdg6NrHwVU4HMI2sne1lzUOYCuPNv8XsM7upM6aL2riWYS1SxLojYpeho7wVzQ/Zdk9Vlu
kw8BFEfBMH4PPFnZy56FtBzyDrtgSM5Jh2Rq6XvF31UmqTQ1QgPYedQ3dfiJFD3o7kGJEQRZtd2Y
GkdbHb+Fqv13HVr+AYwOCuY6fEhlkdN2xEOdUxsWuJxGNTsyk6OJQNB1qqgvI46NgDnAhbwoaGPq
mgeYKlGSH9t3MPiWT6Yy8x2DKZ23z87U20OS6PwWmZsMgKH3qdm916L+SwbnN8XLeqfLKFgn3WMC
sBkKdCWgi1ieq1rNlRIbX+MJulLf9lDQTEygg3H1ABnk1xJVUBpeQsrvAWKMWkeCvayqr7Fn/g2J
6sdQKchypcqhKcJZDvbHPimos7TyUyAjzhZp5NeiTPu7Tuk/bbpP3PCf6as3STNx/8wi53PWwZui
FvC/lfG1HdPW1ff2fVZ55PAz6Vs7M2DRfPdaNeUN6RioVTUuC3JDnyHNLLE0gRao4fakUyM9eHIQ
72uTIRRAy5/yYPR3ZQRkwrQnZBodj95/iu5X9NVluy6IzkOu9g+Vb34nGkPy7Yc0TOR5ugsi6Zq+
YvvAE+QjYj9QFFht5Q5xUD5GKNnsdfr26SNuvAMtxgV5ieAUy/QwgZ7b9cBdzlalKC73AHru7a9B
qVProOflXUyVy7C88Asdy1AD619KVX8PGBrmGT1G3Ljj8ZZYBn2X9EsaJIsftcC7H8mF7cAwvfYy
DXimhtSUHg7Vo02K+GRpCHuPYw/GmeKDPBkfHEf+rDThaxuVpxLKfPSLn2Lbui5o6P1Q0ZRGEaeH
r0x6UMYApqkqAWEFhIEnSUnlOPimJlD2tZVzq6LwPJOffFG78Bs1v4y+1/HZmMp7I2jtnecEn2O1
vIlV/8Mo95Syg6zag5/xHsKMbh6F7x9KDa4CJN5D2nmUJnnVO+drP6Yf5JDKRGhA0kXW7yPR4Mxh
iCSdTROMn/PUzX2aeQ06J4YJoY4g+uqX9JeozDA9Fh+Ctr8eteZ7GYNa18aU+wEioK2nBocYzj06
WTIyLEggXvUGZQYfDe5jD1nDlccN4OAMLVM+UDtrZOfEDQJOQ8n4XNbRKclBB0oWvF29et/NqVHO
h6OjcT916GDZV7Se7cwCVFpdRspBq5u/hjh1zaCGqijq4cdR4FrMkPRiRzWHkJJJV1nvyoEShZLq
zi3JTn2X+/F3aaahVCh0u0hCQBSEtM9R8zvyfVkOFgLxm2KY0wf0XZCdmQo3AbZ2mzZWd6U1fXmy
J7IAGReOQlPGU0RJ7qqaqE+SgWshHgHJrEvhnanQoi/PKWtrzEYEZlRYdcPug0Wz/KnqaggLAxJg
oH0BIit03ErTx6ynBpNFKgChmsYEvedEtHtEjPOMRwSil8NB0hzEBumJCDXv/VzzpbD3bRxhVQrA
olpe+QjkUjrqmn2tRUp18pLuO8dOdWUgPV8qwwmhmdtwxjOlLX0adVU8FJr64ju0XpNgIOXRcQti
nV7CCRKfyQ4+IfBzbmpQCX1nIvpbp0/aSEt+4cDCEEK6NBXeAS1z9Nqt5EQbKoxG5mc/H3LY8Ao4
I0dUQw2aVXaVrH1zWp41LYqsXh/FR9+BHrWab0TmeIYkGwqL+UmVs8LHyJbvNVpvh2mCNSKTFQCb
0zcAC/6D7wxfDT0AcIMyumKXiNXq0ImO2XURdwpvSBlKXT/8EKuRwQOuOlINhd4jeszLivZhLYjd
Po4HcD4cDp00/V15VgEjp2aeIBSIyFjM/WUa4PQgMhDequA3yAK6yq4SKtZ7J47rb13ZhgfDz8HF
BNx0W3M0D71XQmwg0Q2gFTFY+y6616mpK2HBke1AKQ+j5CeKBzClgDKUINGGKtCCogCaV55QCG8a
1Oo73wNpQvHIhFNhb6UD0zPXBnsP3cI+q54miYjaaTpFiJkFP9faz3qpwKvlgUNDgvzroBT3tOfA
wtBJ9dnL2jtNQd5J7dVXY6CBwWnRynUKPzqpUHWQufG5QIQ0iNHCMc1Vcw+SEcukhKUgSFmVpwzZ
PIAZ8bNDIpX7U/K5NUhTxqaJjAfXC6SSIHYKYK6Ne7gBEfSEzSRvHiqFFsvAcOZklKLt09r8PKSk
rCC9/RA7cn6ya4OUjN39BYEAGc2pRW0ST6V0wnUgzq4loOatLv8l5aAhldoi+0537sEGdNpmxn0N
SnMPUsDbKwUJeTO1oE7TSPI3XfSqaFZ+kP2oPKSWc1Mht9x5dPla/QjzH9rlU/Qih+TI4DXn5VRU
p9Hk7dh3k+kmofIyyNR22jA5Drb/mirl9WDWN4NvZDuJjgaXqzUKtbb0vpi1d3gWwejp97AFaXQH
ppJLHmGEzkt+QNuYc6ABsOeE1LsTmb52GHriezpfP1N7qgAggkQ1ZEmB2KSCF1I130URga4veSE2
kfK+aLRzXXOzdvz00EvKuQCY72qZPDw2A1c0Typ5GGTmF0qef8nVeGOXRvIhbnm1wj5RHkzA0qAq
y/rTkBQTui3xK4wcjxUyb9SD8sdy0Nlu0H9AkZDeeXJY3vhq/yVJfY+3I3iFXqJzC51e0umSb9OP
FVYfyhpyDMBK4NY7c1969Hhpdq/w7KQ6NilmRGye7HMQBfd1ZdUwc2UvKOVObqHC3ZPZ6kOsUvVy
JpJgoV2oNFhyO+ScZB3NwONRqTqnbvTCG7kfvvVhy57WckqSY/4IIXOz45+Rw1BbKoXScUxkJHOk
gQtGT6IqNp0IyVgbxmkkF30/vJ26GYmbanM1Q6L85WjfNMo6uCkdvW0KH4wySrAGthACVSBDarlD
zSCVj0WloweEeh5Xmt0kFZ+liGwZyprPBnqAs345zHAJ+S+woIfcIBnax5zX1MhsT/rW0ZfVSrRS
ypFzaAwCnFzde4V0byVM07/+43//v//7bfg//t+cPMno59l/ZG36mJNHqP/zX/a//qP4r389//Wf
/7IQmNdtRbVNTVUNg2ecxd+/fXkOM5//Wflfnd0qPPkhj5lUd2i+U75iM72YVUkB9WsqJxvmjA1z
889ZmNNHB7oEh6LDQJ1+ckfzpNj7yyNS5p98aUjOzzZKyKhUv6XvOri1j7TIPURucwPb2sE/dtfO
MT/4LzxbaN3eMqxeNqzLPxtG6UsDeAQay7xr98ahPsZH8jDGEQaqg+PGr5fHqW9YU362ptVaoJgF
U2mF72miq53D5e9vLJU+j3axVKNi+nZYowymSi9p+rWCY9UrX/7MhvazDfCbsUeGrtjLje1yF9pl
qXeL2OXpz8zMU7kYSjWNQ9qrTFXXHUFaVjP87d1lE8rWcszTubBBU0DMfTAq9ugJfBn3wS5xgwPN
rOaVfTWeIQ49tn84KvNni7Tl6kinAi4beQqTJEg0lNS0q8vj2hqWEB/8oNJo4sALlKam8gQjjqre
XjahbHmaEBTkSlGdbGLq+l12tq+LA0BJ+M9PtQsn23Nz9B+Uc35z2ejquDRVNm1VdRRVFpYLlV+j
SCRy8628H8IHHwT3ZQPKPP2/hKGFBWF5SkgGEfgbYarRduMeufHX6gZwmHaPgB1ozg/0AT44p/pr
tBFit0YmrFiiBwmyvpXjBn73mHfeu77ONlZsNcJqhiHrJN4cwxIirIH+TtAYkeOqXB5VHuhBfl8m
tzFYkOzL5Wlc9Y03U7YQUz27lNV6YhYTHT70s1mgOHV92cT6hP0zGlsIpF1LPtlwNNtN1eu0fZqs
jdnaGoIQSHMlgfFY1223UD6M3ocmPQbj+fIQNhbEFuIoHWO2bU4hAc6kAepdCToQsvBKMnfALP/M
1DybizhnGlbFFR4x4LhA/i78Umpomf9VDF9y6emypa11EbZomxXgqUy2KN2PfvduIgN22cDWwgg7
FMkYLyy5NrrpdPb7kyGDij1eNrG1MPPfF7M1oKcJ0Q1rj+beVabGkMDcq9qppLyuVPrGeNTZU38N
OW+eLATSJkJ0N0YHCzTqVeOOe3WvHvu94ob76BDvQrq6r/rD6CJY+9480HDothu/YD3mvf0AITBM
RSzHHqUcF0KLmGIlXc3oosFu5WwYWl8629FlxTItR7y2mgrYyjp38n2q3dikDqkVUgfaiKTrIVx3
VN0GaqPJuhAZoPYo+7G08n29946ZGx2q7EyFZNhNOyDlexspiJ3k2s9SuLHJVl1/YVj92W081UIx
Pi8cl75htb2z9NfLbrk5MiFgoIfMC5VEvwtnq6t/RwvpmjIEPcQ7ZZd98a4oshyD98PjZbNbw5r/
vtgN02BUlH8Sx4UFZFCvgVZf/r6yugEW8yaEjAAKF7T3Au6T1+ou2JU7z/WP40HbF0djI+RujUUI
HrKkJnVV4xuQKQMWcz5m4IwuD2fLhBA8PJM8bWAR1VXzkLdPifT35e+v31kX0yXEiyKAy8FSUKCC
rd26ys503h3M83SkH1R9kQ+ApI61tbFzldl3fwlSC6NCjBjGXmrHGieo9/2e97frnXmY7cpzsoeR
aeOatxqQ3owZwvXBp3pgpB6XoZq+CUNCOxZunVx7NEJoeC7P5mpIWpgSggX8UugVxGwplduKZqjX
sk1TA5zAl82sOoVhcmWVdZIFluAUWSobejZfiCz7DPoyt58uf391GIvvCz4RhZCVNBPPMWAC1xFq
nWXTv5b558tWtkYhOEEUWH1bD6XterAqdmi9m5btXjax7mjkCQ0TqTRb0YVgMHo9fahVOTuad2yP
AB5u/NtqLxMOsiM6ZRvm1of0Zk4ICBpJqanQ2K3l3j7KX7KDtC9uSJSeafQ8NsexuVKfN0yubqXF
CAVf8BKLejz4RresroCJN2ftxnNh/ak45PMDcpHHywbXfeNtiIJvSGZsF0lmomclH1XkXaWnQr//
MxOCYyhBhzR7yqKZQDjDD2Hx4CRfLpuYZ+WXAPQ2a2JMKFELqLVmZozWjF0NQYANP0hRXNMCpgKh
vWxMmefkkjUhLMARpUuZr9ru8A1S9h2w+NfhNfoqva++Q3Z9QC3k1N/Qu/KsbRy263kwKqiq5Zj0
S4rvmtI0JNUEeeTa7zsug+0RlkT7kZSEdqc/TLv2DLvGjq4xB53Sd5dHvRp2F6Znx10c9AOINxUm
FJIhyi3ld6D88MGDXNtwltW5XZgRbjGWZDTmVLKSfvjqOy6S1YX00ZGem/q52XrFrW7vha3574sh
JZ2UlZoCcWzcwXhKGbuQtx6iyvx7f/GVhQ0hYtlTRyOsytEIS8GBBOIdBPJI/B5hk3CrI7XHaMs7
V3f0wqIQtEwrk8deIw4HZwecdclxDNHRrnS9FyqZtC3MuUvvfvr0Z/4hBC7qEvBjFdxvPdU59+nk
+gbsHrb6VEM2ftnU1roJMavUpT6DH5QsmTZUpwn29XuvncaH37HikEenw0RTdSFsGVliF5CPk+xp
IRJ5ktOPl7+/fpiZ/xgQg1bV6XnpzDsKVckfueWk3hl39Bef1ZN9H369bG41RC6sCUHLzLQm9Ogh
2yv5O089+NYJ+scKHCN0k5ctbQ5MCBVtYgXWJEM5px5l8mTx3t/TQ/ojT88h8HzZ2npceptFIWDE
KiUkuMjhs6O9ZhfDXmu82HJ7sKXA3xjYut+9mRLiRZpJijQGRg59Fu0szzQnXB7K+s59+74QKwwo
wPK+5p6Wldc0MYJ5rpqNXbo1BCE4SFXXteEPEwPgGC7RaqwfLo9i/Qmy8DQhEkiZRGG6lPn20b83
DmCJgNCc/Fsqn9fqqT9Fd+rGobE6KktT4X6EjMD8cWwuAnnUqDwJAtLmVvQZmCmkLJeHtLowJCU0
w7Ztx7GFhQmmqlfhuXegV7gBDGFEr72+EW3WZ21hQ1iZjqZn3U64JSkvdIlRxXYO5U7aK/cQY9K7
4Ta76LN1/rNxCStlZWChVIn7beFZ5yFIr1QIT3RDcf/MjBCvVbCltESSjS3jlxymn+xDPv1OQnYx
e0Kw9ho97uyRFQqKJ1jQDRWUYXm8PIx1L/vHCxzh4ek0wIimLoUGBw62HIm6CGqpyyY2HM0RgnTb
FIVCs78NUil515blsadNrIHi/bKZ9Qj9Nl2OEKGtVDMtM+YEpT9rj+zDFVQRPNitY3cEQLm/bG32
3F+uQAtjQoSuHLMeQpUrnQp6QYdUXf2kesc4LjfC89bkzeu3iAK9nup1KlN5rNFOR3AAjHS/kY2a
PfXSUIRAAOGbM/ZFx2ED/0MmtbtAue7sfQbzWSp9zcONoLA1c0JMKIzcybqGSp2UQmWEDobtAc6f
buOs3F1eo625EyKBPsiyAkEGyEENHbjmsUrOqA5sGFl/ONmaKVv8x7R+JLsXKxR3oVmUIbu0cQdX
gWn8CoaFU3Uq79TH4oO2H11/h74VlLwv9enyAFencmFa8Pis1os2GwO66SZk3nIadpxQplfNi9wx
2GobWHWThTHB4xWfIzbtGSceSR+GFlf6+zRO0eSSmq6ciYoUaCcDk1JLSd57a5rnQPSLly7MCxuh
scw+mOAb3Uc0GgXdR5rdEv+QtH8lzj3opKFCGHpjYyhbNoWdMYJKR8mXy2ysj19HkDU+W7BAtiaR
wj1yekdgrGfENa9Hr95In635rkrdErYbnsWOKsT+qglg0PB4YpXjZxSjdgiKZpvVidXzeWFFE6J/
0Ud9HM2lq3qffglPyZwL2ievxJm9fpBP3vOw9ZJbc9mlReEwiPQpj4H6cKvRvReKmd89D+o8E+YA
dufl3bF2tC1NCbvD7uypym3ejLV8yq1btD0uf3/1Gbw0IOwIFWx05PWkpaVT50LfdvDO1QmaoSvw
yof2ZqsVYNOesAVa2DCkcs7cyk/5CWz82Tr5+waluSv50OxgIdxfHuDWBAruX3ZQT8kJwKg0+27I
nxAm/bPvCyeBDuFDodnc1y3HP2lqT4Oq92fbSKy/DcPkRD29kvs+OTloQZVImaBDfHkc/8M2Apbn
mAYZc0c4aOjTzlTa5efHgX5tQ7yzDw4FhHxX1h24f5cW9+jK2Ji8+ZtiPFTlN5vC/bMfCuSJQjvf
m1DEZu1Nl4VXdfANkHKobTj6qilFkR3DVC3OOMEPekgwLToPcyhJ5RTuTK891xayAnQjNAgyWiYU
C6F/vDypc4D7ZXwLo4JzZHUMsEXruTUemzMMRcf+oOyr49YRuurjCzPC0k1RXfRJRkKkioBRwdUO
fGtjpVZD+cKEsFKgo/x4MhhJGv3lDA+xBgXj98uTtWVCOC0SfWgHu6bMDG0FhGIWfCYG8JAExaUN
X9+wZAknBvjxmH4+iwRScZcYZyv7Kzfu/mgwlnBEtFDqxnHDkmTdta6+0E8qqa9/ZkI4GuJIKbKo
94u9ojxm1tNQflDbvy+b2HAsSzgcAFj4gGQ4WoMUWiVATr8T2d68yprtL66dkZPLXWyQV5H1j0F3
HUMUI5sbK7Fap1YXRmZvWBjxnCJuuPey2lKfPntBn0Fj4wO3HJKmfGdmdvRSmpEE52Brgq9GZL27
NpwOCV5qf9XGU2jtArr8MUJE6AmGtCjR0VPaL8n4okjvOu0ceK+9DRXbVs15/tiF8COWLwEMylpH
Bz6PoucJdjhgTkrzuVPHjf20+mpdjkqIDtk0ZOAToN2vIcz5bl5ndBXC/wClxHmua2+d6Zv2hFBR
QpFuBCbBvN/NzxXk1B/DHZrRB/qND5tXlo01E9vipHxMhqngGtscgMHTbTod9H3yAPleDdfNVbeH
2QaGiSuLG+hWYWk9VOmGplBYVWVN2IHAduogk+ivrrv3iXFs8vtmazbXN/mbCXETyqNVevlEebjf
z4S8efw7DUQqNeF/D0LYgVWSBGFX8FpujA9xYd77MC/WsfTlcrBaPWwxI2sGBTjQLz/vc8OYCh0a
WMoranU70JIXy/qNrQdfkCsOQHd45l0J0cVlo6uT92ZUPEpSGRypqZFCKRvkNh5adWNQ664Og6ei
IMSg2ZYwd7rtydA1ktuSnxrXP8E99TiBSPrWunOjDSiTy+NZ9Tc6TRVHcxQE9YSrhGpkcVXmmKuc
s5/fDu2ts5WqWTdBulbRNPpZf7wQFvEYlQ5J6YyR3Gb3kQzabkAHvJU34uzquuAG/zYiOLUCvgWW
d574SAM63FyV+K/LE7W+MAsLwsLYXtvH9ZDDu/k0P5zivX0e/5rbD3g2nZTHy9ZWQ5ABY4elAcST
xfJyl0GlMZa8OBH0QTVvB14SCnHnKYK5X+roDtBOlw2uv9MWFoXbRZCbgdEkA2mZo33dvUTEc/3K
elLmZrwryZW2pnO+EP1yVi3sCYEuKhUtthUcD6Dwjy7K8L3+oB8AL+9/p6tHXZgSfEPPa8WTcjhL
rPEe2G4xnC/P3aqDL74veEZYOwHCplw4HP3ZARcaZcex22p5X412CyPCRUJpJPD3cYH7/XhaxDwt
AnAPW0+L9bEYFpgl21J1sdaa2OYYhhVwgSloIW2A3hzWkfTvKvab/eVZW3+AGv+YEquukl0BYm0w
1V5DZnPODsPJOwzPyhHRhr16Ms75ho9vjM0Q7ujIfQzDAJrdjTW4N0BUwmAHkXS+cTvaMiPsJHVI
pQo2KaoTiHYHcAMFKHrAArRROpgj868b6G36hA1E450BjC8u9iFURt30TWqg9nHeF+NxGD5eXqrV
e6XhKI6jQqmAIPTPJ+1kWFrQDqQKUsB9PshXU/2gReFO20LdrAfZhaU5Li7OiiaB1TDUSJg2bvCo
uOhLebvx0TiaB26VKZzlG8fG+mNhYVC4RKSGZgeAjj135JbXvauP6XG4lo6grV3LvTyL82//dcH+
mUVVeIVa3iSVYYj7+dYNb8Urw36tvINa9iDFe3dm27ts78cHfzFokuPnIslFwhA8JFJsP4EhznHh
zPCfm0c0Yw+R6+ytO7pQb7XPsMUzrd4OpGyzg9564wybw+qv5hFZtxQK/45YYygsNLmKMi/gaivP
lqZBHxVvxZB5L12yIey1sJiMwIIuy43RPjr+ADd9Jdt+T9aF5vGtFVzt7FbNtyEJMzp5tR7XtHa7
3t1wS+oUOfUrH7E25Aro7TZ2sWt8Qo7Oeew+XV7L1ZhiqY6uKQZNZ7bgpk1U2UE7Z9Z9aGVZbODm
nXef6MXGTl9dszc7v1RWI4gW6op2LzlK7ogE76CcO1weymowWZgQo7DceDXXQBjEmo9KchdoMMtI
0AY9XzazPmOmZnEjlFWynD9HEvQUi0jtKHX35U2JTml3lOKvl02sRyuOyv+2YQo7urcb5F48c270
R13GTei2tvY0VxzRDT1tnV7r8/ZmTJg3lG7D3DDm3ExwE0WoTDnhITM/FQD6Lw9rNU4tRiXsKS8y
kdyRGNUUvNeqO8ekG6E/Kr6JiMD7oG83wuLGQpnCnorrKGros+UaYN/Xw5OR3ejVxqNta+pmr1+e
KvUwGCrsZq6KBlxaIHZTvJrys9VspJ627MxDXdgJIY4uSoWitIGmsQf5QqT610k67Ork92aNzmtD
ATqDg/9sqsrgKoLahPwsMgPRV5jGuvDDZT9Q5i3yS3C13myIx34GyVwk0wPRuEjanbOzuotPMHJB
V/O+P0jvEabfcV9/Dd3gbqsj9H/YW2/GhZtAbDix0SUNl/aXfh+eplNxSm9hNAAaBHPixlG5aU2I
FnEeQDsAR8uc0TnAgXqHr7wYR20fXCN49e7yxK4H2X+GJhYw46pD9y3G41MJ6kooiIw+OP2GCVtT
8Q4LBJcjbCpdKzu11Oe7hvIxqw9x8Ony99efiwsDwpby/Ckhh8GVsOfy6U6uvq+PaE7LO4jip515
UG/qYr9hcw48v/jjwqawvaS0nkIvJjD114OLNPk+cPWzcVTd+LCNtlsNSwtjwgaTyLTrFN9st1Xl
Q50Zx8Iv4HXyNzxv3Yxp2pZsKBbJ4J/3sdQ2cOnWPIOzTD2HCQLOZnzoknxj7lYjk/1mRojpUUWN
pQo4dPv6ufLepXW969MnhIQ2zo6t4Qh+l8h2HHkTs6bJJnJe13lrwff8dNkRVvfPYjCC78mRrFaO
xGYNmxCNw+yoNPHhsomtccx/X0RymKlMHWIYiqMURA04bLlMXEXtb02XAwKbXkaHx7YQYaWsLiRp
otUwaOleOpiosQwbZ9/qZC1MCHGUN75RpAoPHK9wdmZb3Vtm/Xx5sn70dYgbUwMypcmOzmNDTFpH
dmzZAIIQLzr6HBBteRXHNLp3u/lOlEORui/dOZGkn1TwsXAAPvc30c648nfyVfQZ6TGETLbu6mvj
Xv4mwUkqyymzFlqhfZE8K9WHKdqY13lpLo1Z8BC9SVNtMrgpS+ptUV5H5H0a5V1Qfcgt0708v+tD
0fB4R5Ud6gI/O6OpQJc0+ARz6CKb8WRs0QBsfV8IDpauDWRERrhkfbK/CKlG6kaU27IghAUgQfF/
0SYk3SxDBX+aqW6sx9qO1UiY/3uS5p+w2LFTnDTeYNFWVjRno/3eB/sCqebLC7FuAyJBHmD63OH0
s40BgQVPq+j9UJwHoztM+kE3N4axdueCqPDfJsT6QilXcD85JH6RNL8rFbRpLPW7F6AFZkBfjejn
YA7vUKH78kcjE8vXQxRnJJxxAcjSIA6yT0qDBkxabTRlrLKRLIcnuFpdEkKahl2JcKXzDQ7nXeTa
cwPSftojezPDYuXT1lbdWDaxqi2jy9qPM3jQnp7QzpLrHObLjba7LRuC+8mGrBRGkxV7R6eDxtLK
K7M3DyicbyRVVhNWyxmcf8jCzzO5U0olJhiU/l1fP8jjZ0o4u74vUOxC5+51pFk0TA+atOGYWwMU
7kNTkWlBhqjZXnb2jnZXlpCGbIxtPaS++f7898XQKt/X2nHkNCyQeLGNj5aS7AwkobJqZ3CtvOzx
6xPJ9ViDvQNokdhlFWQhfKvRD2Kczo1P9V1xGg/IAAPO34Kzr87dwpRwBlcRXGwRSmCuXCCAHbnZ
dD1LTl0e0JYRITgZw4TU0Ew2FnVHuGjr4cbrN1LOq/kv7W0gIgnXoJgQocxVNie7Uo/jvryHEfZq
rv1rnVu70TNqOa5zlp//aGgiVcTc9QLXKhd/RBBowzfy+GrIN2ysBt7F0ITIpEUeVIoNfYpNIe/7
wNhLpv8pH5L4qrL6JwMa3RgqWXDPW4fKumFu/qTTzHln/+z1dgnj8tRTxtY9H5R+lLz3rAGhRuow
u0aH5zaBTu9qKGEFNNKtSv3au4Bi8z/GhbA1TLlqGXPypSnvyvgmnJUYNTeHCf3yCq4OUiVVQWOw
rOjiCja2kTljRfToOnSXd5P1IqH56904f9etedXC1X7Z3mooWdgTVrOW0eFQ52SZjhQ7slL71j9O
wIHrI5SFv/FW0Ba2hAVM21qSYgCEbodQpWwPsNy/i1FVuTyi1e29sCKslJMj/+0YCv7Z6Ycmmms9
80Wn3V82s75QJDRtS7Oo9AgxuMvNqOhyomJ0npsPINnbS0d180hejySAp/9tRwiJPIg0yDRpEck+
utl5Br6Ud5Fr3Fs782puIoqews0sz/oUvtmcx744X+whVWx9IgxrNTTc0SFoTTdVNtZp/YrzNjKx
e4iyaqBGHjM4PSS35ZeZqy6+0z7Dh2scezeDHgFxxo+XV211ZHQKGDy/FNMQ2RiKfsqSZN7Gln7O
hwMaw0O78eheTZFpCxvCBaBVs2SQFC6/jSs9yHsedjtpV39zoF/oT9LWSTNv0F+eVwtrgh9qDcJK
sD3O3cn2Eaatk/Pcf6pd6Qh3MCIkG+Fi1esX1gRvZC94jQSocS6u3xaH9IiK6nV3/B2UH5SghqYb
tmxrInoROm44eBWgGWF275eHQLqVJfc3PGFhQlilAg0s+BjxcURYoH9tr8L6NGRfLxtZ372G4pC0
MgjpYmUxG/TJiFLSPFQW9et59+Z/I4qoHZPX+Dw7efE+v9E+VVtAjFU/X9gVgqBhIYOCaAh2M3cy
ERwPUGd7d3lwq0fiwsb8GxZRQkEfOxtmqFecJPdB11FkKToUKzu3T5oNv5t/7y9evrAlrFalFgnI
dgoGXqm/FGZx44TFRk1ifd8ubAg7KXaQPSQrVyDYtZudO3BTVDXh2Rr20Q38A/vL07c1JGErFTDz
BoXHY8tPHq3+valtjGd1q+J1sgmjrkGy6eflSaVghKSH61J0rs7FQ3PSjjzDb7a26v8wbW92BFeL
os6LvZal6Q4NL7rDdIp39UH/iCAM3G7ehiNsmhO8zh9kKUHliUvEgXN3F3929trnObctIwl/9Tuw
OLKO/0yi4HdDFrVRC9bIDfrXSXqAfQP+5xcjuU6TB8P7+7JHzD/9Fyc3VdWydS6atiE4YBL0Db1e
pGu1ENgdwn9Dqd3XurfhGKv7dmFGcLyyhSRqmnvLabs5Dnq8Q/fzzvLLW62U3d8ZEQh3sG5EcbG6
EmbIU0QOAB0EGaaZfkU7dL/VCqOZb0YEB7TNLMo8lNV+JFXrXfKAcqzyrFzPLoGab/p6eUzz9Pyy
SpYpA96zFAME/8/7quxzLzYqzIUqrFRflOJUZ82h60C8QsfdbTz1V33CcjgHOQsZpeATUao2k5pz
Epb1bZJfp8M+dTYyMutbamFDcAjDk5su1uHZkE7w/x8gXwmuZgI2+ZDtq79/642/sCbMn1MieR6F
lgNTxMfaeITY6yru/rq8RpdnjcPu5zUKK7NBdpTjz06UUx1Uu0ptYWlPt66ws2v96gv/Xh1LTDj3
reYUcsLqoF14nFwTrj+E2E8dh8botg/R9VbX4brzvRmcb4OLM7cM1KGcKOq42Wggj6vu21o7dd50
rY/lJytxzi3kyJfncvawX8Zoz4lcTSGtbgohMKfEk7cNUDQEwlxkg24mJTCupAmNhtA+yF2/EeFX
53RhT/D4ymn1io6sfF8i+ax8GauN/bvqG3MeC9Jg2DR/qcHkYZtCg8CF2bm37Aw+1Osm2UqarR6+
CyNCTOrauSwakSSZm1ChrD7N+LbthO2WmXmsC3foCmS7QiuHl3gktYlcRPXkec9R8RhEL3a51+pP
l31h/c22GJfoDGlF06sHn8x/c7ume3muZ++t98Zn5Vo/wC9+sxVwV8+rhU3BIYZeRlYtn4GxVr0D
R4of7lTV7dPz5cFt2RHCYDHVk20aA4xsFVN4ajK0xJJTa23M4fp+evO/eU0Xa+YXLYKdLedHjtBS
98nyHky7QnvtRdG36CVWG1M0wAqmqVLStsX45JnS2Pnw3kCsNR2qd9YNwn9771wf2o+9WxGl5mJj
taOzwt6Nz5enc32cb7aFUBXqpqYnKfuskJVdKoOMRI68unbGAgmbjTf3+p5+syXcdXUE/GTEjdhu
NeR2XXm0zW5PK9Ph8pC2zAi7GnJFFEibcTbzrErfCro3iuNlE6sBfrFiwo6GTF+Ouc/jHUXxhbZr
JKtjdD8Styv9U66Rcrehu7hsc5XkQnNMU7NnMJIhZvgdVQO1P7Pd3Ein6TC5/ZH23l24QyHpuuM6
r9FWLJ/ak7xFT7U6oQvDwpbrqDXZ8sgT0qpkGB5QjbQP3vA7JSddlmVLV2ybORPm1FFDadBn9QAy
gvtoDK6DHO1DpduIH2uDWZoRYiOdp7AsejRiaYVEefADclTvEvN3iKOWVoRo6I3DMEp5DTOq3qCi
lJ8Gyd4YyFognMFiiqzwTFDF1GaVF2klp8yXggKUtS+Txzj44oUbm2ntnF9aEdbeGuMkMNTZiidd
eaqrF1sFg9Xeq6UJIdSaYRIgezT3ddOptq/O4329607Jjezv1QOKDu4WKHH1Ks1j0dFNBc4YU8wv
gqglQ1azOs1hpj435+vgq7W3jvNNeqtcuz6Db8YEh2ujcKAhgUz3MH1oUNlD+v1yYFgLRsvRCL4W
mmRZqlkzYArbcOel9degk9/z/r5Ro1msNT6b4xZ8bH0XvQ1KcAu/zg1bGXgepLnpBhDktkqOJHS/
cavdmrv/T9p1LUeOA8kvYgQdaF7p2shLIzcvjLH03vPrL6G9naYgbONOsxHzsh3BEoBCoWwmoxrt
Wqp6b9P0X3WTgI9MJ6LpFv4t+rMQdmoHtShpinu46osKKoQHzcb4AnkoFEFDAl/lFM1SaKaUUim9
9ydmawlXi8LY6F8Hv/+i7efUtRRn8Cigggau9s9knPWNQOYVVHNlzohVQ+2qV2m8kgoZYW+whH6c
3jdjeYhtv0j3xfxglgKXgh4KG4pgBNOwZRm0bwo7ILkufRUmNdIJtH2K1lyG/9NoF89z2YphFphH
fQPyVbzBXUEuMnBY2mPqp0oFNIz83mji5/O3jKvxm1Uxz5OqDHlhqMCeDC3Q3j5lpfspiNrtihhL
ga7dKG8T+GIpGASkr6N+qaa3Juagaq30huUz7By6qiuqIcsEvAWMSobgrzdjAmweI0SzuuJUQ+V0
w3VsP8SRCGCbv3snWcxhmYDvtuMVFre0vjc1AUennySimiLXWmwWxBzRGGOcFlN46GdKwd8ZY4pM
1N7KddW3e8YckRXqiy4twD+YMF8lORgpRGMgusiD0DPd4lBi0C/foefCLV0RX4ZoCxkzXyWrVkYw
Il6mYjqok6wQjSWIjAurWwUvCv9J3uwkY967zqQsoXiSARa+uMU9ID1d8DtqmAaJbktMg+QiZeSf
nQkweRsldYsd1Iw6sOP1FtKdpgkcTEW5iCcRzCL3nURDFgQAHwi0q+9NcCuVJbC8RyxKnoF8YKJ2
aQHQr5Au+1G6Xy1tN0rSZ0o8tJH0X6HMTkqyYs22hWCErD91+SlVDwQl9fOmiTt6CrpQZEkw0WgS
thCXpVWymB3Fxb0ydqqr+sq+cHsHWLU3NL8vHjDgvpobgcw16KsMfKk9sFuAuuSrc+71JvlZk/qY
ZKso+hDJYo5NAq+9otswU4X8apQPoOgCCThozlEvO7+NXBXcLIo5KnlpjUwGRa43qaBsbyQdEHem
KBnJFYJ3WSYWeJzQZ/FeCUGSV9WKivSFXl3L5WOeCRBr+Y7GRoD6XkAzSWPXLnhE9J1xtIPET37p
D4NHkz6YfBKliYXimEdknsuZLBXm7NXdCCiTzk2AgXMLxM9jv4vvwMV7/oy4RnCzOrq9m7TMsOQN
QGFUaLqb+ZMV+3Pe+edFcPVtI4J9RSytyfVGr/yWpI5agbpV0pyi3uehSLP5ZnYjirlGINbUY4vA
KZR3BtrPDMyA2L50b/rVYd6ld5ZAN0QrY24SmgKMvqFsb1VpfI1N0zHSYj8V1aWcZoLgVKTmzF2K
gCwx5yraOq1xAaBJ4mZJJvJwRTKY4GCqVFDEgkXFa18oAj4Yd/1sZ9tu61PKJZAa3zSiuiZfpE5T
FDqIV9m51WRC3gLk4+jcmw6RdADDsUC/+Uf0RwA7sIonakkWBYZVKspdJsWBaRWBmktBOopmxbnz
1JaMWWpNUTHAys7qmFOjqrpBoY0P0X1+6A95YB0Sv3jEfH/uxNfUZJQ7EyTFF627OKK4mHeVMe9n
qSaKdMaHDD+ZIhAGVwO6R+rf8pS6XflKStFl5h0YWBuRPEVzBzoDGfOElqgQ8PTQkU7tvKI56q0q
ODF6adhoB3A9tqXqAApXDPoXbCxSUSVzv6Z4NWIpKsDfbd5GauTWmpQBEVb1Q6kTFIa5rz3wyGUD
GDCY6GLTxVospaC8pvN2vyfA+//DwtA7+RPYav5Prz3vpLYCmSclIVG99BqelGGcXuzYuKDJ1Xgp
PuPhbuUwh5XLcjK3MfpiDfkwNwagzIIZTOTnzTtnMQhMwdKGKSWKFcwIsUajHQtUyjwZ7GzljGp3
9Dykgkw3L1f7TgqrFUiFZIqEeKfzwaZynMBWoKLHLM9c42eHx3hBoanwVNkpXREeFseEvBPNvF8A
kQIrOEFcnOhjIEXNzg6n6yTPPTLVoj5Y0WYyD5hRRFqtpNhMe/6dZqgczF+0XOQy8YXgfilAV0GP
AuMymeDci2OQcfgpUoFoTwD0iCrqkuLcYltWiY7M+lsNhpFhSGvdgPkbTR14Cu0WHrOVeJFtHlLT
vOgMIijmc89oI465UbG1EiWxUMuftCwYCt2Tln6vxGiujCZBa4JoZYy+z1oFIm0VFAay9pqAwIhk
DxIas7JdrYrib+5BbVbFKH1eyySeJ0SoeulVzUEqvCEWTNyIVsMq99RKalEg/s7HxlvAMJKFV7H+
tSZfrLbwzlsK/iFZ6PBBJh8JEsa/0FtlMiKQPcKyg1mxeSwRg8T5RS0aTOdv2x85bApyBErSGi5I
EEtKE5jm+K3Q0qBXhKEor80RSn4SxCh5ZqzrqOcWZvz2vQ18kWkX36Dn9VWTXbQ5XgJM1jVfjXtR
LUS0PkbZ0Ssv590EUJPc2qXm1yW8MUXj9YKj+tDA2ZFVshrYIXX4RuTrLlY9VVPchnxi8u/dFjIq
PgC0IlxUVNbnfi/3O7n+jGHQEMNigEfXPhCO5KuErgeaAsRApo9UiTuRe0v5GRoiNB3uRdoIYhz0
ujZrVVlxVxX9Pm+eu/G+6V/H8SupHs/fIl6QYyMk+7Mk5hqZdqkVRYx4anJBH+rSETkJYY7u2Lsq
AGDK7rw8ripoBA4tWpPB5cdaiF6Lc5vCcPXDSylnjrqiDWa8tKrRPy+Iq9Z4LYBraSOYZyN5far0
1Mywg9L0PKEi2z+u6Y/zIqg2Mb6lLeuYzQRLFJrhWdCXNF/DuC4hopC7o6lNL0mi7j8hgqDIj5Za
gPqyvX94T7XRMuEgpyXQLzR09TeCqJO7TwZcY0AlAtCQ7cST027sQgnuqm3u2151rPBKUclnvLqT
EBaDopJDG5jiKFNK7VUG/3sGDzxC9/N7xV0JThpx35snQn/fuPpLNLZyHqKPZ9af0ukpL54nU+A4
crV3I4L+vhGR5z0w6lLQZVS67rTD72YJLMxvyQ/nV8JVrI0Yah02YjS76BszVHDqjRq6zWgA8afN
JMF+8a/+RgxjZEKpaYzaestFRfu4hwucHDO39it7RzmR8yvR4INo+xhbU5M5AbAgunZKHZNf89HE
3L78aqqC7eMaT9sEWJ1lQh1kRszQ1BF4P9AUjqpG7qRgAlej2XCUZL6xMFXqRLISi/ZS5dgClPph
bdAmLn9ANo2twtbrFC9P5ysBzRRZxDV9yhFR3BS9IyLD5en6VhxzdHMx9yYw59EzOTUHta0cCT07
ayZsauFp4lYOs5XNIuNaRTBx5Uv27R/IM8lVH9BR7a2+tU+CWBA+81RkI5CdZ0rnSK2QMUDrjl64
5oxhD9PTcGYy2C3//5cME5gW+sRt6Mnb7dhcMjMjUjyq8HtC7c6Ib+3o9/nvc48I5VUwELwpIePO
mf3YEqgELXd9zaLIMVriNOhHPy+Fl27AROFJDFXMzTKSLp/k1ULZRD72B2tG86x1AIND4XQAwVCd
cXbAydgIniXuKQEymICN1NDxOL0Xus56Ws090sryCAh98nVNHwbzahJSoXBNFMUm/lcQszo96gt5
zmQkiNBHmMApHlDqGp162Q9e/a0KwCpH3PM7yj+3k0jt/dpmdBuNJWUHRbO4GXoG+T6I+J1EIlg3
ddUmGePncBx01HSnL9HyEIs6DHhGUFHgYiF5iKiCnVxBDiixsiwC1VcN4tZ+eCri/JjnyU3ZlF8s
TeTXcQ3FRhyzpLRB2TOXkbwuwDik3BWzKJ1MT5p1trbroXu60fNUa/S6Rp4BgMjgGvebnX7IDrTz
UgZecC7QAdFqqP5vhJlhajfKgnnAttuBA1RHnfUzSnY6HeaF19fMMCNKhyLb6HPXXxrpyhLCjXLV
TEMnoooBV91gR2HCRe86kDBbXqWQK/TR7NLu1hzjn+eXwlW0jRTmKTIx2zOpAPHwaEEmREuzZuwG
YFQbD3UnSC9wjwVeqmzBJUbrOaMD7QoAxAw+noc2jMQtAKbrdZOhCIwbf0EnKezhL2mt1JgG9bum
cheFOGPTApv4kNZ3aSVSa2pNPqi1TgwkPKnbwGb50Vk8zm2JWVD5bnHbQwlQx25yRpd2Fjc3+U40
iMCz3PD1LQ1EPArR2RKJUS3xaBRo8l3674P9M4MXPqeJY1ui55WnfEB70jDgQ1CoYCcEbNAiNTLN
PcoLYsvK9Os1OkaLqF+UpxJbMfT3zU0FcUzZyi0ImMzuxR6/xiKgBt5+YQ4ZjbtIJQExgXkN2gZB
3pTiDg3lc1U/asqXzNwBBfYT9mArhllGbZWJrS/ICpt1srNLww0luORj7p2/q7zd2ophLlBam203
jcjPKWW5S/rholFW/7wI0YYxtweOykLyCiJi7UnNn1YV/PXWsRAWdkRLYSxorBCJwDFFk+hiucPS
7gejFoTGfBEwnLaMNxRMiO91qyV9Y4MeDfxRlms3D4n2eH6reIZG007fZ5ybMaxHKV0zONeG30fH
UD7axd26Rl4hcjiom85ama0kRosjZbF0qc+R+kXPX3bMdgRjrJ+Cc0dm7LQguqGby6irzQIYuxJP
QVIFM1w2oq/XAMTxzu8b/1wskG3JdKSPBcaSqnSx56mAaalui/KbnQly8vzd+vN9FhUrCvN8Gld8
X7KyBxBHXaRdHAA9zx/sybcbrXIQwZQO0vaC14B/d06CGYUz46TLNBkZDKm5s/qboXshs1uJqhvc
kEHTTmIYvaukephqGXo9B8OT7s9748s0OKqGkKE5UJ+6RutcKjg0riuvoUgERB/FRmGPubAAE8n0
SULtfDoqAU01kMJJLpVj6KhO8hC65MsntGQjj/FLUnAhhSkKBGjX/CZHP5pPwAQhh3laDxMaL1LY
SqkKh3TuMesuRTYAdIo+34E7SJQ+4yr8SRQLhDTqiRKFDUoQbSnvtHj1FWMMzu8WV+c3IhjVgzFZ
zahN/7EQ3a7HrJ0BCyGqfopWwqhe0+fmlK1oPsaUpdZFjtSI2sR4fsfmWHTG1KVT31lgx0BsBcpT
swVQFPC+TUlUWqXa88GibvaLLnRj6op+6eu2kFBBTvIrtDcjlJsBBii5bZcERigFSipCCRXdIHYu
AlRpMQDTgcKMPHB9GHazE6CkcjMeJw+Mdr7orPg7qWOyyAaip8JO/KAP1KzKFgU2u75JlpdU3a2J
KMHEtXiAIv1XBuMtmOMMh2GAUbDruybZ14D5mnbmJPDo+Vp3ksKYHqOfOrNYYVc18iNvv9d/u1OM
qUnQtFDVE2LtqZ8u01E5jKp8iIvIO39HuW0L6ID8s1uMySkKuwlR9aat++MlnZXukO7J3Gyne7nz
+qr4VtC604XlCuTSO/NR2f/IfSMB3ij7pOVR2XQwDtZVe7B+pR54YYAvZOYw3bEfBaI8Ma9tEbb1
JJCxRl3XlkQPsdB/8CnyB1lydAdYXjBJU++IhmMFmv7252zWZ4UrIW2LGlhuAPFyxTTzTtVFJT1u
fXe7KMYykXCO+oqOMxe/12D5RlsKSy/x+3102bdOj15Jh443a5+A6nu3mYypmps61Gcboybr6A7K
A5mdqX74Sw2hO7zZwVCeUSBbUIEnaEiPLuhYiXn1D0dF6eauiC+UB6f4bk2M3VjDRuprCkif2jCF
mte4oaeAVvyo+FkgwgvgkVy/k8bYjzKZCdpa0cAtYSwnBU7kZIPXZDgMCwg5MHBc5/FtVFuHLNdf
z28s/1k+XQTGstRA2pxRia78eHowMr9avhaAy+3Sr2P6AwO7jiWc0hCqKWNkgJyr9R2FJoT/nh9k
tBqimiH5beFMwewrfnMpe290JwLnVyT4rSFyo0N62Xey0iByDGenvdT9aie/Wrfxd0p2guLnDWVY
KXdC4ybYYrZQXC592RCajG1886Z5Wr0Yvct57IReAnS48Yns4j0dGYmCLBDBRvOfP0sHigI8YhSS
31+bcekbhaQ4Xouk7jiPPsFUtySpfjslh/Oa9DY/8dGIn2QxZsAwYvRggAUNUEZoKNln96hSZY4W
wbD2PnGNi/SKAuLGR+P+vGTRIhnb0M51Y2sYsPUS6xqtxlJ3ayvHWhK88f/xOJ7Wx5iELitbLaRR
IeWPICPUtryN3crtL1r/HzpDspM9OXYS4THyVegkmrEP86T09aCgrqnuaI1s3HdBc+iFgG68lmDY
oZMcxhok9mLH04wwHjlJjzzIQDwfduZ9cjc6XUDu8t9LELnGftmHboQZJNEOiw6SsQya2gJxxsKr
rD3MQXYPu+AcgPR+CfBB95o2KGWBqAtZpLVsPRCwUlXRDIhVO3/y9bv4i+rGbvMI3HDtyrpBKg6F
6vBauv3Lm8lSIirtCl50DS5jU7UeUC0cM9Vf+0UGjGi4O38//sPb+XOsFhMUGUu9mHmLVOmCFhyg
VDug9vGinbnTfOCvi+wA39k5SWNsjlyTKi1m9GsaVzQOz+5ij9wbl7TttYXKpn7kiWpR/xG5nGSy
tgf5OdsuYOfo3YzdAbxnpg/YyDc+y3xXPZ/fUdESGYszAt+nWKcYaGr11ZTeRuut+gmwjO1VtBhr
0wLlZJRlpLrWQffjMPHUdthLs4jiXbQSxrJYOWnDJsOVKwfFMSVXy0KnMwVdbXT3z7wMFmNWpFhF
7W6h+a5+n8dXQCv4u+Ng7MZY5mtcYCLSM9TSG4kVLKPmdaQWTKNz9wppJGC1YKzZYhuRYzlS16jF
Moh0lOPbbNwluqA7gbtTGxHMTUVPwhDHOWpdWXRlghBLFhS4+BdlI4C5nGUdo6e1wuWsf1hXxTUF
B42fAQZJQWYqb9m3omo33/hsJDJXU4mI3gwZrqa+Iy91UO0MCKNcS5lXCpFPRUdEf9+4eFkOxqqG
hKimaLVr9fdDW7iy8ZkZAiQs/igCczcnaFsNbCxIia46QGoDQ8Cx2tg9r9XCs2Lupl7ba9nSqL/3
KKdsDqTL+vsPw7ExWweKQIFNE6kec0mTqmokDHnAbANOabqYU8HtESoCc0s70mbTShVBvRp8xFT7
cb/cUNzO3hV7TFxX4nREbFN1AfR9NTdgEgr1S6EFdTU7dr5fP5cN3MhhEgk55nG1tYUqZMvjXDSO
ZRySWISCyz8aopo6xU8Eacp7rSaNnllFMgNszUaNwLL8sZpFysa/OZYJ3Hb8Rz7AyQymbBQ2+qLG
YL4scocSQsYeAP41rwdmNnCKQzc+ioIjqlQfXgZ0z/4rlVE6Ui02YBwQM8gjevllNx+C0fxe1sel
k9DCLQJ8Ey2S2cgosjqrq2DB0/4qk370zTUGwp3z15Z/WH+WxDqUqPQi2dlBRqi+VtODsuzOf5/e
+jNbxjqOSaKkrV3N6EJtdF8LD3pxb3e6l0YvrbB3m7sWA0MxoJTAEB2bEDZi0GwVqwKb8HUEe3vm
t8/6l+bF3LVO6kwX8dUseJ/4AjGapaLshkoO8zxZ2TI3qYXNy8hDr6LUIXhfuZtnnL5P5W/eB7Pu
YFJLdCdUc+kQdK81z0taekR/kKzf589JtBTmKepaYsVKGiFcTC+L9DYRtchxrw5AVoCWpciaweqB
qVuxbssU4TR+aFR0WIQXSrxP5+NqX/X20/nFcC/ORhjjl+RjONQ5TdC243EAEF5UfAW2kuDmiFbE
HH4hhVUYmog+1TZyWkyra6CCKYrXsjy28hgM4Fo4vyq+Npy2kNGGsY+nMhkwpUe037O8y6pva3lr
18EyLwJJov1jlEFOBk0OE1hXbbkd58RJtN+28LZyl0MZ0HRgE6sYHHiv3JneJ0CLweUpac4SrpZr
3ZoAEkTxAwO92rFEtCc7iacL2hi4izvJZd/azrDTWKeYMbEFjJCdPD03oghCJIJ5ZjEoIw3KAmiX
Kn5Q7d9Gf5TkzxWQN+tglNws9Cbq0R7sjz8G8N924HAYHfXQ//6HpVOU7uAaiI04Rt0lQHQ20QR/
SM4Pk3wxfqY/GK15/6oDYbQbFGv6amZYThTiYSX1IQSCpB61+/OXiO/XbeQwut2YeWenDbyTZEFa
ddrNeyRPumD5Ee8pk6XITxWpAuN8q0rWRm00oKFNAccLQonEb+1G4A6JhNCrtnknhlGay5b6qoW6
i6NXYgSx9qlbg8ZJGYgtmGplRBhL3HZLC+OTapek+zWN7jjcnT8avkGwNeqEgpmEnYUiS5gWq0bz
Ppjjbz0L85Jt+NxnP0h4f14S190GM+u/kphDMfN0niOZTpmus9tm93b6MlQvYymqivNjoo0gdtdM
YNphJAvQtvsBw++0W7t9Ng7KrjkUQf2rEgQtfD04rYvxT40IlcLeIMB7WosjkRGyjsWlLWUCdRMu
izHdzaJOBkh7aQEUidcA+D1XBnHX638ovEDG2FTe+RMTrIxFmgjzKktUHS+6llxKKPa3kzOvL38n
g7HaTd0Y6WpARqn5kXE52q4yfDkvgofIZYOx/F/NsxmjXZlFYjQRHj2a21Qup98YMvTXC4rmqN5i
JgeVHX2/eL0r3Qpzx3wLfpLNWPA+tHTQAcDC6jstwGBjoHlpYPrxdXI5eUaw7A0RERRXomVjXg/e
MR2ne2+XyrXDLGWFrHHbebl0GfcC/5vrgp2+z2rFokbmKiVoG6/G9JiHpjNLxUNsjYOTz7WXwkUD
XoJwtonuExvSAAYHQYYOMBAs7f2qMjxUbTqtNPZsvtF+scxV7lBqdQkyA8NeFEHxVH8rjjFWjRFP
iwXoQG+Sj5gmGIZD1gseRZ7lhUlHsKfrOhBWGM2IM3RdyjEak/Vocps4cSLpmMc3Rncnk6/nb4BI
FFWZzVOVtgsx2ha9W/KwOlW1M/sIaJy/9HBnZILoiWrXx3M6rYo5p7rplRXjWrhrx2iv7fv9fOwO
oG84nF+RSAxzPkZhoAMzmuC4lL+j7NYkF2F+31iLU2a+bD00cC/OC+Tdqu1pMY+K2iJBXYx4iqOh
IEFcNOj97+pJkAXnq91p95i3hOSRtdQldq/Avy4hgTyb3iop3t8thjEReWqD1bWENz4mXqNcGs3D
+e9z/b3NbrHNgnbRGqYBvFc/eRpAZa/sbX996/dFm6Ww8inYNDbnro/l0LfqSAOnIAx/zrM3qqIF
8c3Pn4PRmSfEjLXCCFU8IbQEqKBjJg5Gpz+uLi1YYeBI4FNwtU2l+DPYRXA1sK/inHWkB0ILsPH3
enhcR8Et5W6ZBtBBQBy8PYvvDYIxDSmg+HRoc/WryHyl+jlVAvMmEsHaHFXplnKCGs/A6gZN7E42
wts6UwQ3hrtTm5XQP2Nj2gBOmlt1hoNJFelKUssIPJkiGXx13ghhrA2gqZSpKKip3rWXtN4tXUeH
4rAiLR37Iuhp0cYxlsaox6EyGwjLMICafW9tvx6/nL+f3E1Dfcqk2AS2ziaLs8gkbT3hekqm9NIq
kqO13dN5EdwGbwxlAgNNAS4PYdN0c9MWuZlh3L6mOCLDbwr8FwfqLRBk9cGRdiD+DET5LnoOHx6f
jUxG56qhUaMQtJEohi7OrPROBZd1NZ7zWtThy+PPQK7ztDxG7xY5RetTKZlgr0LpIKClF8lXa4dy
c1GLEO+WZ1E/APfYNjIZNbTLJhlMLUE/QPGrSnK4WYI7y98/VBAAumagOMWYHVUpKxIWcFbzRHfA
oeaoNtA4JB0dOgJJ/KWcJDH2dJUXc47GHi0VcuQlWvkkSd39eQ3k3iNyEsH4V1NB6qrTVLpb/rAc
q+ZOKwXtYly/aiOC0bcCE2uRnsIpUJf+p6G/FuDMzc38Kp8SP01WwSMkWhCjcpWd6QAuwJ6Bh/Br
lUhyABqEH2QoP9OqTIdaCMWdVD6gGuVZOK8TwKe8CSPjcgw48B/nj4Z7+kjIIa0qg66CzWsAwWrK
Ig31CXNMMJRu2IFsr6LaKPdwNkIYX8pISLpYBK18fXPo8ucyVF0F49uZ/SopL59ZD0YMDczZo/2I
ORmg69PiCDpP1cJblIdZBP/E36/T95mLP1so5ygzQn9J9YzyUs2+nP/7+dYM9IL/LoB5czSrkuUC
EJDArJbd5to6at66l/zqR/xt8ebrdhf6Yy3wqLn9swjk/ghlDqjA8ejZ+iaUhuUaBNpX5rHwatcQ
JNK4XWtbWazHm6xmbAwJEFtfZFd160C6L/zVMV7bffVj8Gjwn2CCOz5WvWMfRL353NzNRjwbM+fz
WNZlW6M660fXJAARzAW5Ni7pBFwRAHZf1LwuUBibMeSFnLXFEMIraozBV0LlbskHge3jvhWn02OT
Kp1loP2ILmls7QBYdX6eq48FwaukTQJLzve/MP4IDhlgx33AUVry1UqNkhZhBoc2HHZoqQTztO5M
Hnnqd6KkDddyALMAYEQGYMZZOKLFnqakUhAeRd1lq6MDWckdkhyG9F5tRHyofNWADdRtFGRAQshc
vT4z7I6EiGRtY7kttcRTSP6ozpKvtdplAVQVK009o5J+dkMMGI/eUetmv3RCDA9uhGMDpgqsHIAN
ZRMsZmSngNmg5xnIbrRHZf8m/NJ4k5fuDQDWJ88Ck0OZ+z74aht5jE1Du2oUkwRubjQDxygKS0xK
rdIuS+IDyK4ctTODNh6P/Yz/pw7Been8Ez4tltl0q47QSDED13YADmFiYwpRmj217PZGpR5mQ3PP
i+Pelc1aGUvXNuGKFmtEqPqQ+IupgQ259/LEuAdav8iqqpx9JTIiO/q8gl6DnvMmIMqUcNYRQ8AH
Pky4jEGDLkfgm6Gt2wWn2/4zYd5WHLVEG3FpkvaRQfO3/fK0hLFTlr5iNt75/eN5PlshzPu6tkRd
mwp3hIwXhX0JdgjcClu0c7xT2kphNLKQp0VL4wHFNsNbf2ZPM6WB3PXfp9v8t7KgD19zkSIWEuGK
FsfoImkTpMx01MY08isCPs9gHlORoypaGqOAU6oMlipBKeT+HiQKbqOicpkGU9T650+K9/Bs95B5
Z8c8NohiQlChHZvovhTVkQXf/5BYytOhtAt4jkMXZPotSBnO//2Cw2BzSWmjYVQgh6al9ZcIUOHo
dhwFysxtJyd4y1CT0EzkwZg9qrJ4TNO2xMDFVXjXH8oAKBgYZ/syBYuXOnUGjM3sOyiXA1ELNF8L
/ghmZ8q11TQIIqLKV7LYm02QY+tBuqZuNJXB+W3kH9NJEuN/YPyVFOOKq2Srl72aAzbp198JoFZw
Y3bqFa3VlYY9bGxfNnd9/fh332esqLnEg5LrHSy2ekRXhkMyUZ8ZN0GyUQOT7uFmCVUxVmFrQdUo
Wtv0dXXmZ6QUQfdkHuN97gPbvRdYOL5yn06F/r6RqHWFLiUx0iO58SPW9+k6OGH7iczldlWMEZUV
qUAtFPXkad11yVd7FoUNXNVSNOopKQrSSoy5lO1BSyoCXzCPd5JpeGk3+efPnntNNhIYY6l1gw1m
XiyhjHbyCAcMeEL6cEwGkSXgC4IFAPQO0Qg73Cy1WhUBowb3cbloG8s3x+/F+EuJfpxfD9d9JspJ
DnMmmrlOdiLhNhpX5YG6dvCdta8zctcg4GgcURaO7g/r2W3FMSekqTnazkJa0u0aR7HRofd9ji4w
3+rEdg3GJWFTDlevN+tjDqyHrdVNKUdw9yP5Zr/oGEge94h5amf6MfvgebhAjulTl2kjlLHisbak
DRnxEnW23873q3qRiEAy6CfObCQ78jxnFZ1oRQpds2+UsHdbG/W63DEmTOWUvqx+W82nv1OVt5h9
YyKqtTbWaaQjR355wICer0tOvW/R3Vt5iSc8OsHJvWnuRpwuD1qcGrhqWadJriXVyAqHSgxs1kIE
1c3NcWzUkk1I53Oe/dPpQnMcq6c46Q1mjtzIR61QuRt9OnYoSYfzG8q3Vn+u3tsjsFlgt45LXoZY
oFFoiCW1BrO6qqAgL9pE+vtGRqNpaOuzaGNIvn631upearLHwa5/nl+KSAxjRUI7LcewQZJryHUv
GhF+9w+VEMNPZKzY3GA45Xmkv7WRejPYgnIvedQ9AwWDIogCEe44d6p6qxSM6VCBnwJAXZhgfWcd
S0xNzkcJ5GyJJypYcyeLt5IYe6FUyDWEb7niKww1h3eYsXPDg3zT73u/P85HNaiwQFFzkmg72YHm
UAJHeiYjuiAP0TXlb5F8+VAkzurTAowUnNcRgbqzc8ya0SEhTt3nug93EZkvkpjsPyECaJKgtCUo
VLDjyrkZ2qqFQoUvWbtE0dyhF/HWU0X+YHZBOWNS4lcLBbL392mUcWm1xCj9anwc6stKUSjfJxG1
JXH36iSGte5pMTYmGWnzd3jU1QddF2wU975uvs/44Flmtku8okJltodavg+tR0mUl6Yv+YedAk8Z
ULAskHmyAyHLnKlFR+gscPjY5bmThEG73OjFVSpCXeQuZiOJuaeWTmpZsrFZtYXoeN9pftgJcsTc
4W2ykcGc+xJGBN1owKjofMDo3GbHEO11kRMGumM5GHm8TY+ha+9jP3d1UdOWYH3sRAhQJXuzkFIE
AyMJzFj5Znb5NXzCz6A4bdbIVviMajS6xlZLQN9PFxpAtonZCGyAaClMaKYDYmtOcixFUf0l0pxc
doFhJsioiYQw8VmNVKUl9xLWUTzG5KrQf+WJaNaAbztBmAgmdSDrA//+vSGY5GmYMIBteuroGTsz
WPfL5KQm8s6UlyAshGl7ruXZCKS/b17ywcyktcoo+kSj+Pbcto7Rm14Cgp4klT4D/4oGwT+rY9z0
QoqzTAE0q6fLV3KcOot9k06iSSf+OZkgNQbXvfYB4BqINomRzbRtSt7rceYYYJdRHz7xIlDC5P+V
QQ3tZtcqtDIMA0JpL1rcPj1aiyAnRG3LRyt3+j6jBmY+DKVaoHakD40/m+hkCaOrRp29JSr3NiBY
5lkXRRfcsgBQc/8silGFPkyMKFIglFJiqE/KPjz0zvSCkryTHrvnT/Bq2VtxjDJI5mhbbUrtz5A6
QEgNgBPiRELUxP+4UqdlMXZcXfusR9LahI1V0AoL+vboaLrmHQUdioGQIcId4vb+bhfGGPXQTpp1
lfCYU9RJxdG+k33kJ1d0Nw1n9tOLzAvvI7cFtMoigp/lX+c/i2V9ry4y85jQYaUpA++V+j3GDHBd
HDsRsib/GT7JYV56O0tXuaE4AKn6ZIT3rXVUQslRh5dEivzzd42ftTrppcpY93Q0hlgeECCGj2sg
AzxqvWif5+Ps0zZ0CsnzGRyFzQGyGOJlmJQtYFWRLR3u8+yLMTfugNTl+WVxfbHNqhgTkjRKh4of
1DIyLpbq0VQFWTGRJjAmpIhbmWiTVfrDpPgrKrNOHs8OwsaXMLQ+0RG33TDGchSZlOR9CXM4F0FZ
P0jRz/N7JVQB1lZoxkw0WvltXyhUCCW4tiPARcfXakDL6LYnqp9zjwc90gq43VSwUTIKjvGlWrbj
GP0VBBiox0w0Oib6PqPUcdFmRbLCu8zyYze+jsbz+S2jRubDC7L5+xlvZS7qEpOzMObpgTbDJmiF
pQbvb7eJ0eLKsDKzJyCtNpPC1TNthy5iwf3nvoW6rsIbMg0Z6Hjv31o9idEmEsLURMONJd9I3a8a
nbBN4Ui39SRK9XJvzUkYOzSItsukNnQ4D8O6b5rLCFrWwnzWn/KENnIY9TJJuSzriIRlDAAafXGT
xFvIIDAx/ATARgqrZFlroz0CiTvthvLCl54WaPuyBxWyfFNdrr7q9I/5zpAFcvmbCBoaG6eFlj7m
tmprBUQzE2kbPQ+dQSOOkUReIw2uoYrIj/jX6CSKedyHcdXUMQFqW66DkjZtV2lv1/H/kHZdy3Hr
yvaLWEUSjK+MM6MsWZbsF5bTZs6ZX38X5LM9NAwPbmk/TxV7ADS6Gx3WKgUqSG3lH5cJ9O7oBAGu
OzIAv6sgKt8pwJGhgsbqd1rpDJMnGw+XLyw/TkHQjwllkPjoLFtc0gxLtEoGwq+T/qoH6cl2+1fp
QfaaMPa64LI07r6hA4QAtxrtUOzETjxo7UxHX8A6f5zMD7OwvYvalz+27CyAbT/Sx77MY9BSwf5Q
PJflkLr0TasFqrMi1yXqPuKq3E4cc5+6eFlracRkZFTknpV+lDX0doAjcxaO+tE78+fCNMuwiYJB
dpZdwrKq2VxWQLeS2AdxAZBq2sxZ4IkoYoh69Z5xXB0vy3/FMQoO0yeDBRQYnbImO2hK+qhJhUDz
uNq9E8EY2BHDhMhIwXtn7Yco+Ujkm2kSiOCr269VGLQzZ/deIn0BmDjgQ6Ar/46Q0hHyFQjWYDDn
X/dKqW49TE5U3U6SGxnHPhNcGb6KndfAGNNansppofDo7fBoypkzGV6k3E+6wHHzY53zcRiM5zaW
OjcygpwQBSprb1vEOs1V61VO8qi7eWB7QlRRrkqbaM1XwDJrEpZtbxhJjIFgXJ4pWH3gB95Zx+Jq
BDBaGRixo3uXTQ/3qHbSqK7sdMGUjB5jwRJqBx1x5PS2BcWfPXy6LOTtofPHNd1Jof9iJ2Wd+iJK
FMRvdHqmpJCedGmtOwx4kE2HwZE+95NTgupRBawnBpHftUo0nmAEXQYlG6OQbamCqzfDOI0ma+g2
18N61T3JSAWRN7+aYJ7lMFopVRue0TUCiVb+pJmNm8t3ff5xzmVfncIm+7qZmSsknOf20QINBWAO
wPlAtzbjEM11xsgDsnpo3p19GlhY6CLxbUxYJCfRcAr33u1kMRawjSYrriTMRfbKQ5SDMWJ2Ktmt
on8uawzf/+7kMGYwG2a5laoVNioob8u3cU8AhJ7eMFA9EQA41yD+EqbLjEHUU2NEH/qM+G8LFONB
Ik+XV8O9ZLvvM+q39GudoucSV7o5ZORuWTx5EGyYaAmM5pFxrc0sQ8u+MqbhnErHvpUEgaRoFYwp
bA27AkA/jiTqr0ftVo3ukjr4bxvFWKO6wDNZbWD77PbVBqRUfLe9B6DvfFn+6LkoN7xtrA45mVg2
XYtkD+sgo/MuFzz4+cUEC+RGqPnhxcq20w7ysGmticKi/jQAFqkKrHsMcvnWdXrsA4BsuxRpxXKV
p01gbPnHdBZMb/DO1nZ6pcogcUZf7Wp9W/P8II2FOxqZ5lw+K67G2SpodN84o/4YURyHZVlWbKS1
+pP1aSxfL3+fu47d9xmNrkoQeBgKCpeK9MloPjfJP7L54T0idCADYPwaXFSMkSGZPCpVhBG1egPy
QDSHlhLdq0nmXxbDN2a2DVQvOB9E+YyBjtvcsBbQW/uTnQ3hkinyaerqzt3McfFTGW49X+XWldrm
WbIH05XzTUYSVn3CwPu7KrS7/8IY8Mje7DGT0QM2F1exHQonS+me/eHqd99n9hRYofq0ARnTi6XW
AZ+HW+WxE5tfVSSj0ntM6DlydRDsL1XpCzLZptAyR0DbDBrc+016q7o25isiTz1upaMDdVlxM0e9
sjMhYj/3XA0ZYRo6XjEcw/ZvWZjIMdqWBtLeT9rq5ao7TC6t5EueyPPy7tteGHOvK8Wwu1K3kAzR
Ky+3Jt/Ovwr2kVpwdh/3Ihg9zZQ1kdoOL+ufHTK9G5/UI2AqKj8NROSx3ALHXhijiFNa5G1T4dD+
Ra5MPO1oosuaRrogLBXwKXHbf/byGMWswZVClgyLIzDI9S0NPyPP9AnYhun8T+mlQfQOj4kWAkol
S5n12FaFLC36QaJOudK+D/KXygji6nj5zOiR/HlkZxGMxyQbMYt4QUtvmw+Fb+Td4CDwrL2NRC2I
EOfej9uher4slHff8AjVwXpl0rQSE8/UUwc6aA2mv4WxKvMfeSb72fxo2SInyjMme0GMD8hrvexn
BYmR7Nq+Q/nmYN+a6qH31KC/toLGnZ30a3SbXIsqfjzfs5fLhDpgRG0X0HtjLERJrmu0GLcpgKQ0
W6CTIjHM4Umzhu63DmJG+fPcFGFm1Q7eot7l0xJtIv0Xu4DASIGoWg1ghR6Vu7r73IyYuAQWIHrE
orQFmPPtpr5clvgXw3hWEMZW9eCsQ/wDWzV41ZGSGYB18SZ16yPgg7+KHnd8w3gWxlit0ezTWati
20sRmiZXm6gVnJu43WsDY6mWBD7TBp8T2I311/ywHaxjq7tjsLkEeMjdM3gfr8E1KrjZfLEK2pxV
G7CuYEr7/dymqUHVo7VoaxoBXnnxFHnVwZjdKFiD7q0M3Nxkz5Wo+4m7nWexbFtS2rXykiVQysYy
XGOqwJu5BZf1g2u0diIY+1FJXS4bLZIqpj67gKk1+0crR7/D59J+uCyJe8N2khgDEsWNGUcUhN1u
vEJ+1g3EXB8vixDtF2Mr6kGrDXsEDbUxDqajGGvnr8AhEMQ4ooXQf7G7xIUiZyMwcFGhikp3rFdP
Ky3HjETpIK5l3+0XYyumWU0xko3qroFxvKW42zC7sZbgul5EjSH8bTNQFLMRQCEz8/uCDBJ1pp6B
Ga/qH4rsmGzh5WPhr+T8febS6mDdq0FkiNsDDvdKkpyWXCft4GyzKNut0k/94YMxuglKYABq2Gxj
ca0nnYF2W6QPjhRvTj9k96UfPwA54a3BMw97tG00t6ojHzqnc0E6hwSYcbv5pSeeJuPb3t2/YTTF
NrQllhLKI3VdHWnlwsRU9QaIsze+HO8du7wTxujL1o0zjC8qPqMq9QdFHYhrrUV0rCP5Uz7bmWDm
mGs4duLooe9uQS5ZeptSNriE/DCrh4x8NpoPqnUqRDVurvbsBDHaWWmJWg02IpxCiZ2E3Evz3VD/
04lQxoSHxWipNmq1Ng/QUhoEa27hTYc4XFw7pOjtol5gbiAAQAd0Yql4PLO126qfEjJGaAilVeg+
NI6Dnxzkg2h6mnuzz2LYqm06kESpFbwwm6hypuZ2K0V1Rv5CKAwchucMwsItaEXdTm2F4hxJAToX
fzK2Yysd9fQlaa6S+RMwo53Las5f0lkgo3ezWumjpqPagFDUWMHxXP9HAYy+bT3JprlH0sYm3+rx
buq+XV4A132Q8wIYPQOES7UMII2FUz+S6btenOTsPa52J4IJV4ilrpW0YI9g1h0AoThVe6svggw7
916ehbCFzJXYQz1Scl9VC8zpdpNzZ14CvFoFdo27XygGAM9DQ6eDztg1fcyLRN2gw+r6jNZcR2/v
C100cMy1ZjshjFYBYd9Wph6HImcnICca2ddh+tJZd/W7HokaKEkM1GAoj/jvZrNLlX7QJ7iEPLZV
p6oNWBg5QtWlq4dgkif5etQlIjgq7iXVQXBrGTA1YAv4XWiZqhkZVrxmMoyc9aHkp0fUm4U9L/x3
/U4Oo9qLideGQZBc08L0EbR0qNBJvnHcwvqIvIUXgYtPZOG42oEykoa3vYopBCbkGyOtyicVmfCp
CMr8oxXdrYOgGV0kglqknadrKnmxlBgiMBaVRgcD5FqJYGyIa9R2q2B0vKMAl3WOjSMkwgttHjfM
UjSi5wQ3ONpJYZRcy+xVby3kwSfw7VRW+8VqaxCZT1erqZ6InTtqLGpA56eWdjIZ1WuVtamlekV+
wqe8jHWIrEiCNOBLeaQw3SMAXxX/soHlbibSMJjlBEIp4Dx+Py+wI8hxGdHzSh+H6IUoweXv89e0
E8Dc4a1YoIgNakj0NVh5y8G8tXuQZVPwWtmZXzpR5yxXA3cCGSWvE9JtWkk7t42rxXoo8lO2fLi8
KK4B3IlglDxXiyauDMylmtn1pn/uekdLbk0Drw1RJ5lw+xhlL5MFZqKBQc+uR3849iFNEA+nnxT0
sSfi5f6LPADEqboBDA4WQiZBgmyueziq5tvqAv4OGNTUJtk3i1//Pwgk+Tv5SxxhKpiFPWLkPupr
f5ueitJ28rh3G9CE1pUjZYKsFdcHG2dZjKpPfTPU+gBVtzfFTcBHud3hBYwXowhgnWs6doIYlS9T
ABcVGgzUYt2t5musHtftNStUp63uUFwThGB8fT8vi9H3Mql0pX4DeLXuq+E+MV+VNXYvK7xIBqPw
W4yRuG1FTWs274uqc+YuBFiuQAi3CwE+91/dI4yuz0uqTsn4RrJJNR0oFjdaQEkdRIPe/OfLThJj
3Lt8NbrVgiqsD7rTgQ08D9UPi0txMatQlJsQ6Thj1ZtSXktl6dAIHt3X8VNWg++uOck9kExE00Xc
tp/9FjJBBdHKLDN7zMb8bKmAe/TT1tF7zAworgoONKWB43qXBpo2asYgjwfh+e8+xDTLUdEp3WNf
g1+kXMJVc4n9z3tU8F8hJtvr0Nplbw/TAHRw8jFOGnCRwhO/Z5oEzUv/W4nJ1obRTiFFmAdE7XZ+
ssmXTHmI1+//bR2McVjrOMJrA4/ZEj30zXWppYAfF/inv9yk8zoYm2BJqrFh8ApF/Lw8DDKK+E18
BBnyZzwGbswF5JEWUsBoSo+zVXSLqRn9I6u020PGVoxWObRaB9nkzjjpV/FpcswbKWyf3seItz8u
xmAgbpmyNUYdXMosdzBQbFlNx7AVwQuR26i0l8OYi6zU9dhs0NvYeRSEr/LiU3Uww7fy4uGyevCd
1PnkGGOhrEus2aVd+ZNeBBpZ/ThBKlPWtitpFA2R8636WRZjLNLUGtKywOM9r1NnrEuAmT03ucDr
/sXWnqUw1mEcY5WsCu7UTwTqPoxB2aPf/Bwb1x4vbx9VrgvKxxYB1L5c12KGlTAbwx1WZFmiwr8s
gvs+POs3izSxtiQakx4iGuWfTfpS2C/mknudfGiVZ6PADKwIwZ3vP35t4NsG755UaZ4WW1lAYG9Y
TikTF727jQoqkqp0FuvH5dWJNpCxHJmRLNNUIN6UMedj5r1TD4LiqEDD31zYbjlri1nRzIZ96CT7
KtXkAPzWnyw7ummkRmCLRKIY+zCNxjBFKeCo297E+KbTx6ObU2eY/0cL8VYT2y0qm6WuB1cH9buT
lx4KLwk6WAjFz+9EkyyCW8vORWixDBbYDMZo0EFpS9Y7Y0NDqjkLXtl/eQmc1Y6xDhKyepW8Ihpr
/eQDQWtKfBqukq+0iF0HxY/25bLi0c9durmMmagB91BsJoJmdS5fk7kO2wWIo9saaJPqJI15Muox
vCxSoOtv3b+7Q6vlVc3kFhcLxF5SdB9rgi0UnJTKPDhydVr1tEDUbOVgop1zbzMhyKgEy+DaB4r5
qemyJWOY4Pfwq7Q2rZpLiDHmQwF2N3n5sFo/+j6s7E6QG+Pu2E4U4whtrSWqSnvbluhUV1/iXLBj
XNu6+z5d6u5EjKJvO3tBAmSZn+oi7IGE1CF+1ZKQNJ8t66gXopQ8P1TaiWTUfChGwE4uWNIQdEcN
jHLpdXvs3MYVAamI9o5RcNTaUtKoJZIGcai1mqPZkiAO55q781JM5jGNAY9ELju8arrWTt0tbydn
65vIBTDr/WBuIup1rnrvxDHqPcldpaBBAw2biYEp/Gi9VsvtTh1EXG+iIzKZkDmv5LRbTazLTCon
a547+y5Kf2zygyzdtFntzNZBE1UF+C+p3eoYR9gvOUqmJfJWC8DmwtJPEqd0TXTCAsTDo6A+EnFE
zw+BivyBrKcCC6LMsaObnmLwCHPDnSXyVHSz/rCzu3Ux1qJKwFEkYaQXTSEUVSf6pCSB8iAHFYD7
VC2UBflgfjcICDvR5m+BV5yFdY2SCDyeNB1XpI52O7uUvDG7sx8npwBAHV6l/z+ybP5WWshiAQTD
sNiXXLImFXo10EBhVq+JckPIy2XfwVf+8/cZnSyTGN0IGgWKjE6rFTt2+85Et3mWwaigtpqNXkhQ
h3L93Eaxs60CZRAtgm7iztxGW77WuUTfT5Zj21dZ43apINrjh/+7RTD6Zlay2Y0N8uidp7yxTSSe
fjsGmLgO54OoUsy3gOcdY/xTmYwJscsW2dK0caX4k6XazpzcSooo6SZSL8ZRWVOstFuG0CGSV19N
wEFppuFlDaOf+POintfCOCbZnqS6jRF/STKwfFC5nWzfLm50LeiLD5dF8WtRgM+2VRg1NP4zvqns
0XZZAh0BWebmOvleeZk3ZRi1pJ1iBSZyam8+iBBxucp3lsl6K6toRqAE0mG7/GBYrat2YSqJ6tPc
gGInhPFReqlXSzWguDsFNKU4HOaA0pyI5iu5wetODGMNskqKh8Ki4f9UOq1yV6F2OGSuvoICxxuU
2RGcF1f9dvIYyyBtetJbK9Lmvb/S9ougDgeAsCKDiSQf8NGebIGGcCfhAPapqJaGsgBgGn43FX3d
tkoyIHohT9aD6qKt766wHAC7PwIk95/VqwMMgh/SuyK0/AxgU5cXzF/vWTpzF9CJlQ+VhKpELlUH
pU5ca0mOl0VwB1/2K2TuAEDJx7KucaU7NMWvPq3H5jeKl/soZKLTmrgU2Xg9rgdhNpprtc57y44B
5KtlmXH9ll5CvueqCAb0akpu8XUDBV12Ip9yb3ZETfP8m/FrS9leaFUmDeYnobLtsH0niebOJHZj
tXpIC9mHH3emOj2AY0AU4/Adwm61zF0xrH4ojC796RCoJm2H4Yr22BqHNOjf5X520pibMqPfZtAr
nGpyjMLuDny6X9dPvUdOFMeimfzLSsS3aRaCDmKaGOxmnF2nD0O3tNDTreirsFPNwtnkAgykifzp
siS+xTlLYjxdYksG6eW69ivyJdHrEyDsbxdrvk276qotdLcyRZNhorUxFqA1ptRKIgRyyWQ7hdEc
5yxyJVk0Sse/DOeFMVc9lZZ5MRKoRzW/Jm183JajJBWunIlIYv/i9M6SmAufqv2UL+Aa88ZTdVS8
xaN9bAB2Aik2Bd9Fvf1KNFjBb7lEg8z/FITNT0blNORrBJmTgsGNfDspejiWnyxd8kY0xaaj7E0E
qb3ta5tPTp6Fg3wc5IdJuVkJJvfVF+CvOxNgCVBE6rTGHQBeqKifzPwW7Ojuuh3k/qmsRRwbgqNn
U561ZUaFVKCqpBM7WObqYFk56MmSp8s6zX/o7XaHMQ1EW7cmxmSIB9oHr7+lJcDlZJ/QfCN4lfD9
yfkYGKtgj+kgE0qxJGXJIbWq6zIT0cyIRNDfd7F1nJJp1KIchGpDlbtNs46vpCojwUJEJ8MYHDQh
zOhTxm0ptGdMwWvT7VQ/Xz4VkQjG0pRRVAGYkbb4pZ9X25XyxNkSQV5JJIOxLbOeZ1VtJrQ0/9Lo
Jyt53JDcvrwOfkJzp12MZVGadegMCoeXHEGnRUdbh6so2ML2ekXMNF+J5jtEi2LsS2wvGGOaMhTh
pquCOFZ5R0SzrH9xpr8UmU1hNkauVxUF5x0A9LhgYKXwIi++KY/qNQoSh8s7+Jaw/ONJct5BNqGp
R+mEQg7CzgTNKKufXoGWxZ88WkDHgBO6f9djGQ6lg0kCBIQYChW0Ub/lti/9AcZAdFFUkkGlz67Y
AB5QfTvb0bU8tqGy2E465jfdCA6iATGFrXnlojnrOrwOdvqlMZOjApZD09ye+uR9PRigOwUCIObl
VHZgzszarG96ZBtGANUgablZXmp9uLz73PfgTgZjUNpkXqoG1Oa+boGoWj3o+UtktV6nP4CWw70s
i2u8drKoau+Ml6mTZlYluKlGubWHx03UiMi/izsBjFGJxqUCZRMQvzr0j28IsmvXOqboIKdU9/NB
RKPGz+bZukYMogJ8hY12k0lLzLGnRciTEap++wCoCSDIYK6dkuM8AKL7SUQUxQ1kdiIZXdVRhYwq
OpKCjgInM0Kti9wxvu8NUUQtEsQ4M6LNTZbYNFGA1AoBGkr1XC8/QAokMKB8pTjvIaOAgB6xMkXD
mfUmQJjiLihK+XhZ74TnxChel+sJaTUE0FL+odf9fDkBH9JpMQpiP1VGGBWu+1x+G7aT1IhsqWgb
GZVUhgZM2R1gzmbbTasva3eUjVMuyiuLpDCeLqrtisggUPfy+grZnGYFi9dREfHk8rOuO+VjfB2p
zM2oOjjU2bWg75UnmY7ph7TtcjzKThPax8gXTf7xFQSPVQAGWOjQYRyektkFIRSyPU1fh6r/XE/L
P+/Sj18i2PhZI8qwgh6Q2g3pybqh0FkABbspX+egP7Z31Y3IiQvWxIa+E2ioMSCASBFUYYGB4YMq
FQ3TcOMEINz9b9vY+r5dqFKdU2TSSr3W07usuU3b8PK+iUQwJiJKE0WbgOTv9cVp1F+W7nutCUSI
NoqxDrNp1WNHM6KJ9Cna7stF1AbBvznnbWJMgyLXTadlePGaKPkok7tZL4n6UInen39xTWc5jB2w
Z/jXIkaY2J8GQB1WHvq+lcfBaTEELF/NLyJfyI+qdufPmASzngCEK0HF5NP6qN/9nKeKT2lIuUzV
o/4AIPdvdkjrJOOhCWdR+55oYxlboUfTPJn0TtlFkE+WI9WdM6wf7LLyLmshT0UwygPQEtUEECc7
OjkaczwhPYLOGfuoK1+WVKQi9J+y4SHQLEyAVWoGMVncc9CDG7OaIUlZWcdx/ZpM7tgEW38frye5
+3R5MbwrtZfFqAlIHuRBGeEu+vhBKSvX7m4T6cdlGbyT2ctgNKNoY61WK5xM3N6nZHZK47pZvHIW
8TlxH957QYwKdPFozjnGdD15PswgQ2yVqyV60ZfHBc+wuP0KWAvQdl9eHPei7YUy7qJvMavbFjgt
KZ59fYxODfiBKg2z4j3eFnVzMqbshUTkFjFBOGuDu6iSuw7bx8v/g680gCCjCL2q8vY3d7GuCpob
aUswBRsrK+h87BB54MWx5OygZv11oQIlqEt0QYBN1/anpp6FMtayy5MUj0PEoz+HjH7WJeRD5F9e
G1WQS2IYm5lKVRsVqIH49qTdrNLyInWdS1rTzfOgNwSPeG7wZsrnRTFXYtsqbTOGCM752/jRDMqH
2F8JihKzhxyOV5yko4gYkPv+NTHLBBQyGxNpLMByVak2MTYVhZfT6FPOUOPY+bMnA41PEsKDcq/8
ThgT0WdK2VWrhnKpGkngDK2+NN3qGOUgODT+PloaMsiGpgGEi7kYVqSvhkZxqteTBSfQhlrjtDfp
jfm8BlaQ3ymSY22C28hd21kmG1gRUqs5sgno+6v8JntQ0eU6i/SD7s8f2riTwRTj+nTKpTaBB1fD
5phfFZh3M/1odBS/CwtQR17Wfa7x3EljTquaCHDMeoxC92U4LsdeBoY9uaraz5fFcJ2ajZMCEBfi
XtbnqPFUGaWtoH2iLq4T7OOhmWMRzjd3LTshzM2SO3A5TIptesS60yPMDRROG3/JhNxwXNWzMGip
21gPQdc+jnBnDDFqNFUTng6+/Hn5pp1Kvw4309ke7c+WQ/noAJMvOCbuFd6LZExhrORZnelAgaTM
CoabBbLp04KbETRh9jyI5vp457UXx5jEGMMYqmHC1dXJjdQ9zqKKE+8iWQrAFOjDAFEdc3nTaTK7
ivTYwfI0mx9LIDMK58i5a8AhAWYVvS0qO6JKcXCNJAFcp4kp/zT/2hBBMM9dxE4AEw8oKO9YmxGj
M3xzzFinTcDF+nr54vB02lINpMzwKDQMlTmIGYObrZHB4hTK4szxE5FeifYBQ0DOZTn8tZzlMHfH
7GqjNil8OYpKARm06ywZHnJtDi6L4Z/JWQwTqw3TZJQJfShK+TOprszkcPn7ou1ijoREuVmSHCnG
2bT9vv8+qfZ9hb5SMP8KJHEDs/3JMCrcKvG2kBg7RuHhKJPddog8zSEhhXcYr8jx8sr4BwSDAzhD
QL2zU8lRlI2FNcPvKNJpmr9nFUBnRW8c7ukA6cSkiESEsGOuxpwlqHenqHYnw6FI0vsZ7SaXl8E9
oJ0Ixt80q1nkio3BHtvKYkcF1+BcGICsMqq7jqgCbePu2U4YY6cNs1aXqkOlrMsml2xXUacAePHl
8opEQuim7pxBWRt4z2sWvM6iuEu7hc2U3WmV9umyGL4H2C2G/o+dHHMeUnTm43DkB4pD04eUOXH0
xiNQc4WQyiJNoMe4E7bF0zJaNMNYI7LXZt0bVF2gCfwLtFsQYwuytcs7wBZQCIHhmPrxZ/1WPY6v
cgAYsQO5r02BiaPfYwMrayePsQ3A6SXxMuIGWZVymPvK0YznyPqaJ4/d4l8+LNH2Mbah2NLBjAu4
nkxP3DnpjhAniBMFItjGsHJD05vRgdSEaJ2DjmlgPpj/7fqYTCRq2Fbebpb5RjFoY74qTa6y6eby
TnFbpnanwrYtr2RrZwq95K1Qa9XtvqOVyC/91M/d6HpxFZeCKuX3gGP3qh+ilx9/Ew1C6SZUBVBs
v6v5UOo1glWwTVZIYxUPpagji28bfn2fHdxuu37oQW8Do62teJmDqsrPJjW7K6NWhHzMD0pBZ6Eh
QwoHy+KEG7mpZqsMnTM+ry5N+UbIyQXS888YUbute1dUU+HfqLNI5kb1Y5tJOoGV6PtA1+5N+9hP
T0hTyIVg4oHvNc6CmHMikaIh94Bso94gBWGRDTh5+vCq2knqRoDfFVxf+r//tBT/igO85+9q0bSy
ss15BBqzpQu6/JqOk+ld6hly0MpeOomCL/r3L8ljLtqygY8UkFQ4OtK4tX6fKtcIYfr4e9N+tXrX
aN8V3v/SFdRif1/gQLS87GLoSjn7ifmpxDzM5Wt9+cAUmfG85obpVnVEnGfHYZM4SY5uBW8Vwebx
r+/5nOjvOy8VyTr6hBIEx/CLflImp3UwBDaQ2/Bo7baKcbubJecJ6rCws6NDPsT/aKflCGzZ+/TH
5FpPcWiGxcfZU25ST1RUuXy7FJnu8X518Sgl6ozqVGKXX5ahOsWD5JlZ4/V57xegWrx8ZFxxKA1Z
4FoBozo7ILUVajEYC/JSkjYNVzIA5x81UgxerzckmIohP6Rz+h5gFbRJ/hLKrHEhmyYPJghLpQ3d
Jka6Of1ifby8MH7ktBNCV77bSKPs01SeETn1fhSCzyxQCUg+NzcDPBrA00VRNP3Pf9zmnTjGKjaG
PGYGAlq/1KSPBfClDrKNMa0qyduThpFZwVXj+hgNIIs20J8MhO2/r06RLU1qR0TUyoZh3j462JPq
xnkeXt5F7l3biWHuWjKDQS9vkShSl+dEUXzg7Af/TQJz09KNDAg38KDSytgx5Q+9KtBwfsS5WwOj
bfk4T0U9I0E0BSTYjnVo+yQkj3Mwe8SXjkLaX27zJK7Sr7NhNG/uFLNSEoS4UuLEt6o/hoab+hqg
+erXwScfS0wMiLK9fPU7y2TUT6kbK6vXFdls1T4pWxJsSQes9qk+jVr/dPnIhDvKOGYtMhb0GiHA
ST/+5HyJMsf2t1N2yEBPEgeiiEOghWwT+GCDCiUyEMOvK2hD0iZUjVKg6Fznfz4ztgnGVqe2nSsM
Q5SFj+kBbxoxEp0MjomCwCJHp0mqBO3XghusMd5YAhZ3VFP+wxUQx+NDPhwXEYwtVbQ/bdIvpdAY
I9HViZUtMxz+mh2jWXbq/q5uPpD6KlVFJl20GsZQaLUUFyDzhj1an0pUR63ywyacLBIJYWzFHBFJ
6mccUo1CaRFPzjq3V7IwjBGJYQxGGesAVNGBM4Eiqazdt2VgEcEDSCSCMRGRmddVQhlLchJY5Rct
cqT34WNZYL7RdbQe6So752eA9L6QgN0BdPwZj6zeyTwTzGAfFZfWgMDp+eGyXeAuaieP0ehuLYkS
TQigm+G45a+z8qObR++yDK4p2MlgVFoiVZv3sgZj3j30Y+3Uq4h/jntpdhIYTU7apZTnBZdGbjJH
Kq/NNXLU7pTM3wwR3g3X6OxEMfqsmbFmAWnaBFzB99q4laQ6BPeSHWHU2joUtahDlO7/H+ZgJ47R
a4lYLcCdsLKf7AypX4bqkYR0OMk81ofLByVSBkbD2wWI40gsQhmyZ4QlWvylbATJEK7P262H8XnL
ZClkQpULrF8gx9LDbHmM9MdZEVXjRTrHuLuEqI1cIYbzJim+akv91ugWgVrzo9XzWtgaoz3pcytP
iOdmtzrKPvLKjuRqT4tPZ49FZyPYOLZxq7KzZi0xz+TbWtE6edTdKMBaOua9JAUkU/rgsioIbtTb
2neRuJTiChkbMkq99snoa2dB0+doPyT5Z+iIIC7mXykC2jRFVVABYs6qSgdMBffYR1lHaV0znWgx
r6tU8ufW+qbi9euo83umNSm81/9kskm53hwAj5zqkFn8MJrbRetdTcScxE0W7GQwyYItnYa4tyFj
mv+ZyX03B3EuoWh7s1kFzNNTrr2n6r1fFWPN7dhWpFqCxGH52I/HejisRiU4Lf7NOu8cY82bppCz
TYNF6gAaKgGePmkERo+fadxtHGPOB3NJkEmB8qk3Ix6CI0Aim4NxH4edb9xPQC2oj7FbndZD5jav
3SxYoOjYGAuv1KRvyhaP0DeS6KvhgOkDTz0k4eUbJtpHxrJXVa/Ba9BAT9ZfZ2t9GBZRVw7/VbPb
SMagD2RsCKh20APsms6E1H10vx3i5zikTDuqk30274W3me9EzvrBWvjY0KZ+QsCnp5VTrqEBZZ+7
91BF7zWdsRlFrec60D4RJ4Hg2JKcrHMByuVePqK/WPhfa7GY9KJU1aOSEyQItJCCS8QPgMxwp9Pm
0mK+kMCAb+LP0hh7Uaik0eQEMawUhwnqxr3aO7LkWWon8FwC1bMYM9FXad6lCwT18tFKr2zRaKXo
+4yJKNHx3gKPEvzn8lPdv+bL98vnItooKn/nnGykiOw4QhChrpgmvF3m68V+WkX9XwK3xKLbd7U8
9KRBCFFVyk0NLvJ8Gp0kIgEGdI6SZoUD6D8uL4zbuLhTa4sxCnUN1gYUfdFtcaLBv3KgGQgjQHfb
e16yZ8vAknenWyeTOUlsb82ftvIm678muWCW7y+3ByAMaKLTFZudsVfATDWSEm8LBUS9wCLKgqJ3
8Ty/MV51t3gQgRbwte4sjjE85tI0Wl5gQrFswqkL8lLw/vvL4ZwFMDZnXckQbznilBXWNL5SDqav
AxJNvhK1UPODr1+C2NxJ1EiJ1VZw46k0Lk6DXaujzAeeXOkY0L3CEmFz8G32WSBjeRbAbHXQaERD
22FNvkmGky4Cpy7SBjZ30mmRqa6zjEvbADSnCmLfvO0yl9L0FX4KEh3BXRJtImOEYEwnzLdhTUVc
OcjHo/aHKZ9nZFJgUN/nKM4byFgkYOwXwCCCReoWOzDRwNDFKkbl29OwdmFi10GfZ49zM9wU0eRV
WwE0OPvlsu0QrZcJWxppnFV9wF8Y8sxDPOEufebH/QA8wvhBVlLBbRDcNo2xVGvcKbZFsL0L4FRG
2ZEHQxCH/SV6OW8qXfHOzPel3pnaCh9PjWHipieasnTLa3JjOJZDH1mW7IqGfoRSGTOSyUU9VMAC
g8+nAD8UofwRDJaDUzmRA8rsU/8iSsIIZTKWpZMbPY1B8uflHxu89EkwhkkQjf9H2nXtyK0r2y8i
oESFV6VO05PH4/GLYHvbyjnr6+/i7Hvc2rTcBMbPDai6yOJiscKqg/YP01T2Iq9d3ErkHgpOPT8g
Zgp6NNnX6IpsG6dFPfysoFLp+3WrFB17ykHLHEcZqdiThM2yZGMhamcAcEqo/BUPs1QEVkk5zyaI
ckSFK0jTduz+XHzpiHLPmxRhk7GyEYBEMglswc7kgYTRA1n6vnL60yTiiGXY8lvUBnzzOioBLUnl
eTOIVdEhzrGfQ+qjU5LVSOxQjZ/Z0VfriOLgs4iIYdMjWgnkTqOyRNIcsYqZKguSf1pMHnrFbId+
dnRStKktzcsk2NjNlV5J5A7nrPcySqew0v3wopk/M12whqLvc8dQoeieqHIFd6B10s2vSywaNr6d
EVlpwB06+Np6CsYmA1Qqi6947TlyzX+YcZBddlRHW7RH7yGaK1bx7l+s8CyAN5n2MgLIch6/TkZ1
m2upX4MqSgoCZ647fyyKezJZnpybmAsk6jYXrCgfQQrCvFDMvLDcZLZsJZXsXpRk2gSUy4q+Y8FK
wWiQw7DDEWQ2oWSf5hC1TkTICc/O8LVlZIdvJaWe6rbK5vcksYoC6/ocvpBPxk73Z/SbtKJaNJFO
bFVX0pQYblE44Jk+Bq9J8Eb1z5YoFrUN/6t1467uFMWwEjUBF51v7mQ0SKQ/erzYUTQeoUFOBfwb
h1TUEy+UymGGtIRSlfXQ7H2u5Wf05iU2WvPu2hu2lOohvKNuLnBSNt9UK0051IitzpwkEO+4E2t+
3tH2QIf7QpJcUvnUEg2uEJ44DkR6qiuDtkDcULWuGURe1t52mJGQPU6pFys/FXrM+ptu2F+/9EQn
jUMWzcjqRSNwISLyQpTn6iMdtiYaAi1L0hQTVfP/tUl1SatFiXFxd6R0kvlJoY0d5CKuuW3Lv0jh
LD+fCnQy1HjuqHq/i2l5k4YIW4KI4iOLdRHDGX8FYtKsAu2HF+d7jfjNeLj+/c1+1PVqcXZOCfoO
ana6tF24r+6CQ7Wf/ZE6kS+9ZSf12DmpnznKY+qG7oiBnmcR8G5fzhcNOaNvi65P4pkUXp8bt33y
c27UL3jQ2WokMjzRlnH2PkcqiQJwebmm+dRMn+YkceIPDZVYrydn3VaClG5AsGGJcTakr2G7M0E9
cX3TBIrwgTdMycvCdIGMRvKz6K2v7iIxgY5ICOeaxosWp0HA5oXeaGxsSuHnO3j62Ul+yDFtHUVH
eNk3omyHwrb79/vrlznw0bc067saLTuMp4txhch2+qg75Q5TGLzgJnFzpzp19ujONzE6DWXQ9GF4
GlqVCkd/XN6uL/M2UBmKSiVZNyS+gqJP4wS0b6DA0OfZT2RMiV6CDx3viwjOI5djmlh6jndi0nhd
81ghm3Ndh+1dvAjgwDDRFIM2FFGmflrscABHdI4SnjZyrovZpKAA1v5aKw4Oq7zIVOwam9rJatPK
1I7P9RkJP3v8zDg4wYo5nsT1/ds35kUsU3/lfyShHnZ9gP4uTTpqC5g4/Xa+A4+csRRupVPBYm7b
5kUah5VjL7fIxiHgbeogFwKZTPxs1D3mxNkgshOtqMj6OFwkcbu0GF2D9/2DvhsOMlIt1Bt96TC8
hzz7/UfGya+3kIPHqJDKQMUIZNcYf3YIQ4FQ3paJIljDbbi/rCGHj2M0zkEwIfrdym8auOvj+978
XhiCeJpg8fjHO4rTSYrRE4Zba8cuP8zyN4G9iwRw6IgWei0IGON060kO9d8DdomTOoxzpbGVUys7
wheSYOn453tt1XNjFDC/0ZkQC/mXOmJ6rU7GOfk0u7izvXG/iBCEbchvgGxIAEA4VFTj+5PTNFAt
k/XrTG3xmKrmMTGzBxAg39Fm3OeD8aXJ8A9kVWD/m8pexPLPwVlthynOu8LDUAgzTe3EeJaMc4js
/vWd3ESQlRxuI6VZxcRh1hwiNwhco3FdfhmrBwR7iPTWB4K8gkgp5b9wpRgY9z0g1Ot2NbXTWt9P
SrXYsZE5uTKLKI62g0sr1TjsDxAeb8O6RBznbO7oTXgMfDCIfUILip/tSu/6Om4eiJUw9vsKiVVQ
boUYcYp1tHzZeAO3/V9uFAf1oAQ1l3Zgz0BS2EVfYk7SkH5pMfVHD3DlVNODptGPhFlWSrH9XCkV
d408xDGUarKbgHyfU1E2XWQQHMhnLaxc7tBProXPpuzno78ob6omUGO7+H+lBwftDSVlFrBrsgaB
3+K2zlLuZ2IbXwZPeSdP0B8ZhUINh/hJlGnYbuhZCecQH9UQUoZx36z9CoNONW/a08fsNOA2a11j
F52aF1Gua/tlexHJEyVqkyWD2QdPwDD3WG6tPOfOMriSj/P9IMpHbbpYK2EcgmCGV95GFJ0VRZY4
M+jbSXXbGILjtR2PWEnhoKPsixQ02AiPNeCubZ5zL3ibE7t2s1sU89kS69U/iab0iOxG4RCkKZVO
WSwW7X9AZztqFuwWMwY1VJkkt6o3OYwmIEGguNoJLzu2aleunfdY9uroydPQY4R2ZrnUHsH1gb4Y
3/AMhHvmk8hctg+hhs4UjJsHURF3CEHOW7dmB2uJq59x8rK0T330Ndc/VH5kXMRwhzDotLYZ4YC5
baf63TgcRpM4YyUqvNs2x4sY7rjRREWTiIFEL+YcKeNOXjxN5Cn+4Wb5JYN/gEr62MSZgaZNRt1L
bBZmTHeM1ds8zXtRbd92KPqycL/RvpRdLSsBrHB06HcJuS4Zdb9ZB66Z2bU+VTsR86nAHvgnqJwg
ZR8z/o0kzZ1paG1lTh0lQ4JUxLywfWle1pE7X5UyshMPy9Oqky4/Rbmo0HPbebsI4G7lUk/nNpxY
yEM+SvFTaN6RxQuDH5n8Oay+p+3uI07ARRx3RwfSmI64zjDuMr0f1e+ogRN4hQLj5itA8kq2QrPE
1qBAvMSrCy2MoLHxweXvXtdk2+hMTZM1UOCaJm90TQKCFrmAKp2rHCUPA9E85a3yuk+h0zjZLv52
Xd6WzaHa0pIQ29ApWD7+62mg2WWpZ72DJYS1rRjykWr5KVuiW/gfAid08ypZy2L/ZQ2tzTDmgYpc
uARmnn9rtwI3q7wabfiMnac+magy/cDOgSzKMMBxpIHMhLslEV4u0OI44lBlxb2UNniuo969yD59
ZB0vYrhrkoxmM2XlDJBVUX+kY2iVGxdz6ZBEqXd91ZYCtTZdjbVe3BEOs0ZumiFlNUnNAdC0T3ed
PfuyVwhLeLZt5KIbd5jTbqokNYZudP6ULI8zZYlvzdEiWWD87EP83WuxYUo6RYALdYL/NZBZm6NY
L1GMojd4OmTU7xW6/8A+qQqVMa3BQsqDW7ZoLg3LCPFAr4iPRoEJVJvpIRD2MG7hn7USwy1ZFyg0
aAzcuf9OhEl3IybC5L7Ig9iCpbUY7vSaFBWdGqOyH+XqSI3eKVFyLg0fudrXYriDq4TxiKYxXIQz
8crsm0Rne0AP7fWdES0Zt/lgy4/KQGMYbkk+WVJ70i0/XFDkni/OojWupg+PaJYTGMSmza12ivOO
uiYfGzMGk9IA0ubUJd3jdbU2I5TrxeP8otC0CgwOg1EnN7PDmD6nvfwo71FJ0rr6E8p0wEQ9G073
kQzOSi5frlbGOKczC/Fm1p3a3S+iCbVsP347rJeF46PU09RajdYhUELlmya9a2In048SmEvBTH59
CQVbxNeokbnqgpAl7vLwLOvPwpJSkSYcJrSRGsQ5+35Q/qyWT5m2G3IMD54eUkNUpi+yBo0DBiXQ
tMkYEqT7D+ZucaVzhWkxxEN/ZPtZt2c3d7PJVomtCp7im9X7a3PgoGIcZqtYBiBSdphcDIVnM9vP
4Znuaoc4ynPrTl7ph378zXyYX9PXv9tBDkDijFgmaEpw86fGbTTVN2jmFl2I0qY9UtBRa5aqaXyP
3tK3ajq0cNG6IHe1RKs8OsPzrIdbLe1v8Y7d1d2wq/vPhPZP19XbDDVYoOb7n2zu9s8zqtKuBw4v
d/oO1xaKVuKX7LV1o0fVQwbTH0QBnG20vEjkbJYiNJq0wYQcEcGQSMzJ0SmoKRtptmtFdfNIew6s
wTODUVA+vH3jXORy9htb5dANeKi4XXVo69HOoqPW/hAs59YbfL2cnK3W5tLnbTAy3ybeF0+R29m6
LTvKjXgsFoP331Hsog9nmfpM5KBMYDVmV7kxfZKrV1MF/21hL+m+BdHBddVE28ZdciDQaqxwRtSX
Zb3Z5JnGi/bNThQa2vTYVvbIXWoy830iFbHzOHygpuop4GAxFntQBOdaZA3c3RY3VgZ2Chan7A6q
9qU1D5UmC5ZMIIMPyGNmd6HICc5WM50CjLuTR6/uQoEQwYK9e9urpwm69/Ipo3iaGMOpqfdZXmMO
5mJP6Iu9bgDbd9kve+OLsSRi/n8n8WQdEi23Dfq368UhQ6pgBrTeYb36CE/I5DaQMDSUCAiFBHb8
Doir9aJJqyozyLfdWvfDWrHV2c/G701DHMvyZv0xb4kI39n/vnJS31+XK5FRmVchMA0JPDB45ngW
L4EjPRm7BmHI8ZRjbtXn61u1GW1awdD7Xb6SOCWxXPYg8HKDl879t+FNO+joJO2Q8RId2e3X8eXM
vk+lWUlrpKLpZ9D1IrPXHJbDcso9WGG1Z8zG800JRl6a2PrjdR23zdFSUbKEJLrBN3m2laSANmRC
N01D7a4wvnSJ+nRdxPb5/SWC7+msiURCosH/7YufPXzDTEfnryib9ofVu0jhnvl6nPaKxnB8dNAT
2xzQnBE6kTvYrRsrbnvAxEHUaxTf/043BTa72rNgiKuuVJBXU+a9QT2l/NJnD9dFvOPb73Z/0Yyd
i5UM8FKb5WjiXSTBKcV491hW7CI+L+VRk3VbUkBv9LUIY0cglv31a2K5i75QLfD/Bti2/xHm6odw
l9+wgYaZQ5+vS9uG34uO3IVvZToZhnSBjaD6UI7dnB7CdL+0uUArgbkb3G3fySRoZdZ/bgz1oe76
U1qKYhgic+du+DiVQ2mpFVADNIpvdtpRJeUt8icCsxBpwt/wRdyXBOMl3IUeytlvNQHA/wH8LlvC
Xe1zPU+xWsDRa73RI3bkhEf9oNnlgXV4RIK2FcH+83H9lGbztEjAviF8LOpjjtb2udtHH2HRhkb/
Q7vfYqtxEEtkwnGluR+Z/pQKHlmCTeED+JS2pl5QljAg/WkpqkO5iOjNmflcOZYmhwbtWM1RMgMN
tLJxc/lLFN1FVemE+ReiC2pZRMhjMnVXyGONVa5XoGByLRAgleQeA8jsqryLIj+3vAHVhama2NMo
sGyR5f3W4dkuTUZCQDlL8mgOyFbuiKfZBuZDRw8f6fdemwSHCKlsjrQNIKxF46WzLJZ1nJVaERjG
ZlR/LYZDBTpo6kgKAJyO3vl4L++JZ6pgO2bEWXjUnD5UIL8WyOFDl1lxF7XYuzQLbZU+YqSdYw7+
ddjexDrUOiuYICBjpgWnlTEGNYko7oipMW/KtHFyq75vhTwym+lgayWHV2YxA3DPQk4egdND88Ij
ZpMuaBySH1t3caK9BS8Q86acwBPOrdk2x5VwDgjTFKx+BXvxSsfgWLjZXbwbvy8OS1gEj5Lgeb15
vC/C+KAdMbMunlrULMiz7OKtYCfS15icpeVVkV+ub94m5q5EcR6TXFeBMtAZnC9RgVP8yei+FsE/
Uy/wMAU2wgfvlHRuhmJBwD3UnkEI5ESDYWuWIbjYRcpwsFiCc8yMGygjlTvF8JL0oNd+LSLAE0nh
ABHzwWmWYd6yG5XjXamPDz2B3cXaY9KJmtVEy8Z+X2FviYF08MshalRLe6z8wryNLEFCTiSDqbuS
MSphQnPkgd2CYATdyTR3IRGI2LwRV0bGIQRaDMdc0rAvtDmr6uciElUJbiPrSgKHDcUiIdOcqCDs
OLJxMOWu2VdeAWYuVm4WOCJ2wO1Q30oeBweYS1rFRJNZAab1nWIWTMUKIcESzGK3xYtxP71dP6eb
40hX6MfXlOaJkSdl/O6JaUdyp3jyKXCLb+qD5QCGoKfsYbKkX4t6rARYxPeILl2H25H1iJpyZN1K
elHYSE6PPpHS8VgvXeIVVBEFYkRCuReV0aItdZBhMEEXemXU3UVS6lAy/tRDw0+mYBYAhwje+Vkk
fVaXNI/wAlafeo/F5CK3OvV+fZBYdZF3fS8FJ45yAILRDbXajgibzMW3Mb5fuhu03ws0Eslgv69O
dVLVOubVWnhL6Sc9uR2KUyrsjGZw+psXejkElEOOSGoVqeywS+xxgIHmflw69BZMSm/1EyY+3il/
d4nwo0jyflRBKokjoMjzqcD4sMKSYRkiCl/R0nFYUlomUWsKL22qHuLluQpR8Bz8vG4CIgChHIAM
k5RaOWuh1b80N5pj+fER2R95JyF3Hx3BOO5+yMe97JbOMicri6jTSu0ReYZToT8a8SFbdtdVElyL
fImFOstR3DJGgKzWn+aC7Lo5up3qcq9EgcCRFtwnOgcPtVktpGXVMaRVPKSMT1kurHgUqcP5Ekhx
SJWk4RXXeqrPKiusEJQvkauD9EV2Qqd+qnb0TdSDKQIincOGkWpZqky4jUGYZB5VDENRECxD4mPx
+jtUXAhu5m1b1xVUxciaRflm+Bmu+tRHMEOzupUxi1FHfWMnsPXtlbzIYL+vDM/MzahqWAxhWmRH
D2N7wbjgpkzsPBRV+24bxkUU52iQcgiHlo0qmeZ/ov6xCH5ct3HR9zloyNowU7sUZQJxUZ0Lmd6l
k4iLZfvqu6jAAUNC9DBKWwS462EEqWg73cv1mNijZJ6XlmY2RoAJ9of96d9h/JfE9wDAan/SkETR
gh3yzOhAKK692I0zsLm1h0a+aUWRTIHF8TmWuQTBdgBaIrem/kDPWrhr1f1f7dL7GVspVC9xrASs
/jrPj1NwX4sOzR/A+7JiHDZMwRhQhkCetHNZphcPeWenu3ihuYkHUjDBXS6wuve/s9InlyNFH1VY
NbXuxv5Zm0Uhnu2L/KIP27OVgCgPTAy0RxGHfo5vpxtW4Eqc1m8yDCxnCona20U2wCHCqKfhjAc1
An36P1pT2iE8V1BL/p0VcFhQZpLZxhELXY8vTX7qK4GVbRdxaBYGuKgIsZp8p3dcWVZGLVgBY09Z
bmTcEjWSDR1eHpNT2ckJ4UVPFCNlx//3w3oRyt0PUdwpBcLX/2O96/adR3YfI0C0VrpxFlEF+jBG
AyyiUFlNFF4atHU/sj8XTTgjCIBxRsnCOWnrG9VTYIgiiCx0cW2pOANAc1io9aD7d62q+zKW8kPU
6Hcd4lIYi+73U/7JqDB1cNTOGF1qz+1wuK7fH96kFwW5y0IGXDdSAysfHSSrb1X0EKPG5mlxAns6
jyBxuC6Prdc1dbmLoxzUxkwzoMQyjfsoxoQV/amO5dcy0H9cl/QHJ+WXZnygvjdUlBtiGJPHYrP1
Y48KBvIyuqw2OfbVN4G0bbS4SONCVCYZzERuIK0vb4fgIVBu0/BQtreZcc66HVFeapCdBqorJY9G
ktqpdd9oAmbk7Uv58hc4hzMJYpKSAI9gMurOQM5EPRToTR/DkyoaVbgN9hdR3N2STwGNKPglXE05
zuqtKspObN/2l+9zAIIxyKZZjLDKRsIQj+HYyKptTF8S+qVTDkUkQmHR5nFAEozZrDOaFtcasu+k
1e8GgikOdRN/vm4loh3i0KS35hzEBKh10clNQe+ihPgFiLjN58SkfwdcPD1jlkUzjSUUXcU0d4IF
46IXgQTRonHIodB6sJQE0DjSwTaWt7I/5qIBA6IF4+HCzDs1rBCRjdVhH1cZpp8tx3TSvabs72SZ
PF3fH4FKFvf6LGPD6vIFYEzRrJN8r+eTngoAf/PkYJCsilqj9wfNf70YWmKeLM0QA5yABxTOi0UE
AYhtx28lgsOBZjS6ciiBA+oTq+IFE5yr3g6ygxK4FKEiba98m3v/+spt4vpKJgcIU5Cks8pwXStj
DI/7USEU3KveIEqLbqP6ShCHDG1YNJhUh7gHXhq+4S9olBxyu/2OlBvo4BLRC3vTIlbiOGRAsLbG
iM7RcEvDvK/M6qUcFLCKi/q3RGI4YJjNpqySkL1w531WnKGjrfaCxPX2Vb/ShXM10I9mIOHFHjXo
jNxVfonSzzRz0CSMMYzTj9AVTXARacUhBOnqTu2aovDU8dRIqV1bd3jDCTxooUVwGJFE8aiQDm/R
6nPnoppmN+3BCtp4ig/SzM4WPQsEB5gPcRdDRqeF3RVaeizBp9okP64fpfen7G8+0mWf+GD22KMQ
OFtYav44oXMwPTYn1pKh7EV1XJvouhLEAcUg0xSjulH/ERWmtu/yTNkpTaUcDHWa3bDPCKJkZSDY
L9H6cUhhmBLtJwbpNL1TyIMeiRhIRAI4hBioVAwDCk7gUe9peSs8R6Lvc5BQNksVlyMuiSR4lpVj
NTxf338BlPIB61zppTgIWIFJejNQ8IaS2tZQdzuHznVBguPJR6rTaVgQ4oAlE0RQUs8ybw1RY4dI
Fw4BejrMmJ2Oq6grKjsYPblfbDok4HUQseuwU37t0HAoEGNGcw+H59LFpO7ITtqLupgEm8/Hp5Wm
b6e8xOYP8UsxpzYoFa5vigjO+Ag1xkOFGumxZMnN4rOknX6ID4ujgsYpRFngdWkidTgE0CKNVEUC
dRbFoflJHUTasGfPlW3RudNe9HPa6iXKmBi/huVPJ+mQoyxLsuOPxWsuaMYHpQc9ARcnCtbBZyMd
DGI4dT++zvosqDbbPjXo+kNDHrr/eK4XLR7mUEL3uFuY5wFNN+nyNJiFYF/+YAW/pPDhTj3O+pjk
sALjaXD/jd3RFu4bK+XInFmUytxUCpNkJXBYS2hm5FyDobQWEjSW6S7DZ9P6mRrfR+EJ3fY/VkI4
MGjjtuxrxpTAQg0olnKIYacOkgZIVGivxBWxYoqU4iAhZ4tYK8xVXIiN90Ju3hmGqJp38wRdlOKj
DCYZQYY6obe1LE4B2Uu94FG/XS28EsBO2CrsaWh5VxV9/x7G6JFtYfzHGFeROt+j3DXBKK3vY38U
AYNg7fjywGVol1hpoRZtj+l8zKzbZRJpxs7+b9iw0ozDBsyxDIwoxElqXNnXMCyxdIpv31FDfqPs
s52IkEG0Uez31TrqC8JsswlrSJtP6fSUVf51KN10plbasBVdfd+IuholSriALC22MZPT7jM/bZ9S
C/MKkJW7Lmz7jbeSxj0Y4qlPpJll56Uj9em+SB2pQ43e8JPFwpMfKILMHOFU9c3bfCWUQ4k8aTq1
irGEXXC0wls9+VRFuq1EwkIHkfVxSCHFQ2n0Ia6l1pu90lv8kJUhOgU6ah7YjGvw9D4Kq+dE2nFw
UaKYQ5EzpIY7/bFAYrOzbs3ykHSSYO/Yn79i9nyQQWmDOEWzG56UKE5GwFDS7dIob9r2aQFfw6x+
uW4qm47RZdMsDj/QfVgqS4vRiXoXuH01eNmceZNZfWuS6F4z0aw23hUy+UjyeyWVcyykJCiLqevh
WOi5XQ5Hs3q6rtb2DbmSwKHHODVgZS1NxDdxmxCQ7pTneDc4rEmZuKKW1O3DjVZNRTE1xG64w13J
/RwrNWwjTDD0qDrMJppgo8qZUlsfF0eg2qbTpF+kcYc76WbaBAs6vEzDCXYj5geMIJCBh7ZTXGmP
LbwuT6Qcd6yTBOzRcYt3wFSf6/ieBm9BoNqx9JjXou78bRC+aMYd7Jh0Uq+lONjR/Bq2R2X0r6uy
DRyX73NneEAvodG3eDtZSy+fMm2ZbswQtC7d+HJd0HsG+PdT/EsSHwZI20wl1IQzIx0tdBzER+J8
p6BeqnaiJ4e8fYIvorgTjJGnxhwSOLbBZA/fm0PuyeB8DT0c6Wc2iKBzip+S39gY1iHM6goWlHLn
2OrnpVQY9Z9uZG4VmU6OHIeNAZbCG00kiTvPczD8P6EG6ykr3PSU+c2r/rygavWG7Njk0sBJOvf6
NoqEck5Bp+VLZaAi3DW64mfTdd/ajtqYyPmXYtjfWPkGPSjsFLPGKiZaZMsVcVIDg0iEfJAibTjc
CC0IMoeJVRwdlelotCihEhR9b+eTL9jEBw06DeX6dYUTzEhsh6fEx9q9KHcjWHGiY+L0R5CiOqWg
AGj7ar6cAA42JNnIo5qFXDLj25Sfpfk+re5k0WN1G5x0ZMkVCmaVd098tUsjGjkCtIzjzWXuxv7N
TJ8/YmyX73Pb06qoCJuDCOCUPYfw0vJ9V75cF/GHW/Eig8PyCOQd+sB0iEo72Klu2rvJK+vdCOzq
IdGElEXbO3ORx+2M3uulls9wCavxVMo94iGJbSgSiFGIwG3aRsGLJA7ax7G2MIEckjIlf0jH5YzS
IzewZjuz6CluLX8k6SFrGkHUfNtb+yWWp0m0wHxl5YxQKAchuv6YGI3blfexFNjRchayxm1fxRdp
HNQr1hj3ZB5QdKuBdT2UelvqJb+nnRdp8zdzHEWuBsto/X6NXQRy+J7GZVdN7G5JDuE+Pw57Nt8m
2otjzQJD4WkSJ2uWorHEg6XsYgf8PGAmfRrUYyua7LeNgReFOEQfWz0uSvTnuZk02SmKVMFLV46f
rh8zkTIcno800EOthHeblM/E+NZR2Rt6TJgqRERDf4iZXNRh/2SFSYWuyOCmA6R3qOECKymKnkrH
QovZ7Ot+fCcq+v4DvF/kcfiRBz2F+cEejFYjT0qihjda01Z2VLwsEXkNF+3HFKChoMbN0k566ZIG
Qzq1IjTsyBg+G1r0VNflZMtt+HB9zQXnX+GQRu2iWu9mK/eSQ3eQ991+RBGy2E6FK87hDEFLrJmY
E2uaGL2ptKnf7ixv7D306WBmZ/RjFFUfCO4dlcs6D0psyMNi5J5qHvL026x+vb5ygiOhcqASzHOz
LBWQM5QfWvLPhFmUkX9dxB/c4V92o3I4YmppXtURZIyVY77Pq7Ju9chObnUQ24vyViKFOFdRUUmX
BZVhuoGym8djpYOfSuDnCKxN5WDEiuKgjXScAxBs1zZA0sFc832bokk/U+12MB5Ka/Iq+UNd3/pl
HTlkGZAtrXXGLDbLe5P4nWiWiWjpODyJpzLHNg0mRrLMNrqqnE6X7GQSeDoii+ZQpASxcB11OXKk
o3nS9PycaaIs36YiiMHLmqLKpsT3R/cZRtakrHAy6o5zdBxBSVUKApSbKL8Swdl0DSZyNSIwsyVR
nnKj9Oe69gs9ORphL7iHN83NUA0qKRI4BTUOdJKMLKbOkgplFHodjfd6+49SKje9hMnw5bSbU2pj
KKQAUrejiBex/CM2L8wyDVO4G6xEjg0SGeEhvjMYBXZ3y+rkxO88tmq/eRwrmRwaJSQeJ/OdofH/
m5gCtyR2/845mO1kUdPdpke1EsdtYtuHQz1qyAanvfpaZMODTMbbZOi/trNxZ5JIYPnbZvlrI/kW
LaNRp2ph3JqEqDbJUXEz184U/7gOt9uWeZHCoZOyFIg9BHCmZiwdzXuvT4p9FJSHvjMe/04UU3jl
gAxkhkegQqHK3PWsywON9bN8T6PK/TtBHDLJaUC0SUamMA/uI1lzjGxxlOBgTaLOqe0bfmUSHDrR
ZTCMMcFhGyzwZiuYrWiAnuc+fLZ2jC0HLxfTu66byCo432WRF3SEEaC6HIQn2up+F3R+TEXTxjdh
d6UYhyKqmpNEMrGEDaagxKdYNL9YcJb45DcdEyMoGKEDhn97E5bNHJyy9gKkWevd9RUTieJQgvZt
1RkISqL7EA9Kcg6Gg0TBbR09Dx+r/rwsG9+oNfV9E+cNfOzMfFSlDJNMPUtOBOYtMAE+Ea4PUtu2
C4SkU4nB76WnW/09obHgzhKJ4ZCBGFbT1RJMQIUxJw85qvtFYZLtGMNqvdh/WEFCiF6pJOoQnn7n
LzJQojCOtinbg9e881thRMJ1Y9gcwGatJHLY0Afa0ibMsFk+CMFWsGqpLgs9JXfTN5RSHslDeBiR
GEK32z80cUVNpKJV5RAjn+tpNBl5xFKfS9Mr5i+J/JEQ10pFDiKKxqzzosdVHOY/et0H0/VBzTE9
IPl8fS2Fu8eBRFXLU7MwypIOQxIWN/aWfY60GuvPCF1ZkAbabgi/qMUzauWTMmFGkgm1bhVHdxI/
1cCFMT2wQczegKZwlZXjR/aSuL3IbARwaHAYIhkNoUnHfOnkIBmfGiH7C/vA766MIZu6bGDMFE+D
psiRNlAdYQDp2C/oji13aHM/toMtn4mwVOc9QnJNGmchVZ41pM3wxGIDSiQv84PqZST75Cl8GezK
m31yzP3xBJ6bMrIjzU6fAqfObbn0Re092zUJxkVxzoZKMJxkCm5Rt0BDESZcIxaHzZT8aB95pRv7
gUdOisAR+cO1/UsoH4nLxxJ1tzFMKbNs9sRcOlvDU+xN74E8jJomfu1E8bFtE7rI5ExoUFs8M6wK
IVtyyoOjJH+9fhq3geXyfc477Ya26sHpDAecHmRMJZfcuf90XcS2r3gRwT2WaUsT2Upx8SxBhzCO
LyWDQ+eHohD054mWirt5GoX0/dBIcLRRd2CS4GEpOsFqiURwF8+oymCUYsFKK35r6ttCWCEtEsDd
M9YSdkMcYjvUu9FL9/WuQP1w8x5rQw+PmzmN24z29f3ZBmRT0hVFpirespxWaqVMXarhXOsoJzyg
LBskx9pz400edcTTAIXiOB0bS1HUUIM9/EuWF3s0xNDeEeFE5RQ46j/Xtds08JVy3M1JrZkMgQFp
ep3aMpjSh/Qo09e/E8IhY2jqQzHUsIt6+BoqJ6tKbEXUuLZpGitFOMgLpEUiqsqSQ+lL3p/b5O26
DoLv81UhWZ7oxcyoE81cQ5qwsHu5E1iaYC/4SpA0BzVj0COyaUbLcZLnY7lgwprSuNc12QScy0pZ
HKYRJVumxcJKKeNLPxbvEzX7VvKI3vylQhy0hb3UteXI9oQEXgXu2GxS7qQ8FSDb9nW30ojt3crh
1bW+MBMWQG3RN1EfEx+lSHvjkXqsFmk4s8y0sNZKtFkcKmTaOFhTCd3CfswPKfKG9qhHkauA8MG7
vmEi0+MQgco1yvwlxJ+l5NCUR73ZXf++SBUOA/SkkbqYxYbl4KwMe325z0XN7uz0/eYbrXaIQwAr
6fuaMlLOGfU5YXrbLGgVq/Ykfp2Mz4aROqomwJxtoreVSA4QlqJQZr3GBsW4INBbjZqM/fxl2afO
4IwYNFl5gxe/hYBwUTRh2xP6JVqRuIQBQXR1BBsawqs72a/e5H38oztG38obNuYsfdI1wQYKBXJu
kBJ1YG1lKA4aMS/5h7WQp7vwAMbp2UX1ye5DnvtKQQ5C5KlAvl9hnUqYUZq7ac7mUEfz/5F2HUt2
48j2ixhBA7ot3TXljUpmw5ClA73n17+Dmje6LIhNTJcW07OoiJtKMDORSHOOmb38jWWqMhdAytmO
7VnHN5Sla1YMH+KHthd0ErZbIytluOihAyS2QVMXtnlmaet07M7lSQUCYCGkP33Ngf/ZD1BLfhup
Olu29LbDh4pPGBv39CesITvFSfXpXQzqQgf7hplbexhUYusEgei7CZxClblQ0k54JUvsjWJgNg6v
yxmzebFLvaF1w2BxZa+1AcvaPcR+/VEVHPT+vaPKXJjJjGrOjBa6W8mT1ke3fbzgf/SsGPHx78yG
izZRPuA3CxQQbckztU+jjUX9x30R7Cf2PiQXXcwUEJ/gpUbvwTjq0RUpc4fUn9TogOg8JsIclDnw
jjh+3YAUKtrlExxhsg96+q2tvvZF7+TduQXhi3qtZDf5FNRpG+xruT3aZhFZtxQQdul8uVyOFX0c
GDjX6M5uiNn25CFH2i1hKbHzNR2biawNgbE2X3kyf+wL376WLrI5v8Qel0zTHrJj+7iAybBfruxU
RC63fbdehHAOSYhEpMwaLU9V7WMa0duyoqJD3Db8iwz291V6ItddstAOTkcO/UvsdneYELgtfyq3
1KlP1Dc/WzJQ50UbAiKpnLv1oCAgqYFsktRXdYdpbGUob2x1CFo9mQSJnkgW53AliY0BzVg8kwH9
PiffBnpj99cqEcz6/MPb6HKSnNelSThRmU0tx9fGYbpuD8kNtm5aj/FhRYGc/51afD09TIE12oct
asLWp9g8l9T0x/C5623/ryydXymLQFluRHKIudE86Mn9JPmdaC97O16ZxAaxIUiw+fGevmsJnebS
8qLmNrOUxjGBAG8mTUCV4qhEy/UAAuL3aHURyflvoePGVnRQfdtqQYNuMKmftaEVSJmQV3k7vbyI
4rxYT80okevUeuWpKNoHmUqYj75X6we1u5uw8a7k79qdti4iOafWegx8UVamXZrnBMm/NdzqopKN
6KNxLhxWE7BbI0y/Sum1Jj3k0pNinPO+doYSWYPyrn3TlUqcFy9SN80ZhY0o/adyiVysQTg9rrh9
sxApxfvwBMBHsw0LH+CFsVupeeUvZpg7hmx8wVyPeoOt519WO4h6stvXye8Pxk/xmKlNZAsgPX7b
vJSx5izlT2w6Czohm4Zoy7YmyyaxVItTjmgAc6pTkFTLZeIOi36IaXFdDPZnw9KcItbPmq65NFdF
19hmAL7I5asTGZXiWp+AstTPqlsB7z4z+xs1l91+bn7tf7/t1/ZKFvfYAPGmOdOGlr72xJiHQJ/S
ew2YsCcAyEYuPb/CEj0LhLIXxR8J0Eoo+/vqDp2BIpCpFAqybRLFo17+gZyaV9Sq9psIm0V0mtyz
I6oMe9IrUvhRdRWR2rHj534J+kzE77DdN1tpxYXIsRraeFRzNss2gb+tdofOkZD/h6foRrth/NTN
TeHWqNrbHrayR1e0gvnKybp3rlzkzG2UTsYOH3MK2I5f6w4fuyMBLTEDqyxvtNsaoOgLap2qNx9z
06Gn3IvP9km0RLHpnauT4MIpHeZJX8ak9AfrZEWpE9cvXS66z7eFANjFkLE4heXdt0bUJT2NWsnC
okb/oYg+F/JpGI77hsq+2J/neRHBxdDRUFFcS3Wsm6ryQbNzNzE1f1+ESAsuxmRVW0VRpEBEiys8
Qnk4L22va/tP+3IEqvDZj6mXWjOq8AKj/NFavkV+7v/+tpf9Pio+66FJnnZDh6+RSNey9GTK46Hp
PuRFJ4jJgvPixwdmre2rmvWlgLYJYrYxXZxKyCu5/bK2L9pwMYM2dqx3DSJ/h2XZ6GPbOORcBZFv
PobXk5ufjGvzBjguQfzlXZC8K8lcEFnGTp6TmYXG6kWVftr14/53EtkBO99V6NVTkHeU5lz4tAb3
YSrd5Wbi7YsQmQLn/eM01HadxpaXd6pbhInXq/MtkT70iypAB9iuwKxOi4sBczUNslogb2MhV/XT
wDhoQebHd9XH7ozR+sf6U4dwx5hUaeopP/5OUS48dMVg4ZXOskZzfkhpdqgH+W6ZEq+d2tO+qO3H
0kpTLk4QSrNOLlR8t+sJ3Cf1wfocDrhcWCyXTr1oxHjbzQAPo8qqijlJzkyWTDM7oLJZnh7edaiA
JPFVVQgajNt2cpHB24mpJ2ED/Bg/Z6ii4VciA0JZQX+sE7UuRJI4M6kKaqZyiBdFER3kCHzIT7Lk
5cIlWRYV/rwuLgpx9mCpGMKtSqvwpSNoN139mym72fUcsD3SHuCOpgiNSfSVOKMw8kIOkxAGqNk3
4fxJK2/NVuBif4rQAVShqJpp24YGiqS38aJNClUeSIEpEku+0Qrdi8LptpnJv36cvxXDhb3WGMcl
64BT1KWPUqH5xDjrWIvVymDfj9iXfvuJ3srh7NqY2lnNcmQmWVYe2q69sc34oaijgDTNczuIgNr+
jLZvxXEmrudpTwDtZHm0SIOlAb9PKJox/9O234rgbFvKJVvpCqAcykBnCz9HNqgfsvuRiB5DIkPg
jLuT7UmJEjxfwb/WZldJcV3FP/c/jkgVzpytHBlK3GLwbCI0kJNjMiluhfGaaj7sC9oA/WKHRgxT
s03sM/LZirRgSirUYAbkUD3n6BIMbu9Vt93BFMXtP1e+3krinjpJKUu6XgNbs5pvB9TtkuIXnR+p
clQNv8LLEXM/TjYmAnfatruLfpzXhqlExmjOS78ny+0wRFdmrL3sn+G2PVxEcB5bNZOWJoAE8LI6
sOLeDUNsmWWCrHWjF/b2+Dh/rfVwGHSKkNp5g6d4IKc+N69bc5pbBsVBEX2ubRO0FFTVGFO0yplg
T5dKqxfcFMtdMiPpA7VIAEopEy8n89D50Q/ViX3A8Lv7h7mxG8D0/C2Xr2fUlKRmGSOtrWdneX26
xTGaR2qPh7h2ZvNWeev2ojXw7W94kco9/psJVEImhdRpjJ08fsk1vxAOBm6H3IsQ3gPkMIx1VJ88
vbODoqSBqYcu4N5dNCiCetEEZeVt07+I40x/VHSA5KsRAOl0v+l/4HO+x7cURSc6gKItMFK9vRFV
bTGpPCI1arLsKi3TK6n490wtsIaVCC7WqlOdVgkYA/1szJ14eiHqz34S+O/G8uFbIZypm8vUxWqK
g4KhV4A5AD9W6gxXPfDiTqDUdtIH21NO8lHYUN8MiaCWsBTLVgzL4HzalPMu78Fq6xsP2C3EjiW5
73yC0Q5h8GWm9cdtv5LEvH312BlBVTpHGT4VpS74Nr3lWF1JL30gIyX7HyYFNk1vJY6zDCMbTYL7
GK8Rih0fhpOifghP0yMK9Nph9FQv9oUrpJvetZLJmUqr0iFKABWBqVjGxZn4qBaCApncm4XH4Coi
N/NQjyVA1/H3Y9Zm8FhJ5uzHamrAqVNGJV4HcR/YhR8LRwQFH5AfaLYrtZCzEo4Avh1PRUEr9WIv
DMpT6RUHXRT8RdK4cJgTvRp0BhidXrNGOljYbwaHzeoRDGv/+5YDc7/fXmCyf8zKNiVidmZe49Ss
PLxWEsnDvvYRcC3/ekWBiQGMjglH01WNC4daqo5NlqCZZ5uHUA3y9tyWgnPbNAQVo5SahfeBIXPH
JqdV1vYWSgplF2iyrxeHIfnX8/rQYiWCOywia3PRZciiagBhjKcZ3D6ScmfYhvcOm17J4U6rqtK8
t0KC5q79sYg/p8YVzQSqbLzk3+rCJU750Mq9mQCTGp/C706YLGcreQRIAIxCORLNIQrlceF2SQpr
Ri8c9y/WDrE2j3Gi8GT6ymtWYQjGQrYz69UJciGXkG40tATDRGOHHfZvcvxjyA+WDKjDUxX6QJVP
VEEZYTPqriRyURfsOLk1MbiXQn+Mx+9ChG+ReXMRVlaldiaMlCK2YHEvRf6z0T7um526GXlWOnCx
1GxoteQa7E7BmmYTDEBWrgKK0S+GO4SWmkuC5FSfyLP8SUYxIXwU0TGKrISfSekTpR2mltq4R/C+
MzBxZl03GKor7xuMTqWid/h2Yq/qaKpZigagKE5jmiUFML50BoWhYec/PDW5ox8sp0Cq2zvWB1EX
aNtKfsvjbxLVwmIBnZHYV63kj4UKsGoR3NbG+g3z7IsMLhDWVdIPMhoV0Ak4Bli/KbzyUB2/Y2HC
XUDjxsgwwlt1cfatZ9tAL2K54FjSuFgyxkTRdCBH/2bV5y4RbBZtFFrfqsYFxs7IjaEMkSzKh9nF
GKTqMZDA5KaLnAh4ubPHIKNSDLppZxbFRFXxbRUtE1BBFoOC5XwcDJO6YsxQUdMTR8owBRmfYjHO
4+brDwBb/xXDuXrV1bmM3Q40Xs/krHggMXlQcmeCZd6Mnsx0fLI/4/X3vi94kcs5Q2H3RJZTXG9Z
+dTQ2Umqky28CNiP/JEMX5TjGYSbaJZ6e0KMSTCnGwazfAUYYnP4EkY5mtkfplRwFWx73G+lCOcN
raQpRVTjcZkbV3L8QjPB7/9DyLoI4Oye9CWxW4LuHLmh18a5P5ggtL6dzmowHZLAeNz3MtHxcR6A
kpGpzCOuGRVt8vYwHLUDeRfaBhxNUxUsuRkybJ2z9FE16rgGobaXlFftfCilYNEFB7fpTJqu2yZI
eSCB1yRH1yJn876RMfpaV7tqZ11bUuTvH5hIDJfnWKlOATwOn6Uzvkt6084vvYiqetsGVrqwf8Qq
i6amhPEniVU/MZytXye+dIuQxG7MVxpu2/s7nbjsJgvr0Ygi6GRm7aGIpWsClC9FWDIRHR1nBPIw
GEZsQytTCf1ofoqkZ83O3H1dtmtOq7Pjol0RLckwyIjp8ak6aV598zqswAAp7lhXScbuwHtuqpVE
Ls4lpB40LQZ5hNHP4MUg51az3SQX0VdvRp6LGB4l2oAtj7goUAKSH3U9aHTBbSiyOh4OJSxr+A8F
SjQ94VEKDtD8ANzhw+ypziwk8doMPCttuDA3y2iOhCXCXJWO9oGGpubO4+hlg/7NjtL+KbITABDn
bbmcjMXKjwIr2bwTNZtduhhnJ4SzxSpW86SS0WMaAi2wr5Kz9sg2b4mjnYk3eulxPs6mE33bF7v9
CS9SOdsM9chIYhNFwwHdVIBf2Z/3f3/7UC+/z1nisIyZqdhwZDb0pF3Z/nImgXwUlRQEavCQLwAg
LJpmZBNk3XynjsWzXdmf9jXZzqQvH4gnMFmK0bKsHMnDAODmIpiO5Nn+2nsKCuTj1fgQCp5bGxNj
7Ib6fXQ8SOlAG42oFXgAycE6E8AynYgfB4bmyE/Z9ei1ObLcyv3bk+QurdRQVKDn4NKSgcNuvaSy
4Bg3Qy5RCWoGlqpZr3slq4skneMGHM94JccadXL7h6Tf97UhiH/MV/5IwVZCOFeWbC2epgjlLGMs
jlZ01yrqrWWWv8J8vo+E0xGbKpmsZ0uglvI6r7ZSaYlpZWUzDENBfFiMQ1w90fo9uYSJIwMPPRuS
5PyINPWsGBk+i5JdS+rJ6M66CAR1Uw3bJERXwXFn8PX2cCxsGeRn2DTBnKwq/VLk2bPGTHCzb3rq
SgoXcMqULESbsFBN6qy+NQxz9rDAmR73nVWkC3dcYbtU80yQExPlQPU7rbhaRKty+yJMfl0tWSoa
kh7HlRU/jfSqrR/00d/XYrt18Puw0EF9m3VNRWwrdQ045vm8BOEhO9Kgkh2UMcH0TgL6EHlAlqpu
hJ0D5h9/+M9KLuc/VWPp2H1AciyHgC3O/RictP1833qLDzCG41AEAkVFArmoY/daJyUzvlf2wrCL
6kN0yBHjQqA/iylwN3bXEFlX6jEbXTksQQUYZYrXSD77SuGUbg5y0PpkXSV30rNANWbQe2fJ7Ggl
jI5R11gqhKWn0V88/Zh62Yc0yHGzj15xC5pX1H0aV/IWQfa072kmv7U2l43WJCm6/NJyv5iBKiKR
FTkAl7CoXUTGvsY7V1e9dv4UUVfLHwWHJ7ILLlpUI3gSiwWPwc4Dz6/H+hK5Wx3NA47tIFq33UzU
sehhYW0LARAVpLefqpB1u9DZbGXr518xQ3KMShd1icTFSmh6TB35m47OnWi4aLOctRbLPXasUR06
NkPhTQGI3lz6lLumXyHBmB46f/bKILqjD/HN8FlwuMypeMtcy+U+YDjWUtfjtvHmg/0UHoog9gan
/GQ4E8DXk0BEEL+ZQK3lcR8z7iw7A9wLwOUPPRCPiiD72Vwph9FrnO5DFIjgtYXyuEvAxH5EP/Rw
gOpTSYEbjZl7fwhdK3bIJ1YilNCOF7z12E/uHClf/aw1JW/Kpv4PRXTmW6cR6DHvgQrV5dVJ8hhA
k5ybqSqDZSOkoV+HxY0s11eTNQosZOtJshbDXQOLvVDw2sEw1Qj9amL/0jLl3DeN32v5ad8Yt6Lk
WhR3AWTmrBNa4MbRo8qVlcppgSM/JYmL/Xcvqk8RFa0R/IN5EE0xVUUhhO/YZY2kmoRRkjWfZrc7
aQCMGhz7y3/Am2JfNHqylZMq8kUcd+n0xKy7WrIB75o9jeM1uilOpMSulQeV9bJ/mFuReS2Ki2NJ
XSydLcHw4dtySxxD9ylC2N8J4aIWWrgWrSoVmKty/qDZ9kFbum912gnaeFu32FoXLkgpKW3qpatg
gyDaI1Z6L1mhQMQ/xP3Lp+ECU6PkHSUxygyY4/Lje7YoEz2Q+zGwECdyL/GI4F4TfSAuMqVlN4am
CvjOOP2AcVBvts6RImpIbnvvb634OvSUp3WXTzNqaPOtNF6XUeTH1c/WElFEbce8ixwuSdWbxowV
mjPOEFC64YmvH4wgC0S7LgL/IVwwSkBFVWoSu61myWnIfVOfJfqzKcBoXft/ZdqEC0Z2RGhcokLj
lWhJxFnhkvnJACDXvhTR9+ECwqARKdJYfhZNtR9hS0juhg9oTzitZRz2RYk+ERcQ7Im2BjVGNIuz
EFsjM4D4s6th+QUMWV+TMC2jAiZvVIJ9qSIF2d9Xma8NdCFlnPBm7aaraLxJkquQXIciTAGRXfAB
AqPgql0AYmih1xVqCn3ysoCHfPIUuxUco+jKIFygyPtiIUaLwaPRHbAc0LrZQ1k7kt96KBj6XemK
miGCQMEjKIdApI/CBcr1ycnIQNd8sg1ByiI4P750FmVgpY9S1IrVUMueS3VaXsp6ahHWJ+U8hn3v
xlH0nj4jSDtMEFtaaKjyD1uzTat6YiSGhY033vCjTmRHiom3b4D/8L0uYriYQRQjXeqaXYQITTSY
vmHta5FfoWxYAmjfS6NgDGjzyb7WjIsdRqRlbazhDTH/v4nEQYQVRXBS6+6EnUAQ/zj2vVoJTHP7
mrxoygUTTe6zKRvY0yVqnLIAvcHD/llum8lFABdCuoTKhWQj/Cqtfmzy8VErDTeWa9uJDAqqt/dM
CK3PkQsemkzC2cTTD9hHZ2kIeuWJNE/7Km1sn7E0+qIT03kVoLIhUexyxIOk9dPn4sSeJKbpdFcU
rxLLAcjRg+TVV8VBjFe37dcXyVwgMe2xL/VXuNL8wxh+J9YxHP49JfVb7bgkA4MKpq2mOEF58gbr
MwFV+f75bd8qv5XgR1m0gsityVhyKHFnu3aLKXEWgiVjxQnDyNN7wCNU/r5MwcHx5WPNLDCioOFO
GdvrpHyUwnurE5Rat6+ti1pc0ADQgiHHbMwjHWuny4bbpQAS1pDdGYlotfYfMs+LLC5aLLIclgqj
Sxwx7NHdo7pxs4ASkpHXswGd4YMlUG4zTigKmwjGWLXCjwMN+ZSVegblwIqXjt81+2X/+2z/PjFU
XdFUW9c4l7LShuKhg3fcFFIgxd/moptDJIDznDms1U7O4bOMRJxIuOUf9zXYtDDlogHnNmqhDRbp
ceWO5EzIfWgdleT7vohNCwO9g6EosmHaPJ5V23fFOJlwnFrL1QcrlUARG+u3TVipQdqbpeBu2Nbo
Io4LpW2OLq3dQpxCrnHTOxjroVUhCAbs3P+ofKx04j58NhVJRxlapak9JvWHxI5cJCxtRU+j7CmS
aMxMpBNnBqYxVo2W4TqCu36QkuyAkdJTaEXB/pfatrbL0XHGMMgN6KMZYcqQf1Imb9IE7rgdAC7H
xsfQqAA5QIzNKa8/Dx59Bv6v7MwpSo5m47QnlOG8/qoTAmMJTo+Polk9lWVRwyIY9CMwbb3Ci3wU
VnOHOmownjCKeDB/7B/lZjMfgee/Vv/699Vtq49TPs4KEs2MYkA2QS8j9LRb7ZDfd/8DIqzgy72m
hitpVlLX5qDBQEY7de3mUYsFCdG2Piomy9GvB84tP94jZ30qdSNC6X9oRlp3OjIKq/LEatPlcf/0
Nr/YShhTd6UOof8tVi3TSy4FqQ4k1a/7IjZPTCW2pskYPzD4Vy+deiOXJRiFoQXyCCrkn/u/zyLA
HxFi9fucCrq2pEUSK4AbqjtHTz9l1dek/tJrXtKLyrAiUew0V6c1TxjFjnOYWl39mIwvxAZmmPki
gYQ70ry/04oLrnXUGkrToQ1ISHllA6WV4mmtlsAFDPXEM/Xqy768zeaVsjpGLtCSAvCchA2/slV8
AhRCrM1VgHQBCNZHUZTdnEFYC+PCLKCvYZMjnhW6E91qgeH2GaZfHdMFKctz9JmhohuP2J3a13Hb
2C+WyEXd0CYVu4WRuUaZJ1XHSO38RPX3hQjMnX/3SnJsJXiZArcJLzNtaU9wCsFO9+adePlU/MRI
n9tp1DKCT6zEB7Z+iMq7KbtpxvtZWxCXRFew4Nj4gZHC7CspBOStt0jE1esnOcndTtQ12jw2xk2F
FqqK+UjO/Pou7Y2hgk6LrFzbGnY3m/R5/8tspkcrEZzRGU0zSPU8IV/B0J+cS87cYxmJ3EnZ5O5L
2o7hK1GcpcmGnWoWwyMe3eq0oO47XcmnCXTbOei231X1vQjjx+VoPPeTqoDrj0ynJP2Oyj+1RQgM
gs/DT8zRMVP0hkKhPqyOsQ7k/UxUatg0s5Ua3PuoNDIzn0sEoBy4706b28fIrjCMJLc/9r+OSBD3
OFJjOhkjQ5nEf89jmgVJm/q23j/ti9k+Ml0lGAnArC7Pgo6LsLJ7RpQj2c+l8nMUwpttJ3naRQJ3
R+hJk0pVIeW+qr9i4SeZkwP41+nZgIOTeePHRgynzMruf1y3K6Gco04YuuuibGbQOmyjW3Hiu+EM
Hnks9IlQ5Lc/1EU/zmGVJS+KcKlxgua3fvnU6edilt9zJ2iWgcEktsvH53PtYMjNYA+4Z/ODufwc
etPR43cZ3EUGs5RV2qDUitVLjBAnTh5nVKutU2sJHhT/EHEuMthZrmQ0aq/pvYIXv/00ebHbY3f0
yvB6b/bixqkO2ud94968glbHxpkeGZa6GVskXXn72Eh3UvPUxy9y+byYtwOeGPvCtgP3RTfO5BTS
lHHToG9idLljZR8X/WaeUy+JRZiL20nQSi3O4igSvDwqm/+MlVaSNxztr5PLkqBiFhJzsn/2n550
UYu7JGo0jzuwqeMRaLVOHh1n7UdMchSSP6Wd/L4b6bcwng9myY22Kdk7mkH2ETfzsbF1ZDdSGdgn
keMKPhg/uWgaejwmNS5zqawcdN6dvH+m5NkAG96+ZWwnkpcP9rqYtzL7RQNVq5pAUv6LIeZRLw4G
7GLmh8zVD91t5Uon0bwJ+yw7n40HbzUyZaYW8zTVwJu2vg7jr2EyOLluOpM1OVN7XOJE8PlEB8pF
kIbE8X/mlXpkyYXxwZyu7QVdZSHwyHbIvZgJF0bQFZ+bbAaTXBUXjpVeyYAQDjvBBNl2M2P11bjo
EYaUqkuOq9H40gN1FMsLbDhJnz02kS575ZN5UPzqIFpuFQQtlYsjiSGNrTVnBRgMQcYW/7CN57r/
lJAbzbiSkvcA7igrJblYUjexgsjfI2VqEw/kllc6EFZpJFrjF5kGF0WWQq/mgk0jjZF9aJsZNOvN
UQHAU0UbwUCDQBQPcpINEpBwKgSsXMHPN/6MfhCIcZPw7y4XnoK5Im21DKwB0NPMi0nndMZt096G
dmAmp46+7MeQzTBMMKujAojZADHZ25vTyMJsTgwYYxN9lYybEg+DofuQqPekGvy/E8WluMtspjkS
DiQCJD3KSeWbi+EaWvEhlYujXvWnfXGbGehKMy7R7bRYHks22tCR4RHz6QEWhrx9EZvxYiWCC0wd
BdhzbWMCoG5etC5xzO5a6gZRlN/MOVdSuKg0DlVZlSmyjfmhw+JqEUjaSf+CHQmsqlbS8e9U4oJT
Zsg0U9Bt8EYKNHOk1nNzKpIf7xGi68Sy8DQACs1bo6vTptXVFiNwBMwS9Qclc6ZeUCXY/vq/RfCF
iKVtxiFkS6lWfkgBPVTnn/Z12G6Dk4sEznOkUKJDP+H9kYLYTgU1IrBEXAtjnpErO1gnFlyC27Z2
Ecd5jzpPcTtNeCBGNiPq7NwwTw5lJGK83YxyK604ryEaJdbI8Ahod6qKW02/o/VVDBRcwemxf+4f
ecRKDuc6cjlNsT5BTvZrdplRh15RekDh0s7o2x2lXhB8tp+LK4GcF1VjoiyqGsPmmu91DAZS1Kaw
hxHVIEg0dK/Mr205yPWXIiPeoqFRjUpSbzzvqy06Xd67UD6fDAve1badkzSFE9af5uSrJgubEew7
7Z0vd9sXqmEhlQHA2YglhwE4HZIPiGGgipJAPbZHEfSYyDq56z6sxqKNSYW5xfCrQbFybl41ogFM
kUtzUWNpk6qrCOuC0utcvQ6pAHtLoAMPMixP85hNCrLpZPmSTdSztAar5T/2LWD7qXqxQx68r1fQ
J1JN1KsYP60dUK8Dyc+Ez4JS85VoWlukEhc0hjnt07rEBRXa11r3c5keykiQrmyns9idsrD5g/b0
6yD+6hGitPbUA8YxB+xA9BWXRdDJDubtpkcTlK1syVz7HN7GZ9Hk4rYrXcRyFpf0eM9RbBx4WXzT
Zz9M7U6K0exLVG//g7Hf+dORLnI4q2tIkVK1R5hPJBNUu1IDxtZYj9zYaA+60rqjbAo45LZTst8S
+ceqoVG7wJwktkebPnEqObNdu1yOrVqMfkXNDxOZjvs6bpmJChxJTC9ge9/ih7b7gpQK1u1Lf1Sf
1VE+ZBFwMht/X8iW+66FsL+v7MRIdCnOsS/oZ8OjoTYP2iSqOW6ZxFoCU3MlISx7zLuPAPnUza9z
4fVG7E/dFyMVxIlNi1/L4aK4Ddj2cijwTLS+DKqjopygeMk5uZGfBl/xzcP4nPp49Dzvn5/oI3ER
XSn7PJ1SSLWtAyO1yc7ZeyLgWjHOp+w+i6YcqBeeNBv3NJFv6DxfjYoisIQNemKAMmPr0jLB8WXr
/LyMpGTFolhYV219+oxnYSD7hUfOSKWwiFRcSa7yiB4FhnUMhy0CN4dZcbNv7zjOy7+BXyrp4joZ
tBqbA9Sa77Gh7is1+V6kpiBt26zRrHTlt0r0rNPmpAGvgjr5GarTfv8V8whIFsEe31Ru6xnfsXkP
hOV99TbvGVB/KIZpqkBqk7m4pQxd3QApHdDHdzOKDP0hOktu9WsECV8WCHcbt94omgz4NM2wgUrL
N7CMKEyTrtUtEE6zlaDy0JSe9cQ+YXHoRTgWW5FkLYwz0zlLRkluRlSA0BzugywL9s9uK46sf587
uiS2MmUpEQ4X9VcVXet676SLvwhJbjb1wBqGqRsYmsVs19t4hVHgpcknPOywJ+FYyq9M1I3dfKNo
KwlczM2bullSGZqAB5tBSKao6ZLKGSuH8amzhYK+9PYPb1umqaPrgxKurvNzWDaVDaCVT6UvP1SJ
w1J7jOliE1T6gq07L7oTPYw2T3Elj4vG8RwC9dAASoG9BHnzJSuEZdatt4qGbVKcJBiPVR4LqMnq
ki5KV/oJdZSAWTeWJZJXQvr+KQlERChbgR6YgGybn3Wa+KdrSGojp21V+sD/dEPDGZfRUUSr75vx
wdQMXTPgr0ThG3RRYSrJ0o0glvmKEV2vxDC16Q9n5rKSJ8Ic2fpGJsHLBgstlo3m/VtLLydZNRIG
1ZsP3+Fd93kkf9w3u61DMy1LxoapTGwQqryVMNlJl8WUJU3WUUUrsFruaC5CgNm07bUUztakhtJo
jpFPS0/o0rIlbtt0yKn1xoZtcXs4ued9vbZFojtHTBsQAkB15hSLwyWNMS7lZeCOPbNhtuicuaar
YHw2+J9YvzePciWRezRMvRyXao4CZHzy4mcNOHDROT+UrnWtPbx2TCRH1FXYtI+VSC4SJrqlouYA
kd300WjOeeTtn+JWRDdti0F84gzR7Xx7iAt4Gpqww9NuzK+S6mDnpVsmXtn93BezdXJYcwY/pQU4
xD8CBcBeTWMwIQYH6Mep7Ui95ERlIcop2AXHv0kY/rBtvzZuTU6dttWsrqBownSefce239VfuU+x
/Z64eeno586Nz2CovUkCEZPjpoYIgZpuYrdT46NG2FhLnpbY1RnUFwvMNV33aEux845jXAnhvCwb
455SBd26MP2YFjdKmTrp+PnvZHDZNC0zQnoZde9ljL8mTXmq2f/3orrI1lsOSSZGIoFhgiV4zrBH
2llNr2Kwmqpg1Bo/yGANnbUEjICZM4vMj332P8wCY/qM+QdVVT7K2jTuMjNDqEhPCUDeksMYMByx
9LB/dJshybrI4S8oWlgDXokwc+Vpdme/eyqe4qA4sh3fDFO2gSg6bO7yrwVyMbCoBpBGYuPJa7yb
3o8e9aA+DB8T4gAtzbzpwbmZYcTbk37Ygqf4prmvNOVCYWIpRVqkbCpHPSRx5Sn0qmtE7CGbQgjm
QxXdMgCVxdlIb5VWq7LGUp8dNet5yU6SCIF4K75aKxHs76uX8WRJRCdshkDXIifOY8cW9Q02DX0l
gSm5kjDGyWznBfp9RZzeV9LiILE5Lyp2WFpZdzoyPe8boejQ/ogRetMuDHM2Kg+ddqJtQDtBC0Ek
ggsRSWd2fTNinzgrfybjzai3Dh0f9tUQfRjuKUObFBxqBBdfktmnAnNFYWyK3HUzLGD02MI7Q1Zs
fh4hy2g3ZDE+DXttI+y4bEQmOWOGJHpUPBYnzByIGHWAnrMlvDFeh+3/iEor8ZwPLX2qkmFEJ0bP
p+GLOWltYBn5XSq1mlOVfQ17tCqnabuvKeiPHdWaBMO922fMiGZ1jaDuwN2WepghIRwIgNHBE6EU
t3R4zxMEXaz/SuApL5VRWxZFx4VVxfVpVIg/tpO/byhbGcxaBBcCIxB+tMqIj5jnAKyNfhH1tuwV
p0q191y+K124z1UAeEsjFCEvyc8zfZwA6l193Nfl/0j7jibHcaXbX8QIerOlESWVyrat3jDazAAk
6D35699B3XenJIifcLtnVYuKUBJAIjOR5pzNi2UZhuWh7QvA7sLFmkwlW5qyQ20OYM1Nicf1fplk
g3r8R67UzlZ1A08b2FSR+snRSoPMNRz8mOyysDMeqLbPl6+ygGjzXM7EiJYVD90+qXGBbUWN1pH6
HVOBqKA+GH14e9c2044YMAN2DM+y6GKpPimauc9dxBLDcYgsEMW1qt98mtE3nn/meXb7JftEj3+i
2+dSBX1gFekRkCHWZNphLO/sRmKetm6np7loCOVTo7YYtEzemppDtiJRBHIrXykdfZcbS324vXkS
KWLI0s+JZjozUP6ntn9UZy+cayZLC3M/LWrc2UrExvRMm/vSYwAhzw4Axg8/kudyP/10/drnJHe9
7KJumfVzccLBeAAfyMtFR5K0pmvQDuoQTNow+XNO07AAnVs8jvoRpQQWDdbQykayZTsqRC053j9a
XqKAO+5snlnakU/kYD1YQNFuA/qt2a8fbh/h1qPnfL38g84ijHmoh0Xl7Ablmj0hqeXsDJgRzNUQ
5xHNwOyQ9Y57TyntJaZ304PhcWoBN8+xdE8s2XmlMpujAg+2Fq/G+kVtvur6szWfrFYPSBuxpghN
GQ7YZo4cIk1MteuQKQIHmkuvtIjaOJDOuoObDqqgvhtikH358zMwTnYssH3Xt56nELxH9/b/VDTf
1DEXaSKdRw+Ad7vc815X+2bsUWTrf7ox7Bv1QdP2YmCuzf5VHawgAyxJ4us++VB+02X8Ttv7jul3
lBZtDQiugp/omxLNIx1vGBpj0/jWql/K5kfJueI/GsrJLkA+LsPM2zLn3plIIR5zCoeCFgy7bk6K
ryZK2GXfDLJTM1mBfssH8ue7oyI1D7Yk4fqAnTJXCfDaQ91AXV4zD0Dl3SdWL7mmm5fmTIxwaZbV
LkzWQszsfk9BRmcjNTbPpc88oFF6O9b/ffuSblgFPHP5BC4SpqgIC2FKqXetObfwUe04HYZej5u0
CW+L2Ng5iHA8B3VK1bqqN68sbdV5GPDKRQsve0n1D04qWcVWcvRChqAGidsVc+8izzcF+ej/Bzpx
bH3ensl2BMRSt5e0pekadg1pWEAwGJbL13xm25Kp8hhgzvjLfcX4WXqs9wuYe+hRVqjZPB/NRNkN
OSpABAtq1zVZybockarLdN8E8J5HZGvhPyG4QazlXYSgcjTTVpBNu3hSHNsDO/Z37q9i8tfnCoO3
bZw8rOru9u5t3NkLgcLmKQpGIHsyAljIulPmv1OaBab3oxjM4LacrbwHBEGvMYivI0EvbF7TJqTV
lB4mGTgkegAe22C9S2MrzvZtQHYydqztdb2LEzbSLlVlbEyEya1T7Rfli+bNQTZbEVH/5EadrUvY
QNp6fT4W0PaqtO9rsz82lVL7amV/v72BGyG5BoYRpDk0mD5VjPsrQx1XqswYPVruqcH8SU/9Vr03
59Oy/rgt6spIcH47VD0R/gOR44rVybVQKrdaV43qpoz72dn3Mw6sXCWqdx2TczmGBm1ABQNvMH6G
ZxfXGhbgjbAhj/jF7eAd2zsb1Cnqq/kBfjkYgXIy9qGs6/m6qCyIFTyjuo5tBsCDHBDuvHROnkEe
ob6OxxHNh+D5KH3zpYmKL7f39Fr/BamCVcy0lhWDs+bRG1Z3mD+yv9wTp72xcLEdzFxJDvHaDL8J
NFGhAr0k7JWwuy0jS2qmVf724uHQoSzI76xYDbOIhNKx3CvDJUgTNpVNNWUUlBNRRYP/4FqmsdG9
0THw51US/TaWrCBQ2E/w0XqzBxixyCIj8Qtd+zXJi5eqaI4FIUIIl9nJ3NszhJSEDnegsiQg+LPN
eNDMPEqzOY272k78uanqr9RuMH/gjTIyjevJosuPEFuaxlz30rRbuL4CMurRi5T7hEMBBXJfemU1
BVFiBKI1zGQrTrEgts/KvweMoxQrLDWTzXFs2hjjH+0Up28WvV+mHnWYyL13YzMoAWDfxaBnek2B
2PPW+WYmgQypRePndeFehfUJTshzMmUiZZtH9n1/yk+OT5/AU4/+I4wl+959twNx/L76iBlIafAg
21rBIa2OORe4p2qkq/GqBH1t+/QNzdy/bWiuglZhiYI/8hh1Rm2C8Z6JdQCEdeCm2lF162/NirC1
Mqdjg0ao33WCglDB1ozWOlTlPOZRTb9rI3r5a0DoSyzo9gaiSI16LZ40YiaSpbU+ujbsmdv+aNpv
GR6PvXGHrMgfreUfOWI+0tWRiUB7gRoZRtQWO+Q//bx8uX1I/8edfhciXDRW60sPImoVRUiMPrz1
NJ20Z16TphEG+W5L275r78L0Sz87TWo6YCpBjfJltw4PXk58XfZ22TwdsExiLAGvbtSvLmUAJ9dN
KlD8Rtb8ga1dMFZrwOy4q2QTnduO9EySYPgNli5M75s84t1SdtDdt1rgHpqvQ2gjCc+SUHu9vX38
Zl4ZjTOBghNYtKkteg8KgafiE/CxDnjnSk7o/1iUa3sggnbw/BO2b1BBmQXy4jyiB/vYfQMh7y/X
8Jef1rHZpY8EucrfTk3yK4ua2X8lCttYAIhraCy4NuJUflG5gWctkph/e+PeRQgbByC2Pl9n2Hh7
OXblLv/9dvDLNYhXdagKmAQDuzYc1SN3IDh8wPesUQ8WMNmGbWv4P6vxhCvbzF5SmQy3yCiGo70G
a2L6aZUBMUtigPhZX+vbuyDhujLFSTOdwt83rua7wFLR89Wv9djsdV9LZC1nMmmCS2yRLCdqhri0
Nf62pl1LXxfvFyGfm1LGOnVNdcmPy0aHBxDGkDG2uL6cxfu21usjSWAj6Kk+NJF5ZF/sTyU4ZLQv
WOUam4/2z/HOCbIHLWK7MSbSOaDtJ8fZJwjeURlQ5Eq7Lge6XfKsP3s5xmeKqAmKT8mpoui6TH66
oJOQIU1txh2OBVI32wVjii6IXedWBXsYFLVfZ0xTHb067Jpvdf73sj5URjRWv43ki63WQSQHEhBe
gRcF6iNcpQWCtGgG0FCeTr6rriGqRakhm1W9ng0SRAm+37b7rConS4s473W6N4/1jrNXOMzHPFLQ
PC57GQTtll3RbWQR0K6GAphYnRpXd1w6Aj2q1qjKngzy4bbB33w6cSBYzdShqGiJu1RUp0vYoFfQ
Eu2RAxrx9LH1kiMuBQ6ZFBZjy66guIxmT74m8yoxYozQSA+rWXVll7PvizrErftFFvtuiUEbCNJk
tuuhX1bwMKzyZsDTwW0qTjX5BKBua0oPmkYf8koGdiWTJfgWMi6m17sKi+bJDjRM4XalEXRui4F+
V2IsN1/z5+sSzmqYc5043KhwnnAzqHfWGtpPCvP7SDlC4ydf2QHdS5XB5HG7KFppFw0nSJDYBmYx
BXfgFHOjZWqdRw50hAbFtwLUaCjgYK60j8tAVirdCutd8EehPRNYmbb4CFw1o3WBaAgLQr9XxPD1
6jSUbrCsMJx1E062JPe9dcfO5QnLU5tsymt+BTrlM60fpNTNWzEpSvJQSMtysY+C2+lbilxqhe1T
51eVpEFO0VtDZWW+7VW8S+H/P/M4DWAjgC+qqlED0hRXKY+9Okq6nDZFWLaGdmMYI1V8lswNSd3G
oDyOuivdh6KWHMTmwb//vhjjdO0w6PYM/Xby7L5B1cyf3DYwnfpHugAgeKF+ZilfJAZwy1+5Z0KF
059W2ielmeWRXgf6/RTwyTTAI4YU2Md+3vozZnVJUD3+j020m/bjTLwQAemJonnrhDXTCuhEmL6I
8t4f77zVJ/f1nrMUcY7KdNzVv11ZgjM7X7iolnXTNSyDZM0mj7wTa56Mhw5/b2/wttJ4NrjTXBWN
oIIxbotKyzQVt1lL7tO+CDoggNyWsHm/bM8zHHQ98xVdar7htVq3JLhfA7l3x/uq/tjLgHXfbM6V
CTyTIRwTbeE9mEL4S8x51DDpjsPijDb20ww0vj5Cu5x7Kr42Jz1c9qQLpJUfLuDqA1wV3XCoJxgo
MF8ukkMjGcC71KIlnqGfGnCKrYgdOF2znKPrWikRbiAb7llwNyqGTi6F6WxiZpLiTqhd8chYSv3R
ST/YRnJYXVk69fr+QRZaX7Ek1OrQeX0pq88UrcldBqeWHRTljrIPXW/i4ul+Vnwu8vt6UaPb+rIR
81yKFEwlRhrqYtRzLVLuzJjf9yLWD8YzHztRQlklTSpNCIjhrz1aFyleHTtOvGSD7V55ICc+QEEj
2QDF9V24XBo/2TMvsAxLZwLZH9OFy+wzYod0Wu7Q1SEJCWRiBG3sckwZmgt2sFHKoMG4y6SEyfDb
hS2knlR0/KBHw+KN5MLO1a3tDJWaAL+CAbPUTINMjQtF8btJWrK7tlKXooR966xJJzTBgsy4/sgn
d6wX9df0U93xlhyj9pcXmV5sb+H74oQtLPRlVBOasGg0Imt5KdSnWZOZ+M17fLaBQnC6LKlbzK2H
4LR6RrOPWw9+BWTw2pSNPm1f4vfFCJEpGC3NxCih48tbboIzbylxG8uGFa8DhItTEruzmsxI0qGD
EdTNIgm6AYM7SsamwAJZVrTO625mrhuSDBPYt02GRD3Elq0OM0MrAOh5IYQFRLF3rXSYcFMfYAUR
8aKDBvHi5c1F962uLin8JOZBorkuPpaKgy60/NPtlUjEiFsIdD+nyVmOMk/ySKY8TNOXpivC20I2
tguzWy6cPdJ7uMKC/5i7dDZbfUQjkEmfbafwSyJD7dlYx4UIwSGzfEjx6oLbmBUW2i5BkfgE3N/b
69hQ6wshgm+aFM8yOx2bldUfO+WBFQgG58Co76r5K3pXiCVDPN+4sDomIQHej5kZG/nRSyVoy9Ep
FAerco30Q1P0f2XuFzDa7TxV/30LfiFJMA0Vg8lNFLh4CKuqT9mMmEYiYuO2XogQNFpNZuqNPGTh
2UPjIQd3qleF/RDWBTiQsufbZyXZOvHVmC16444dTJDZmF+z5WVg6CQfD3PjSF4pW5p3dkZim3xF
PJeME7bNzLo7o8vuJseJUyQsb69HJkZQ8Crp13JosR4OjqZo2s5q3F1qyTDzNtKE6FJ5VzkxJ6PT
GkA+Y6uiWG/saKDt3SMmcXd1tPY+OXFE+j6m5CDz7ZvL03SMnGPo/XqYpcwBqo67ha6ECcO4eWu2
CdBAmLubq7r8faThN0YJC35I528t8cyUsVOQayg0ZE44rmPHY7Ao2fEpRSWUAehtWT80r/wjTDg5
o2dWDoYZjefsqBlP5uEPNOPs9wWrlC9torcFrFJbP6YNiI3Yz4F9vS1jI9XJWUTeF8EXeRZIZoaW
mHRE7NWHE2LWFDHr8tojL8jbOOt749Xb35a4rRBoqcT7BuDWYs0hb1lvrgoisKI7oYuyGz8UlWTj
3szn5SOKL+pdhnAys1qbQ27h6ip7+1iGzae+B38Yhmkw0sxBYDEPSQLlVxnb0e3FbavEu2DhyEZw
oqs9w+LKvvFNjNUzWeO6bPuE80Lurs0ooouIdod0/NLCKRrx7UVsvWR0y+JpffCg4xUqeCdWuTkp
KkUDJBE69qL1znxN4yZcAz49qMnmGDZXdCZN8FCLltlTAgbKKOvjXvOb/tWbJD5j81jORAgeqq01
g5IJC0KXQJXsFxlOCt+QK317/32RBFLJqiYzM+jbgrctPMRiWQA1jrvMAGYPkRyPZL/ER3tKVrSi
Vtgvd91rzuon7jGTQQ5INkykgfTSISXTyhMD5epreeQV32/r2JUXt/jMioWeXVRrAQouqPHSAVBL
sRcaKazym/SDPj8UGdrU9E+35VzrsiCI7+aZfVsQbCPuHeANYrJnEX1kQX9MHg0AqmYB+XJb2pUe
CML4qs+EARuqAhjATKNe/7scY68L1VeylEHhSRT6SgcEQfxDzgXBJ+WLYlB03qSVb7D5AdS+jwAm
CW8vSHZMwt1UvXLR8pSoUeYmvtfYvq2B/vFoS1sgZAsSbihTWmtsPJVGpP0+aI1f0Ids6ILbq5EI
eeu6Pts16jlNlhsTmDjt6rlcdX+YjLuRyV5FMjHa5eFkvaEkqz5O0Zwlys6u3MbPZi179NzFiG6v
6LrJ4lIR3tT/bElNN7tNhpH1qPp7itiL5qdwc/1xqfwlZGEdy/iVr2tTgkDBw5l6DWuqWzRyAJkY
Zr8oyOLtJ/ol/3sIrb+RzIu8Q0ckMbJEDd+CmLNVog1zrImFS2xlRRr0Q/pUl1Md5rRrEBWZEgMr
ucVvW3AmzS1GatJ2niI92ydkb5ZoqNW/pOmrjaTD7fPbUhXkAlA9t+FnTZHdiLkNaEeTgSIBy3yq
YwajBTz48uu2FH1r/87FCNY2yYe1agdG38JixadoVB/3xp7dH+xQf3QP5R6ZvbB5AkA48qLTUXnS
H+qQ+b+dC4PyoNHbtgEs52iu6Lpqi2QWHAvF4ND3Svk1Fh+s9PPttV6/c7gMgB2AXsnTUfAW1poZ
0+DqSU/RkUG+6wFwN6ChvInGCTgwQHHQQ3qU4Spy83QRAHChHnA+HAjWMbl/eeUno9bLgZm4FYYW
rPNfw+x79nOVfTLnz4z8MH6fF1wQKES4S7NWnUY1+M8RqCIV85X8qA6723u5qZ1nqxLueqZWyDLP
Oo1aU0dDcJQ36CWX4ubyvbm1d8KBLYtbA6llxR04zmiZHz7xCQp9h9dH/Nu8jMKu8QWf3WxaZcow
gSwoqp0jUM6dQlI4lW0Yv4dnv4/5mVYx1AQ5SmA07UvbofdlasbLoroSiyiTJAQA7pqPKhkRaWQG
pp6sKR6q9kiHQqIBm/7lXLGFACCvdG3tZn44z8Ceiqe4idl985NDe9TPf8BxIhyQEAYUxeIoTeas
kakdbQJIXA4J8Om2VnN9utY3E9ikGK9STTH3ZpFpMgk3EEbxdcZAbP96+/f/jz1zwVmHrCiHNLzU
Aswve6naIZbR4+JBj7JdAm5z9GHx15PyMf/0220wb5v2Lk/QumVtbK/XzDXykjwoxmmXI185ECXq
VRnm/XV9VJAl6B1q9BoGX2HBeWtKe+jAMaEExp4jDZVIGti7NCyD0AKjYhn8UezhgZbmvxsrKCOg
MNpszXByU2D8tHZdPO5/Lo9D2ISuPxzUfR7IznL7mr1LFPRRbxfWKX0NidVTZ39Z6o9l/+22ukhE
iM0QTqdYE5CH8GZoPpLxHiPamS5hKtjW+H9WIaZcEmXpjVxBlDGq9pF669EsqQQbZStmOjsaT/BH
rV1MmUs66HwH3snxV8s+aZgdg8OwKtl4Gtdn4QKbmCnFVKSBdkBN7LPRF6bYgNaCW6rbH0tT+Kmm
fvRYd8i8Rmb/+Hdfy0IfG+aNARshJhSpW+dTn404HfA7YaYj5CTjCaIII0p3sqLudQu9helfcL79
V5qwi0sHBhyM4GBlGCi0Un+Ase0RmRW/emmN7TpJJggTvDuMxeAYfBv15/oAKOPQwY2ioRV5z1qg
+yrPCAdADItu6/uGMmKNbzUjFQZS1PemnjJKWQGx6RgB9P1+oevLbREbVwodIry6oluINsVO0a7s
l7zwrDXC5M+uzerYStGqrZSSlWyFmhdyBMM7OcAfL3ooh3qsD0mMbvofH4vAPLTRFBLMwg8f9TtZ
0nnjol3IFAywYozE0nRYJIAD+qSJV/Jg2qdyJaHhSqKZLUd2IUuwt16+0spIcoo8oLEDm96xrKPx
bn7h2r/sWXnQZCNUG7HghUTB3iZTMk+unk1RprcR6iLxyuY98kRha4OxuySPegctndBXraqpj16+
T7c153rwml+Kd9URSV1I7Wa1ZWF75+LV7EnUWsBnK17d4qvhviraV5dgunF+lkjlV+3KymgumKCQ
EweMn3AVAX0zoYWr/Y9X1YYjcCSynQPM4yn05k/gxNi1in9b5vYdeRcpRN0zYRhpN6C7noa2DlCi
/J2N6BxYiUSJ+IldLQ3IPqaFAXrg3QlLW81pnkZlRUhsnfTV2ungYmuJeQIElA/iwQi91vvRkiEC
bxs3m6ew0RZhX6GZ1ug2YmT1CKpd+aH5DoC45yZ2D/qhAQscKNnMXXb0Prb3Miy8Ld8EP4hhITwF
jasWWpCMJwZRhj7K8GQyTMO3lsOCUQ6jl5zfViIGqEzvkgRfofZ2SvvOU8L0c4H1ebsuQHnjwT7N
x+bEYQl01bcOt5VmY3UA/cBuos8DLf9io47FmtGaHPDBF20a5gA3cnkrvvIwpxJDsOEkLgQJlrXC
AMfqJdjGuV1fdEUJFqWQrGXLulnAWADMvQ00lSvoSqvCy9MdHEB6RDOoG9OIfEue7LALOcEdxQP+
4+3N2xSI/nvXVF0gYRjiu6AEd2M6LdDJ4ZgdEDtjtMcJkj0vSHGkWClKItcA4epZ5/KETSSMqpZN
U0zfxWhH+6z5JPKChkQVUiBoXpShuG/dOchzARjvYggLfQX4nrPXb+FSgO7mFG/S0xJ7H9yjdUfD
NNY/2Cfr3nvmKXfMv55kHnHDksHjIRAEUQGqfmKIVmh00LLUJdEEXBb3sznfOQDVlJzdlhDI8HRg
3nioigmucGJObs+uSiILmCnf1GD4jva0AOXzu5IG3nP1EfTQAZUgSG0KhZ5w84nGSdF2ajbTq4bQ
NZrQ7Z18KzS/AsDl7ZXJZAh+ALFtm6jaBLDivH+hSvKjM7J9NRsyxF2ZHP7/M+UYVReu1EPY5y6D
n1uHJel9lkiu2JYQjp6uuZwzGdASl0L0tMF0tzGht5qdqPVNzU7974PRookCxs8EBAFOBtbjUgYZ
7EGbKGS4Q7rXvfJeX4djOS3R7XPZsoDnYgTzXnZdxzwTk/fOYP30KItwLhLXvLVbeM5rKuaqAIQs
MhEwT1Pcqa5gFdzHBOOM+l9kkLQGyUQIq5ipxpwu70hkVI9m8reqn6Zc1pO4KYMncwyOh4i+gssD
sdUBHYnWQKI68THYilrLfhg+3z4NmQzhluRLl7HMgIxp7IE9nPkqLfzElo24ycTw/59dknTpajMB
wl601BSg/J/6/FiAOuf2WrY0y0L2HXPNSFTjkXQpxHDBuUeNnESkrzCAudwbYxneFrH1kMUY0T8y
xDA6N9zUw0wzwexvEhvhvC/31YEEoNeSzj9uLgfYckCf1gFzLBrJzBv0dSEQpSMhNb+o88/ba9k8
EzTIgzYDtOGeSF+gUhOk2BnChEaPXS+DBgSWImuO3/SdgL/8R4rgqxtd9VY2KQo4/caQD181AftL
z/zldah9znrCwTHyvxbHBzvu7QVubSAAK4FBgPlo7KBg0PSuNozRQ1DnmPu5PBpSi3ndY8SfNSDi
wh+8cDBucKlxxTAuM+C0E3CP1Qdrj6kX0D/QH104RwDCjo0nEMXeXtPGfl6IvCr1ghEkZQNE2s/0
NETGV7DKoAoE1M+/u1ALWl/f8+TGH8RcqOOheUblynKd+6WYxp26DnKBD/2QvtHYrRgZ+cC7pL1X
Wdlp4xHAxbnIo2BY6zoVBrQRtOdWKM1Mx+SZQ4BSCtJztX4DqcleAOEbZH/NtWx3uUm9jCwvxXKV
OrNTejUwlbqKB6xH91hgiGq+a/fry7Srnopd1fv6i+Q4r0BroDrn6xQMo6ZPltt0ahNl1TeHab5N
n8phT8YoId9txERa8+J5NJJI1SXLFC4lNcbWUtO1iXpMdKgRi5SXZNdGSmzu8QSSJGmv7czlEoXE
jmf2aZdoiRc22qtafXca5neWJNcs1RchjNVmW8stSpIwRbsAMuh+FjKQ1+7ZKRnAVMnZeWgsnUDb
NADnxycYALenaWF50Bd6yD6OpyKa9xm6TuMRjNtomlL9/4GBSKKjNlepMx1lrKmBPLdAZU4TasAM
NBn2wXpO/NZnYRk3kuO7tqIXxyeGhV49rq1SYWc7smuAoJ1JXsRc125cOZvr6tlyMEWbY3QGhmVM
v83zXVMDUX0CzCppA4nWyyTxjT2T5GWMjXDdSUg+lyeyH+IiQEv3hFbNVysmyAwrryomT19kNOky
LbEFq9LknV24M9cSd3jSlOKrujrHYjYjOuETqHK/GPmPlQBcjyjfvK6JSVEQXxkBBjqCeO/2Nmye
J1pUQYWDp+xV4r/ttJZmFixr2tDYbp0PjinF+rjOdkJnzmQIZ6pVZuU5CRa8msi+68p+XvoDppSf
aKI+DyYGktzuxVTaYFy+r3b+u/3t3KYCW5JjJSJ2Fqd88egjitfC4CjkQSsyn+bhKHcVmzb0XYqY
7l+ZUyakgxQOgtw+cuqn+cgnbdGdJM2+bcSdF2sSK10eYfkyZp6HSMONm2MVqwd0rQb2nZx/9+0x
eXUjwR+D9CJAuFFpuLwnJFcpNRucXvk1P43heGrQRGP7OUi1OH0S4CKi6mTEc9S/FE9I8jxazxzN
xwtl/JDcet76EMGoj6A6X8c+x4VlB2IDA75Ha1R/57APqh7pRRE2mebfvh2bzsoEZ6yOdPV1hcU1
E51MNtbeqR8bO7RV4q9L/O9kCN7XnjWlRPoKyxpBUsAnf1AXc2SAPrKVCKeoe8WipVxj0uRpMnZV
Vvlz9f32SrYt29l2CSfUgfPPJRaEtIjt81fry7qnYe9zSFf7i3uHpiuJ9dpoe8VF4Jrp4nSuKwpm
sjhtwt1RG2o7AFbsk4Px0uMlwZEL2R8ZyzNpguWuCAU7kQF1WLS9Vt7pncS5bqROL5fDT/HMJy2G
ttqNA2vsMj+JvZ32hYZIrqe43R6Hk/oABZSc2bZieCDYRqcyEK+FZ1GlsA7cvNjBKVADZ5dG7H4F
3mQdpQcNjfDgxngxfklkboa5ABb/r0zBIVhezeaGywSKya7ezfs19uBy68A53Ja0uTiAieuABkDH
micEZFrZeQZabTzeQrkn+vict7+Uuvzxb6Sg/nN5anaeuajfmVCL+ROhvW/kd9ry9d/JEI5p6JAG
ZAguUf48tJbhO1q84M+/EyKcS8qQGE0rODHSGr62/nQUy4fVkEjZtOP/HIqmCoFXubZqqQxYiuk9
kfmVlS9dcuyBTpGSB1p9GsDZeHtZ2+7yTKJwb9PMzctx6hvgHI1hum9QdUzjZcd7aWSlo22N81xM
ZYG8zbzi49MBpWoivxK65L5cTs36IE02bgauUOj/ihAchoVYI+2MoQFAVOJbQ3JkruV3hf5lcbo/
uT82cmdAaoILNAR7RJ1pmFoXR1U2k18CxCOz072q/1sxwoqaVE9Wi5+Pne0ncsyqJ9ZLMrSbSne2
EsH/2da4ov0Sd5TH+uzY7qeduVPvfr/rAwb8TIzgAclYNsgL4Wxs0/SXzvONsZJp86aKnckQjJqL
ih5IO13uZZfA/Xt41vZelH0x4jGynnnz3WqGst47vj1Xsde7THHyZ2GGShJY2TAtf9n9rmMPa/bV
Q1/znz0WziQJhs4s5rJwQI8UlRo7NH3m25OS+JiPDidavha566NT7cliJQLAcfDJQCUxBT+iW0sV
jCCbUosYIzQl7+K1oQGdT5qdAw7z0BQJKAssyXluvsDOFiyYw9w08QzKofxeH1nFoa9ebls/ibqY
gvFblNGoido1yIOfKsAzuA+mbC5so53kQu3FgnnVgtUhSbGG5agHfOi23VsxcC72sr4D2WIES9Hb
Ta5MeBMDCm1BN8cQzGskTR/JhAi2glZNbWo5hCTotxt9Z2Jocfh39sgUDMXUmrm6Akgy7PMyLhPD
r5r5ZJrsJan1k5nN3wEo9mDU5p88hs+UTbAd02TPpV7Adnjuj6H7Rm3XX3UZTIdk/0RMBq/L9AoQ
FhBCX3Jq+Qo7utKnmeTaiKMISQmqTDwGvdCuEuvUJ6t2BFyydJxcYg0swRpUpkOnjht0sGLvlqgL
3ON/RoFMtAEv6ACeQqTa0AcsK4pvP23ej0psM1iKMteHDkeVHRzfQNuLpvruwUEqsQor15eFym+l
/Rt2T4T4nFelAzsLssC8aQM9L9pdclDvrd3wWQsBz/TgBX1E9wpWv+f3mgTzPecFUX16zON+t77e
Nlvb54sXCUDwUbgV+X/H3FhnlsHjuOzBqu46WYv3ppLivaPy/loLVYXLoH1E6X9VjRaWxEATqI4x
5vS7Kc31barPmRThmg+tQ1DixlVo0Fyo7RQ/31V/NffgnA60b33EvbUNSGfk2WUEyrL1CTe9YH0K
9jI8JU0lIhjtMi3MoMq6HbYT7e/rE+MCgMhMzsKdF/k87zj0lBJpD1XshvMx/agFYGiKxz96pZzJ
FCKEZh7KYtYbnFyGllTC53U632plHKjbF/BMjnD16zHv5iUrkOp+a5zqQAWtBOzEQRbITvntJgV4
0DNhQhTQVXPmTAmijnrx/FVTT+oC+tDFim/fKumihGjAUEwQ5S7wbV1kH+2giu2n+m59Xna81TXP
Qom4zbcKWlRM3i/FaVIvb5k12rlqkLFB8/W6433l677eey8LEoV8Rs2IlEOzR2v7bbEyqUKU4OJx
WTYebAcFLqtajMc1MeKlUJAynKLbojZDH1AXoVcQzE82enIuV1gxbylbbkfU9gnYvb7W7bLqSJKd
SXcpO7j1vpGWt/hviqb6XKagmeqESra96Ej/9gAtLdVfDjWC3uqfjRYt7cbwTC1nV+bJKbWrJ9A0
SiLkLdNyLl7QVeYOaNYysyREfTj3XRt9nyy5G6isyrx1jOdyBF2lbV8wdcIyZwKSh/HXUimhWu91
IksQbAtyURswkCXwxFYR1Fsmkxa4fOZoRVrZfqwa5eC1VUwHGX+vRJTYMdIiZgU5WgWzXKPreh5D
okyhUqb7TJ0kl49vz7WW/LMqQ9DMxjEcDKtgVVTdTd7nJCkl10wmQFBDm7aNOioGXHTzEyBcvkl/
G2wTtRveXvz/D0ZsepkWQiozqRuQcB6T+Zh4EnMoWwH//1m+NdeM1GgWxwsLjVNQM2kT0mZG93wF
ggHU2syerUFFSu1zfdAja0+O+R3vEQLS/f8wdbJ9Nd83TLB86lIOK6YBUbBwHxSk1Lr5zvz9ZrfL
QxEip67RjEJbYF097akGPjm6tzq9ktgY2T0RAifiWXORlBBSpoYTe33znCGLd0Tj20/dzv8kpDg/
JSFYSlhTWeCrh6XJsyjHMz81W78trZfbzoL/zI0bKUZL5WR4I9ikeIjNx/oYiOrpXg5LvjGwc3FC
YquTCuyUlZW4mJywCsNVe0yzBm/9D6k/RvqJPSaBB/5hyZnJlifYA4yneZPLdT1DN9yAqcVu1xzM
vaxKIrm0puB+uqa27MlC/Je5hyF/yqzX26e0eYcA5o6pegMQ/FdFg1aZQa2wIAFETF8D8mPrBKr6
47YQfkmuVOEfIUCIurQ8Q6dQ3o4M27mQsFCawKzSaHWS+9ysT8YsSwJt7tmZOMEXlPZgaLVS4Bk7
fu/bF1Bg3l7OxsAsVO5MgHD2lteXs65j0/7DkZYe+5MWAlk9YEF1cr5Vpzfeq/vpzn1AK7EkmbJp
LIDOCLZURJq2mHQfh8ReOhxkiLSg33lAis0+6c3/I+26luPWle0XsYo5vDINJylYsiX5hSUn5gzG
r78L8t0eGuIZnKP95ipVuafBTmh0r3Ug+Nd1NXmC6N9X+SKKx6RXR2Tv3PoaVYU9pyfL8OOSB03F
k8OEWMCCh1luwjrksnLa4lGPv8TL5OSYJrqu0HaoWB0dE2eTvI4TCVPguOTMXnIErMpLcg594tWU
3e7cH2tntLOn61J56jHhVkmrYpII1BOE7llbHgCW1ti1grklpQ6ui9r2sz+mYTB+JgF+LxkzEF/L
yr0hHrLxfk4+WcWtsjxfF7Sd6S8nyY6ZKxijy6McSo0OXaGNne6ngKBLl5Qw+PXAm4nkKcY4XNj0
YtjQW7Bs1XYXYy+j+lXNnwQJzAn766ptB0RLsgyQp4KVhAm4kSxPcZZAM108K80uR4OIt4PJE8EU
YpIcjlnVIWPhXcs2zMe0/DFnH+lLgoXhjx70R6y8FxiX5lSlsHVTuIu1MyCKo/99JZeGwYsIJkDk
oMvMq5AWEgles8P7OMTqn5hxvJZ3Wkx40AZg9cQFyuJc+UVyEGIL54G/C7SdMy66MKGhqVtwQquo
VvKTBaIMCpo4HMsnOs+BZsFRPfLgkDenmdenx8QFElmyoGcSmuJ+uMMswiE8tQClt7xoT5Gr610T
KLfz8X+H6/nro7FlWU+MIdNFKNrovqpIsD9ntP73RVQI0XQRpExAQTJ0Rrdo0iQEdSTI0rKOLUnd
tshe9Y73erX50S5i2HiXlrOIpwvEu7E+DuUXSrB5PRhsdpBWirBxTgiNJRonSEgxvKFixLU9UtSP
wavwgUqez/L0YcLcAKT9PunwbXC6LqnQgKtkToqgJ/+uFFsdGRPe4n5Bn6GmSX1Pn4YzwPLEby1u
zsHR/+eaHCbGLcaUxHlH7+N78x5TCDvBWW5y2/jN6+rznmy3E9JKLybcDYCgIrhG0d7z6C0uBbgs
duFpcpp9eRBcPm/9toIWFscw4ICVGyYslS3RIuDzQBwy4DSAG3EKEid8SO5kbH6Cf5UzLrVpG5SI
A9utmPBkm4t6ZKrVQlNgqape2yonQRc4qW+7rl3JYAJ6GxVKXcqEZvXJlZ0C1GcaApPlDQGxc1ty
6hsN70ARyB9LJ/n2EZNZSWdOtA5DNUuKHhnrq/i1Bt3aFGAIA5hm98au9NJ77qPT1mQWsIX/HCkT
85VxAtackYNEubGA79nr0zk0tWmfGs2DqC6tW7ZL4YJiiARjkmj2HFYm56tuFjarn8AESiEloLrH
WLunJ6Ci/BwPTqMMfti+FDJ33XWzEL3IYtdnRNIOYyfifHNx8qNJfDZn0y4rMwDN+2ciVHd6PjtS
ZTxGkeTGxlNktvtF7zyxIPsimW+KKfxYfF39JuaqpuYdsfC6bbnizsTVfcFOGfEo1zRFreNd2Tku
9BbsVyVRl5QVRgPwDC3rAKPUvizyw3UTpgbzLuittGGCawhI7DYsRszGoQt20pYlt60J3A3aFE7e
gt7OSYms76RNDE6e2tYMAKEG+AqBOcFEv7gDbZqWD5iSUeRdJi++qRa767ptW+pFBBMbylTrqjmH
s4RZYmeadKeR2UkE+ZvUpXs5bTl5anO8VgVl2T8qMdGgAAtdWJuwVuVBPaiOAduwPGRFwLCQG3hr
wFvX26wzVwKZaFApWbZEBTJIRvpXSW4eE0s46aPkXz9HnhjG40mkTd0UwUbq9ow5bjsEE9D447oM
adsQgaoF1npJlNmuUaMKE4AnEcg7L39UwYgiK/b4Ynj5ccLkfOSQ3RhYj6aTP3/kJVvVL5Kppa58
DHtcoG8eYIlVvk/r1k7U3LmuHE83xtbz1NJioreW2wu5a5EjKV1t/CqSvZHvhpwXNbc/10Ufxuyj
XkgatcTtoyYPVndTib4R8244b2gG7+PGRQhj66EZa4sZQSUwhe3Pgq062rPlR0dKZGa9pl/SG1G2
aQddvwnGI+9yvV07rb4ZY/mGHqEbTFK86h1AnuZP39SXOlhu6GKQaJfnduKEEt6ZMi4QWUNmJmaH
DlZ6KqZ7fXySeR6wnev+nCg7lSPJOTGUPMaWX+eaxi6WLEdsbvOodq8bI0cVdjBHCNNSiwjKXKtZ
fCI6IQGketh/YJAJOLIUnwBEbO92bSOrqod5gDtbWOfX8X4TYQT2/rommykEHJEm6AExisVylPWZ
HgNyB5UIoGA+hclig8rhI2oA3AYhCUPq78BZ0OwtF22GmRNgE0jHfnwwy+C6FpvfYyWCcVczLdtp
qhFdRcxigJCaeEV/d13E9iP4SgbjrcADpaxgCHF0wHo55bd0/k921SOv5Ocpw/hlWo56XvfoY/fY
4Rx/GCa+P6di2RYBbjw0jIFx+47sJ4taM6yRZTvzSBosX6T+YP7iHNhmxIZN/SOEudaGmLWOBlqd
/I4v1WfjqcB7UBn83oGXA7o4ZuzLn7xktKUdViGwNCOjE/GOvHNSxyUShhnzRtFNlH0TpKDuXzjK
0R/Pxu61DCbhAfgOaKRCiyX/g3pQMPKROZ2vHGTMyUU+j111syrCLLz2tt2H0Xqq8Sq9hpoagR63
pJACJfD9KLZf5oi3qlvs6fqKsRf86/ptHiHGBCiqEu3lMAW6VmeN3pMBDHEWKICW1FVy2c4UHs4Q
9Zl3p6gDP0kHZ5z4bihBbc1qHmOMPOg5IOCGz7XstFrvSNaNrH7+iEZ/RLFDCXIsx0qhN4Kb9WRn
ybMNftpAnThGz1GInUeQhoR0fQOzkMEwBBpjUttTVkROoinWgxqDC80Wx/wjiQLwaP8co8J4WiZF
UlgIBOahj+4c5Y6SL06GNfDrR7jl0GsxzD1HnUkM9uZMcIX2gEEcSStsOTbtTD1lxf0k8MAsNusj
XGpkDSSkQOdhn7wE8E2o2djDCNEXKDzcErGPabq9XwcCbfQ48a/ZpxPYxl6rbWu0FU7Mp2njnXmu
fgD9+8rt4jyN07aZBFcCM6NaPBWgNO6BiT9+uX6wW0l4rSiTWtQoTqzOBB/jPAV6/oqXWc6X23Rn
AKsg3AM6FqiIfyvSt12ilwMUKZrKSZPY7YBIilFYjpitkhKY6QDLQD2BjbR3oE1pKwpKWneAKRtO
i5u7QAsqAGDR7HU/c/sn3oQ5VyDzhcw5XdRJ7zuM+s2eDBPJnPGOji3T9dyQSwqy1Rj+S0HmSyWF
Kqjzkgjo3o+e5Ha79ik60Tk/aoS86cwN8/tLGFMIWHiU6iwZwuBv8YJWN/HE5Yui8FCXtiZc/xLE
VObpJIZC2eEU9TNaREG3I0/ynXRDDtLuN8Bcj1j27brN8z4dG5BTpenqUWvx4Q7Crew1O/HFPGWn
35+uP47cphPnONnY3FVRKistjlOtnfAMSghwilWRY3nQsnfiGzrjXsR25POYpHhWw8ZnLTGGcgDq
gWsVnVOkx6YNytTPx1My7pP0tUhup+p2rJ9TwoFy5n1Z9lnTiLJWrkXoTDdfi86mKCHqXY+378nD
27cz42LJ67dxhTK1kRGOUTGUEEor5fGVAi0DgtFT7d4tb1pMgudnnsyNALe2YHaJr5YsPVvMFHl3
UHO7bTIL/EPJa6/qP6+b7aYgLBGrpgl0WbDd/x1JJw1MPXWICNcttyL2YNEpnpEHrwvZeiR8W1X+
R4r8t5SwIqCZQBHrpic6ZyS5ADwd7WKXOFWCfjz4FJwxqD/nDq8btpGJ/hLMpPihKLXSyiCYlC/R
UMM/PrLa95cIxjrKvCm1XC7RYEbvV3xVAv3OfMyP2R7D0m4egOzj3H5gHfcvmfSrrhI5mdUqlmQh
dIVEuU+06Tgq8SdTJZ4AtESg8x2xq+u33PF6nrEw2Ukbem3oqgKz9csDHf8YlS9D2HAaY9vRZWWS
TE4qpWqIQqPrPACc3FCyasxD3oW+iBfs+ucHltP+OkkmJyH3l1FF7Z8I51h+bdWDrnH6BduZYaUQ
k46MEPSt6tB0Xg+ctFOJJ6EUzARNCm7LbF/eyNyNu42qfa0U+6CchVhpHcFR5TX9Ke1uTCARkJ+g
7TRrgfexNmpoVcRtRwSWA7ja2fdDUZ1UWZAr+rEWf8C2FeDhdtan7jN1blpIWOgppJltYWfgelDZ
NMaVZObLZYXYTF24ADgNA2t40ikSVya/rsvY1A4VpgSgZqBQsjuSQyPKRRPLoRvKql0UmVOGZ7ks
bEVt91UdaPUHxrMBwXsRyHhYNzeVVORz6IrmUV3uBl6ByVOI8S21LYSl06fQreIY9AfEUYvTML1m
yuvYvyaZf/34NqPvShvmE2FW0mwxgAhpc3RQQmlntGrw70QwvlXoU9XoUgrfyiO7FV8bwrFwjg7v
WrBa1BkhEUMMIJ2yOFAFDpCuRH8hcylbf3K299qJrZhgW/E3mIfo1Xu6uld8JsfsIDig6Zx+hbYZ
wIXK0UnPvDmabfXwNIrXFcOU3mLXKpPkBkhwe0kK3SYPDGUnz5wdqW3tTBmw0mAVV9nOHAgqALdJ
oJ26a/fKMdstBzqo0XHMYDtpmBc5TIUxdW2IqIfPNB/iO3pxshxa7CvOfwVfvRlgV9KYsiIb21lE
ZfYbNbI6pL6CGzxe+acjQVFIXmU7cS3MGIBT57q5bwY9SzLwtUxA/bIM7YbUgoZoRHwYl3M7fumr
20z/ULq6yGAtHkthzbwMOMr4ZO5UB0QHOMzs9BsktdzxNoY2z3IljqlAwWA9Aq+kBe5feKOHAeKS
3AVLcuTiDtHY+c7RVoIYE8HWYz+XmBl7YzChsOopwF8puHrofrfOs4txzMxunq5/MJ52jKXMALFJ
ehEhMBvKoFai01h0rvxjSX/20ct1UTz9qKuvXLmcQqNXxC50rai0o0zFjp5hL6n4UGuc2W2OFWr0
7ytJY6MvmhWDBkMwAmP4IWsBl+hwOyyuvhaTCXutbhQtQnoH5msBJH9cEHpHfIMqKG+xpkdc7Ubz
8CaGtnvd2DxQEN53o39fqZg2vZZlOv1u0n2hPM+K6YTSd6If007l3I42Q/BKUyZLkn42imSAplPo
9wQEphyH5qnCpMihyBqzD5HzwY4F/IWzXpybySeWo00DJ1luNfZxi9QkXaT72cCZ/fvYwJ4xirOl
Advre34qbgrPp6OgSu1MnuzyCXu2UILW8t5GwVafSQvBAKv2+EzGw+LLiFUDZl17N3zGCgsnxWx9
JgwhYLtEwUAoSt2/VdNyAQAuMVTLsYmRpP1NYknP1z14y6/WIhgPLmJwcWCUpPUk61xZrT2jE80b
DN+8jayFMM7bhMncZ5HVekPj0qee1CfHJH3DO81eWgcPjh+5ra4lMq4shxEAcGt8pBg4i9khwQoV
hXrjXeW2So21GMZl1SpMmqbG6aX7AYRAdWDg6lEDNPb6R9q0ubUcxl+zROlJ0iq01Pg9TFsG3ek3
gDg3Z9GcxOastSzGnzQJD82FFdF+MMXKA1uoYhN7cvp94ec7LrLctgECNhEP25haYnE3kwqTu0Ue
4voxAdpwrxWurvLqXY4MFnWz69JIknrcuOM93p2BR1k0dlY5em2Pz6at+/NxGe2wQObixNn/YPl/
tGMROCNlWfo6geWPqo/KBlPqgmPlOzpL1NrFbb6T9tdNhacqU3HUcmsMQ4o2jRie0uWT1XxJQ956
02bIlSjU5e9vxhI0zZqUxFNjUO/q8WhQutlX7EKea3Cp5F79Ob3nBcJtP7sIZKJUHxOBqAbaGRQ2
VQrIG2wQ3503m4ZrxZhABd4UcV5k+FkLGtkTnSmyjikoTh6xFK3fVicaQyJX9ygv8PXvth3qLxoy
AStM0lyvNbjBtNzU0yeNB5i8eVtZq8aEqiENZ2kKcWvVz4uv+YBqcUJfOoguLg7+B4PIRR02YBUm
iEkkfLDRAdc84KbNu87XbcolFPk8rHCulzEhSxeEYWyo0VNAUZDDOEtguhG8DJx9+F7V0/VvRY/q
fYT8RzmDXcpMpBTFiIS0HAvD9zma9k0/2m0U3o8FHlQrnvFvPgZcPp3BPj2WoyqklWiiJdTGO8Ca
4EGwfjXz6CmKwq9L2wS1Lu9L+RZTALldtKmrAYgoqxa/ldUvQ53w1qA5tgRIyb/rknxS1W4gpAOd
WHJD6RmWIznS5Cd58jfuus9mSJOwuAEWAcxYscjCdZTEVq3F1Pkj+n59izcDfR/uwx81RlopjxLq
V5Fz39gaBEX7QDMMNBkhm32HrQtRssSJvlJ44Q5PTocBaGXZIfYbTIzQOIBZ5d0bIg/nxXw72a8k
M6FglkhP8JqPqu80nMbP5v67tuv21UPp8J58qBe+M+SVJCYmLL0516moI+gouPHUnjl6Q/bcL7FD
iiDOeW/bmzFOsvCGTmnGgBX5t9lEipQnbQg3rcR9Iz205afrfrntKLJMez6UL419WdKx9avOGBl3
jdt4T4FkJMBTVY52o5zxJvqseJmv8NgfNoPBSibjC12TFvKI4RFXEWNHwWJshVTR7pP+UeAOq296
wkoWc4CkidWiGxDDOxEvgmr4mIqLHdY8jC+eSky2bYV4BD0JimdhTL1yxqNudiDjYKdV7Vv5xLnA
UXN+Z4QrpZic2yljm5UzHrMM8bs+Y0Nm/KrHtR1FNSfFbquF9r2KYILuI5Ml1L5fMhJDUDJ9xYir
beU/BfmxzNyE/OQYIkcU+zDfFwYxLYwqYYpcPYwH4lrPnZ14JJD3vQvyx0N/wqLGmdfX2g4doJT5
fxXZ93kAVEhgeoQxqjtAwd2nPrhPQEMChjsxMEXOh9t055UwxvJDVCuWOKKJYE6BsgSFwNnw2bb2
izKMtSeDkCv5DGUK6T63XozwaRru/+WHYkx9KaO2NYjU4i1JPqAT7pemLUlO3DnTPcVdK3yzwKaP
04Gf4+EjDR/ME2mURQ/jPha1olUnIZVNkQwGwpVuAlFGq6yDUJuPWDjIo/A8C+nDdWU3oz2AKrDr
B24cgFD9LW4KpaFeLDRyuwqw4VJylNRiv4j7GhtDsbRLuGSnm569EsgkMikcokkWtdaril/K8DMv
9nL/rMS8fEnt7F0AWYlhjjEcaoBwCrBDePYnOgWjRfZ0UMFsKnn5IfyQ2a/EMaWtLFW4/tD3rKbT
dHcu59wDfxjnDWPT9ldCmFgVqkTMU4z2eH26N8tPVb/j3whol/vKubFPtuE45mY8Q8bvGh2EUHfG
WfZzbwyq4Lrpbd7fLuqwy8BFpdei1OETiQe6OxvtiEdLKF6lzDk1g41IiaaCMDnBPFQd93Y6j30w
NONBA8C7f12hzdi3UoiJTaaRlCASHNCrnbCINLW2JXGi33aRvRLBhKZ+JEA4liGCxvLMq845sen8
D4KSWzvtyInm27ljJY8JD0BRwjRZS4un4YA1Wtsc0sOcGx5Y0UGHNJwEy3Aic5FsWV+8skbz5PqR
bocnvHnLIlDy3tF7EsVopjaHvsZ4HNJvxQJ6i4dpuOulye65iJv0A703/os05nSrOAOShI47HMGV
UcUY2xRkZ5Cx4MpYgUCBN4e4WRBAqX+UYw5Xi8cJ2OIoqXSru9NJfV7wlFE0deaYS+6V1exeP8zt
0HuRx4TepZLrjJgjHu0UwME2TtWGTpGd6uzbdTnbfnCRw8TespHnRkqQo0eCB5PYssMx4dgFTxUm
3pJpiGOQQLRePX0RAMhuyfsK756FoHzEp1XQJiqgHAfLBRNzk8XIhEKlrfDxR919alGLXj+sTU0u
AtiAmwjmPKclDisue1efxSCunlSgHisybxqaJ4l54MxntVyskiAlFqWvFCPgJhV/GDCsSCbvulKb
FrBSio25oZx2qd7hUicZXrr8KhWer25KAPiuIVng2sY21991i6UQLY8IFgLCRbSbuPIFYdx/QImV
CPoTVpVY3hpjpJtT50Wd5kTtoQl5M3ubX2QlgQkAolQp2iRgTUOdA3HElFTwovC04Mmgf19pEYHY
WycaZmSHLMVaEqCZelyBU9WRedh+PEmM2xMja1IAR4BtnXyqrZc8fbJ6N+VV5/RM3sXo1Zkxnt9i
hk3IowKU5PIhzs+tftR4zOrbLYOVDMbpe6VP8sqEjNYdPQUv84TY3S7yxLvRn93WoXiVqcPbDdrM
dReppvj3lxK6sE6SCedX4t087hQnMVWnXr5l6SmJj9iG58TQ7WJCQ6vSAOgjmIEZA9dnBL1+wFCq
eo5uFL/foRTbl79mF8lnx9Nuu5RYSWOMPWmxuzzXI+2d/U6u2c9oR5nk0TXjNSO3o8NFM8boCyJa
QO/G6OYkW7amK75ixbwR8M1iYaUPY+7pULcg1oFj/fMkVou2jvvF7Ja4IYYed7B/s15eCWQsX84G
0psaZrH/Kc3jW1mws50NiMHbEI1Wul/cH7sKSA8LrxDbdrvLiTIuUWDQCBga0BbTVYd4Sm4isXLL
0dxdj7k8m2SHfrKqNsMpntH4eRi9BCgFgqOcZ190M3cOeK0RjpmwI28JkEmaeRgwtBd3L32E5/Sk
5ijEOTeWA6CMwR+YydjtGrHoF5avTXUrgZeSc2o8RZhsKNVakuUVfGt0ytOQ2FGA0T1H/qHayWN8
pJjjvPy7/bxysUYW8n8ZY1Bx5ZjtpU1V2ZMCPbVx7aEBEleRn+lZ/MRRctPh0K7FyJkuy5jy/Ts+
Jo3YzKUKJYnbnmQvd4vz8mlwypsUbKXhzcJrIWzms4s8FuCl0qymGyb429Lb86F6pZ3j8GWwE2d+
bil8D2Udi1weIMP2ya7kMnVaIZhkjAXomT8TN9zVPqaMdoKHba8TnlK4Q9o8NZlarRdaqVUrqDk3
35V0tHvwx1X6vZFx7q6bNrpSi7HRGg/HDWpdfL5GMhxiRJiZakvd4VjJpsOtxNCfsap3xkFN2llD
TRWegbNzCF+w0HtHPWEE4Ubq6SEeTMJXjlDeGTK5bTRA5q4JiI7tc4/9p8JLH/IH021KcOH1Lh3+
zDJHu+OmBI5LvCF0rpTVciLXxQRT6Q86YMGyA7hvneFQATcSoFk+b4uFd7ZMyjNTGbAWA4JZrGWn
Qo9uZks6iaXE+Ya802QSnR7jBinRhbLciIJlnm1hxKSJ8S3iIQJsVlwrW2EiSlUZfacZeHuKGgwc
5aMdzXdKFsjTc2s5jZ64HDPhuAA7JZZmWml2BhQbzfFuEsge7L1fBCEPQqVxp1614xb0mmPuYmHd
VsYRI16zUwGdxW6kweP8mM1O30X5ty3hle2QokRABUvMW6dPsDu812pesS+9xOcR2/H0ZkIMUG/T
woxwk1pgLr0b17xQzfEDmf59pYvQtVrSJXRNbUf2nZNlYHjXXQkdxQURU1Bs3mQGx0RlJsrEopoK
uUSDplLZxXALGFxb6HzCu4pQj3p321l9JCawzG1VC2WaC24lLzegfna1dnDDWQtKucXCycwZ0eQ4
uEzVXp1jKNTGCPwaLPNn9T6Nay+ay/0sL/9SDBNH1HkCdejbHW7RfEF7xYzhbWeM/nUL36yXV2fH
hJEBizTZggdr9Erp7i1FTP9vxv22AEywmPOnLmGfEMelL6JSQxCmcgw8LVP65m5PzlyEPY6Zsy+I
xFgyhSiwOroAStds69gWHMNZUASVoEMpnq6f4PZF+KIa+3Q4ianVZTMcFxNCO9kR7PlnsYt28Wto
A7bCHYPE/9dKMsECHGZmPtItV0pRODyC9uUbMqkrgRoOkASiYfNuphwfY3d5rWVulcTA95PNJ33Z
SYDcHbuXhZwM9H2uHygnECpM2ADNtwhaFYgq9dZNGtcgPH4VngQmYOSkGI06Ruti7E/FeKx5EWL7
/1dMwzIp/xWLa1QN3RBpApwqxcZniGmNiot2sP09LiIYv43VNuqWFBWcgJcGv4/l4gfAdkDXVC1f
hbJUvTIzU0425MlkKoEuajurIVArH7WXaia2Bi5RbbbuejLtslH8cd0OtuPsHxXZVg9mjMxKGPGV
ovpLkhG7aCLHsH7+OyHMPcJo24qIs4yF4OEzkT6r4aHhQVZzjs1kfNXQ67lrhxrFdp140wye17o8
NeCuFZrJKRM9uK7RpvEZIoYEDROEV283p1V6ivuEVFKN+DeNjW2mqaObL9clbOb1lQT6C1YSpkhN
o9REUZQ1X/QJ72oi9nBbp+Z1MbcveStBjJ/qelMQaYQgCrChAM8jfIx2OS4pNMg1R+7kGv0S7wqJ
lTwms6tpXU0yFlVR7YnO4tKnLcsjdrWv/BLQ2NdPcdO8V8Ko2axOUaxjg8QKrnpqkriUArhIXpUq
40zj8b4VEye6qpwQS1GsjOUx0e8G8TUV7tKo58RsnjJMaEDzVFYyCzE7NVJ7qAqAH59GlQdNwJHC
Xg3ULqvnuEdEEPOgr16L7l5qvl7/Ktu9tctnYSv+LIuBLUMPjBLe1z7e9jEPa97+nlvsODUePf0r
BiczoWFuYuDwFjA4Mt0M6smKTxO2vsviIMo/1T62r+vGOz7mAlAX2IZOa0hTlMkerPzJFCJ/Xrr9
dTE8pZjwMC5JlRoWGoaGbPfaQZ2crD3m6a0hPmYt5wD/Q4gA+51haIamsyuruYCxNDToaYiQfAuf
q9gBLv1WAIcg9vd3E+cSte1OF3HMB1MFLBcrOuouywjtRPglJdBRcevi0/Uz3K6X6QgtDeGqyO6O
Cph+UkP6IkW36HDtDNS9sVNAIfixDZmLJLaZPGFDVVnAS08LSdfw81vKZKQcKLNkw+lubWbClSgm
2Wop+DtArI7HwsZ049zpki+DiF397Cs3d2zb+p/zY1vKWqwrYiYDtC4E+aFVhYGZAqWrUjhB/D+E
i4scxqfK2LJ6o0S2pYjeDiWdKpzEEWbQj4G01ufNHW/b30Uc41t6nADu2bQwPWM9hL3fxHtrEOyJ
x7XCOz3691VuAn+ePJgZzFy2HrK+spPss1Bw+oE8Y2CSrZ51TbUMqGB7/WhOh2LYz+ZrjkubLHHi
Hu/QmExbGAr68CFCOhEey/5H2O7C8qZYvl932e266/JpmEw71FKv6Q3OLEcKFAgADqpv1yVwjY3J
smkkkDhEWwCYvYqPmemjPtrqI/F0TISlKpdFiPOFdOattSsAzTg1WEXR229Z7oJZV3IN64Fk7nW9
ONbGDp9HVWfl2GNDW1Zr7Srq9yk2h+aGBwXLMQOdid0YKpawKIyQMAFIHMM2aQRUo5IaN++yzPtQ
OhMVqt60MhV0JG6+T4Lq/g0w85m+hWRgaZB5uYL+b++riD+WpzNBIQnV1FhGJFyCl3gJ36ntHAsD
WZQ1Aa/w2h1Pv80PZmJMzzJEYFG8LYOtwkMSl+PSathiMbD3F83PRhYY3EGs7bfwlRTGoapBy0aT
9lXEnQ6ymgaIyt6A9T+6J5qrHBvc9N6VMMa1QIDa5BJtqJiSFTSJeD+RiVMXvZWn777TRQZbvua5
GQrpAKsAx87u9/qfea73mJ04DE+Go7R2v8d+x2nB03j8kwegyflobGEr65WeLh0+WjEsAAdFwNAc
kbe+vt0MW+nIOJkwxvKQUthA4g6uVtl0Zdnc18FwGDwFfGfDjl9WcL4d29g2p6bESAhycG0eRmvX
cZP8poOtlGIcrK0VcZo6BML5nrhRUHj4hDft07KLHrECG3S8LM/7VPTvK/9q2ryrCW2Wxp07948d
5pDqh+sxdzO2r1Rism9b5ICXmRFzJWPflveAhbINkI/Nh7niLr1uPqKsZDH5V+4xoyPQzLhknUus
DngXgOfsdKcuejuy6q8AtXOzHNPg43DM+pRTdW7fEVbymUCChojUGDEGXaRbFU8fmYeV2531qn2t
8JAj7GPuQDDPXphgItRjKuOmijvkd0BQgamuuBcczCDnqAopTw8Xoplq8D6yqIBM1g0Ll23GYAy9
iXo1hG+r951ux494l3hpsICOs64AahkHeZA9No8ikG6EH9cNadv5LqIZQ9LmSkcnlSYfNXb0xvLm
ggdhuZm4MXn1j3aM/SxV0o1GBltN9NxNCjvRDTBV/ZwVzt1/2+0uchg70XQS50uOOjHvo0CODU/B
3aGZUt5QFO/IWPMgZqnoA9apkNocNG+/9Bibsxw9Bt9RA6wAYXR4Qzzb7o7FQUnH+pbE4mFEVlwV
pMbeeVLeCdp3Wv7IwuJUuFGm99cNYtsWL6KYYEnaeg6LEqc4tedJBwJC+jj0t+MQuxEocaeIx2Sx
vW+KXvs/ujHGn1hjswBlNARf2oKN2vhRcksgmbSB0dkDxTKxs1sZwJ/WXuJ0A7Zv6SvRjPGnFYCV
uxR+R5nNlGMCwCzs/Nm0OXn9ULcrypUkxgd0K1XBTYMURAcDKbhxtcPisGehzyHc8VqT2wZ6OVHG
EWZ9noi44ERr1VGk10ngweFue9pFAOMBaThqppZT+F3AEsS3BJiHPa/a2s46f2Swtxe8T7R11GFP
Qf06OkAAPKRuKdpKAHoTJzlRiBtKBUATgHC8F4+8M9yGerh8MfZW06piVM/YDPHSU/YKVet97Rc7
8a4HOmzuCPdwvYCHGMhxc/aKYyRGnIsWPpxY7GQtcjQtcZfovpjQpZJ5M1gcK2EvOWMuostCF0Hq
+BRXN23Ou+5yrIS915SSFhWLirxt9LbyjH78Pa6gzgBMFSV2Rnd6JYAQ5jHTbCebi9kw0cTUNWk2
GuRuXRWdqvG7SXci6Y6MnM7lf7gNXAQxsaOM53AZm4y+iGPj1EmxdN04A2YS26DamS4d+qWwMaaj
4+LI5SXjBRSdCShjP4PWS6VhGlSgPabZnMIhh9HFJeSh3PHA7Dc/pSUBV1WXdYDaU2ddVbQaGJpU
qcfTYaaZ4FteXCv5FYX67nqU3LTIlRTm8hHHbVKpOurmUbqfplPMY43ePrSVAFr4rdQYikQzMxnF
znyQwVtEwTI0TwEUSApgE25VR3/uu6puJY3JpJJcd2LWwJtb3KVEr3PojKO0k/3Sy/mj57xPxBi+
Vsik1nrksuUW3Uu33wlgWHjBBkzzXO1TwJP3RzzCiq1z/Ztxz5Txg8HQq37A9Qqbcdpu7CZnkAF4
Mih+Lcyfy3TcJXF2Ww6pY0pP/aJ65qRyfgJPc8YVkq6SR3WGKxRL6ywmOWFJ0Qb74uN1TXnWyWRV
eckrMirIBIac7dImvM3n/F86AJNX57nB5ATm9bx+uDWNfd1+pEK+WCQ7WwOondZMM7hxbO2WobPL
yZ25a2vbPYSVFCZYmIJWdAadOBR3M4Ah7HEX3iWObsu+sQttyctcDPe41z/OW8/qirOxMPmVRCy9
rvAcGw6uDt5Nb9iLB8ozXoIQLXNkgOGYe7riGPm8dhrHMNjZGnHurXh8w2gKX0vyKnzsArw6UPoD
VmFLTAD9P+pokBC/PlHUKTCZ7NV9D84g9GPO3GKV41AsIH6i6sSo6YVfvgfoGmitpycSAMMOHSA6
Xpy4xr//fkwYEQySdPGAYkG7rVMgEeAWLNgx7sCCN98tuhslIOYAyrvfBx9DUVqdLxNAhD4H/o6B
VxniV180P/ezM7ETUHOIbnmIXF5pybMXJpAIQqhHuE/hGUAobUG+HxLenYr3AZk4osZR0rctvQk3
Z236PlXH3uBcEzkiWE7wYklDENlBBBChM7dSp9Yfmy66z7OBE7Q2K7rL11GZcCL2oR4bA9oHnfWU
ls6cVpQ4weCiLf0fade1XLeuZL+IVSSYXxk2d1DYSpblF5Zl+zDnzK+fBXmuRUO4GzM6D5YfVMUW
gO5Go8Na3KzPRg4TfRT1HJWJDOeoXZu37aHcZU/5s3xr3yl+G1j3om4V0QaysQjgcdc6gRaky04q
D6l91gbRO42/dRookAxZ1i0WYjA0tdxYeziOqhlPPRl2XV6NDubTzpkcCYAbBLJsptokSVqqkhrr
mUbiRkDWQCzagI4rFc298Tfuz6JYZMFVs5phSRElNmWgSYdS8oVD8nwLRc+LrZvATGeBt9Jm6mel
QCwVyfuW7DVdcM//l6DpXQDjAvKRpGUXAX8KcGU3xI+OmdsCXzcCq4o4vcjfsHdhjDdQ+tIGlABW
M47PrfwrHE9DKqpOCHaMfa3P1VwZA40+LRI0VpBP+8v3u2AN7GsclJkAdrHwGpfXzk2Sc5r/mDVR
oZlfsrL/7BT7/u76VQZVMY4lPhjH5XoGhfnsWl9TJ/ZF4wL0TvkYr7yLYszfQn45tVVo8bzsyPRi
SYZrAW8U3Fru3Nr+5d37LyHZuzQmgojaVUkTymFCxyrpHESUBQSUSSCN+EqVDiVvAIFaoseBSCvo
qW4CF5LUBXBiscih7By50k6zPAgyayLFYOKGBiBGiVZARA6E3ehH1Lvrp3pMN1rBhAdxEbakqnHV
xdbBUHZyd5wMQTZBeECMQ4jjcFSReEUy5qt5S1zgcgD+Tl3Bs+aECJuRbDqNmjeKYFpFu8e4hmpd
qriW6N0amr4G7tsmJYdRn54E+sd/Cv/RPxYAItX7Qg1j6oJAEVYij5ZNKHBPmCLGEPZVJ2o05G4n
AQ6eqQO4nxgshqHWJe04pDTE2v0u1IID6Sz5iav8o2KAOPZDN3u+vEbeVm5FMoqY90tuJA22Mo3l
J1XWz1WOnGWoepfFcK+OrRxGG3N5wryCgWC1aJ03ZsNTv7eukiuaSs6fhEkMXlS0FccoZrcmEZhZ
sCz5Tv0BCCN/3Oepa17/Jg8lkSMcuuU5ja1ERif7Th7UVYauqLfxiClfFai38310KB3ziFCM5gwF
l4tIXdh38WDrkZVMcI80O5/tMZtWeRRzSHHxAnh7r1YnYTcQL2DarJOdO5lixWrASh5i0AUADEgh
AiIZzJSSmzvxPZ1QMz0x1xl3cw1VB666+cYO/bdHHm1rKfKS+hn5qlSu+1ngyATfZ7sRZb3qakvD
PT2sxzU7kHj3GfV/XwA7zt5Z3VgOqCiikKLsqmPiJ9fLLcWGagPpp+hlz03yAhbnP9vFtiG2Kymy
pQP3iBzMO2UXHu1dC86Y/EFyl1v5B6B/KJBEfGzd2E+F3apcl7KRzsQIYZNZeUoxtFXjfi0Pidw6
sahhWnRg9PebK3pZ19E0R1iblqMzX/Va8nD5xEQC6CK3AgBMFi0VAKCibtelNxIRBABv879sJLU9
I8bxZr00aK1Czwgp3QFNsDIyJJGv3ywvGEy+Qsbntr0WJcT5qzJs3ZZ1oEGwLVSzUmVYGGrA7dr6
oRpdN2YkUHX+6b+LYDyv1bWyFjYQ0RNPRT9ijRKz+XL5cLgyTBnvHBlM8TbbeDAZWleEyC75elod
+6E51osRJLWohUQkhjkiW06yEtCmWEr3ta1aR5L8LH28vBT+xbhZC3Mx9kg71rkOFCuUC6/qR82v
AsPTHH1xaN9e/CQQx70YN+KY49FCvLotE2RsGEsP7F10JLoLGuMEUQ1tKlLBSCQKa+g2fdD0jUjm
ZqztaTKBh43upfK2yc7r8N3OvDYU3IaCw2If8kPe52ZRQe/kZC9LdwVxExF7DjdbS95Xwr7hVTtq
miLVKD0QBuz/mVpnAtgEyuLocHDj9LB41o72WyLx4n/q3FRLlaHv1geCdzmyQ6PAKBzaEimmRxOE
P2Ww/hqOtkuPeTCJDo3bvkQAjvAfgYyH7RNriOsK9zxF8c786E47az9H13JoJCq/okwpWCFVg49q
8i6QHvDW4+pNlmkWBUt+AyHS99V1pjnpg+TLD92OcuSiweG1DqaTXrqidy1fe96FM6ZeRNEIVmUa
vWW7YvLTMXRmUDH+yyUyth4NnWYVFIg+vZJuQSt17Jy3nJ0X77TH5QcIzM8NBqELbziR+8uyRQtk
7L4z1ipvBzwtpOpOW2/zcIKLCS7LEOoMY+lGNI9pSql2aGNK7pXAykJAunxdQFqQfssDU5C8+y/O
88+xsfmbtqj7WB5hFelB3ZU7pI1vrIfVpRjztjcKbh2+H3sXxmR01VJJ56JDDKd2AYi03Hz8UsRB
ZIr4Ct/i9guWwOZzwGCcl6WBaNT6RskYmjv1pP3KVScDmUx/BnrJAfxgO0Dr7Bq4bB3Vqf7e2C+H
Du8ON0ehY3g2BOrD7SshpkmASYcf5odSemz08xKhb4DcAWQKBY7suqNl4dkvgT/b7MnqJK+fUqd3
mfR5vvEIxWD3NZHgEaS9fot2gSD2Rme+Sw60nxHj7QL15QZHmyXSq3MjLl8sIhk0WWdPz934oiui
Djzu3WvJ4F+wNUMHH8vfAsBxP6dkRDwhB5NPCzbJNWDW4NroMyANRBimXJN/F8feiOVaaL95m4vS
t4E8pSD+B1mk4JCo4/igrBspjFXMqGJ3pMM9kfxj3OlfNTeHN5NfaE/htIsOxhVQpL34qB5EQ3F8
499IZtRDWWt7jVV40+gL5ZRNjqZPu6yovOLhcxfwRhqjHXUJ7cdUFw7vbvDp877AtMNyq99puJci
TwSmzlXGjTjm+tW0nAzWhOdBCXMmD8Py4/K5iZSD/n6j7KpV2XYlqa2frQEmoIbSaUS0KyIRzJ1q
dIkso8LcUuWTvSYDVlclFU8hmp0OlxfDz4Rsdou5WJsxWhYJjStvsQMNyFogjzaO7XZeCJ/YR+As
6/YiDRQtkLlT57wrwyyyQo8M6ejka1y66mhIjl52Py8vUCSJ8RzAAIvmKKcZ/uR7vr4aijd3Il5h
ukf/3ZAVliUHZyXn+ttrZ56dWbpupdNKXvQucqLxE+PhAMv/X0eosAQ5g2ZmsZbiMpHIF3P4x0yv
48pvx1Hkmy47XJCk/a3kFsE1qkl4edBmN31v78B64JLHZHRoG2TzvIgqlwKfpMiMl8CDVTGlHv0A
k2sE82PuzY56Y2CW30CYLmJ65ecQNvvIOom8lq3OxmOOwtvQgDlfPVl1CjD10edcfFSgjJJj3H8u
8AJrhWoBIVvV2FJjk8nFQEqkcyncze+Oh/Cgec2VhYhEJI2v/e/CGDsrwCsetQRPO3u5SYuvUfqU
i0ZP/8vBvctgLGwAGrLZ0dB8OQ7+6qle48ae8WgG1i69E9EQ8p07Rsc1Cw2IFpvn16ewIaMNeP2q
eQI0VZeJCPS4tmzDsGQLXBQKy9yjRGVkDjOQqylQj4XyBU25U0b5EYBEkq9f07CtDEQjE/zE40Yu
o5CREdkpXo6UnsMK6Eygljq0K568AIIyONPhwDmIM2ef7QDTEMkig+eG6DYwcwkYhQybxXsy84HY
OYUEJ0H5WL41Ha30DQJSUyDxq+78RClGDYE74+cF3sWyifi6nYyhXXGeGoLj6EZ232qVd6BPDQAN
hgIAxUhNbkUYeVylVWVFBQ6BBVoSlpBkGpLRqqjS2mhVxvsn3oEIhc5g0vzhhFLA/eVriKdWW3mM
IbaVEpqE5t3m8YEswZg8Z+NjUrq9JIhOuBf6VhJjjn2hgHac5oyU28GXffk68rVzeDXsLAfUWiCA
1M9CDjza6sFegO8yVfYCXJom7fp2pLdFtB8C65C/9W6lx8+Y/1YQEzIneTeRXIYgMEGBGGoW1fR4
7mX7febak8MmnOsyRtlSRkph2sWVqG+C55G3EphrDia29gBEBJWQVZ2spjr3UnVO6s/0rqoyZl9l
UzVxzzBixhjDqzlGzLzU7o8ShjXWqBLY7tuY5odTB3iyioIrusTZmywcpLhfCg0NQOgx0K8Svwi6
YDy1e82bvk5nO2jRhGy/WG59lTnmoTrZZ9GYFPe8Nn8CY1aLGUXlYhvIzYSKb8rrI7rRWpFrpEp1
aZ2MRSlNPeDMogipEnSJgZWvcK2r6JFiGo2TQBjPDavvC2LTMs06TmuGnJqvNM2BhEA0srrM75LR
7VCXEAjj7B7IkVQVZAMGkjMqE/tPZaRnTQRdtEH6XT+n9SeSTBBggNReU00Ds+d/R5GVuXShVIKb
o0NoYB2VPTyEp91SHFdAKLmXXSx/Ne/CmEcTuilIbHegZ9D1W13yW0VQd6LHzKjBX4thdquImlJX
7Yam6HowICeBHhi7Wsjsw7ua/pLD6DToH6RRM+HAKaiVjOc5bYldAzugcYeoNZVzL/0ljNHtutXA
yqJAWDVVsTtgvMWRNWM9TKbUACquyI+51ISHyyfFUfKtUBaDOomtgXQZkp2Vcqemt4nqVMOjpQva
SAX68Nb7tXmn20C3ioEjgjbm7q5uftSi2JrXPPbXMpjLQk2N1BxshIrlFW3gAfWMSw7L7v+iFKId
Y9x5nq5ypFcLEDe6eFfa8smQLKfp29UBo7nAakX7Rn+/2bd8tEsDpJPYt/hbiXu2nixBOk+0GsYt
zEOhJkYBpVP11JGj2Ems274+17XosuUFQzrKTnBylOEUd+HfawGibVPJ8VtgEgb6VYH2gQXw1f8g
lA9aN52d5mRci2I93uMSUkGrY4N8UdXYBuapIaE6hnB7xjVN53eBeV886TfZU7kPH2RQbdSNgyBe
WHnixBYIZTUVnZEEQJZs84JdWwgx6wr+XAaDqvp97l6bWETtw1WPjRBmS7W81dLSmFtfD4+hfV/0
AjfLWwQCJATmoE5FbMEohwVG9lVdsQgrPIfgaOu/W6IMHtdyVfgxAqguGyO/zBpMfakBroYDoi4W
cF1OcmcCiP6tjCvwdVx3vpXFmFModbKt9VBBFCWC5khHBtc7AznePoh2n4hf9a0wdvMmpZTUBcLy
fh8tN40ueh5zYqG/BDCXLEYgY9juQFej7OgzFQyEKhK5bTDs7cfL1wTvwt0uhrlw83C1SUuZ595A
II62j3h8LwupAngKvRXD3Lea0ZCoSCWUppfTsp6nJvh3y2Cu2CbrSVov8HbpQd8VR8ro/n9ZBq+E
iKOxAPID0ldTYetMkdnLTZigO0W5Lb6AHAbBlulKT7+5K5aTKNzin867OOb2m+0JrWyA6fIkpM9a
3e3y0QF9t5e0D7at4GH7c02FlCD0o2wMpiowWh08ouj0ZPZSM60sSqT+d1vz6pXe7ylYtEJ64tiI
v6Pv0tgy0LJM3Wj1KGuhd/X3DD8yQAnQ9uyAGq+wEZJq2oXVsU0S6M0x2rGDcVnXxtE+zXtMkHr6
/TA4jTchHd+6WemEbv8ynERtn1wj2CyVOc1OzkluzaBELGv5ZGb5zig157Id8D2hShQFDk9Gjomx
Z3AGDjWyd5SIcPINVLuKyi1PGSjG5b0kbkzgLmkjjrFrtZCUZqpbJELIWW97R4p/fGpB6Dg28ILS
ZJZmVrcXtcy6N9e++JS7BX73VQ1Wvw/CG3J/WRovQ6iDjfKPNMb1GoCTyHMT7xsSqF8Xv3P0U/4w
PkdPbeF0noJJveLW9qpn/DyAA9m/LJ4Xs9E3nGlhskhDj/XfkdSgKM1saiWa7sZJcSYLCbMsv6Fg
0pile74sixcCgL8cSV5VQV6BzUV2kQlCPxuypHX11sr4Hg6Kq2W9YEk8BdmIYXOPZaXppEZG2TOa
wcmB/Ea+X14HD25E30pg0lXSWhhFPCOWkUcjkAtQOZrGvrFaB7UHgHIru4IA96HtgjyLvMuyBXvI
jsf2hTYOkwzR0niatIcyfe7Vh8siuPtHoPlI/sggk6R/wuahEMttlpsaDKwE8bYUhCLYaq7DwDQW
ihQoB6mayQjQq6RBiF2gdne1YoxAwfT+cs4OYJ7Z2QfRfcbr09C30hj70pYyBbtaToviUeO+NU3s
NMBcufEX2pnWP9kH4SAqtRrW48OYbBUOEUU2lv0ps6JFrrOEukTZVa7yh35vvMFlFw+YE3QvnxdX
JdBeipAXDvgDCmCnzqDEnsAAriWHUd515tNQiOJDGjl/WNBGBuN0w97s9aRAPn+9nXFkQFcNMlo6
OS5eD3hV0bX1FtRckscEBGVaJ7kcI5WAK3pnHWn+sXKHmw456OSu3zepowbZT4rs2j1HjR9fC0cJ
uCtG7t7SLcNENYFR0nwICzkFEIGvPEQ3dIo03hneeDTvfq9YqKa8U9Q1cOXQ4gX+p3/PxuoqtQw7
SUUIRHFAKAxJuUPK657O21McwvAmu5UEGQF6MbObvBVJHcFG5FI10khaMCRFafpz6JednXSoQnWp
Y9vrGUVOQcTMveq2Apk9HawqTRR61dEOyvIgU1q0QHGU0+xQ4mL1GO8BzLkjHjnhoSswE27Yh9gS
NBDExkOahagGvnLUWw3uBak5WIHmz6flJS2CGVCWaFB9Gk6KAJaKe6SIIYCIhfZUmY37wqJS5B6l
B2+qvyjdTCFVnYXkgviLd4Mj6vojhbnBQ1Ut52nEsob0YQ0dcwqdbsDY/fCZWqIO2B0DP5BysdmX
yERiOc36+vfzun9svoUHw6uuXm6Ik/v79FheC62CZ4VbkczikmZWlqJFyKA+0IbGeoeppVN03fpv
4xp3Ivp13tVnwIsi0aJgJIAlUNZCM66bOsbFTl4G/VXqBRkynkZsvs+Oz/WWGcXdgO/b7b42AGoX
3cSpQOsU3gsOpRvLVhRTlfH/32adoIVZL5bJ9pIv6g/wu93HyGHOz+A2/odOQr0RbyInAnDkgyhP
wVkfLTNrlqIhP0bYwgD6Bce2D+UaHLRuUl61rav3gquIc0R/iWCu8xHv4bpYe8RZsuaG0euQNgKD
Eklg3jPVUpsYB0ixf/VZk78ookSsaJOYu1Qae8CuR5ntqUAanJRfRRKE5uPlmEC0BkYHyLqAwrZp
bM8mXhjeG6ogBBasgU31z0ZeR1mF7682yOfmCenX9jqSzfvLy+D4Nhw28gqmJqMphJ0WXwnwJpt2
ROcyOrBa66D05mHpakfObcGhiyQxjqYYFwKzGWzPGMBZUDxHYf1NVjJINL5cXhOvN+KvRTE3fVk3
eTJWre2RPI39miS6E6szmLjWkhzbMAn3vY7bwtYSw9fsIXLHRrVOdlXXIG8jozcVRr5veyl2KsCy
uWRWY4+MuaiXguNGLAVVRDxOLUSwbKm5sYp2DjX8mfSypgGfGlD6YxFcB3fjN2KoJm+CEH2yc9sw
IAbAs+fZcjQrcvKEONbUeJc3nmsTG0lUpzeSTNsOJUlaYXeaetuF2heiiUa9RCLoYjciGq2JtBEd
Ynjh5i+YWzmpZBaEMXwRCElt5AzQz8N4J72DhoBBt/E1c3oq+x9TbNxd3idOWIiDf5fA+KdyzoHY
2CCq7oESLM1nJR9cW32W4iurERXhuX5kI4v1UzZIkow4bfxpAuxddm2lO+yfYMt4D87Nij70sUyR
oUVThLf5DEi1+gCY16OEatHkVeh9+kTvwl/CmOSApYMqaRyk2q8N6zpLs2w3ERT9L58RL5i1cL0b
hqJSUBjWOschTys1mm08kJTddA/UwpfCdpYfFBlr2q8v9ijYRK7ebQTS329UO17LEcSB0LswvzH6
a7UUJoGp32OeI1iSiQwwxiqQd2M2bkpNo20z2KdZOpTAz3DV3rEw+ScProrJP3FrAX8XLRWBHiEY
/2Q7JaRRxiMIXZuAF4j2oBOmLY62u6Z4rStuBRJvaRAcHHcbNxJZ4zIle9VTKPxo2K6SYI3GKHjW
vTVLftjIjQzGqICeNkXNABAI2uRLR2jxbD4DzZJCqO0SjKfTTaUgXCDguElu0+vEC4GbKGrG5dr2
+5/BIksZaG8HJRDVmOEqQovjPB9i9VlgB9zrYyOEUZraiNRKoXYALEj0VIAd45yjvXJ0UgBoevG+
PlLaa6X8jDVsxDLhgqllWZelBcyPFMd2Ha+ntvAuL02gKRo1l63B9UTulBSnOPW7jDyoGOu+LEB0
PoxF4+lQFaSDn09KT+0Kb86P4zIIVkH1+aMuInzTFaSn9A8vgiizsAo8RgqkNsrO8M28+ZXL5W2f
TLsS/+IJKKSXF8bdOVuDF0EDlAFejL93bijGbFkTHM5oLo41Xq+GsI+ep3bAfEDFCkUPXMLMLTzK
ydLXA2L41pu9/kzdL+0TyYD5AJoe9UgfWdGDJCJl5h0ZQS0QiVNNsc03f7bRCV3N8rXWoe2DHo5O
a9eHZZJzBzkG0RQTf4HvkhjlkFo5TtYR8TDAhfeS9FDHdbCGV21f3V8+LJEguuTNkog5gzeavla1
MPpm1MMh000PjQI+mdb9ZVG8VDBeEXgaW6aMJBsbO1Vhi1EEZIe8/qtxVL3sWLnRU7hfXcwL3i1O
fi2KBbjnhWcL0YBgY6D14e/Flc0M4sc1tr3QGvcdidyqKoM4r/zLC+OKMYiNQJmoiAYYMbpUTT0a
RyxA0DVusnxto9YZRbkLXtMN7QjVVAK+GWgfAwyXxWaWFHT34isjiCJnPihO1Ti5jFby+MvkFefJ
ctA1KkoGc29pYtho3NdNWjFgjM3WzDrT7bb286v1a/5Y3WcI30a3loBj+X/pOOQFwFt5zB0N0Exl
znokAKIW3Nzg5zbSHAyeJQhDr2YpEbhhbnS6Fcdc15WeT2qDittb74XhKvv5NAIsCm9P5H1nSSCO
ryt/NpO9ldN2KefZwGbaYaCE5/FuLAXxB8/9btbDut80r+1mybF9vXmb9le29pk7fyuA/G1VdpF2
+Tp3IPz+PgEeVntSXxXFleB9zYB4veFqp6TGLLCoVsr3H5geMQ3NJigqMXamyUVvhiPSW3Qgn3yv
7sCFhHHuxpv9OnLSuzwQ6T5XFTcSmaWGC7HsuoJ3HAEa4Zpt749hdQA6hqPEA3EaY3r4hCvZCGSi
Di0yU60cEREr2a5ajxlgf8Px57+TwdwtUVJVYGWubE9Xfxod+NKsVzJ/AhENMy/vZ0XtYHOvWKmJ
ezTCQpLsEKk3a+FVvaBTnmtK8KvUvaPRmq3yaWpspjlmsjG1YPlG1N+0qf0iDWn3GZN9l8Mm24pW
QyOOiaUUZe9ZSXdc5uaghJMgOc1XbxuJfQp4gvQxc/axORQgbUfcJBHXVBwNV2TqFW67n85j+EZx
Ee1Ejco8Z4EHuWnj4tKROWac39RWZhrOCtZWncLxIY8Edz7vjDbfZ3Gs2nIZ5LqxLc/sin0fWsfe
yE9GX38iKw0kLtyO6NCkmcK/tU0aQGs4IfDw+vSKzI91JTBL/ja9f59GURttHrpIs7Q2wdE07XGw
2nM4toLj5wVi2yUwt6yKwtGQGbrl1RFQVJQ9kGWdKbwNRXPcPJe2lcPcrvZYrUpVW5Cz7hbjUZeO
Uv8ToJbOMvz6//sZdILqKqIiVN/YetWKQeR1RKrYM8fmFBelEw3AjbBEdL7cs9mIYXy0MYyrPVUQ
ozXqSxvbL0WfC1bCE4HSJQYjURlGcYWxErOy1y6PStRVpOuOPBSd4EoVfJ+1Eh2T/PMYqVCvQv3a
EnKdF5n//z+MzRJ05u4sG8BgDc1Q+2o+OWGWg1/0UbHK4LIUbjC1FcMcxjy0oMyZihpDPeNV4c/7
6DD64CoEVCRwUV2BNOoR2dftVhrjMdUu7gtgWNjAJHCyG83V/OTY7lOwolQO7TpGN/hyL5BJV3BJ
Jj3LjSsg+UQsrapqQC4twEIBy+Sr5g1gKWmDyMteBdKoNV6Sxji2LkMaZzUhzYydeUfc5n5A7GNg
eCX0wl1UOQC0AOKS8gudGIKOcW7cv91dxukZDd72RYqzlO/M2+pmQBOIcVZu7OsGpKHoGC5FhHE8
16SjwI23IYpNH3owIqlZDKWGQKM6me1p7I/2GDsR+KsMLRHoDt24Dxu7kcUcY2tUo0Xo07AvGnKI
LEv3+0FJAzXuReMSPM++XRZzhsmq9sZSQFRU/hi7U5N8a9RXmIlzWVe4TmSzIua46qltExV4Tl4i
qz4wXf1UFmWT+CLwcpdBx60C6e5v3S/XrkqXDB0Vln6y6t2UPV1eAl/l9D8CWEcYJiQjUYQcNJ14
RWfK6zI5A/BoVHiQLHYQFv+8LJF/Nu8CGbdIhnrsohgCMWqf74maaA5S4/Yhb9LGq1RVVNwWyaPe
ZeM9OtIaydCEFjJ+jdOHj5bdu23pd6oIMpo3jGEh9WHTIR3zI7JikYd5Rrm/kIXuDzrovkZHv0OH
POU+FLw4uU5qI4oJKcxY6fsop7bULZVDohmldcXPl+4oD+m9rDRukYjwe7kbuZHJqKJkjYtajXiZ
ZfD9cvSQRejhHgNVE7RzcFX+Xc5bT9XmwMBz36ddpSGI6fSXMs+ebENw+XPjfrg7Giah0PsBPDIE
5mZPSjoBaQUAI36L+3ftfpaDDKQvIM+gbMmily3X/22EMt5CyaVcbizsX1LqJxQ63WyYd0MiGmsS
iaEuf7N9ZlkMptUhMK/1f5LhUbMDMv66bMLcgv52/xj1y1ptKABdStMCifl1cY0J5LTKXvKBtXMb
J243n4YrpKKJU7uijiXR+hg1HPp4VsYqr30L7sm0nDF+TEQwYKIFsgMTiSppSby8LXCmTDyAW+yv
JKcAhvToajZ0BFqzX2RHmHHhW/Yf1WRb6PJlGKQuR9SYfZn8GQFdcf17cFa9no/RIy1hdacM3ZEi
+jl+IImULfDibe0jvKTVt1VdycjK9T9Mh3YNYzaK3gUEYITTqyhRzLfyd2n09xs1jWulVtYKkUes
z05XWW4h1d5lNeU7rHcRVJM2Ioa+HwY9hucnGGooAT+VWE7bPAGVTRDZiAQxlg1s07lKKnhjoznn
A4bwplOOdLEloonl68b7ghjTNqyK1paQrtCj9lw0yr3SqjdyVJ3BlnJblf3NMov0UXRMjKVXhmyW
o47ms65td4PRnxTZFES9fIN+XxVj0BE6B6KZNsdXUXOl2ss9yRY/ScndZW3gijEBTIMmfFzQOiNm
abISgNGy5cn5foxeDN2vRGMSAhEs5oE+YXRM1jI0wcuqt0SYpV4ztwhDgV5zz+R9JWyPGEAo61Qq
arz4MMAiw0YrEfykaCFMzDR0obz2NGNh1c3i92r2onaL+pjGfSm47EWSmPck8HrLTipwKqV0LeVf
+wEky6stsE96tB9eHpsNoxu6cQTTsAInX8Vy1mHYp50EwF40ma06XpCzhDwJ8axWfY7S7HBZ5bh+
YSOXLn4jt9eLGA2iWJwWa+5ku1UOWJ74KUWq8bIg0S4yDkjH/D4GnbFAsjY+KAF2eqvsY4Cr/Tsx
jP9ZFgwZxRM610r1n9J6tJWXLH65LIL/HtnsGeNwJswmzKh84fkdeeOVjtnP3tED89sCVGXavPQp
372Rx7gFKcmHtKbhkppNr1ZSPjSKpO1nW97FYgoMgeWyBUX06JOUSLSInulOs+5kdOBc3j+BJrD1
VzUL5WFAv5xvyKBIyLwyP8vA/fx3Qhj3oGe5ri4dUsx1+F0CXA3RnEqU9RFtFeMYWqXPshiE817c
HaboZ6O8Xl4D/7VGsdcwf4JhF9aLNjFGPkKSIQB5m42ogvz0HxorUawjlMVsmJXaNSEGZMlHdVf4
4WE8AhQH70Jk6AQ2KpTFbFxmp/EyStg463oGKXmDxJVyA+sBHrIwX0UL4B8c62YPGceqA2alXxY4
OHtpnUZ9XpZzH14X2VkxanfSbtVEdspB8PblasZGKDWBrVeN0hygFdjMTj5U9q9a+nVZM0TfZ5xp
LJMsUhN4uVaLnZj03pyKulpEIhhHauakLy0LIoy8CKpkvepjEdIw1xFsdonxo+FcRVVTTqjPmMFK
UNR/tafPXG8bEYzrXNZSygsk9bzM6FzTNh25qB1lGty2F41cczfMJhawM8FZ8QHUz8Kbb5iA+eeF
40vT+0r1dPnM+VZjGwRDwZaOQV1mLUaS9bmC/lV0l47IMlMo4fq0UAic69C/LIse7gej+SPqQ29u
KMkJaQqcjLbswzUYqu8yWMUNPVjix8uSuDqwkcSk2mIbfbiajveCoQRjriCn+yUUlZz4z8aNEMa3
oRgVAwd0QATXL6BONNyye8hhOTOmfar5ay7vhyhxxzx2ZAMTYSERBHfcR5GNFloM39hoD6absHEH
RWiUmPjHyRF0AEuD4VbFtFs7CWTf6avarm5tRoLaJzeu24hkPEQomfNsxcj7dknv9cTNAbiaVC+6
tL98fnxNeV8a4ybwflVGtKZj8ie9Cu0vsnRIq2DQv4mCBr51vcthfEWWzEmCskftV3PrFRMJ8noQ
KL1IBGNfeZy2mjpgfCafTnH2mCXB5a3iq/qfJbCRVTL1iKWIYgEvxkdBEljC0SB4qghOnQ2t4qhT
gJ+HU1ebl7BQgUTbOaqcPES1sG1PJIqxKaT8y7lCQO9p38xbBUOAyK3dh1fjXnrSjyU6l02vfzIF
7ly0hUzgoCbTDMpDBKd5NthOj1EtfcVUmwZ/e/msBLpg0t9vLLaK0DocyVDrZsiddhqcab2/LEFg
OOy8PfJYSt+tSC5F+eKEADbPrd1a/kzGBxGJo2gtjCuI+iFOa/AT4Yl3SMLvtSgZLjoUxgUYpVyO
04jOoYIcF+RY10NRC4jPRCIY60+SKU8qEw4U95Fi76SucxQgPFw+EZEQxv7luQXe8Vu0PT2X+kFT
kLudBBke7iWOyRBFB4EREvvsiIjcjnVpSCjdjru31vhd/5q+6gF423dK711eELc5dCuM0eI1X80s
myVqo4vbYsTGeomewK3Q+rS7NnWKh+pVSIdBDZ+NHbZC6TZvTEft2mhZaHGaIs9QnoXmFznMLp2B
6Xog6lxeI2983TLQFq/pIMC0PjR9Z/IcJxUt2S5B+A0TySViu6tsn+4KV18d/Zt+11IeOYoEt0+E
MA8829pKZxQT6Qajy3pEFlpz7tcDMQWKz/Oy2+8zOinp0jxHDfzQ3I6uslzlquyZ9c6aflzeRv46
TB2jPqaChl7GsRZKPfc9fZODaAmuKKYdy9H3yzJ49gWExD8yGG1MurkxlR73HzrkC4Tfhpo5JXm4
LIRbNzMobg/6QWUwlDIraes1yrSshuf2JyCkZ+g2qZ9/UAy4ipbMdiJ2BXoCH9TdsNB3ioIIYEUY
79d0storg135y/ENNQV0ItqOCIHTuIqwEcMqWpjHVlj1yGeksiN1h6QbA6O+LVXVFWwg1343khiV
C8MKD+beqlA4UzCo1AR977Sn/NT7FGxzVnaX5XG1AqiAioqCjmmyOQ510SwjpC80mQQTeS40t41+
/jsRdMUbjxQNRa7NGvZumJ5Wc3BC+3bqieD24FoQMEk0ABVgFSyOkhnbvdavHWJ88ri2V1Uq2Ceu
Arx/nwVQQnfeMlUFPM1QBiS8r2K09Su73BSxCXIfSxRc5X8XwjKnJu2qV2uLS4P6b7A97owJswSd
ZwfFLtXEDpyrbxt57Okg9ilQMsJLRUdJr95VrvGSetGv0UXeQQJPLOVUq4MeBBHXoHSDH5e8RlDf
4R6ehdhbBwqWhljobw0J02k1C3p4ShGeSgscLBXxLishXwQILYERTkEDmWsxXzujkeeGVhEyZ23R
+2aK8sRcU7LeRVAV2uj5sJoyiggQMcjG/5D2Zb1x40zXv0iAdlG3Wlq9uG3HjpfkRkg8Ge37rl//
HibPpBWa0/w+z1wEGBhQNcmqYrGWcw49ysPOJIM7UV8ETancBDggLH6vhfF5gJq2kq79n4swXYCR
u1HQeL+mF1GHE1yC3K0D8odqA/jKegcAoiWFrKca1rWYL4r9GKH96/rZ8NA5COUC/Z8E9mlm5GHS
EgUS6Mjp+DY9N8/DbYzZsfgRbE23w05vPRtsFJqf3Amb4nkQtn9IZ3IgqpRIFQU5AWkZbsZ9/pid
wXWp1ihsf/migAC3+K5XnnK4vmjBrlqM3emkXCoZoai/yIdM2ver4NT4WgLMMPSTyDJG/BktGfUh
WgHJRnuN8vvCz+/ak/TDCOSb9NiBfEUTvH15AHDYxos85opMk76Whw7y5GN/yD6ZB3IHGEcHpF4C
SfSHv7vyN4IYb5HokzJmfUs8M3tstdyZ7Zt1eavGII9+XD8jvjO+iGIHg0LwWKcALqN7mHTo7Zj3
NujBjeMMROVJCDPKvWM20hhFJIkWJUm4EE8i8+Nk64eiatyp0327zwXukB+nbWQx6pfpaT3bCZ0B
uJt89ZkSdNsuHvXlvjhQ2qPqu/b5+mYKjo2d3a0UfWzWwsIQY/qoVijiao2Tlreqddb05UNR1GZ5
1Po2vtiywikrO+Q1yZkE8yE66l58SxzDrXF9iXpJRaqvM5dLmDbgtEkUbGb0bViOemb5XeGG8W1d
YMS73OXzfdv0gohEZOA6c9/oqaRlpQIEh96j+MQJikZGgVih92kLEODGRcPr/AftZlcZlxI1stVY
BVo9VmBGtIcuMO/Tl7d/+GWNe0/EUc53kr99is74lFpS7WQmyAkmxvpNyshLNOSCbeTd2hY6PkAd
ggj4HWz6GkqAHohQDJuqW3v8O5TvZVFakHtSWxmMNvaY/kv1Zv4FTEEH8te98dCDlrc7FLvIWz8y
57WVx+jjHIWDPWpwJHN7aKwXvVMcVcs/YmNbKYz+hWWDdpkFYcgCxlFAx+0BiryrULSsXTFSHc97
bIWxqofeyFGnMY/efO/yE5HRbE+eumRyMiFPIL1A2AtmK4vROmlQV01CRRYoP/2hc5PMGTscWuTP
D3SmoPLys/Kl8PRdtrNQeRZEQyKFZK63ZqkVlEugLEQN5uyTrZzH4uG6KxaIILRou/GOUt4ngxwh
3m5BhgKEOvu45oI5QLpH7/fQNi1NBW7cu7FQPMbAW9/jXZ5HnauEO73vXDIGtWI5s4pMlGgekK8f
F3nMfdb0VdSvKlLThTNkR5LeTkWB3k9XLbOP6f1FlPbn7mm5KWeFhqbB3hu9xqEF9BhzHxYUow5E
fabUiK7tI+M64j5pm9rQK18mt7XmDF3lKMrBEiHIcY8LKIYYpcJQOdJQf66pnZvSXGVULlrpa40h
2rEM7Om5rd8W1Oji8K/r+scNuTEuD0kAxaNS/xSn9lbSdgmmRCkWrAoMFsoUHD/Kj9Fhda1j5UmH
Zh+LRlm4e7mRyjis0W6lUp/pwVXAowBG3lq+AnrT7fNFEHxzDWwjidnOOo/HolOQ8kiKxNFsEL6k
zpLsru+iSAjjptqimDWjRKYgj26T+skAVrb9/N9EML5oBuxfBjhU4oFY9Jjokp+NzWGMRO2K3MBi
ow/vRkwMNbHTEd6CIjeZMCh13OsH+a+ZMsn70mEq9+mTKLjgPju3Upl4O+1aS68j9IlTaoxkj3f0
U495eSDqZoF1bm4WL/ezR/tQgaEc+MECP8+LbSwVZC0WMCn1d5PFEdioSpJhRNIEqrpJaU7TxP/A
8W1EMM6jMWqrDVc4RTN+yeVdlmE0rRe4Q64WbmTQv2/ukhZDW22F14RfhPdTejtLN3L+gWL6dqcY
uzUWc1pRTq/8Qd6r8jPAVsGoLnd/X98s7nmATAJZZAUDy+y4clVrsmoAjtdXqwcp2y+aIG3D3Shg
/iCBQoDuZjAbpRSl2koqHvy1BAQLt5WfJvXp+hLoRry7LDYimI0ieYt+mxJP8CrqjlEKZoo5DtS5
9ElDNIH6ct/GFMPon/UwPq4jcQsKHghbAkCf7DNfVXYUsVjf9cEEgklBTxc3KNuIY7zdChQ0YqwG
YmhdLRy9VnarpZ7IWLpyaTiWkr2QQg5UyRDkJkV7yrhAaSnRNTLBBWZ16mTJ41g+ExVsx+ZHhh83
+8m2hoMFoA0tgtvJquazZXdO10wvKSAAr+uIQA3ZhP8EEP/eTBD7NVLjyP2dVPVOJWcC7eAa0+W0
TCYcM6MKvPIh2v4kslf0V215/W+rYGIwOyVzWJu4YC0k4lUJ7KnmyZAFRy/aKsZ9xrolaXkHgIEw
wixPdIjy1DVEVHvc5MH23Bm/UMklEEVrVFAxKfWgeeFBvasOUDXPEOTNuDHe5kwY77CUyCmvjYlQ
Ur6buxHzGnu9OYbykxmdl/nt+gFx4/GNMMY7LG1SmBivQZIuObSz4VCbyeWnpvmkWSIQU9E5Ma5B
baNVXwakj3PjWelhm+QcNo/X18NXaEvHHgEK9R0bjyY1kTQPyJeZPU5HG/yuLT5fF8GPgvTfMtiR
smwN69iwZvqwAF0GaujRExoV9uBD/km0ZxyGk/wgkEljnPdXxkUmEwMVqmpLLZAivPgQBpo378u9
caTaJ37C84/pIorxCXoyA86yVpHMsXZa9neSOtEi8jtcGSBMkjEODWgIlqd1MnD79R0StkQfvEI+
NXnuN/Hu+qaJhDD6Ng6lbcYDbvIyexqbIFN/rKUoOhTJYK4dMijNomRw04A8dlowLQyW09iChXDv
1MtusVcOxgzQQka9KB1HRqUZdF2K3wrfsNyuG2sjh1GyaF2zOJSRj0IafZ971ZPl218nj+aZTVEb
kVAYo2a2HgOcoFuR/Nrpx8KvggWZ0DNmXAFdOn8EEpCWmxExqgiE2Nu0Rc+SXtGanxb2gJe7LcLj
ovmhIJnCVYaNFGZJ0dKG/WDhnGT5YJPBzfrXybYEgQE30NkIYa5UXatA5thC46L0RSvO6D33i/VH
j1HW69bDvYY2cphbVW2qOiQzrEefS6chN4b0WivBEh7V8BQRgYZzds5GIwpBDkpTbOQ2/nydmENm
ddaC9gZF610DDTZhGrpxrHvX1yQQwxYw5yarNaseLbT7vpiR22mpY+kCJeCcz3YpbHNpkkRFj7DH
8hZ9dOIkKPTJlQovLx+ur4VnQBAEtA+ioMRssIXDpCBpZbUmFuOHQemhsdTNXwbwEbYwJYHS8Tfu
IotxpVloGXGmLZYntZ1n2o2bSbobRfqH1OAihlED1ELJWGuq5ZVz6Sqqa/eFM0aCBx4nRNjuG1ss
VJJpyRd0YHlGec6kc/GBZ/Af32e8aENiLS51HUigi+2Q9bUPJ8wRBysRxVO8kBSdfCA+A/6zglkH
xkSrWEvXdsWbp9eGoGwKNw2jfQVGAylTfGQkXVVDI7+Z3Olpu7+ufbxNtIAVDihN9AOoJiPajBUi
lXaGh4Oc7ldTfsyVXPCS5BnSVgTVyU3GoqutpFraofJ74zsErS2STvJhaV6ur4Sn2lsx9GdsxNQt
yac4htNGZ4MvFclrRlowvInADnirATMlTouAQxaIeIyYcV7DUjbxxtcWL1Lmz6g0wfuQ9lyNqqiw
xPUNW2lMWJ+gz0qOQmiGHiyAmUyOcg1O1F9XOZ7i13dQ4VwV9lYa4x1CM19NHZBlnmq5xfOKWbV1
396lO8l9iz5P98uO0qM198A68K9L5p3dVjDjL6YGcz7qkFX+aN2Z9adc9iVb4GZ5nbPbxbHuYkrV
pbJrq/SNR/I0+YqX3XZOfzdgAiYwb+yz4k6H6D59MADz3v9Ig+sr5KuNDVQn4OwA3ZA5SBIbg5RG
FRoakQN1zNUsHduMvHyUnKUUgU/zt/MijDnHAkBw09BopT9m0p2+Tn5a55+VRFSR5PkOIE7+XhNz
akQLuzmRi8qvpvktmk3HlG3BG5p+gnkuUfALgo4adCsBdOhPa8tAK9VKBfR/HIfEGXr0ko3Rc16l
Llk1t8K9DzzFQF16QUGB16+xFfzTZW+8SWkW5dCaMzRyp+2Wc7rDDVacMzc6VIfSl7/bfxmitiyu
ilzW+tMXbESScJqMIUfU3rYvQ3Sul7cCEx+1LWp5VEWCmPBWm9baUCbJ+tn+lfkx5l+r4K69qXep
156Sr8btiDoA8KgDcJK5OeCVZwdcSgDg+QBo9B+7zMTApg5Mzj5Gl2eiBYp2aJvbWZRU4p8khg8w
iIY0MP5jVEgZrNayEJLS2hele0txpEBTc6jBAyEdcJkY0hcE3bwWBJtspDImqFZjqRhhjez2WQ/s
N2OXw4ua3qS5i1d4sS9qhvyXZWKFuMNlE6Dzfy6zMyvgknXALNc/tTfpl9yLPcvXgtlX/NkHcJjQ
Z3O1CJv6j0BmX+d+LJZmKnF2lnLsGmiqMgVRuD6Ek4jLkusFNqKYzWzGLm+UAhGEHpBjucuCYYdh
7ZPIR3Pd5kYM42wsBPoZCfG4NC3ppISJty71i91NgsuObsw7n3YRwxbfUKwsUkJqBCp56GhzB1Sa
txTskf2LHgtC5J/wotdkMTHslGVN3ZUjYi/Uzn8VfoGsWoNIUj9kN/JdcYgAX57tkH06Zy+GuLuC
e0dsFsv4mraPJhPnBztQP+vkec0FF4To+4wHCWGDJsjekF43PVsLVFGJh/t98MDIBDaFaj3VmY1T
boACGHdhWfnmepCVU58H1+MCrs5tvs+YLbK2dmbXyAKYZPDHKXm1CXFqEj/+NzGMsSK/mocDraqE
cYpDyJ5IYnip3pcCvyfaLsZSB3lt0C2NCDIeT9l6Xyxv19fBdTqYdkGwCNCgd+CLpgUDLVRS+iG6
5aezXdxbZaCI8fAFclgbxWRptJgEzm04msHqjY+UDB4IKLe07VsDuHsZyHsRSTt/834vjoWnpYQu
xkgQT4XgjJEPRN1f3zwehppNLrtnMMZoYNah6CyE2XRVutu5I9qt0l170tDzLe9Kfzk1j8Cy8q7L
5ev4ZV2MjTZ1Y4A0D0+mKDvWxWsi3+oiWlfR1tG/b8xUmobJlGWQWqjylyJ87obX60sQ6QPjBuyh
ihdNlfDqq06VCWi06ThF973aCbZKJIf+fbOOtC6HbtAS3HT9TV3u1b/M6iBqKxXtFeML0GhlDijL
43UwEh8DQsgwaAKvJhLBuIGuNXqQIsFr6rnumuRbmD5cPw9+uLNRZfauBtqIGhVwBCT3Z2/1lqfx
pT2R3qXmWRzIrgw+0ua5NR82fY9KVZfIU4oA3cicvNwBkhAgA///zRd/CGFubIC4a3I7QZPBg4y3
jiMt+1E75Z0gMhDYJFswbqS5jGMFrkCyI7xsAFN+0LvcdnUpLHeCs6L2/S4IuZyVydi/1Guj2dJ3
Iu02Mnb0xZGd5UOHjk604+6KXnAJ8YNvA/REmMVAv8RPP7ixoq4GH2VVYw/DswKcyOho/iQb01za
j/6hQhsASy/iGG1XQnRNqy3EKYmnyE9RCdK4L4I95FoUENEMFXUdAEIy+l6B7EmeMUUP1508D886
erYqF9NVLdJB6q4P8rOoE5J/W1xEsuXRWJHjXKdxquHQpkGKeRnHTnIMD/0e/KB4WLTB9GL1H5ky
xn7+XisLuNmYOXqcIly+S1ODn8s+YY7tQ1fhRgZzFVbAZVRHOaaB8bobgDADljoQO5cgdsYwAUjb
KC/dshdRTfC6eP5YG2MLFQjV6OQOLqrAerV38/4n6fjf/29N3FTx3hneZpFUqTZ2YDYKqQcTUZ/a
IG8t15+SpTzkBMipkQJy0x9NWov0lGvrG5HMRZmEZpzYLURarWY5aW0f5Wn+rmT2jZ6/peC+sOb0
GKvml7aKHMVMZqeQut1orp/+m8HYzE1KkowsXYuE27hbX5N9EyAm/XvG9UBht3K3Bt3gdYlcj2pY
IHXHXIMJyto/N9tI60gpI5hL1PwoMTVHNHRGtLF7XQo/jbkRw5xpM/e5NjbY4ORv+7E80CQtoKUR
y1GalHrffSkqjJCCxH6HHtjpJAROo4bxXqcuy2QOuKoNVZNAnwNnPgKHF9ID9I56VlD69Vk0GsAN
hzaLZQ6xHadKzc0WPXxl7JkrwZWbPpo1SMNNVZDx4zvYy7qYqAilj7oNVVxSUJoTSTFrLusiVB+R
ijAXhTkasZEQ2mTQ+4Z2F9lBLf11XT+4tST0YfxWQ+aiKI1B7+cSel8Au3VKzEPX483St44prXdS
qzuqnXtd2AHnuhZEfdzTAvysioeypVss14nZrytQp3K8ZbXXRj1aWe+r9aFMBE9+7i5uxDCuO+8l
Ow7TArsYnpf8eyWdTVEtSbQSxpaVrukjW7KB6QMjIonqoSiR5gFRRF2dorUw1jyotiEploFYPOww
Il3v1rAARm0uuO5EYujfNxeBBHS7tRnwLEciZpLeImNfJZ8Fisc1oM2xMLaa60m+ovcVgWvrkDMF
cF9P7UtiuOux+ZyC+6TbRy/XZXLvNxNhnow5dk1mgyIkbGoSRgjIV+vJSAYHI0tuh0IcZoRG+Vy0
j9fF8Xfxtzg2IGoqAEaqFP2kV54r/dFsXrvi9boIXk8a2pUvMpjwv7frBMvFu0Y+qnDqjTvLjnm/
3q7HyWt202n9Ej6sAoOiru2dS6eshhjKI8jHM9pRd61a1CpurjBSnajIwAOx04xXdTC8TNQAx9US
y0LDGIbbzXcYn2Oq9qCSA+R+3pzb4VmyBMVm7hltvs84B6mzkY5uNYT+k0/Kz7HhlLPgjLhLgKnr
Mga9QcLHeFgrJ9GvuDjVTfCFyXekmz2BGghksPAXZoL5jMSwcCRnOiNPIQcs3wTIvbmL8IYRUyGI
BDJ61xRKmA4x+i318W5d70xRNz4/8L3smsYcTDkWDQoG6BRMnivTScBNYPvrLUgtlb9Vrw3QbifY
Quqj32n1RiDjw3V0Hf1CqikjgE81HfhFwDtN8tMU6s6U2+ca3lweHtd6DRoTnBPLIj0URSw4Sq5C
bn4G3fiN651qNGEWGtZtJV/XNkgiABAIOpVEIhj71Yy46vQIYYVq+4v1bGeBMXwW7CbXRxAdiDWq
BdNlaWvzrCJGoSHsbL0wABanT8eRY+9N+kFHNPVT7ko3mGx0/6NYegNsds8m1mSnBsQWsTuAXbtz
siMGenfGA2XEUe9Mp37o3TIwBVvKD6MIMFJUjCkr8FR/CtaQK7VmWa38NG92/Ty4uTKdc0Vx8R51
w0l5lpLiAALQm9TMRSrDt8WLbOYmtfQ2L9tSBpXuqIbA6Ewtd8Eov399b7kxDlr00HYEoE6ZRWjR
dCToIgmBop4eR9VVstKN5a9JJSo38y1/I4hZjpoA9RbYVRXIwmgNiipPeEBtEqgOdSB6YFPn+87q
N8KoHm8UJptzsJSuCA5pi22+609GoO/w4gyub55wUYxi6mQZgVCLO5MW1mgqvXLHkw7UIGS570QI
0lyF2CyKuXEyZc7tVImhEAS5uvRbOD9cX45AANsbszTFOCsVKp9Wkt4XmbmP9WX330QwF0y+aIae
SDAofUy8ZJX9uPlQ1vmyTTpzxUxGMpEuoU9+y9oXsnycmg/VGTYimEulyOZ1KAHg5C3qp8V6WkUl
aN6MJJJ7v61Spye10V/bGpqYrIB+JDVybo1T7vAKje9mAE2cKIJBvO/PGBHOdnvLq4Vc4fx+s414
xu114WSkWYnwqTFrZ9S/dfajrQfhGrsRJq6t2imng6HcTJXg9c1P2W4EM07C1IdUDzsM1zb+CnCN
IZj3ykPngR7Gae7yQIQGRNdxxU3ojJtYDaPNpAE+abab70PSvAJSsfRWEOx619VeJIjxE3GelDGx
sK440R+UjLhLNtx2pogJjH9fIbOogtSOVnAYF7GUk5RmnYxerHpcndaecl+qQavRxuaDNmhgqyOh
7XSlZO/rOolOMI3y8JGl/v4JbFN22FuzmQMx3CuUL3297/tvdiXwU/yc9GWZbFN2I2eYS23hCeOb
dYeIR0fai3wZ3fh28cK3ATyQoUM5KZLv19fGd5CXtTGuRVaigRQtulfb9CGNzn0k2Dt+6+VmYYxj
Mbt+bI0Rw2KU+0D1myCSHjAaFBhoz6jP9iF57PbqOT4DDU8U6lDPy9oCwM3AuYzBaM2QGZsPMZJk
rgM6h/pdfaC4IuHeRucXbY0StZ/zositKMbKqyFGpneFljZTtjh2aQDCpJxzp+sGgPWSCjBgfawJ
noRcn7qVyhh7XaGLvyvgtPs36Y6WhHYUE8YO3fw0eODS2k27xYsdcppOIrxWbp1yK5ux/8ECtfQI
8mxfafCWIxj5agITuTlffxx92ZP3wDoVPOe5sQnGsSj1uK0oxGJ0aYERxgoqYHBuR6vxW3M/K2ie
LO+k9HZV8fgZbgcUcExHbQUTnPT83qvSRTJze1WWIZllhEt+DO+iuXLq5HOhvjWiYUeeNW4XyGhs
j1c+eJ2gseW6C6djZwpqsKLvM2o62qtaT2TBoSkdYIP12PIraxp2130K1xjwvqD9eoas6kxEJJXt
VIAAFiW9VnOwa/vCjD7Bw72mY+R1WSGyc+qj3h3ORh7jw4a2W5E4RXrWcGj7s+KkgKjrYADVzvoi
qhNwt3AjjNHBrotlZRmgCYUkeanxOKuiZDrftDYiGGUrh7ovO2RjfoOaZLMruaPb3Wh+izJv1zui
VfFuc6BZ/j4yRvFyEJeiExFeeloGVyfSfpK1I1yawIK5ZrQRw+hftWBgohphwGr/VyftS3tylH5n
CCHN+BpoWDKefwQ8G0zQoAFrT55M7GCl7KP2ezPeKdkZc0/OsPx1Xde5ZSsbUMv/E/UzftnEtfOi
dnG7IHdKzqNHewAIYFb35WPs2W52Q1EM2sAuXeknB0/uihIJgpWyvdW9OimpGqMJuFCDcX7T7VvL
gg/uP2ldITBrvuZfVsqYmaqnaT7nIEaxSnClnhNFZMeitTCmJYNWUENG/H85kdUr/K5xyH2/p9ix
skdhO5tDi35tEcUtXy0vK2MMDhPfixxT726O8uym65zc9X0yvoRNqN1OeiVC3ONb20UeY20Lvd2M
En0ApWo6dqW46ww041Byrusm99Gz1U3G3KSib5PFhiOmuDSrB7bIo36wMMAqn0QvedHZ0b9vzEBa
+yFJBoycD/Neiu80JXKaeXStFMMTqYjVgR8IYAwT6qCoGPFipMFTdVmmYojBcEb0SNEaMTnQJMUc
lEG1v76NfO24CGMiHatQErWgo58dINXH5UbKA239OmWfrov5F7d/kcM4rTVuybwMaGmeXHqNAdyv
d4rA9iktah8s3+MfQrxJ/s35WySL31apfdjVDfwxrXnPP8eiJOTjrUBDL4Go5i06NcLEBV1eppgS
/XlqOer7mW9KjuEDmMkNv+eBCG2Yb2SXtTHuagXmhj7NeNmQanF6NJw1a4sasagxmPvAty+6SBiv
JYVLhsIXgvAOaVwNugiWcfwPXviROz/Zh+JFoCf0g+/DncvCGG+VV0ASAXTNr0ygtTdkR039BIA5
1WfabaNF++L7dZECC2ARjXpNi9sGsDleMwOGr0b3xzG1DomIJIEq+LWFMe4qq6pC0Wq44UhtfD2S
v1pEAvv36LZSf1+Q7DDX8egAONS/vjyhYjLuxNCGbEkJXm+mDIjXctxbPe7x6lFRq099s3qIHDDV
Flcugo29rtj7aOo+gDtob9WI8TIrGOAMZQBCaTZU39chPABMX3KSODsZyxgkWWQKbgfuda6qBoDL
CNoJWei8dcgnCc0WqDH3YWCplZtFonuO7tu7A92IYA60MjDHvPQrECjt+akOe9Qa1tOyjE8ZSjld
I7qDuBa/Eccc47J2cTlVEcTpn2PyxbJerVpk7lwdVdFyDfxyGSBfjLUr7YgpoBF1G2Mwj3OY7nQr
Bk+O4ka15PXtKW2Wz0WffcQAN1IZk28VECtotKSxgAUs6wHrooz7Ri7dJm9FxsB1LxtZdJc3N7k+
FqinU6hq8jS/hkGBplZSOyog9PLbZkfQ++ZeNz/+sV22lNGStTKsVQNOqkdgYeNwY2fPS3H4bzIY
1chrxK5qgUUZ7b4yFWdBM9kwLwKTEikHY8NEAszhIsGkxh0d5xr3WiAFYg4R0YbRn7E5IaObCElj
hI/1hI7cEknl0DrkQuo5gZifL5+NGDltgaowIRcZWqErqbkbG7XbWyKIbb4fsnVdAyASGIqZqEBS
s8nsNYJsQbRErjaMIJRtjMy/rgDcPDKdtP1HjPrnppX1mueFjFtTDUCW7Sr7dp8dFF/eiypo3Mty
I4jxEOAnTOTRgiCzuh+K+wIzPOv6eZw+CxbEd66XBTE+QTOtfkoqNDb0nn407qil9qCG6s72bbhT
gupgHwHXnOxEUxb8OHWzQKo3G72Ip6irogFBI3nqX+vDFKBf+95oXUotMt/S3kwRZB8/xtqIZFxE
PlZmBYBgXNCZYzjF7RSEB+12/TR48i6nbLOCkF+kk4y7CNM20acQxSqdjI8L0FAVNfUE50cV7v3l
eDk/xll04aq0ZmYA9dpwMKpyUE6S30bO9ArY2l14awuWxFVLOG7LRoJRBjfKn6eWYdRUmyrUdasY
UI7K6JR94nU6WhusVDCCwd29iyh2xqyPk2JMBkTe8zAfTS06q3IpKKuJRDBOw1iGFkScBnyTvE+T
z9H0Q3A63FtwswbGXSiVJHdgYfnFnhS7HZQcWK4IsiXQ58DrfrkuT3A6bI91irvdsnHN+00RO/rk
z0PoJNJdQkTxC9drbNZFN3ZjvKPeV/MqIzMWW/vE2LXrQ5XckDaoxt31FXFvj40gxkv0KfqpuwWp
bCIfdOnQ2YE9fCSbvRHBeIXCqPtcraHSUXZokvs6+0i2cvN9xgvkJAYnaojv44YKpjD2MHD/rYm/
yubydH2z+C+QjSjGGZTZJDdWjLItZmD8Xz1kb+m3FeleJJk/Em9tZDGeoOiXYh1anEw1LWCUKE5o
K3TKxPA/tCaTciQCQQ9Y4H+qWmi25pgkwHUN8+Yh1BDb6aDX+zYC6sesa2cOlU+GOh7jecKkeKqD
UJcIHBFf2S+/gNlVy5oq/AYgYoZD/VmWiVONNWSNpt+Mi5v3Uy4IAPlKfxHIbG1SL23Z/oT+zQ5R
8lzi3/X79W0ViGCjsjFsjEUz8aZqgUBVAftw1l/HNBEs5F8U8vdK2JZ3IImStVoRMOc3vzgZDH/Z
URqeDwI6UjKQfzRFZZxtVSbJqNPxAXTF+atmu/JYPgyrKDLj1qK3cpjQLO4tY+kUNJ/qgVY5FDUg
8vuXeh+duy9Afm1RYV/2Q+oO++Jj8yVb4YznNbIijeecvhyL6jijQObEURS0SX4uqhKvkULysUWf
Z9BIG00epFXmpJYIqJEfSW22mqrXxv8XxdCscYSGqOX4qxyPdpj82QQ4Oo2i5OAjw0M2mtiJBbQb
w2Avtrg0E1WhkRQAn6R9lo/hfs1nyQePnypwONw71JAB9wUsFFVlm+YlyYxrPUee1sinQ7z2ILHB
85/YBciFRePMPOIB274Ie9cybw3wJdGESuod9tGNByfGmNKws443RqAiKJUOgyPqAfxp3O9ixo1U
JuwZlSSGYeL2VtH+XbiqnwYqILO1vUQTgL6BKVcnwShYp/8cF9ZPosBYsMc2Y6mRFUrAk0ArjJko
ftqee5xsr+mOLOq54SvqZqmMrdZqkhcS7ajQv/5SVNJ75l94tpe3tBNRLhwiSsGJFsdYKBnqVAdD
MU1zWkA8N5w80/da99SPnz7gwzdrY4yw1yVdlsBC5GHcyLfm6G8kkjAFpn6kaWEjhomPolmpDWtE
nkAzFmclDxHYVHEVp5qgcMe9kjZymIveToFIn2QTYJOrL6n9RVf/1sIf13dMdDTMTV6FZDEqA+aW
VIntGIP10Fvj3tbC20QV0S2LlsNe4lWrak0JTpEGBAEryG37bPXmToSkxH3C/N41TFz86YmbMpZG
OcUzuk9vpPENN971LeMvQ9NtQG8qaMRgTsWYy6kG2Gzl29VBL27kwk0GwamIRDCngsZGSYozpDqW
LHay5iFeSmcigqce/+gv62COYzU1O51V7NNgzg95NN6ZQK0E4LA3mCKQV24Xnm2YtqZg1s8GTcOf
ZzJmajEhg0vrYdKeMpOVO+nW9H6kz3HoDp7iVt500m9TQxCScwPVjVzGUvXQHuRZR+mPFIszoDE2
KW+i5bYdH9RB5OX+5RK5LJJRDPBGgyK9R/wfPa+v2q5VnP5R9zED71lAgVNiUHznfjw70WcNKGnL
d0XwrOIr/kU+ozXACy2XeMImDwj4lyX28kw05cBXzIsIRmfCNhvzJAKj3Yqej7lQXHVonJ7Y3kdM
7LcYdpipkLK1aJCc8mOjdeYx31d2gkeiKRDDr+Nf1IOl8i1XvTDzBNkBDeVuzIq40bE80Tq+eI5f
sHPsNFOeA9QiTlGjnaPnBqTE0fwjlj4CCLgxM42528OywxTICg1YlkO4+kVfu6H+JItggQSKptG/
b2LdkFQxZgvQmmPqFdjdYM/5IDBc7nahEEQbk9GPaDMr0Qyr00DAipBheLDlp7E+aaaoy5PrADcy
mGX0dlfmRQZ7VR6Xo3xM74cg8gH8oSLcXI/QbTRbmrcilk3u5m2kMq5QAsVhvKw0URQ/aFMC6C6B
G+D6vI0AxuetcW2MQwW/rlnfQlSYFiJ5ZREU0vdSElyF/NfsRhbj8sJ8qaU6gVbr58GP9l1gYJDW
NZ3V1/fJTtQbSx3Yuyh9I41xcKpujbiPERnHJIjAgFo+L0vQz/Wxn50xFTXiCxfHODujX/J2TlB1
0u7sO7q4ws3ccEBbhYr0v2hx/MAcrIYWgMrQ3MkOzCWRZJUx7apejtU3a0dRtvTebf3Jo/5oshzR
SAO/4ICWX4JJGgXYxMyrJ05ys5dNoCRSHHETvT7zPgdIPtgsKOSF+ZAHooYwrllvJDLPnD4eu6Ss
aTo2Sx2juwW4bjzWAt/BtbCNEMZ3LMUYV30IL2hgD6vbVRSWC/eNcRxEAQKJmkHrLfSAf10IWsBo
xsPGbegsuVt+o+Uv0RuVr46bZTGOo01TDYV4LEsOyoO1A62Fq3vakcYSH5vuBWbeb9VgnIhRLkYO
PhUcVHzuasOpc1GY/i/rsYhhAExQf0d/LUV115lyDxH+ry73KXXApuJTtyvdiJSdrxQXaYzvWABi
0xYLHXeR/N48DqImLOoM3vkmJGP+WQ3jLMLJnmsMK2D88xAeu59MHcOhDUStGKJdYwfvmrbp2iGG
l8gTZ/YURC1TMH/XzubrmjmSJ/RKXJ97WRfbc94WSdrEGbROAQ01mudQfM/vAP31l/2EFstAA/Z1
/tSnznAS+QrBibHDeZgrjolKG4AXO2x9BR3JN2GFKaXroaZwQxlvMdelDIoqOMH4oB9Vf92r97Mb
oscMqSbxdlKX+k5N0BBuA28XdAbs6Iw6gmKHUCPu/J88ikH0BGT7n+xBkez8H2lX0lynzm1/EVUg
QMCU5nA693GcZEKlpe97fv1b8n3fPVghR3WdQTJxlbcltpa2drOWYGkiY9whlkkxKGaJQxxkbnNQ
98MeJ7lHvy9UE++Mw3Vrm59rtTIuFKgMKklDCY5oKcmOQyzthkTUBiIywZ1hWUbds6iRrDA0yQGF
q5PWIm/YvKBWq+COMfoNY2mi7EVwN7EpXT/+CXWa5ZHxQDFu6+pZDm31x/WtExjlW93LLFda0wI2
DfPJ6n8GvR81ovqkYO/4fvaMSLGUdPCFPHtq9XstEHz+7bfUZedez9nqUTBDT3gM0f7zyn/ePkD9
2Y1RR7FZn34scu3N0H1ljDu082w0JjS+4Nn5UR2/m/VBlpykMwUnaJMN2bLATAQKA/Cd8INRktFV
RWfhuHau/n1Co3fmqPb06ZXKAITIi9OfidvtWW9B51S+aHpk+6NdzLOfr/Y0jao26DJckaV+G0B/
VMTpKPr9zDFXv79OWklpMtDhdEbvD0N+LIRSJdu+fVkCh0HdohiDqqA6U2koqbU+gQiFMgryvtsD
e6vvxIEP1OXSYZHwneYHxr5buCb+Z93rkhPs9C/zfe+2B8RK4KudZUG4ySDhd0i/rJBDpZCE2iJJ
QKXkwArMsc80uuS98OYX7SQHTQH0ioNphB16s+yGA+hQ0BlEDovfsVZvKHUlDn2+DkwC/+Db2K2s
mIYlwiu8aJ+W7FiI/E+wJL5FrWiayBp1AJ+UO7p1aixIuQt6GQRfx+ReHFZYy51cAfdSiDIV7W28
JE6C6Bw8Mvr8wepfRvXr320ah01TrzPmLERoRvMpCA6DkOpHtGscKmRL3BUztEk8M7Xpa9Od+mLe
D3Z8bn7NLrHJPnStD9cXJbLJfr5CiiwqylaWAbj6fD/VxyH/RdX9dRMiZ+OQIgSnyhDKKFYv4EHs
lK/GLFjDdpn6ghImhxJKJpmKVcMCk+iwTvlDfhNDvnHZM7bX5Ja4iTeeiiM4s0QTQ6Lt4zAip1WS
TmhgcCMgYGQ4ffyoVYP3dxvIAUS0tHpYavhGGflV6YutpB+vG9i+df9FOr422+cpqusJ6lFz/b2r
GjvQWlsNjzIVfSh2KK9AKs/n2lMpGlvwiyBKBsuqiw+U2MWp8+iOvqBeIJJyFK2Lw4h0Lto5YQVu
uVbtdjpYbb8rTTRcUpGE3/Zr4+KCfF5zlqzBkMPXgGL0NKeAgMpgGzcyRmrDXS2oUwqtsSO3OrVB
rlQYSEZTwjj0DkrcD0T5AkpJL2y/IicE9ZTHHvUeY8iRJ4GqURiIok7RznKwQeqwU/US5dE6nBhD
yB5SR6c0x80c5D/+zjnZn7JaK1WbYrBmxEptl/zsuiW2EwWxhp5Ht4YO7ce/s8ZBiaaHva6xQbnF
qo8SCXfKAir8oN5DF/rxuikBdlgcdswdSbSM4hIGH+6iouxS36KDzr1uRPShOOwIg6nIghol7TZp
b7LOgb6gPVbFqR1+Xjd0fTV4tb/9TNokJUvC3jpWfTCmc2geukFwkYhMsGfxyhNaGg99ZSLkNPVT
X3yd1fMkrB2wk/NnhFJkDjKGJonqNsYlPx4TYrP3QOAqlgvd5tfcAX1pX6bPf7dzXFyx5HJKkxqT
oF0mHahk2UGqfoq1WOAJgltSkdnSV9sXjvncW6wloPUml3ixBySU76cXyxm8aM8eOrGbOfkp/yai
ehTgFcQt35pOSSDJEFLFrj50yFiwSY8R2ZjJ65zIe9/jClRtqqbIaBfn3EQL0Bg8sYmjfNDsdn7R
VUUAEtuOeLHAOckUQTslmwESxuCE8Skgdt4Jij3blXXrYoPzCnUAu23J5BjZcCsSFnbtW4Yd30Tf
FB+szqfomMv2/NifRBod2yfgYphzk36pEgsSlCBpk45RfAeyu+vu/oeEwsUA5wyJpNb60OL7yEd9
p+5jpDedCj1nr6+rWtiiwD737yf6Yo67P7quAnU0uEZf+d1jEGhONjnkB9WLd63oXmYf5Zot7vaY
rARga8EW8SnmmaInCQ04Zx3zCYU/P06jTQSbuQ3vl8Vxdwid01iTLIg3qK3hytKjHLVOkx+Tcnf9
o4nscNdIU9JeTmq2sAZdlt0pDxZnlO+RHHeuGxJ4Hz8KAXpAGY1RNb5WbdlNODpFEHnXTWwX5C5H
i1fX0WJDs/IRaJScw1tW/7Meyf2MEg/KY9EROS2RnI8AL3i1nclAs8rI5riNNvKs+axFiTPFoQCV
RFvHIYZshJmqyKhUEOWzpH0JepF3iwxwyDBJ1TIaBfatcXtPRlcFpo0HW0O1AO0vXoB/IhK8390O
bV6yoqPZGYyjKFu9vTdIMphSGmJJfSt/HdPpCApJT2+7c7B0oiT0xiX1xhifrQ2aUtbyFNMLSzXt
5ZG8JHp/zlVU5XSS22HcH826ucutwe6b3J07cMhO5IvAN9nV8RZB3v4R3OWV0XYZrYVxcfrqDgoi
Xj865SfjVX+xqO1G1Lv3+zd9a4+7ysIpift+wA5Pyc4Co6ooZts4bG8NcF5Z50VaQ+keDE1nc7YZ
qVjqZHb1sfoKedVd5jT/Gane2uOcNNVaPTMaRDld6E/B54iYdhL/qJP6P5+2t3a4W8xsYsygWCzn
UFhH5FD8PkGPxHVv+B033tpgx2MVsZVorEQ7G+vHqXpPjx/q/JNkiMIlod9zl5aih3IZRlhJ5/5D
oxG51anfMUme/kQF4CvyN+7CilJFqhWmda/I53B4SHURjz6DhGsHiIcMCoH1MmhZueKfQBNSgGAD
EfV1C8zwUyVW0mlDwIhY6/wX2i3samhtZFJL+THOv5rGoxYLRnMEvsDPl1jhUAxzExRgOqtv2RiL
XBl3RBHhgcgMhwfNgjmAIsLxMTA5Kk0/WvVHVD1ed2uRxxEOE0gRaWWhQKA7OsgOSwRFO3Lf7tg9
UtwIkyUCl+M11cE3VeTSAFwfj82huVOQdlJvs8aOD4xEfd7Phq3/uL5C0S6yn68OrrIs0O3KkFCr
iKtCASYl50lYxBIZ4dFhlNPYZCIEM3Zy6k40lLygbgQYJPxYHDyEag6yyNc6+jkDj9+h2gWHV7p2
5LbArymCI9GqOIAIgd6jImNFg7mn0Y869KmQgkZkg8MIdaQaldksShM/y6NHIO0x1/51F3gNF64A
Ed/rSusy6CymWBPcdIcaJasGDNSKlx1FUCQIkvhm1zjVGkxIwVBfl049OaNUOh3E1MwP11ckOEd8
p+vYqXXahMhTBFbzoE+yOxfCGJZ93WubxiGDEeVF1JYIMcN6V8cfVTLYZu2T4lZNTkvxfH1BGzNJ
b+5Xvt+1jDPMYeqw1n237tJbpp80nEIPK8RM8R17tkn34itw4wH81ixzzxU6gCWiyXLGW5Vbp7jZ
JXj8NqqnFztquDGo7wbzqZJ7mw6J4Cyzo3ptdznEWHDVl6oKT6mVfdB/DZPO7rSn3vi26IIJF5FP
cqAhl5BHGRjmRkvjIab+piT6iUSaRyaR5sFG197b7eQQYzaXTi063PjKHYRzQfWOBvlv+k3vvk5f
3rHZxOt+sw0fOojyVR3DW3zpsUf/QlpoFWJm6SYgT+F86hPBWftD2IxHjwLpcE3naakldcQcNfhq
XWtP/eIeFJ0u+VxDXIvuclc6vA91L+a4PUQjX9s1PSolUXBnDvtweqKdwCW2d+1iggPdqoi7dow0
A+QrL2H5NU6/6OrL9Q/zh5P1rw0+e7CUaV1Kc8RK9hm6vnOf4BSjuccZUUQX2GKR0O+H6WKLe6lR
bZg6qLwxfGc0ZuExPDPOaSbKIra2jb0XY+yPWUFG19ejoYw4T9asgxxKPgVhKmib3waHiwkOequQ
ynFYYjap6vaD2tkNLewFRyo+GET9281j612tJ6AUY0MdmuWDL7MTIwWD6OxeR9dh7hY3ol5H0eZx
eBuUdB4sgyW+ib4zNXSxCcca/hAlXXaPg9a5ROUoYKqcrcek+DBx4g32fMdC2lhY/xMtiENXdakg
2VGjxzrDeKeR9b7Ui5jIRACkc4gQGJKCagFKjIwxkslaKN9iH0R96JLXTvFOFeS7ty+My/7x6NB1
88LoebxEOg79bZa1O1Ifq0a0LoEdXrk37WMzIjocz4h8NkYTI6Y14zvMVghcXPCNKAcPIwjIomrE
cWqGCaN+Fno1RY20m8GSolhoX5MpsX57g4YYgDOLBFUVrfbkJH3oIsXFvPquiKzPsZUOdqAG367D
3iaKr2xyy2qrLjDlCQq3mp7ulEh1iyT3FUNyr5sRLY3DOx3NrcswQmU7zvRTOKf7NOkPGZ0OkB9C
l8JnwwQ6XTe5iX+rlXH4R0kt13IIzyhAtzHu67K6i+VzmmJLs/Q9zrGyxZxnBX9JmA7UVJG2X6rP
YfolEBU9RGvhEM9IojIwEgIZdzCR5blkF8GTIuP1lt4i9BRsnMglOOiTQcNaVQXupmah36Wmfw6i
cqeUosrANsSuNo1DvbqLoYluoJTNyHmZJF78AHJLcGiVuDNEXXmiHeTgL1HruutY3VwBxNajDCGN
l2XBSO1iW6P3d57HYV/XBGpBSYgGQOu8qJAfu021aT8vkzdYouKH4GPxr9KkaYe0S3CwDOmmlke7
p1Ah+++sLojIFVBkgjQHfMN8+x+JlcmIerXwxupnp+MKSe97OXvXGboY4SAiVgvMHlvoSw/T+3Lw
UTu//lW2d+ry+zk8CJqC9vGIDF+v3NAI2ouDM8Sindq8JVY7xQHBNBZmlVbYqTIa951snKlmPF5f
xzaUXtbB1rnCGmkBqUcl44tH8m1RNp5W/FrAkjUGDyGZbGkM/ev2RPvGwUHXjV3c1ni5KGZgzxFx
wvZznwnqniIjHBbQZMy1xcKRiWfVG9rgroiLXRZ3L9fXsp0hWH0fDgaMXu2lKsJ1h+oFxFiWfYYm
5JN+kx8CuzomR+02+ILskehxIXILDhHaVCNKbwC/rZHOmB6gP5csFw1qCfaQ7/obQi0EwkGmNSyf
0rC8D+Kvamw+XN9B9pf+9kq6bCDf8bd0xKChiZsuObBKq3nQ/cV7D8PnG8ThaVa6WdYyjUFoHh/l
6D6lXhH8uL4SkS/wLX4SNaQmZULxozPPtr7LdoEb7IbA6cC2D45nR9ujOzy3RQkO0XfiMEJKkA5V
IdLktUn2UBPlmfbFLwgz1gJAFdlhP18BxZRFWhDUyLyO5Esjp26gTnabVN71bdyGIxPCrARCQ5Sn
VWwKkhrKjHeFWauxrYzh11Gnx27GxKVa+EH6tUtEPri9sH9N8lmBpA00q2TqAR04uPu7ss7cXNik
KzLCBcbDUOd5i/SD1y33Q7xLg5tE1JmznekCM9T/7x3fR2BZkSEVBJLAyaE7oLEz96sT2F2Q8nVL
Nzo2iWscJEGyS/C9eD4qJVmMtJZRZVColyTJLldMp2wlR8fgaC0/ZqIOvG3ou6yR8/aO9Ibcoyvd
a+UvSfmRCnWVRQvi3ZzkUU5yli58Mp4YM+q0HxInf0AN6qA9SX7nWy59nF+0U7+/7vrb3w8am4pO
CLoZXnu+ViesncxiQRMjY77XjrKX7XJ/MWwm5sfa+7ufUID6fN3kZhhLdIgHMTk4lSeiz9EHF+YS
YvNek2e3iSqobGm3KFbqaHexSJnbbZ+gkey61e1QXSU6URUN3DB8sTKZpnQmCVpbQfH/i12bIOC6
m3eyq2GEQRSqk81FrqxxkeC4LK3SGjGAq0HHZv7LxMx77Om5PZxBROoErlzZ0e14ZuWqxNGQX1I8
SBuw+XvZjl1RLnUzxbD6c7jAUZsp+Hdq/Dlt8jI1x6m7nc1vav0s2GMGKL/drCsz3EFJajLqGRtP
YjpxkFjfV/v6HGJsN0QX53Vbm9i2MsUdmW4EL1Ymo7l9oHtzckLjUIpIGUQmuKixmiN11Aq0SCXR
1zpU7Vi5l3sRSaPoy3BRI1NgbuMA58+KySFsIlsZwo9FN5wg8SX6PJs4ttozBkOrsz51EMhJ2bTQ
cpccUMGsDuGJZQVTZ6B4s7YfGl/ULSXaQy5qNKD7qBoqeiuKtHWIXu0RM3pS1nrXvWE7NXhZGv+G
JFEYRXPHZh12TEzmlRQS43GsEQxPvpOogL8ZQq7McTfrVM6jKuXMNV5DSExlojdFvHuvXQdXDhRf
30ykLkgjE3bSyCkOkOcDckRQDmtxwUKu4MhUSBVHd8h+3je7EQ0mkzu+iKRDBB+Rp/opq6UtQLSF
Gl11K9VPavKSCOmEBL7J1z1DtC6ZhYIPqBZ3Wn+TiGiehB7CFrly/rCk2TRmeJsnh/w07OiRiSLE
Pmg0GOiK+wQFN4DKo0eqp2ZK0W8RDl/z6GdKnpbch+iKUouyhIro+3AYMkNOIyEzYBdfJTsk95Kd
e+kxRwEjRjh7pLHdOfNeSOguMsvBSTX0y9wkMKs8VaVNj/o+OJgfzLPij9/VI+tbpbfxy/WDLrLJ
4Umml0ZbLJjWko1Pcf1FJTdlIIguBYjMs15MTazKGuIiFy8rG/RGR6udXFMyv7SJ4v7VavixgKSa
crOT8PAg+a3cfU6qE1UNQeCzvRzd0lECRujDM6om8agpyYyDNZMPNP5oZrtmPiBHLzCz/RRV/7XD
P90NfUQnWIovE3/UP6VQakJ7yXy/OIunP3RHw8/wEs1fDEGFULA6/i2fV2MHpiYAZBaC4aq2CdL+
DYjxdcl/z6e6LI8L6HK9rsyAIoJSUNoizxSygJ2gnW67VLzaQi5Km/GSmkcNixmdCZdY5kJAaC/v
UDzxZ8Fy/gCHl/VwoVrWqLkljbCV/5qdcA+ORK/VQUYm+eUudc1bke7rNr5f7HHw20+0t8YaKb9K
umnHYx4KHGEbGC6/n4PbpYS+W1vC/TJMQkMfWPnZi7iJt9unVt+Hw9lltuR+0GUo3WP6nk1hfdf9
CG4t4rgWrYUDVprmQ99niNPi9Cke78YarHfFfx8TRnpqtRgOSVtaNxaUJ9Gaj3bDcS/NB/LfRffW
JkCT+vbKtYYUabYJV2CU1b4BJkLXWOQXRTLGXdgYP68f0O2Q7H8OoPMEYxC1bNTBBGxrIFNu/dRn
yjDp7n0B7cUMhwNTaI5paOHcWOFjKoUQLYezpaK8l2gxHBLU1ASFuI6Mg+ZDVGTfQWtb8Rphx/Af
HsWWChZsC+SHPL9sqo26lsboNsvb0NNp488NhpEK6zRl421fYiREUR1V0m3EMh7JXsIo2V3/bNsA
fvkLOF/XzcKKogWNZ0MTnUmWe1opPyON7ltaKYCIbQi6mOI8Xo/6Gjch2v7LIrSX+lvdCSIH0Xby
lXxS1pUR1XAOzR8/qm6C+LKY7cFjHB3q/X8XR2TH69/18OV8vBsx8ppYBQatPhFpL1tfA1GDlODr
UM7b0XWdQmIOE3+h/LlebFkvfB0F8EoSvOYFn4Zy/q50Q2x0Kgo0Wbdf6EMmesGIfj/7+Sr4H4Mh
jScZXYaaGjR2lMUtbohkEaxiG7cvH4T9fGWlD/MqSBSsYka2tQ+pW0yJT6f/Tsf/9rtzVx3mqUB8
HCMpnufVfaGY91KT2F0zutdP5h9ChMtyuOsus4IQ7VCIThkIqac0BT2+cTsd8V6yh59Bbmvvacdb
OTSHBUagVZLegyIoUd2xfC7ivfnfNYfe7h2HATSIBhKwh7uZNP6SK742f7++bdvQ/e+uGdylp6UZ
sm0KIJXdQ+nxn3tIDN1/SA1c7HApiDq0kj4oMbJq7QeXOKqbPkDeiCmMQwbDtLMdk1weXfRb7HW3
OLAcnFIIHF5wrAwOHpq6bglNkbxSoCxCz+byeH0vRS7Ic2JllUylPoEL/k9Ol3VDWw5L65Q7S6gL
/4dHzGVTOZwYSg3TfYwMGmQgnyZo6aIs46P3xs0PuiPvcdWD91BUWRVdGwaHG5K6FEqs42L6fyVk
mz3eUyc/EFc7RYIy9R+i2MsaOfiAsSmQYmA6q9goNtJ/CJWifSocPRZ5B4cfNVpRx2lBmabOjmr7
NdRFg4kCvDU4vFCyGcXwAjRwM3WlpwWfCwODj8k349m4ySC8RGzpEH/7S5fkEGRKzBbKD3gIdq7M
NAjtHB0LTu0OXujUT+JZIcEu8rxYlUWyUg5wBIxW726sgDxPxSAJ+PkFoMV3x8SJlnS9jEg9CcB7
Q+fOTog0HvIYTw9JnvNd1ZJbRR28FDOnrmBHRSvkUKSYq6XSLVzOGZKp48/SL041XsCP+YGBl/ZI
DBsySdeNMt/7LbGqERPTx4ZsIkH29qqmhaLrxiuwaDtCboj6ZFo/suVDVYha0ZgTXrPEHTcIOEAE
+DUmjG+WbHDi+nFOEyeVf1nSx/ldAzGrdXFnLktKkIEGaA7BAxIsgbVGoMgqN4Ld20aslRnu5Ekp
WRQa4+SNRyYeOQEhmVolo84IXWGNefOcr6xxRy7roWZrMmvLU++NbMwb2SXzfv6sPsxuss+8cf+u
2Ppikq8ndHVd5h1amT1i3CqaM+nEkUqRdDvZDK9XVrg7PK8tgmOHaKRxUXM9Ky6eeqfBBnvqPZ5h
++CD1NqdpzigQXlqHioneZbO8qN5KhxRgXBziyHfy9hJMN5OufNgqmqltjkmIablPgi+94qtj/71
I/c61PjbSVjZ4E5CidhrmELUgiJcPMii3RZ7pAXdxFVv2+/6A/SrsNDCj18YX+38QI65G7si5dPt
haqaRiG+boIK+u3BL8EjVuoK0h6jejTLL2nsLYngitj8qmB6+Z8JhnerZwDojKQSzPGFNwV+2wdO
lh3K8XuoPl/fz62VgDGHggfaskyT71pJFq02rDhCKEvnE63SD+GQeIpUCW5ZgRm+U2WW9YhCbgw5
6pigOGkcxlR2aCMilBOZ4Y5CN4RESllDzKRTW0o/IUJxtVBEPbV11az2jO9WSdNimeXGQoNm9xhN
aLvxrn+TrWtl/fs575q6qS/NHA3bIbidtZcyLOy4ty36nIz765ZE+8U52ZAo86BB29kFUaKfQtBZ
b1NPyy3778ywP2Ply4M5QsKLMS0vnV/Vx1j9YZgfr5vYvEzWm8bhggF5ySaHJJqbnZtDeQy/VN/I
E2APCa+IgvzpurntjTMVBbpcqkH4hpciliw1pSZWBO706Ki0j4Yokb8FAApEsP9ngrsdu0A2zDrD
kVma2m7LH1pbOelcO7R+ur6WTXdWEKrImMbTdZ5kshmMPtZLuDNtAxsdjzuiiXSAtyJDZWWCW8ug
jHov9/DoeDJ9yA1Tp4olO6GqbwTZTR3oe0Ot/FmtRIlW0dq4Sz9slpgmFZIBS1bSxGnruL5nnM8i
0oxNf7gskK9bYYqlSUcQpbuj9Cs3Pg4QTsrek2tfbSJfpaqqwIpowAKYzpfMXWsc9OFw3RVEy+CC
6IGmWUMauHWnPMrkRW7dPNIFYLD5HF+vg4M3FVjQpgnaPmV/+M6oLKIdtO+c8dPkla4k7FoSrYnD
uHZKjLSREZRkWmCP096Yv9HhXd8fbWFgZdOIBeHJtwg3GqWO8iiMNGXyuEjVQZG0Yxw0guhnExMu
ZvjUMERYmig0O3BltEe5/a7Eiq0s+9l6Twe1ohIQ2KpYjGFxexa0YU4WXQUkkE9QsLHrxbiPp/gd
mbq1FfblVtdCb4RlGUoEX2Ys3dKESo2WHuJC9Erb3DRVpzJRQZGi8Bnuqc9mq0bzCeSFnmn3JZYI
Rgs/htP362dn+wZa2eEOj0pJnqo9/BoELRGkm+sbRgtsDxC8cBklUBi4Aoub6LayyJ2kbBgpJHjY
Bp4nV7LTB/Nz6tCzdLM4jF5b/VG+XLe4eZZWBjm/iIeR9JMCg6l6jEDYG0juIIma2URGOLeQMsUI
jAWUAcFyKIbYXia3CR6vL0S0c1y0EDbj3GcGzuuQ3knjXddqIpQTWWBB3sq5K4koS4UJR5emXhWf
l1izI+0QGZVdZt+CXS25tDk1ynEcX5L44zgLFij0Ru7KTTsLRIsqrlzi/yNW0492eJ53zDFA3CKq
0oo+GgeAZRDL41TDM8LwZja9wPCNVAB+gh3lc+JjN1vUkHG+1OTLImnozvh53Sk225iVi3sb3POh
ncKyIioioRTtDKzHtgYbr914bAB+gQZJGAkHYgT7xie/rameExL1hRdIj2pxlJCJN9+1LA1iY1Bf
JrLJ63RZQR3HnYKp6s5ddvG+q1yq2tHLuGOq8iGy/A80BOOmYDM3YXdllXPA2DCCAALNuKsyJzsw
Cc0KEmHdqdnLd9GtDLZjKIiP79vQlVnOEc2iN0NzwFxOREKb9mgZfcLQjGBt7PDySQjE5RZodPFu
Jnyio7HqUp1iVNZZRYENxUdu6pcYApIc8gTpHyivyHb/LRcN/G+f6pVhDre6Fv0WyoQHrvwgQ8SL
CUZonzOM6UhH8ezR5oFbGeMgLNB6pSY5UhDq4FjaMaueBdvIXODaNnIuUk2zXltVjJZDxdaOyWc0
p+5Yh3vwIdjHhwHs6csv2VWew10peL9tO6elapTABymfwGm6BEpiI/LvCRkedZqcm3Kxp0D30NAi
uAm2d/Fiiv18dREocyGFY0ERFuTaTqkapvouWM1mNYYNJPxvOQxlVjaGQJMwahuarmQ+99qNUbld
fFfnu5ned8lDFD00wrTjZp/Z2ibninUwB+DrwBYSvznokGpafMahINuoAe3f5SiX9XGeKAUa6UDv
w8YuAj9y0mP3MqByjPmLZg/vn1GqLN3Kz13rfq4E1w7bu9+d9GKbc9I+Gmm8qHgTTXS2m95e+sXW
RHPzIiMcapFGT/S2Alga5c2Ivuy48tRUxOUv8ES+J5Uqg9ZU5gJPnJCZtTTX0Ibd9S8lWAffi9or
fWssOhxRN1IkYjSSfKrlrJ7diMhy7r7DmI6BI0JUlaWE33q9PrWmqk0YJm0ncO3NqLGGk5spkcj7
WBj9mwes7BDODkm1rIpfp9OMT6x9HsQQt52HIPtj7BbOImAM2fxMK3NcVF9MM5KkARI/LcRqo1q1
tfHH320c+wtWcCGNRpOWA74S0kGL3Rj14zhMkd1UIlHcTZhdLYXDpUbOZx39joXXkLM67PSa2sZ8
JINgPex0XPtAHBRZBgjm5RY9RblZ7oJSQxjVHCBrk9kxpSc9sGzU/1/URCud92wkJaDKkhFdUe7Y
dh1N2xlka64pHxtrN4OCYiaiUfrtsBQaq/9vhQ98g74ZIC+NaxJDZ2BM733WN9qd4oPl5z+YliYi
nevr2oxvVhb5kxUbtTRJSuFB1f2jNJqOEauPkTUhREW5ZW7ekwhYmeMOmJlETZtYyGyV5lNJdup8
CEP3+oo2gWllgjtUpK1UaGmy9LBhfTCiGLTY/bGqNEEJfNvhL5+KO1kEoxpdoCIPmOqa3QwIq5cJ
tOLf9VY0iri9IItCCNfEi1vlXK+khKTpgEhwIOeqPQ3t+V3MrKCo/p8J/r6IzZQMSggOh8n4rnej
Uy3PdSbKnG3HESsrnK8FSavUSouF4MnlYnbUnV7Cc33IPOuzKG4X7Bkv0FnF2hANHXCvyz40yudq
9KTw43v87LJnnJ8ZjTZI/etn0R7z1B+sF3UQ9N4wH/oN7agqW2Ai0ZXfNCeKWm3mqgPaNaX0ADak
L9QoBE2um268MsEBKinHvDMzxDyD9pjS+7oJfQ2S1ZkhalHeTgavLHGR3ZhY6CrOQkxsPZGjtQNR
t9vs+934ic1TVb6Iv3ZDK0Rl88L/bh4XzU21tRhGAxcYnSD3pwaCtKh4JXYMuUzFMfcJEjZu686Y
OyffRNWIzRkrJFV1QkEeA1Elzjt0i6mBEtyHtRcuTnBEr5Eb3vSf6+/zLrAhy/Kc3YhydtvucrHJ
QRIS+nJCazyIe7115fAe3FaC22L7VbpaFnfNp/JSR6TFUyD/Zdj/jIF0ub0c+0PihTvRyNjmKaaW
BZSVEfzxMSYpiqrPCYqWYX+O5sfS8kfl+fop3twzQ1UhKG1QiJtz4NrMkqYnEQqWQ6q7ipI9DOoi
4izdXIYBNixN1mWUETnPl+a5N5oZd2xgyPbQ/0jV+7I4XF/HZisihNL/NcK5O02GdlwyUKtrfn0b
nrId+A0ax4Bg+qsmPNo5052GPnZBCMt+7W8QtTLL7Z+yWLQsWiTSGjfOQXl77sLRttLDABFDrRW4
3+bHMuEKMuofqMBw3hd0Ou07pcGzhhQn2pg2uEwE+7j5rVYmODxU5W7q9AXZTSvV4W0Jakm91xlk
d/1zbZtRIbKMXgxFfQXLVVw+FwGEnQd8LTOP4BL4LuWpMwXYvr1dFyMcHkRxF3fgtoJL5KHdtPe1
6v3dKrjvoaFmHUJE1XAjq7PLepeXINYQ8SQxD/rNw8zLKrgvopQkg1ARjCBwdJbqUAc3NPxhBeem
Tu1pvIk7UUws2jfuvBKjkgOZIo8TG7aan4gqGtxjUe61JXFnNeko5EXZmERyrg499IgRpyCzN3wl
9myLxK+3Xc1QNMUyFIvyvZqDmejTXKDCR5YCgep9MiBnhKHw667AvsLvS7pYYUteOXQd03DpOh0S
28GXJt/FGfFMqAIH0XveYebFDnevgk54KTsJeBMsD3XsVNFop4vg3Ih2jDs3ZpTkUqdgx+Lqe1s/
d/CzNHu4vl/b4clqIdzZQS8GhvXDGZxmBzLbLfoUO1AkD98sZ3LaD9WJibUFJw08pcLU8rZ/X/aQ
O1FLSjK9jmB6gr5EC4phJQcdPiObRlziN+D+lYQS3Nsuf7HJnSk0gc16SHCKk4OyWw7Lvnipv8cH
RsCPecLZFewuc4Pf3JEVtFHR1k2Zb3Zb5HYE40dmuf9opWdu+ZxC/FiCCE2F2XZhuLfp/miFVFQL
Z0zju4TkZeor8KWgncKd3PCWUePo++VEf4SoftwGdvel8CvX+iFYJnsx/b7Mi1kOSKxWTjKlxjLH
1xdVBIqH4mSAwkIsDLZ5KFYr5C76PLfA8p3iMonNJy08NLhS6kXw2V5Jdfj1IL9i6IaJhLPJD5+3
bWuNuH/RpeYvu/52Rudu7EWufmKS7cEOofMnw+m84StTNKe32fgOFFvZ55t7INQlG4NEAMfmnd7t
lRbfzPRyVdAjuXUACRpjLNUwTZPwY5QU1U0wji64mOXDNN21oitzQ3NcldcGOL8Yi7oI0hCNEIzg
Q3ERDN6mR+mRHBj9R+eQHbErJ/Bmn+bCspzQOOcpi2ZMaImCp0SH6VMFnS11p+GxP7zQg/SxdSHK
4yqQO2/82JUfrx8IwcbyXTMSUbW4ZuvOwvs8Obe64ObeikVW+8o3mNDUiFKJsq6cs7rr/W7feIxt
S8SyJVoGd5lGeWsFVT1hGdLRlA5p61/fpq2zvF4Gd4lKDY2rKcMXkhF9ltWXKNvninfdhmgN7Oer
gCDPpnoY5P8j7cua68Z5KH+RqiSK2l613cV27NhO7ORFlaWjfd/16+fQmW7LNOtyxt9D90O7+kIk
QQAEDg6g4z0ytHEzPHQw/pdFyJbB/r4TYSd1jeEXE6rdw3q9VdGR9hH6TVNJOCCy7fvd4txl2Zhb
NKkIOSbydTUeyvrRns6t7M7K9otzkGg3bdYKIZy/2Kc8/ofSH5c3S1g53C+DswngO2qjXIPuxjBI
XqWTc5tvJ3Xrj6lqHGrdOpJRPaMCcmNH9f+oDJxJ0EezMZCNgPMYcpemV6YtufgSVeAT58U4OQT5
JcufzQeSl249BihQfSD23O0gDxopq8xRaA4nv6bnbP3pxKdSVt94CRTeeUD03BDUqgkSEpxOW7lS
GNqClMd6Lu56r85dzXKja+pan9lkgelrhxG3URCvrjRNIdbzV9GcnlO4lHXsgGMaVg1jE0Apkm1H
q0/9oaokN5fp2qVVcspu0tJImkrDK7svK9exx99OBTbaJg0HE6xHZn679qWM2UasI6/r4y7AhjF+
Cl2ghP0QWuR27k+98nz5krHvvrQuTs/rxAL3IzPcWe+EvaOc7A7jiI30sCD/mET26bI4YUadvGoL
33Y05rQcIxv+jh76HyVagPQb40xccpVKu04lu8ePaOq0dCztGYqpl+MZ82/P2WI8I5Y6Xl6STAzn
+pS0SewZjLt+X4MJQf05O5HbfoSyab9tnP+rlm3OagcPoHJdPLu9G1LHc5SHQvYsENv0/zSOJylb
zI4oDgiyAwQlQVYiK5Yvkpsk2y/2950PbOOuNaIaNskZn6rqudkAKpBECxKl5pnJBriLFZVVGO+4
2fw8jX72PWiToqj8NVurgophJi0WSAyEzhmIrVBndVKR6aOYHNR/HR5hCj0loI/xY/WHsXBiIk7r
Fp52kk3xkG0oZyWUrkTOzIQC6mQ8NNoY1gYGD8yqZFOFYsCiCgZVTQWmgauF2bFpTXSFsc1I75ad
55DUszZJjVIYru6EcJcJYZGd2TnMA/g1zzp6BY1Df5LTDgrVfCeGu06YdWZMNEN4Z9hf5va5bSTL
EIcuOwHsA3ZKXidZ1ugDey8BgDQepqOGl/xwiENZh6VsJdxt0uO1UPoCp6L23UM3No/pSiUHLxPB
eVmLxMlq1yCF0sBEXFjN3bCksh5imQzu9gCvPURkSx2MGckOsxI9ZPYmcz3CaGF3Jtw9ATfnsJYo
sfn1nzkwwurWwhPTPm339gP6Mj/lSOs4/iZD+MuuDedgx7afohHMxL5RP5Pu1qDfOulAA8nK+Fiy
LQuTdgCmg3D4ue48e1Dd2S7cCsWAD/g69JRbuokcFV4Qb9Vaxyt50lZsoanelOtBJV8zGUUK+4l3
AclOBHdKmAVd27UyonsNg6DjivqxNfn6lgflWPjJJIPvvczruSSPOx97HqdxUgZoBWaAgJUOU5eQ
2aQem2iHoclgx1jvTGQhqh8ZMg/fZdUosXr8u6OgM3q7o1NVzg1hQUphFe7Q25kLomwvW5ffl09O
aFh1DdO8Tfyb8qjgqS6itgb3oj+FrAg6gc9VOXzQsO7EcLZibBU7Wke8asriamoOKlAml9ch3K+d
AE4DY3vBpM0xYa0LV5oaWHGYqDLEKrP+71TCQL0OPYfUNnm2EpLmugLKRZaLKj/Rf+LAPNl4zyyB
4S03se/IatRC47eTx20a3k7NoBAmr7ltktsu/3p5z8T5rZ0AbtNm2rX90uHwhzD/OvnxEQX34Pvi
jwegC+ijddNeY1yzV/vq00eonNAU9t9ectdZwZNRX2q84R3nB5mDApWJZJFVJsQHxsZCUmqjzYIL
TZRorbPSgZDkurpuPzHiwtRLT/X16mNuoy8rRwh1EM2o/4rjghS1z2OlHeFzp/pb2pXeGrmmKXPs
QuAC2UnhYpRxBM9SbiCgnDF5qXtscGfRsBVUn5AJ/Vj+bieMqeguXmlTmusN60XNUtQBNuKWWyJJ
Ssl2jf19JyLv68YqCyhhXF/F0w1ybEUmu7ls59/f3NeT4W7SRhxdaRQowl80YnluPcWLr+O7OlzB
zXr5WskWxN2qQVdWczLxyogX8PoDD2vW47FLZThV9jPv14RkkEXB4kJ5vEc8xkNCE/hcsJy4zfg1
dw6OflssN6SXICPY7lyQ9BLU7k5oxBTgItFY0Eqf1eKgjdPJIWE8jeHljRPKwYNEB4gFLodHl1RT
q2Q9Rlz4TvO5xFTN2rOZHYIDvixHaFd3cjjb0zRGVhUb5EQxml6r1hukpLlCjBjZyeDCh3xU5qRg
Raa+w8jG+AhORBR+kp86Ju6Mt7l0Urd470zNRCUGBRMeUNKo5aQihQKWWQfDGvX60Zltt2lHD1v9
7fL2CbG9yOj9J4t9y04fWlpWxmQCw84sEJv9lpAgumuuqD8EzF8UbMbi4X8Uyt0qY9liM6U2a6fY
wpdCUOyqs+d4I+ow3cHOvP+H0U/C6AhFLBUTuwB54sEtpQPrBAJf9lz7S62qg/YW5AwfWpzlgJgF
fVmGyRddMXMuNhQkrv2oqJTDmpQgjO1081OS6NtdGiNHYdbb5rXF+tTlg/ncR+gYQNuuc2iqxbxd
TTsJBmp8BK9Ldp/FXZRUUaI+WTe0yyBN5jdZHbtFYmVhMy+ad/l8hXcSZDvUQbMiMGycF6DWOo/l
hDuZDtOnZR29NI8lXkBoMHciOLV1SiDXWmu1fEBDA4KLqP3obeql0Smd/lxejdAF7ERxygoBymCg
fdFv+3CoToXzZFgyKya88TsZ3OHkbZH1SdLhAQlOT6U+dfOXLv9jKfeXlyK0ZDo6BcCQBCw6lPPt
bcdMPLUuUxYCXFcnvIIO23H+tgEl/ksNUT48ZFYgkSha2V4iF0fVaQtYGyZ8vXAfkoANLIgDoDs8
5cfiDV8Z8CGBifl5WaxMKhdX9WWxOamG/sgcvDIazq4p0Zi+6rdDop8uixLGcPsVcmHVasyN3m7Y
0zb4d2iH84liEslyqA6ykR3C3PpeGne30JYeEYeNfTN7y+t0zKhKfFW/a6KDhblVy/JdwfN26dDk
/QHU914w2/Kdo+iUapy6CB1i6XBtdVdERqEsxCaDyA7PZBXsphhu9FaAiTz+YiboMgErtWu5mj/f
MCpQ8gAmpUMZxj5uh+TsRIZqL5JTTkzdqqaRER1tzm1k/ynzR4luCPVwtyZOD/VqNEFuBb54BfSm
6J0Jei//nPgTaBk2b/nRgqQ+ljLNyYRyCplqWpUkGlSkcRzPXtqj1dTHzFj9filCyQLZAvhwcr+D
nDqOTVO0VQE2tNmzXOKheRZcsRjtckCbvzsfP1Jb34vjlHAxkoxGqK/7RnywlT9Rfk0/xMe5l8HZ
e4NGaPfUoBTa6EaHBqPEsp9b57UzGvGnr2gLOSWZP551ia6IT80Cj6ODaBlg9rfqb6xmWmkFxlqr
0bU6ftOtT231zGbBXT4x9jPvD+xVDLeDbVKXAJEC9R2jkjnbCGXn+3aU1cuEYSX4W/BWdwzNRCnh
7WpW0hZlq8HsD759YH3itRePyLW1BYCEmqfdKCdDhk8RW+KdUE7xx6Svqw3wi6D+w8L0/gD+kwIz
hrYgucpD2XQ04U7upHEHZqqNsTgF8LhreZybyp22QyadisMc/7vjIgwsiKmOCFs5o2iMNI3VHuF5
1P1s1QATeSfrW40xYf2jrcmmkQlVcCeMM4dNledL27MmYJWuf+jSF9cO0OA12N9qpEodc5RRcLIT
ubQ8Tk3mabNpYaBxoyrmwY/7dQvrhfb+ZZ0XBYv6bl2cXvS9khQOFCMYUvtUUlxro/tFum9z0oda
SSTSRO+MvTROL/pyHFuHcY39nXqQHubQDOU96bLD4i6yQh0rWxjjV2r3Xp+kLjD1bjo8FtPj5d2T
CeLs4aq2W6GYuMpbhNyUcxcr/yjWcy0DKbBDeK8KmN1o2o6D2bVsW3fxheHMGE1jQxVssIQmphv3
psT0iaNfTA8yiG3pGqDSb0XExkx7VLnQ6ffZPIBs/Fq7sgIbHfUeQQ4Rjvgj4YWOdyx4LU20kXGa
0BpApmJOCPLYRuxvo+nnmYwKUmzzdjI4NQB5fpLEC0D7Y1p/a52sOJkxkNtjqiVu0tvofiiVX2u7
9l6zWuZpNIsp2Hq18TSnkBREhQZx9ync9gLFkutGgodvWWjHJodhJCXq1R/yYDsx3Fup1+u4KBmQ
E7MPzmXeXTUYCzWPs2Q1wqIR3rD/nR6nkL1VbqqjvKB+h2sa1IfZ8H5tDMv81Pt/Kenbqw6D+oBq
uTEambIKr92r+HeJOpL2Y2LAvYyNZ34vHh2Q10SP/TflO+tN/Ns9FXkySJzYce/Ecg6nUyxEPyVu
e2l7eqgfS88KTHf2i6vR3wKWaZdRucsWynmdou3Bw9ij120k249K08ZzXWcbqvbWErQzSEQumzMh
ga+u2zDRrGkeluCtFYjGdVVAnM1AHPGRIP9TnIbJNdEJqQTjtzRQPNaLyfJQ6q/IxeBTL/kchzI6
aKFPMomOSA//IEx6+xWbldT5lMN8mxjgoU+uWoyuuR7gmAYZKa0IvUdZKAaKChMsAbwdKqsia8BM
moOgefJHYPL/HS203un3i6eGsdeh/aCT1bwEBgH9cGgjAzu5CWZCTpfomGdd0yhqYJt34/SU/yJ4
ol4+TdF7GKxSFqgJMBP3/eRfusb6YCdYG6vomshomN/IaQjAh35cZASYIgcCrmXwLCCvhVc2j5BH
rnay6sbRguGXetbDBnPKYRTy6wa8M9OX6kAkvARSgZyta1d7JjCrWmB+6Xz2GMnwdlxU7+8gpcKT
DSYUOGGqU4zYw79Bn81PYtcVUqWWgRPTmuxG6bfYWxzy6/KRCe77GxnsG3aO3pkGRpPs5MHajd6w
XVfT6jrksy2D04k3b7cYzv1mekFqzVlAtB6wdgPGRV6iUPQ3x1x4spyTVB5b+G5hA9p70EPXgEIA
zOB5kD2YmTs+9ydyjMP2SfEViSWTbSTnb7V4dKiTkDxo61+qEZK59OzZcZv44fKBia4x4wFHXoa9
5/ikYbeU+tg3WJe1mMG69RhlAKIEZ5R0MQieOtCLVzGcH7DtODJGrdCCqjMXdyirW9PZgLrtzmbR
og6RBp2qZDL7waw9F3a+kcp5g8TZtIFxUGOC4L8wrhnHVsAqEoCFUOyTiRQem6nZANnZugmT9VZN
ki3WqiaJ8mCe4jNpo6BI89/5Uh7rvvj6gZPbieK2tI3BNuDYuGq9YR4zOhzVWj2bdiRJDQp8GWwi
ompTMyw89zlfZja2XVXboAbN0p6UpvnWNM99ufya1+jU9IMsABQ1KUKebWHeO5wLaGDf7mDtGHVF
tDkPHDQNNZ5RgImO1eQSf4EfQ2f54JkuGXCE2bGRj5sTGsmdeM4o91Xf9XZh5IFxCzLpb2yacXeV
U4RJKWrQykm9nzSZmjKleKemeBaBZwVhC94ub5e86evc1vAEKNP9zadEJ/Oa5ezno+zVwk6LF8WM
vwZqAx1wAW5324Fsa55jd0vtc4/BwtP227AeqZK71XyTjIU7zjLGVdGVoBqCMsdi811fGvB2lrOt
1npVjWkL6ml007nxWoTdGPphFLJ6hMiW7SVxN2JUSTcNpFSDEc6nLR5S5582bbz//2sHnl/WQmca
Kt6zbw+rXmNtGfUO127eMGzgz0AqX5PS1IrUkIJSGOlCdMsDfPNWSjM4Cmb4jBgPaRueQucFg+0a
2V0TCkHEiLqpCcwNb/tRKsp6tY/UQDdutT6sNEkdT+g0KbUs5AkJarO8NVwbU7GplajBNrqMi3vB
tOJP0LoRT5yM8ZF4k8wAi8wVNYB/1yAXCAVOwevFjrKV6jAfUxLqThPGyVyAxxqik2gI1WILP6AP
O4Gcwcj0tByUCfBGoh06enLMqyo+XhYhygNQC+QTjoN5IJgHwC2qymkVbaTKwbE6MXyjt12lSMRj
wpiv3Mk6CETQZ8DmkPRBVhKR4gsYbXdhzXgG2HCJVUzTdH6oI+pqAG7GdPDmhfhDXTLeM5Azr4Fi
ynD/Io3EUAKwr1gGeHR4qIwBxEQyrBDdR/W5qtuzCcSRxNyKZLysDM6ROBg58PZqkRWTTzA7Wws2
jLTZfjYfGOSI2riNmSc29tDg7d2kaWtvD60WZPb9sH3fZDT64u9//X3OyrWV0jj2hu8vtPtFvTHW
Z4m2idyRoxM4YBtQincd0bNF0s7s4PHR8dWcdD8OqOLGtWvfsnkXs2y2nMhq78TxDdBm1YLMukAc
o22abzvbyVDhHFYZeaTIDTmgX37p84ZB5e5QmUfDmg5w7L0de+nwG20k95WjXFVa91mygewEeCe7
F8WZBGAulqmesYHmFwM7OB6iEwgCDzNon5JAhn8WGoe9NM4hDbG5AYtVqYFCPFwW+0CD+DMK8CBF
/som3Muq1MLzAnEvdhKzmd+1kWhpV6SW0mnBmHy208HNu0djLCVelm3Ruy3cCeGUXCvSqiEN4uiu
JQEYyY51nHtON9yM4/iA18RxGkoZYFOoIQh0kbJB7P4OG9/HQ9coWqYFRnptGQe9JWABv9OWWLI2
4QUGQoNh8C28iTjfXrYlVW1zwAbWh8G4ybNvEv0T+UBnJ4AtdGfA220z7Y6NQ2akd80d3lcPIwik
4wMaVR/y0qsxrb36lT9J2zllK+PuWKM6RVs0jRZEza9c+6rJeO+FqrdbGHexxmoe12bBwjDawS2d
xe2aTyhPShyETAp3oUAo20S65eBJTPHKOevlP52MJkkigu/3AJojjpcF6p0mxl1vZZ/1RTtG2yYL
wNinvrtGrxvGtw/rSlvYqQNVA4PoI7q+4McDeoqDxU1+guP+rP8owTHbqi6GAT/J6vnCO7wTzt3h
tdsaUmdKHox5cmji/otJ6q92Ht9RpZ/cbDMwDEoWjYmAJshisDoQsIAgpOce4AZaC2bCnvwg3wsT
jzVKpMF0dIIFFBQdSOHTxKX3ly+c8DR3MrmFLka65oaNXE2d0xX901N3MKbxZ5TZH1LNnSQudrGm
eBlSfcqDonue+hPVnvpJUhqRLYbd8Z3xsBfU2J1BxalpN2vy2wFDVC6j5ZTJYH/fyVjS0Zgnltwq
B+JZg+kl2XzIUlkBWlTleaMMnCG0tXqItrhQMQwIiLigvumuSYAnPebVp4f0ZLtaUN+SZ7yy2Ohh
WZVHtkreGsY0iSgIEIKMbretUl9TnRzpJmvQEBrdnU5wRrFOFvC9laoWOEb7I94SF5PwJBGNcCVg
wNNA2QyYKf+o0vsZrkwf1SBLr1FhTcYvusy0C1ZhqCoFmBwxOZ6i3GZtlbIR1URU0bZR96mv5tkd
skWR5NwFC3kjhdsrcKembZXNWqAPDSZWbstT2lMgB1pJq4TAA7MMoIZkjo0sAZ8kWJxVT2tibcEU
WS465r05av0ksb6mtPYtc5R1X4pe2nuBfBCNp47RJeB3C9TPk2+fMZ3Z+6V/Zu9sNqHSlkQwUnGc
lV1X9KnpDcS1mIPphGlg+13QHbUzPM0x8hZJX4OocImonw28ZXgjxIWcwZhJtNktXHIXPoMgL6x8
pMgeJ085FAEb6iVdoFBRXgXyrD7bulbIvvcoBoXbyxix6VjOIB3twyXQkZez0an0AczRfpF8OkaJ
pqK2CvjLJvUJRirQJKgH8v8f3EAIyyRoqAUhi/V2JzvLKYyZFWgq7W4ob3pQR+txGVx2iIJI+o0Q
zu6WFiZ7jDbiNMyKUEACD8SiS61zUQ3hZUHiY3pdDWc1Ms2Z7AlrCOrsvC6uRm7N9EMikHbBPBbk
8/mq2RKXWj6wGmRkGuHQNzflBrLqbJFcKeFKqKO+YOrUd1gwc+hrfSMjUjxOdOyr7DBYdeIum2ze
gCAiBCHsqxwuVinHBKUgzFt+mWSNguppDrWAHGWvUqEG7MRwgYoBAiMcfKoFVjl5tKcuSsRL/JTL
OGhl28ZFK11RpmXMynJDft0ajkv0P+MmI+IX1aHfbBr7il280lbOuqYb4hU2IaQJ28OYAXuog1Gs
OXQyQjjhkvA6fAEWYfQHt3VWHifUiGFb0xmoW5tNWEk8ErWPl6+O0OG+ZH7BV6jiucutqY+tETmR
PFiq/nHQ889TUR0vixC7CQt82KaFGcDIZXMydLVVrBpZbDbJCK1Afgtgr+t4FKDvIihGWO7LEoV7
x/iIKRLzeEVzfklrDTB1AuoYrPGNmqAlrbtpZkkwJF6VbSI5BngHeYfumBtLXQwQgWOyOBrbwcmW
VS55zB8ZBaJxqg6yRQlP6lUeP96YDNm4tGWbB3lEjHApUv1EtHySOAbxshwwHTPQCraOO6woa4Yl
r/ByYmALHRV15764GoLGjb3sMwBZHwnFQA9LkSdlk2E5NSdKsnW5hqeMFqUeoMp69icmXy6rg3BN
GqGmjiUBYcvTHUzZ0BCVZNCHg3kwwv6AEQ1XfxFAeehIi/ai4iUena/yuPiyHoxY05nCs/nglZ+f
TS86MCqC/NAF43X92Lmlvz7NR1kSVZQFfCOZu84gtRrJwAYss8ZZ7ToHhSW5w3gNUAQoupRwUaSS
ODnTtjW0gam8jVKGpC2mdtJA7Gb6ejSeiCXF4zBPxOUujL0M9g07ozuuVbloERzv7LEYE82LIbkb
Q/QtHoovsqSmyF/thXEWPrK6QSso4CRbUZyJtRwrFRhL3VGOg9F9u6yVIiO1l8W+ZbcwFQ/SaSNI
4KOcks+PCPPS7uGyCFEa5M3mcZe5jK1sHFdMhxz89ivevAcCcJGHZrDFq0+MCLPy6sHtZIcmWxqn
/7Y+x2unQqwyOK5NbW8BpVY2y9odX9qFLukGp+1qGc/1ZiQFdCP+9DLWA+hl1MQmwPsep1MRTk/W
pwZ9OKxHALMX8CpRG7zD3epgB+SKMQrornNSJM8+4Ttld7Q2RwaizFk31FVW4BZa16vXnEoghUqv
zDD1gdEH9ZonvfmSPed9Xl23KRkcPM5RzkKXTgKprK9lcOcw/83GIBaeLFMuE8kFkeNixX0Tp0VQ
1bfU+kqLME0lgCGhhUHxjKAuzWgaOE8+jGUHjjFkLjv7l9GQzFW0WJagkcngllECV1zlYPcPOlCH
0xV5QnO4l1xEoRXbrYNzc9mkqDXNYjwkfQxzfEQAdALIz1v96Z7RCUuksV97dy920jibmQIBbi0q
/A+TRgLmBSbXulleEK/ZQTaXVbiBaGTHewVIHZist5asmQuSV9oE1aNDUGzr7RR1knSk2IXvZHCH
NNcRzdoBYckSgsUbMWTtOffg9XmpfmNmqiydJvQEQA5QFeVnzeSxu+MSOYOio4bRriWgi33vtq0S
ufYyftG0vvYlJya8Sq/i+OCuQCt1pRHkvbLrMYiPBetIe4r8X4vHAq/is+MTmUqyU3mnJBagfhqK
RLb+roN7qqyuMJACUM8zGBzLwxgWP/5iznVJ4kaoIGDpBtIIWvkOU7t1w2y0GEESZObslXX+mJrk
I4YCDwwHyQxM4eYTGr1RjuZadSomJ3iacY6KZ8kJidaA+YFg+EKDPQaysr/v3PVgK8XsaLDp1bP1
wKqry8/mZ9ZhKiTm+ITrU3EjM6/Me/EHRFSdxeGoEb7DZCpLNXXtRlnVBoO+D93ROBBfRc7p8spY
DPBejKU6ICaxcH05JzpHzaQvG25Wpfata6nWdbQ550m3H5KsOtJB2jcoUjyg8v8V+I46dCw2HVyH
WkCJcqXbwNclIAvPDQ80LEGqER882nfjRkIQFAJcosuiE+E7fv8BnL0a8okOWRQXgeGyWcX9TXfM
T8mx8dAcf7i8uaJ7jRFChm5YADIid/5Wa6xYpX1Xw4ykPcptxj951/qZIvNgMincgpKiKIkeoXeQ
mo2rxFVg161PVlm7jNAI71fDGWF0/sSTtiAdatyy6CKGXxlc060fGal75eXu5c0TauZu8zinif5Z
K7ITiFuVu9m+TnM21qNDy9N5lRFACB9O+6Vx1zvuO9CrF6jSmDdJ8gLDT3wMfYleCFLSUPaYF7mX
vTh2ojtroq+ofkwYbRuorQmKK3v6NFelczXZTRu2fdtKIgKh8drtJPfWWFIlRSsrdrLQ/5CqdEn8
/fJRydbDPTSmtUpLSoE+mdpTprtAwnmdHdD+z2UxsnVwDws9dtLUUeEmI610lV4LAZiVBO+ylXDm
cFDUmeYb3KLe57d2S3wlj04FGX4CAvfl8mrE1xaz3gGnNlDW4pSgoFEOlUOYZnUkyBzLs83msNnS
/kHxrr3K4U4/VuMBHTSoKKxnLZw/tQfzTlncNUyO2TnytodV2sMvk8ipA8kmXFYLK1Ni9LNNyi2w
1BLjIBSBSfNAiVNig2Dk7Q1qk0SN8x5ArlxV/WHcrlAcCi6fj9hR7GRwBihdzF6ZGD6j0hNXa85D
fdbrr73eus3y3cCQ2QY5FcdPyvvLgmVrY3/fWYfezNU5zxAvtfmTozwT5/Pl3xdbu93COM3LdVT2
IxUFE5aRZUhSxo3YBECShvOVrIdFKo3Tv6nMsyJLViZNC5EG85X7KPyX8cN5vLw22d5xqqcafbVR
VrIrDdtVrE9dLNk8YVi22zvOBgGrYFfbBqWIVOra9Y+tDNpe9UqkOurJsxIL0+f6/1HZOaPkOFGf
JyaUnW7Hen0u6MP/tGl8I2pq5t2gVNg0gPe/OKpV+9mU5+FlITI9eLluO7WeK3VeM/MlXfNXD+LY
w9BP9yWXV3syHyvWBAqkAqjPmI19e4vKZYwNB5Nfg6F7BBbCGD/i8/AcQD0a857etai0haU2C/iX
gn67UTF3icAsgHR/XDdPsnFCR7GTxKlcA6QykKS4rk3h0XMTJmExuH3mItqjyGuZ4fQlRX6nmCWC
ZXK5HZwzxdDnxUIBd7ka12djA5xecpvEMeXr2vgBwK1C5tqwMASG5cpZh64Tu1HY+8lxODQexmhJ
7INYIKgBDM0wqe6onDVKAWNXjBFoINYySLdAT1085o7Uzz4Nix9NbhLIHIlQE3ciOZs09YW+Fgti
ChOFDovO4Zgq/mUdYV/97hW3E8GpyNpSY9hYG5hmYci6aXmWdp6sp3LKJYLYD10SxOmEljvRZm7o
rknA7k5KIyBDGdbd+IDkTKhgXKU+Kd8ur41tzwWRvHVK1rTbrAFrq+r0y4JxLuh/BDGKWYCUP9J/
VmUvcfxCvX/dTN5Q5W23LWuC/HXepK65HIr8gUSSRUn28cVY7oxhn69qUcxwI9OYAIVhhrqOyoam
gN+D2qDtSzC9o5NhjmUL4wKaQulSg+q4bJi5HMe/re2opB95auz2jt2F3bponaGzI8eLt4h/UNzl
vJJ0IoovMAW0E21ysLx8yXpVynqsbHRWxF9H8L/rV5h+/nN+ZnawOaCpUxKMCffsVRyvfcqa1EqL
d28Q0edWPyMt45JZ4hplMrgHPGasj1amV8Dp59fW+Dulnibr5xAaiN0yuHgZ/fMYuTWjI2p2li9E
Rx0o3Y5246xuVKyyKrLQ4O2EcXqmKEUfJRsTRtLf2VoepryQ5BRl6+H0rGv1rLP7GrkIdRlPja6A
/yx1nE9pY6JhRZvi9cdlKySiWAABNgWGDqqHljLOiusYa9emOuKJ5Nq4Xe/twPxenUiwHUFBZQTJ
1wLE8+H4sSkXbwRztr3uEtTRKiTMSuTC8hRZEFs5Xl6c+MBe18ZZ9aHRAQJhD+u4MjB0WA97Sza1
Xnxg/4ngi2JOZyspbVDIrSb9PCbgwdbSh9as/a6X8X+Ir9OrKO462a3ZFjlzGHS5TZNjj3RmIilI
yERw16ntqakUAEgHseHmzXf49U17uHwmwurtTuFs7hYBL6HTmkKGAa7EFEUB+6QfFc9+ZKy2oCRu
XPWq/ZAigKZUAwsG+lLYunfmu247Zagj9DH25tWWP9syDLHQl9PX32dasvv9uNOSBDOJkPOYrtT6
YNPWn0oUKlPNxX/1JTvIduhd5IAGPFDUGsDf8lUcUtujpbA0m/VQPJtntEQFoHm/K5+Te+I3UuZO
4S16FfeuijMbitMUgLu1S/PolACY6x8KTXYiONUGotjWJwbPqbYwTu9mlLqlpBrCZYDXGC3owAGh
ZvP2jJS5UbVqAvTsb0ieBpHf+jkeaowyRwVfgiXJuYlGyBuEYbVQAgMlicFJdACLp0mOVf1fhFho
32WJC2N+YDQvQFT58S0GhspyBcJLvBPLKWOt5ijzjcizTFU031Xl1N44S7S4UdImkhe8UJQF+hqd
AEP4vv3dIKQEGhfhnhm71pS6bX1rwQtLFJ6ZnXcKvxPDmSWz77XSMHG9ihNsuKf9BPphvR0CFBbR
ROuqsjEeQlXZyeNMVK+lMzUUWw2i4p+Glq40aSATwP6+sxfdSqO1NGCP0vg2WTJXpTJYp9AisSZn
Q3Ns5Mg5t14YZZUqcH7BuKgnpRvP46zMHsmbY1dZT5veSM5IrAmv8jhvPlIDcYsDh5GSbxtag/Tq
ClSlEnUTbRv+L/A7oIkauDfOn69FPNClhWbbw3VWf2ojySJE85KNnQC+dQ3FC9BWjiANaAEy0NFi
lfklCbfIy8AMe596UzBgwAUGRn5Kzp32woGrfWAkE74BracU/adwhtzJVQDZ/I3Mm/GQt3PQNdcr
hpldvlLinbRUAzAAkOPwxFpav5STmcOFJNryMG/W3UYryWGJNEIn6guQDkEzD6MrI13JSbWArCAO
dHqbGvdN/eXyKkTB114EW+XuGhG1WCbkPPIgXsz7aIhAdPdzGe7V7uGyHFGvFWrIr2tha90JKuJy
HTPCYMsgEQmi8xi8MAajK6S+jlAxdLzkx/aZDV9HqSNzV5lBEi7UZO9CRm7yboppo9fK0jGU7Gb9
E4NZd1bvjPhh7WREk8Iz28nhXAf6kulYzoCUlihgZ+juH1b1NJnSOZuy9XA63rRKk2UDslWskRHU
y0H3VDwkGIuDKQIgtHQwZypwfFmnjXB1NgEPGohUyLseaJAx0U7vGIxUzT9H5fY8ILFpZ2ZwWVuE
i9uJ4UxhpYON1lxxWHSG1VBqN8vPufJoGrJLLBPEmUMSjUuREVae3K6SOULX6a3m3PedlKpOFHDq
/63o3RiwqomaaDZyhOy3k0+CgrHH3RnB6DPOhNhfJEmky+uCvX9720xiJy1tcE5xfkwwGJWOXt89
pZqMLEOIaAR1D4qUaIm3Eb6/FTSnsTKvC7J+jPC2PSj38RRYXypX82Iv95MvZPUjyXtbZHgxJccG
A4WKNC0P/csTvR6cDiD+tA2TKJi3+8vKx5SLD5X2v8+FSkYLaGFZxmgRJtcxEGSqXru5clqyUOk7
f5T2k4vOit0mA5h6cOHwaavJVmijTCk8ZvIwjp62lYdkm9w6Hz5wq0AaZIDNByy774agIMQu8rHC
raqNzKsssOCBOdIFUcmhznpJDURkKFBhAS4K6G8oBqeAlhaN/UhLIAzHQ6FcRfZB/wDRibEXwZ1T
avWI0mPsW9PcqNvzph8u64FQz3ZL4FTbTue+mZwcbw+t8Tpze4gnWaFfePQ7EZz31ZNx/j+kXUeT
3Diz/EWMoAd5pWsz3eM1I+nCkFt67/nrX2L07YqDRjTezh52L4roGoCFQqEqKxNy8TBRKKk7JuVX
BQTVcmbf9brmXl8N1xSQmODJBB8xJvzeH1QQ5+p2ks0oUhW1G9btIVPKs5oRTwljQfDhfvs/ptjX
bhWDM0qqYGpeDDDajw/LAOSM8gHSaBTcaN0N73hyOaoIrvChlibwZIxQ3FgT7NwifJ5xt21jhP77
Jm1Zu3bt7Yqk/tjOxo2ZFtW+aUnvxiAIPuVaJpIZ5jodHe0CHxaVMqV7u7EXqpPRFiW6T0Z1mMJ9
NYryoLey9EV421hgVtTKdlfpdYK7lUZsNPjpW9oM5JuP4Acpg/LfS2EyFL3qe3vupdQfotmpu5ta
ftIAdmvqA7H/+oBzb0wx+QIxlmJEPSf1p8VPp8gpMVaQNH40/Lxuhwv8QMIPUhZdRx751oLYfB6Q
N5YpGhArsq5wh6ZkEP5c7qjgRb0rRXBEeiLZDwVCRQ1irOCLupgjq9MOrp/TQjaRTHeqTM8mieys
aap6+rB8beqxP7cg1jtKaSjq1nB78hvr7CGeF6XSk9hMUevJblfv7R3nzo82oKbJkwgNyW3dbK0x
10XXASVWV9D71Hf0zZg9UPWX/kixIJAEi5yP+CZm8DDGBogQZpQYe8MUK31D0LuZ1cSRtF9G/ZQp
w24GX1EyvFx3Gl443Npi7qmhDJe2KJD6gRqtijPHgEpm/4GQu7XB3FVjJa/1SHtRmVT9MrUZ8h5T
HBhpJGiu8MKTgfqvQqCJJ2Pm+X14Ilq4LlGPjgPRTvZ8Z8+C6jkNPhc+j6oEnooaiplszUUzRrvQ
pTAFu+cx7lRnXe806y4dBdvFXQaGEmjiaoM0jomyebXq87ygFwmOhskZzMEMllKtBR1PHtu4AUHH
f8wwoXYOy742aail4xbTbYoxvybzbEA0MsfMvLJ21j3xp2DypNwxfmmNY1t4NzrxXt/n51E0OcxN
1rd/DxORIbmdVBjjVPxa9ylOFyjdvfIIWZb4m3GswHirHWRBHsiPI8g6kG9aGAJh5+PreZqgHRKD
5eRk7vD82UdHOXVGjJnlvv7dEPgn96xtrNEPv4nPCyltAFpx1jTLIfHkZMZdR54/cJ5RkMaABCjO
CMvDYMeShbFlREYTeYeaHxXwMUgiMBnfQ/8YYYIGsPfw3AXBX0XDvyPfShFIie8MoOw1AdvC1cmC
TC0r1NZ2WVcE+HBX+HEQ945WOIT2LLVjAwp8yVtaAeMU93wT5LSgQFRgmIlTOc53h2mW1F/wBCE6
pnRI6I5RINeC5J3vdxtLjCfEQFyFWgxL5sOM26vDXT3uR3fy1JO6F91fXLfbGGPiSWdOqTnIcAl1
zEF2IoPbrJbswELlO7jufLzHKTgXKYMkJVJne81JgeZfM6Zg86tJvZ/HIj/moPh7SBYwMKrzNOK1
okm+rawiIBHXIzeWmRwrtZYUE7cgtjVb+w4SyXcrdEWuL45nwlRVzALRt/DFOJBireui04w+rF80
DMtHn6//Pu8zEeTVlNUTNtjNq6EamXYNGvWKFCjGTipvFsW/boJ7rLY2mG0i6SLHS66mbwNb6C/u
rckNTxihuh13NHGK7kRkNLxd21qkeeQm5pmZmUAUeUJJv3Fl6aeCNOP6mniHFloZmG9CkQKAdObS
j6xmRHqmpb6m/FyTb4Y1QBjb12RBbOBv3cYOE/NiXW4XO8KRpdclaJeeFSc59vvkAI2ekVKzeSIu
Vl5/0ZRBKQXGa2T0l0j7vJrbSBlTqF5VtdeZ8VeI6nyJOpye0e5bX8uTfBdqne2tU9y6iTy/yFn/
uZRR0EgiNXbANQlBS11LXPQMBXcnZ98pzSRUkTAJoJpsoauu2nqdiwX7LoGJWz/r0WOu3diN8e+P
nQkWaRBigLGTIPdiHEiRlzGMaExJHNt4iLXX6/7zNrjFZHVg7ML4naVhpPCiHyOVmdbYZFgwnWEU
+d7qs/JHM+VJ7bV1ZR3XNDTO/ZyEUC1aw8i1xgp/yZLVUepVWbq+hHnTTEGfVt3oWsZStSAybdv5
BHepvCyz5kNhlNPBXiD74JkFJCa9aiZJd5SaEDKBWYjeu19AdtIMIqVBT01d0+glGpv5qVRjiHuX
ctw/SWMolmiiKdW1pTPhAJJ7fVL1BV6mDxYYJtqg9yjTNeUqyFQnfp2Po/+GOBDOfXMtozKCBjIa
VMgW3n/VsoNO+jjmqW/lXq6CX3vYjftJcdq9eqe4raMCJBJihrQWEpLwXskQHrCRVsBrEcbpn7aJ
SESRUzO0QSKk7opbOmwenUxMQ9KWhCXIsYW2mA0euqnHhLi2UExCBcDuuocETO5AHGAvJjbjncjt
wpg9zUpDVyalSX09PgC1tKuVw5hpTtLGgiPJS1+2W8iCoigGFMxFEGOhsRAPYkAtypvWp89hjPz+
x01kq7VpGkMbXsIHSw8WCIzmfX+0d2BgB8w6FKyMc1u9Wxgb5O1wyIdwSv083FnDsy4scHEueRM0
XKqKUrcF5SEmF1tlMtF2/upH+W1eHQG2qUQvet4a0HvAIxV0c+hpMm6gzRBAWSbcGlJYOlPyOAn7
KjxH0wF8gdgiblybbdOXa5pno6EnfjLkzyja+31vBo2R7sPWDK5HZ16cgC6UJgP0DukftlluqeiL
JjoGpDvypBXuTCAEfdeEX23w4l+3pNJvywZDiJfb6NwQE6Vb5tNMcd4NUQkqivywetNuDbQgP8xo
h637DNKgSyB7VG4scmVHDmhjjByu/wU83wB3PQaaEew10C++D0xGBqANcPDI07PDqnyC2mVdf7pu
grudGxOMfw8QUJPlKUz8HEp8hdwFi+bN2XdVq91i+PevXcAb/iyHubiz0LAWvUsQjhrrNSSGk8TR
fTp9AFqGMG4Rhdj0ncg+4auOPoRXLCkxPxfZy2B+J6lopJd3pLY26L9vrgzDQN6sENgoOyP0JCWZ
d0oNDaUPfJzNShgHNGvDqhPZTvx+KUG+n+36KXKNYYQz2N8refavm+O628YcPeWbRUlDJ/e1FaV+
ZAaV3jhyf9QSEecv96qAfgbkHyDwho4bE43kSpHmgW5d69U4V7k33tD7Vg0K8HgrghPEt6YjHwXa
GTP4bOxrUmMiQ4I1Ua0J8wUNhCOUfT0o7/ggJPzIgTX+WGOr0Ch6j1kxSYlvJOOpaPUbTZoelNT+
9w9DVPT/WZTBxIWiro14amBGqzV3giqsOea+mmredX/gOfnWDBMb9NxcplJqkatAkDsstD0EyAXR
nAdGf7cUJiY0yhRirlLGUjCKb7rZcd7brv1tkgD3A+PPPTiR9j2epJ+UD5ANYJoOJVXAHMBqcOEZ
LbFAc41nhJbf9VbpNMWnmbSCE8z1PxRQNHCvoG51QeGHNoE1AotMOzCDT/sSEG18JH58m+7LXfP9
+gfj9SVA5IdaN+gvoK3CEsRhyMSMpBwRlhbJpDtwFAaSqx+m+/CJqgxGiiA74i9vY5BJZ+V4LaAP
kqZ+eFYC3Bx70xuC7gQyYlBQfwBxCOYcFGWhMQ2lARa8UbZ2pMuznPqJNTlS0TpR/RlBS7Qm+jez
176tqyp4GdA5uJi3VDKLDCV9x6YIT5rX+f2pOQK0DnYzpxvceG/gwqeIwDYQMh/zjhzSJ7D7vQEs
2Iadva5RnaA85+vh7WzfN/nDdQ/hXPcIueAnlFHmx0udiRwNMAJdPMfg8ah+pKObk4cc4zMlSED1
WnC0OUt5Z4qJHiQt+9XWkHWGPfA13anJbcHhEllgYgcGqBQ1JiuejIDReZ1Vtl4/SaJZM5EV+u+b
W3GQKkPtM2olf50ykDTboiY679iibKJDCwmMPMBxMw/Q1hr7aCRvj8LFL8DwH3rqIXfIDmEDaKv1
ywecYGOOObTJOMj9lOL51NSBUc5eanxVu/BoYzLWjn9dt8UDUmJttDqKhwHA8UwOo8Sd0VmUoVff
2Y7uykcMq7rSZ8rlZbvKQ/pYBRnU4SBNGpiPolojzSWYo/zOOJPRRHKxkJQg+lbKfkFGY6JQU9uD
05NA7w5V8qVTVkFLkJNEUfFJE3zphg66Wza9yQFjGw0ViAj5rzHxkgHyy6UwieKeYwJxFw0NskvV
p1YZkeVKwMfrX3svexx2qKF3jvmFUpxSBfcK1UcQOpyq1+ufkxfwwaaKqRoFomSXukNGOqLqmaKk
8FuMBYBlsBRK5+7QgjhHEzgqdy83xhhH1aw4alWCVaIX79by8CIPXdD1orxXpYHiwk02dphvVppm
a8QGfNQ8L1CSLr1qFz5nZ9PtIa3Q3oBpEvDA6a7eUf75KCggkCqsfwn+BpaiPYzJOK8a/oY3BdgT
Lm7ffO59CyWv4m7af6SGsv2Q7E3Qjg0IdHpj8cfAxCj+uO/B4yftKAOSiD2bxyP7zhZzFRTVkhhG
1NPm1tcFYFLI95whAPus360urempN6Fb3EgHUTou8laTuSGgSxNqkIyRfVvK9w2Zd6iPnLqwPLXR
cErX6tVYq2CY+l0yam4iTVCE0AQ5Gff6+ONbJnN9GPGyzHYZAfZn3+kAk+vps+BICk4JG2EbLV/I
mIG2kIqEG5/roNopKxDpHuVlhKTeYSzd4fgBlZh335QJrXUY91JBaxNKdZcnQVF9kUQ8XaKtY6/F
tGsnQFxSAPNel+hnsYiGmbhRdPNtmPgS1d2Qld0M+AYojaXGJcbgNM3DMP1VGYkv+EzUya8EGbZG
po4ZaHhUHPDJlV3VpUHmt+phg3eviKtGsLKLsZa86UulwNat6dehB1HsfCqLX/V4qvPSu74wrvvh
ZUEFGPCaZ8stHdTa9IgStoLc3Ytn66Uyikcb5+ojZgDkx8MGsAz2KGe92RISw8sbzCeb4yHDtHKK
Htd1K7z6PBj9/phhjusQh2CdnvGg6XwNcwqQNEvB7w7Ze0Dm6g/wkrwzRrd2k1qSbm2tyWxTQK1+
FdIvonwxe0GtnHeGFEU2VaoReSkgpQ5pV1kLxn769d4ubnMRjQbv629/nwnto0zWFhyLlDP1m64W
XqsG0fBfjTBhfDa1Ts3lcPWV5jPp9u0se0UtfKrzbuDtUphPX+tqGHUqUhvKGE/pnUh9BO+SH/2k
l6LZ3YiIfbjX09Yi8/3RCcyUwqLregrrN6Jj8Lc8G7iBT/+fsV5eNqwotG2Mxy06m0yaYxRTVUht
CXdLZs8sC2/uurvWQNu6qe6bqS8cvR+D1BJBMfg+8o9dNhjFzRzPBb3+gQK10vsQ8C1RdOC82clm
aawyXCnlUThkFdo01kFObyXtVJazM1c7c/kxiThaeZjkd9YYp49aPbYnu0aXNAodoydHJUmfdVI5
8kCOZLQPc42s3LK9JBQ9L3gQgHe2mbNQt22fkR5PmjhxqF4Dbc6m33V0v256KBHTdKr/FUZOIsj8
+YHkz0dkTocah3GoRICqyQlk4M06mKZcEOJFJpjjgFppXOkdPmJqfbcizclCERWtyAKTtBj2DP7S
DjW/CaQDffSl1QX1FZEfMimLZgLuvKrwDG1IPQNDq9XQ3Waz7tj1CPeI1J3dhJ8EdxYvcOEdaOA1
iJHzC+Zb0xh1sNKhom6dJz+6WW8y14DCu+UYbg9U3AdaosBEYMoYWgnWJV9YbDeTriKrBuh1PrdW
s69mIfSTlywBemGCaxbkEICov78ZLa0d1AnDJr9fQx6qBYF+X6OfDIGsg/BRS6tebGq2tca6RSwD
A6BRKrwzBd81O5Dvo72HYfMHEfSOV/AmVCcVBREQp15MGhkdRvgmKgX7myIAwfcBesTNp/b78CU7
UGr/5kYPXVty1EeBn/DiMNANgDKiz3w5U1NWZYTQoVP9GtldPWAMPVNypMWLZSBcJ0/zl70y7isR
K7jALtsVWYp66gmVN1D6vVkPTrc+hUR0tLlGLAWlfBN96AvFvcmWFyOKbVQ2lYMy/Cxbt86+CzaQ
Fz4A9fvHBvNe6BpNb9YshI2/DCBUCj88LF+AUdEek9Mb5+R+TXbXbfJN6sCygR7UQHnw/UHoMwj8
jRMYSOt12BctBJe7zL1uglt+pKo1f9tg3F9OgJRcB8DLo7/spxrKkuHBeCSf0m/xnha6RSzq3C+F
lSCGQHdWZ0HzJgho86YC75VWpl5e5YE9y6epIwI4Gm/ngBMDjT86BUh/mWwnVZIBvRBMHFvlTaXf
jvHh+rYJfp+l/9akxQJVNnYtJphprgGJx/SQaKiGt1eAhwAAihzaRkfi/ecnSz22YZSBrV36krRA
CvmDCB/Orc5sbbCfH5RJhh1BKFrfDZEzueVhwbC74lCOmfJGvrM83YkfaWQSFob4e/hnecx1mWnW
UGVyhgLfU3nI72lEsrzooD/9FmcPITty/aPRH2Qj/XatzAk2ymVWsx6Q2tb8gbk4GbC96aElsjeS
+TUqILBy3R43VdwaZLwwnkDoSai8fXroDx2qpWiPgVor8kTxj5sYbiyxWXaHxEDSQhD75xqeEgUo
guTJhWhmA5AKrSK+9azcdnJF0ykiB7pIvodJlg0Jlk3kH5IznYtfmTu69et0L53fCphe/cs+yQ9C
PKzgcxKaRmwe0KbatCmIpjGasbOO4Xk4Lm60L4MIL/bCmY96MH9afdXJhBNgPMkeXDL/eC47GWCt
aWsQKo0zBuUzUgYXclxu9AA67+JMAULt6xDcUs2LxEuPwx4UVx7wDeCGTQLLB373kAjV4kSbQQ/b
ZjP0sFjCCRQcfhnLQWJFtVOqkddK1j6XoJJehAKpCkFsIkxs0qcBReQFsjlRoU8gW4OKoBJNT3lk
yYJQy8uqt5vNRKg6amU9nhAFi6V+1KMaUHhgJxP7PFTkmzzOx1Ih/x6rBMyXCRQzxibpBPr7zeyH
bIZ+JTYzjm9iqNDmGEISmOAGP7zCoSsJ+dKL4UxcXKRXkE/44ajcLWblV6qciOIP721gmgTTA2gw
mvjJ9+swMBdZqRj89SPLcEmd7Wd9DeQcAkRWEUxR60qD4dXK7MlKDdyPemgGCMlNH0CsECATQHIO
0oXLQbkOMhpk6UANU6uR00G0fJ3v+vIDqCyC/aTZNaQqLkadxmIyKj2EsOVghEFYtTc2EfZNeBuK
KSQDjx9UCS/kZhLZUIu4Au1R548ehS9BA8mLdlTAByfhKd4JLhCe72/tMb4/a4kFzg/YM54sgEjG
k4bCsfXc7VK8iopdHrvWHeBaT5g6nURNKerk7G25tc04TzvlE842ehdSZzsYjm9BvSAVTqp8mqSz
kd52ohl5XggjpqZTKnyITbOAR3mBtO5E5Rds6SFNndL4uhY/B2uvTB9A/5CtJebmSA11UJIFRCBL
quwHZXTDNLvNw1L0+ejvXGzhZkXUnTZBeenMyBpijCEZzuKuJ+Mm9EZImcX75u7/kQNwnXNjjbkC
qraUK7uofsOwqUKpSnyldTtv8Uq/3AH/k4ked7wott1I5hZIs3UgczGhhhnrL9mg3el9QQRRjHfT
oA4AMXWqIwSFxvebWEsZ+jGo7/ld+VJLZz0vnF4V0PFybVhAFetg1MaEDYOMUaNVAoABH6qpH5Py
U5x7Ri+ik6Vn9cIZNjYYp+u0cW6hx5X5OUGJcN/3o1d0M2ZlBDcL9xht7DBOl85TIjcdKGcU5QWF
SietX/s28q3xfpofBfGJVzsBsO2ffWNcbgF6utMowC0+0JmN/mY8Wo72lm2KVC15D1VLfisK2TIm
jNhLeVHBYtcpWNdvTVdAR/dhkEDyiE4Z9IGo0MVxia05ljF5aMYF4RcuEWsEheThpgHcMswyQXYj
MsN4XmokVUi0GpOK2hepHH3N8Arb8q5/J64RCxQCNnQq0d+i/76JQ+uqD9qQwIhN9tqMNuAx6gQD
cRzvBsDxjwnmplqWbjI6pBg+ae4aCL6b5j41b7P4A4op7+wwt1JUJnUN/JIMxZTDnDwvIowcry2D
iQsAeDDHBpJvtuYydGOjqAnc7LeqSO5Z0J10KUQZaNRX0Q3P+zJba8y2VWu3djEV9S2tfQl2V3sn
qU/XPz4nRr9bELNj5ahPSMAqmCBnff6sFh9gMIQBhGaks5DhM5iAI5NQbrMRn76fn8bhvm0ypwDJ
5fVV8DeKyFDBANPCBQlGKldz1mcYtzXHT+nyGDYHtXm9boIbYdAlRfpoYF7+Yvy/77uhtGMws9j7
5IW+otFBqiHxnTvNYT1neLtdN8j9Mht7TPQcw6XTyk6VfRDtaslzmew/8Puon6to+0F6lCVWi2NL
LYqY/j4aQ/p9JdwwevUyVxoKbH8MMFfaqHXg/wE64E3cj8o90ma5tEuPwloR9/O/1c2RCNgXM0Zk
VsDdJoNzZQyifecar6MVUMzScjJvajc9Q9+SMkJc3z8eJwbWR6v1b1bZqoqck3SMClgNM0dzqNxL
9KgDvEGVaRWo9DpdYJ9BAxno3m8QY/+QeE+iRFywdrbC0tp9DaUjDOxDNOxU2VAGzntvTlIBdpHX
nHi3WuZrGtGojUaEmubQxruhaHZ2XR2l0EBgSvdDBxHuzDyU9uA1Fbh4yXIEFPCQVnLtKK3pmX23
W4v+WZplwTERrZ+JL1IYrXVYomQ85cdkOjb2Li4FlUHuSdx8aOYkKlaeNtWMLbby/TDdGIrgdhT9
Pl3i5gIu0l4v8hpT6VXafjUq87yuInZIHngFXBXA2GoylO+Bun1vw4aqoFlXYONKD1QOMtmZd+CI
xCh66QoHa7ifxMKMNJRnKGcMs56QSIPaDsAuVItL70kJwDM8Sd2RYDRu9kufUruLumfcTdwYZe5K
nXRjlirohkRothut5kBN6CO3zMYEs4fIm2N10OEHSaw6ZEmBF36KpN31sMI9aFRpHl1Hlc6GMOWl
LJpDKzKxEPPcf4kPNfQX0sB+THQwoqILCLgpHAXQPeP5umFejgYmGBOsehiG0tnJ2byzJZu04DkM
jRrU3Ttozzmr+gxwy3+zwwSSKJrKPqUET1HzIzODpP8y58eOiOIV/Rn29tkuh4kLfdiOuV0C30nH
jmkFFuzNbgI4eelLnmh2m1OJwdn6s3dMhNB7yM7EJuiR1vqhB+vCso+mh175mqUnORPUVjmVl3e2
2NOljIZSN6AhGoPfbYMp0EFxIzpPvEO8XRJznpI2qUszMlefDO4S/9Aid0gfrnsCN6Xa2mAOlDmH
qWlN2Db5YQ1IgEqkn7nrjso2tm7si0BV9OeuuQT9ips4q3am0fUAqvi1Unhp9cUCTYMs5a5Wv5iV
wP9EX4k5xakcNpVsULKoQ7QfoIU+oblTBCIYs+Ar2Uz5w5jCuNU0JL5lewizXai+qCIeGN6Yxtbh
WKa0Oqsx6pziK3V+e4huFRQXKzc6axDZPHQelO3c9pd1m8ALsb57kZiZ4KPZTLhAlqVHVoJwMY6d
k5CX+DWXILx0DBPTve6OPEsamEMoiZR5OW6P8kFtTj3YZ/rZ2A/x4KFneytN5FTJ2hmxUVCJ4cUM
lInRgsaVAgAmE6AizFFXKPKD6G6RgyjvwVpm6X5imH42t7ek+NFq3SDwSt4lubXJxCk7TYq6MnAC
GkmXXE0Z2pcljbov1zeS55RbK0yEIlIvm2FBn612gU920ruHLBE99d8Kvuxp3lphApSJjBSEzQaQ
dscYzn82/4eebjAnap1av3zRiJtgkGDyWgeDy8Kmmmgzmeg1LHLTmg046EJ9RbUuykBqE9XDB55p
22UyQStdJalUEiSHa2G5XagdSLm8/LfvxcQqK19LtYDUsK+XtwM0n6A+t4pEEAU+8RZkNrHXTHp5
sQg8b+m/F/2XVTuqmaBMyy3ObLaKbRFg0MGuogw0rfkJGtqqn2CeG1xixoP0QDGzlaj2zOurW1uD
TGyqprBCDoeNI4pTDy4dlomR50739tfuJJ1/M4eXrujJx8vUtmaZyNHIct/qBEpWdm8ep4Y4a1jv
TLDMO32ZLs5HnAO4NBtLRY+OKUEaqdwskgT6vjaNX0DT8C0k+SejsL7/NzPMVs5z0RdVjPdJUUL7
cJQ+23nidkkkSD75Z/bPapitA+kbQUca6oBl3wVlsr4YuhChyHf1PzaYIBtbvWWiq5n6cva0ZKaj
D8TTJkFYEBlhYqyS9W0xxbTiVWeOmqieImVn3Yqf/9tnYYKspAxx2Q74LGs0u6GtLY6p/KCDh//R
y5hYOgOnlU0FlhMpz8YapOV9Ygt2TPTpmUCqJvY6FDEIWWcTCoQ2uSWVKTDBzyD+fHkmkBpanA+x
hAAkRdBSWd0Bsm8kBpdEc9CVjxSHsdOUvNkCcw/7ol9ntaHtPgBGdPtojMkO8j+Fo6WNf90FuKWD
rSF24yTFsGwbq3ojs3PzQMXL16dQpXInAqJyP9JmUcwO1sYoaXaLpMiSprslHehIriAH4kbPPybY
myhKo1xZVj31jXjej2pzaFQ5WEn6NCcinCH3kG5MMbETYoBSO1PN6WW5q6Kj1J0SY3f96wg27I2o
aHOvLsbSD9GIqrShJdB969GK72xhasx9qW184G1MdmMmMlNDHxXkOvlpcRe/9NKgfZUP5bcW1FrT
PvnIbbDZOLrqjTkgLPDe0OFyqnxWzCN8YV0/0OYHje8/54dlTlYH1N7DFh9njlNXVnZ9qDud9oHS
4dYIEz/t0FznGi8LP1qhgPtJVT9d//xcDwNzEtQ6weJ1QWgpxWCdVWh81rP8Vm+zM+RmvAFaCNfN
8HB8FhWg+tsOcz33pUl6HdJReAMqAW19QOWhUIL0Tr+X76oDEATnondi3TGeo94R6aTwE62Neeba
1iOjBvU5GH7nINyVaCUs92rpQsfd/z3IOu0rNLD85fH6srnxfGOWccPCxLxfJSMarcX0M07D+zQJ
HV21XQC9c0dKRQPBXHvAlIEjAEADALPeu73Zh1LbGA1mUBLzkM4v47rcdTqaJnL8JEex4KOKrDFx
3ZxkLa4nhA4pW+/1zPphzc2ZhOuhJrozqiKdJ66rEkPG6Ab0AfHf+8UVs56keWxjhKdcnvLcvgFz
5achtwWPT/4rYGOHOXKpaiQokCH9orBaqTyjTOHlgLlW96Z1XG4MwS7yJEwt4NX/WRfz0drWmKay
fWs+gaEDJSzJT1/xfwCki4MVJHdy4QA8fd0zRZvJfLu6XtYp1LDITj0WUeTYaKvKwnY6vW0vntib
pTG3sZnlRUboE9so6r1lxvvY7tx1VAIb8/B2tBynOnUxDBRcX5zoE7KgHkhlQo1uROdQu6N1wWZX
36xHSrRQoF3xkT7r5vu9wXk3d42izD3K4VjkYuderWsOsILu9QUJ9lFjoqeiFGsZN3iwpQcavua9
smsO/Uc4AQHfoBBHgKEw6MJ8LhWVdbSMwRA0jNartIyHIiKBNQiZnTiBY2uHbXxWXTL3GWVBogmh
vLiUdL3aSZ0j+RgXGoLVBWtt0MlO/0n0sXiJCAiYaEymqF8ALd9HkTZJctsesUZ991ssDrPe8mEJ
Qkd26nPuijIRTrYIjRSIMylgWdQAvH1vr4nDCaJWmMNWo3M73FjjAgHzn4mlClyEXiXMUXtnh3ER
eeqlSU/QHV3C7K9lBYRllWPRNS4ywmweUOnK2ugAZA3TeZGOvSnIdni9K2CWMf8HakyI6rID/4a+
RuOsYJwXowResm9AY1DfSW4EIpjBo12K7nu8SwJRQYTvFRu7dOGbMzwRFcq6OggUOn8NKJVadKwx
8yqDyg9kNwcR+ktoj73LoNhl5dVI10kJG0DKH7mh1ztNAiSQ6snfJxFzOY9SHFsLFmRM7APhwIIQ
UX8u9cKAGqn60AZgvQO5beQbkDg4mz80X3YirxLUSjhR651FxiWr2KrlBBUl4Ddoo6nYzUeQwOxT
UdmOet2F629WxnilVXf4siHoG7q/Jl/1u3PomZ7ylSrmFAFSStHX49yd79bFOEs0ZxGZAUzx5+6J
jF8zEHvUItZjkQ3GQQwZXNzEAGGAFWvP0oBau608zhCAuX6x8BLjd2thkp14lELLHMFJkZ8oyZ5y
A9EL6UV7zP/HSxH/mu/Jvei8iVbHpDwNRnrWjJIupGFgSqmjzY6sr/8+xXm3NCbFIWGRSTEd+a6K
3bhMDhD8Hsac/6MV5s7MzE6vWkpaNdUvk/x5bTNHFyGhBAfp4r6s85ZkOhy8PNERJOswBPax34lg
UIKvcoEEig1Z7SZcVb1mBxl0Wi25RjFfBMQXRSJ2sipujAmSi+iTVa2j3WW3NgKR5A4/wIHYYwy7
3w37VdArE9pkYkRqAp4wjLhYlgf7CUXvXf+6fFGfshMeR8f4aD7Kj9dPFu+qhJICoIsglbHAh/j+
RkFG0Kmrgml9ZbkP1YCYn6//Pu9j0Xl8G4BCCpFmfj9rl2glC/wuNVa3zPOg7H9aTSOodYmsMCG8
IdHSRaRZfHPxk/FLGdlHCMIJPg7fCHbEhG4M8HzMESK5bWr1nFFRjb/K3q0scG7vru8WN7EwdAgu
gBYYQ/9vF/Lmgk/bQqnzWaVpnxbYr3L+NjCpg2J7GR1yrH62bmM5+UMiRHpzHcEiGLCF+JUOduL3
jmCHShxJZZH6Rfg6EnDB2g/X18Y1YAOEqYK5SL1geLSWohzjCtSlTbHP4sdc9Hm4Z8ewdQxXgRId
2Hj6/TZ7F08ScA8SkhVMxtEXahoYtxE0bYFcnTzZa0on/ioC+XB9YmOTuZfG2jLktVIX0PIcxzF0
WuKm8Udy5u3CmGtItSSzCge8Q9R1r0Rflu7p+pfh5f74JKiigxifpv/vN66MknEKpQTjzUkUjINf
QuVpWNDVa6oP3EImMAc21D/xbrvImzsDtcgebGN5sy/Jc215FqSir6+Gm7RujTB5D+g48qpYQT/Z
HecAiCgaQ+/1u2hXHJrAPrQi5Dd3+zaLYvwun8o6UUC/Cr2S8UkvIfgwQ95Wns9NaAu+FK9igBP6
ZwMZf7ObmDSZEYF+4WX0qHwzpm1nlAzomyMS0hQIt5LxvLyqMjNE8QO0Ks03Eqx72x8CbONBAzgv
8kSvXt5pMiGgoNqYcDE0Nvcf9bwjUQT3iLWXRb0xoxJ8/KIJSb4RogEbCl2DC0F0o7fUtsC8tl+t
B9QNhuS0zofrLsgLdSamtf42waR05qDrK4TKoSVlf5mhWDA+X/997jWxNcAEax1PlqilDEjGG2X4
G2MLdGEpSL86zK7iGi6mW4LcvW6X/iz7gvljFhMb7wPFmPRjpifYOjUNHXv1Uvu+zU7N+nnBnMDa
OmX57brB69/qQhQdOJ6JYKgGoBC58pSpOcZE2w1LLXiaXf9ekN55v652VOZolJF1VeV3yQhMUWLM
P7b/OATGRN4byEiMVJJEKPS1eQqiyC55wuOiuFmSvnFkqwGKPrUsD3IOpVOaKXoObTsit+0fO5KV
wfVN5TU6ITzwt3sqMhMgzUY14pBy7o2NZ+0IxSw3DujfuwQj+upeeDGLviL9983FXJmgHYX6E6L+
wf6MmVZK7qzsRt/+ZGJMrnX1V2NyRG83Gpqu+SoTKZs+w9WcIxtIq7NhtF6jvVTNk7WeViHDPc99
QASKRoaOEYkLOfg+ssNuLPDuqaOboTwVoei40ySZXcvGADuFFxZVO8c9yLGjb6tXgmK+fB1dsO14
+S9R0YD70t7aYhL2VJKgoK3ipT0dVdRDlP00OfoX4kcn5YEO0bbA0g+vmS7IfLl7CPVsCL1gUOeC
7crocrVeDNw0S3KWi291JXpmiwww/pDh5qSs9uDCGXCoDv9H2nf1xrEr3f6iBjqH104TNMqWbfml
4djsnOOv/xa1z9nq4fAOr3WAbWADAqa6yGKxWGEtg3zgCWJtFGCuSiU2xjzDTEIgRw/ZcjTNH44m
ALLkuv2tDOZeibsi6aUK/hccPIBHth/kh+JA/J+zh3lTIFcZvnqMniRRtpNrfkB8Ql4YM65gHzg/
vwkSL20LuwhqAJTDXyRHFdWD3KcWCM5HwTOLu1EbafTvG2/hLLRVqUc+RLF3bfHVEvWjXv6+LgP/
XzGQvgXJAFufQx+R0kVFgvhFu820E8kE6UTu76MugScviDUu3jlGZjUThlCSAExCUvqYaC/X3Tfd
5HNngO9X0SiEUhxGJ9hnztJ2hl50VhIMEeDtxjFMapSMliWwYjucSX0zL6rIAugOX8q0LGDA6bIB
gvPzPek0ktVKD5nLo/pIeYijQ3xbB/LXOeh34sa/yzgDKlKoVorYgf9lfFCiFXpjtCD9GWpF85a8
n708a2qgyA+T2yhzF6KjPg8i5DMDaekdgbqX99W5+ItwQFKcJIO2Onr07DR3W/WxGUXIy3wptOYC
jia8iZkYbsjBg5CkwBDU5LsufeiRSjdykdcTCGFTck5NyJQQrKS53hsY1mvr1M3J4F03SZEUZr/6
se+lfILJ66j92dkQ9MnsmkLeM+qiWStEVQAdmpTH6CJyl2vN7tUZsNT5/Dw7+9qaMAcb5kojeEHy
1FE0GfEBWslwxhhrl5YsqyqjT4IsPVQARI9vm1EQg3FFGIC9gY2rxgXzTg66zGLqwPmjYoA7upG7
wySazBCIYCEHdSfRhryEiGxW6nvQtDrwErkUTsM6COJn7sa8a2Mw+9+WhdzkQO4JlLX3UvOPamCk
ypY9WwTlzLkBdTyqbDCewrNSivJzR9SWttT0mOJHSTZrPHuHCVQ3u00e7YN5GhxXAd6VvCcv5W32
952b55KZ+KEBIu00xh3ePtneVp91INGJWFe5O7ZRjgkhokjH82qgZHvtQU4yd+xPY/Pt+lHlbhXc
jU0LUSBbYWx7NfpYW80Wt9MAiozeOpLiF1k7T0uHw3VJvHsQk5j/SmLu8bFcFXuONWCkKrFbd19k
SzSnyLcG0FeBnhI4ohf4hiPAKDVJGpO38iRF81xdCZDoz4X3s0pcSgJSgAQk96q/f1zAGN4Fs40b
MxLOTtJgFRdVd631c54eWzv1HPl+tT5fX0ZODgayUAdFUhOlZuR+zk2+wsDCrMhVEpDTHCb7HK33
po+khUeZODDiF1yXx922d3HsjaE4sbGayZQEdfGoG0FhCuJkXviyUYet3lSWUY9KjBM8qdJO68ag
GR03mnZaYrog3/Pl7PG6QpzH99kCXtRxynQtpxJW0gVLQGuH/b4L+wAF7L2YWEi0fMz5Sue0GNcc
yzdL6PxSp68jWcLrCnHcBHCh0AmNqwMhINs9p65OOsljjBWUb/X+XrcP6SLYJJEI5qGRLnFGkF8i
gRbLOzWantRhDhdFxMrK25ozVRjbRgYwQSM5oQd4+JPslf3o9m6dv2UFxOiAAq1MJn0Fyqe+mmt7
ChI5eR7Wx6bXb+NKdFFwLAA6gXoORxXUqewVpfedOiQj1m6O4pu8TG+0dhbEWzyfABkgPwJD2xvk
9blPaJba6IsoQcC1mxMX2MlecTuE1k7xML/ifQTvGrWojTzm8sMMIgj3VIcEmXKbLvcfCYfOfp+5
+ZzaUfJ4wZoZbdDNiOl/aGj2u35sODffmQzGpnsFW++MEUEL8XMvHUpldhfH8QxJ9EqnzwMmTD0T
xBh1PaBzbUVjNzIoMLX9ui/A5tiFQDXCE90WXYJcczNtA/OVlN6TrUoOVZQpuYmtUevPjXOUhH2f
dO0v1HkXwCafzGYBIbqGMwq0fcM3d8keZheAw9GTH6I2WI+KZ4fkWHwxRapxd2wjmQkrdbsmeWVD
NeBpunL+rKPlmoDcbowF7o67hqBj1SjUEbrtqOPYpByybsrTOlaALN0MqLkCJa6WguvWx13FjQjm
BMlq1aORFGP6ulbuO5DnusXSe6iM78GiEM6LLOiY4fq6jTzmRI1r1EvDaAH6dRoO6yp5XafeVXr2
el0tvgffyGFOleLk80hWg4AMDS2soJYDjdZ4zBKABVEGTOPvi2067j4V5JfIrljA8TrfKtXG/Bwe
bSRoMdduPE+k9qZ6T4QVFt76UYoQAI4DdBp8IedyjLTvehJrMImjuSueCGAVJE+5y3Y/V6+9K5AC
FTUt8ixkK5GxkGhBVGTl4xQsRezaJtpN7d92+5hWqPA5v69vm0g7xjpIshDgVUGWlbxYS+a2wylJ
BBbIKTNgqzZLyJhGF6ugik8XONxdfyiOBH2DU7j4qtvujMN1fbhmCEoXHZElKBYvgGSdWVJstLuh
U6vuDwjcg05Tvspp8Wx06Sen6zxLT7yikkDOM41u1GlepjVP1z+C50W230D/vvEiejHkcjaouMTm
2M2czAVvpuAOE4lgrLLBK9s2poFGMHute5B1wZ7x7AKtH+obVa8KoqlzFdRxtmzSjiSI8y959KlT
WrcaBPldgQw2LxHnWV7XKwA3UC6vfBNvVLeehnudtMH1/eA0hADI8l0bNi1hrGTtwWWF++NEcWrl
l8orvBrEw1PYHOjbyfj1P0qkocHGBIxhXQGfBokGiGlof25auuMejYp3s6d/LUHk7Ey76zJ5l+RW
SebBQawUrDQ5TtlgFp5UHhxtN673MRHkRHneCRkeR7ZoTHvx6JiURW0R2WBAdmnCnKgYkwCKXqK7
dhsd9Ep0r4jEMb5DamLNmjKkd5vsi0qe7fGT3mAsInpdSsHdzzXHjWKMyRdT2uSx0hPKuDPmikvs
0dXj1+ubJFCHfXn0igl9aqgDXrWdmX9O5Jt6VL3Y+VEI54K4BvGuENtEoWu11cgZaDLIqfijY2j6
iIoNGLfbyDNP8k+K0az/f7B3ctcRWE6g0HDoP8YOrX7Q5yIa8GTsNU/DhK6EsoSY8JjDJoBDvZHD
eNkmm2xLGjEJqGWAU4rK346kPY/FnbQQz5niQEmqm7QHe7BSCxIJIg3p3zeHG0moslkAVBks1V0T
72vzJhGlhTnzh7jCKOgmiHFA/GMyDqTI1GQwGjzs1B15oDDXa+JSIJrIR81jceegQgdTDtQgMf0q
NXQmzkfvnG6+ZddVtEeeqyeBx06T1Tz5z/BOsVvfhndEHXOcKwxQgoptASbV0jWZEWNM7VQBniAJ
DCUPenSCjnH19xul27g48A99hhf1+LUf5tpMiyRIrAJn7FR2CeBkP10/0lw9TAMiEI6iMkaP/MYa
xtIBr2oNIZPxuA6ra5bC+SN6ZC52ZCOCcYKmNFqFU8MYsgKIRNMOzgmE0bqC9uP0TvbFWFi8vAJW
7l0pxhkuWDZnmiBx8ijOY+eBzf7hp/42oWBjvE8QznBO1FaczSRkrN6QtLYDArnRHofSn7SHYgqv
b5NIJXawqShSIwXzEk2VVHemh8pBHSRgMzaBZJv5cuqJyuUCw7CZI9xpzTj2KpRqm0/Z9LwkAo1E
i8Y4Wrkl0dhQtOlIOfaAs8ZU2of2xUJVCq5WBvACI2KVUpKrvQ1fniNYzgLdytyq213fGa6/2Qih
67g5QLE0K8Cuw3BF0QNV1HyVMiTPXzX90cmfKjNYReiWnM4WTAxuBDKeR07M2SI98qbR76l1ac9c
8S16Nf3qpIfxyXikuF6xX3y5ribvwjoTS+/rjZ7dPGaLLiG31eX5p0XX/SyN7qdu8vvcCcaUKF45
I0u0at5MBLJFS8z4qMnWejmiqRuAvb9U0vCsGMlPJcV4RlEGwAh51MCmlOeiBjP6sxd+a7PQjN/K
VGcZgLlOgmqSXA19ZeRXNDReG52K/s/11aU/dU0U47BMtEY3honFTbTRjdPMzczMJR3xSvNxzBLP
SWP/ukS+chj5A/w6KBpYf2J3jdXEeQk/Yi/ulHydlFDVVn9uTvH89zE3LOddFONJQB9mFEaMKlMO
pUbjqRtkTxlX19BuJusjd+ZGFnPkLaeQqhWJPgzVEHdoXnoZ7fKZIDXKdY2UYw249TaWj9mt1TZX
ZyGY+RyHQrtFiaOEeYzx7voOcR2krdq0tk4rTYyUUkpNRPW4mS179KMW9qcQLyq/XpfCtbx3KSy8
CriYnaG0qB3oT2n1qOdDMMTomyfhku+LovGui+NlOIBXCuYH4JZSkCrGe3WWWVnZAHlgWgMrs7LP
EKDNHq1iOb6oA4aXu4E0dIm+lc4uWr76uljyrqrlILHlMMp/Gsl6MPXqhFG/sJUstMU0ipvb431c
1pjES2Nh2plrK5svYK6HZJVbuaGF6hY559U3vea2uJWCxm8/Y8zCk15FAR3fbN5VZhZYa9d6MVc0
MdTdY4JhkaU/yEI8A6732GjFXAYZMix1bICdJOrBfe54aZ0/2caxaH/00v66xdCfunCNG1H0Uzb3
zgCM+tlScNji8UdMXvL1HnWoSPt2XYpo1egx2UjJ5bS0jAhQHoME+0/dqvEXETyJSAZzoGNJmvpM
rrEzNoooReUjoA8WSwQAKrA49pGuZrY9Fmg5D5YuuWn1ET59+HJ9tUQi2IqGKnfTQDXRtM+Z/jMe
BA6Wl/Lanlv2/biqpMlz+rpajko4PYEe6TcI/YaQQvQ1xC2P5U7EfSewM5aVvuxIGY95KwemrPol
Hql6+q1on9viQ7ohv6sbOKRoz2LMoMrKuGgKxG9dED9FjyC/wLO4t9z5cfApStfSu9mP6/vFtbx3
kSzs7CrPMpJQ6L0wlZ1Rf4nGXaUKjin/gbKRwdiE3RYLism0vwMY2MNT8zZgT75XB9VF5vLWFlwk
IpWYoMKJqrJ1MPAeGAjq1eFV7r4miyBw4ctwcMfjBQHONUYl9A6M3dziBtbs76YdyMrnQUSozr0P
HTojaWGm0LnoBLPLCczi9Jn1T1cHRnNXV3dpAZwcc0/5dd0Q/h/iUIykU7LQi4mPZp1k1hBDnFz8
qTvQSZrGznYaTytXt7JfMuNem2u3Tfax9ToNgiiXd2s4GEuhTVvIvbLrWShGHEUqnkpZnvnacmO1
N9I0uLqDWQpRep7norayGPtIbGvVlBrBu+nkN5Ls7ONWxLZLDyp7MznIbqmg6zbBwswcZKWcmllb
nCkY7e8Oif2U7Fo1dztnl1S4d1PZNdNP1/ePr9W/ItmGLXuoYxR5Ufzvy+HWruvnuJ396yL4JvKu
FguwU0adQVILJjI9ghjvVIfVre2Dvx090h4JRH1avDPmgDLxrfcNA9bM9U6aeJFT2mVA4u/6tLdl
sOCNvwQqiYQwt3tqStaq0Cux96V7NcjDWnafHECXr0czlG+sg/NLNN3Pu062ejHGsS5RkpIaachm
+D7GN4mmuEv0EtkCg7iuGRibzuOWySbgEOkgptUmb6nWU2TMvj2IcMv5pv7fXcKb8VyMPap6MZe4
j9ux+lrqyecZ5S5NUR6qVfGbufPGLm1dMooAM/j2/i6XOcWD3jiKPYH5WVM+T9mPRZS84T4Q3rdJ
Yyfa1rixG1NFILsc7Z0axMdyrx0xbA3gKuFIEvWtl/7iXRmq7CbGTEY86I0ixTnyMQ6gIi1Z3Upe
iyo5Rh53VTjt8TC+bvl8j/sukprPRmQd50Nl10iyOVn72S7Xu8rRBxfzQ15eaUjB/rwujgOuhmLr
v6dZk+mp2Mib9EUvRuOtoasx3eUWeVdwFk9+7Ck7Z9d7BagSK0HkIToCjAcZ8cjse8r/GFeLO0To
7nHuxF0A1NKubR7jQpRcThbZoH7qMAD1BvxI3my56KIg+/S4CKGqRRvHuI95zTJQkiP0II6r71TP
BBsypeLykAv6Bnhaf/Axx3RMQlH7xhs06BVF2T6pYc3iNcIsfZARbwg0oEd2d9GtEip+6ie3eBaF
StD5FJ9Pvjd2mtd/rE8P96kM9ErLBtcV2ytcmgvpo4i6G6Be5Z8S5fm6ndLNutDx/ffZ5uAiM4uo
1hGIJHHj0nmSST1l1aOR+IsZpLqgU4DrxFQw69DOZwwEUb+wORSlLI9FpSMUmavqmNnLg00U97pC
3DOwEcG4FqMlrZSWaCfq1dPQen3hTsqHtLBQWLM0xUY+5VyLXq2dyKZdp9mYvhSWfjsb2uN1Ld6S
TZf78i6Dcfe9pE1NRzOu+o4i7xS7GE4kKPbRYfRM4Jb2wYq+UBAEoHMpCeMf18Vzr2zwDduGgY6s
S07KJpPzREUS1pH1sKvXm8YYvbXpj2tVC4bruPv1Loo9ZA7Gz+NyhaJWdd/26D/cl/XLdW24ImwD
QT66zND4xTisKI1bu9NhErqUf5Xb30vf3DX5FPxvUhg/ZddNkQ0V+ubm9JuW3lfkey2KEPkB6bsm
bELDkCwDLU+QAaK0f3iaGxdUEQdQmezyF/Ppukbc3APykv9dOPaVktdAnI6puDn3Zr96osU26c6R
vd41XcXTvquK9/fsPbg3MQmkYBCSEn7Rzdy4CJQZejXu4ZAskrt5eYjID0dkEFw3hGZDwBgBluei
swGMJTnpqI8A6t8B75pdVIsoWbg2txHBuCElGbtMU9FdU68Y4ZzcmdwC5VLg67gFMGcjhVmsrlQy
JYtkVKLA260DzY/caz9suAjlD4W3Rj/UwXoVRW8i1ZjIZjGsuBoSm5b5fhGr8wrrtTe+XDc9/g7h
JYS7DzSFrOVVKNLHo4HOO7X0nfo5A2XZdQF8Jd4FqOdmVhupIQ0yTGAt7y39vq4eilTQescPAVGu
+K8SzG3XID4sWhNKUDzf4mjIbtl5uq/tFn/e6TfyzYT3liJCB+emn0Al+a9YxvQiI4qTSIZY1AmP
tbUe5EZ/7qrEU2z7qKxAQW8UybUJIHgBhhvNq2eU6tNKIv/6EnMvkc13MMaZL7FcrAm+AxTRblp6
TbN4pEXR8CNR70YOY4/qqjt1EcNLJflzOoX5ck/Wv28pQ//V+5IygTUc0twUKt3J1fqOhFtApOpG
H0TYi/w3GASpaKdB6yubRzHjSomQMiKY5btvu2NUP3Xps4UetgITd2l9V6P21baftUVoNNwo+10y
m05ZLcWSyITzIMm+c7/6ijvcYiztUO/XXZ671rcxADrovtuLKMp5I3+GDBw5tEjh0Y4s2/lJlIdV
GvIG7mQOtXB8AD1n7D5RiK8TMs9muOxzT96ZlhBOhOc8zwQzdiPHElHNHCob6DFDUL9mXuMBD/Kh
8/M7srr1dy2od7knKn5wlvpMLmNMk94MZlJB4Wreq8kPBwezOVi/SSJIr3NcHOQAkgvAq5pzATic
JjXi1wTngozpk14Nhxq5P6kSQedyjrmBzjaMu8vombpg48VkDFFMAgTbnDzp6YNStr66+mptCjw2
56WCPlUM5SIzBo3YGe5asdZ8BHxnUDfHaa3vjQS4O8NwM+ttmFt97Q5GcbjuwbgriIY2DCUg2Afj
2blpqmPcdEOKY68Ur+Xy05FfM1FzJ+eiM+SNCOYeiiUzaSs07wfIyR3XvPFiPQ2va8HrVzmTwdxD
lRnpyowyPeBw51OJcY7sBEgzLwn/nvFLBx0csh7oA4TBsbAi2RCBWQDQEoHdt8/AnQj0fHq6rgxv
SwBaAkQxiiV8UTLq585Mpwm6WOrJrE62emqkv3+RUHxL3bKBXIbmaOZ8Aswxbxx5Rb4cb65q9Kfe
cY34A6alQQpqKYBovyh24Hmc6ZGDJmWQv+be0KOtppAaL7Eq7/qC8QxsK4jxcpYjARnWhDZZn7u6
/FkSjS5y2KSx6xtVmPVq7b7L2rGljxLZA3T7HThW7odd5RkWHieutrPd1lXdxJ9O+k0cDt6N/ENU
6uc9Vc4+gnnj5WMUmfk0wtnlIV4r5rE6Vh7ACHv0YHkqMkdAEcg969P1xeVa40Z15s1XVcCjqU0N
rcsLgAl7/STFxUMCTnmB7+N1EW/VY69nQI7kFGWPrvGELFTnKk0QSsF4LN2Tc6xOQO9zk9o3XkVJ
MIGGbAlkLPRejhfY6aicmnkv9d+J+pHz9r6IGuMC+8qwl9yY4WWXNhiqH6o+PDRptru+VYJzwKae
0DmEQ5DBQNLmflI/25FAi7cmJCZjc7ZF9AM2D9doypx1ybBFXRDtlNKVZDdxSZgBP37xV4Cjad5w
n/nRU0Jc/c6/rp1om+jfN8J72WjWQkIPfT6nITAXD0Xb7cZGlOPg3fWbo64xzmRcHD2KGugIYIu9
HoeS/GKtsZ+MX6+rw98skwIiIcF2UZtty8xeFTpoVkfkoJYyqgSVwB74K/Yugtkuo8gNU5/Q+9/Y
5r6f7oiShbH9+7oeIiHMtrTxbKTS3E2BhiG2appBdbL8Hq1W8Dzhb4uDCwv8UupFNbkfzCkGJSpe
y1btFcAVTqPOM5KjLkRroaHCpZG/S2LOaqH1Upx2WDVKk0DbyekQJTrYXTqEkoSa4Jbk28G7OCZy
0YtUlmYCM7ZsY0b92kzCyupVweHhvZhxdN/FMLbQ90UvOfTymLzyoAB1JA2THQVGVcMqjEPt9QNW
YeBrTTRSAA2LCSutiChOoU4IMIBGNduPq/PszJ8+IANgYhjIsFWQWjCWB0i+uASbEFJ3xlM0PbbV
jSXq/eQ+oDTESRjMsFD2Z5s/tcgaweBc4QF13yeuFq4H3L031l3iLeH83QztMA0c/+/ZAxFuvEtl
pw2zciHNaOFGIvTkOl2e7QbSI9NvRqKaIe89buhIiyga5uQukR8kggnUIirR9zykr8uU3KPZ636S
lINFQOKFltApmz71tbUHicBOrfPPf7+JAAHAEw6MJObF09i0y7FV5QVP4zI75U0WAKICZGzD33f8
AWjgXQzj1VudoLd2gfkb2f2YfLLtfTqMogiGlt9ZzwETAZymZeA1ojFRYiK3ubYmqO/SQUqKOFjv
rR3FTzCDDywaUHWAJobn4sU7UY7MMU9Q/w+0Su7coi2n+7GbnldJF6Fs87y7vpHEuA2kcJy8QSU7
qFXwWMEaIvnBkH5fV4cbV+imjB5h8I+B9Y/xFo4pyXpOcfHU3RqiK3NnT+540+1SXweJ+eSXT6pb
e+WL8jp8EaEi8S4WHSjiNmjd5EsoivyNJTrugDnQ9T+HHEhzVvSzHMwnDGC/XNeTu5jvotg6UCZ3
KQa5Z+T99ckCNoSNYdt2PMxEMQQvIq5SsENgjlkUHIK5VIbaUOWqwKlSzCDviZvlsj+BPcs0RRlQ
atOszSOAAawyqgyI+pnngTPXUgM2VQxf67ZrOS9JXuw1cpsUv+pK0KBHbe2KKLaO23YggAKqFJKg
fe4RXfY6aHR9h+jXXohAiz/mQGgfPnulzEo7OGOGKAMQNW9phOQgIY0tahfipitMFXVVG26eAvDi
OzaxLAZ6pJHQ4A+MnYHkwlPcTCGak/aiUhNPIdQXAOuDjIWJatC5oCSb66UlOs2LaOGwy3bJQUfz
vUgMr2qHuOxdDuMn8OoAYGCKvTGe4zv7SPG+4tvp63QCnoawa4FnCFth9JxtVm/qqmzIQIQeNOnv
SjtZ0p/rVsA7p9vfZy4Lu7PtFkcVu7M+N9apLZ7J9OkjIjQU/xAdgU6SWa9kJX0NLHn0JIzaSUvb
e1APBJIQzo4b9qF4pr2BxMDJMcezBMS/Yo/0CfCnPgBy6TE+6v7sIfWrgpNNPI/LX7p/5bG9x1Zp
yWsOiwsq59nW7uz1rtb960vHPTyYZLLe0FQUlM7Ot1/XiimyJlQESae4a/bNwZxx9UktfjhGWE+P
U2e4uRpeF8pzc1uZTO7FLmhpRIJjIMO4uHKvPeptCbrDmM5iqkCAi6RGFJpx13KjJ7N3k6PmpFDg
JJTa9lb5Z6k2QSwikObdFBvF2HJ71qdkVlZkJrrePsZFBTQGx0Xn8isgSw/X15ArSrcAg4kyE24K
dt+6VGv1Gk0JNZwC+dljzkkPzVTQVsKVgulPQBlruOXYWkvbRzFaZxDpWc2860ntGiamFhPAqQta
ZLjbsxFEP2TjhWq5Qntk2cDU14Oe3CnpYal3H1ixjQhmxbK0mPKhQFxkdtI3rbF9DPvsIhOQoZMt
uPlE2jAGnjtVB9RdOCTHKXxrUA75XPtF3YoKxvT1zN6wYIz7d3sYo84taQVZBuxt8qZA94AidWMF
Oggg8kB6/cDYAIB1/hXGRgxZk3UktWELnTX56bSGUmaHxmoLtkmwdiw6ZCwlpWQV2RTkoLuqUWIz
CPrMRJ0QdAeurByLCDl1q9RJC+xNrTO3TPxxPRntkx0fNbQKlqmIv0dwjtgQRa6B2NhoEDdBXDfe
2vHnxT6sxdN1E+fe5ZstYi5CokV6WyMVFqjVqZUCeRIEjfzIZCOAbt7mmE5kQotKTfUANUC8z45W
kJyWUPYLPw5FBsfraTuzOMYpKF1ZlBV9Z0a3jr/sKOr4vI/CyAcXr3G3POQueoqCcuf8Go76naib
SWSIjL+w9LnvB8wDBkO6V7NgmG7KQXT78jcMGI7IGWCSmM3sxGqyWHNEcxOgy9X86Tb1Kbmm/tyc
yD4LrYf19bqF8JV6F0g9ynYD00UBjDuue7W6MfLbonqdREg3Ip2YKFlG6g24lBAxrTtlPRSGAGqa
H7KgBPbfRWOsXFJLK5lSLFo9yp+NAVh9ZR/WifNYwdvGJvrCe92dlconpBYkTnkhoInyK2aONE27
5EjrNXOpxzJDG9C9fIx2w27ct3vd74N/gnNRAx/HTUEcsjkaQpdLxjSpkLV5qZH5y2P9vlfy11Sd
d2s3fCdKd7e2pt/Gsgj6gdeGdCaUub3KmCwVumLXwP62YvLXRbO9N+7np+WnfRoDwIvubIzc/b1h
ngllrjJtnUujIaDsGvLjVH8rW880BcEMPbCMz9+IAH3fue1X6rRIptSgj8IBVflieEYb7xczD9Le
eBzn+ef1o8YrMZ7JYxIxdm+pihIjfJ+85rPi56GSevrz4Kf7dtegsFkFHyi+QSI1FPp6vyCGKA2j
iPKooEhWOyM/Wd2TLkRT4a6i/oZZDzSwCyIIVbLHtByRl/sn5sj9OMhllxC339f7+TgGMfh82sqT
Y7cVZRS4x8FAdwq6PUGMzeYEp2T5D1KXVgLTTyK7oZJfSzI/5HIV2maM7N1yuL6LnJvblDcimcNA
7F7r01hBmsnpXLNXXmI5+4pE8ldJKQQGw/HNEGUhcYwnrHKRx9DGqHAITl7QZXur+WLnYZILjoBI
BOM6i7RVm8aGCDm+Terv6/Td7v8+kgdYpoKxTCRUgSTFWD1mj1UAuyDM7vLIVQjxATATWqPwFuCq
spHD3GRSskSVE+U0FDF36YOxL3b2qdxnhzHQwxTv8Xz3gS73M9WYm01DT3jdTnT1pAkwDyney7Hb
tGD6690PWN1GOWafQG+/oj98RctsowFEUnYXIz+mawy++yi4Lkq0jvTvm4gAzTllYi8oyijVJyn7
1EoNAtTf/5sMJpAr207vB2lag7HPbrJFBkuE7ee2KlCFfztvlo0J2eq0JWVuQpcxHH0FPFkEdTnd
z0FVjhmxG1G1kb90OrrYkN60QSR4vnSkleOsNpCClvOjpt9L5c1Yfb++clxvC1f3HxFvsdBmd7JW
GQuZPlozu/ZsTKwucrmP5OllAYeqOg7hdXF8jWzMR9HygcFCmmFOK9EkzYGdweH1D5MZVCKaL64I
jNWB+QSz4UjYni+abpZl3KXZGkgjHLaMxlg3AaCZXNqCdkZeo6iJjflXEmN19hL1aVMjTgSU2Vct
rENlHx/Nw7i3AP4VudLReEGPkStCQxApyBihZs8ThvlhFd24dG4T94m/5mnjmkssCg+51rHRkLmc
rLwkVd3BTaABzi+V5TCP/eJGlupOYEhclPkDvDhnS8pY/KoA4VE2UAqRZ/MFXqrySn39CVpxSeAA
OY+IrSC2aDum1tRlOjxGWZc7XTJOujHtr9s6r1gLGTbyWkCTUEwWx6nOwLvezPQxi94EFcMQMWqM
xUH1l72oBk3X5SL03IhiLiu7g62v1Mma8W0Hl75o4TI+ys1XSbqLgHk3/rmuG3/53lVjbiobg82W
XeVo71HuEvtP0QsbzOgvXNOIuaHytFpsAnas/1QZs4CETmB5QyjtCozjNoJuKXpWr4ljvEaf27WT
khFFWiBu0vFGINGeMgybodHg9fra8c/v+9oxbmOQldJYqFfXJ6MI+nSwHhtH758I+kv966L4T4SN
XTC+IgcEaNZGPV5V9/Gd/L1Be0zmrXfrMXmg6I6x/7+uI+Mxkrhdm8JE9F6U058hKh4qafQzk+za
RqAb1wRtxUHfCkJB0EpjRzc3V1OmoG5Dw0qwaqeuv08iQSjL+30gs6PULJs24EQZE1/MODeVNkYx
JqpPsY6b0RChVPDSXaj1IZA1HdAC4Ll2rkNqNf2gqASjDItnH7NjtjNVzwlyF9Q7gXwTtZ7AHnhm
juIiejfQwAGYG8YeUt1B6oQ+ruQj5m80f92P+8HwrMf6O52mIDvrwfbS20bgCnkmj6YckH+DSuSS
UwsJhdUoWgm9FtqTs54SJ3cd/ct13Xj7hSqtapkWtuyi52wlKkZ7EshIMuegOtmhJSK+KWq8rJPY
imC8bN20aM8uEb0s03pLZvmusIin51bg6Gh9dXTPaj+QrTbRE6hQfEf8x5ZhHLk1tLLGPaVmYKZw
gDg3u00XHa6vHXd/NlKYU6ulaYFm0X5Fxar/VMbznSzl4ARI5A+c2a02zJmdW5SlHULWwGwrxW/n
wQxsZC4/cHLfpVwAb4yozmbpDAdr5NIKFH5ysGdlCK4vGfctYCJzZuto60HTDV3Tjf8B0kYxzHM7
IlPXgyc9D/Xe190UbWZ0Rqe4IYK0JHeP0OiAKhlyE0hRnMvTY1IRrUNmUJqeu/m1LtCq15WCsIjr
HzZC6CHbKBXPShPBPaBBBLTlw22d75N0L4swqPmqwP1g1cAzymal5UxdEr2QlqAlnbdk3V3b2p+0
FBTN1/dIJIc5r5IVqYXapcj5TbeJ9nOd3VIVjfdzVwxT6SacqWJd9DVGMSmVJCF0XPxTpj9WmCks
6sMqmp3im9tGDhM1OPVg5lqEpKk8B5arejJS+ZK3ognVjdz6mIWi2J+exQtnh641irJKB1yYs2rJ
RTOoWhQHaxQ9aCB+1WfZbZeacrAbN4U5fVXzNlzqXFTc5L6rzHfJ7JuUDHVTagM8OZ0tkFxMb/jF
b/BPoSFmuXcC/X7y0aeH21EQA3LNZSOXuY3nrpMyzDvGAcm+xeRYZ1/yOrxukby5CUqpi9kt9Nk6
yPCfHzApN/qqbnGF9CFG5se33LeeugoFmPONI8YmgtIb3GWXhKI3wtu6XezoRjZjQmNm5cbQmMin
DsRHHIA2CIm4iHs/D0V0Z2Wmi0MZakX/oH6EWBUNTTZoVdEUbuPon+u9grtzimUMNur/R9p1LcfN
M8snYhUziVumDVpl2bJ8w7IcmDOY8PSnKf/HoiB+i7J86XKVZkEMBoOZnu5R/tJY43UXYYQ6juel
93p3/iNvZAKWqkHyduHPxSQnZ8uuuwbaiYj/iTXvlazuHRm5vSiVWryB+5pvrHBfU5vyhBoM8X8I
wIPhp0GPDcXD38aEKAgkzy9pwzXfGOPyNoQfaow5WgstNtAp44HuTDJjJlbXqWBhm6ag/awsgFXs
F3fPaHWazaxHLjBPdNdgXsCJ7NQhZvv0gSWt7HBXzczkgQC8hydk56XG1zTfh+P3j5iA3y3wQPNd
95OB+Uq2cpRwLeOHMX036s+mJZI/Xrb5nRtg3hTepkPvm4dUpmExNrKGGzOM8xuJNV7Xtldmbe8j
SgTxadOvgTNbbkzAZfjuRKEqNNPrBFfAvLfMS+UDgl4gzHv9+1wWWIIasAeBA3a+Db0qyXxpSkAD
LYqBomVwF8scRkM7SHhqyyO9NsL5LgstUXlnI1NfL0XnWnEmM2a7ThEC5jjzkNiCQJhYdxPLb5tK
DbI5q0GAYX2gegWrlgzkOvhC8KR7G+Skup/avgI6WWc2c5Mh/Nr0UHe2okTEFrH9DV8tcZkNleww
TSieBXBM6T4pZfCikUQ+nD8/IitcKBgTtQcseanB2N0REKpbOTYFPr1VoXjzzZbfsMo4y1mf2zJH
xW+B4YN4zWl29DFH/9cFaz3Q+NlzK/p4mxFutU3c/QAEfmaXJirQrXQZWdpNVfReZvcC8NS2C75u
EXc/VJEqRcqIOAq6l8Edw0zdzzmIP/2cJOozeJzctGi8Wsto6Z/fNtH6uMsi0lTQ8pf4pBKEOyPN
69XK1UWiRiLf4IKFFbMow8wQjHSSG87kpy2notx6cyEYrSYLHS9mJzj/U6cqWYarARTIx5spLg4s
Ht24rkUqkNt2sA9oGIDwQedO0xAXZlmHCKxdhiJ+X55aO4Jqp7H7wL6Yr2a45SCbxhDhgOfIaD9a
kICqvlYf+2KvJrjTRJtRpUaML2bSYJTGQ5EibR8+EhZW61g+5+rINtEE1qcUTx5duSzItST6+6Lt
4E5OX6uJHSZAGUgSdQAfdnvzucpr//xuLKfg3cVt6UuiCMp7jNW/XQVSBuQGFrJ9bbrP2WmkIfpf
o1POqUs14pw3tjWatsy+/bHGrQlKQo3Zy/LsA2/th7m0a2bFldMKnBvWTV4zkAqFHrj370LIyve1
fmU1lRtDgL6ZYkfS+tPIRMiDzQBlLwMNEEpaKpxvPwBEOiyWJshcsvonhvN8CnlsazpOSznfZyJV
+M1NXVnjzlgeKj2tRzzqsvpCoSDWBOGlULxwc08JxJ+W6K5hnObtktLYKkCQC88sJsmxzNSpG5+R
bN+ZO03ELbH5+Va2uAA41Got0QKXPei7HZToPLOsLux6djpKmZNn9gWUHAUJ7VbB2ELmp+IJCaTA
u46watZmSWctepnpXh7GyaV+aMA4uTDDRCKd6a3cdmWNf4jnig5iGA2Ptr4NovDUDQ+9/jO2W8Hh
EJnhHLEGDXTd6oiLZg60fnYTQraWMWcUve837YAPBtwzMkbh+BNfhGNl9z0+XikdccydWk/vM3ik
BtKW88d9y9m1lSXutEtKzmSSW6gkzFfjmDuhXniVCGuzdQOvjXDOXuSUmWmvR35IHsnwvdL35xch
+vucg5fqjMRcV1EASkGY0TxricDA1mnVcLErCuT20JLg7sMG2vV1xJYFsCcWXUR96tZhdYiGnxET
KS9sFT/Qqns1xt2MbWPnrIa0M4bF2gPoKvbRZXVahrhMASxg+7O9GuLuFW1Iw2bssPe2fp93wfgB
WmkA02Rdh4IfwaOTez619jD1kYSvZsxXzXCZkquBfiB1XZngm+N2CbSoiQaYz9hNOyjeYF1HKBnZ
Y+0kybdOJELEnRZdU9BdQ40RpX5M2b2rDYFkdki7XLc9qbadgbW7HMpAoRXf/pU/v5hB3dyA9uHC
ncZ/OFQzQQtVjpZXaLteOgzyl/N/nw/OvAH+s6F0ODRpwyxvdGWXYWq/AaxV96xdCSaCv2wHvDPG
BU3WVhqrEsPyDOmrRX1IIThhuzu/Ii5gvrPB3dlqU7KumEzL64ukdnKtY26hewrYeb1YaURjsFtu
sNoffvoxNZk2j21teSa7jIpD3j2bVBCX+Sr67xUpmHxEocZaujdvEwSb9UnezaHpLZwoxT45gpoi
dSfXdvQT5jndWFSI2PyEK4PcTdAZKD1m6Wh7uLpdVlyacoB46Mp/qd/wbmHcZRDFodpo02R57Zxe
LTKwZJ4MB4iQYMqSq5YZd+ddgy/S/88gJoPQbwWWlN8tva10q7ZgkHpq6+iXLFg8PpnAgz3elDa+
qOzJThY7wBgI7g0uwr4zzYfyHE7SjLLlyfqxSj9JmiCC83fFbwNoJEOb0DRtEJi89ZI0kSPVKFTT
iw/twUCLXNl10Eqphdyy2yFjZYl3DwqaKnPUwMR+2fvRXoEWJkXzvzkYLkDWHznOK2Ocj8iMtHpV
4IBl4X3aTU4SdW4fqm5JfgqcYwkMq7fVuw/IpQ7SDPkNHQqVPu2NJ1pKpyjuAsqyI8sUfzI1twkn
BzOaLmXaPiokB5Jt3vnfsHnwFlo+y9DRAuDVVPI4UgcZLQ+vS48GNLkbeGb2VZy8bkatlR3OGbVu
qHs6pZZXM0CRUfOtG+JWQyYYDFm+2LsvujLDuWSO10ZFjMry0kgGu30LZbTJT5RLqQERZSoFofKX
hMG/93BlkXPNJFRL0mbwlkaJPEkL3YocjVj0oFl87v26FgFQYBwA9+eusSa05SruYEW/NL7rrnFK
gKDMDmHAXAYlttGTvXpHPOvHee/g+3D/W521AERtYFJ4YlOGRQ1WiW3Td0bldI6qO4kBbJSyA/TG
tR9bHzgzzJy1t9LBFvUMNjdTx6QjqPuQdPCgDrMGRYNdtZYXkStduxhmSLgTgMBmR8lyJ+4fBItd
fJD/yMsXRsdRWYoQnPN0SjtEVpjaiNUTSJJyj13QZ8tfSqzUTb9CkfT5vMWtQ7E2yPnOAAbLqjNj
y9Pib4p+0JQntX08b4IvHL/s4NoGF836qVEsG+A5XOXAZl2xx+5n6A3u4M+nDiUTD40r0eTS9ndc
MgfIJGKQgnuw2LNmlHbfFX5m2U5mTwEzRKPr21/u1cTyE1a1tRhDSia0CJaw9ThHx7a76/9SOuv3
hwP7A8jnUVuFus9bExW4JGkCESZkjkFaHfTmcrD885uzuYqVCS5x7KNRVVlq4ForIieBfktyoo1o
VnRzN1AzXQ4wfJo/wsBdtDhglgmvHn3lNILgsXDVQ4/Qobm5Pz+LXnZbVwr4bkCQCQ16VKM5j0tC
pWwqPbG8eFCcMlT2yL4jikuMVs7577dpCc4NGVOgL95N6qBGTKc8RgKikSN0/MLqK6k+h6JBys1d
WlnhfC01KrMuCglDfiNeKmbl0kG7KmbRK2IrxKMz+mcxy89YuTSbozDJZ5L7EYpyXXzIMc1SocoZ
6Z/Kv9TzePFtcE5B+B0VXQQ7zreHUepGmsDxiq440SI+6rFob7a+GkCnABmiA2si/327HMlmqVQg
RHiNpAYErMJUm32diFhMN82YmmmABwQ9Wb4Nn45yFZZ1DTN5sidKGSjzHGiSqPYmMsP5QKYrpW5k
Oeb5TeaFoPdy+qT0OiYLboSlKsFfQRjm+7MczgmkstSjnI6mJx8TpLnRbtGqaXcijMumGTReEdzA
/PxuviQjOvALbWcu13qgQcBW28WYhjT+rgPy4mZkZYbLbxH684jFDdxMV/bDlO5UIiIh3XwarG1w
dZ5KU7IxUiPcode9n+ybne1Zn15G4YPQFU0a8aRey4ow8whZMBMqFOQdjAEbFze6WSwP48kD9cyR
Bc2V4iA52SdQdRkP+p4d9WD6FPqiMfyN+LA2zfM+5FU853PBTA8Q18zR62JH6+6yA5+K03dP4TgK
UukNH0GjT7M0TMdC14OfQQIsOuqtggDekFdOYTwp7V01X6hlMBkodBykXnBRbRwx2HsBoIDc512j
SRoaGif6nPltHbm6Bnyg9C3KRNgDfqr6ZQdVoJ1AYw3wnMLj1ak8UVsr8JRc8EgLbf3Clp9fTMdl
FqkJUFVzTRGefOOe0tY2uegxq9k8ZSoqXkqayV5l1NOOlFLnZKjoe4NhCOqS22uE+Ab2aBGQ5DGJ
IHwrJpCKZUAGdkfpehGxyHa1b97ozuDH++ZeLIK4ucRXk3wPxJQHpYikCEd9AAtcfByt0CmKU9wL
4L0b2czCi28Y6AqBXpHnfiLGaFdNYRlexT6V6aMtZ4KcYithXlvg2Z4Su4/7ZsKLGNraU5Dsc0ww
QkpsB4KNygEYwk080bz4VhB7Y5O7j9XCViV5GJYcTXbByI+BSUg4+GqAC+cgCQ7a1latPiHhsk41
K1ur1/EiaJXPoQSK1qeEXFvZ5/O52dZGAaYOinwZlHDv0IWSrs5aHFcoDlWlb86N21X97ryJrQiF
Gx/XPsYylwmUtymG3IAjPZxwWVZqeqiZdjkM6UXbNfvMhtlJ99q6P/RJ8ne0my8RZG2W+35Wk2Sa
MiS4PMlVVkLnptqhoS1ww423L7IZPHBemGBtvgqvGHqeMIoqvKKA32yYnyRC97KV3TNSHEJIp1YR
+XX+c256/somX5iP+1HOgccxvejzC0mwgymon9bskW/FIb2I7ikAuKJq9pabAKYPPAlg4Zjs4dLE
Nq6mIlWQv81tdtUo7Z7YyTfBuja/5coGl4awDqIAxVQZXuvlX6g3+7Eb7urgt75zA/DPJxOTyUWw
yC4JTG+dNVxpsiwroO7V+NumoAUzkNmbXlk55pXmSPfoCbjVTikcM3bCezWIXPCNe7qgNrt1NNZ2
uRtnDHU5TPPWwC1HD92O7hcmxiwQlUq3cpK1GS5dJSUenVYem16iDU77ZJeuXl+ycUatTRSXt9KD
tanlS6+eR1bWMEp6BH5d0m/Vrj1otEKqMPnnd2xzw9RlhggaFe/bhmZfo5ODhjGoeyO37r8MReuF
ANEngjt6czmvdvizpoBvSMFwLTYI2VVfBwR8V9YHqiRgIfmzGB66Mhp6LymdbHhG1IPoNnGScCfJ
wfkvJloJFw7TvutnosLV6mF2S0vflykmJmkjSEe3AsV6LVxRqZblZRyUGd7c/Jww4zD9HV/GS1Rf
/33uxKREiS0tTg0vHJgjAfagdo1jE1FtbNO/dDxWURbDFB4PvcFLlYR9gliktH6Z+IPROxYmDOnT
BzZlZYYLeVII+YdYNVJflW6I/aDaz/1fEoz8/mArE0sIWh3INk8nxZQGeLB+J8mQsQgxpJB+ZFde
jfBMjrhXoyYNFcMj0i0ht6S4Gen9+U+1mS2Dbv3/t4Qv9DWWUkgpDRFZdgE0O71qVz6PT9X3CQ+C
0h/3A4SURVDKTW82MKuw9PIhmch9PNsYoU+7tAVDS9sNGaiIUpG82qYJ9OZQ4sFEic6Pd8ykAE5g
6tAnbhJXNQx/RMvz/KcTmeBi8jzNAzOkAV3b8HNi+lYpyFS3+tAoHqFrumARUK7iDr2pUCNMUV/y
8sSxKgdyvpcSaOrLz/IArtfaHfd/KZL426stjHQsm4OBCC6nbJWij5ISyTH4qAaoPYPxEDAVQXK3
va6VFS5mjiWEq0rNKoDY9aJ94Q97vKvHm/TKDuKjfadfieKB0CL3JaWmszJFH5Yyib2THMWpLnWP
HSfQRGVe5ImKFZuXwmqBfDQ16kKl7YxHVDu7vRReFEPjJZnoBbAZTVdmlp+xikF9hIlVyBihxU0e
TQIJd7fQfsiW4OrZTIzxxPjjFJyfU7VMQmLjtKan/jPoAT+Rq2505O8gODoST7qorkWkh9tBaWWS
y4vHRDLSedbReLsdPCPodonu5I9IssCqNB8wqvM0OsbD+eO8+Qxdr5O7NWgUN9AxhJMYjrmjB6Bq
oaah7ZYkVRVSSQi/KhcDkzCRRjtCVWSAgGB3i0evVz/qnuksulPhY+RNokHXzXj1+lH5IkVshyCA
bXG4oxT16PRes0XAmc2EeGWBCx9F0hV92sDvaQCNdVc7hbfJfryMfNK601Ha9YMbH4tH7J93fu8E
J+Fla1cnoaqRqlQ5XDRuHpJkdrTypsm/GpKIi0Fkh4sjFUAfTT+rthfm9xgX7tjoSNWuUXL3/Hq2
3mwrV3xxntV6GjQotN7Ah1SS01g/2+S6JUFceIb1mIhAjyK34KKIUtkQA58L29NRptv1fQhVoVrT
/fMrEoTEF+j7ekWGWtlqgsOV6okTdYVr6q6ufDpvRHSo+Pd0lNJEY6OGK3k3+pWzUFdk7hhYu8iN
nfvIE+WzPHsPf2G+IAhWyxpGxY4IRNy8rP1hKGDekp2O1WjUu213kUKJL8lHaJ8emHCMbNsVIayx
QAM08Ju8Df5s1lUSRr2N7sKTNGcObX506NMatx/6pH/s8IV38NtJAMoBR7UU5xb0VnYbBwu/M3Mj
t7yVPFHw3/bHV4NcEBnsrGUMfVX0tCBlxMD2KXeCcLHtjK8muASk7U2rnwYFac5ouVPH8GgD9wyZ
BPFQtBIuWmR5X9JBhc/X+jB7agr4yAjd+g+drNfFLL9i5YIoZwLJhz/r6WXq0OJBqqhT5iIuwC24
G1LpVzPLN12Z0eK60LQKYaK3zYNKp0dw3p7mufN6OXS6vnQrK3JyKfbymInC4RaO8I1xLgUBaLZi
ECCzvElxOr899Lif84BAcHeBp+S/TKd5qDxwdAlSfMEh47tAbEp1O7RLy5vr75MC/fj6FmMHUyWI
W9v+iDnqBSa5dJ3eftuoVqD4HsPly26vKwHRQdIq8EWRCS65KbI6iYoIgcqudlpyO7Y+jQWv1f9I
oF6XwYUkJZFqs6ELRHuvH/Vv2l7y9QdMaww+IPQXU+qfD03b2cYfc/z4LgDoKfpOEpCK4Okd6LEb
IX8ht1Dr/g4Yt+DRsn2WX41xUUkndsPGrMALwj5O6cESoem3Pe3173MhSbOlrIg0/P2i7BxLMnfj
9HkwQPidCBkJRUvhwtKY61EkF0APzTtzZ16axzIodvmjDYFHZ+FNizw9Enw90VZxMSrKQfQ1gM7a
a8pfM3ugeQuhF92xy8ZRChEoQuSH/AhPmlGK4Rr4IXgm6I8uVX7OYO9iEI+PbibziURNc63mqTv3
Wogif2FbJ0pz+fskRfmPf/NRPnBJCCFGjSdaYsmOhuG9EAV35WEegwY64edtbSeNry7ERRFLgY/K
EyQl5F4ffg7hSB3NIXnauuk4ZJdjM+ixA3aa+v68XUFo0bnQYqeNlKYzkm/WQbFW+pUXP5T203kb
ouPBhRa1Cg25HPF2QcPNiTvTYWAfGNPrwhRh8UXew9emE0zMl5KsFb5cQ5C38MOD/sBqiAMu03MY
+3z6p5XxVeoYUmxjKC2tLv1umqEyQWpvzHA2pjI4b0mwTwYXYlAC0WTAUIAQMa+r+HOO1hYgwudt
CPaJB/yXSqUyTcI+FV3rluY1Mh9MnDwM5d15O6K1cAFFnYlW9gSxH9RnF6pS/DDb6CKhIiZa0XKW
n7FKelRSQGuCLq8WdoVnkhsjB4gLgDQS0d25BF0O+oQM58/hNZZfsrIEWsdwmHu4QfJrdtMfsVvf
k8IJ95Mrxx7wt0e5EGyV4Brga/FDLUU9HWHRyhUQ1En97I21JdIcEW0UFxx6Pa2oJuMlm2NKrLuf
5ms7FTSTRJvExYaGNbUGGlV09MNvMzXcpjEcXfX0UAvOO53AEF+OD7W4jUoCbIQ6Q2/LUo+oUp1S
muHfHxhDW7sDX5UnCm27waTICGm9r+CA/RTtz6/mPx7Lf1zO5OKBGjdkmsBgCjSXFsRut9MKp/Z7
CJ4vKI/cJXsR9uIFQ37Gy00u9SiStMCIAup6YeYoAdQIvPha8TKf3C2avMQfg+Sm85irnlJ/9vBo
9/Fmd3tfhOxfXOLc7+DCxxhh7rYAVscLlQeMZDhN1TtFfNcMFyh8zxhs10TIq83TZgNNDclZiFLy
MoRqVpTDpCK/U4zTpD2Ukmg3lwT03ZJWBrgAollkkKIIT6RO1a60me1ZaTyB0zsopOgCJDoVqCT6
U057z1SNp1kZBdCkzRQPLxgF4xkAvlvc1kplmMWDgaeS2pueJJ/wGE2qYdfqt/b8fN5zt7/lqylu
90gft5Zi4HCwIT5EY7E3ZxFEdPOor1bDBX5a20VchMjbMJd0S8O2dTQzvqM5IjEZBfFLtBxu5yZw
BOW6jDmotnvM7L0pqopthuDVWri8sCy1XAL0DiGY7AYZtLGJWynfzm+JaPe5MJ/a+piwAlsy98xJ
iscMnSOj/xS2l7P66bypzbO7Wg4X7oFPrY1CQrivyu4SCuuuFeU3dRg+52O8q+LmikjhbSplggf0
dqkPosoA3wGhiZmItzd0VtuoEuUl2lXyL8tIHAgLteq3Kr7IyHWdXOfyZdwEZvbl/Go3N48smo4L
D6bOgxnBPJTmdptgXJhdDuZRVU7RB0Y9EB3+mOD7AlXahsOYNcil5Eu1PBmhn/WCOopgFTznFS2A
lY8UDHDVIMtGz2oPaioXwzOCICgyw91otU4KTC8C3ZqMlQMKlaoM8lrEfioywgW60S7InKN97UGf
yG2hE5lHhqNFiX9+4zcj0GpXuCAXyr1qjxSzZ2Gbuz3uIz0rHHBQFJqourYZf1aWlgWvUs/lORxn
dWl7JXAyQ/wU2okg1RR9Mi7CVZI51tryMs3yzmHGvitA1imKC6JlcGFu1KxyGi282yKSuqpU7ga1
CM7vyWboWX0pLspFgyxLMYlwx8p979Q0waOg9vJwcPvWdEvVPHWkeYjIR+CQ6xPKhbxmTKJMs/Da
Idm3UB0DPR3dyWx6t1HIQzrmrlKQxj2/VoH/qfJbryhtrcXoHOZ++vmrFT7k5m1m/KLhr/NWtpPQ
10/Kz+LEadcZ2RgvdAi/5Q9Sr1pGtKYI1SjmKr56YYvEP0RL48KEDJqoqmt6XLjDBR13GDe6EZK7
CLxR5aLEoKYDKVusay5DDP9YmJiJBDu0eeeuPh0XIfSeSUkSooPMisHJiswp7Gt5uu/myDGEWBTR
N+OCxADdkK4tkaSEl5PXgZG2Md32OVqmcB3q0p8E8NKOOiIp9+1qzGqRy+9aBafBGEpp1BEGIZ8S
jHcgTNEcCt6/qcH03rgfRcMK2/sGwullInx5gr21F1tRLJkKEr+ZnvThoa3vzjv8dih8/ftcCOlI
Etpdhtsjbi4N+zbRfxjDw7+Z4KJFQSrazDVyMR1zldZEjwaUvMJJcNdue9+fhdhcfGh6XZ2mFDEJ
+PedBoKAWP5ajeVP1mt7IwEn2z8tike724rZ6qUEP9Crb0Z30wJhK4vYCkVL4uICG2ZFnlvL9NKk
cCJApPM7U7kKjee5lARnV+BmPKuRnVhtW6Yoiwys9sO621fJhzru5HWDuPAw69JAocOKL2Ze2OOR
lbtCE/iAwJl5opSRsE7rG5iI2Y9ESb0cbUdZFR1JkRUuBMyDPuZVCH9uzUtafm5qh8oibIzIBnfs
kTnWjf1SfqN4MN8lw07SHs978HKy3z3QV/vBnXx08IeyhxyjN03KVR0qN7mWqk5TmpPT6dNRScKr
CZnLeaMiP+NigdFN01DOqPGYunaqbOVHKlf/Fm74iSGd9nVVpB2ACHnmJRgMMZPOxQsq+KeVEO75
pVUKS4wKOAQJInvzjWyI6qHbD7zXDeIngxpwZ3SkXhJ7pCLdlYLB0EVjRT6p+05wcP7jWvtzOHmS
AJASVg3UkUyv7tFk6HdIDn7zEsTo1gDaaR3Ofz1BaCNcMEjpBFhAiPDZdyeIj3pjv5P7wzQd5mgW
uNx/pHSva1vO2urK7qweQnsJokLnzz4JjCD3kmPhFl/IDgNdnv4sQowIDi/hAkRPNS2NBmp7IDP1
Y+jW5PrsWVH4jx7IxQjbqmOQXWFdpeYV4VddSEwp9AouRJCyK9teQ5I1fFno53JQN5bPyHV85XKR
3TnvEsvRPxOPCBcaLKuT6VjDJaohdxtN389x61DImSYj+xK3YFnO0itFUgWeeH6zbF7/Vim1KLM6
dAubLvLV9vOYGDujFkCnlx3/77W943Qv8oF0lCGLkzrDSefhYaxNn0oQaM4ygVfwpK2/IWB/woYt
c1lD3zaYaSgAAy9P6Y/mmPiSH53S58ZbJEAzdNN7yNM5ImTK+d2zZe3tIWvTOapLC7un5IGRXOv1
Zzr9ipKvNb2wusxp0lYQskT7xkUQhZksyvsWYT57VIYbVv2IDcEN+R/+D7T+wvMDJSgucrRUgwCU
giJ5w+o7rSR4Ytd3Rp1e5DVm2xXMLM9sl5j6baL0Tj4PpziJRdFr2a73rvP6G7hgkofQ/J4X3rBG
uu9StNCtQ94+Euao5DIfvNEKpP6OpsioDe/8gdyO0a+WufiiJFWj1WWOmnNUOol9MU47jHQ6qvHd
gDTleVvbCGsI4/7/p+ZCDaWTlsYNun9DYHwBsfAFBuknTPFLl+wWzS3IvtuKLwo5ohVyISfWwqqi
LS18pEIQEgWPpw8hiSYoCk250qXEOA2dST5SXn9dKd/PD2U5lNBdRXlTrXA74FmXN4Lu7dbZQJCx
ycITBeFk7jACrFj2Qw8TodRTX05b6uQhjU86FHH88xu3HDPePdemuGNIWDqADAtOMg5hoFSha8z5
3b+Z4E5hYbdDWtgoj+hjtpcrqM30RBCfRavgDlmkZFVI6FD4EwbBam32NNFhEm0Jd5ho1mRjBaV1
kON8CqVDthTsk4fzH2ozY1xvBneIejIOhh0X0HU56DnQxtN+OFJfc8dryfvIaM7aFnd27EpKJWbK
tjdPYxsklB0LC4BfMtCf/7YqvvKns86YBkDQkL91mPdge/tk7RR/yd1EuH3RF+TLfyXeJiOrAEvU
k0dNBnNocytH+z5yh5g4mUadTP8axkE0/Di/SHUrzK8+58v/r5JU2x7HRJbRkTAcIMUvWCD73U4B
vDkO6r38VOyi3YDES3WKgByqIAJZmOAMLM5x5iS/qxCWOggwGD5zrf4k7GI27pvq01Drbibv9EYQ
NgTHQeXCht6oadzlS7KnDke9rj1VpxdJK+IC38z91591+R2rzwpo4QiZelTI00Oy19FrvkkfB5CL
6MGwg/pN6o6RIxrDFq2NCyZNpE6lXJumR7pHKW6cqQnoNAjyAtFucfGk7NK4NCv4CxtVDLI3qaci
CzIxj5mU5GSn34xs+EDTbP0tuegiG1CoSpYytTYGPTkCSZWIWsObacDaBhdVKnQdLUhHomt/K7tw
PT/KHNNN/MI1rspfDImACWCoKGXeygNWVjWudpiW+kRyilZN9lmF1WZn3mj7NMjc5BReG/7gQ7lt
bxjueHv+1IvscjWETDeSjhY4BWoK8Z0AQprlbQWqaR+c3x4xI9sMMEBCD+etClxHW0LR6kxoTcog
MYVvXMZF5Gl17E2RcZRy6hdG9Jyb5BBpkegTL5/wTHR5Nzsazwq1K/Qf0sMyyoYRLD87LKqTHypl
rDeTCy0j9Ofz1ETZhNyDLdlvdoWbX9iO4nb3kieqZwnOusbHl0IJzWrGG3zOL8b8LrYcG7Mv5/dr
i/ZTW6+ICygqKK6gUYdRh86XrnUXai+BCT7M0MNcPIh3j4qrekmgenXjGIJMUuQrXJgxSymUWwIU
jSVHTp1Pe2X4XFPN6YcLo+vdStT7F50ILsZUhIWtouL+nSjbWVQ9qUnrNCHDtHFSukZf/VtuqXHx
ZiJa1w3h4ix95gIZHTAtF+T7m6/I1fbxcwFQGLKBmcDFOrqgfAS6LMQ11AXNge4kIYnp4t1nzhmP
CqktTYNYC4J0IhG/1MZjkqn+eX8U+AQvPAQuLyMsl9GNsX9uqlPODp16JbFrTHM6loj3THDAdO4p
00aSnUO0EMX22J/Ub3IRaCKsq8gEFzCatqxz2WwKXy1nJ0t+tBCpNcOn8x9tcaRz+8IFilRRh6LU
FZTSApClvHD86aA3E+Ue29tvgIYJQ3DQ5eI+Vxj26dySCmvpUchlyaEmIhqTJdq8X8mrCe5zDayp
tK5mQAY38Y7lpRuHw9EwQke2E+/8R/uPdPzVFvfVwCIJXpYOD1lUyg79HVAaLts1h+EqCUSp/7YX
vJrig2xJWA9BabyZi0coO3YDccyZiha0nea/WuHiaSFncLTl7l3ax0ssoI9sNyEdLYLwrtoLPt+y
2+e2ioumUSeFhQRCDXCbOLNvutnXYV/vTUe6Bf2QF11/7LZ4XR0XTVNLZpARqRF82hlsqWynR4OX
FEkg50ZQF2XmGGNz/2+L5Ps9I41DgEArVNsRXssnUDj4+mFy8ysziP3kWsTjL/ATvu8D4fu8mFPU
BOf+axfeKdlBjIAS+T3f+gF/UzVJmo5rELCeAyBEQCTXfvl59qpA1IoRGuNiRq12alhqCLGMOFpQ
BnGQpR5GXQN1n1auiIti+4b/4yPvOj9tlGeFUi24YGxOVDnUBr7ZlO6i3mwdVWkez/uHIFwRLoSw
Gby3AAODCrFacCifFeNSar/P1STI0kR+wcWPsp+qUNdwy9toW2QkdvCwNUTyXYLwztP4qgBbZUaP
52zfn2TyU9NFsHDRKriIYRslLZul4m03ULM0/Uq5b6tf53dE6HBcmCBMrdUhx3NrObELv2J4MC7J
rgrGfRuct3V+9wnf3SFljqF3Bd0dKTsV7GsPQoGkdptRtKTz343wRDV6ltgSw9AMUnQzPVRXMcYH
cI5cCzM6Jt4eEDXExeL826VF+F6PYVZ0GMFfg1ec6ls1Wi9Svotqtjv/Fc+7HeGbO1lTDRMAV0Bs
xydTKnBKRZjP7ZzStqDKooHrhydYTNpcI+kyLQAZYS8K04PC2EPhzmn6q5eaB7kXyTX+R1b+xyJf
hldBA2hlPZAI8rFFhMVUnUP95iCj2R197JmoqJBnBGLaMHkeCGWWxkk1MN9hRJ+6DsJ7j6MIC7rp
gSsT3MltTKlWevAHeCBSuo5LtpMm6ah09kdcYWWGO7sxkyeDLoxMCRqMKcR6IhGMcDs8vJrg671a
EZGqLOALoPg+gpgvSLMi0JUxdbuo8xqN7a3BvLKH5rEetAslqtwPeDsKTZD5BscV4VFEdZ0X0JCa
CshJAhbhKxkxLtqJzCKxl81TtbKzxK5VHaa2BiXWG7yts2EAYNttwx//R9qVLceNK8svYgS4k69c
e9Eu2ZL9wrDHYy7gvpNffxM650z3wDRxQ37ygyNUDbCQKNSSub+Q7eynbBOw270TaHE3u9k2htbP
LJsdqsF6zLzYGZ1YQrui/yU7J6dSxB+67YQXg2zJV0uyxngmSY8lFSRM1ZNhfJKov7+oTUS/WhP7
CVcmWpUMZTtBmwq8w05U3DRG6pTaKwRA9+1sf53LUrivkxlUmrIWN2FkeXV5IPRl/+8LPw4LlK4W
shJ5rE0mjhOvy0trTs9N/DBURVCq1Osp/TRlGvDWDusB/YxoZWo16dCYkJompSGIXTbXCsUo0Kkz
7Ry+6lFlspRNs4qurPV+pG/UFHD0bvKdMUmq/xlgz6KrtaqLZE7yaBdQAEW90+1ca3JSFDQsR3Xb
x/R+FaStNp3kyh7n+GjM0ger0ACG5vy5NsiLtWjnYc1/wD2fBN9x0+evbHE+D2rXRO1lNMmQx8WN
D11I0GjxYLqri2jda2/T+xiCG3/4xbhTENVDC4ZHwHCVn+XqIc4E3ilaFOf91G6nCC1ulqc3X/Tm
lZDWkRT9DxfBnYBUkpK4q7Fz5uim5bdiEjH7idyAuxPNFi5QdJgkauhdqj2Z2uAmeJCmayDwAZEh
7lbMcSFZUYXPMZwsFxSybHRAP8/n9ozX/QmZPp94vTjVzeoDv7zvL67H1y1GqdKGzJ7Z01dpnfFm
CKU7GwiB2cpAO6sidBfAhMqVKyazgmiYilNlDLlTdt/Bnr+/jwKv4ysTZdumqj0ihukVLyLnbAbf
mGBsTmSCRwZ7YG2vCC6i6R4K91r8iUqCVWwj+9VnYft4hXar0XZ2qwJOWcMh+KUfMyR8NU95wx3v
lq5VOKJMDzspe47AwcEM5WAjTQlKOtCvcgyCpqCJeHhofSJSPTiJXQlIGAUOr7L/v1riNJNUiW1s
Y9XV9LEtzRxCCn31utSy9AnNe9rPP/MMDiqGkqpKQnHrt7WTzKtr1KdpFBGWiHaRgwu7tSCaIKNz
bpiWQ0pyL1fsh2FRv05lHa6R/vnP1sSBxrhmRt5CY91b9S4gVnTs8pc+HgTRrMDh+eoDnSMl1xSE
GU3W3TZ542drgb0ThRAiMxw2yHNtEbsDE6ElkcfaMm+H0uxdrVw/Mrt3FUrw1Qc9G7O4Kq3C16Xb
tAJxe3ZT6abgZtp8jl5OMF91iNpCUqwIcaxt3VPtDsLFjjlAMF16UIbnQheERwJc1Ti8mKZEXqMJ
r8MarQJZnQZ9JKrZiCIwvpWxNIeYTJbCMIkVoTq3a5z6tfGkMDkXnu0R0RYKLXIQsaSmYWQxwDw7
NolrgeI/epDc6S/90Q51F/18/h8dJ42DiEwidVeD0sCf0+9lxPozqdtbsoBWgP3qHaTlyYWSrmv0
WcW3MvVldeq6eMlyDOKjSqmukQBkRX7BAUSOmYKiylBpIfnqtlPmtMP3/T0TXVV8FqQataKZCwQu
k1t9VlAsn6qbBg3//gS2i8zPlWCVnPVZYFXZ30SeY8jq1E4C8EFpNVhcdkWuh/QWyTJ0dRX3oibP
7UzP5TDzPEOa3kIWd0UO0F40v12jY4pR7K4fjrpBj2s3g0INgXuz3GiYQih6aL5qIuZFATryNESj
2fUJNMtwPze3DagvDMQ35otgVwXRoM7ByDIralGlBh4iUCvLveJvyFowMVImWTbUf3badLbiqwBg
0GU5Q2UWsSB9pWnm6O33qSwFd9d258PVp+MwxBjWOKGYovaiW8jVuRpYVDVfPutP1eQajq07sk8O
SAyhmBWIekIFdwDPR4RGQL0zTNxoSoWguvSzNOzRBFhiZFySH6tOdCgEyKJz0YcWSeAnmeAj5nPy
Eh/oCUNlaPBY7nu/viOO4tHAuFtCTNPu+40AZXQOZaYsSua+Rv2sse7W5UaNBG1j239ft9GGTDQb
Oh7/9hQqRSVd2x4VfDqBCEELrCQL9pewfbz+McGXAM2KKNLcIsbJkfI0Hi3NlzRBRuE319nFBhfg
pJrS0BJCIV5+M3qsTGZCWetoOJOn+vkpDqgAmrfd4WKPYejVAVvROZioGnJ3i/1QZoGpPxZrkIhI
l7ad/GJF/bcVmq3UsnQdxxgqduqcOrN6u3ZP2XKUUhXiwoIb7TdYfLHHYxSS1FE+gWq/91okgqif
BOSh8Zoj0/tRv/yZW3AYZZFFjecE6NHIp7x7HVPF0SVRPCpwb37Ya51maOtquKSH9XE03mJbsIjt
R8llx7iwZrXm//IYlea3kaA/CaRYBero34ZOcFCFLs4hUNGpdWtVQLw2gC7BCR/HA9f3zexWL6w2
R0T2RMeWQ4a8S1YqKThSTeusARSt7SAP8BwK1RPurJ+r37sf7PNQ/refMl8RrLRlMprIQMlseC6V
3BmbhzQRzRzufzSZLwfaIJ6tYhXPVarWI+KN4rnvrDVoS1C0xGmPXkRBWuO9KPJrXHpZFgcXrSSt
cVZjL5UwvZtv0Ovhx6fUbdFsBkGbUxdMwfgZX/FcnI1QhFWi5XIokppLsjYa8mxjpH1S8q50qGT/
VJA5RwvNUymbAjB+70XfWy0HI0nfD3nbYbVjUN3F58at3PSuPU4neqffxF+joLgx3uZweauO3dE6
1G4UO6JGkH3ohAjiv6FzXRtIpUEA0cu1zokzV9MS35B+mtXnPv6pF4O/D2aC0ykTLhbqzWnpCGuN
BNeKl31ha9bvBk922xM52GIqeeYxe3vMAc8CpvAGatWYD6c3VXE2NT+S3/o8dub5fsbDezrbP+c2
d+LhzyBVJjwOLbKZTyNY8+PFdMy4Oy9jITgv+9Aj8zRWFAJ4MQRc0eege038JIMJfRG8FEUfjOex
yg0zGyXGPardlkeMczj5c3kwH2dfd2sX6nbevoMIlvReVr0KGLKuTiPJQNYxKiDFhv4WqkS+meXO
vpn9+05+v+GvzNT6aqgT00rqms8kfqprQSwnwJL3Xb36+2qkNkrcGohI4s5RovRGJ7Frq/0pJgrG
b+JR0J4rWg8HJeioUbU6QUceiTpXX7WHJp0EzvabV/Y/4Pw+9XC1prlDu0tawtuKn9VnNRhCdAC/
DOgAZsrIrONApHQo8gUOK9YVHykqcILmhqLpTo6cJZl6Z+xEqCTaPQ4kaEtpq0rwhrKXvSXGZL0m
er+L1sKhwVKvsdokMKGQr/3QOfZ4M0o/9p36vcK5A3bvStNXX0hdZTsxFoSKc+6Sn6wxU/IbjJrZ
+Hdk9D6IRaJnNNo75IAnwK1ojoCFOjv2+Z6H2DZBWjEyrEClfghHKER2xw+2B1+CH77Qu0RNUS8G
O7zFoYCIi4gGWRDfo4nj35eibBftpIP6DOoccoBCb6hNGFH4T4OrPjmiIcTfBAKQHjYV04JKNed/
cUubYWAaQsOJSYmqaCVrEye9xdzHLb4cirDEG7zIYcOCxmE5FBiUgHDqvvdsjtxbTAD5v7+Cc1Et
yydMKb5/PeVpcuuj5s8HzGprzuCxQjBrpczDj91hF6tc+CyTApQ9Cqy21uKsWu7q/RNFQ+X+4raP
3z9WDPLvL6rWfTEvjFep0Jcgbee/wG3hS60lgGHRHvIMw70S9yU0hliLQP6ioXr6n75X6sZhWuGV
Hbvz3+m9Kvp2ouVxDtu24IpBfygALCe+QT1r0IJmiQSb+JtzcdlFLkIuwXeaGj2+FTsX4BkO2u8a
qsJakJ+wpI+FAhdr3J22KlPTqQRD2U3UY/bQjF1Vl/yiNL79mW+wzb1GzT6xmOgbUAva3/qzYSDG
EcUD2zfMZS3cVabNSkSWDrpCVTo7uKoDunyEVf3q+BociCS9FmklQd1vKuVDVevIEiSPXYlZQ2KH
f7ZjHFJYVlzXesm6n9d7Rbuz19IZNEE5if2NX++Sy45xuFDQKjWtFZPZcxa5tAQAjvQTSvZhWtAB
BE/pqUrKjxBWXe2hycFErBe23bEaFkh98/LYyyGZBQPKAk8w+QxcV1hyPVgoz673TfJprAR/n3nS
zr6ZHBTU9djnMvIrfrx+lfPpXCe3SYzCn/gpt52p/+cL8dzUSPLK+byAokoJGcqh/dmvjoqD3ICw
85T57t6iOCgoh4gqzYpN0zGpMGLGOj5YbROM2ZFoAggXQKnJoUGKIf10wTwkxMN7Ty3+XjH7bIpE
I37zqrrsHYcHnWZgqq1hhBOYoGFjkGZ16p1F9kr0kuV+GeadYF3vD7W9PeTwwWxjsspM/S47sipE
etKOeqh4YAL1/wgdTA4d0pLMnaXhMhqnc9mdtT5chbzsoq/EoQOxDItCZwEcecfJV2+ob3zJPMlH
sHIvQ0Etf0SbuogcSOCEPDcjrXpQQwz4Zm32rUQxuLHvU+uUjrFjJ4K31ubymJazqugKqHE4Jywq
2W7lBleSWb2YxtcSwxiaKnAIkQ3OBQ0FtaFWZ9frglxaRJ4a8+91Ec2NbsLd1Uo4r9O6zMyrOQfc
qaGpncjy176zif4+52xjWlXzImHgTSLPUqe4fVx7+xZE+8S5WqLMygIBLjytMVGJ6qezql9kEbvo
NiBc9olvgtPGBom4lu3TycTEdx0kHkrJoA1wlICF/aL3qGDf+C44rEmCzi2u8HlBfxoadO1GNMMu
2Di+D27JRzxGO9aPC/Xzev65TBAy0g77X0e0Di4kHZZVL9YK11003C/TSUIT+r6B7ert1Zdhv+Aq
PJyjKB1AK8Aetf1x0iAYDTKywgGXw9fVNU+xW3+tb4dD/Zac1OO+beZav0D2lWkOBuKytds5QTGV
mS7v03AKjKC9/dC47ZUZDgkgA7hYJUGTeCp9jofRSeLC31/IZjB3ZYFDgXRVF2tCHhTV06coN91I
+VkoD3Z2Z5DHSvm+b2z7EaZCcMNWFIiV8zSQk5rGXZeih6bCJPQ3eqjvQXDsmbfJnfFsh5FToQht
e6Yg8NrOj12Z5RxlUtFLaEFQ0VPiOvLWVv8ZG8XPbNLtwJBp7hOa0DAek87RxvR7PEyju4yL5BTT
pPtyp2NOrTA+1OJ49aM4F1oMvW5yNcFNsry2BQ1le3SI8cWURAX47fhCtQ1bVwhRMB7073OCwJkM
EvrlPBrZfqeG1PLTqnZmcKnPT4Pu6+hw0LrH/W+9jTEXo1y0WxpRUoA/BtooozNVj3rjRPGH7smL
CQ5hpC7HHlpAyrWZwCn7nJStJw8ijh/RQjjnaUlD4qhlAU18bsujQW8yUdAkMsG5wjTXTVLPLMsE
KkMrfoUmoqfKIkqf7WMA/kZVltmcGA/75ajOUc8kFlrbGXz6ND40oXVUIVHgNiNSScmBHFQRl//m
2q6Mch+pTqhq6UyNRYaWmBRpToU2sGn1971tO8F6ZYb7SkU6ZJhSeifxkoMa9DqSS35ApyCUnkx/
CbSAHJpXJay86aAcIvdDubIr89wXRFdXmg4RriIV/NY2LW6pbYZmk4f7yxRtJncfLCYmxvLERFt0
dS7pYxWFi4isSGSCuxBmia6Y/mD0C4V5B1Kdb5JZvxqT5u6vZHsK72rHuPAwVuw+yi0bmNxrP5YC
/Y1VWTmSpKK4W9s+UdRzatPzPCseJFbPWloL9pJ5xC9X+NUP4KLHoomnsWaMeal8S8tvZiG67DZf
4ZoBRilZM22QK/0bdoupTfSlVgyv8lkXInvYqU/FkbWUiQK6zXDkyhS3mXZODWip4hYfpuI+io3A
nMqbclGPtqEEZSw/mEkVVqUgwtt2lcsCuR0kVMM7OQKrYVXfDfpDrb7QVADx2x/pfyZUvptitYAf
S42PVBhnKZUdzf6IvI2lE0JUWZHRMsyd3GyONbgNciUd1AOK5IDupKoTuBo7lr+42pUN7tiSbF47
kgB4IRrmxASSH+sNjb6tpqihcXO7rgxxLoeBiSqZDMSLNL9TrIMp/eFCOD9T0kSy9RV+luvFJ8uy
b+gQfamt5axL0+d9gNh0rqulcM61mEohp6zyoi5nc/h7ikI5/euPTPA5RXkcm6xW0YGQRfdF/l0d
v5Xxj30Tgg/yS05xmIk8W5j1raefTepN1sv+3xd4Fp9TxBApkQwFtyvAxrGG+aWOU29UdFepx9d9
U9s1hssX4bOKQ7baY04RblW6Y4WavzqJp0CcwMnu/j9UQ0J7bG+vnneNWlq5zLSEGY3DCu1E+Xt7
0BwSVEH2tRHkdUQbycHA2kRT1ErU8saOnEG55tlS87WY1ONo24J3q8gnODTA7Ida5UxAoOvRAqmc
G2n5QwscDBjNMs9WhPdOV9puRMA3bAksCE4nn0mMNUL0iEV10/RJYqTNvU/zt32HE30SDgHAymVX
M2oNXj5ot711a+ZSoM3lcYhFyuqC1fD5w6y16arEETr4DYj9JIY36nog5Z2/v6DtD69qqs1IGgjP
UdhWQzYuJfDGBMtdW2uhZnXBvontlVxMcGfGQhNLKUdAzWbE4GHsQMSxtT/v2xAtg/2G63M5kSZK
mG5EFn2Tc+pK5foh77qsgjshE3RTp1zCNaMpL/3wYK73koifQ7QI7oiQ3FZnfUKYW64/9OiuFG2S
6ENwN6Vkzk07WYw+fjaOhdJ5hA4nqTAFLiUyw50RpImnVM0QWdjtSUY/xBK7/Sgq0bM/8mv4Ylim
Tgxb0/huUz0d9JquOOyMW65D84gaMkIxURDLtmTPjPJvv7JWuUuiOEbCeHqWaONS9aXQ7sDxoI2T
28yCy387r6tfVsU9TA2d6LOuIP9ifB09JPGCyCtG1CksRwrbsMZF8/SRc3MxyJ1N285lY0rxrfK8
8kb1dpZE8+jb3nCxwP7/6mTmSkGieMWSbPXvtpXcLrrPqUjhehuWL0a4wxmlPWjhCXRB00E7yG10
KCcjtPMl0GURFeA7b82eS3CntMmiyZgGLEgJR2/1Sq+5Tf+W3Nll/Rrpi4pGR6bcbH7sUXBZI3d6
zWGIFaWEKxLaPRjl5EdKGRiTSMmb/fy95XGn1y7TBTNh6A1c9HNsPqQWunszx+rOifkh+rCLt/PN
ojZ0kEpQgGNF+pD6lYV5fhSZpKNEC+0jmb8rU1y6kaRSbhcsaT2v4ydLHx/trPpLNruX/eP0m/jw
n4/0/v9X3p7NZjdmIwoM5GT8BLPqoQjJD+teCzLflJxE1G67+Zy/WhaHF0qlR5NGsIPQjC/RgRWf
TOKO7ugPLzQQJf630yOIEWSZaKpiGpxrQN8nr1sDD1802UbhEFpoP7tf3hjlR2U5Io6+TeC4WONf
QiQjygjJbtOLlcrJsBwLxZNE1HctssI5BooXcUNmnCqjvFOUcy6/dLnA97adAl3ImklkU5ZVDjGi
qFjaXFlBtb04PQgroqP9SYHGuhRqh9jTBJC+DVBI8KA1hQV1fJN+1lsj1QqbvVHKI1OVXxpHHTFk
Ioera1XvbPoZugLjYBUFrdvlryvbHBDLzRAPkMHEtfyWPsXfCCCScZp3t4mXv+o+eOHMRy2oH8Uz
LptXwJVlbpMHnZY4fDgKa3k/SuAGIe4Kb2nJRx5lV3Y4GM7y2oIEdQu9ifWBgvKzsX/Iyhc9/bGP
JJuBx5UZ7qypOGqJydoHIvklNb9IrdfXr8P0rINHKBfVojYx/2KMB+J20dHvaKGLZX7Tj1rI+ODp
o/30V3WTfDcfQVjkg7P83H/ZX+J25e3KLHf26KBm4O/oQGvwbIXLXfmMQmkkOfW589hdWp7Gv+0v
+aMssrt95v85IDxI2xnNI0h6s9gxCrVPjTsf9KfhTUbfbB/ann0jToYKPiff4T+0qpWlOUyWxVcM
QzljeswwoaTdp/q5FClvMd/45Qq/2lc+qItNYxxX1oNw0gOkrEM9BPetkERV5DVcZLdO6tKoCQDa
qKmD5B6S545FCeRCDiX5EG/S1Zo4YBkMY1piHTi9LkGyPpmDIKkr8gkOPsCX2VcaeIr9Vv+7HdCk
0z9Vg/KRN+TVIjjsmMesoxQcbl5ly6dMisDArnk2SryCg7UZFlzZ4cAjQtZdtypcOE3rQlbT1Y30
YCZvitlB0yXy1Ifadub7SvR8ETgE39A/1HKdjyuc3Kiq5TCMXe1mfRV5XZRSB8pa4wkyF6KsjwD3
+fZ+rKdKiw4spNpY/21IyM0C9cE6HlaFLYjuBIeYb/RX8VZSo8iCqS6AcpITrUdDlZ3B/kH60zyI
nrgCl3yfA7iKJduRFIXGeCqaRj4UjQad2uJeiVVX4C0MDnbggtelWdNajww2dU0/R4vDBhiq0Han
QDnqi9OeEj/2FEGMsmnSJKBrtw0NQwxc3FpnqhQbFG+oXLrto3PbCG60TQS8+vscAg5jYVgLZITR
vdgjO0BDNUwO4tGSTYe4MsMhYAmVMZqNmAFt69vSelom3YVpV1N+zvIBGjyC0GO7WH5ljwPBZJgb
ZaEsG3Goj5JD/SqkruaMPutipF7pikZ0tkPXK4scLMqTNdg148mOkJAAv0yIEvaxuWFdp2J5LZFX
cPBYDFFdrTHiAVr6kXrX6oLh680DdbUYDhaTLLPGlNGYjxgeKYZ7NZmdUsTVKVgEn7fV7HxGP7WO
jmA5xlNdCuuyCgUnVuDevBB3PYx60SWwoTyi6OGahyhUoVNqHeOvUL37OfrgYHTL2xmSAZpQolew
i5by74TOpJVLZ8xwiSJxET75GTrpHOVL49Hj4DGy9uwxcqc/NstBxgROLxNMGoZXvi0u2ItPkaeh
X+hJ+TKDRCd2iSM91KL3jLJ5u6AxRdfQfW0ovLTIRFVTh/SeAYmy0cMD3m2fowz/oH3Y1TAA6DS3
hRu90OPiWWji6DCZ3LNxK5zGyDX8/e++vfOXH8PtfGfHNTXQEIdhgMOoHjrNN8rjvolt772Y4HZ5
jWVNrmMdV7h0I0vnRBFkLER/n/3/1Z2GzMhiDwmO+GphQLNMoStXR7T09lexnUe9+mxsJ6/MzFIk
V2TFSW+9ZHT0oHv/YGC0rRziUU8ST46zjfnlEr2yyEHzXEkVZg4WCDbeDj5jRE08aIXdGM7sF17i
f4gE/coch8tmXAxqR6G3lqP1a/2RKyeFiMbEhLvI4fGMGZquZ6JuNHeqV9VRThrYsgzViUrHBIda
HYoSWiIP5xDatPCKH0fEBdOM9hp7uTMX+6B05du+fwjM8Axgy5Ioaa8DP9f+uFatYyaHHCHqvhEB
dPxC+CX1pqQkKE231nH52UJ0L82+9ZkgJhAthcOEyrQks1GQkxvVH3n33EM8g5Lv+yvZTvxdvI2n
8pJrnciUwrkZDYPioqf5lIZLIPvKWZRkFK2HA4iKSKrRMPruZbBdMCyeOrk+S5aATOM3cc0/OMdT
eVlQECgGDZdYrAWDX9yZQXqSWneRAhKUfgrWqf0t3L6xL/Y4eLDyQR4qxsfGerPpieJJjpzwSbR7
wnVxuJCvRJusCL0djIZVcqrTeCjPoytB9d1EFt/dX9V2h+OVY3AIkclFPrYyO69wDDOYcUVSf0a9
SvWQTDpNHqiu3eX74FR+PjmFBw6Il/2fIAIpnspLV2MyZBEyjv1/Mo1udj+CAu79M3rDeRCcaoF/
8qPBJZTA6n5CQDAN621q1m9mIz8qiYihQbQsvj+6Tbt5bGcU5thwfOKWz/OBNZqsruqOn6QHEbGL
0B6HIwbENdG2jIkSNNK0N5LTuVXsopfmQYO+mcfimUrE570tfHnxHoMLNlI9aZTVrMEYRPpk9Yss
shFBDpGD3jTlzVSG9bwWNwUlkeqbpW5/i4dKasMi1/Pj0veRAfaucVI9JW9o6nSYIBG+jQXXusHB
EbVXkiIxinsWDGiaqx6iI3WN58lr3ycXq9d9b2bnZSeK4Bv/8n61zIaw8MsgelitaKDKQTB3oIac
ekln/6wnq3OpMYl0TgWXlcHhk5Eq4JMrETDFRp263VCC9KFv6ZlIyaslUWHbt2ihHE6tct60cYqX
7HQave4bC6jHg+xgyt7X79iL1ri3T0VgZr7wSSs6wRxmVbW9SKC1w/sld9K7/IvsVG57VnJXezHD
1skc8qo/zIILh/nJ3oflAhtK5tmGHDa4d4yHsg8mLdx3HNFZ4qtlE02lZizgOehaju9WD4KZ3wvX
eJkfIQD8xm7qyE0FcYHgUuMbCRudakRigsap/hbl36e6dVU7SNW7NaWektxUyrf9VQq8hu8snAYr
LpoCIZU1O9UIaTWp059JHoezMgZFPxwWsPntmxR8OD5TlbaJNI89xAUr0zx3Vu9KsUgX+jdpnX+C
A5MDmVgBC8QK4VuwYMaY4HNlT31F0pY62l/s/oyD6llUXGXna8cf+bllxZTSLNMRNtLhJuu/xObr
3AW0/BTHn/b3T3DaTA5Ycs227KlAhEAkuXTyaMFTIl+wm1Owb0iAYCaHKFGaFnkvYfpttY6VfZ41
F9ycTktFB40N9e/tHAcfix2BOYlJ7VZmgc4jEiPaMTAuP419/wAi9QhEt8YALfW19OSmTlwpoa9/
tlQOTIZ8aZRJwVm3EwRUzeohU+zE0an5U+/nk1l1io5Ao0Xgr6BY3D+QKREcL4Ef8pmsUTYkJbWA
i4NhOX190M2XFnRrMVSMhQSFIozkM1dmNkdZImHfWLTKmnetyUXJUVo85UdxjHCj09JJ+nv1Q+Bv
ggjWliFczBOv2dmiG2rM+ibkMFreRvr5I/7wz9/ny7eSLaODq0CQsma4PqmLfD7EAl5o2wq+1vZh
vhjiCrbZJGc1YVJHUqLfLDH1iTHcVB9rfTUvZhQcwavsTaxZuREVPSQ87dwh1bey/V7Gz/t7to3r
Fxtc7NkbeYVxQPRWD01AhkPSCQhJRFvFYfpkTUokxWijmtebIT13rV9XAmjdJoK62if2G672qTYl
YhQ6grbJJS4BpXjq9997Jz3ad9pDEqQue6JPN2y+DBXN8S/pJg9F4ZRonRy+16kKEmLW8EHJsSq/
Wd2hHR//7FNxyB5LWtfnzIRSn4v5OY8FBL3bN8fFFThEn/EGMQnaYBH7nuXidh4wf54c1FrgEb/J
olzscLDdEdoo9oDOES1Mfgxheps7iPEf/j9ceL8JKf6xxZdiVTOKqpbV9OR7lgloTvI5wZNcc9Sf
rcM0uEWsZO+UA7/eixeLHDbMehVXdYvkNMuUEwguaOApSYI1tH3pDfQXbnIvubRyUpCYr37rZo/d
QXGol92CyNyTj7HwJwm+K1+uNfSoGkfGOxTZr4vl133sdPOZ4Cjs++d2H8vlHPKFWm2KO8Q4YBPP
jvVL9Kh66Ul+wpwnelgsEIwoyP9moSy4VH5zm102nEOYdanAlGAismIbntwwHS5Gsqg+qWH8wCgW
JU+UXtq+rS8mOcChU1xIMRtutmwaFFHlRFGH1zc523Psq0MryG3+JilxsceBi5WWejn2rOCOOld2
TJFWx0vt3v60Qj0av0A0Vi08NhzUTGXRVRNFeaL+y/hK7+wAKkZfzNUxb5mQUeaUobCeJriIFA59
0k6WrbnGSU2k25lxM+eiRPR2UhBSNIphoYZl84Mx1JLBOZ2/F7H+M7RkfUlD1n5YBPG9SEJg00eu
jHEoV5ZRggZEEGp38glRowmx9Iy+VeObWS7e/sHbvHsupvjolDTZJNUjQvEmem1Qo7DHT5qIWGzz
81zZ4GBtXLq4NFnByhjRgjcOQaH1gvtHtAwu3JGonWMgHcuwRtmfZ9PtesvRMuXwZ7vFRzxTPxoq
ExorjSe6nGboo8uSKJ7fxNyr7eJAiST6mCgFjIwQvFFQHpXuJ/PUidYi+iocENltMTdERkRdFhj2
yxTHTlN3f7tEJjjs6SKrG1WCQzN3t1p0O4jky0Sn0uKwhppp0iesPqSFaecYbhPGn+xvs0tfMI19
nntvfz3bufqrT8MBjTxqa9uyDro5MPz1TQ0K3y4cRhfaeLnl2Ogbn32A3Ikxpks3mHAV/ALRjnLI
QON0iXQZKWZzMHxboYGcdoKjJHA/XhTD1u06j21kpKoGSaj7qr6dUzdBv+X+Xr6/qH4JdiwNTCmW
QWSVV5YaDbOdUiawnpvf+/aLoT+kc5BXn6vklOaBMt0NIJYQ2NzevotNziETWzWGkSAM1p/NwUmf
NMRUsU/dfHG6NyVogjQQMexvxxhX6+R8NJl1O62R+cKsS3E33TWh9kX3yZc1fCfmOHffURQQ0Rj9
5mBcFso5qlHLalWYWKg9OKyqtJ7jkPy1osUJtaSDyCu30fdijfNKhIhdpxcsn5M/tOazkj+WxdP+
p9v2yn9M8OXmsm7N2tQMZPXJ7I6Yt26n8VlRVncgpTAY3cxPXT4ZX3ZOjTaRLQ3HnJxmL3Hl76av
h6pPXiN/f1WCjeMlpvox7bTWQHA2QnDUVWy59nqTQu/drjoBFotcgi9AE9IrtkVx3nRn8pXPjdvc
9gc9HI7Wd0S5Imui78VO4tW7Ojd7dZJkbKF9KI9l7bBmji7z/+p9RomdevaxeY49KjrhggPO16Sr
upSTsbIA0Lb0lOmLZ9r07c++GYchRS3V0zriaK1DmKOLg2qf9ejvfRvbQfSVB3Kg0WqJufQ5Plbn
Jw8taG9YzSx31JONNi3q0Y8ls68McoBR5IpOmxEGZyQQO92Jqe7TNnYXEjm0ed1fnsjtObyQqnaQ
Wpb/XSHrVJeNUzXtTTKO4b4Z9pt3bhi+zgxNs2nJLCDvhCazvLtTs3ulfJGbu9x4IGoc7FsTHTC+
3FxL2n/zsIzX4F2jyDOO6fH9iRDIx31rAkc3uIC3tuJGSQa035S1cpRQ3C0aU7AgkQku2NXGKmnW
CS4h98dZfswywetb4AV8XbhCJ6I+xygLFctxrZ9LNYhFVAPbaQV8YtuyVNU231/HVzAkafqqqxMO
K0p6Rvgub3dIfcnFWI79qfeXG9aDK+ynYKfzV8e7WOXAryjWUTJVdJBkx+wBfQBOFvSJgza91/mR
9XNUgfQl/6S8fmjS+mq1bMevVkulVc0GpgYg1cQnUzlh5DoNligGmX5SuTOUZtZOBFXMDfYWy+Fh
O4PNX4U4rF/9nHyE4G71afrSA6vw1mdpqfHLvudvu81lczlolKU1jduhYHTOx6QBg9//kfYdS3Lj
XLNPxAiQoMOWrlx7o5a0YciM6L3n09+E5v9UNVCJuNHazEYxfQrgQeLgmMxPy/hh28T1pMnFRgpo
GOeEphrvcoZA9lENqBcdvyU31k7D4B+EmP2/NCfgYZWUq8UM3FrDUf3GdRyUu8zVnnmSr8Q7RhZ1
/OF2+bWFYmZzhBhLqvJ+HxDG9ajiDHcliOUzZNrCe5RwnuQiq5ITIU6YKMY8h22PzGbTfuiSDxVN
nKw/xOkI6JfspsQ/xJSlHttFUfScsg2Ul4bhaAzce6AM3v5mV62gFEV1m1g2EYtuYKQbCWkwHZGl
t0YXO2QKjFo2rv7zQ/x2ti6sCCjP+kYZWgKUV+8xmgxtLpK4CgETKpAE6hDt0TpShANRYGJKExLh
sl4a7ni/20dYjTWqpq4Ljmnj6RIhe4hBdnbXtIqjjc9thtaWo6J/HAaUTJav29t6/RJlvyyKcX7V
s1TPLWQlWi99Ub1mV7gggeRNW1yOFISW2/au3nEX5oTUFEmScFgJRduA9q0ugwiRz7aBn+62sYVi
iN+kw6yWFTh7pmNxx/aDP99wqmHzUH2EJF/uRf6/ecTkWxQoAUXfJArR27/h+nm/WKVwk3dxvWQ2
DxaGY/PDPA6IxdtT96nzZp/ff4V0zF22rcIFSPsc6440/iDca9XtarwndLhYED+dFxedkXWhBm0R
E8/b504p/Sr9VCrvUsO4MCJcbCYtLSjSYNcUtu5JuPyzTO0rsXvJnJVsr4T7rNDHhcScr1AFX5TF
p7tXyYvlehR0sRLhOovWJeoi3vPDh1mrR8y47EGk6ecnxU0wddG7beZB5kFylq9i/oVVATx0NMSN
bcqdwBiRkn/BPK2jsJORPZjQRN928etw/As2xFC/0Gu7UUqU77XhqQfX6ai9pFTWySgzIoAFWKuS
qrNDbCM9ZfaHoTl20aftdUj2TAzr1XSMkAPBy2heWvVYpDO5GasJqYGelK+UJmgpXXUZRklQXuwh
tUHIZdKZ91bsOCXFuK/95pDLG6v5gdmAQjHgz5o0g8YTFvdvP25y5Km38QRZUrrjw+q1G4F2wJke
t/dU9tkEsOj6ZdGLMoVMS5c7uUYdSkqvJ7JGbtkpE/s/oz5MusoecvSNh7vSq3ZkciGgciDPBLi+
7M0n03JsX/2+vTwJfogqNIOm90mGY+hpq5+k3wyoaG4b+MOdbEM60jIM3f5JlnGBti1uyHLOQHja
+bxHonNXCOohG2HtSowZOrIK6bVnOyOqoWsWtLFUW/heJNPIGhcEsSKLXDMK0uJg5Y8zeyDJlyyW
HLhrvn9pTAD5Zcxi1tfIwJkV9bsme7Db5CMy/AErtM92g80skq+aasoKitec8tKugPoqmOa7JEXg
QapdQt+SZm9KdXllGynAfjY2cYbmM2SeH9dA4VPJ0P5Epxa4iLTn2bUdw4398G4/7RsZ2/DVw3C5
Pr7vFz5DNL3WhgK2+2BxIXuNOAe9VV+zXesru+6eZxzDO1k0dw1gLoyKpQu17EZ9bFHOrztkFGy/
VPwZrGkDxpO2j4TMkHAThGuXJxHhJOhG7BjlMc7fev0uedu2cu1kXy5H++8erqxNBlrimTbHMe/o
Hw3zzQpjGXu/bDFCdBiO2mTrIVK1absPp09Vg3EF0OYbsmqg5KgxvtwLl+jNidSJjXhqDOyjiviD
083JB8olJ4sJ8KFmLIrR2YmGB+VOLffr4vcyYpmrNZ3LLyOgRp7aidarQMT0YAQmRvriILrVn8vK
4xRmQMX7Ec34tcTrrqYlLs0KoFFZZaKFOaKcoXUgALVvXitM0PY/Jk/z8kd5Fl/mgAKA9DXLDItv
JSn2ybCrbUnoKwEoJoBEbNhx18fYxrF6LPH6KrNb2lIHzwVmDxhc+LB9nq42+533D6IJ//XAsk/C
aJixf5M7eqrXuXFQfk2fo9dw34eujflr42i4WZDvqpN2im+VB3Qm54bkzbntoJpIu5hq7aRkKmhS
MHxTGZ6F6dZWghzbR1ojAnIo3QIBinLMfXvZL03hNPVtW5/04YdkQ7c/oEYE6EjZECZrgw8IgQaI
amGwtXbWHQn4sxaT5csrJ1foPANZT97BFXnNPrKdGsqFqEpin2/DL5JfxFcmxpiXn1gAmSUkSqhk
fQ4+pMEfb3RfBZsxJO32Fiax2v185DVQCg0ZzATcj59KV1YLvfrYvvwFAv7UXdbGebjy3OHkG4lD
fyYxlu8oVd7YAfSbJ0c2UHeVruzSpoBHax6qZDLg2Ly2191h+4/ol91FPnPzD6obOsN9vcuB6972
dm9DukYEQErB05CVKm8u2/EnZQa5nO6g7WXSSdL1CUBkdXNoNRR72nqJeWpBD4I+3diz/GJAGgx0
lQXKirgh4WGymOJqz8fl3gogpXZjH84Ue9v55lFzi72yN491UOzQmunVPjg2/NWf7yAAgLw+OVEZ
6vM93PBosTN9SOKqQnUOKSrdPLKMQimxCPTkezZOh6UrJRxO25Cv/WzAvbiky2qJ6Rji/ChTAFaZ
EkKG2y4jQb+fj40LA+Za0KngA/FxlntV9GzrnZNZuQRjr75ZLr6aWPipo27WGY4E4k9O6rju6/1P
zXukSRNP+vTjOLf1jQTUQTUuNdFEjhwOG1x9mXYI0x7NdN1pJbmzTFwxIXXmKQxaDPYuaE2b4/az
aXezZNkyXxGwx0hiu697vCpm+2Appx6qCilY0nIYTySX6XVH0dEJaYHN0hDbCbSeVsNYo02oKKI3
luhfi7GUdCJdd5WzCWFXs7DKltlCjj2MDs3wqHZOiDLatjv+wVHORoQtC0MlrrqF5X58MwfRvgyy
V+ULOnIDdHgf3sN+xTBs+r9NE3C6W5dsXjgBS6busgQEOtNpXgon6V2r+IT5u+21Xb+dz9YEdO76
KTHXHBK4fTcp7QFy6+VXyunP7UxVOpeE5RsGk7T6GKUJhLu2jfOl/H4kzsYFyLbL2UxmLoNVj41r
aY5ptk6JMW9F4vKyRQrwnKhQk4kZmkuTNnHyOHSr8ZOtK+5Ig3G9hWyPZF0SpxQzjZE2JF2d8vIj
KFWVzI3NyUuXj9ubJzMivC+TFc8xnYtsTRTjBrhutJeY7LZt/NSm3/hCYq7RXLRSHymMdD4kFtHn
lAbJq3qKXrXvOoSzVT8+xq/0e+sqnirJ30s+mphxLBulztcQ4EFWdy5vmObpfemoxrGzdy2RtT5J
XFHMO+a2okAmBguN4zjIMXE42cQFC+/92I0SyLoOwL+8Xhw+7/n4mp7Htrcmg2M003ejbP15aHMH
qZhdodWH7Y8oWxr/94vbVEuSSVtCnkYiLyQ+ROvoGuu9mTGJ118P9M7rEqAkjTIymglSxFUDZtM0
/liU/b6KjV0ZMy9Tpj3L5oex6l+2lyc7BwKIDOPMJtPCdub2nqQPUX6jy+T6JPeYSMhM2xJtIybi
kTYsPF3Nb4Zck3i7ZBXiXHmHIf1stPhBS/dtDWG2G0XKqK5tw604R260NC6LYeAtJ/axOlYuagb3
thM62n7C2Pr2Z5HsmThDrqx1m058QW30mufPVPmx/ff/kOj45W7ixLhBygE3FBoi2HN54Bnnamfc
rWDRBTvqCQMkEmYZ2QcSAw0tyy0oKKOZKv1CO82JrMSpDdkZkoUa4sD4gmKzGSVz7utjcmrHwSnm
6mDorZ/S5qlJ2W7Sso91kRw1qjzoZmU6oaa8L3V53loBMVrVrslagm9Rrx4yNXIrnTmN+jYOg7f9
EWVOIkKGUeqd3eBgTeTjWPmNrMf5+t+3dRVVP5MxsaWkneuobTjzvalUp3YYfaPQJMNT19H8bIIf
ugt0HayktsoUFR0ruQkz/Pee9R8G8mCrreREXffAsyX6X0umxep2pejc6ubVCdFHlX4uDEm2TWZD
8PIqNCK1JlPua53lJMTPUQ6jjeQo/SHxf14J/xUXezYWzQgKd8rTH/pxKByyA4G6t3Zuf8I1xXZo
4+AvsEiai5D5g+DYaVUZlamhXTEb75Xqzkxetv2Z//+/h0vnhQn+nCxKZVYlYneKpE4Tf5+VG6Ny
+0RGGSdzOuHOg6StBc14vMBtKNUqk+lM6k2/Pi5a7A71LLnXZYsSoudotqycEIxdsn6+tcLZi+r2
ANqw17SWqSRJTP0cfr1wDNMuY7WE5jZ0o5MAWkZuR+EeVQLmAFuXZRlkxoQAGqGzicwy4pXSaF8s
tXRJRHca0W8to5FsocTvRPVVUKDZLI7RZayqhafqCcqWX7c9T3JwRX0pdVlLM81xGyodspnWbTsu
QbHKhpskfkcFeKADJsRVi1fnrdpJldUxIrzaIGjY3GbSWtAfbvhfp4kKMLFmuZJDoTr3cQ2ilOFD
FujWuDM+q0deEzLvKn97D6UGucdcuJ+1WhOfgscQ4iMvYoMN2q339Lb3QWp8G7rvIStiGDuFtJJB
bM0WDlZmVh0qdbj9mtEAm1t8HLNecmdcnaC6sCGWO2moGUOe4XoiR97ZDAqm/QK58nonY7q56uLn
xTDhNEVVPGa0A/TVc+wwMyjf0891uRLhom2VuG4WXvLPF93vIIqer8qxbzIJhF+PwC4WIlyzCZvG
jsU8JkFuPjtlnxUIQ6G10DVP6WdZW+/VY3thTDhQZkkHUtiIklV6MyBTQOu7UdrAKDMinKNhqHIl
nbBz0wTSo/lbqOSOSV+3D4/s+wtnR81jM2143bEsH+fsYKmSOOtqOuBip4SrFfRQUUQNhAervWus
h6x4ssrdUB6XYWfKlGelPiDcr2a2KpmuYzFjgBTRg7qv39I33cm/mMGyz6tge+uuZ1ku1iYAwVCz
ilKCs2Pemo8qBkajY3Zs3zilekkcC6Oq6d78SvbzbjlJOz+3P9xvMrt6S6k91IglGtLtU2M+ZIMp
KRhsOyAVq5lI5CC/zXokaTO2G/Rn2qv7jErKerJ1CPgwRaxLlhUtCl1+zOJXJqNHuXr3/fpIVKxj
Vl27tkjLo5tbWzwVSURaYKp/JR81/StLhoPEJ2TmBGRQoz41DMhxeGS3BqsHTtgPFviVs38SdA8M
DMk35Vh58WP0rkzYxToFtOgzHXZnMPboepf8sMbMfIgifZqgOZJYzx0FH7rkkpJ9OQE6qibOl6pF
HSYxn6P5WYlk4bLkFqRiDVJdDNBFcfKHovSN+L4pv1PiVdMxrG6quXFpfmJ640m+oMzrBRAx+onk
ZMSpXo78JPNeAiiR/BSw44QsmvfOvpaLbycASVcteRXxdZbkYbFuau1oVZIXouRjiaXGsRhRuSgB
Fxb9XkVP6Nf9u20Tq4t5nJddhmDZa37QoA4M6loBwksXF77DHuvS5ypJkZSSZPt+gSD4f2O/itZz
UTN0IveB4XRfWFDfV7f1Kf/RHAw0Akz79ifbvJw+R2ZYiDeydU21GW1bXtNBsNe4KekXsxwd08jd
BcXs6J/t/ZV45c/WhIsYd6JrOZTcK3vFciz7kwlVgV5aAZF5iQAiINW11STGQw7ly0Z9VhUZX6Ts
SP/MMVysI6vjEEpwyMeR4+pheu6+3mP2CpoAtiRbIVuKEHgoYJy3Cx3fp0ieF9TuB13i8TIDAk40
nY4KMB6jnlLdL82+qvfbX1z29wVQqKuqo1YN0U6klml9NDLJVSXxqJ8DShdfIqELmTsFHtUkz4X+
EA37WYrgMhvC6wLi3IUaU3wEUp3UZreyZ6WTBCn8lvktd3PGzt9mwjo7M7sS6bV1UR2tfDLKD90A
duTO2/4c11+ZF4aEA09DZdAKtuAEeuGOvI5v4d50mgM6Aj3m0YNs4PN6I+KFPe4fF9+nn2IlbRL4
F0R6buoboOkuf8tPmByEEBsGw+7b3d89a6gmHP+YqlGqZAjWdfKiaBA6/17Ukm2UeYQQNEDmailA
YQkGHGX8ZnXNUeub2zj55y8/lnD6Z2tYq2RFqnIMtB/IUe4hBJR4rf9/zNT3tSzFInUPAQ7ANYob
Fn083vyN98sNr+gSdTRwJpd+/Aiq5r88vQI6JOiDtdeV4FM131ajdOlc+X1DJF+L/5WNwyUm9mis
VV3O1hylp/6g7vt9djCRw5E1gUmcggowgfnEJtJUxD+gGCR4yaAlHx3SEryWvA6pmM2LUnXp5gEd
jZNrgUY4drMjVGqcf/MqsuPLT+fWzglooUxsyA2OfKZ5N7Afpf6eiaVzXoWKOb1iMsIirwAPfabd
QVkuyArFZ2vzvH2SZB4gQEJt9i1bGczEKD7SvXngbYB/HQFTARa61WhmlVeUqnhyqfaVQIJqYJ+3
1/IHDzDASgStItM0BFTAIDZqwgrjBQziJnvrK3tSRw9pePR1lztTRsN1/Wo6mxMgQR8wY0w1nNG2
rBxG6W2rgVSqoi5jsb+9NP6nfne3sykBDuLG0IY8VkHSuRZHbfhsWiFSoUn7iMmfB8hd+rUVSjI7
1w/tL5Nit0xc9JTFE/LwvZ067figKwyq3jKtouvn6GxFgIZ6bqyxz3kYV6a7cB724yztluFvhI3N
E7tlphZ3ezvz2NqbfP5axyiNS+6bA/SHg0qybdcP1HlBAjC0EeaDCj4qkR74RF6xU3cMQsey++Hq
cDJTz3b4xl6ED91ghHq24mG0HKvTiPa37hG8QNlPGofiH7Sc7qJPPPKG+NKBeKk/oZdY4pSybydg
hxbVRm7H8P/KOvXVWyEV3pF9OAE1ylXD+/9/Od/+pQzG/RB0kN/T9uXuXZ0RFxsqgEeYzIZS8mE8
tTvo5dOSfvqrI2wKaNFqqzkVBNfToH/Uq12xfK1GLyWty5rU6WRKZrLTKwCGipsjTdHp4RF1P8Yv
JA0oe9pekAT+xN4YmppjqvagCIyWwxBTJ+oW106CMMuDbUOStYgNMh3JR7Mt4Orh+MSq1SP67DSW
5W5bkS2HO+PFgYqitQzDCS/X3N7VtZdX3zLVUTXJs/UPD+Rf51bsj5lQObNYDuqcJQX/YF43tZM0
ID7NsyRYk3HfNrHfj9kXnaTPbS8bYJGgk6i1EMd9plTcyRfUnVRc9wav6u9k0ZHkuhLbZWrITCrk
Z8FYP1nzc9U+xI3tz9F9kRpOFUkgV+YfAkwki5EYxlyDGnA+xcu3ErPQhiS0kJkQwMEqxkQZFX4Z
ZuWusAzHrhmG4981WnrGIJGqtuohVxwnqumF9gA6OT2I7OVBr5u/dHUBHOhSmnVHa5Ru62YPkTv0
Z8dOg66VtBkkZ1dyqkSS2oZVZNEZAherVm9STX8ri5M1Ds/5kkgyoJJPJNK6jMkytCEPMU12o8yL
M8U7fV0lOye58kQNhcFOhmrm5VR1OGH2t1AUZxuFZKsQwgd1AK0mQy4flcf+c1srwYKiLTVk3NIy
M0L0YC4ZWYoZZsb+sS33s3I3ZY/bK7k+fXN2ZnEYvCtJTBNeRK29wc/ujCDxi3/YKfcUv/YhPvTw
U3TiCA0PCCzHR9mAk+xTCahArDBboL6CG9BUHXAwOAORjarITAiooFZoYit5gVDrvpWk2A1M329v
osyCEDT0bNGVkb8CF23xc7TJa1B22TYhcwUBDEhcKUmm4UIal9jRpx3CBmexJTDwh2zXr2tPbHhI
M/C+zC0Wkt5kd3gu4bEJSv7MLT+w2Zmh0FcEykFGVih7EIrdD0NvhLU6G/xBGD6uXolhwmSnP0O1
Iyh363t6hc/+zoQAwuyLnkQFSjDFNID5KHsqrGpPezBobn8wiU8wASKydiy7uoBjl0PxIdLzIx1k
akIyE/zfL2KhcjHWyewAD9FgOXijHYtK9ni+qgdx8YARh73JMoOYnVes6D0XTkTuAVLGq7v8f2Qf
JFEPE6BAwRltxg7Ol4M+51/5Sa6HLot6JHcdE+BgQpsSa1Ne+6C7pn2ymmMUlQ5RZKwekhPLBFAo
emVS56hF21o/OfGSeab1zdBViZtJP5AIDP08spZPw7YDxBV4bqjcp19QoMXZ+bvHlyWOd6OIny0Z
1/Bpm0dtPhq1JETkW//nFAC6WP/r0GaLiSqrhkPni+Ku+Q8G1cX+LjJueuVd/Yu/YMASB7hVsIYN
9oBrLx/ftHk/rakXL7eTjMtWtiIBBdauqyddQagYL6YbMZfEmTOMb7VyR0fJJXR9LvpiSQIc6BHk
b82YLwlp4maXvdrUsV84dzp1Cy8snFVxlqdtlNt2covwf7+AoKqs4z6NUKtQ6top0m9reernT9s2
JPeDRQRgaBY9aXsezk2uGugueAx882C5DEn95L6R+OAfSgi2pWkGQ3ehWH5pBtqnOR+NUPb1wYSK
cIFB6My1PmtBFQy9I5t/vo7iZ3vC6vKQWH0GSU2vVG5L8Ha9s+FZPVsQEC/MMDAbg2zNo9GTQm8i
7URDvI3YvpAKhVz3h7MpAfQSo9aXsURCY6iGoIyLW6upkQmgEoV2/md+B4qzGQH02iTpIouPt6nq
D7uD5gV5ipUG+ZkOLXr3NWQ2tl1Q8o3ECkw8T+iC4eVNc/kSQ9hWpvX9h7P7a0Fi7SUmBALiPWSX
wldz96/UaOwlrn7PHjmddxbI4m7JhxLLMPEwMjOO0K0bd/ss/LCu97EiwYY/XE3nRQngh5YMVWFc
zKGuHAz+QmgJ7BUjGLarYHmTiVf/IXY9WxPgDxUFVQkH+ATIiNaA+KVHv4awBxomLlAZfgQxv/O+
vtqzUQH/ynBa4y4Cg1BDH/X4Q2jvV1nr3PV45WxCwAdSdKkNQEJvTXOrq7UT5xXmjT9oZRdsO7nM
JQSYmOcOE8U1nJxNp8i4G6s79q7t0jTVsEFrA75owSMGNPIrXYlXTNiwA6TGQFKrhftJq96Vorkw
JDiD0o+zpapcTYg9Eu3OLB6NVtLycBUTLkwIn35ujTxG0xOuvkHxh246VPUqu9J5wPMbzl3YEL99
oqyz1uIR0Xujl38qMZ/nmb3LJoR37DAmu3d4wIU5wQOyiZLKTBAa6wrIAtkLy39Ib3PZtgk3RKkS
umRcnnHt4pskS590O/K3l8F/5tauCbdDFZKeLA0/MQmaqOKkeewN23TitF+9ZZ6gZZcsMk69q6f0
19bpYmg8jOgFIDO2brJGJ1Y/mf0nu3w01LftpV2PhS7sCCGyFs1FMTbwCOt+8bmQfbWziN/6qgtm
2/tIlWylbFnaf+O72Z4mi+pw8jbrPNP2FNtyqxy3bCbJuG+7hS42CM+1YilWAf7qGSLm2bGfDtsb
x7/5n31CJwIg5I0WDXGGxlz+uOxukx2fSyEnmRtcxdCLzyOAQpHWM+kKMJh2ab8PoXnq5Ivlmqv5
cXs5VwOgCzsCMCxMq1hpI16gneG1eu6iw8vRCZI0dTD2YEWRbJ9sXQIyrFAQNoHSYDrUHm3lWxzf
LuP37SXJTAjAAGZBcKEpaF01syMLT1F2Q2Sj6NvAoIsat2FoWAXjE4xJtB71qH+aFlAvaMQfo+5A
4NrbK7ru04bBdHRIq5aoV0GTplH6MoH0eOkl4Y9Z2ih6PcLSzhaE49lrxZz3vG2f6w7moH+EXudp
CVBJPlJZb9X173O2JdzdBFG8kc+AghlPPbssnLRNnV42qXJ9nONiScJBBdtHzdQOr9jJNXf0vgCd
GDhjYo/5nA5q+IQWHsOt7nlIV2KsbPuLydbI//3iOTsnrNfoClFfLTFOTazsLCP3FuNvt1I4vVan
J7OagjC3hksexgICVVOTmSdkRF63FyRzQeHcxl2zJk0EWB2apyxbnThUvL+zIBzbWtWKOFnggrTe
6yQoTElNT7YC4TI3apPqTY1DFBVRt1dXjey7fPryV4sQi+T2OjW1jTF4jxW3oepNgyTpfP19d/Zq
sTg+x3auUy54xXVQFQdUMF7ROG3lsVsSxKdlj5e4kkg+jcSbRRaJYepaFtvYukwDPeysega4NInE
w2QYJJbKF5WmE1rsEGrnOKrdTnGBr6PDWc/RT/53B1SsjEOLbAotDfuY6MexPaWgrRhftn3hDyHW
L6ATy+JmOowQkYXeSn6zBpzZLHPVHRp1uA6EVP9X4t6WAAW0KVo7H7EgvXrWIwZ6TlnvoMwLBAgo
UoxdlQwWanrTpLuUHCxZ6lG2CAEDlHkuC8qQtzV1GpjoWV7XURIfXr+6zx9FgIEqNywjInjd0zh1
bfizUs1O238JjdSJ3jVbfD6tYjk8HkpmryVEIOvqUzG9kVVyMGUuJlbBO7q0IzXxTZrWse7rAwQj
gmFyphzJWj0g+8WSJLBkACSWxO1hRde8YSG6qugLmVIPzZ4Pi2YfC4sFrMx2loZJq9H4OBW6M8za
qStUZ4xXv7OSQHLArr9qf31LW4gkungtRqLhtxj3LZY+QyVhxIhwfycv9lwntrz4lNx1L270MU27
vuVFJQ68NXPQNYT0sRq6/6q9aV551/5UdpHloyRnQqyrz0tlZ2XLe3jUT9r8kUWSiFzqQwJypPNS
z106Y6T7Z+yH3ECy0+4Hb/XTI+ulNJ1SewKODEts9glTgFS7+gUZnEN0swRcgyr2BykBEv/xvz/X
zi4iIEpdDDWdajzXSKy7VevaoPKtzVPUy7L9PELeMiTgyjgVS5PzCFrZrwGf7ijcCkzuaEbWPLJv
ZY0j172CEUoMsCOrmmBuNtKJ4QGPvrJ1FxunSZMEMtdh8tffFxPVVh2XNdWQ1m3L+3iOHDp9X7sI
jJhvjfG+8OJsS0hFEEQUtTEimZcrL635GPb7vq8kuHX98jrbEB44hbWmSQauJQ9D5Q4YNJzEBuMW
JCa2IUlmRkAkg83qmq94dAx5w9zMtEcIxTSKU1AIG26b+sM5Oi9JQCR9sFO7o0Xhk52905G/wTXj
Fwck+RFeyOKl6+fobIwv/AL+iBGmBYR7UBMsKmdcV5/QB7yznQUkXNvrkm2hAEdtsdrlOCOEruyH
mN0R4o2yITOZCQGBkqjuyiIHBVszPlnj6FnF0dBSb3sdkhNKBeSJuymviwY7poDdO21tn/WRxIRs
HQIIYCKhyNQc0g3rGsQrA749jtUiMSJBAp3898tXTTObi4lcR5f+kyWnvLiN1hurerAX9q6Y/JeP
6QIOdMhyqH2P8SRldHK1ctcIkg2ybLvEkXUBCFSw2SBpzIeTuoCkmUP72a+Xzu26SbKc64Uk7bwe
AQyGrA9JgzEyDMdGJ3At7LpbTXHCn/TGoILxtH3RO73sZpDhgs4d8+KodqVVWXmCznNO9V3fz6fC
HSNHhf6c5ixv3bvKzherFJAh0UsTo8zoldXZ3aC/xevj9jn6Q8R53kYBELqxXs3VXjEzkjsEfOL0
NL/lno1e5uYQuf3svPcxdTYpAIQRLUo08Pa1YvEM7ZAUHyVr4of/92jhbEAAB8MKw5QoiIHC23DX
PaVe6NUnjfpcK1BziJO/Nqfl0ThgekoS7sn8X8CMaZhXCIAjcABRNKYZtbbM3JmF+VvRtvVzXpLs
7/BD1AksWdqYzQIcjOfWqapdq1NHWyK37DOnawuJNZn3i4rgdVpnTU6QEhu/zRDMpPuxRzxLaxek
4j7Zj6kv+ZR8wzY+pSgbiFXhkd+gDpUeVs901Y+rl/lNAzGDPHRbP3lIndqdwKoHMr30tdlLzHMQ
2TIvgAymtjB+FiLbzaeddDf35rcw0B1lx+OA4SRTM74OapTP2+mM2oiY/osuU280hkrAIsP2izt7
mp965BVMiJ75Et9Nh3J2pv27IObCpnBaWJMZldIDYlhXgfkTq0yXnWQfOSr+to8XNoRzoRoUIlcl
kjVjMN7EH1Wn+sf8ru5UJInr2/KRpY60QYhfNX82aYilvqRUZ6rzXF7nzxA54aTO0WF2zSALmEee
the4vT5DbIljeJvYcQ91S92y78so3zdJ8bZt4mo48msL0fH0X9eom0KNCq5BytqXKPknSV+HJpNc
qlfh68KG4O6K3dqjoSOjkprfsmpG/bD3KG2Q85S16lxHkgtTfEcv7lFL65NcaxApTG6TO+hnPya3
0WH0I3feYe7pLxcmXKOlTToVncSAEU2L/8kxDr6H2OR3onQHS28XyfNO5g3CnUqbhVr2jG2s6lMR
3jI12HYF2WcSUCI3QF9qdAte9/UDIis/1U8rmvoGWWwgO0ICMtS11WZLhSPUe8TVIJuWYtwAgV3A
J4ClWCtzcAEjirxtyjpFEaTz+5vmqYVozbyP36IXyLYcCo9BUEVWB77+oQwGGTaQ52LS+b9OqIUY
D8oorjMlLj0DL/2yyCQ1heurOpsQvpUWZ0lsVnxETc/BTFfon0GlSw59nlXetldcXwxGo21dR3+p
SCVppMsU0QmdzNkyOjr7AtULySm6vpazBWG7SGeRMLHxIlJrAN1NAf5aWRr8el8nWo7+twphv8wm
Z2oBgmiP5u7wJYa+TWGCxHt9GjywJEUuOnNlXiC1Kfh5YugKLVQIRPzbuZoH0FPXH4aAF0fy2U1f
Ncl18ZMv5vfL6bxKwdcr5AQtmiPtGBL2dTQ6L8/ZnRmqt2MF8RxUNJUlva9MKKDPpsPS8RC33XeN
qa4eho6pDgdrQbOHNjrUnqBDXX0sm04yAvYHhP71G8WnaZKORYdInZ/+/9NFwOm3/OpAcfqNw7bz
SlxLfJ02mZ2lLadWbLX5dlwzT+/wrk8TWSJRckjEB2o91DoNx7nw+fPN+sYTO1xi3nqcPAqhh/zW
9P9uYcKVOhnJOispsDqNdzES+JmZOxl9F2/2+dSIr1K7t0lDU9QQ6XJnjJ3TayC9ele33oUR/g0v
rmxj6FNMZaDsXptKYE4gTFcz40GN1veJ0VxYEoAmtWOMLxgd5go+IH+EdG8JatLDVDvGzgziYxpJ
5CpkXiGATtSEdqVlCIGbiX2MsgniZJnkyF+fVb5YkwAy0WilZc7JQX72/YM2IdktgeqjZ1hylGSL
EbAlrUMlJfwNGtVPWn+cZZXX69HHL1wQn5yzMo9rPKPJaNBrtwFQD//0Ru3ko4w0TIIJvz02cTP3
tMVZTVfyEpIi6AcaOUqYSL6+zI4QWUeNXRRNiwVl/VcMDDtZ74OOwdnGgatfBVK+Fr+cqSm+EKbC
VBZ1gRGze7Ig31SNkkBDZkBYRd8olsG4yq1qP0aJr71ryvViAQKQQeYqSTvOxaGpLzXJMDz5bNov
25t01bUubPA1XiDM0OsF1ZXGxrWYn2KFodZeOaGR3bSW9h5cvjAlgFlj2H1lGshS65Xhhy1x/x9p
17UkNw5rv0hVCqREvSp1mJ6cPH5R2R6vcs76+ns0e69bprXNuuN92qopNwQSBEAQOCfOUnuURdxT
21F0JYd3ZT08WQ3yFkcG+TBcGVAex3uKNoXYBQfiZ47+Shjnx8wsCmokVoii5CSX150kCp/bG6Sr
aP9lJhqzOd8ytMbI+mVIdzoOLtA+Ec7sZhcD8rM/Shj0AZLvXcIsXeA8F9/4R7pEfonlG3+KrsyN
NoDt5Urs9c1rpjcg0XrWfDduvcQQMfRuOoSVOK5ULs9UCxQFttE2+1C7rRuPhJ9pS1+J4E5rHDFz
lFtEg954T+hDkwpOkkgF7rSOTQisvxm/z5SDpO6L1h3U58uHdbtYtdKBO63hVALxDBDSuLApXhWg
yzn4Gu1iAG8vSBgYZsNQkY+u2k950rMxcCc31FKakQG7Yxg7fXbL5PWyXqKl405spUQNLjlYOjLf
k+46Uu9M/+dlEf/hFc46cAe1T3yfpDOWLnrpXPSEemNsVz+Mnb80OTwz0ZKJVOJyDy2WexDu4FIV
MfQfsGanVQBGZJp3WS2BdzB470AmlWopun+iLrUVlR20svAUQBdYc5y5l2UJVOKbf0a9wbhcDZwS
UqQPcSO7RmO+tlQ0hrzY8AXPw7cAqdWAGcMchT2DvsC9WvUnu4PPx4jv+TEavetMOISP6ZGFnF66
yffL9FXgiYqiokXjvEJvTl2CNlYgPaaxXZgSXoEnK5C0v9wbzjFIfq2CCAS3EVLe+QFxzOA1N4QQ
hcvHXtqaRdlVsoBWUHlMljx0sMMn1U29ARdVuwf/rWqFX327F0FsC8ybcY7BnCQgFfqwhbjoJmcY
JTeI/dhSh/rnMIuGrLeLEiuz4FyEZkiZwpRl1KKz9J1s6zb9PlpTbIEuvrCoLe9FY1/bb4ErkZyb
UHrSYmIT16ClT51eLe8dgZvY/qNig2j9q38jenoQhRCeHgSYwyljE3x5/mX2JrywaFfxQmd8mHfJ
B9KaOEcS+V4ePaM2prKqKswALVq2pZPssi+dMwDGApw1oKXNBPFqu/X2vKw8cEaSzR2Y9eB9W688
lF6x83G8MbllB46IAVtwwHnYjKbLciDYG4YT9tqthlrRHAK9vKhFD1UiOZwjUaJiNNQRlqJO+xpU
zPp9nApaSf/jAJg60TUdVAQadwB6GuqNomF4Jv8CxJGPhsDeyq+M62XUFuQuzuWAss3YhSGp/5PH
WT/rW0nreiV1x9vWWWwxPS05buJm6ELMa0/akSvJEXHubQeYs1QuZiqDP0nd0oBYpVcp9WQiSDSX
f/+nl/z1+3wVDzePPOwXSmamGy6e3a10TOxSfiyS+Bsd0l2l1Hu4UkEEWPbmklQug1ZpPgzNgkTZ
gNeo0K798CuyaFkK7YKp9uWN27bFs4ZcKi0FGdN7Clv0o/CuVtVjlXY3SekfLov5D191lsPZfDH7
UtDHWMnG9Xd4x3SifYU2+u4tOcx2eZMhXoueFUWqcYF0zBQqdQWOs1+fQsnR5HtTSMwiMECyfMMq
jBLSF5Hmg1s0PnwpLNDheYfMHt5ql3gZpldFmH2bKlENXFCapoMzmxdnSLQ1JGTX0bwP2GksXlXU
Ky9vlUgGF6gjSM71CNYny3ul/5ENniFSY3PVVmpwzqnF/SqQFvp2ANN07VFuBd5v+4VgJYDzRhPa
SCa9QZ/R6Pm74jjvDbc5VT+lB/a0oJqjmeU5crTYGm8HO7Ul7+9WkPNKfqJNc7UUEsDbrnTGoUmf
+06UW2/mU2cVeZqNhnb9gN5oNPVO6q7rMWFjYGrMNN0wFvkIwXZ9hOiVkbcG00NEaFy344eKvhah
qANWpAvnhIKQGiOZgQI4lDGKe2FwXyhIDaPiJA+ZAFZDpAzniCLaTnKwNMuHGfATSPqaN6JnOJE6
yyes1ssEsk+ZSCgmBtRLpqOaP0++lX+O8mBlAZwzmKLMHxkBLg1rH9Kud/zyVswpup1/raQsyq6U
0UhCUONFgJgrJz8QN/YmTC06vTupViskiVOWk/lH7KM6VZimyIbMT1o1YRAafojOYbOzuhf/aHzJ
0X2Ct4yThEudcWy+9GhPjF3T+RQ0/Eoyv2tkTPVwGWsGXIM9Rd9B9+1UsSR4GNz2rmf9uE1jTZEa
PbIoEB8cov6Q9LvyU5NKK0W4HWM1Yf3cUjw9+qCafQ/jH5fd27Z5n1XgvHc+0FqKdAzJkinxgvFN
VmbPbE+qiCt1+66xUoTz4nqetc0Q4w1V3qGTxlvmMeLXEZhI7U6cSm5nzCtpnNfW/TDVoxo3GzAV
3kedpNpRqz5HUvZGKdKHKQLoQV8R3evk5CgP6E3081wHNdSYeAMosbzPrLJpUgLmUop3j9/P3aSF
oG1VUW0YQOFM69HJapCzo/KNfr3Lkv5D87Mozv2GalX6A/RDXZrtVAwD9iUKQsBCZBYDwlqm2JXo
7rp9DM4iOS88laxt2g7tFnNfHRqJ7qYqeiapiDhsG5scUe//VpE/1D0BKZuBV1fytXMBHXeVFpZ0
1TuKFwJjCxmoizvR1/Bbdkd+FE9LH6T5dHl1t0/L+Qu4Aw9+2sFoiyXBHr/24duY35HgTcndy1L+
46ycxXCHvjYqMy4bXJOTwN/LNbPSgj6Zo+qyanB8P7umoWGHTYre1uiGhOG3Lp93l79BXRbzT999
/gbOMcxGHjXm0scXpFbhTnZ5wJTRs+YNN40duKZLXd3Kv1E83owvKqrcy/9Fj6IynegrOK8RA6YG
HM7oVqva7tD6Hab7FIGm20HqrCjnKiYZg+0yBvjBBGR0zmRGuUWL8knVg8BqfU2/JVXWuIYaU4Fg
0Tbzz8dlEpvFsDT+Ne6E63XkRpVFbyKMVALpYx8IhziXLbuwpfwrMtjQ50rS4BSTGmOFxM2ejYfx
yrjJr+QvvoUE+qePrtTOFlXTBJvIdy6X1E8GcJDh7pb3rUtYlDl4y/5UwUcHRhMQ8JjGeKyMFl0f
aS3jbFbzocerLJ1vJfXx8qnYBns4C/kjUfeNUu0Wyu/l5qs9vXdW7YwOsYfnbHfXA3g9tHX0RNco
JtgiN7s9GroSzkURXOXUsVnQQGoHc952e0ITsenpd+rtB2Kil+7Sm8LzFVdUENp08CvBXEzxO6kK
8aAOt2f2gFnSrCqXrwJxT/2moeg6U3VVA1aMwfkc38zCyQigYP9jsv1jsyue0ebQWqyz8hsV7e3h
z0GEq7mt21km52HKKVJiqZ8wlTrsCqB2aiDWiETPqNv15JVmnJMJ42IAMTNY2eofYG1nx+I+9CI7
/db8kK5nF5NIjshzikTyz0KTmYGYrcdFr4WFFjcLoXbo+KcfC7mxcj3tNUHXxbY7O+vIPxBJAemm
qliY59zeUW2k+k5mB6cCXGfD/lPX8pUwziSlSR6qeUknC2N8SSV6pTb9W5MMgmd+gUXyk99FZjSh
nmCwjozGk5bp10Ms4uDZzthWqizfsLqUDUGRaFWNFH+pwmcu2jxRZZ08egwAGRM4IiaZbXkAkNVV
kAjJlHCnrKlqprURHOVCeb28slXgrUnsxlnwSfHSthf4zM01XMnjTlgzZmqp+5irIjvNK9zZS1At
zGzlRpksUNKhWCi6/W2maYamm0wxgMX+sQKrFY1aoC9UaQGI4fikxZ6eUxuzhDIAGC6rtuk7VnK4
net0LUevzAyQqfZ7zZ6U4t2oRKjMIl2Wb1jpUtV+qRNl8U+g9DAYuj0ogHHl61kTXh2WM/NHfrBS
h0s7Y9kfSIoaFzxGeaIgNAJnqH/Sds0BDuqNiDzvZuK1EsfZYSEZTWlk0CwJ6Z1Uy/soL06BET8b
BV69OqBCR8XPyxu2uNlLGnKmOIG4sipj49+eV7Ts7AZvdsXN9NuucKUa5+4LYOuRQUYgoyoSZ3oK
4QmL3Aal7Y7txdio2yfsl73znJySOcQFUZGrl+M0/6NHTXsd9MKGdMHifRAzrCxxklSSJepiHr2K
pjeJHNow3GegQfAr9duQhxiQ6dxebh4ub5poNXmuzqGb/KStcMyWPDm0s2PgRteluzQGpJUlSnY2
s+Tz3qncbTY35irIq8FwMvkQxoHtM1BG189yfD1PmeC2vl3bXgnjPYih4UI7Qth0z8AZnRwXfxy4
9fdyr96OGAFaRrQKT8KcfeSJNN1+5zMMRVsaMQ2Vj9hmPIwBkbGjSxK7vO8lP8vvamlJL8o9CjO4
QDM8HwEu4VN+8yx3cUQrS+ojc260BgWDKX/p5L0O1ME8dQVWs+zTn2f9LITbxzqRAYaAio9r7vOD
4pS3wZEdlAcT+RYeqHKreL0scNtRn+VxWznFgCobG505FbtJ6T5OABBTPY+qQMz2WT+L4eLBQPVk
ClU0QyQJUEbUxqOV6DVi+Yk/Vo7JFOhtqkExf/n79qQJ5gLMeWSOHra2Epa7FNMmrBidTyzYWQx/
/R2jsc5oiaKY2RXMZhUm65RIdRS/uMljXyBs81SvhPF3pyiMuzxdUFwxddCU12GsWBV9GOedQvPd
ZcU2t2glizPvTjKxNx3IidpG3ocyCutDcfg7EZxx06JXZ2kCls6MCxFJPb8TReft+8NKi0XL1SEt
gcbSyGqAZixcxjDg7KROfwXYpevwRnFxGduJ3v8FZkc5y0ZUyRs/RB+brF4P5nvR7/AQ8hnPs1KK
S3H6WMuTxIS/7cm7L3/R8p9G9v3y1mz6gZWIxRJX6wZHK8tZjuQzVV5mfRcY6CsbrFoEfbxdDVjJ
4XKZRAvMTDfhRHs8i44HBYWcwAUz7S1KLCDbxcVhvwC0iN48th//V3I571ASluWAkmYAw0p7jKs2
wIORfmqGHUQWsxQbnANXkizsDhFYh87BgwSRNnRDjltLE7SOJN8VEkamdVlgH5s5KQMasq7ICpE/
Fn21eYPRBUVXDXidoMoxV3EP84mrU/2AtkRca9se1TFNdJi3E5yVVG4rQY2UNZGO4UvzsQG41yH3
st101wBIw2t3gSecQd9ey7OW3BaObGR0GNFrVn9ZSKeDr3r+PRgP496wNcB3yJaGTEc6iEaPt/3i
L7F8mkrY0LNSQx43y+SlmpTXIKleLh++//BaZxmcn5eMFM5XxQFfOrGHY3kw9uN36UWHYQKuzZ5e
RUmUSCnO2Ssyyaoi0zJXqvv3qWH7LI9EvnjbpZyV4ry9MilRyyQEFI28J0D7AkWmpZVe6QvHzUTa
cE6fAedPmiPEFbJbOr5SL7NJCXSxZf3g8599W9TYI9KN8/paPLIiMvFeZWLY1M+tsBuOmnoFAhVB
H4nQNJYvWZ1tw8yNoVRx3yx/zD+W9kP/TgYnWeW07sI3k/9M7UgQC4Qy+WDQBk0To4r0v5h34/c5
s5SvrSt7KebdcpvItvZ0+QhsuzAMV6mygdlnHsevpoXf5BRJvU4ST52ey6Kww+yOgjyq/WJqr5el
bbuSszRuUc1uSKMsVzHgrz41GTCWk8PQv1yWsW2UZxncIhokGYYoxK19Hu4a+aYToWyLdODcbxcO
XaFMSwM9c5Sksnx2/Fzazs46cC6XmHE45kwHUPN8mLKHOhEUKv8jhvwSwPfyKlradckI625cE4HD
rRCWU8tPAc+ZOeVO1Na4fWzP4jg/myVl3A0mxIVN+bUok7tGl65DA+W9ohbxIW5XLM+Lx/fyki7M
KglIEg6aNhdCJTBSV1bwjA5lT/cCxQLgjX3Z5ETqcR43DXMmjT4kqvEeZKZdkVtz5anKt8tiNi3P
BFA7k4mJ48o5vxLJIu7Ci7vtT5PsReHOFM2obi/eSgZ3QoOBfIBX4K2os0ZPP9J9YSc7TD3ENdZP
c3G9I85ltbaNcSWTO7GqFsikobAO83F0QjTPF7vgmu6kY3yUhHu16R5Wwrjjm8xZZUwJFjHoH/ry
lc2fmnZYCeDObqA28aRPyOhzczeF7/mYWHnhMikQLduyLH9cvM+C+Bx3GHs0KWvQZMFYoqc0tIzX
wsY5/oc9Rk9LYibdSU/DVS6CkNteQqIh5VWBncCX9swQkCOTJCMzi/CGqRzr5P2yRWxrdhbAZUlJ
rjSpRiAgazWrHbyxeIcX7JW9/KlgYZ4lcSe3z1oGHEF48rw5RHjPa6ZIcEcQLdby91Uegc4iVpsq
dskYHmfzrQkFicq2UzhrwDmFQCrSeWxRSBq7VH2d6745ApZKcVjUHi7vikgTzjUYdaxIAGOBYVM3
TK81EUeKaNc5NxAkc9QkPvLWVBtep3jaB2XlqEa9zxrV02t/f1mdTae92nrOEVCljbSpg9OmyTLE
/FQhpZzHp754vixHtGycP1A7P5iHBGrRoTtq0nifGvOXyyK2b9lnXXhc3DaUaNdF6Eqhj20Ev53f
Nbtatuh1djKO+n7JxpNHUVAXSuWiumxM6JnMsIKNq3mNRa9qyY4CG1BHzugyb0zQq9d8FwVbgZlo
nHOIIjXAaDgKgWyu3Ky/Jd39HIxW0txnqmDrBGdL47xDQ4y0kE3c1gqgmKqPuEQBQUawdctv/OnF
f51fjfMPbT0oprrcoQZbtuun6lgAtadHX4jxT70Tc5yKVFr+vnJHUmbElEywFNByWKbixvJ1JXrD
3T5ZQGwAyJ9uEH44LdTmclRH7FCAMcbhmqrUJq2L67v9qbX7JYjPYpvS9Iu+wtGKD/JumStRrgCp
fRveLDc0Sdgm/B/J0VkeZ/AtiIJbM5OZo97nB7SQg7cFM0GZtdTQ2h27MQUdw4KF5DPZYUjlhPUM
jxJ4/M6QhKX0rpluq0kgZ/tpxzwrxhu6kgwU1U7k56fkhR2Tm6W/THLJU9fBFtED4tY7oDy8Xd6/
bVs8S+VMfzTKEljECPOqflWTQ8cOgfEZiJKVYpy5F0Va6fKIQr5U7TP1qsRLVf63i8fFxQjtQFWp
40hV/4QnGjjkaHrLIZYP8Qu9VqgleyoaF4Tud3F0f3qO8/Jx8bKs6pGOBFd3UIo51ENBxJO+absZ
ezXs1Ye/2ysuWkrd2GashoVguOVEct8xGvaKaReBO9yweBSuFIVREyNOoFH83T0Vc6FEmTIwJ2St
lcoe6Mxtbd6H/sv/W53f5HDqlF09GtIHQp/WO7UWeEqqWv6oC4YIN2LVb2K42C8FaRbQpVt0NEFw
SE9VcaJT4PRlaNXZ/3+H1rL460BHaZ+HA4KVWcagfTavqJK5HRF1y2wc2t/EcD5QmzOdNApQkkbp
m54ETm2W1pzIzuX92UiafpPCBflRVnrUVhAVR/Y9n26F772i3+cc3jjpeqIk2BgTl9rxFIo8t2iV
ONfWxWi8JAUKy2lyaoKjljyaTGDCIhU412YUWmIMfYQlQumflpHba41zeRcW8+Q8zG+7wHm2Xq+k
pkjwtCuTHtOoOxLt+uLd769z82pODyr7xFP/bwK54x/RQK/CFgVQRdWtKJV2Mi13qrCJe3vplsly
k6DyqXJi6hHwlb0MnGuqusr0vYxEhAvbbuwsgHMvTUnqf6H8g/yqqe6GNrZDbdcJn11Fcjj/MtRq
ghsZMi2EuWBXMym1JLmUrDqo3iT08gkSrm2r/qUWf81I6laV5wjIEXHBrAaQnzPzvXDqBRFVsD0a
52IAHQJIw3FplBu0PTNAwydl+8uWvZXxwNKWh0lTYaBC5xxAXU41fCOe7szQUr5kN5LV2Omt7xCr
d4HEE6nWAnjs2/RJIHgjav8meFF+lYD7nT/UOcOWka/Jy/KuML7Wr3Voz8CBUvfjJ2o1v4njvITJ
0oiVKRhTAjZOJxglEkkp6wVp1lZm/JsYzlNEeVAVtMEYZ/2lR4N7A/hRTNyipDzb9YN4VnDb7s+7
xx1gLZ3zjgJKwZFg8ale21r3UkajNZuh95n9UpQFVtxUZZNnuayiMU+mOl7egYIb/Zh7/kHDM8xO
xZsM+oJEr56bR2wljgt8dY3hnXQBFSeK5irh7BVFidn/7DN5FpRSTabD+HminhL4ITRWc+Z0CN9F
uB/Cl5a86eMPweptRpCzHN5jjCQnQEdHnP13CKGxwxBvdlYM8BCoaFWnycEkybN0aHfTvh2sy+I3
zWQlnXckfoGG5gZ+3miRCTE7qK+1+M4PRXK2N+3XavIlCX0Y09yfcaa1TLb09DudO4uKZi+3gDDR
Y3CWwrmsMWK9wYoKbjHobqdOPhQ1cZVcPxi0O0QGijATACNaydWY8IK4rNQfmcBKNue1ukmbBrkJ
UKVoPIyPWUx917vJ7WdkHQNCwc+UPBL2SAaBAYl2kHNfQ6nFkioDYdhXtBsVp7urgP+HS1Y3i8DB
RZu4fMrKMaORrEzNBbYXqF8W7UAsdfI1QdgRyeD8Vprl8hBMSAubiNhjOXvMx0xzFdp/Z/dc+mGE
oYbWJQQ3uVVtlvpOQ5S3KVLdaBbdcDZj9cowuAwkj8MoKQKkBDKwububLr+/rMpWkRFWzzQdY1qm
ofPMDpHZpVIDAN0P5EQNZQl9sEL5o8mgOcRWfg80h7tKiD20GaZVhUG0AtRRnTO8ZC7nYZTxJlU7
5SF9S9zQYyftHlg2+062PlHTxFvKWRpne3hQBv9IiRYblQ4OJfYUPpf0mrDEmjtHsKCLjf1xlFey
OBsEo0SWzSYiTHwAM+ODAmec2eErQbd54UQAHqyBsCRmy9g0/ZVY3ib7NigUGSriXuTGObCJ5mIf
JqJ5lU2HsRLD2WMVKhGAe3CKI0V7zZPyrSeBQ4PCQ5OSILpsa4SmCcNYXpv56jAL0lKuUkQXor7V
eW3FuZMH75d3a/N4qWcZy99XTgloEhhdWnhUZs300tC4Can27bKITTUQVZipy0ST+SFFZZoyMjHc
uea+tHozvQPXFQhTZPfvxHCxeDBBrhhQFPtYCty5hL7Gg38y4Zcui1nM6A/rpiBFodTAyeWHAjH/
MtQDhbuIg69aH+76+ns4H1vJtNPqmQ69wNNuLt5KHGfVPTVy3JER+WP2bcA0VJDZ+ii4DolkcCYt
K0GNrhxskES/RVXm9aNsDZEi8gubHs/Q0N1PVEVB7e13UzMbUrASxoCBPLbTkcCz93k3fNATodXp
9RPbtBLGObwyhW9rDNQu46CzzOwQBtdRdlOpo1XkNxMVlOE2jWIljXN5oRIroyxhwCbK3geQvs7k
vayOatUeGnOy8tK7rNzH5fEPI1zJ46xiRPcnfAZsPSXBo6723fNcABI3M8P8axeHc3nQmrb8oc1R
6Uhp6b9KajIco6mKnb4wFMcItHI3ji05RKqco7u0yfcd6My+BMWQHxJ9pvvEB1aOxUIMrtl9xFqP
dn5736QTOtXRIK9+wQt6cFXkSXdVGT04QaQ022lpOh/9noKUMQtjrwwMZe9PuXxUyrZ5oH2X7QZN
rU4YzQwOflkXblcOEnHYhJFDy0x9/VuaFsHTUND42MRd+qyQiHpFWhtvFJRdqhVMKKlIeifdJEUk
PYZjr3QOIUX401d1aBJTTJNL9ezP7tAramj5tUEqO+/j9JYafRJaQad0btZK7QOIbsanOQfbIso1
/2jjgJnNzqzzI9pF2EMqE+LEtWL0ngpwsdkyFBPX6KKQ+nvfL1ngAmLGDKwhCMEE0ZVz7k5Z3NFD
MqTBCGLCYoG6UProoScR5vDYBOhifFRk/lSTJt6P4WDIVpDIFar51EiPs5Fo3zrkOuA0LuvxXZp6
v7daLX+5bD3bd+mV9XDnfTSbOckQpXEQp9RSwbSgxi557P9ZiBbUGwxUfyponiXy72is8ueoWlBA
ZrXb66w4RUZg9X7zNvex6K60GdFWsrg4oMkYuu9j3Ah9NqF02e66SoRGsekwGfKpBSmNaXx/SlnK
ficrJRpj2HDlJ7ElE/RHg5BesFHLRvxxzFdyFo+6Ds7lEPVKj9y3cWXMPCQuuzMxjtW+poqr3OPx
AlxnZuzGttHa5p2oUrBtJ0CCY1RTdIpKFie+DlqjjxAXWmCaLA673afAyJnthdq32YsqV5uZ1Uoc
59TqKZXmRAIeRKODdgVY80X4deyIGyjzZ4LqShJ3AOTK95N+Rgw32sobosSbMDqQgNtEsH/LEMCf
+/drAfkXkwRIBTIpgWY06KWN18GwAGnxkdSxFWWNM6BYUNgSE3GFifaNrygl6JmIpxxiw9PoBXvg
FtjkUIJkcRntF8/tCfZN56w0l2k/dqOJw62EwPb1Qr20WPwsLCltn4bzamq/m2PcjnCTH08ehxbz
JaabHEBteCUiHdr0H2fj0Je/rw6dVISyKk+oNLaxT+yASBhcUfTwSWAbixu6ZBtcNhSac6S2gHxy
jMdlijRyR0t/Whog5SvRAN0WzhpBV+f/HWSeTSvLpqZqJAC2TsCx2C1YV9Js1e7o1g+lkDBou/K9
ksa5DZIPcpnG8FrpqT3MpYNB3BvzugT/a7MwhT1LJ/Sd2IZoQUWHjXMfRR+BZCtkyPjM+VlDBlPP
gQVsAa+j8lMXmTepDu1LnLj6+fJeLgpd2krOnRAVjL3Ik/CoxFLLSG4BrGHJMQgiddCId+5lYdux
59de8owLVWRQORohLK33hmRX0deaiqAzlpN0QSGDC6HzVDYs7ZDOYsWQwl5Hz9Pd0OHhgniYILye
XkeBxE0XYmomNVSgBxj8Y8mUYLY+b4ELqg4zEqqjSdDdgNQ1E9x0tk/CShB3uFVaGYVaIxEhO9n9
uozc49HRe4xd4ZnbvO2sJHHnW2sZiHQH1Ak6EHJE+3mPrjX4/dMEjr5y14oY4LZP3UressQrtzU2
AHQhJi7yaWdHD5KVOoB0cX2H5k4DKH5Ar3+M3z1p75ftcVmxP2xlJZc77cYM0i4/Xq4+ZWrPqu9K
CnMui9gOaKYBjiYMkMgKH9DykNb9iJELB+C1gx205XjsZ/CxSaycXdxn0N3Tm5j9j7LR6dn0Tc5p
bNc1fQ8UM7vuzUg4ArCt9fmLuJhXNkq4TACgltvV+2Si3+d2PtDGf0sH1crz5Dhr5VEP2Y+gZfYQ
x57RtM96Qh3cjQ+XV2fTIawWhwuLeH7pdKIh342i4FmK2ClMp7c0Y586omeNlxVZ2RfLg4koCnIm
E6+WFbCjA83SW7A/iRjTNsP8Sh/u4GRmHikhBSPtQgSngT5cAeJHfBQx8ojEcOelM2SNZtqSA5LQ
MnUAspNDrX1V/FMI2GOt+ZH7/1zeqG0nd15B7qToStPJ6ARCmMjf6ra2tOxAom+6JmJw3QpHmPNT
FxRNqjO+oF2NA2aXa+ASGuHzFKf2FER20OzTprN8XN4vK7W1jGthXNSV1HZolHTB7E9yza6LvHKU
tC+viy57V+ZZstqmi504bgunlISIN1uQrmQtfvm8lVWWejtHCoH36Y7k+C8uYLfzDyYYqFXvrt+X
7gIOH4l747bSN4DIApNAoSbFWv8ueIiNOUVtAG+M9wrYo4pduS9fgI+BrlARktyma1fwnwaYBdw4
+TqwkRlhQhaq+cZtAEpQL3Tb+1a2IpB7B7ve9mvQYdbPw3fhDXArp8JbMTUWwFwVfXO/a2nIc580
OUxJo7qVlfmx8wG9OPnHsA29ZgGGNqO9QcbDbIoIIbc87Fo052ENLdIaP8UQMk3LR6bX3yazFMUV
kQzOdeZDGRRai3u8fCzwTlEklmFY6mF5qWh3fmaF99ltI5iM2/ICa704P+pPtBqKHIYTRK2do3RU
yDdN9qUUTR9sBs21IM5CA8LGMlaXnGoXPcyH8aq1shPY4JfBWTu4Fb0wbQ1ZEYzqEIJKAWEGzwqR
jVW8MEMsJ8LfLbA44z76t8sczz2i9Gor6K2F8W5HYWUEDE0op8tOpqKsqQEBtBJhgiw/wyc3azGc
e0F1kw1QC2E+dJMIT51FaJHsVNeRVZi37SS5l73pputWCWOKrDJD4TH4wbZBMHAVMIdk3W2dMDv2
lSNthj2YiU/lTEWjZCJ5XBBU1BosAyXOt4o7POC80m/myKwu6I9NHt6qcyYIgZstBspKQS4GEtZO
KSNIVuQjaKst5arc053mTignXV7JbQMB0DfgLVQ0onFH2wSpfW9+QBz7r4Ec2Ka609Mvl2VswSXB
5M9CuLMsxdSvACKA1OtF8gZAa4FDxk6uo+vlNbcBAC1qZWgx3BvUTveRN79dlr/pSlbiuRMe+kXd
4xEAsTfMrdqMLKWMLB+oKIUA135rbvw3RTk7GYNaDRJ9TFExTm7mA+4WDqjkrhGM7MBO701Hevo7
1Tg7AQVk/+8M9HKr8NMfYX5n9oY1ioo9IjPh/EhdqmYg46XPaZX8MKTSlT4OT5WcCqxxM9Csdorz
IwqpmzSTEMFV5Tgqz2orCCqC3+fBNdVKaVHzRhY214douK5FdwyRAfDQXDpQTtQ4WtZJzg8pm+w+
y69qRQstjAzbWl4dazW3SG/sqWzum1h7LILxiil4B6kHgZPc7NhYHTuel63p5xKcwLD7ZSws2k/P
oUdvFgBo9gVUUY/GSTzUK7ATHngzl5qZ5Av8dJf/Q7V96d/R8f6yyW+KgL+iKrpQwAXK5VrmnOSt
jmYU19RjDJsxK6ze+6AV5OublrKSwqVV+jSHOqsQODvljTTEktIff6cG53hVzDyOtTzDJ+agQ0mv
u5hYci4sd4hWa9FzlfhXIGYqpyWNWt4mPoaJbjI7+t/8Jrz37coVzcNsLh3g8k2w4yjIiHnNmJGl
ytKCGs3PhNyktYgMclMApRi+RwVMRR3sd53wtKobcosLomR87Q3Q7D58YmtWv885OxY1mKeMcFky
068D2P+67shMEbLZ9ukEY4uByTzZBJLf71rIQdwU0YIWT60ZpzMFInR21CUQhDXO5KA6MlrmYA2i
Zpnt/HMll7OIkDLWDTJWT93Vh/oWgdgmVm6VN7goeaK4sblVK2GLea7MD8/OaaQmUDKRD+b0w5cE
of3jCfGPzHMlgIu4Q5iHIM8CrBUKleBttTXAJETXAeZt0ys4u12Ngh6zcOMGKmIM6O/PzOATZfUB
nDECnjEsWgL2KRKk+S42kre2lwNBXNw8xSshnEXGKunyZMSdgQZJYPmSBByNsremhAgKv6L94gKw
MSnDLDdobY3m5ME0UJGoZe/y6RIZIP/ah2sdK5UAnfBDbfk7cO4e8z19+LftLf8f0q6juW6dWf4i
VjGBYct4krIs2d6wbNlmzpm//jXk71o0TBOv5I3v4ladEcBBYzChm08MupnLXn0hNitqxo1JZjqf
A4mNwZLL2cl74qo1WJSFwS61+VrBnJtJso/oybHy6R2a4PAQTQIro6Ti2mIurClC7neiopQZMj9h
GFlZgnHf+kICHsXBtpu8WWIurVjUciOe6tzFv9YcCue+Hy3Sppwwd9tJ3swwyBVK3Sg0CYg1tOWx
wdjy8vIeD9HREq9qmqzKbEF9KJcikNUsd4k1gJKcUl1jIMShVb/5wJuj21zNyhhztiQJDXESff/n
Exo6BOQ0RW6rJ92RP1BK18DtBClIMHgzMLjEzSCg/QUSAB6V5NBArZJeybfai+ahtcXhkXPRP3nP
HAOKYbVEIKFAmKsGwlNlIhmmBeP3JgAfbTCHlrhUbiQb9v5X23S+1RoZIBQbUauCWUKBo7/Ph0dV
vJ14k5XbuRo0kphUK8JU2KNcL4vW4ozRRo8JU+aZNxxMu3YIalON35/fIRKqouP5lznmPBEpTscq
AHKEefAlSooLKhiHOeN1/G3u3MoMc56CBplhNUWMZspOE5wN4k68LOE26K5s0FOwuogr7FrUUb1T
KGDcLU5rJw/qY/gYWJ09H+R3MN/9tnGMv5eRGU0dlbxQ2pMUOEuKGMOwJuRi932OOvIfjg7dT9nA
21PHIf59VX2pZqlUzyi21MemdwutcfruoMbze3z7zQ47PQMenD6qZsi8LQuRrUYS/KAmtplknMhz
O4W9MsTcFbkULoUIVEQ4Y/wgL9kAPQaqYKx8nsEScYWedBt9mukDr8rD2Uh2cGbRcC22MlqYei18
lJTJU2fzKcyIj3eKs//Ntr391zdjs/SiXGppqQKcFOLH+mWqbYjN/ZtfsFweghlXpFCgaZGgYclE
X5SklJY23jYD5zFKQe0PBzRRalVp75fI1pDiRtZGaNPi6FatU6iplRhIMaGZo1wi3MCcaHdz61bW
mKtKUQI5xWQu+g2KH1r6ks2LlfO60LcxdmWEOVOkikzTKCBA0rrhvQLhP617lQTRP4+O5jUfsne9
EX4ZlERaXFlBU7SA0rSNEE6AwNVeslvpHcQ/qgQaA0XDgxHZJQZftURJWzFFo01fPGidn2WcrNLm
4Vn9PoOtS2wGpEvQR2aYEMXurSoEKTvaw8GruH90/vJt3lbC4GqhFnI5jMAh7Y4yTdC+Bem+9Saw
BeL+O6gcONoMjVYLY+KIrp0WCJyj9is1V6Xhp6O3v54tfwbdpYLZbxE9wGwppJxnqScL/FmqP0r6
qW5qaxG+/5sN5syAD70TiYKrqJTuykhB3tefNM6rabO8ul4Ic2ayrBHkgGjoqbpIXnudvSgd4MbS
7WXG2xPtLF77dXh6LSg5hDfjvoVBK+Mqc37Qcj1pi95lrpxEt5Iu2QNwytKnHu2umP8NG45XbKbz
ZRQ6DVHRoTXOVl/0WCwSPcFno2S9mp044Rm0U/hv6g9fdbc8GpCHlx1Uk++r7+8g7sVYxJtxxidF
MQBNMMF7OxtAg3CeB07/xqZPrn6fCWPL1MxUggFPJy98obsW5+uYVw/ZOlbrJTAu2c5jDHWK2HDi
qEygoSBo0ZUgCjPndG29AtZmGKes5DKDyikeNnqt2FMreGj3t5cJpOZ97BDM3po9j21jM/+9ssnO
MKVq02gV+LmRbhwwfp66kAJL7Aki0JCvKiFkmSVuwOuE4Xyy1wTA6gIpukCQqwQl8CrwZDO1jdEj
LU/zg/oVe9OvVyb/fkvJhQnNvwL9hFUhStZSPEJazVG05VojDQdOeOth7qtWr9u8C0UabTYHnOyH
CXwVxaQ0vOtkq21hvSbm4hqG3pzEEQfZuAr8ysuhzpI/Iqnu8KqMW6z361P7mgxdfaJeKaH4jCQJ
4trhojjLoXhOPMGGaAllJhiuxUNiY+qt+vCe4GK9RAYu0sisk27BIQiQoYsAi4rCeRtwTjObje7l
UVaxOjwShesy6ix9MDjfied6DF6URZVMIaa0nHb+LKXELvXAMkokDng6qTzHYxAjIQbkqWiaojKP
MYJyubmrB14tnWOEpZPvNDVexBKvXbk4h8aTYNg1jxl6E/nw1Q1DBk8Esuu/n9U06KQkH/DEyBBR
aMW5q08Q3HC62AtNH496zvfZ9IA3cyzoJUaFBBKtKhp14nd4BESDwQkxNzdtZYJ5F4qGqjdGUWbu
UIS2mPR20BOrr97DHgIFx/827jWLsDqmeZ9kodqalANR8oTY6v3h0EN6ULGNM5pTvvJatnjLYpCu
X4RoiGXEs13uTeGnYDoLwst+/LeZ+ZBllSCRqJlgoGMu9GCOE4jN4T2j+h0q8lBN+KbetBeq0pd8
6HjB2OaKUPMywWmko7OQWRHGGPWlanFWR+lUhsfOvNYMzr2+WTmSVzYY2K7nJpiVAZdq8xEkgbNF
mZq7s9qhzQ1KHhhX6OzKVz5x9pEemj8uwJVVuvKVbwQpKIinoaf6g6Boiw+tTbn1YlRbUnuyZ6dx
qfHUi64Kn5db3P6IK+MMjGcyWVroG6VorKCSV7E7qteozTrRQX4OSqfndfRtHumVPcZpCi3TGxQx
MRwXoMCcm7ZMuOKim7fvygYD6/qUBnMgg1FNv0FCzlrO4vEnsfd7kjtrf2HgMEuCVBFLKDm2pACF
U2mV2X2b+yIeKfs+wtk1FtqHeM7UYkFgO5A0PYASVDqPJTIv+1Y2m6NW62ELKvVoGJ2mvzZHYcDp
EID7k/hITfi8HkSuJfl3n+8LzGsFTZS5pZHeJUl7wST7KRb7i5jWrpSKN30+nbJO+zwmLY875C8+
D1VdA1OFqHMzn63LTIjLSEio/4ylCwf9uhhOEzEYUfg83dlt3PpljFX1QnYzkXINzkiCK5JeafoB
H2//u20JwasYTPhvQYS5xBQNbOyFALSXffpuVM6BUx3Ck+7FJ+0bYvbMamxoa1wwgOEldnFJLuXX
/T9h+32y+hOYDzoPoVwt02tyK3mUnNon9x2o0xGDal7+AAq/m3cFoCuLzIVQ1GkJNXK8J1Vj6Sx1
Ip+ikDeus33u3jaWuRDMbFYCAopVdy783vxu8jryN38ffRYiuK5MjJUwaNjKsUkSE+caKfCLEleQ
xQo4NcXNzDft5fjPBoOGQ661tZHPrwUKP0Xbrxv7WWPVR+lL4mZ+exquYiezy8O+R2z6/cosc8gK
WdCToY8zt0ryr5qEEWE1vGvKmHNnb16eb2ZYZOxqOZlAo/kzCKHjVD9LVjxn26x1r3aRhUZTr4dp
ErLMTY7DRT9QRhn9Sj/JFporj/+0c6y8p1nXFQZ38UqNZN3v0Q4rlAHGkWVn38yWdru6XhJzgPSm
1eIxGhBdf5jt/Lq1ajv3l4PxqbOCB3DAYepFPoSOdEtH7v7RNnOwRinLMjmDU442nQhVEWiFrnar
1tZwkGF6cn+Oi4Eb9Qp0APvWOaeOLRpHkRr3FTUuyE4xRFaBaaJ9Cxznl5moahxQJA6HCd0ewsOi
fo66ixRMHBu8VTDYQaSgVTpNSN2uulEKEAhzkiXb1+TqaDHAgXlWo57l/wEHeCfuImewtAf9BA02
h3eB8FbDwIUi5aUSlUgntPWTWEF6wdn/ItuJkrfVsJXGOBkwmEeF0Ea7BAE4PntdW5Fj2mnz30iC
M/mgM3BanfOlNqsLeChRAT1JRpGHifCbBu0CaKjCI9MboCyLjK5hpfbL4C5ucB4PEifTun0Zr+wx
7heIfdArEUAxORonGtSHn6Ff9zShF1w+qAnt2LI520t/8o9HzMok4416kcxZhOFWR/vQOWZp1S7V
S0tRR5GPeW+3saWfIDPrLZy1vgL8nmHGS4WS0CYTxKyUf5HKPGmGnb3QHFjlVk/DD6jbOtFJOKnn
/vldj5nVohmnpbZzlJWBoIvbx2dzfOTs6vbt9stxWNqSISW6ltK7W/s8YzuR43N0r79KHAhz+YET
27pfl5ZkK25+I/7rNzWZsLKQlrQqSkQn+Q/K/lE4E6gcurPio9HrSNV3khOYx3gHlf7qzgdlJQHU
SstIJb9mNDE6fxe7kdNZoWxFh8YfBM7R5G0wcwcGadO2Gtpqca1Tnoru/PO9857O3RUAmBT9Vk98
tQfRQtvRG0f7EQm3TfJt31Gok+/tGQMw+iSWoJXHVR5OpWX00NSbnszuR0piq5ZejJzH8ME57SYD
MEJdKR049tBqIN7PQmTl6g9NFywz5jgDzw6DKoHeVB3p8bABcZJtqjaJJYugc5fw4rvtC/vtoDEo
0hkGSEPQL+dImjsrt40Ineen/W/EWwsDFlMRFqlCwUIW77rFU+QPEj6UJvNyBX+5t3+uBWRDbNnf
MLMiySQ0wKOWHYNdqfZjv/04uOYJCuYeLweyt3PUGgMSaQNNozHAsqTF08oP8wC6o4f9ndvOy/0P
Z6kN+ffjg7Y7YZSlVZKqgHZa6Zhu5yJPdU5qa/4qSi6vIspbGgMOZiYEmY6EiAM1MEsKIMGC1mCj
CI77y+OZYcABJdNAk9sQGYJkvCkxKlbU7VUS8op59Kz8DSPoJtI/Y4VBsyaAIxWyAM5MMKx42+Ni
DApbE0Mry2p3f0n0T96zxeADJvrq1kiARzr6rCYkdz7t/z5vLQwu5JVUIVWFACcoz2pyK6PCpWLW
urrXBY0T2WwfW+h0aKKhGQo7TVBGfZYpKZpojOIMBUS3SGwzji3T4MXzf4lQ3ywxfpCRVhIjOlJK
U7H0RSTbERp0I0e61l7odVv5EfSSeCngbfd7M8v4hSTXFUqhaOIBY54F0kBD/t7WnPrHtj+82WD8
oRnbXivRxwFSY+UZY6eXJem9fZfgLYNxiRmkDSZpUEYW0bIjPqRyZI/k874N7idirokKmxWrOYzQ
zKFsVx5VcszQxaV9E02LNhGmjqFb6FR6V3FPfdtB5vZQS1FEuw3YmqDkN0iZreknRefVrbeP1S8j
7ABBQ+I+DdAd7PTlYgcJ5Bz8uLhk6VGMOQeYc6rYfuMoGKJJAC2xI03PRTOBsf+UdDdN9C5ofVsQ
c3EUZNELpYffpcQzp29d92Mxa2ffKTi+rTG3RNOZFUrhGJvDUtL2JMscAPpL6ultEQwutJOS9Aua
wKHnGapemMwvAjrqD2B+T608THCpQyjJipsEbIMDBiKTujHOoFmvvu4vlHPCWMYJjI92spKhQSjS
D3Pq9+p9LHAy2ZsmiCxK6OcX0cnKBBNtEJvDVKFbVhOkU0xqJ01LL4p5FSJ6WP64nlZmGLdIRzUr
wkZFV1l2EaZbMT8MpLelBvMqFzN8iHntpdsP8pVBxkeMfk5NWTAyt/so/ijvoS1zGKziUP2onqSn
zM2ueCTBvBUyPmOCHwGjQA0oDDsVauXLdJN1sS9oyWVWwocSEtUWGiv9ONT9fSfZjtVWS2WukyCc
c0No0aiUHJtja+efcz/BtPZynXiD1XvLU3ZX8aa4NtGEEFVF4xzYH1g5vpy0ESRdZEzelU/zfBqU
BbSmnmB+21/btnf+MsO+xpNQadSFoNW/Bq2MRq6FJvZ6bhv3ds/j22rYZ7c0zEqL6UiA1lNzhBrH
p3JEvxfYu7z6tbhefUcIcmjsDJpI1v4Kt7+ehhogslTgGGdTo1pZ9K2YJejvhsgm6sFdivhDPSLO
vq+PoU1LBYGdc079dn5sZZUJD8jUNFEf48mfXET7Z9RjXlM1awE0KCE3WbX5HVfmmFABWqXyhAEU
3UllX14+5sr3qh84O7l5K6xsMJFCTBo6u4gOX7UJLqKSeVI6c0xso8rKBgWBVUSPozYMDeUrnW6i
4+JB4Mfqv+NRRLBzkiufQ0flSPFufylw5Mm6ia5viKv8brJBwc1IKwzuNKU1OAI6JFBidIof0Hhw
Uqe44gWnmycboTfm0fXXwfTf7YUyeJQVHYl03QSFHBiY7TRC7TsYbvR64Sxu0y1WtthPhs6THi08
mjP0bmV86hevAGvy/gHbdIuVDWb/pGbJ1GGm1eDwflEOqsJJ2m/i/q/fxzPv9/2azRTS7CbWoDYv
TXidqt9jVbErAfFB6yazrQof9xe0v2kg1//doCm1U9g1SKBJYDHTh2+FALYTXh/Yvhco7Ps/m/Vh
iGRMVqslEhpSZcXVVSt8ICFvznM71lrtH3NRF+Dtk+HigPjRCfzeN44lVEHBW5s71YfA3d+77UzN
yhpzSydSVBpajUYEqowrPqUnKgpPcVY8ZD4vnbvven80l5N8yMpKwpfKkotWXHJeHMzzBAbE63Yk
8oSOC+Q4b+riPmqeJOiI7O8YzwaD3PKsDlKYYihdN+Y7SRk9iEX4Y0w4ZrZLo6sPw0IB2AMyFcq0
jpZaxufS6p9MbzqIldV/FF9yH+0GmH0H9+8BPA/vUt2QV8YZjCCGTmL01iHOrq6MyRnHxhJ5nfKc
E8V2VjZlPsRVj1Bmnr6EyoNc3OjKKZR4TICc7/V63FY3VFqRUVVkHTpieCijlywx7TnlTXlyHPv1
lK2MjF2bRFAGzdxAOQnkbGic5MXmq/jte7Cdh3E6VGo7o7Vlnj51xkOEZtfxZCQPgsqpZfF2i4ED
sUtFMethqDQcRdUtsvjhyIM43m7RP2K1WzNK0+qMLjxMCb6M6ZPe88B6u+FktV8MEMRqYpTZiO8R
HVW/OM6n5tj7kfPSexHI2wV/uUo9XqqW940YYEhaSR7SCe0ZmfwkGxbRD2Z6M1Z3xvKwj0A8zH6N
3lf7RwgGVWe9Ml6n+GhyXbC1S3qhfU7oDeUG5DI+xx9P1dVmMmCQxGmf6gFQNQXXFXq7lrOB6w91
Pxns9Jhw53UubL8A3gyyDTWElI1Y6IggaBayv6csvkVqYwDJLo/JF82Tz+nCZduieLqzSvbd30no
ZuxjwNEySpe5Db4YknQ96bEj9jjTE3gX1Pa4/yE5CMh22dRgltBHDeNrgnk1Z9fDmFhheC3FvHIM
51DLTEQhRBjKDQgiZvRreMmS+9Ws2/P4rgzr6rMx2BEOXUbiCofOxDs/KzXo0fO4AXkrYZBDqqdy
0SUaheXnRnEqJYMy/Lt6c1brYMCjLrIiUlOsA2pW4DaWHalrOM1Hr1u+520MWDRpVCe4lpDmPBVH
ySlupsPiVzftnRla6Qn37hM5yc6MiZPb7JC4IeTX+mfeQeNE6jITYixlpkZSQdABW8z+UiZObUwv
lTBYoxkehDA85VFuJwrUJPf9nnvAGUQx5Ql1Jg2IElwFp8yjhYbpHNvZEyXmFC3zmN7w0PkvNk2V
9r4gq8umDqW2bJIGA6lICoWH1F3O4Mh1iufew+zabeqIZ9NBVM9Z6PZN92aUcSW1Cg0lpEdCvcu/
5Pd0jhJP5ZP8UfYobZGATAbH4vYJebPIONY0D42+JNja5Ci8QHgZHdTqUbiiLKSCX9+ETuXwqPJ5
Jhk3Cpu8T0MJ1Ztc+0iUG3E8Gz0nLNmOhjHxoxAkhGRRYSAsjnUhLipcCc3H2W6OClr1zOsaOjDq
NxUNviH8BhKFIFkVMK3P+4r0x/84rCvjDLApkbFoYEPTQNiZx7YKraDBaoilWZT5EQ3NhsV7lm36
zcoig3OklbO4XNC52nVo5ffNhVNF2oxVVr/P+GWad60SjChe9t0HxTi2IO9IpDshtsv2PRmNlSXG
H1t5hr5ujU6ApBHAw4/+Tl25W6TykeP3my07KzuMEyIHtWDgHN38E94qdfCMSa3sNh5dQbyDMLWl
GV9DOyg4F/h2MW5llQEycJR0xbC09PU8ONlt7kpfq+cBoVEBJsbAqk60rbnz3jeK+2aXHQuflxFF
eto+SvtmJ0c/FA8RJiXQ6/4jQVo2drjwuRmrrCwySRatWhD/RIDP0V4A2Ok1GuwogQS5BkfuY+8s
rlnaXW3xpktf466dw6fS6HQV7IpRnih1iOa62s1ncIpVHkTHXDCL4V80pd0GRwwz5kcqJN6fQXaT
8VnGOKdRZcBnqQMTE5o9xoNDwSq16FiKps/xX54N+v9Xy+zlRk4SGScyApLdq/aIkkVo3S/X7gDG
IBt6A+6+xc14d/VBWYjR2qWSaohTt6N0k6aNn1ftbSKPnlFArT0Cu/PSBx/2bW6ni1dGGdyR57GZ
zRarhOgdeEtTVw8cJURNZnQKd7yUHr4eV6Cat7UMBEmR+L8rsS7dKn7MubnBzThqtSoGe/LGTOS+
h3+EofqQQJqyJanXVsm12qJ3Ql8uiokOeoE7RMS5l9ghoqYTAhKJr+hTHAltBLB19/vPxPu7utPe
1sjOEI3DPNTEQMGCaPda9XkBiHef9r2DAzGEgZgO489QJ8Q124RNb0VzB7VXqbyGrJDkoPvqft/a
dp51tSIGWOpUMM1xRNjyk+mi9ufE6iyQw7uNH/OyhpzTxrbw6E0MiZJuxLwXdK8XkANq9ZdQuizV
U5ssVtbykvzbVZLV6hg8mfN+JmWCbMSQ1LFLNPNHUNTo38kUxTIy4esQkacobgcLFTjVIWPbutEi
PgZ4FFjlqA4eZ7d5G8DATWZOs9CMaeY2jnkjAr/Bno2gXwCGE9+wKIM2beTNfG5EzDklhMGcUoKc
e54hBjfQFk4T6oEzg74FF3TzpfTGw8xxLLqSnQuLJThsRr0sIjQXOBroa43UxTs7SkNnfz85mEYY
yFlUuU8KhKVOXt2O3dUwcxKOPKQmTGRThYoZCDqQWiS4dAtvOdD2/epMs2cEcXbyvT7sL2n7hWZo
UPjQTVPEoMLvV+CkZYJZ01FW4zN6U50usoxjeqmew6NmqZ580O7Tm/KZY3R7I01QxINizoD0+e9G
GwOzdRWE0RHXjG5wtTgKRjHB9DDYo2Oe6DRm+nXfJMciK17WaU3VRh2QNF8OdSBaZZtwnGPbA3+t
iZUuU8w5BNigdCAKt2pQ20v5I200a38Z2whDOZopURBUWZhrdcimUi5Rof3VZYH2gE/pUfWyuxoT
JbwK/ebtsDLHeLxi5pNKWpjrlktvPmQxaHKH8zy+cJZFy5N/HN+VHcYhDNMsUcBE3ygGZS4FSCgr
tz5mp8LmZV82/eDNEBvDS/1AOnNAnr0i30mRWFLCWwrPAnOghlnDlDHwCDfc6Opeeq+6tJezTyzi
j8c+tUN+/oHemn9un6bpUJeAaADb4tuP8zgs2WtqR/IqWrE6LnZlyRYmb7hdFPRb7BljoD0yRmPs
TUz8iKf4kJ6qw+zRFDj3DbLtE2+LYlxdKs0FqUcgE+WslW4GZ4lfiRmCY3UYTtE1EsXgZ1Ds0mlw
f3H56jfPs/lmnnH9ogPXl9n3iJqLs2qg1/xFK4/7br9lAqV6CDlppopGB3qJrp4fUaLH4KAG2Waq
z6YdiFF9CoXxENR45u1bonvFfrO1Jeq0K0tlmiUQXMH1qOuHRYauNmQ4a+VeKDDyOfIeOVugsTZG
l70yNjQo2qct0qyZ9Dyora2Uft3fVul7WOvXdhhHLBWpV6GkjQZmKXdTnVwqIXrY3zf6kff2jfHB
aZLaUa0wCQUxicc40uwBpCpzMh9iCBPaTdtd1Ey727e57RUKIWBvMsCzwgBIpZpDP5IaNZEJGTdF
cPshcQ3ScO6rTSoGBVpz/9mhoLL6TEUaZlMydvCJ+kobJ7sAyVxkWsrgFd0XocqtpHrSi3f0qayN
Mi7fDyYJIxVAL6eLHSHnrD8F47MpnKLyqYy+GP23/c18nbj98wu+rZLx/AFxqNgn2M3EtGhlyziF
X5LH7Ci6rb0ccOHY8kv0JD8YVn67nCrrE2XrKmxeEwbvozJnQoa0kl7omGSZyUdTuBqUxtYNXvsC
XcveWpkDQRJoZIUlnh+z5o3FpQue9jdzswa6/nrMcTCUIlH7aUZmHcw/CLSR/Ro92Wusxg+9d70h
1tYYBDZGjJaWQYe60+fJQUckEl/hd5p4Ho8yItP3PLYVUTMRj1JacZbjCu+HAWywAqiPIQ1VnzXV
1nmjYH/ZwF822PaLLNOjuDJpgO/T8XeUJjzo0eMpeAIR+1m753wvepr+dIg3cwyURHjcB8U8ZO5y
Q19hyiFyks4iboayROaOzyWvoXMrEFntIduS0UTSTLQae0if97KbOcNBum6Rpyw98ok7McqzxoBJ
NERVYBbowM9UtzrmyE4irmtor44nO9W7BmbWi2OgpDcrdTEK5H+z8D4iN5F0F+qcF+BWbLU2wcDE
ANlHeczwiAib6nmcpVshHTwhX1DuaB5L6Ef3S2rLeePuO8o2cLz5CQMcC/I/oApGLq3tSlupwdqf
v0euc70yBjrIXKWVFGPzqLgqBm6hvkZzPryB27/cam9LYUAjNdGqrUKY1qHtJ8phOKML3uqPucdj
69gOqd4MMU+WBd3EXd4guVSqgzVAZsOcCoto52F6HBvOueJ8H7Y3QykVY26QpXNU8rAsh1jjVKbo
993BCbYNoy/xvYcRa5G74TDmgpuS3M6NwCISLyfFM8VEHWZTGaNGqdbk/uuQaXYa95aoP7TGp32X
5pwktv0irtHPoiC6fvU35UD9jVI6814p2/f6Ly+QGUwoCekTUoEquFe9fjoO8bFdOCETzwSDCZWi
RWqdoRbTi+443M3CSYl4vVu8r8IAQDD3qG1pZupmcXZKg+k57ufvoGC+zovqHz8MAwTTlJlFCx9w
DONBrs+D+qKpD0LVWbLxIjSX3OA9+TfrhZCRBVOWJhGoEjMW5S5rzAi8M2Dh0E6ta5zQ+uClH5T7
+Dg7JViVRRBkFTZP62KTnWttl4GilpRGTybEuqqveOrdT5q92cVs5xXmYnwdrVXGhdazqWLEWFiZ
z+Ni2o43VktnQAqOo5BxBhrSZAS9j0F84g6nGngo8IcENmHqzRorBihkJQnKEAseT7OtePRCjv3y
ajiJHkHjRRBavArp5tlYWWQCnKAQxSZs8YI2BNW4C5I+uJpjqfqWodbO8VueKQa4IBC/LFWMaFTS
2qZ26kYzQBZQKOpFyJOZ8+7kGWMimx7qq2lV4ruB/c+OtNiey0ct5BHtbltRDOhI41hggur3F+Co
Q29D1XEwpDq/0qfxpJeNV4Q5ZzGvIPjH9SK92WHQpTWlXDdavDSHj9T9R1u9N65kG/XWK7B8eItP
rnsotC13yyl9pAPPYOP7yosMNiFu9UcwKDAZfRckUYW+v9hAseVQx77RfjS4jK+bQakE5RRCNIUg
Rfv7pmphnC8RJSYzSIKhFVDVh/eQ9ZTLxEqGH2Fz1ARHyHxDewrSj/t33vb5ezPNXEa1Oc+LQutd
sXpSyLntOW0lmyHPammMv9RFKnUxJrqdsBWsUffkBczgM9TeEfxUvftvi2GcBm+xSJxDnLcGPhKc
k/c9ZlerYRwCzNKVlpowMHmTA5qr09RZ3WGw66MBGmWLx5exWWmB/uUvx2CuAyDUBFLL1+ugetRs
2kA8fpL8waVxcGBDx/fMm6LajoZXNhn8F6rRyMoQxeposOf4dqqvEvWKGJkVg/wy1K1MKaxxDKz9
T/eXa+fXUtl4tTOUslBGLFWDL96PfuQhi3vXNBZtX465XRWbOEYFG6D5COlHViO2VppAn4wG5trP
WgtUDj0t1jj+uFmcU1ZWmAtAhkhqL8cI9QZvdhW0R88qWJbxugCb86uK2qA6vLnozRO9ssmASamF
kxnWQE5i3gX6MRW/7n8p3s4xiKHERbQEJbJj4eK2zefCONfkPU/a1RLon7BKM8qYoRCKEA+/ZDId
IBTU4D60nWuA/2aZD4rsFwMv2839VAx21NFEsj5XUO0ztOjczXpwPxRykllyNMDrdWVuBqtNu2K2
qkDMhau6VmqQLmfd2HmVHhWlrQZBc1O0YXITk7b49m/bzkCPEtX/a0yQqrtKX6yxPSzq874Nnusw
cKPPcikULXI/nfmliJ+n9/CjrI8DAy20F84oBjxLkjw4g8raEoz5RjJmPw2kw/5SOF7Kzl+nga7W
hYiqfpkcle7cdZci4pjYRso3N2WHryd9ILI+4KTJfnUsT8ExPNbHAhVILibTM/tHNLSyxOBITaQZ
hPD4MMWledQP4wf00x4zaNTWx84fNJunaM5xBJPBkDFMoijJERWQ6TwYn8ycgyHb76vVghgQkepY
14wMICL7gT/cZE7uS752HA4xJijpozu5Gr/2B95G8ryCAZa4ApO0Sh+SwYQJ6CW08wEkYWjl33e+
7ctstTwGTMRmhBoRbdvFTKB2yt3SFuzsPJwml4BWi/ei4Toigw0VMqjpPOMyy47BqQYlfIPUhezI
Z55MJ2//GICQBtA1TGoI3Z/mGJQXM3qsuEjM8z0GJNIyMSVxgGtEU34wh/xm0SPvn77PH2pn3VR1
4zQBiOIfvVte05EzdJSZ1gLW/sj9N6+T2H4ZEwWsLtVgTc/SczuLLihgHBkl1f1V7W+cxE4+T2qS
FODxwJNpFE+DPN0vRsa5mDd7Sd4QXBIZYACt8awNEqK00aYKlhA9iKz0g26D49GtMWN2w63o8FbF
IIWRFHpV0BEUDLUNTn6vHAQ3OID+F3LZYNK8ie7eVdT5dXgltjMC/OhjWVGLdXspJzdC65/s7n8q
DkCAKOD3CKc22iQWCvriuxoof5eXfy/OzWxRXvnxkPJKiVx7DEIIYq6NpY7rUDwpmAyEdtIhBv21
5BZ3hf3P34yBiTbuhbSXALPaleEnH5E589XHxVet9kIHoZXRkjnPTK5jMqhhZo2UFQSO2XlFj8GT
3M39GR2UYGy2ZA/EQKrFW+Y+GEqvqLyKUhtFMeVAN1CYM/RPVde4S6W4JTHuOb5C//S/X/4SOxhd
m2FbkwW7WSEZEj7l15VHKcVr33CwPIpauDGTk3lUjvzOne0n6NtpePWs1SonuZYgIruAheKhd4lH
9QKk0Gq+qhD+oBe1kljzmTepRN1xb8kszEgQ2iEJesjMkmBI5MGUezts4T+dq4zcw0Hdcc8aAzF6
KqaNtAA4owttds/d4SA86efEEdzGDT6WtCHKr13x/K5KwGpv2XAkScxECCAZYMgFrjr9So3ApN6O
3zkeRNFkb4EM2uSBWEVlg0A1fao+Tl5zJIewtM3JmuzkmibPQPL8ITrx4hLeV2RAZ8nrRAoMVAiC
vEsPXWUVnRL6hjkarkyUys7LlvfC4DzjJHbkWidjHykhyl6tO7uqXXjmdf5hwEJHZ0SsnHxYeBNv
PBhgkKds0yKeZSBPdhH93o0Pyrl5hvKkNTvRNdiPQWTNzSvQHPXOB2WTJXnUF+jTRkQBheJTDrL1
FGODdLYG4MpbHz1re7aYfHkMVudKUhvESo1n+Lq3PAcOQKf5IXoQWoVWCA9XOW7DTluXukT6qofB
RmzSY2BMKMYKswgV5BzAU/bRN7NvBE7wxHmRSGzxL61yFSVN3MjdR926Cg+FF1om+gTPlat+VDC2
qD4LTn3WH/fPJgfc2WKg2Mxy1VSIdpNjfKhfNSn+PzVujpP+H2lXtty2rmy/iFWcAb6SFCnJljzF
iZ0XlncGzvPMr78L3vdEOghD3Bs/+MlVagLoCY3utVTO02hljk6VGA61SKp902f7sQ8d0LEJdnFd
DBuHN4Ber/ODLmbfpENhAJ42V/aKuu9ajwwP2xsmEMHPt8wqpjOUBL6sG4sbw1SPBsXMlfF3N51f
K+FnXKquUKtUQtCNOsXu8MAYk38G+eVja+Gu9fqgdwTggsRd6DEej3HgTe3dx0RwkbTXpmUKJXiK
Ghe1yVTBoZXbDXjTt8WsZ+mX7eJCaNLkc4OO1RSO/aazPCMQ5HeiU+f0d851KwI7OvS3PeJNe1ae
xlygWOtBEnACGqBTURDmo9UY1EUQo+5t5jdltjfGH1L5fajetjdqfSEXKVxqHKtZhXpiATDT9kC0
u5YelEIgYt2lXERwAYkWijktzELYG7KBNoYR2HjqXpS8/CHU/pLDByG1AalI3BPQwaF/apfus7vY
L352xx4M5fLewhzo3xnlRaKCUHWVi3YAbqy7Co9JtPpm6fuq+ScZ/speLiI4k2wC4F5pOhxllE1H
QwJ6s1ojZ6HAnd1WhFXoRuAZ/Uff+IADYJ2g7BmhaNnY2WHemU7/nJ+WvfzaHbMMgzSdbx3yfxhf
tagPSaDqfNAhJCXdFAPea0lug6awy/nFqm9lImyjWHcLlzVyZttQzD81FbxocqjPIKn20tMAFl2A
OYwuUDP28eIagoAqEsnluo0MyC+0QgN2GS8s1dccpfLtgxNYsMr5iUoqpG6oMKwhFz+T4XMr3+fN
07aIP9xmL/vGeYlaxRtjGqLOpjxlB1bzyB0EvKNpJ4+gzBR3wAlcBg/VWBWNLEtDzZp0GeZG5Om7
eAfWKsBSAELaCT+xm5703bqfb4TTZCwC/Z5f/lorT7YzUCUGxyOCIOv/ZAQ0ce8iEDroJHO6H4WD
OUjB7jIb3pLIuRFznuO0ThiI/pN57H16rz4tYMZmpT/LFebqAn3R2NdcOa2aUBpErFGuP1K/umfl
2fAE3E0gBeIRMDqa5/koejgWyeSifj7hERccv6jfF+2dqrS3RJWetbwStJkJ/IjGRX1SyHkt1RCT
ItqMmZ9nrYvQXyu77RN7bybcOjG23qs9bPIIsygThLzD3e+GT/Mzw6IJHzCa6nSfOydDaR39u07o
MXwR0fChaJ2cT+mrGfPwoYbrlhZ+Io3qjQrLovrYKRRRQ74orPLjel0F+Eo1s0A+NTvFQd3lx7IG
A9RYu6zvS9tNum25ollYgdfUOIcTg7mgnmn5/uATBHtdBDklUkguJ6mHYrT6AF55nFyJvBrUNfqP
OX5+TG/ItT6gGpKDaL7J8e4yDt+3tfAPV8RfnoqfspHKUQl79t6HQpzLit+J1/slejKI02Q2uyMC
RcQ3XFOQ/AoOh0fWUKmJ/NoEuXlUeLl113aC32eHu2FdPGzGNFK57DoLM8poRw7kdDctoOcu2nmf
Zm9WjFYdMV33+iX/spdszVcWPYIcYcpr1GlIsx+Tn0F0X2Zf4+5cKC+CUxN4e75jLehNK1PngvEw
mD5jpkruQrxYWH7pzf8kArwwoY5wriIASldLWPI9fLOA4XSovFi3kfc4zU710ET2rTxIYIKMn/TH
D66Ty0tatPjXsga/8W8MT+4SxZkeia/tkq9h60yCupBIKTmPwWjq4okNDpXkhaRPfeV+cD2cywD4
cWFWBVzGfKwO+m7aZzcMqofNtBd/BXh7lYzzVYUg1PHkI8F5DJVixyk6nCwR0oNgw/iKQie1TU4q
uNg06XxACjrGIkLdE8Qpg0s15maS5TYAJUKrljtap3sltpxOB0uyISrDrKJyXO8Yl2JIJoZ2+hg7
1rnj7l/CN+1UHkqv8LXDtioIgofB+YpZ6+Q0JICM6prRzvonohuOmT1sCxEdD5dizATI1CiSs3mW
WX7SqZndUiP/sS3kDy/1v9wej3FRjwZRDXY7kY8Mu37Z64f8wG5Cotu5aM84b9BHlpLErK86aU3D
pspyj76bT92YO9srEsnh3EAepy2A7KAGRoLsS1YcBVPkoglQobJxvmBoqwh46xRcH3N0muvcBp3z
rq/KFOEKL0O5siuXvrErRbmLQto60ijX9vZCBfrB891QU5/zmY2+Suq9Zp2TSaB/go3kWW7auR7L
tJjwFkSfaPSjA2N7P/zcXoNIBucfokwFaoIChPx2qo5F9tpmyaMZBO62FNHtlWe5UZKlrIoFWzV5
DCEr8xg5PHGCJ7RX+Jkj4i8RrYpzD+CDmOdaUYF41Oyj7BRlx/KDHojHpLSSQSbdrBBXqg+zfi7S
1iadiAZCkIaZXOrQBvIYWzK2rTZuimanoy3JzA6hVDt6eFPGyf6Dx8S5iNyKaNiwmxt7Kgtv8Ep/
asEFzyDiOt8MbVH1ThCdTM5VGDUF4a2BTRzTJ0z02AsdnAbMKJGIrVpkqpy3mGqAI1EVYbCqqANq
8W+KHHwSbJ5ABg8OY+hzTDQN1TsW/tAG49H73CcAl3Bmt/PJq2hMVpAv81AxZkHrcZbRAQhEGrtU
T1Y27EbTp/KbJfJEq6DcV6GdcG7C0oqokRiMxXhM7oMH7TY+glHzeb7P/pe2LHkun0SzFgIr5oEt
aoI5Z9LqqO3GX+L0Jgi+StrT9qEJDIxwjiILwyBXCDOw4HbJfgbVbama9qB6c44mhr4VRIw/tE78
CvaELfnqjpPjZUpv2fO+hs6lEQVeC9AZLnHQtnnLkFYwQfajFox9/qHT5yKU8yLp3Ep1w0YG8s8z
8AoYjszyyBLnCXyAojqTyAo4F9KEkhRSlgTq03OR/iwXEW+NSO05n1H3LS2kEtfEWQk8q1S9Hj1t
nRkeJ3qOq9bbVhDh5nGeA5QhS2wQnFjnKh7u+Lfa3jpPR8mPXyRX1BYoqvTws28VBlt1ENqxhxrM
NzvTDWuDLW56rz3gSeBrsAu/bK9PcFz80EOA7td4nJF9VupPCh7M9INJNOU8R53MZqTkmHewpPZg
FdQjVSyoOYrWwN07jLDFtFQDlQMN1E1RLCfM0/nb2yQqN1LOUWgNdilm81j5T+pPh/JkHoHQbOfP
5idy1u3xBZc3XEMlFzwSAarGog5EUb7Lk8BrpgS2Fx2LVJQfFTmN1hMFWFEcnMxh33RvOfla6cCg
F93pBRGacr4jBNNXE7wjrcyHJrw1pcSWm1M+iUaHV309xlw1S8cUocIvLxuNeYgVKd3l6ms+V3Yt
nZJGMJ++qidXMri1WKSSVanH7F6nfyfyJ0sUr9Z9habrxGC0JAaPFAkSgKALKnSNkafBDfdo8vbJ
uf1WH9Q9plZFTTHrW3aRxqnkYnRal2poSk2W+2z4rIxfayKqUKwn7ldL4gJWA+QiNetwLpP371OM
CiZo5DQM7T29C3Jb+r5tacJN5E5pKsFUipQX4ItO9Cl/7P3pJncw53ysX6MdcbelifaQi1bVUvW9
nACsO5aBbo0R1uqZtKJuwtWIpRFLUYCNZVjvvuUq6KeTmo7lAL1ri52KXkU1R++p39a7pqWCBINF
o9/qtleieG+bjaNMpBRNEVnrENLZUQ70u3JwZO1poU9ls8tN0evnulldlse532ps56BJ0eiB1ht7
CL5EuaAYLRLA/n+1f40eA8UtwCENEzyuSfdUrwQ5kuiIODUv6zQOJznCFGdvfaLVj66sPHMJPunW
bBeNtdvWuvU08OqYOB2nyjB0Y4Icpm7s2UnuWxtJmTckTuBhpg2IqvqX7FnkL0TbyOl6NlZzNKTo
M8mHwlWsDJMoopfNVXPS0Q1BNAqkhN+YNHtZl9oYUTKZPTUBWNteIYJgLxDBT3GhxTFTiIbuuCUB
tpgRnGr1myxlgqL96l5dFsLPcaVyEpgRA8gcq88TeVINf1sD1lEdrgRwhjosS6GhKQE334fBnVzz
6+xE95JN3hO+xW92xC8tu9spDpCUj5jy8iVv+xPW3yWuPoGzW8a8Z2AoEUhVqn7qu/JNy+TPfZfd
h1qNHjfQs4zDwTQrv8F4ajTvunLGiIpTG3JsG1X62DuG1DnbH8UU/zf/hZBGNc3QVdPgdDQdpyTu
I9yhQx2YtVpm96q6W7QblfwVLzILbP8Rxd0j+nEBIt6/bZbBMf8qOYMdnYezDFakv7qpX4ni7hDy
3EX10qJanXT9MVatR7MzTi3Rbgy5OJVjKhjJWVfeXyvj65JAiYwx2YFLrWIosETrXrGEY+9rsJpX
u8fXJsmMUk2jwAxTXGTjvbJn82VskkNUIhIthjOUTtJGLevRmWFZ+udyHJ/7IXe3lU4kgjOExUQF
IJVQ59dm09aS7EySQRDCBHptsk+4CmEEmVlIWKk4NVATB+l7TexhuVtKgXdcvyZcVI0vS5pRLksY
Y0cK2jnVATCdaParvzWfYbr7fv+xfeOiWJ5HYdgqyGtyxSfVkYigb9ZTwavFcN4ArbBmLbclrvo+
qp7A+wpc83b00EGP8X9R9r4eWC5Ww/kDWlVlEMtYTWJ+l0l2DHqQdiIkb+/Zeo/f1Zo4XxDKlZyO
Ce4I+qm7Bdm0SzzrC3sNHhxpB+gIjJqwthW/BpSRaAhVoOh8hbIcAp1UDYy2Ua2zkuj/ROUoKnEJ
NJ2vSvZaqEu0CVEFVc6D0jht8zIgNUxaUQ4lWgznGAoFteqyw0ZOXuDnR4AESfvwMOwYikKxi71K
svEqtH16osVxnqKgQ25meUXcQgGrJlBZovIppc9a8H1bDtO138MgKLSBMU0xtsl09cpdtGncUSXC
ZX8eg5cmoJ6OeBtG0Z2VNAerop41B4Kgsa7+F5GcMWvg7Q6sESJz/UaKFFvKzmk0CvZv/cwuQjiD
phEwArsQChipj1N336WxwLxEAjgjxjT3RNSmBRJFpDh11pyMpn3ePhuRCM6AqVTNeK9V0Reg3vbK
UyqC/hH8Pt/8GGZtilsklqAH1NZC+ZQvmWAJgrPWuG7HcFQKPV8YoUNrHEqj/LTEvacV3ZcP7RTf
5jjPaD8pmavr5i+jtI9iwfuoaKc4a0wXQMvFHYIqaE7dTJp3fVTstpcg2in2CdeGOI7LksoGgsJQ
ep0Ve7lsAe6GCK6ff4gKvwxDY99xJYdIi6YtBbIc1dePitti6qf2wSlp7OLbGUNVwH+6s9xqtP8P
NWfRGjnL17PeGkYLvWTLXZjZrD8p/Bp8MjFH6gV3lD1K3GV+/EHd4DzBYrRyP7dI9NFc01RPRfBj
++DWC1f6ZUc5T5BO3dTjhSDd9UcTMMMK+qWLfYPLNSPvEwMuiDaR8wrdMmWlNGIaJR7A2oebkjJX
rtqOH/NvfEdj1oZLVlhwDgubFTlMmSBPFSyD72dcJjkYAgtYuMt0lnpfRom5qB4FR8Pcy0Z045sX
taktVY15uKgEKW3lBYfiC/nKsIRDT//ggjgfIdU9ia3ISHd19tOYY5vWByn8tL0gdrZb6+GchBZn
i9kHyb+t8i1I3zGxe0iOorZ40dmw/1/5iIUGw4AGOExAT2fjvR8NAFyiqXmREM4ZNAsInucczEoA
PrLNCgiF6n01/RV868U4dc76VSsBnroO65eKT2j/jePPkfJgiEbGRWvhXEBAghrtqyz+tC9N+6Uo
z7L0un30691bVyvh7B5Dj3lM2NkzGgtGahkCkZOloKLriSDY8e2IhjpJliIhdZqHf5byWC4iZtf1
3PaXw+SbEUmfY96VtW3Vbawd+rkYPKvK5OfImPqjhOmT3fbWiRbE5e9RoEREznE6cTbZujH5CEGi
sMqs+zfLBDMBnmJk5NI8aNFsDFQNWuTrbJAkxwCLPNr0E+MH0naVbz4qokGS1U28Esi5gqaKpapU
UEpYZkxBx8SWJUBaxado7t3t7VtV7itJ7P9X3qBLuqEZZyyNZgdqPQ7hQzyLHuVWj+hKBucMJlJ1
Nc0R1CQMsi/nUlQFFf0+5wZKsCqkZgDqjaAYvTZtTkM0+9vbtJ4HXK2BcwLzMowS6WA38U/GhsUo
KEG2eZPfjgDtFT8oiRSA8wfJLOV4UMdoT9piqKd8jNWfVv9oTsnf3KR+LUuXWX3u6vjllvZ9y1q7
h+lzJu2MXuDYto/mN0IvEJNMtaXizaUwdhXGEQshs/n2Tuk8NlGrl2MQsBf1MNG/5QPKzVl67Gv5
ZmxqQdYkEsUlAVqG2a54xGIUPKHvKek7bzKAkmCgQXSqB1GVQLR37P9XZ6OZLVUlDck8Je2xjmV3
ymJ3W623rV/nAYnISE0lagC1H6T6HuXdGAQ80S4n9dvfyDFkC82SBgGlxX8vpQgTQwKjEOjIOulo
pIYdZ/OtHozetpj1A7qI4ZxZolZxJKV4tgSTka1qoKJtDnL6Oo7ft+Uwh/J7PLjIYd9xdTJVVuIt
tscQZT0udpWfMjUH5tvZVHeh8sGd43xbPTRSCPRH4qrlOZHflNTtiWDX1pXgshrOtekdTq2IkHtE
gZeNs62kdkMLge2IhHAObZELXYVFYgY+dmhzN4BhKhQMWLOf2DgVvizZWL2sNqyqNnjdgZE6jKAC
E4+0vlfNtuSwe8nV6WfA8tDyOGdNjO0bPRp71Wnt9tk8/Bj9Cry5aEnudv3tdK4czKon+zECjpF+
0wqyEoGy872UGHKSkoU9PEXd7MiLU/T3SzjZZSR4CxCcHN8+ac16Gg54CHKXxVuUZ8vwQvVjSs63
TypV00tLC8c6qWAq3ElAuKkEAZwp8dahca4hllI69R2aFxcr3MfhU1PGu8BobWvYpfKDJEqrRIfD
eQjUk6NcnyW8n+ipoyPpyVAIref0jgiz0/XzoQAEVXXLRKPzf6uj1choIgd4nmvR3I6lHFgcTymR
BInC+iOK8UsMX0/sOrlNiQwymBrDJWDTUfZZ4EqO4ZveNGE8UdRSw0LC7wd2kcdZWQJejjzI2YFR
4ynsAn8M1ZdtNy7YOb6w2OuqRfQKg2Zp3CBcaI7e+0M9CTzferC4LITLGtQQ2Jaziql+NUzyyFVM
0EvsOopamZ2nc1D7kZYohhsMUv/5Y+vjoq5SEzIrE5oyiaraE7iNe/W2mAUtDqJN5AxLlsolTyUU
gYuKgHxdPigTPQ6FIqj2vKvxlj5wFqXghTC32nfAhxHwW62TBXZ3r6CLtnga9piYdWM/v432sh09
ZP6z4i/O8ibvjVfNSd35RkQrKFJPLi4rSZkbUQ3vu2AqJJbUQ1eIRKz7kIvicHF5ou086Bbo/rII
TqSSvzcKmsqTIjs33fTpY6rCOZFMqxJrVpDRRNNT3yPTjOxG1CQv0BS+6KhVkxEAr4DV8SPHTAYn
7Q7gGBY4eoG58aVHo5itMk+Q0urya5a9dhq1i/5uNB4jTVATFJwPX39MF62lWQIPFWMWcumeIiWz
Ldq7bSTkFlttk7g4X36Oeui6clh69FzJx8Vt7eUm8Bh4/Sxsk1g9I1OxTE1V0ZdhcWodycYk1QRw
HaVq7Y1MsauknB1r6UR9M6vx2DQ0TIWBJpaanCA1CAOJGlAGOryVmLaL5+d6Ge0w8MvpZeiEDair
9noljzOmuJwWosi46BpPg2t4hSc9KgRk7+SBwXOA8uA8iV4p10PmlUzOqBqzo0Gl4mralLbsGF4N
HOq4ZN1Y4FiwXEUwN71+dr+2lM9/idqVpMxRdG87z2yOAfxjLMg5BbvIv8qr+axocQyWijxBNJGO
4ul90SK4cl6ixosZWshm0Fqgdq9asWsDwSJEIriArLVpXZmA0d7VpW+N383hGGiCq8j6AMbl6PmM
lqIkFVQ57u7hm4xpXCj4tAekv6Mdo33jjPtkJ0JeEmkbPxO0LFDxVoG2MSQT9vZXOqmjPTCIWlAd
CC4F65NcVwvkwvGQp1WhySjzdm58pkdcgE7jI4aCajv2W1xWbTBWJniIEZZGBY6DcI6jCLWmTA1g
g2Wz+iCX8Q9jCpyxgLaUstN2+ZEavSD3EG4t5zxo1DXqwqhsWKNNcd/6meIAct2RfDiOxBFNWq0G
lqu95fyG1kqpIrHugzHAMFf1WHXnOgW8u/K8HfTXu7wugvgxIYBh6pkWQmUmUCG1duaWz8VNfpgP
8hfh4Amzqt/ytytZfD4vgcIiYaTqo4OhhtBmWLiYR7qFl3LUveSKEMLYJm3J4xzJEBVjFGnLv6AV
7CEcc6//B55WwVlRzpmAWr3t6hQeMamnfUdfs/GRzqABT0QtBALXy08OpZWsVzUA+NyyTuyRvg3h
YVsbBIbFj850y3/Y2UgQ3sTzSS+pE8dAq3sxyUFKYntbnFD5OA/SmCSr8h5GNTqyg6zGCR+6I7BT
XPQoC7zVak54pXucz6iGODYmGaL6/AY3WLPMbZq9FsNj2Iv61tarQ1eyOF+hhw01+xndJIzbLwPK
UnrWd/UzdWNcUdCOAZAuy1HvRtdwsocci1Ufy1dxG6JIXTgfIgW5FeMBHgEoO0ZS5aZUVDsWSOA7
6Gc6h+hC1REBSAJIn9t49Lc15B2ncMOE+e55o48GYLjBD7KZyejV2EuDF1E79Y3T6AKtzplvyLH0
xi+VzxDWQjQR41OEnot5iq3P4DwJ2pOjvplRgjXBmgiO0Acrt5dHPQM3V+mCuk3EIfFed9gSyPmU
gUitZg6IrROjiLTRlLjvfeW2OmC+A20B3d30D+thJUBmVhx6k39HoL3T0NyT3jWA3gf02y6pbVHf
gMChWkwfrsqeZi8bjcaQ0t5RgI7WbvRYHivaboGtWix7uxJTYP6Y5rRCUUZVT2ho8nI639bzT6qk
vqLJu20dW++YupirxXmhqC4DgqcbhrFdHRQ3A4R54bHMaXDKlxF04p1fnDChthOhEInWyfmkMYjN
LlpwyMX0NM4PifKgoJ62fCqL/fYSBRHK4hxSG+gSADlRBTKrcNeH+zJqd3ngC1HS1mdRrraSdzmV
2ZuYg0OT2615bGCy2W3y6d2xHxm1uOVUO9nLbhbHfAls8iZGpll/pP31BRb/mtlGVEWBFD2V2pOE
qyta0CIv+9JESLvRygtbFRUp1yewTEo1oEsAl1rjTLUbQ2PpgHqKhrsCUFKlr3euhMYwh3Vfs+qT
As6mR9EIlrJuixexnC2muOcthMHus9iJ5wdHupN36TEFHj2jpA8PbPirv5P3/Y0IsOQPyfBFNmeg
BtB/ojIH4Ud/7Fz20GKdjbP6xJgDIY8I0gT2a7/7wos0zj77qJvS3kB7BylbNyjfMtI6lSZCF1/v
v7k6R84alXAex1jDhgYzfVo0xZMVvHYM+q4ZtJOiVcfQkHdTpTokHjPBElcDKUqwUCBUXEyexMdI
lSQhuYklVg8GeZC7w7YDEP0+F78Ck0qmxrrAlfy5Jd/aQvD7qw7m6vs5GwjHoA+VBTWjUXtQ1Ddk
j5XuFSDV2V7GqiZcieF0viKJnM4NrtTxAk6Us9k+BGElkLHuQa6EcMqtaXJVTxNuRObssFs0Q6kt
X5LPBVCTE/DniDJT0aI49QYrYAESJ8iTlcLNitFOewDkBr2zvXfrQ3p4epehZJRYJuebO0zXWlbd
Zjvz1O/qd54X6RxFoBjt7OazjodSENkc6Tn9si14fX2WomuypZoaDzkap33QFylgGwqF9TFEu1Lr
cJEdBCr4h3O7yOGCXJ1Vs2wOuIZlh+5QOxW1o9hjd1nWplvVdo6Wa8HS1n0G5pX/szZuT0Hhu4Dn
AN2H5WDcKcRyYzkGn+9wl9TWt1AD+sBgzE6qT4fMlJ4+tK98Lb3MM6szCWTn6V6tnovwREWc9atu
g6oGsWTT1AnfGyKnSVgBSJORZXjqiCfFh+0lrF8ArwRwuh9aLSiOMvil+WjZutOfcqRd7M0+O/7V
iNmVKM690wmvNEGkAV91AP7U53T4IVjLqg+8EsDpn5HG0qgisO3yn8FDeQarOnj5wCl6QwEjLBl2
cR780BNRfKxa15VUTgMroludkQKOKs5/Sm0ITqpntfu5vTT2G78F4IuMdyu4yscbCkZW61+g9eag
7c3D6KGEKUz7Bdr2rixXYlrw/00yhTJgUs+xohe1F02trR8Rwqsh67IGft7/vlhEZa8NXYL2ECv+
CiIJOZZtM3es7HF7v9bP5CKGC1N6MeNN10pQdzJuJvIgBTtrEsxYre/VRQT7hKu9An+ANWkhIuGI
NsTwcbIER76e4tGLALaVVwI0DMcvk6WixgpvGu/KZ+1sPDBM8cpXXkWT+Oux6UoaZ5yWVVpG8D7K
6KcYnPWY8YQPuaN9rcCR640H9lgi3cSecIhSpBKc1aKEUY5Di8bRPt9NsQ32uv2AriF66L14Jzka
wFSd0AHz0eu2jgg3mDNcSlsJVxXAoeAqdgZusCe/1i9ws3jR089/hb1z2V++ygvyaYyysRf6CTWL
MjnR6G02NLsQvYcK1JLHgAozNCMlGSqUcS19tcLxXGmiLhSBcfEoUA2uYWlrsSKoXtoNYGqM5r5I
doLTEagFX9MtwZAQaMjzcTqshAeuLxfvGrNkD7jWGQ5gV46DL72K+LBE+8d5jiwLlKZrcNUJSbqv
6vCt70Sj0KL94zyHGnZdj9FhAIYsd/30QEhlx4NoAkAkhPMeFTWHpqZwT0Y6OK12Iw/oYTf97UMS
nRHnNCrwpxgSo9LMZiuw02pGe1r4UKvKWbIsd1uWyFwp5ycaFXC3ioGZ7s6VneI+PjY3hr/sUHDz
xr3o4UK0Ms43FH0+lZOBF9A8PRoqjPZr3p4qEcqy4JD46i3RlkgBoQl0PPPTrrRD8nWORK+g7BB+
zx0AxQVmWh2XW+7Np9PmeLEKLIXxBRVoGqt97FzgNLI9fzd82WW2FO0zJxFNhaw/wNKLaO7SO6E6
XQ8yMLHzn+ZRc9sfEwigTTsG34gKJBS8wAquWO/UNluL5fILrWlU0ldQe+WOlf3H5yTFKH5yN3xJ
T80N3gNAajk9k6O+D139XKHjANYnxhtfV5/LwjkvooQLJmISePsgA03pp5jWTkpPrSV4RF+/cV1t
MOdKol6OqTzBlWTmnrQPpU5tEvhq76vlsyod8/K2Wg758qQPnydVYPyrntJSKTUtXGapzJmIBIZv
8MpAdmie8+W8lM8Cg19V3IsAPumlfY1BgwE1Lt1v4P+tOxYDwF1zmO/VOzZhWPjZAyKpQIdWjfJK
LGcvqZpYetFDLB16O0xSWzUwuyu8LDPd/01Tr8RwtiFPpAdHMECDjLsZCLPxg/pqDS4jqsFjyh4A
79u7uaqRV+I4w5ikRLf6BA3EYXrUykOlvKkDSvlftqUwH7y1KE7v82hOpEVHLkeBEi3ZDcYAHitp
MR2wrxlOsGjH/FvQD4JsX6CJ7/Xhq0zZmAB6bSYmYCrUyCZFYy+qwNBE62K7eyWhCzpzTlhWoMXh
OSumbzVZvhYER6akXpNOh76fBAcmUkNmHVci9XqIpExmIjt/0dwocItG0Du33j9ypRRcSJU6zUy0
EQWb/rh4hqfs59Ee/unQ2MZQogc/juwFpXPBykR2zTmOqpySKWNPedHimfH9ErthsAcVaG79VaZ6
WR9PYZcA838JWV9ARiZ3MBRPT8sDYDoEWr9uW6xbD63fYBbkjqpQp6ghOmY3KulIgq9lUDumBh40
6/O2da2rxEUOd1xhncsUPctAq1jSuynJ71MN2GJD7X9MDHc+o560JGfgOfJyCknojKlsN7mo93Dd
aH8thr8QBXFh0vRdioUaQHK2qKj1b12CRYBBqhmmwTPDyGBFDfMebiFPvwSRbGeSKMn+gwFdRHB+
IQvzdIhRc31/ju1PmjvtjcKV7ybAhIdgrZIOeWNHp+X735zQRSyncERLwCfQYBA+0Crwn88toA6z
x1wR3VTY7/zuzi9yOIXTZLAujcwHTShyjlH8FIRhY5f14gYN2CaGztte13o+Y10E8qon630S4rfd
xjP94IheKCd3gn1+wGbi7fDvQv0vcfwcthWGxZBkeHDqzEfLmpy2dYuuEuQTokXxw9iLTCJj1tA3
HB2W+9GJ0Yqy7MfRlp9kr3TzJ9Hj/bo7uqyKyyw0+IiuUnFqRbsPxgea/rMspyw03e3DeveeG9rB
I+QmsjVKUgXN0H3pTnXyXfakvsZOcyPfB57hN0AbkdCcEYMfmz4C7mRb/LozvKySWf9VfJwkaaxz
dvdsG+KUeGC2Qr8c/qKbF3VKxdItGX/vR3slJARLvdmrwK8tguEx0DF03E+nMY4EEXHtxK7FcGsp
wm7UFbwlYIpMPsr64MRq/oaXdbutRCa9tm3Xotj/r1a0KLWkDwHQSuUltzW1cfvwa7MIn3KZjvG6
cS2Gc4x1EPdt2OF0Etr7S5eEtirrbpUnr2pS3mhV6UgZHrzmZg9C6RvwGjmJJCLKFS2V85Ka3Fid
zHplMh2YzbG1x1Dy56Wsn/7/ini9VM5JSmmtB0WFe5CS3prlqY1d+W+GQ69FcG6x1BYt7QJUKsMC
pCHlc2s8/hXAxpUMPlcyiBEb7UiQC+pyRk+lbFJ/qMpKfmwBvyOy3tVqDhCUTU1GWwEDRvtvPWQt
7GZEkGRMrNkHpG25HzvyN9bMFJ1UwQVh1QVfS+Nc4hCN09RqABCKDsMLa+Rir1zkq2lPO+agRB0p
7Mh/1/7L4rjL1pJ3ywysfCRq1lud3gfDQ0v3Gvh3s+Ytyf4Gs/l6cZz3oHLfGiPF4OaYtTehMj8R
Szps6zj7ia0FcV4jUfQsa0q8p5ipn0q+JTJV0e9z7sJQS0kODGS2chceLICCZqksaD9d9waXM+G8
gdkFQKMNcBfIMZ+bjT+IdBvlnz+2TZwryDOwYNZxjXpXfUsUn06CNazlY9cnzfkBQAOoba0h3aR4
KxnmyB3D3KmixraW3tZFtKyCHeOrk6asjrnc49CjeFeozxQtJb1gbnH12elqRXx3aUOyLiWs2MJA
XUwHnZXf4x8xw6Tf5R4q1njsypzoVnQFXQ+4v5TB4vxBFdTDrLcRunEsoKS1X1oy2ZN+08wv2wqx
uoWKDD9HDaKYOndg0mRSdSasllR9k2o/nRrwlv74kAw+iS3KLq2kkdXhlAc1vU8lz6gFerfqzy7L
4DNYVcqKrGZo42iTrIz7sX7T1dxNDDemZ7Pe/c16NENWKfgd5HeVucpQmiALm3rGqK7UvLaYUQBO
sN0Lab5XPY5ykcKZarxkETU6zFqO46O8vEyyqBS9fvQXAdzRp2MwdkuU5DutP+oYpp9A1aj8FZsw
YL//s1l81AYAZ9BLhozb2XFwJbsA3F/kGY/ag8l6pY4YRhc1E636oCuJXOCuumS0Uh2NZsT8p1Ad
uWn3bXgv6wRDMoLMal2UaWkUAPRU44chKlAb9pFcUje1vlgygKWCz2Ax303pYQQTwrbW/Q9p39Vk
ta51+4tc5SA5vDosu1fnRMN+cW1g45yzf/0dYt9DG6Gz9FUfijeKNS1pBmmGMdhx/BHhtHdZXATa
ChsYC0paBeYjELCv2+vtRE6s5fiyGLHavYvhotBu0d3ZFYoX51oHZUeuaBGfLouQrYTTbACCkrGY
gPrWrteZg8q5db0CUKSsEpdMj333oKWje1mk2D+8r4rTdQyAbbWdogUGN6xyzt2h+IR+Oi9VgWVk
49ioZBfFtvVLHh+ZkLc0lrgBsMM4Xi3l5DZIaINO7/KixJfGd5XgY1NHrUUrHKgEdZdA/8TGl4zQ
OCdgS8F0jP8xh/G+KC4mFYYzJ329Ad9MvS+sG9WKqIw0Rxj2Divi7qVT19r5aqrowHLu5+S1NKI4
fc36QmJLwqYycpDDrODgwimwh0iMRkg/7ec40PQ+SFflM/wG+IbiqE5IVDqxv7btKR/UFmgjhSSz
LTEzfn6BOuNUUQMxpC5eDTVsZcl5iWfiBxZUatROZnW23zv6w5SPHoDtz+vQflEoTb25LWQ8rOKL
0mFLOccxza2Kjgg8KRghIQniEI/BwArS5/i0e7G7PIMaJkKqRbKRwtGM41Fy3mTv+kWLG3iT+ZS/
6B7x1B8gcQDgAy5pJ+NsPC6+epMH2XPz9bL5yWyc8yk6sUszsQmwHdrbRWvddChc8Fp8QIiuGhax
0OZo8SmsDKj0BnKOqByhuj9979BwlMtapoX++CCDMwalr8cuLWHXe3aD1Ke7LZOfwRT02CtXMBFH
6yLjpJGJZHt7sL8p3u1s2PFOcAxvWv1kJy5NT9vW+FT7TObBjXtJgUw4cUcOq+Tip6qnk03ZKkmY
fdXu6yvrtEfVq/WUf0JxE31cxGWDUiSqr1dANlKvOMUBuZU1dQkN//AZnJkAe9CoExvcP6YxBDOi
3ywDuBJOmxDdAJS7RXWq8QxQaMQslayAYi5e8fcW1ABZd8s34iYPiLXA4LETADvLhk2E1nAQygWH
0XHGDAAvAP5JlMUH4F3jkbQxXDIrMqgcYV73uEAuSrTFpA/gBIFRoNFGQUNeFyRPbIQo980vc+Ku
GBBllxe38QuM88jioPgI3/eXs5dOA+kAYMTQ0e3cqfGPOn2+bPPi1NNhLznr6JaRzDb9qapJND7v
bwVKDFbqgQUAGGGlDOZZdnScZeiaPgGdB7B7QMh+UfTuJdfysE2If3lZsm3jNN+hgzYATwsGWP9o
tH+UXJIKFwd1hm9lWhgiIDwflJ5YGx7ruLpu5/YKGE3XILgIdDTytJ4MVU24ZQYyjLqFByCezr/7
r7I1CKbiEeyqMsqtF3vwVVnrjHC7DiK4uLYAKX3ZS6Q7M0VddfCLN9aA1GqS/vjAsRzkcGFsaqx1
KYDm4qvJlj+aU412RkPbg8tSxHdVAzSFBFMCNuXBcWu93dVUxcDm9miGumf8nJlJwK8yXemuPMEp
tiGiOhhL0HEr4SmDDIoHtDUyJtXTFKhBjXZd7W7FMK4eAW7i6vLqhOHsIIxzfmscq11NMThQXmVR
9giIqas1BKtKdFmMUOsOYji/Nw1z3KMjGL3ppuUm2+eElm6/yqabZFI49zaSFaAIFTx5XjqBhuY/
V8stT9kmCUGmsPmOHJbDPuRwCUjyLBkxxvtrtN/NT+PoAi/XHTJE4gZtzoXMd0v1gnN2SBKtWxWj
7rOFm8c4kbWv6sN22gPWwS27nMr0gnMTSV1XICBFLYuAFODf5xnDmpTVU8UnRhiFmQPwaR7bz17G
ycKAB6Ms3E9T23tm4dwONJMcmEQMj+03taNaDQOGL+odIIWPpvlNldGRyERwuRsFkAipkuLdXPaf
6Rhs3WeSBZeN6L9owK/d4vH8AMfW5RPrDieP7LmQnbPb8efVj5msjFBMLI2CohDtrZZKDM5m1a0v
B1ripjv6MyYFGQKd4uGeHTYnxZdO3Qr3j6LDR0U9GEkpbv/sdgPRY4oyBUabHTeL2nsGeDd71tl6
zB5Udh26lnUiy2Tyzq8FgZCtYoU6XMa6AV090uyPBKnDurhdpPY46+ZSA6cCgx/qlV5JHLgw2B5+
n/N5+7hZsVVg8HEGEH2RWt5SKf5lvRNuk4mpIp0gUUj5Gceua/rcTLFNFFMCtAPBMU6ImtVHYsRB
DHdtUMqCZLqO53CRYXijeSucMKaGzIaY4/ojGXmQwhzfwXVvOtAulInZUJhF5al4nUbffui+/cvz
rlwBkuuLdqV9aSSrY975glx+oHFLEqMyF5Z6L2a3Gv6yUyVoAdzoNO7l05IJ4gxpTNTBTNjta9w0
zwAUtWrMD7W1uOtQSnRPLMrGrYgAGsDhJygbo3Lm+idCSvyo0Dict+zOqpfQXGLJooQqaGlsFtU2
MUnOWdHakWmscmRBqbI/NWriaUbyqBBNIkZ81zvI4azJTOt1qWKc0ozSOSA4n+u3/XEM2JDt9ja5
0pk9YZhFboSCIxWlLH6AgGqa1esD+jVzDKINgM8bg//L8KFw+2wdfzAXaBl8F6VlZCRbC+iE0toe
ovo52fMAfPMfcRQHMZwFG1WqDlkGMQU9NcngznMFt9dLpAg7A0El8ms1nAlX85ROFrQZyeM+wzxd
jdbANso6dw9r0BaRaHkrcSWS3VXEAdFGu6ONngpq8U2PQHmktW7NTC4Agr3BzYI1SsL8Tguye1lA
FB/ZuzBmewc/laeLZg8FSo8dcIfmNr5PWlCurrKiidCED2vi7nlULTrdLpERiMfdze3d1dRz3IA/
T5LslC2HU43KzBpz2LGcOn0y56u4A0a1pJLKbPMPD3tYCqcW1t4laTEBHnKtTtl8q6+fLjtWcb72
XQBfDW6JrfS6CgHUnX01AEreFdh+H3I/9TvfAhChdgs4HZBmyUAUJCvja8TGkBuds7L8w5h+3jpa
eqh+f7m8OskBUe4upDq1DWwFdCSs9RetvF/TxWuorCWBxZ4LR8TnhPt+QmOy4aB555Q+EGY9uE6O
yFcubuldXo94z1hrIVgGifbT0x/sJ1uXutPpBhBMWwnMeQOA7RJcFvFfHMK7DPYNBxkV7WnaI5eJ
G3J2t/usbNBH5vPHGbqIo4OhB73wSNFzcX1LwfyQZ/B6K7rhJ6O4bqz7sdReL69J6A8OUjg1AI2f
MRs5tg3kyO6w3XZF4xb985Y/XZYjPJ6DHC6gq/E4Zt1WAatu204At3hp2loyRS7U6IMI7nRo3yXL
3CFv0yidC7A4d5xf6+zb5XWIhVDHNJEZV22+C0V1thaDk8gEUJu8OuhmBRfUbVHKIqv4WH6J4V0P
7l52ppSY2C30R5re5LT3QCCPTMqHUAuJ8y6JUzNFnapGYdmnHnTrwAvz7S9xpIQoLoQyjFXhVfwg
itO1tCiH0c4stOY6duougEdwzbVykzn2lGUG1Egpo6sXbSPVWd4TNFfMM/xusE46laDSwuW/2lbP
3luoRHxanIgUu39ZL0QXu6Mk9iUH15CW5tqtGWuQdUKzntyq/j7jJrQmqVvmjzbGXlVD4vGEcIJH
mVwsL1sy6IkB+vT5VF/lNwxFHtgG/6Reca68PiKu7eaReqK4zNaoMqiopciAvEVHevwELswvQzHv
a4VPoK6+39OsdZX6e79Uniq5T4j8B8hjbdtBxhCt6Jya9nNnduOAVpl1rn4YfReA40sSrWQiOPU0
GsccigFHOJHrUX/Z7JfLKiJyHcclcC5QMYmxVWaPJCJ9UXLTs4tX24wleijW+Pd9Yos86GGOFWgA
RwI1WdPCXVwlWe6NAGqR8WAJSxjH1XCmVc9tMphODRaIUMMgdH6qUZF0dXQdp+c2l6xKGHmP0jjz
0u0hizsN2aLyqrub0D0yfP6XsRTlwcAMLh+U8MGBuGvo1MGUN+WzlIk5N3GzM+f+vDIqThMPD7zW
AKPxDU54+6addYBnKV9klUnh4b3L5dOW1g64er3HKofpSXUeaEpxRVddKmsVFWriQQ5nTLqToKe6
WuHzUbmLa/OuByt0nU5Xkn1kFsNf/w77yOcv16YaSwetZ7gv2WH5pbxn+UuG8x9/XaL/dfM489IT
Co7BDCmDZUbfyGBOAVnrx3rBO7Ey/pasjO3QHytDRQDz2oZpI8D8bmaNuqSzQ+Ereh+Dl14RmGAi
vmGTnvkZODyXpTGbvSSMc0xD3I/ZvKwoBADkIg+nWHJOst/ndq7VhrhMGaCmQ3LXQs+Z0p4ur0Bs
v4f94twSaXUryUqH5Vnql/oEZGmX3LNmG/Z8knG1Cs2IWFRFmlQ1DR4bzshzh+qslmHtD033muYv
VY6xy6KQrEooBzRjRENCDHlzLv42hp42vYq3dDXcOGXrDvXJaGLQWn66vHvC8znI4YJsO6UFKKEx
HJaonr0+tDJfLnQHh99nd5tDzLBTx6iHBPs1Wl8T6riWGs2ye7Nkr/h0aOMszY6yYxFQ59Xe7vr2
rUnDPfl2eackK+HTa/psObm+7GjW2fsbra9ByZfc07qQ1O9lYjiDnJWxrtYdRdSNtt5k+86ynZZJ
NhErk8KZZR/biabOMPtyf+7G+zF5nNvXy/slvL69nzzhzDKbgblqj8AzqdX+zViWa92qQ4Psd+2a
Bbs5PF0WJ1RkANaChkWlDpLInKJhUHkHox16JvOnfnp1ZMsR/z7BgIAJFA2dh9HQNaPWcwtQIb3T
PiLt7wJxQ/LIlIjggTTyeeumKcGsVZKnD44y3Cqt413eJaGpWBpFa6cOwDs+7ThrtTLMDA1NHUtk
oFMXuMqBmp9Xmd2LvfJBEvuSg+E7q5ZO4PVgUYwluGp/B9mfcWuF3QlqIIkyQnU+COO8ZZcki0rr
EgW/4mayPy1WtO0yYl6ZDM5TGlqVKysjmqD0SU/OoP5x0SX0kXCMg3GQwtcMg880tXQcVLWDkDS+
quJ7WwaXLjTKw+9zRjkAlLnPNRilNT07Ree2aDXI1MJNu0ddkfUaqqK7xUEY29GDCgDmFjTWwA/w
688g9fkXYTr+Pnva2bxynhjCEENeLtGpXfiOv8goYcW6boOYDkORmsknuepkUrVpg49rlMFL9dLN
+xI3UQxAyMrbMkmcz7ZTzWnsDOPwjmK4C3mO6YZRr3sj/fQB63V0DWV0ODmNT3kSNTfz3UHazmnu
7Wl2dQdUt18UmRhh5Yoe5HBaMo1qk6c7fCl9tkPnlD4n4YT25TXQ3T5MfNmbSGhZDjVx2yHEoHyn
Jg5qwZwA3pUdrTw7/T7CtKbt++W9Ez+80AhFkMG1NTz2f9dGZ9uctjVRcVm89KV9mcLUL4Fo8b0P
2LpS4BXPt/GT7L4o9oPvYvkZCNWc9rUd0S6yhWZIT+Up9uNTcbX5la98CCiBHoRxQbDGSEm7ZBCm
ltkJz72TOcVuKuO/E77PMVaIvLHh6CpQb3/fSuIktDUqvFB0NPQ05/SEMd0rcppvEykzjUg3jqI4
r9s0dEpqBqC+qLtLh+5sZmjhrXsJ+prIgo9iOOVIcpSJmxwbZ8zXyuzS9i02biaZ9xUF+IMUkznM
g0MszC4nJMFjaOm6HxQ5Pdc2k5NEz2VCOB3omrKoUNZEQ76D0pJ10t5sf3TzO/1+DsxThXbuSuLo
ZRI591fPM0Cddjz5zfwqjv/RCsnNW3w4AIcxDNRzEBt/3zZznIsUfMiYlJqN67kpYhf9qOANUHpf
X8bBv7yB4tW8S2P/fjgk3S52a947QCIsUzQoejDGieSiJ1sQFxipouXE3FCDi/fdNYBFXJqxt80P
5jL+j4thX3JYzAJUjGVX0Aezd49D80JsmbYxbeLzB0iZ6jpevXil8umsviaKlTa45mF6BxQSa1RH
9AwsnaD2ZE2LorvLQRSfwdqVaq2dGg+wpSz8vl9cYl/3RuvVOg0mWWuz8Ije12VwVkS6oetbmqG6
2Hcnq6jdRf1RmPup38LL6iZ0cAdBnPF0tTWuiY6uDUPrg7LafQ2mW6RtcFmMMA4dd48zojYm6Z4w
hPLFQ/YKLBjJOQmJ+3/rwBPa0GFRvA31QJPUR1Tod+t+r//Zle+S1Yiulox5Ew8+/AUV5e96PZj5
ljgrMowzigQh0Kua825tBkBZavOa2jXxxmy4GTOnP2lDVp+ytZFROgnVET0wYOREyw0xOSNW6mbv
DQVXdXuPzDlSi2ezwpD6argd/YiOHERxVjxgO+fJwjwg/u56oJZfplXiY4UndhDBbagDhENVj+H1
OvKiDDeNDIJW9vtcHF93xL2tZiDOa2Q0D8OHSCTNwwK4CK6uuTOgQRJQAR2wStiQdXNOgsKrHLe4
Wfz0GiCiEpsSmu67SJ5DNDWTWTUozNXcz2PXu/nyt2GnvkTVmWH+4WEPUjhPpNeVkhr1ytKbcVj7
2nXReMlrHxQPo9d6dHEtQ/IIFV6VD3tpcT4psZVqRsPuv1C06g/7jNarYHbTHFWY7qoCNiui72mT
OXihzz2slHNRmMDLDZUiF7kWNARKQ6Qm9GXtdrArb8+Xd5Wp25+bCvYjQ0eDMJBtfvcfhWVbY94k
cFBOW7hNbpeumqQvxuR8Xeb8VA5D1MeN7CjFRvAulf37MRrbllXCkbB7c/cJbwE/CZJb86YPhivd
bz3FL75eXqZYQ98Fcj7KUjSybyuKPmuSXZUtrKFSIstyJAojPrh3MZx/itEcYSQpskpVnwXd1LjT
/KzMf+uyoCyclTDR3/+fY+O81DQvdpF26FlhtGr9/Rp1Xlx7NGA4frqrfzXQP/Uh3/suknNcbQaS
mK10iqDNXxXjfp1f7Y/0yRxXxbmuGXx5C9XhG62+A9di4WIq1Gtbr5Htn/icUOV2NMzH6HxlqR2z
0jCUBhBYg+JbhHgdGBdAVecbyybxjeyb/zSwd1GcC+l6M+n0CTgDxWB5NjANLEwkVqgbN+vZTENV
B9JY8XhZ28XvUv1dKGfVG926dLeAY62edRAJgxkhoMF2Mk/ZSbaVYst6F8WZsj40iMkORM1m7NLy
ZkDmp5ElD4RCUANkLWeq4RicYrS60rWJjVsOdK9PvmjWtfqRzCnKWP8RwddOinVF5AejVgBnGNUd
ZoCV3bO74XT5aIQrIYaFdVi2avI917tqK+VoANVp609N+j2tw4FK5nKEWSv0OfySwR1Jb40KOqhK
G0+R/aQGSPCcklsrIC7roUsfZY2UwhBCAW2N6TpkGPk+6KqOtTgxgKGcaaFq31hT5s61b493VDmt
svZAYeQ4COO8kEW3IpnQie+P9ZcsNdyM/H35gISu4SCAU7XanmOlM+Ea9Py5REOtkrmL81rJrplC
PcAh6TbSi4i83GVmLc1C0XO0clu7co98CPzCsr2Oey3ptxG6n4Mczv2s+lLMeYwOVDZypl0z/s00
akPr6vKuiV9VpgWgDKC7o5OS2zZzTZJusPD8TScvDttTFdZvg1/+vfmgwpS+gMUq/i6Ob92jW7OZ
ZW5UyGEuAQjX3Pgh9r+xVxxj3pRRa4sP69fi+FZhpS4YoiHSFDQtAbv1V2u8FIXhX95CmRDupNRi
2uZhgOJN+/0er57ZXmFuX3JBkQnhAkOnrllZOjAfurzVzoux/hV3b5fXIT4bC49RzGraaCPj7iZm
VdQ7SMJhouAHTz2MA4X5vRWApOec4/Ehw90QGuxBHOcR+jzZtsnADbadu9u9Qd9SS6+c5X7OJAVp
oeuxyM8ggaYlHt1pU5vY0GLADHRNugRTVTSBpY2a5Jolk8KWe7gaj3aBxl3K0JD2NDA756noa1mA
kMngTigdwIOAzis2IINxLVy++9ot0Szipncq0vEbciI+/X5ZLYSah+uWZuKeaIEa7Pd1ramzgzQe
rze7G4HhWl4TrTutubQdimnwH/etgxx+/zQlR54ScVx/BGN8pEXmQ6p4C7pSMQTUhrYt5VMT37YO
IrntNBt7L2ixoEWFprfEhOnq5bVKyL0VU68b2sQdxrdhzE7ocwpjo5JojNAA0GzDWvcockGcTQ+1
Oo9Zgw6Zub3tjHAAwra23ztSKk2h1jiwaRtzxQSSfj/BYTeUfFkN4D3V/qJ8M+z+I87pIIDzgKVi
ToayGbZvDNQnaeaXs3WzT7IpbLEmvq+D26+1MZe1GtFU2be3KjkTY3Cn4uWytgvD7mEpbC8PVqyA
cDahCbpW2AiaFo3gBwOFTDREl8XIjoQzKn1YW6K0MKoyqdEgM78YJPvnsgimvLw9IeOFfhIQcWJG
ggvsueKUawkoIr9uDS/unuOaRFmm+k59XnsZebtEGJ/ZHvfYBGIomqT0yUxdAFGcNTWeAThghKsF
CJ448S+vTqQLh9Xx2W2gdRdJMxJcj5Dq08Hu8BeNny6LEJ3RUQSn1T1mHPoi1wCoMcc+6smva5G8
XBYh8gBHEZxGV0Oaw/8g4pYDubVmb9E+U3O4tnpZ14x4Law9nII/x+RTvVVcxJCEO8qMDNweWbJ6
kDDhZqnvAjjvbTVYxcZYX9ZvcaiB4o6xP81uGzHkYzq4jKe+DYmsHins8j/K5Vy4moO4ZwS1qM9g
XdsTCNxAAp557ak4x37m0ZAxcq7B6FX35lN3NYJbEC2cl09ReHE6fgR3k8m0tLTsUgVIm0/OGiaf
UCG/sYAtq6NaWd5+ZFLkKI6zbFaNtyYLillmr+UYKRQIaQn1FOe7tGFeqDdwIWj2psRW+Sxjg9HP
btghCijrwbq2frdOp8u7J7Tkgwj2CQePO1bGWqoFolOx35pppBhhY0kCrTDrhjlmIKwBv5RYf/S8
JlaTr/lg+0npksJl3O3Iu/mT4dozdCSN1Kj7KuseEu/dL6F8cn0f9mKtOzx1cpBK2TejLnkhijfu
/fe5sG6nWZauVMfvO1GjRKS936ikzCsTwblAdAHp27ZnIMUulzuzyW7morw1aSsZX5GdD59cqVpr
GnVG/ZF8WoLmSXNzf3bV1u38xZ+uKiBsON8va53wcDA6T4AXa6JLjfMbZB+TqiJ4XqeGPw8PSie7
qgsj4kEA5xN6EjtlZeF1A0zPH6R3gWl9v7rxC+gqepe8MHo4PaJf0saTYcILg8pBMuceSuC3xS2D
GrSz9qqpd1+px2tVGW/RO+Rd3kWx53uXxSffdnDN92qHbAi8g7/cFWcnsJ81sKhiIu/KkXYHiW5n
jK79/58a3yK7mtPUxMD48O38easi23kznc+Z/l2nn8Dj7hqadIESPSGcBYwt4ICLCnoSAxUYVaTO
yxpPfWAcAoxBbQ77xpON1jPV+OPmhqowcjKU8Rczqzx4RGUiWzooAM/J0OJaLoO7TLWn9Z96gnvC
VafJhoOF7yA0PrDeYwBX2BYnMFtNPWsYlmGzBT8R16IuuxvdBdjoakQaiVMRb+m7NO6qQOauWEH3
ANObMR21dOfBkFJ4sovTH1towN/bhoM3K68oxj5gLnzG/ZomPpqU2ORmFeovcYoZLEylA1RX5lDE
pnAQyWlKsRUmmrfR47OerG//XgJwbKAWfmC9eaU3yuD+hB7mIJC7PO6rnjhmzzKqG5zLul1t2hqp
ZIyAAxrqpfWRcGMgTcgS1CZaHX/XyqpttLokbEa5vk6mGn3Xn2n86SP+BOBKFD7ZMYC19LsQOyXE
7hne8rS2b0bb349W7W0GDZw9C4Zed7excE1y3h3ds3brxrKdW8UBQs7l7xD6mcNncCpaa3nikB55
llqLH7aqfiZde9/pKNJt88ms+4eWFG8gQH6+LFZoGQexXFBysMM7GqqqoGiIt5h5kCdN+L+J4MJS
ssJj0wVhydBvxvn73L1e/n1h8AFwo4OxfENDJeP3A5yWts3mHAeoWffFrLoFPDMsr5Bh08jksK08
+Misb7txczo4ZOuZTp6u576TfC6Xx8vLEZ/I+3I4faxpXiHlltu+rgBS91EZvl3+ffb///BTh+3i
FE1VhspaaY90OLg1lq525+Tzsj9dFiKMJwchnFoRB/CXqY4sOKm6+6xtfWvrgtHUHi1zvyNkCcFY
Ikm5ikMKLts6iM0BrcmXSUy9ssymBvigenZcNnkNQt5wOxlBcS8Ll8ISBubZfsniPG+vbcuWbsgL
bectqILsnPpL7pYuYyboQ0q9y9spPLODOE7F83xvhmaAii/J4zY/DlO45hK1+Dko84deHGRw6l1Y
baFvgJrym8Ufr4yof7P+UoFw4MlBB8WX74MsTse7xNyAPlyDVe2muNP8+gRG39w17oyQgDWu8Jvd
l11RxemCg0xO7ycrI+paAuygKzG0bJ06rwn1hxmDj9sp/7QCxBEXSCnwvTBiHqRyhqBsGynVDko5
oruj940tx0TFdZuubtaukhAiPULO05bbWqn5iCXmN6oHUOPQfihulFCP8o8E5sOquMA8Gl1VFZsD
JOoy2tRTrgaV7I0uBPs5mBg/AwBEXkcpc/T9MCjqJaAZbNr8SZJcYAhmm3AV7p9wz3mUaYrE2Hhq
hNjSlNpGGtPvxidn/lTrj5YszyfRCp6iZ9AVoPGyXmYnsd0WEHjq5xEtH4r1eY1//E+ug8/4bwUQ
oXuG8VG3L3X5OCe3HYkuixBGLMyKmsAnBAILX88d1kw3tBK3QnW6KWMwvY+mRLPFObd3EXwN1yBg
Ox0q5gA9hvxV+1lQhcAm7yP9JT3NKEftnuoDUu2kRtM1pqLUv0Cw9CEv/GudfGl3JtMMPjyAJ/Xo
Vpj16dTEcaCUHwEyBSLdf7aTB4JaE7q0a2uiISerny11ue22/mboy9PlUxNivR/l8EEFAza0oZjP
b7/Rb7tPb4ZQ8bYvxi0QhxhHFaaWatf6flmq8GJwWBwXZao8a/s+wevdBFNZp3yn1bVTPRrZW7KE
umP7l6UJNdPEeww4zmg45me/0sEqFbXDlY3OQ5jEJCgMGX6zTAS3IGTb9G7F48KnavZAyRaOySqZ
s5GJ4KJl0XdWrcZQCOIElfJtNKRMS+yo/4j9h33iYqNd5VM1pTiV/vPmJdEQVmH+dTyvHrvNJD76
zi6fi/Cxc5DHRUUspjYXyt5cg+5hGGVVGrcaHTenkYV0Do3sSsbbwpZwaYlcbCzsERMkaNryTesZ
NXlv74qgsiNpu6D4UY5cOUEDmgqeLy42Ok2td7TD2sxbM4TGBalP/P28ewz2R37BEG6lRXRgXoBF
yuTHyupWbS0gbVWBemYHx2h82KFNH/HxBzHc9tVTAfCtlQAJJevdtfqnkYEHCs/nIIDbtoTOO2bR
EXXr5n4Y/3JWTCNUDw79CC2y9S6HHydDB9qsmBoWkivnuQuX8TzKXgfCC8RBBJclnyoHfW0mNEDN
o2KNyPK2ax+YHjuugnt/0LkAPARqyv42a1FmG4+92bxctlGh10GHnmaqaNTDwOLvz12QByapDXRw
3yC6G6eD9yH8JQj4JYH3OsXUTamFydxiuYnB26WpV2SXlSH/iz2+S+F8TZfqe9ZNI6b3w9nf8dao
XtUHLVTQ/TVcO9LWZ/Hb5rAq3lJ2UChPDbz1v6yPWVD8o4JcxJ8DBq5S/9NpnqzlVRzKDzJ54xkx
CUyaHgwqKElqfhfGrUuutHD3zBNGODzrpg5lA8hCx2NrGtDGDExVO1zgm2NCRtIlto+RfLsPQcum
3S09WnoDfaz2OirNXFtdRa0Nv85yfXZjowEO22UlFb/qDl/BaemQtyCxHgCNvXh48tyUfnqvXdug
PPEW3/CAnPOgxl7+KoUAEhLJWAfBnPICvCadNiCU+fbss8EZgu7p0s8BdhSMbnXDoHQqjCc0N6Aq
xFyf+XR54eIb8UE+p9bl0GPgI4eamY+We9s8gapndQFMUAFT2wmMxx0VkQr0vzUmtRPPfAN91hOR
xXGhjzh8BKfrmU0N24pZXj37WoHEEFch2QEzT/ZH3LZBdYAAB+RzvpOIjMu207zGA9qPQyvKAudu
PNN/Y9z1/uXyrgrfZQdh7GMOKb5pn5V4mbCplXY1xthMlGDMoTvR+oko5H9dGncBn7e17y02BsoG
M9oUFcj2uvxhARmwDZWXRXZYwgh7WBxnsJmu9HGhoDuHkMqr43CsNrfIX+n8kavCQQ5nkmkJhqVp
QOCIKRsIN4gk0ScMr4ff5ywPuI07bWtEcPSQ5/WtUQxuv8mYTMSa/a52vHkpdmnkPeg5rSarwimt
9qt47P65rG6yE+HMx1mHpFDtGN1lOhC7AS4dFmnYmJLil1ipQaOAdxAayPm+paScbZPUQE0mGCAY
arcDenuj3axl6CgyCgHhigASDzwF4MwBVuh3A8oGp+rNvakCp7wnyuAmmmvSR9uUlbqFD5aDHG7n
stEae3AI/Btk16simKP1iQ00mai0xYHxcvmghFt4EMfF19zpTDrGBkbCrMKlyXWV3Q0pXMLth8jI
LQeN8YAS+dk9+fsGVvlSK0uJhbXTubFu9Ooj1YXD73PGAzQmkikEtyEN7QDTbRZLPKgu3qr3BXAa
oI1VXKsZcA1Ytz2uW37rx7erb9ysCJIsQA6Amnbrv//lkxsiEiGEoWFLd9XrD2XyDovltGQ0Z6Uu
MTzoD/FzqZauDjTWDxXQDjI41bC7GHdnC6pRdo9Neh6V58uqJ/R277/Pt/RoRVNUgBMBZKP+SSle
dPNb/pFpejwWgJzkqCoGs7k4FLfV0gBy6GfFaR7eCgS+jMqAhYQO9SCEiz5xXYCVzka2Kd5pUGz0
Ndc+gmZ2XAcXeBqlXOdiwZXMyBef9Nb9Ni8SXyo+jfet4swn3/Kl6GMULgbruksyFxkECw3xHzny
dyGcCfVTavYJK2haA+B77ZcRmMzbpP+PUjjjGPINQOfs5kzA+lT2b0W3uN0qw8wTB4T3tXDmMdkb
OGVm9HnQBBeOv53Jo3nnFc6H3NovMXxTEGkGkCgsFvoT41C1b83y8+UjEb4igVltmRhyRj87PwXa
6aRQtgVVUyVinHBVMH/NMbSEGoQ73ip+9XZZnkjPjuK4i2hnZstqTSjLq2oRrI4WbdR00TMpqeMI
65hHOZzpJ3tqVJbB5gFOM2NU8Oa3Olo9/QS6pJMiiaLSTeR8gLKi7hHnw7+tW2iQOXXAk+qj6cRG
sfLOlfl/kfLZQOhVDZt15fA9mFtnoSzBylTadjdYb9mSeymaOYxu8y8fl0QQ76QBPpshbGMbe2UP
e22Jeit7HuPNswcZfoJMFJdcqmLgc6wJyrRF+aOubmy1AcbpD8wBSZYkLCbaGMtCdxYjeuHbFQHN
phmjAqj2+obNBe8RuWJTwW0oG0z4L2rxLonzRHs96kYfw0eYt5XjK89sEiwLMA+BbsVQC8i1TKJ4
D98Fck6p2Fa0JKQQuCqP2fQ1Hddg6V/keXX24fzb9bCFvFeaR/AFGjVqbwMeWWb8HM9XNsinRgtF
v/rBWKLLWsjM55I4TjWoTW0r7SlaFYuoHB8WW+JkJdvGNyZq7ZYnWYqmhz0lAEBs3T29t4o3wCVJ
QpNsIZxXsvuiJDqbtFj6/0fadSxHriPbL2IEvdmSLLKMvGuzYbRuq0HvQff170A908WGOIV4uhtt
FFFJAInMRJpzBrRY2lWyA6GY9BkpKiCJ2Wg/IIM5NxvVBD9fIDpcIno1KY7XGK2AEWczMYf5tT8y
ONVObKCHN+B68DN0GTNucclD/8vdInsDRgRK4OeZDgbVBSsTiuUUfFH62BkX3F3wRPs6K5r7/Ul5
zQBFMvrI318npStKQrLt+qB956XaDH1olTuRpSEdxqJHbzi6RooRyCfjDLBPeedoRzJ8ZjjVxoiR
YWCyRDX4rr2urhcrk9AllTiPpbEnquqO478Vwi7EakkYtdaQfMJjTG4XT2+PvfZNX4SHtXmtVkvh
9HDOLJo7KqYRHMUF/5Mdst6U4rnErKX6jVxZhlveFEC3ckV1is1U9XoTOe3su05R7BoJKDn2jAAV
0mftWj90QK3U8YxmHaRRJ1BNpnkfteR8bpxmJpXW1XkDLWHsf13IZsx11OxFS3tPalyQwzcMEJCM
UGN5TxBoGNKJg+mKgVf+k4BU56E65n7kaw/tTgrNfbyjJ4bxR0+aC17XvXZgZJfiSt2mVTufM98+
YOkKWSJG8NQnD8t8vdifMzZ/9pZvHBjUTMMEP94N+cEIEDa+qk/jtw7zDOhM28175dtyKz98wuWs
1sRZajOPO92aIFKJnoeZukvymTmNlY4abFdXd5DaFQYnUolFqChtYPYYOCyeBENWJG77gnPzS28Y
Dp9YlobmdOSbsTq+lTDWwDidTijqy216QNh/wh0VOOvNW78Sof69rsYeQS6hsLuX/3Lqg4L7XUuP
WfSJQiFD80U+zpTxbOGMy2IonTzXFFAlaB6oi8rDDKjoiNinfrhrKxmcGbFaohvViLvW+vNuvoHx
ujYwwj/73W0diiZyN2/RShhnQOISPAPo2IZrUw75PLuFXnmXD3/z7XWW8F75WWmcXA8GydnDuFvS
I6b23TZ1winbXZbyvvMfdw2jDxi3ALAQ35tiVbkVSzJ0rPXJjxnogvKv8SH6Vu+p3/4wE3dCg5vh
Jb4Ic2FT8fSzXO5CWWDR6zvMbfs1eBiyudbcxZDvwdvt0SIR1ec299LAxIAFvkhF4VGKrXZp8sSE
lpPxSqHPbR8M9OnyRm7GHSsR3EXKx7JPEdGDXII8DHLsVtUPeYl9aQ5rEaoDU+QPR7YSxVm7sUpV
sGUPKHeZue5Sh+6sJPZVM99ptUJdW9NBOx0JDIVoC7nzqrOy1Yse85BatRzyRDsmpPiWdqN/eRu3
UwGrxbHvWKn9UtdOBwi732OtsQdOkBOjf64OVZC/iV7m7KMv7SQXWeG958hkmNEymFe7pIoDq5kF
uQ3RvnGWD9CGU98VMjBSmruU3qnqlS1MaooUgrN86pS0k4m8k0+azF2ip2x4Uu3baQKZ9b4XNY1u
XtzVAXGWz8pG8GsqEyqh8bOTealOvQ7dBcPPy4ogWBM/V5+1JFZTHfepBk7AUh4cjAnQ4aYvDmkT
2IC/vyxu+5hMS8fkDaAi+HYpkii2njP1JvboJoXsa9pTQbNP5G1t5v7AOYfpLL5LSge3OUCkoW+L
k7tO9kNvZ29ALPiJtaykcOpgRWAnVUeoXK/HsKoAN6sH8K89/DspnB60kkrVIcd7oXNuxulpTh76
URD/bB4KhigMTKki3elwC6mUpRslc2RDuAc1ejCj2zx6u7yK7azPSga3DCVSDEntcXcWxU0e9N1y
0lIP5TXWyNs/VyC8ELVqbl4gC+jrAKfAynj2qwpY2dQesXHSABoKetOBk4ScLCJY2aZtW4nhvERa
LvOCAS6kvEcdMADdgiH9hQqfjZv3dCWGfcbKXitRNM5Fv+DZ+DjuklN+K3nlSbNcNFWC9Up11RM9
ZYED4oHqy2eObiWaqc9KdCS3SW0nQF6Q7+mOdR1Gh/pUfaUM4zTMw0wkb9PFgzYbNVHHRraGM+Wa
DmNeNT3QlNDlqASaPx4Hnz1YI9++SnMwYmQ/Da8ONUGnwbaOgnYXiDkgl5Z5DIsRLcWyPcInquG4
65/ag+mlgXUj/bD/yfcpSNAFArc0FGQLmLIBrgUawLkMnqQSRR3KBr7ePNjkOjVuMbnqNoXANW5p
qKOACwOzvgBY0rn9dLKuKaqSJfIiNyp+RJNIOUUCOPtBe/AptEuHTGSxo9KbVbwKNHBTgAW2F9AW
qZjc5O6YLc/l2Crsqcv4xxGtxC7gdo9JGL8snnWsjzHxdME7Z/NwVjK5CzeZ5VACKBMwfFNzTR3r
tZ9HP9YnH8hUn3iCONB35LagBbLML0+JGqkwUSgZh8xNzORoIg9qzm14eRu3zPxaDLciI+7TRQJW
8m627xJdcXPwbKI55LKQzcAS9BpAQ9NxXz6QTGVNQeua4gnKcqBGkBwzrwtYB1fhxztRe+9WQ6CB
Kja6J9B/Ypk2t3VRRMvEJEgwjV57RTGPhzFA9U53h53qF1cMlgUw+9ciS7GhG39J5XZyZEkEmUAf
VVu/bzoK/pAI+YlscvPJ+v8/6dm91cAfYCGm4TMiRGtHJwbijj/ou96+b3PB729ZPQiwVTT2qiZk
cJ6ZmDV43BO0NHS/mJlFgzGayi1v2AHwDaiwIsraDS00ZAuY0g4srfkB5lSyUz3KZbQBp0OoSsQd
+4P6CarXv2Rw59P1tUzArITzKY5UOmj5vugF5mHrQf+XDM4rJuOsJvGMSJZ1vkiwR91b9hz9ZASb
5W4J5UD1ZZhb1xCB6os2kCnnyh2XetaTOMHo+CzLrtW+2v2uU0VZkW2tWB0T5zSGRsLUe/aeUZ0B
o5mg5Sp/7RGuxXv1lHuYubpsNzbim7+2k/MhWUlMosfs/ZbEQBufUqBkRzm6ieSUHBz0O79peZF7
UKtaYBY3L/NqpZz+q72Faq6NyFSlSuoSaTmQYXojo+Q17bS7vMr/sa2w8ga6iUGJwLn8WStMMqbw
KtmL/ssKlj0r0rQvNGBtu+C0fbosb1tXzuLUv3WlaSqq5yXWBufzmBrW1aCSw9w2gkBmUwwbSVEs
TF3pPHIDoDWl1izBDi21DhANyFWRYOo2noPLq1HZ53J5BERgf+S8F7FXqg+MTSVb8gR9H1cLCl1x
4jq3mtv9ag/GiaAR27pOH9JXckB/2ZVy1MCbJqo0bKrp6gu486tzTKpMiAsA2ab6VT27vZK7Vo3S
yXRCyahVBdZZsLPv3na1YjDc533DACRpDUbI2faskfjM6lze2W29XK2L86NUAVB3PWFdGGEu0LLX
T0toKKPxwxnyQfXSskaGSLEa9PfKZuI1TiJ5xNLQiAs6yMazVApeMvQXWaKOoq3GhL/OnLPlDvgx
MWOBL+vSx5EcI9K6aJLRq6ei/FFO1S4zQ6cUTeCLjpkdy2rbddqUoExFh0dTvJndc2P/Ukm1y0kS
DBjvaQW+hNnSS2rNWfSlRD6dpkyt69rN2p9ztNf0GQ3Pz2UpOGi2W5dEcWYdPFTR77RfimdVcpMV
XwWKxC7AJQGcHZ9orVlUQ+pl9NicROxNp3IvYy5BPJKyabhXOssZ7sRRpFjVkW02B+VXab/1kfw9
NrFvZSMIagW79qFGoJfMd8E5kT6ote827vzlbdu+5pqBtgTVwR9u15RpcMqmhwZoNKTkTaFXsfZ4
WcTWhD0u0lkGt12mEsdxr7yfTPzU/cjwkLf9aJ+7mFCSAAvijoHmsZElRfdFb/rtDfwjm+8WWKjS
FmMK2UYeTPSldl4uL277vp5/nzPLS6vG/ZASdGQ5XbWfIvsKeDoeNdGbUKlDMIF+0l0kU1SCZVbx
o7KfxXLuFSlF0kqalO+aXwqepfQtec5A82cG+hf4ws8Q/a1PkH/sYAiwQk4LxdF2mh4HowjzWn2m
cSOwEdv36rwqdpgr49dKmcmQszFBUJ0K3XCdYq+BcSMZBIcmksMZWVLQ3igj9P3oY+K3trZTujcz
t93UKQUGVnC9bPYlqxWVZZfaRQKvmc6tm6P1MK3vRhGU4dbL96/j4WwrVaSqjlrmQ3tPCXTwAenf
5rvuqxpUAXk0DpdVXnSfbc5mEG1s60HHnbIzd2xd86j5y37Za4WbVG5yAGuZTx4Zb6wYZF90cpwp
qcc8deQK8d446f6UA6wjHpRwkOIgzenu8joFsnhgEOS+STZ04CTVwb5RjNM/GAQBGxGGWjoRIfO2
mpiYZbFkTcZYy99qsgy5lDYJ3jw5PSrlvphBUnH/idU46FB1TGQrkJb+W0TaF20jaSn6G6wlyOl+
Tp6X7OuS9gKPtbmUlRzuDjtEAVhujEfiMN/Y6V2kvAgf2dsx40oGt11ObFTtQLBd0XeoO0qIy35A
HVsGJAhm34kQXGcL8glk6efN467xEEVxSkc869ODFiyHCo0h7OGkeeKe0U2HtRLF3eUY6T8jzRFb
zArwl25H6+GyHijsinxwHSsB3O3VUVxu5t7Eq/P+NxVCfyptFwl9jBlQX/Zbz7kDrLVvHdhEby7q
hhTuJXeFo6yTaM9Sqix9oXtAFD5EewepCxKI+HO2DaOjoTMSfZsYc+K8czfnUqdEmK6bw+i6PXTh
sCdXI04u3yW+6CmzfXIW0C1NVTc+0I3YarG0gwkIpmIAwmsbZsnT5aPbvlp/BPC9ZmpjdxoF4a9v
WcTNKPXNSnabXATYshnSAMrkP+vg+8ciW4pK6Ijt1+/2Dk1d9LlsXgxg0WmV5Frdt8vLEuwb306W
ZH2u9BZiXCuVXaLdpJEgABUJ4Exfppq9FDE+SiUZd+WUnKS2CS+vYetogMKBkhGKmOi24m5t33SD
IzUOWsurl7q4rpJncxbFfFs5iLUM7uJSrYummqJfiF0cxQchxi65Rob7CCcfOAJd23J+a2HcLU21
qmY4lujeMcxXuXLCwkEZzGh/VNNn1Holin/jWBMCipgBcTvldT6hDKV66hAJ3jmbWdO1FM4UOCpt
siFjjbwvcYxiYhnE6MysC0A6lS8Nmk9gEA6tV3ois7Bp8NaSuVh9rGSwnAJgdGeA8hloaXiYRoEV
NgGasneX1fAdLIM37mtZnKprwCtGSwVS6nqoBR2KiPou2SUho5NVMNx1Z4UMvUoZMQjZuixAM+4w
vgboHVvwJVtGREGWEXinAEX6QEyjzIOZLIuFdFX0aBI88YqHTPlFpFta994oqhRvXz/LQASlm6D1
5JYNlPqhj8D15MsdMsXNLo+wQgwOXN7dTXeiyGcxzNCsovkss5DEUMGb1/vMdeV+pruZlzPazSBH
bC8wKsxofDzMszi26pW4alITbRnwTKns2m0pcaMh88byeq5iz7+8NJEoLsAp4jjTbAncjUqp3Q01
CrWROd9Nin20pj52CdW9ywI3M6rrveQsZprKje3M838ANfwxNMPJ7+9y36l8+6eUuQxq234lwRzO
Lj1kwSi7Ipa4zUBy/RGcSXX60ciMCcGqCmSEXvIrL5fd5Yb6047e9m+z7PajQIm2nNFaJGdYo7bu
iaYCd95ZbrL4ObIEcb7gJHncIWmK5RlNUDDco+KP/YuON1kH9AXrMRVRvwtuHQ+Zoap6PQ5OA46h
GZB8u0ZHjTwTlWe2hgeM1YaZnPlUprzMsgkZ0YW+208TM1voL5Y88J5ZoQbwEZRt4ufL6ilaGmdQ
nHgYJppNeGEspZuQX3X11mkCGSLtMzlzYtaxplcZONOl/RLUd0An9TIv/sXGIvvQJq6wZs2++oJB
+dBmonROqREI7H32bgKfiASJAxqAiTc8W6PQggmXyNmVsWvBFCHj8BiIvrrLA+kG4AYAKWPDGHT/
iTEBA50mQHAx4HPgeP62mGMcpZlU9GgDztG1dtS0L5fVYjuKWAnglDExF9lUK3QIDQHZS1/yoHyN
H5Nn7WYO5KB1yyNSHm+O5ma9wGxsJl3WS+M0cjQAYi+BYfA9+utuCvSx9a/ZvX7X7rRfBGTTduHW
1xK2VUSyux3ArBbN6eks65m2kHfRg+8gs67s2xOb0UyPorBh896tRLH/r1wesmW1USIV59vyrW1n
Xo3htUL0BBUJ4ZSSjHbt5A3g7GNtconVBKb9XVzJ2YygV0vhHFxd1r3ZK7hscb9Xp9Sz7QT8wY9q
K9DJbTk6YAB1B+kjHuN1yAZCUICAD+vJkWY/K2LuqTX5Sz4JfLZIEqeCdCyWKMKcqR/bt715TbsB
HAfPiSJi3Nq2Gsp5SZzCjR2x4rJlrfaY9IFlHEOyk++W2Bt9BjZFYuEE97aXWYnkFK9G8FPkpgX0
tnvSIIlaB9O+K726BWpzhLSS/GV0RfSDwnVyilgW0xLlHcYnR2/yTVBw5DHiSTDWooWjfyOBiMP9
/Sn1wQGsVsnp5NLq7eIUeEIyCrj+ChzT9/2V5Hae9mXYD2jzdsnPKezAIl+HFFVt/7L53L5453Pl
wq2kSrUkV9lLKH7Q0tupfCvGl8sitmN0kDmin9jEhA7fgV3aIGGtKF6T8VWPUbzorgbJNDvBGjMu
wg3d9KgradyKKmeoRnSC5TuUegI1lL3qJvZSHzf+4BhuFdZfjJ2M6haeWm+pByajkKKHRbDk7W09
L5kLKXM5rcy6xZLNzJ2CBl+QB/addmNeSc+Lhx7d/fj6mboa48z8zzbzYWapFI4uDWO+U6VxOFIA
qx4Xi0yi8uT/uJdnOZxHHyasLZHfH7TFA+uK1e8mz3ZVYATIV/IegYUIvozdgY935CyRc/FaYetR
RCqwUk+PmNh2KYa2h5elMt1BlJP/H571LIuzqLacxAswzn+nBpI9fY58BhOPacNHERvyppIwVC4N
noJlRP/2rHE+ZlalwYkX0c2wIGKuwiF/FWgiO40Pe7cSwhk0y5n7vMogBMxQO+VK+QKowHd+vPLe
FlTWmA+4JIozZUVBK5IaiNCV9ttovVbaj8tr2d4v3dIdHdCTHxhMl9npZ6oj0psWc4eMLx7fKlK6
AinbGgDetv+K4VzdpKbRMrA3AAuQ27sOM43jnXEENN91Izid7R07i+I0QFWWKbUyrKinfbvLUZyh
UaTsL2+bSAinAVGTLXNJIaRc0oe8i77mlqhKvO3FdAVN+uhy1T8w981ZVRtdGbPZ7nHHnoOYjTuk
SWB5cyChLztyy11yq6Uu9bIXI3WXn59Y40o+d2ZtihdpZwLobqwfhvpENMEebqqeDvByAA6A4InH
AFryAch2qQx8KQ2dP6favq+dr5eXwPzSh9uzEsEZOZ1KaqVHKCVMk3YqZONasUdPGeIbFRglTYQR
dqcML4vcjnZWMjljJ+WoqNIYRbT4sAA8FuDf3kTAg/cbAz73ZpElFy2SO6dZzaUx6xBGOk2NSe7K
+gIIooMytz41hh16n74kZh1cXuX7E/PjzgJFVFHRavyRj9G00dbcwWHlCLGWWzNUPc0HrhJjbZmD
4eQgXxjdtjcM77zZJ7eNQHm2PaYBJB1LxdACgr2/DX2JsaSqndEaYjxi9oyhEQTGTXkqrrK71q09
EiQCu7KFAoIZj7NEzrCUulaSOmI9NojWoxBRJfpokaABfvzwTndCfElzRbHX5i1ZSeUsDe1KdXQo
2rlR+I/Ux1IL6+H+8mFuijDhAFB9Qv2XR25ZugylvBKlysb4OhghVa4iEaeFSATT4dWDtxnNoR7Q
3YrCUXcqHW03TICoSiXB5dsUY5lAiQeXEDCqubvX09yu+oVpZX8sze/l+CyLmmo2+yUBXPZHBqd4
arNMo4XhpndYCONUeJhJvI738TEWjBWJFsP+v9ozSaFD0qR4xTjO8zRnrk1P3SSotolkcNo10zGP
M6VDbi5yTc2vAG9hCUzFpghbA+65Y4F5naczsYAB10yGjqMv3pr+VlGfmsW/rMBsyz8Yo7MIvmJc
kcgxUnlAyg20R2nz9qmuEmUlgAWEq6MwgaUPOPARUeVyGIwr0nzvpx+G/XJ5GZuGfCWF81YZiTID
w2QMQemYT8STxtNQKF6edq5mnujwdlncdlC2ksfdlmK0qdPkiC3TqXEnzEA3GB0tw4Z8idQvtAmG
8q5p7zH37V4WzJTq0nFxN8gch7LPNdSXCgxcd7LX5LJvTMRPFhG6m0D3DPb/1bl1mh1rXYEdBaZR
VvzImyDrf11ejOjQ2GJXImzSAbadIvWbKUDpqK2nwqqucwSckqqFxgwK9YRGAgaTbRsEdgoMb+rg
qnjP366E0qQiOaaWf3tfBcACAHbzAPm6F7nZ7Q08C+LsdlvUDm2jBOzRqXGyTembJA37RCkEdnuz
W0dZLYh72/eJ3RURbVDQvYdnBfH4jIg39SWPcXBrWNqALqTey27FvXaizeQL88DEiiRDkrKdGqLH
b9/vGx+NQh74DPaXVWU7aXNeJZ+319JciTuj/v0KYiNNKXCToiC9KYEn9In5SmO1pe+VyZWOFCOZ
MbZkY0uTQzVc1eObnVeurIuYNgUqonJWJBnJQJUczwQqf0s112y+WiK+KuERcRajB+nEQHPYX82J
3DFzPGs+0bRyTee5bR6j/iCrv1RV8Gjdvtl/dJ9PJZiAxqlsyc52TVwGtQQmX51qP+hSeqUV/1QB
YUSlTjCOwvT8o2k8y+SsiWGlM2kRLfkGVheN3wioiofUK42vRPXq7nnuRQhi22HtSim5DANqSYlU
1C0w9dC6eyB7sDsFecDCGhM93V5ypwE/X1Tz33YB53VydgUx7UDkGBmUqL8yMzTD2Kl70xkCXPPt
uOAshbMqhUEstVywm7QlX6OqPbVGKZzHFeg/D/DRm6jv923MUur5QfbkH42X3lo7ckX95jDcgKTo
TvQm2O4qOJ8Zj0G/VLJTLRM8t+EmN86ecTngAeRjsPS+ek52kR9/of5whNHcZY8YJUR2QOQZBHvL
oz8A6KhTlR5OfFLUfVOSB7qIoHqY5l24DPxUejxV+pQssGCpDCCnrP5CZ+CYGlE4keEE9lNBvL39
pFztKmdlFjWOp4KN2RvoFerQPFWAh3Rw0xlNtwt6KSVf1GO+uYlACdcwlALeD5uLT4qh1zs6QEHl
IbuObBXBqy1yrZtXbSWDMyl2ucgZ5sh/l9/7Q3FUgTKR7JuwPYFMG+jR8hUYVUJV2NEgEswZlsEY
mrExkGHWHllDmAKMnUDy8l+Lp3kynug6UJGdw2dGxxnw+n+3lLMsU74oSmJR1MbrzDeG53460Ppp
1gUh2OatX4nhTIvuYA6Laji5yPqKZLSbFo/IJXmXA4Zt9dAw4Wc7ivOBb68AV7eqDsgyxjJUQ9bC
qRXhv20/ApyzDE7pmznNh9LAQjSjBaiufY/Zbne0q326JO4QVTdyP4QlScOWLLtZa/3LS9y+dCv5
3BWoVWLrrdVg2vo+vSK/yoO6o29gQE8Oy5EliMuw/bfbyt2IpCoHIHWjfaIzn1T9H4ybCh44m4Zr
tSZO82MzHoEogPC80AZ3zo+yFIVmGvtG92ApweUN3FbE8/lx+j726gKq4STfWenz0J0q7aUURZIi
EZyuL3ZTKkaB+q2lv1lR6UrwKE0fC5RdpIl8rS1b+rpTe+xat9MC+sDoM+VDV7nv1JmdSBp7TH9w
Lucz4ru6AOzsqH0Daer9EmSY67GfcpcV3ocwEVakt03hn0Pim7uIWeaNGiHGQv5A7pWdZhVup4Kc
uRHp9vYbY7UuLhy3Z6XKVKlm4YiJ5tgyiHp/uZ+87pAepW/Kt8vax47+0i5y1gONEq1aTbhKLHJU
Ts6OIYy34peTaAM5K4FhYSMbeiTdktxdKpfNODgPaBcF1+VOu6Z++qDCo4y9K6KqEei+ydkKMDxJ
9YDhg91k/iJ2e8zL3jWJCCJBJIUzGMRSImvIMe9VpVR1daVUfV2afixzKzgvoXp8MBdSNiNaY6XY
cWcfUVY6znfK0Q6QMr/9VJvTShc5w5Eko1XPCbSjaF/q6KkihZtNPy9roEAzeK4Ay5RnPR0wkqCx
Eth81WuymwOPWH6+LGe7rnNejMXlAOWmqyRgJ2CaMnyHAz7JALMIje8W5gDnvfOUjgITJfAiFpcO
VGYDwDETLJRO5BuQyihulE6ljwnzxh0d0NZMWdkFl1cp2k3OeqRF08x1gejJSDovaq7s5K5pUhSS
wstymJpdsBsWZzcAqDGMLUEmJGoeqFO6ZRfvsmS6StXqGt3KJ6evBbspuGIW+/86HdK0ZpfZuMgd
/VHF+1LCBSDC1vnt/TMZ6Bi4Y0EP9rcUY1q6LiMoQKQHxvJAr+0DGhAsMKzbro1JiO4kfx/3jiCL
v3mrVcS84AsHL8cHkty+NZsySpDnBCCsr4LXvfHiQMYYxIzpNtG42dZOroTxA6NFlWgOsRZ0jkhH
yQ4iXd3FfS5QEKYAvIKAaATVARutHB95eBdTxSgOyl7zqJiHKDJR1BtHc39ZDbeXcpbCWcO+6GUA
7cPuFhgpjx6iOFSkw2URm2X89Uo4Izg7mG3ImYvUQwWBBjha2PCylx2lB8djTT4VfFgF6hskOd+q
18vSBQvkY6oGUEZVnsPcK/VTod9EaLeggg4V9v0XTooPpFpaT0oiY33yMUEYxXLRqt+GwvZc0VI4
c5g7pDeIias1H20UXzP4LqCVPDGq+ukl36OTbz8JYHe2lRD91UDtAvwEnwEs0RYGSBaQbJlV/0/q
FN9tVPIvH9Bm+g0F9D8ymEVZ2SUpTVRnSJDKUWsvCllKuP3SoklxRLNHv8Mb+Uh8EWu8UCgXb0iD
UtvGAjOPuXYVMElpkIWO7CUAJYvcFh2E4610JxpD2dxNRTZ1GzDwiuZwvkVqpiFGOQHIJTrGT6zc
0EKZtK3gvm2qyUoK51liDH+XtlmgYQrxgDX9NKXedQyBYmyZeXUlhH3E6tDSJEn6tsG1SoBl3rd1
SGaFuelAtUSdFtu2fSWLUxDknJUi6xB3xIcBgPAgXA7Np85/Bz3w9YfL6ig6I04xlKaqS02GYkzm
jnS35iCEG2Kn/MFcKHBUuqWB0NLktKBY8lm35RggDqfoe31gMJP1KW0BqPCbXZmIqo3/YwPPEjmN
GEqnIUqHNdnXdqj5xX327Cxuv7OO6j6yXBHp7fYWnsVxupEMdbGQhXV1d4eZXsuieZpt3Tv/PqcP
AFFTjaZH6txRXvTsZZq+a1VYVP9/hGe0A56lcIpgWsosUZJjmDh+NvurqB5duRcUO0Qr4bxvN2Z0
sgg8Ryn9iJ3ALr9Ng298pidkvRLO/yLI1I3CqFgH5ZMW30bdvpYEt2bb5vzZLP4NMtvAScoklAAo
fW277NYY7acqFoVEIkXmXyCm0Qx53SLKw2Bki5vD6qMoER1ALwf3J+pi3z4dC3RvQM+1wdvxt41T
kbsy1AmJwRaGFGEEA0x1rfh+/kwPigpcQWCz2qr5geQ206LFdCQckDWMrm6ge5zYnhKJMiNbT461
GE7bBlrl7WBB25a63XdTEmSL+o88/6oS+XrRJETpoyBHvGkJVgvjdnAAPMlgUGBc5NHt1ANLj/z8
hLX+IwCIqX8fUUwikramA7Q2jENlx0b0Sru8AICY/v37kayXTUrgS031SStOnexf/v7NlN/5TAyZ
i+mcSOritkLZn02GsJnx+LYESAZ7UDcCY7P5fl/L4hzPXHZ40/ZIpstH6fS7Yta/LjeT1xwMD+je
+3+5Nra5qxhB7YhZTQSzxumhBaNycV1arvMdiwvyUOoEO7l9UjrA2AFxzN6efwuLZ13NKAvoiHwb
2be5iAvvf5zUWQDndbpirttEAg9x2alhXkg75Kfc0rSPk2buqC7dWZa1x9TgFZyt5DqjCMJvO2QF
Jed/V8g5JAqAqapmK5T21q19BBjOCd0hCzKAtuscZReNpoGwtZb96IdgZSWUsxkJsnG6oSCZqtaR
35b3g9LqLlLhYWfhVk+56DUgOkbOYtRVlrbDwBpEpDy01fxo6CJN2fRV5yXxvioeAaWfFQhdSXWz
JIGzXNf03ykj76e6RGup42T5DtWjUTkZieBqbZ+KZaugnESdj68LR1prLUuKCMi2H7Xa74E3VndX
Ux3Iowh5fXu3zqLYga0ucYsGskauoABpc90stTvKN/Qzo+wMe/q/y+HuLkBbcmmwAWs2dN+0/k7W
Hvr6RamvVFVUbNtWr7Mk/hKXPeDTEhS42+nUys+GiErjPb318b6cBXCX1GjlriQZ7Dmoq7zFB+/o
5GmvMtnro9tJwCCxXQBzuPOX/H5K/XgC7aU7vorg7NktufQV3K01sgRtd5gD8ruGfsmNOujml0KX
/L7Mwqo03CiJTpLU/nPZ4ItUhbu7shrlU1whjBmcUM1fSYeuK5F9EMjgGVDnKtWNhCCJSau7abjJ
KXitVGFHy+YT7ayQOuf2y3owSzsCH4Wz14+xVx2To34nvfU7ZVcEtuUWn3PNf9SGZ0Jl8V/cxahh
kl/khRHbV0eyA6x97jVXDCRd2Ii3GduuVsjFArJDtB5Ieki6hJU7+ZgyRyd/ihTcXeIhn3+Hph2/
6MEUIcr2iLaWsydT3dVZ28DAa7eD6qpodATHQo7uRgPg1JUv+aIoXqQxnHEZtaVMJRTYfcuUgnag
QePkQW/HApMv2lDOsozOVNeqAzGMEKihnZeowOsnb3b09V/dMp5rw3TU1CxNJJEkCVPg/1QWxp9s
EWP85mo0BY8RE9g+YCD62+pXWZLKTgp9rPLM77Io0ObqHiDcHnyn4OkoEsVFwKVMFNIR+Eqd1a26
gzN8H+unPhOcz3b8tloSp/EI3ep6lGGdFpm8UpIe5aL3tVK/svN4r0nKXum0K5r2p4nKx2mydp84
tpV4Tu/7zKSRjv72Xdfmrtq5kfNA58fLMkRbyam6KZFycTJGJ6e/keymJyi62Pc0FrzqNm/Uaimc
qteoA7ZLhLIcGmfcrL5y6I/J+ZfbxfnRng6LQlW0TlVKfTcP0ZOdYdBUiUWKvl2cWC2Gc5VzloBA
3s7ZA2zwq8STw/pQIx1c38YBqkm7BQBB9S/2IlNfSy/yLp+YaCs5l9k1imSogNDysaWeNIRL3QOe
++mykM3ecvW8xvfm4lUMZ3WS5Sy2Aaigf0BvowN/YNkDDHKvhXrq1jvb7Q66q2CcEpCQh3YUmHzB
Gt8v5lr6UiWRXCPf2ao3lvkUgSELFEuXl7gZEK9WyBmRqVXR5BohVWOWN6MWaHriZ/NNaTRuJmSK
3n5Hr4RxlsSUIrDPSYjx9LA9KH4eODfkqj9poRnk9/Q0imKe7ZffSiBnOyLb1POZwhoPgYbCWXFs
UT3Y/T6y9KgH6S4Pc4GbYb/5IYRcyWSnuj61LI1+c7/PUktcKwOTZ+IIU/tsqz5KATuVbFiWg2GO
v6VUoP8Y9Qod5vEhf2JkFQNCZOt+9BkwKcDqBNdt20D+Ecc//ejUzB14P/CGd0JAQwIpr1yO1f6y
Lm7v3FkI5zvpTKNKHpGTKumxsV900cD6tjroSHbZOlh4MbH496ZJTqbY1IKy6wAzKwMUr/zCQ4uJ
48pfGcUrIIIeUhFfweYtXgnljH6r2iNaEnBStAsi6WDruzL9P9Kuq0lunVf+IlUpUeFVcWZ2ZrPX
4UXlqJwDJf362/T5jlem5eGtPX511WApgiAINLoFfVSRCS7mR/NY6CixAn1sHzrtTitOObjwrm+O
yAYf7nuz06YJD0Bj8Ql9SaVTbH+8bmIX0ImqyK/94ZwaogG2sSp4zmbAj3rdEcB0aIk0jvy0gCGk
8JvvseKugoacYGE8//0U2aNetkjoq2oOh1Zx4sS+zXKRkNj+4jBWY2GS0QRkm4u0U2lGequygmUH
obTKq0PymF9Mn5Ej4vkC0WlhHX73QG1McvF2iOKlbFKQ0pdVeTINXGHGkosSgd3vtzHCxdhsXQjk
UMHPAECG0xX1oV17ZxTL8+wvxkJXQYM4KXhrfj+8hpGWpWY1DESFm4lVCDLPvh2D/hw50Ht56wOI
vFrkTq5hx5aa6kilBgkDPM251b6rk+Do/sUtXo1wZ7chkl3PCyijep/pFFRBDMay+TH5PLywci8k
OYWkSrvBfLMu7ih3DcnaSQJumiEv+zC/AEvl6UcaRD/VQKRjj7GPoxRcP92i/eMO9wRGAQWCnPCT
9bu8krBsTcEUxq4FQ8UR08AhAFnF3z3E6iG0KGeA5KirO6ZfSSIq6e0mS6iSowaqq+QPMfpuUv83
lkChElXFELskINjRSldLogOm847Xv9jurA6ryv9rjwsZqNhQiPhhhLLzWI8j92tnPI0+831Iu7tN
5A6OsmDgEHWxQ3WSvPbGFtzJ+68/oNJAGqsAIsMTx0qTmqXZjAYlWuAncmOATc8OwfblJL6IgGd/
/15Nsf/fZE6VWnXFSHHFVMA4j2ByNd5GnKZulsP5yKhj3rBvCF6TOG7GSxVYR+0yn8pnxWfJoCWa
kds9axt7XAxZtaKNDRUFRb370U/NSRnycCmU3qGzKdiq3c9nglXdUMFhAIXl3z/f3M55LEOJ0Vv6
YOge1fbpujvuBvrN73NhQ8nTPpNyFKCW6J6uH8oxnHJBNBSZ4GJEkU8W8CoIhraKisLtuEJWWQB4
3D3Dr6vgR3YbbbDrvISTSdpjRw6EmG4VvW+6Txpwgtc/mGBDeESnRbPeSA1kfpoVyvkXXcRAvt/V
36yFiw8JuCwk9EH/uTuA3ARfzD9CgAxIv5iC5exvDrE1aFGCU4ifODOggtXMGnty9B/05UPUn/RO
4GL7m/Nqgjst2UCA1lygFZRmTyvmSOXaNdvRlc0DREYF99H+axRs9P+uhz8vdSrVEso+CAXji+4y
tnjbV5+0E4tuxTtRF5n57h8vto057vgUuj2Yo47PtzRAlyEJtCyfVPcy4+YtYyelIV0erzvg/oPH
tHEdguwGOQYX7VY97iozBlmo9vTPkyfxzNuqPE4g0FXBbt6+t1ZnFkGZ9x3l1Sq3i7VqDzLYx9Dm
JMoZJaKnci29Lip8weqYe//5RV/tcBtY60ljrgtALex6lH2gzo/6cXbtEM9U8Lxet7bvmq/GuO3D
gz+yUhj0rGpxwNnrUOWlHu8zsGt0gqbG7vezDaJbYHUGQxGXtlOTYPyBXfur9XmKjou5OEosyC12
1XnRAtUBxwaDisbPAWuL3Ottg7dW9H0O6t5hnAllqH7TwuQRFKLB/48Ocm9pW6t8xNLjWs3BJuR1
phRENjC4E/Gi+i2CCRrkTIghqxaBYtDvV2Fqp2Y2sKtQMr70GIKvozAW8WjuRXdNkUGxJsugIONx
EzO6hHFvA+YmW5UHeL2rFo3Aw0UmuIPUWoU55oyTKDFedOVsCQtk+wbAg2UCToksk/tO0VJLc14v
aPFMteameZuHRl+ngmWo7O/kDyomWX+ZYX/GJrGz0iYt+4VpUp3UE5MxTjzblyAKOmOul3WyJL/z
+6N6YI98iBOF1F0YF6lQInT/DzGRyKL8g4kbbr3jICWpYpUQbpFBvjUcouEyyJW3vIWfTlNe7XAL
XqUMPZkGbj71h3a65ONpiQRBYvfy1+B4GrHAu0U0LvrRalZyYwK4V7qZg+FYgDmN3g/+4oHv6yKi
DfiZPP6xhRtrXPhblzzP1AgxnQk7SE71kx69xWiqo3+TTFcOfgoi3UPi0Xy+Hnh3fXRjmcsJ1zm3
m2QCA6hVf16Lkz6+XP/9vcC++Y58Y7xKwTBom8g5lIXmzjDMP2SMWtLMuK/0DPl6IUhABevhW+SG
UWXTkqJFrliHKL0fqw/X18N24spO8R3xHiqxNUSQ8M62LxO5S0ZUYxjfSTc7Xd86uohBa/dMadD+
Mi2d6KrJ/n9zuFea9GqWww/XrPvWgiHaqSQVWpWFrTiDZAuS0N2vp+H9rVmgtzT4r5c2RqcbTHVn
0n/MQ+wMc/0WC7qiKgQS6OAL585VNpb52lK0idH5mRoXbJ3NN9qO9uP1bdp1u40Z7kBNMQVHW4ZQ
ZJXL/E6LegOghXL+Luvdt0hfOl9XqCBk7O7UxiR3khaTNvGk4blA6+JSSJDhGjFHrNZeGauH66vb
vedfTfFFVbVZU4qBbFyOanPCGOdtodFziV7xdTN7OTXYeg2Is+oyiJa5vWppAQY6qgOMoYNsI77P
sofcPhDlYzn5VD80IlqRXTahrUFu18yuj61sUdALbx9kaGvQ+xZTB1EEhr3vzXIYVbeWRS263UWC
5RS8tASRiE8Hk4TWlaTAJkvhUa4LaZAculA0cbvrkBsz7ORtzjE1jVjNZCSEtLpNjKOkf2rTcza/
w5Cd4ITtOodFUKbTVczo8WNfWb4sGURlUH+UTKdOez+TLAe3XHDdOfbMIC9DqwcFHwvE/78vKKax
Eq0RULu2VgTFUAdTZ8cO5ukFdvZC0tYO17aKBqWdZANdJbv9OK2Dk42iFtLewd1aUH9fiV7HY28w
CuQqS26mVXfnVblbjNWTzUFwO+1+NGhSmQiAJsql7P83XpD3XdWXKsC6Wj0bjl7L6PZow7euaWLv
DduzscQWvbG0jppWQcvb9JqldZs2PkxteY4W++m6md3d2ZjhQgQ2xjLmGkEvNgM6fCzoJPDm3ZcU
k/H695NxMWE1+iirc0ARqnP/GUy279kZrT+Yt4OPV/ZhvFHft4gR7vV17UWFrVUumPcx6fPMBPUc
iwrawfZpoAedkG1rt/67scNDILSynFvV/lljYpp6YIj6lp+ZpViY6e32Qra2uJM0dPUMYSZ0mbNz
9KCiIpPcsba2ckLTGRALSahOIPB2vieHAc0+T2JsHfCdN3Jr+oqkXpJMFezVvhkDE/6KjZFkk3t2
lGoN1tcYKRlyv2OOI9UuimvXogLdrgIOQGe/7HAhfFLrnOAbAq5iO8159jQvfSCH+T2Er88W2ozz
SQ6WJ+ADAlMQNnZfI6gl4A2p4Da2dG6JfaGlWqLhSxoXi4BkA7oSXhxGijOe2Uiv6LLa/aIbc9xK
1wGMLzRlJabkc1c8qOSbNofXD9j+11Q1w8SeoaDOw2+UDkwDhOBCVEMLk9fS+zh2K+8Y+5Y3BtRz
ltLt0HNRTUdUt9tfnamgX6Ww+gV3tmPgdM3VNHK/MNDdkQtXke6tSjCmt1scxJMfKlBo7hDt5/o3
ATix13zM2PAUdduX9nbMHYachcatAn6t0qOH6hP0rgRHYbfqCkp6i4ABy1JlntO3qgt76EFn6Scq
OAMHsLEMBxJWB7Ts4CkQ1PWvb+Put3y1xxP8Wl25JPOI2zmv/Uw9yODefpO6+GZNhItbSdvKMS5p
VoePMCaaBZQ6tlueqVf50lHvBN9QtCQuHVBBsaWXPRoxdFgv1Fqe5Km6MVtRv2ffQUASa+s22ym+
oZSg8lBnCVp/8mnxy88YIMbSQMNmOs1Lcii99K6+eYtoBeZiFDy9kOsqfLtR19ZOUjP0pjsMB9FB
djVFhMTY/XwbE1zsKBdtKijBzQna6aM6Nr6BKlAq2qT9tGBjhv0Zm+NlNHmZVnOGlyqwZ+1pPUig
G2Jzl9DfdOlZdVJPo076/rq776Y7BJUtCwwDkDLnXFGhKm7QGlAgWbvJ1osFncrrBnZz0Y0BzvkS
SsmU9xgCWtrcz1A6nOLiSDLN6xraCmztJwTI4BWECiIbPFMk3lZ0HAcMXpaQBgCtL9SfoCZxMt3V
XXC2asupXBHUbT9CWYSoBqZKwYrCbRy4ZaxBo6j0Y2A2JFF5IDS6lyPTz6fmUpfR2Yyal6aVTkVD
nlZ9uVkz8xZlVMH9s+umkCKwLQOlCMInDcMMDl4UVTG1pj1WypfR/NJlb4A+6RsT3ElgyipjE6HU
YdSpMyTUkdSPw/CWgsrWCvc9R23M1sQC8GlNzkqDL0YEbsISbL7itTXAvSSGKLXSEeB+ry6/l3Fg
RLMDOpY5ulGqm+FNDH1ba9yDopHIUGZdBGGQEmSUlkdtiK1ltQfhXbAsvWX0eGuNe1xgZLu1BzYW
lbbSp7Zfw7WNXWPJ3suT/QI4lBtPlQClvhtCbILXOd7c6D5x2YcxZkWfRvB/TQO3QgLt7M4IrgeR
3XKy/mqDL7oWQAHG6QobePw/a14bohnvVwcSgbVbRu+pc0GvUH+Z70VdWLY7f/qKraKvZqCIKHPf
k5oyVJF6DE3MOkYJigMZemdqv6JCJduCctveASaKJkNgBGAr/Pv9AlCUNirTDAD5ev40Lg8U/MEN
sqvrX3Jvs4gCHgKwb0OPnkfF9cOYxUOG4lBjfTXUF1oKMFX7i7AtIKVRSsFyfl/EvOaRBrVsTB0Z
GqTn3ye2V2lvGSxlcqT/GuHi0KokNIL6A/EMWjrlfMzo6ujlh+tfaveJsrXCxaGsxAjVUGIpTB0e
LED+dIhDw2Fj1XGgHK9b27smt8a4mNQPWq61FcAFcq8F0aI7NbWfk6a5S6Nc4AIiU5yf2a3cZz0h
eHqRj5IJMrTlGKvAvnVN/fn6ovYOz3ZR3OFBN3lpFAml/qpvA71pvYFcUuszIZ5E3wIi2NriopDV
0qbVgNj210o6QJo+lPT0zl6KNwS7jRkeDmQvHUJghY9nNS9t+jIbAkQT+yR8vNn+PpePTXMct1kO
HgR0oof4tjRO1eTqNupr1XejrL3rGyQ4rTxxf6XXdjSM+GgTHgWq4nTKcRbCO3aD93ZNXEyQ4k6z
bQ0YuvkrSFcCsK36Jkjj4nC57z1WmraP+q14HnF3RHhrlwsTJiqtFGQpBFR1TB4r9z+Nvuwycc76
slSu/lOItA6YAkMdVKEmuosFB43n9Mpmo20HJQXepKkdTf3cy5CGboIqeUuBfLtQLnikXVO2nYa0
V9dGn1gddKIKZPP/8YipXODQoBFEDQ2+OagQ8akdMjuK9PW6R+6m8IBsA2SlWQBjWNwBoCboSQEz
IKiODkd0/l1wUYIZ3b40UBytn6hQ7HN3lzYG1d9vrCQv63qQkA1GNVg9i8sKenKJfpTk4PrKRHa4
UxDVozZHNpCdbfbeKm76rPKM6TZVRc4gssN5vb72hlwz3LQy12Aq/VZV6QEP13YQPAbY7/wRqTbf
jbse0yIl5ponzLvNQKkVv0pEQJD9K3hjg6118yYGq03b2ewEd97ksRMcfcQg5BliB6Htidi0dgt4
W9fj/BvM41RdJPh371M/jx0gF+8Yzi/KHAOMzXaY3GS+fb9eFtmpBcmfcKncXRmn1jjVOrINZpxJ
MKbv9GPrUU/x5YOwpSbaPO62TLNGq0iD0KTobpU9kEpw8+9eLCrkgvEcRluXr9qpUw3NSh3PEHO5
naWbyb6NDFE9ct/Rf9ngK3VLKdVzT3Kgnc4Yj9URKABoDXN3DMhJOSlu/HOyTUQOuf/lXq1y8Ult
hqEZKWLtlITq9BCJSIZFv8+FoyhOSrM18OX0/iwZD21zuB6GBDvDF8yadlqMpkDBJ7O+ltF3o/mo
56I6jMgGW+Pm2NYVjdFhjfGSiYZAKxVvkVGozW2BB4gcgItAhV0mCZHhAFYfBbQvD3KVuEZWurn1
lo4MCjz/+jPhAlGuVG2yLODX0tXnhqhuPvp9PQsS8/2EZWOFC0A5Ur8htzC6PgUTkhYrbH+skwO/
dhNP9xIvd7UHpXP0oL1bQB8vHgATbRwXhIZCbUDaswKBHj/m84Oe184Sf7zugCIH50JPlw8STVmz
QlPuZfpUi0hid38fr2gbD1zTNvgqtJIWddH0TGNLeSCqb66frv/9u4+aze9z34iQtMjaxQaOTimC
dr2brIep9kideqMuGqLcv5I2xriPpRRpamg9okHzYQCELsUUah0mX+xb+Wg4w0sMKo8ibH3Q5o0C
Z9w9XK+W+YeOkWTmWHQUtb6qCZRE8uK0uTOT1hmaN3FKk40tLqZWVKl1YsyQv/KLZxrWYR+058YZ
gKsHutO9vn+ihXEBVl9ob08SokZUo1mW3uBZmsW510Ea6rqh3Vb4dllcxlcP1mihQYzphNJjSBy4
yah4kw9eIj/7PoieGwLHV7mou8p0KEkD/EpCHgdjdEj8XbAghoD5I+Xb7BMXcCeCPhK0XXH3tVEY
EWTlkdfj7qXDXcZGEuqHtLkks3/drGhdXOwlsaoRuqB32w6BKZ+i/OG//T4XdUuCSsFsoq85FM8T
CbLs5frv7wbVzVfjAgZqzdTWZZzhSv9e5A+qdezyt+TiGxNcmCBzpWHaFRsT681jrjYhegSCY7Of
oL7a4MXH+hKSqxH7TNgCDBhAbVrOPLlxqpfV79zOcKmoOiHY+D9GDvpkRWkZclJkvCX5YU4FtRbB
xvDdIjsi8QK6BFy32nKU68Qf1QgQ1EWAdRAEHB40j5oy9INjFFmMwXRV61wYjVNqZwAdr/uZ4GLS
uPNvk0WLMn1i9N5fgftaiw9tcq+S750myu92eU42kY1veSlJlpJoZGCihwbwewNcO44MFrYxBEuH
FwOpr5lufpx/LJ5+EFFqidyCiweRuTYRaYGO6Qyg8Y/F+JYS9sbRuXigxEZp9THOq7kYvj6jWiQN
ntX+5wPFxQVa5UZksvR1wDiS7haoZjtfZ0xaDWH89BZhpe2O8RFCI2oS2RWM9QBpaJ/tKnXa/um6
B+5X+jSU9mV8P9PmR/7sUgZbhoQWhnln1k72rIL/Rj02P0a0Ct8lt0awHCIUaN3q8haNQLKxzDkF
tDOVaLQi4pn5O7NMHUl7f31t+8HidWmcV+htnmlRgjJRPJ4V7aDEF20Q1Jb3A8WrCc4hljwu6tlG
+p+WoQ2g0DI7S+KQRBD2/pJUvtrhfKHObLqCLpjFVQf4k0MZNgB9QWNmRKEDYAMjkA/2N0IdC9r2
ovRrFyWy2Sle06PQ9NGOaxltlVNzpLdZgzoLZnugIBk56Qd6xjTlQQT/EnxZHuUwaqSFph0BqDO+
TI3XAIOly7cA4gpSPoGT2FxuOc0RUNGVgTYliZVn0hRf5EyZPvSJ/eO6N7It+jMT+7WFf2K844SM
E0pVDBKV+xhKD1khXTRhv4tf324Wd6fMerlMEHFiVSkrTA/KQb1fAsWv70RBXfTl2P9vSgaLkpam
FSO7yAwFwGh6HqPVUcv48N++GxcmNGtsyoKFia5+tqpQ73VHBTJ//lrHmQPiE/omHpztF+Tiho0q
BRkm3FZTJ3mV/ER0aFEYgitL5N9c5EjrOuuVAcxfzTBfqiIPc2P+EEvo6ZmFKMbvX7+vrsdFj5bS
pZ46gNfqzpkBVSJn6MugmaIkbnkEhSaIVUQ1t7+8pP5n05L/YB8fFoxVLgi+vT97ql940yF5YRdl
5ItIpa6eLJji3qKxGUVRtiA4Sst9Tj9q2r3de2P0ybAwtjG4+vwWwOEvB4FBLmZYWpIkUo6CXCLV
n1Y9fap6/RDRQuD5V7cNZrjHaF4YWY12KMJue9/I7+JVBPT6yyYBHGqoJsASfGVxTJdqoSMsZMfp
nDA0NnRlaGAE4mjBDs2f4e/VFBeW2ooaMwizEc/t0R+73qmzF6ue3Caf/VQXUanux6ZXa1xsmiSo
R/es72U3z7Q+TyV4VEV3MtvlayviAhO4JLVRn1EyZWADFchJJgesP0khJquFYIP9JhsmXP7dKi4o
FSOZaassyDR+/EOeDGq90lnuVlATqk77JK66iL4hF6HkNlWlXEPDwcqf2uIF8krOCEr169F9F0OJ
ydZf6+Ji01CkTTHLCO/zVxnfMT+kDxC+OlFPc5ne5ilx3jYTsLFpsKLJ5uYahxi4JHaw7PrOXD+i
rdf3Iu/YP7y/1vXHBNRomW3eUCRKhzWo7hUn87TH+mvxY4SYVw2xt2Twrn9KwX7xMqLtLBsp1ICg
Z94mzmQFkvS+6QWV1F3k5PbT8TFpXIoiWfHpen/xJ3R7h8iVbqPDPyUyQt1emH0KzpnBRY7JbMpI
pri9Bk922WPVftS9mQHYcc5Uwb4JwhQ/8m+XaiXVqDX6cT627lRWDwZRHypa3BfZ+iXPFIH/izaN
CyIqoK/tQJFEES1z+vkdRAidonpbAvDqjFzwyKwCN4mMy5gRuco+OvSH2ZHc1quPld+A2PQto0tb
N+FiR53VWlSViB3ZkYmJD4f8CPalk+H/N5fngoc9rkNV5ch1zeZChlstvuh6eN2E6I7kZwx1MFat
tIf7VcljWn7TEdvt7/rspqXkWOv9UCxOEj9Q4RW2nyD+2jNeJ0EyJymSa3hiY6/u0DWOOix+ZC/O
ar9cX6IgVPFSosNkJSRhrE+m8oWsh0QS9UQEh4rHOett1edNLCGhXuenWi28xZbOYwXafwugnnaV
RYAKwaniBUSbdcAcex+hB9MdTeMSJ7qDeRTB0f1LSe11h9hfsblGtE5W1pgFXOrKbn3LEAAWaqxJ
ULoDFMTYRNuAs8XGAETKjX8p7b7a5uLGktp1bFNcm/YhvrVOsOphLBUQemTziS8CzO9m2LoMCR7g
AnTIEf6+0jKyzKzTsdLsyGxNYEemZ7GQM4sKf2RUGzPsJth8UIwhz1AOxaJASu9GyeAs1X1ree34
sbAWTymEO7h7tWwMcrcZBAe11ahR52WPFHa1lHAUDHWyu8X8iIh8/aCJ1sfdZAs0AOUpZWVQ6S7X
7mx7dIz2qNYHWXogVBZY2z0Em8Vx7plkSi0xaWzMiTxLxcVqPgpJUHYjx8YE54W0TWk5WCjHr2UA
MgMnN1L3+ifbrz1tTHBX1yjJ2kINrIJdXUwEqgL5OHwCwj7g5H5IPdsT3Soib+cur86q1XVYfl5e
DPrIpvH/X3O3zLuuuTt3e81D3ilqjHfrz6l/V/kSv8u+TO7ooZp3k/du+f76txQ4BN8OWlMzVqwV
LSfb+izNLyWYXRoiyJ/2A9PrfvEdoDqeZMzK4QwDUg4972OzSM7QPRiYOZmQ3JenyXrOySOlP9CT
968vcP+RtDHOBZDELkaMmf/MThXw7yqHGBOPIZPRrR4njDP3B9Ecp9AkF0LUfCKD3GggZnbqf3rG
yVPizZhqu4x4w9Re1zqxiJBFtJNcIOlJlObaaiElzqegiIebTJFC8BELqtu79/bmc3IRZE2WVEap
A/GqP1TpTRYFpVW5neS3RDjYvNuo3tjiQkkSNcqkG3hNF6b1KVmiYztqriQr4NTOXStS/UXKvXKd
vcUqjwK3EdnmYgwEb1VjVJAeL2r9LjLoXaVJgdU+LuOMwZ9ZuTcnkIjL810yiRJl4Xnhgs1YUwlT
BKyj+WENSJCe0tC+lEcQvvqSkONd5DdcxLHKNoXCC/pXMWjEUdZ0SjU/55Mu+KBsr64ENn70R5t7
Q81K+M1Utw6KTKdqpd7at95qLoL7QXAD8WRBUw7mGAttOY+Yd7rtFtX3674hWgoXUSQoHRVrhdy4
H85gUnPkUvUz+oyZKu+6IcFZ46frV53+D/kex9rzZCHdlzsXo/4YwGg/rGDKvG5O9N24CCIlGcYa
K7xq1DFrAfZLgLwCZ9DjdSv75YLXU83PLq1gGlnJgNs7uvSfGwChdKhprG4PUcUMg/VvQkBtzHFB
ZBwLDeJUQOQqqLVopwowyaL60dNvgmWJvh4XMGTQEkiLNTL0U+8bpxEg1jZsbpCgTpDBgtzmRXTP
iPyQCxPxoHedzJCzRXRKUny99ktnflCWZ8HKmD9fO7pchKCYdFCTWGcd7rZw2Nu9dK1zjnjUnUAH
7QnMCZbFA4K1frQ6A0RsULzKbzE2tUDlvAmSIA2txIlB+AQi/RObsF9Ew9uCLeQH+mV7MdI1wkLH
+UIx6DsJ+juixIBwkQNAZ3MZMlxoCSi9/e6IEUi3G5w0LJy+dlYfAoilkDJGEOD5gr5RlondUR20
EuqZSG4jP9RvGhd8PWOEfdjNIw2cT7KZ9MCsyTG0T2Td0fubWUoE8Ul0L/K8tgDvSg3t8PnKH9NP
KB7I0G+aH6vPulWiVqYg+PJY4aaxGi2vwWWWKyet+WCPP1JQpKahpojk89j5uXK+CBc5ynaWJkDX
/uH0YW+Lzk8OmZBn/SfW85odLl6oRplO+IfZ/aB5Tm+qOws4n9QHSuEWyAEgVtAR9roXK2hcOjhC
1lGRH3JhpCzLNbJi+GE6fxqqD5YE6SaR/rDgU/JVfLUZ9aLT8dJYTtYpPw0oSiSHIRT5xv5SNFuz
MN8E5Be3FBD+JB3Kb4i82tmIvlPyLZc+XA+D+7HolwkeXwHBtTnV7AlOQQJDvpksAZxNsAQeS9Er
JdEHhh5RB9UlyuqreunlknD2h5WB/nS613VwIU+qFrXpdVxS1K2Y7gSoX60jCZvb4ZKF/+2Tcc8u
lFsjpY5QkYqns9xezDq4/vv7zvW6FC7KJe2o0pnVAErTbebbEa/YLjrGGUaL4hc24GtLojnvvyRL
rzbZNm4i61zMs6qn+Hz5ApBPE5ThXDo2LkU0ZBcM0enCr7hf3IZs8v+c2+YSprKOY7mHFrXXJ//c
vJ7tNok7+7hzPRHgi8Wca+7BxT7wYPRDxdwDmWflLgVrFsnesBK/Nqsw0WeIQqqyf30j/3KRvC6R
i4S12hC9jrBERmvLMHusfWQ4PzF7gQgXLzrJXLAoWtD4DhEYPaLxbmmf51EAfP5LOezf1Sg8rILI
A5WyBGlLce6OVSA9Su7kLvcFkmoLjG2VW7jgnv9Pn1DhARbpFGGuv0SklcPJYxxBEXW7g+7IAbpH
tSuCfgm2DATcvx+ExKaa2rCB0g5bBoYzv/nSYstYVXY8iDp+14OjwqMs1rKS7JixpKd9HdYrxElX
sH4uvSChue4ZiswFlFKOtDnrsXFaWzvKSJ+avv9yfZ9EJrj4gSmXgSSxRby8fUnofTKIHEH0qbho
EWWJqdICqZ8yDB/yxL5khhY2RfOfrisQ5P++/do8drY94dE46b1TNJ3TdpdEFU1vshvi79EI9EO/
WymlNTGjFvs+fK2Oq9dCxzh35wdZcxU/OY2O9nx9d/6Skr0eXS42xGOxSn3G8HJH1cXs4wGIKHfF
eFDsx+/6YIbKbxqY93owX+x70ftRdKZ4kscpi3uiL1AcmId+Cpd2iRy9SNJ7pasybzBq85Gu8X1V
TO1FVcfIK+fJdLJ6mZ6tNG4Eh0H413ANJSUfhiGbEFHmwDixxDQPzXes7yIfCjcXnAvBxQrCvd+3
OqaJPNcRrOmfFpeFzSRY7uPzv5eAdry+0/to3V+3qvLz79lc5LmZV9qi4sqJLlYY3yQfkkC/n+5i
OFiUOLOv+blnHwFPozeaaOJfEAR+Pks3tuXSVFYrBi89OuNxdt/mNAL+JAIviWgPBdHg51W1saRV
S7NYC54yo2s6RemaQRtannzX3CgnpstNb8TJuOj++wkn2hidVZvkxdCz95N1anB0JBcCz5P7j0Jr
+pRBpFaoQH49r1X4+URjjNNcn0z2mEJee5Oe7N6BoNRRQ6BoRZVw0Wfl4hKNKUjJZVwUUER2UkkN
B212y1kT1CdEfsJFI8k0q7KrBgBd4kuef5lFOk8sSF8Jr/wwojrohdlht7y6eUnXcCIfCrwEijBT
BIF8V0KN6ZuYugI6QZ1/Uq/msPaJhJyLuvGt7GNFPsqnbPYSgieYZXZGxNY6ME/rd+k+czGsfxCh
Xff37PVP4PbMLlQMKM4gOm7jJJx68hU67s6sx4I9+0sge7XDbVpsl1YCPAqSCFBs4IUQ+2k4Bh0e
9OaJ3R5ve/v+svfHEzuCjqBEWjSA8iCXjysBwGAQlUQEH49Hys11WqujiacWbRdUIjRnLN7NwHYL
gvJ+qfF1Ldwl0ES0qkmOgYLuq3lH/RiXb+tKjzZw0PWRXNSgO+WBMJXdP2avVlkWsolXvTGpMpGQ
k2XHBixo84FNo7gzQJuQszxavvb0H32Rh8vNbVtLuo3kecy7sDCb26qoAs1MBMdu/3y/Lozt6mZh
ZTeNc880IapC9al5U453qv3YGBRKNu+vb53IQbi0k012aR2DTdAxxQhw/jxqWZAp/eN1MyIH4dJO
kEREIJrHlAvJz9qSO9Psu3R6uW5E9Nm4SBFXyjxJOsb1bflHsrwnNHWaaYV89GGggrei6LNxwWJa
llFuIoY2yc6m9awMj6r2pgbxLyfgsXHzFOsyrdBvycmNnCaOlUlO1B1lcjd2huAAC5bD4+FIOU5k
6rGcBdK61nM8HFIh86noLuGhcHNktHVrGQxtIt01qVPcl5iUsM5JYPsTOMqN8+yyEnT1vQsjl3gi
TjmBe/BIOSitJKXa4PKXbMC6pR99XTklqk0DKL4ikRiz6Iuy2LU5wkM/JmPD2vul+lwtLzKKtFR9
d93fRTbY/29s6P2YEkNC6XFIY3dGP06JZ8eiiyjlZtH7j3SDyJBTU0wZXMbc4U0i5DK2itqSdUkf
dcwwLvfJ7T+EMmKppN1FbYxxh9hKIHYFwVQQsjRVuCx4s0xGSIw+fMO325jhDnBrzIZtgr3cU8Df
2paxJ5Mm7GdbkMjvXlGvZnhYUDfMEY00PIRH8tQC6EGf/9MyeETQtCbNkCZ4DS1zlzpVJLlErROn
10TD5+x7XPEBfjhc0uumnzv4mhY3B2uc3U5tjnrZOSbKLdCkuytU5WJU6+H6+vYfs5sPyN3x5mj0
ZQUpeoxHWuF8TP3Z0b3qMyMzqlwhHJ792rVVcqe2shfGXYwQQRyMnWBmJ0ucEkmM5Shuc1oO0luq
MZvVcSe4HiVFnWIZGEnjJprDvLqbtafrX3D35t2Y4C74aBm6rGBprYIBrvy2bx6yzlXS/3acNC5E
YJTF1AC/hB/G6mmlhhN3c6hXIqri/SR9sxouOuiJki6LimoDSF6+sg665U0nA4M6spcHtidSrdz/
eLoKTSwdcpL8XKnaqUNRQs/Vi/TaScnikvq+SI4WWQUX8H6zAPpf/1riPG8ZxrpsZTT1qjP8DpyM
kZeGJATg4eZN7Z2NKc7pEF7buDbxehyLo1Tf15rgzO5H8NelcB6H9s5i4a2GabT+XE5eFH1S6jed
m1cTnLutma7rSoQH9jw/keKDYj+VogtctPWcp7Xx2qkj67Iq041uuNPwLtXQkg/+j7TvWpIbZ5p9
IkaQoL8l2WTbcRon3TA00oreez79SYy+VXMhivjP6G5jJ0LVIAqJQpnM7dO5ThGw2AzmHorSXhFT
Wksejmno+MfKo4KOmT0/FOcICgiiox6hyP4mcShS/nCS/v2EEOH8b/DQlFFZVQa91J+y5/qQ7Sif
1tRZKSoPBQ4T77n7ByS/GmTSkplSNa0/A8kbsBrRApwC7h/K2wVBFW6z0rYPQunkv6vr50AuxXzU
nDH6MrevcdJYqswhGOHsHWGrG5VRtOlAeZerHx3evBgavJHvoW6CjqVvg5t8JxY5dXt+yYh69++3
1PVLMlgR6k2nhCDeBdMfxn/BxBxRXtA30MheZtD8tRd5R/aRw2so4n1TBjeGLp9RT8BNUkiPYdxZ
kh9AzOJl+0BsHzsiMuDhm0aSGgnGWbSgEMBKUOV7syRQfOjK9EaF4BDnlcU9BwyU9KkvTIKBJ314
zg+ClSG8NW39onvUMYc9r4uO9xEZWMk1jDJDQxDgq74K8r4IHnwewQ7PBAMpg5GKeURL3VKontUx
sMapCy0tSLztraJutuGGbNWjGUchNQS0OdbBNO7zpp4cwwCC/J0VBjbEqTcyrUZ+2Bf3Su6avP4N
jsOx9QtlSKpQom3thfFqzvs43+coIvDiI54VJowN8ylu6hDDdLEcWVEKOe/RFrqHiMuvwINZtkYx
ijJSIAUenvm5P5fuuId61cH0IFfuQhLY3t6c9ZLBr+sLop//xVkoEUpxV0OVvXXiR3GXuuRz/qk/
iZ/aHTph9oJsTW88DQKOf7Nlik4pxkTssEJR6y2NvNTlZGXdP9sr4xlhYMEoBhJUHWBhMF6lyASz
866VZc7n43kFAwbq2GtN3DeQ9hglRzbv40iyFAhUZMZH0lWLbWIgIRp9f1Zoq7BRfgvAJZgHsLPb
/mIcOGCLEumsZaovIfvWGk9xfqNrnI+1/u/rmgEpMWSJ2FT2BL7RcS5oO41yXxffJ+Nx+/evT8tD
tfZfA0zMIKSDCGHNAQvAdqO+UdmFXWJoILn0wFA7e5R3PmVgnDmh2LqrXe3+hg3BWIiNnOyS9hwm
j7lwJ/Scta072tUE/baLTJEmRck4xSgnlpAybiK7F8mphcQWBm63PyJvLfTvC0NmVmt+IdMiin5Q
s3uzeWiaT9smeH5A17owMfWx3AgS1oIq965NVavxeTcbbxXM4ccwsN+haxD82lFzMtTiWKEvQ48+
dmKuu8Ic/7pKAwyatsjwyqeQeFPBCVB5u86ceqFpJBQs0BTh56e6/1GD0N3U7Bkd0n+1I2ym2sRU
aZDRYchA2itabUkaT7aasyFsflqPJUlsBTzGavJPkT/Ewous7/5uEczpzytwmrQ+ikltfusLCDo5
w3urbqtJwC7RxKAvYTZjRPOAKdCe60h6NQKv5OV5Vj/R9d9nM43aXBiR5mMsOzI+EfD1y6Ilonq/
/ZGo4/8W8i2MMMFYnWMwIwhhJCx1byxUb2gNLxcFr6rJXtZrzrXFM8fsCRoDGl9SwcsizjkIHEQ7
JMdh+CeKcisVHraXxvt+DAo3fiWqVSmhwp2fZB9SwXuc/20T62+NxedjYLgIBzHUqQ+AJhlDSEfd
xVS0J96hK3RyCR7d3BIpb1X07wuwrGIzk2sDz43xddg1D6AUOU23GtpkKjy+6TRN/MTrhuKZZPA5
JWlYJjOeH4N6CkVXNL5WxWH7Q/JMMPhcSL46zCEdIkawFM+RZXad7Tc8AnKKv1vezuBzRQS9SDQM
0ATQgcmfRam3cyWzpyy3k7K1Oh4V+CpeL9yDgQg/a7u6ptdOXpbWUOdO2rmY6x1KXjJ//ZFwtcQO
EbZiVulShehWvp3d6DRTJadbSgmErLrHfSTQY7rxHdk5wtYohBTUL2gR8+pDfVvYVFBXsqFJ7E0n
Hp3COkffYm0saBRllYf0ASRpo4Mas6Q8lMpZGN/MRrbIUNnJq9FywJ3jKeyAoTA1fQDKc/h8O4a2
0ga7Th6sOdZCa1aCpwwK96bIXSkHHhUGTnIxaulANu1XFqDseCjd+Da7GI+tFX4dPmcHzS29ckDr
CndHOZcZO3qoqUUtYSwadZJPqAK9t1vOewPEQdV5OlOlafnz9olfD84Xu8qgSmtqxtDSloga7LCU
TSK9o/3mhT19Vu8lW/0a7vwHXsf5esl6YZUBmlyTw1FVgQCt63siGg6p/knsTJ/F2/RkfHrPttnh
EcmJL9quf0Iek/Po4W0xA0Fl1vlahmZaR8yhvDuVljKcJOlW1C9hxGk64YICAz+RmU15QUA7Lx7N
1/IWU+KO5BVnlOTd6FZ/3N5Qjgexw4kC+guIPqOQ0+SNpRVfeuF528B7omMDddghRL2I6iYDqTXa
DRq08DuhHaB4OGdWuZttRCxYFI8EgnfBs3OJutBNYkQv+NahXFApGoIt5KCht0rTsvnlQ/XDq3+y
I4l4JBfiICAeQ8O1HVZHoUSHV8V5RvC2iv59EUNA/VqJmgl+0QnnINxPMqeYw3O838YR8Y+XRTnT
qmuHKRKMyOwTT7F0L9/lF9XZ9gveahggCVDTg9wPiDqapHseBoiQxn4u/KURBjdiQyV10wMfyVwo
F6VDXV6chtHdXgrX3Rh0EIZsSuMA7haeOxQBqBa4vlNAWizb2f9BC5z36RiAaHShjRQd3lZNkDW4
TQxuFXQ9UlBUFWqZkCs2me82T2UbJgkWpFyEW6oRAfEae6zBvFTb/4cJaRrT/w4RV3PM9xOhw1g0
E958wknzCByv8YKLftGsn7ytHyqgQAX039Ux30/zy6kYS5jrpEObHZLc1XSOS1Dv/fOKZLaqN1eh
nNcNOtTz8VOXvQWABWX83pe8h+C6K/y7FLCb/xcTeikp+5ayUFTaTdMd44CDOX9A76sBJopTM7lU
SwExY41eY3rTh5ieKy4R2jvpdJlwkHgRxvqj4mqReQAqbVT1EoRAHekTitaeui86p/usWTVkZRIn
+SQfTHQ4b5/g9ev9apN+5gW0dq2Wm3kNjwiEHlxtjgx5o/57aQ6WHPzYNvWHCOpqi3kKzmbYFmqI
jictxfKyHehDMnu4I7JVOaqnuPFxOBVvyS2vZ5a3RuqyizXWsq9PUD8DWaf8z9xBUUKyxvE2qi+j
Ee84a+S5JYMfZaKQuKLFPDqPOB8kq7Drt8imYnVQqQ0ttMhzdpBnkYEQVc9nzRThNTJYzcghVj5t
L4nnlQxmmJlQRVljImUwhbiyROd9dAgr3DZDOMDBFvN6TScYXkL6o34NH0dHdoJjtjM/Te9Kv+hF
2fmOcujt9Lk6pKCMALf6UfXkXXsJeX349IttQNh7p8zCX4JYrYeYTrIiVd1DTSP4UR6SU+wKdnss
n42D8ahY8Q1x0iOP3p33DRjMmeRJiieqpGH0X6fozjR2A+Zs+v32p16fYPp1DUCD/r8HQvGnIWre
W9psGiR2XnluiUX7KuuTdF8btvGN4PZOL8VJ5ZQaeCtk8CZU4qiTKFdpXAil1c+VNaISMI4y1Xvh
rZOuY2sjGcBB0aFs4hG9j36PaFh2S1cvHCnAQFHSW+UDbVFIWmv743KOC1sbnIkWNHGMhzhBK6yY
7QVozETDj78zwqBMpDRGLc416E1yTzUfa3EvDJzM53o/2MJJGFypSUNEo0fizri8j6tfAhRxVbu0
+UVcnlMwEBMVYUjkGGFdmrWHMNNe0lFGurXSXkjWuNufjmOLLRJCnxC8I/TZNw7/CONp1F1fhWw9
Z4P+8KL4ddexnJqzJA19myOOrF16lwPNMMumP9GZ6sDlIRbH596TCAvAmmszi8YKxnowPwRV4Ejq
4NSTudv+dJx7lDCwkbZZGo4Jbpo4+Crr96Fy1rMDwn3Cm+bhGWJAIii7VE1HXDFKnVp5cjbKpwyT
Q8N8l0Ufohi7ujmrCa2HnRmPOa63Wj2g3zvnDbDx/I3+fbE3fYN35TQjRQYtSas2HyUBpGnVseMl
vbkex2CCkMty3/mogTU7inXo3zxQOi7qcfmFF1JxrTHo0Mh5kfYdcFz0DC/b0+HXCPhQWxDk5TZ5
rPu3jvEcUREljaXtTnXNVwjYF5wu3o/zuZrvJl7L0vo2XU0w25RkTR3HEyqhWgH27NC0hNHxg9wS
Ok6cw1sLs01S34OVw4dapTnf+X0BithHUXzbPqi8xTCbI43hlHR9D4LkuHNUEcFnGlhzf/6YMpd2
/WoMcGdRhL6oFvFKbkSWkn8N5y8jahTbq1lHg19G2OKuIDXRLM1IZfTKt0p3A0uTjZ1fOmbLC6U5
e8MWedUpUCSIWGB8q4pvlNwBcYldmtzwi7cgNsozfBkDBYCEZie7/V3sli+RYrWncq96VO6hhJa2
coICpuT+3ZdkAFwZDGMu4zDdQdjnGxmyHQmznTCVB7nuT2EpeNvm/pAduu4cg+P62FWCOYDkfLDJ
EZBkNd64b0FmUj1SvlZeox7H7XW6vQuoJVNG9FFEo4Thv5j+o2m8aMZTOfC85D1E+D2svC6LwQrT
9xW0nOF9kJ/LR4z2OcYxRzcxNFI930kxgwwNiMDuR2vYy4fA5ZKK0uO7ZZ+BEJxsVB4LQEhJ35hO
CbtwHjcNrXYv3cTP6UMK2n8NGrh3ycv2lvI+MYMspmIUilzhhGRImgflFyM4CtAP0XlVhz/kCq7f
mEEWPa+CvJgLhNGe5EJo/qiDr+K2P1G+X+Iicv/kPwxvvNfJH661X2YNpidd0IwqryfQgaEZxqaX
KEjVQBvyngj2eG2EqziAmXaiiZICASDmOBZNWasypIZ20tQHjinnqZ1nbeyCkVRxRIyZeBVpeEw1
9MP95jwLo8yZnGpRKLIc7f5g0XdHYbLSPn0y9f4WqHrQTO2uiMFMCzXobcfhrZU5mzRr6ytDgymD
7DR0ZzmtrDr/roaXoSGcF9iqjy5WyBxPFQQLYENBBlIcRzsfQnsYxdvOaFE29w/bq1o3pUC81TR0
Q2H770tIU6ZoD6GiLBhpKmN7DsDSlO4/NsypXw0xu9Z1etpFdQxCV7E5CsZ3IxsOksTTVVrfpKsV
ZpM0AU2ASocSp5DfolvTijHRGTZvMWQHKl5jCP3Fv/vh1RazS3gfZT3CclyCECru9ccy2//d3tDF
Lm6DXBeIrFC5AbiAI0VOUIJZvvfq7nHbDv0oWwthIJEYaR6gSJrsinw3myeS2T5vKesJm8X2M2io
pkWjyjXQMHo2v9Wvk00bq2lGGskM2SsO07fqETfOU+TwtDY4Hs5m5ZIBtEYkxDaBlczuTGgoxqOV
y5XTKqL3Vx+STbspipy3QYUNi+ZL2lzqbLJMXlaD43Xv+L9wimFqwq7qEXrF2uBlkQHCi5lTxeYc
Ija5JiRN3WLYCYeoEY0foRK+GLOgnONE83QtRzY/gI7S9pdbx/RfZ4ntuActXVeSApukeD4EPLR3
kTfC1fld93QDRTFTkzRdY7xQIqlhFCaeymKXHZNR9KJmvKgFbyJtfY9+mWHj/ZCA4zb3sUeDKjyG
xfRIet4H45lgikcNWhXbbtbh1aHXtOhTNAXOJcSzwMT4ZpwPOnKdaENuDnlyb4qv21vO+/eZ2KFP
DEmtAogUSlkMYdrUm83J3TaxHr7r142gv2FxWJoxgjhXBFIx8Z5OlyVHwwEX4alzqLJpao+ft+2t
e/HVHHP7DFAKGqG3g1HkSAJfJNi0Ss2bIUerBONJ1RDmGhhsKyRn2+x6qLlYJnMTzeYcRYqM7oL2
G2VypvxhgVd9M3eNQ7smYiu69e2RkwfnnCWduZ1iMP007Yg29S4kUDz9Esjo8O9320tbNWJIugxa
OlWV2Jlos8hMSUwUQJF8LqLESsGhW3/5OxvM9dcMiTmrqLA5UycMnjHI35NsBN3OpEycI0X/pd8u
2sVqGPjJUqKZCc0DkFE74LbYI4BIHFXByGoznAl4NHQx59WCVtH8apTtU9TnYQBBmKE5r89UTx1C
f+5omTfRRXHMC2QMd9O+FayGU3zmWWXwKQ2CVhdkZKNa4UvoH5qidSOkQbsbMUs4dwfHRxQGqOKE
1FrTQeHEIPcCpvRS8KJgXp+zd+s9kYvvyOBVl0tpVdIhtxgTo7RfT7n7WfLlzZavP+EWlhjU0vJo
lA2TXvEgYhSs6ouPuj0l2YWKpstLOax/PRXzBKaIMybSvy8gMm1Hqe0SPOFCjIE3p8g/9h/T3DGu
Nhh8CqWyDGQFE249WgCpDBl6w0/CRdrVyBPpnFao1XtlYYzBpdEv8l7LO6SrNdGuktnKuGrnq9/M
JKIiGaouErYZN2zEoJxoMy642nYapey9oa/sFqR7k4NX2pvp8Dj+eCYZJ9dVKYkhKJ3upmEKrCTp
DlM7HPI+/74NhuvOt1gb4+atKYikrNGVMr6O6Pejkrv6DabaQcjeP/GqxeuzjwtrjKuLhj8lZof0
a+/WtNXgS+jkb+UuuUN2zZ2QYSs9XgfRKjKZIOTTDbClayIDwtWQS6SimsJS+DBFrUOy574HLZRY
2e243/6a67v2yxb79gBZuxwlkCF3DLRPpsKJaG+k5CDtH3bsaoSBWmi211D6RdmEyvy1jx3k78Zj
eEP7ryBHzunS5q2I8UPJlwfZyBBqCCqxVP1zmfqWkVYcSF8P3K6bxD5BtFqIfZFy5783oZxT189t
839pSaolnHxIjG5hkHFEBQQ5TTLjI9bN0QftXfoj5gET79PRvy+QNmgKuYakDeismjdEGLaqI4/E
k7Jcfe0u1sFAbZbVYVVoeLtNreKEvmuGjxq6hWKVdx3Sjf4tllkYYmCW9I1pRBPGyYZj+Ej7JssX
xekc81jb5GN0KwtjTIimjwrJZto+28ZPrfjUJ5xYlutvDChESdzGHVpOnSx9Zy3KncpTHyhreXMY
Don7IYX264LYGj5SmLiiKrhbNnwN88PQvJKE0/6w+hhZmGBgAfOXxIdCNp0YCfYyuoFlMOGQPS9a
4Xg1W7lvskwLjQnd9XX6RQm/pcNX3eQ59WrcvFgKcyfNnTwG0B3HnTTdtfOL0Cu2oXqd4MoT5lA4
mM3zBcJAQdgOQd3T4pbodShO5Gh8UD4jM2HlNzm4WXld/LwPyMCCqItISpXv4wmOIhwEw650jivQ
X7xxVt8b1xbIA08YiywB/4PcTK+kLV6T8kNNKYstYuBAJWLV5ZRQAFFeKp3z3kYTLeqcvDCcc3sT
BgnUfJzmplZRvtEyuyCRNetITRzHys31moNxvJ1hQKGW6043lQLcdh2qnAW4lGPRDoToLx2OHTsV
RD83mh5RQvFjdmnHtrAb7zvXQAs67RPkBUDrnDvXvWIJ71JdH+NUfr9cDU/4VD9mR021uxTKnrKN
8HVf7TWXUoEFL9vh0B9CFcOUZAMM0SabM+gkITHVZoIY5a3yg6BbL8KMQthgoZSKjldmXPeVqzXG
V/y+SdtIR6mvESe3E+sbkJs2VjH6lp9LnqxKj9vLW/eXqz3GX/xgUpUEeOh02ac4+KxId0XLu6jW
r91fNtjy3hzWSP/KOGfEm13ZoWQhxlmBrBuVYPG5wwQUWX9Hjqs55hIZDAgLyQ2WRNVtiZ0784uJ
d45KNc+c7sR7jK5HL1dzdPULoBorTQ1DShQwdA9t+torvm12kJRTdv//O6WJqJ7ABQ1VZmfvenXw
B0JHwgQzdTsSO5pY73zdcP/ODBOMNY0ZGGOABsSpOA3xnYa3df9528RqYWW5FAZ4zaKOjITO8SqX
n3SLZmOP0i49SV4OFTc68xHb7dMoWN0b74CtOfzSNnPAzKL1x0BAd2ovO3iW2km0IxJPCI9nhDlV
ktzkfdqgctRNxNF99dR3EJ78W5dgh+mKUJ7ClBIwRHJ4ycb0omntJUsIJzuxmkZafLPfRuq0muQN
SinQ2Fae67j9Wo7gzYoHV58nG6oTFsadfvT6fNPGk7ftK5wvyU7WZYpWdrku46GY/ghim1SDlQ+H
bRuruejl+phYrY5yJR0HgK6KznNKw4h5+RekhvOTeKuju44qS5jfFZHzYlwLcZZmmaDNJwUy71Rb
pjdvWw1kI5x18b4d/fsCmcxcTMo4xeMtbw6SfFvMbvqR9+FyCQxaxGKSTVWDgD0rbsDwLEeHpt5x
doe3DAYtysQfopxOuzU732tAz0NJ5vv9/NA4zUHZl3bgTLyaPG9rGJQopKI1sgaNlrN8lsZzr3FS
EmvX/PK7MQBBBNlo4xQ1gij7EcpvkvGSa69m9tYQTqDGWQirNpDnJIiNFJkj3xRt3YjOWTpwSq88
E8x9K1SlaCoVJitH423qT77KcWMe/GjMDVtJSqL2eN44TfxiaC6JbkvpWRIEC/18O0MjtiZ/Jzzq
rLVrfbFDGoMJJDVLPHdxR43kuZBvovEoyY+t/rzt3Ou+reJC11Ui62zOyE8goeCbGL9JEWAing6s
aigi5EpNd9vQ+iZdDdG/L7BghFYhOvWwHHAknGupPBQK7+mxGilr4tUGgzcqgpJGpmlYFZN0wV46
1XsTzJSYtN3xpxdW07BLawz01G0s+qqKFXVH5UhZu2hsLtg1wggUUmgD9rSvVQ5k/8EXr2tkwAiP
BLMPDYCReFTd7H8CmTUSv7ywkucZDAIJgxaXNSUqT6SD3tzpCI2qDxQRl1+QASExJLMu5AChIXkx
uh6q7E8BT5thfRkmIZJONIyuMODQqKVElBTscKM4VhaUEfdmB0LHnscO9gfnuxpiQEIaipGYIzIg
QaDs0yj12tavLGUKDr2s7/VwetDCft/hkZ8G5msxI4AhBi/DSL8Y+/RAkwaKUpouGyiH/feUCaOY
CoaMa4MqKeUuTWoLHlpCOIi7+hpe2mGcoxnzqmp7BS+qS/S1P3eecdcMVuZ1n8td59ToZo6/DDo6
YblduGtvOY0QE0R8YH1UWeaBqdBqqIVghT2KH4pHmzWT+58JJwGE6dW5tynNUAEC4wLEk2ps8Q7G
6ojU8icwUNanKGjWCKodYU9pcHOXzgh2bn5D9h3n9lzNqy1tMZAmlsqcd+/CL8fZJTukOf4nDCk6
8S5weL2pq/5DNIxbqKYqm+z8Euqag6bi6CPa7b+m6DNRZO2RyN05q4UzpjQPoRAfs2h++MDlsDDL
nB11nHy9orpS5ohSdArSI46BVRRYGGAuU20uox7vZDwgzMOQQlmpuhFqw9pehcT7eoxjzLIUQbAC
l6lsmbfE655nR3+pvPFFO9S75tCD1g+DMoKTYhiMdzDoifvt5C9WyDhKgME9NdBwG0lq7/SZm6ii
VZWjC0kwKxyeyoIXob77wu8WTUPWVQ2wx2oop80ARlQBx2BEgToEO43+ALFXFPmtwpsGDHeLbmsr
J/1OcIoDzqKbvW1/79VNlWWC15ciixqrEdaWsxhI8oh2rqx340Bxjajch+1HaOU14Klo0mK8yI6K
qXoZtMKIMaRcP2ijHctfpPLpIyu5mmBCCTEby9EcIceQCc2+jk0nVMdDqg0cB6X/zG87tlgJezso
tZaoIz4Yqdp7IY3uh8H/EajSQU4nZ3tFPFPsBaFPcRgUiB6aVPJ0uTyY0dc8yiPLAPcsZ1nrz+fF
upg4An3fSpsa08+Em2DheYbCWgdxnTO5pQP4w179nuH/cm7B1YmQhWewOehakkJtCv5XcBV3DYh+
8tYqLoYjX5InpGlvozta/eg/o5XR3Cu8I8j5yGxOOiGdCKE8AgJX/2XUH7rGR0L6SyHOnKBz/aD9
ck9Wg0Xr9KnzI0iZ69ohE+3evEM8te0v6+HTdQ/ZqYi2iSvBp/zko9s8UymCAVwUX2gHhbifBYun
ycRbEgPVEDIM43LEUwHcvpYg3ybam1LzHiQ8I/TvizePiaJYLmoUOWRizWg2larCLrrmL/1fZuCj
zAuhGCP4oXI/efpttC/uY8fckVvlc/os7RK3cPMnnvA3b3EMmBAznPUAsiJ4Nd42pWrr5KTPMQdG
uG7B4IjUz5EYhnjbU2IrBbn04GiCaejnZI7BSYqs54UXTsgASeT7hVSqlErabaGJTbuu9Jv+TZgt
SLxOrm9hqNbzv86lxZ+tpd9rA5zZlsNa0/rZT+CRYvZPMD3K80GQv3ShJyW8cuB6AIsYT1EVU9TR
Jfpfv2xltAUMKT7qYFP1dODWUTxUBypeqO22z/WqlyxMMeesGkk/KpRYKShmuy9aW5g7S/B5jJk8
M/Tvi5PWpJj/K3vEd7L4LI5OH+V2Hn7/u6Uwp6wOyThmlGOtAYH1eJDCC+G9q+jX+M0HFl+LOVNi
GJhK2dCGGjGy1PC15tEb8b4Te5xaKVP1rEEDiuSZ3T+CeNFLzqN+9VJarIE5Q0EioAMwRt+BXjym
8pPZftUgectr1Fg9Lb+sYIzuvxueV6QQcfdqjjkUTlw/1v5j3z3p0m2sfaTLib6Ifp4W/Md/Tfmz
OhctbTsZ4Lr+8NjixiC82e3tjVFY3Rh/FGIIjg2Y3c6Cb36c3IOOxpsHn9fYTDY97LfRtTGOUqGn
REXNkTb3owMJhclLeaKdsqVn8CoMvGUxxx9T73kA2WwUu3Sw69UoboSZpWqhu30015/Jiz1izn8E
iQRBAIWAo3+qzz5U30HaAzJS2g0Azi4uM8F6xLmwx2CBChbbkmR46YXRT8E2K3aMQ3CvQKppV6bQ
bZN3pRc+cT/o6hNzYZhBiF4icZ3SXDdtUJLQoETbqcU9b0xv/d5d2GGAoq+B122D82XQCikSm+We
zjfTngPUsDkBDM9LGMhAmcPXhw7xSxPO9qSG7lz/UCre1Cb9yX8GV+U9s7q4I6ZGAVO5jGFKrdBA
omwgvsznkzSipV8WdqTTMJAohp+2PXMb0RV2uq0xxVjJJLpf0fdC26UtR0aI8+ne93GxqBr9l2VP
E34EmuIlqIfUHUr4nP3huTtbJZg6bcrEiF59uwE9uWd09GAuyMcLy5WO05nsaZweHuXD9sfjLY5B
j1wumkwZcZVUIzSqMXNuxDZGinmrowC+5RgMeOS1Nqo61bIcbA2nKjlGl8FV3PzI5yrguQODGxL4
P4muIcjrs97qZqimVt7ffTMGIIqhFpuRNocHEx5rJDoYMxjzI/Evt4bBBzWVkbtPcY9gZrgMByup
nErm+DbvYzGwgIHJdDBFiO0Z5U073hoK599fdy9ZNSQFI8c6K+wipBigKmn3QuXf+MN94j+NPBog
+hN/d62rCXodL46nRJoKAS+G0sdukr4ppdDtRUj8ZFahdd1+rIUhPucZhMasUlCmFkg0KNxwn4bz
Wz+CCfc1oZZkRa4xSTIlQ2BrZq6Pjiqr/XffwC+y4iYzHF3qzNzSlJTcFhNasBKjCGy/b+WHLBnL
B/R51JzPv/7aUq4fhzneXRu1SjUPlFp7dttv2j2dwhNu+tjWzohJoLWa4rnV7I0HLoM5/e5bn4Q5
8kosCCiU4C4Im2NtuuUw7Espsol6ANu30xX7QtsbjT37XxSeV69HrjokjRXZUCRWj0Mp/SbSIiQ6
wvoi94E1GKWFJqpMa8CxzSNFWHfxX8bYDFUr59UYtBkEZYrnYfY6hOLxR0YBNeVqg4mPBzMSjIoe
IyETrRL9bfETaR+3UW0dCq42mHOEMnUig5wRbR5GdxhM48bMPqLDslwGc0q6rOhlgulgZ2x2qnpp
Rw5irjLLLg0w7q5XQyRkEVKivfuu8gSOYemm3NEuRARwNhi1dtsfjbf5jJMTXyaBH+IqQLFxNwqo
eoAMVQ2J/XdmmDutDcETjvAbDt0c0dNWhE9lwPl2vJUwl1oZJ1Fg0jMjTrPVyQ3YI/eGdr+9Dp6P
/Xal5WlXqViHHj+Z5oswfuhmvvowc51lsRpl80B78srEytXbNoNw9sB74HFWwaaRRCSFs6Cnk1qf
xKPk0tlVyk/UuEFv+Vbh8OU5eRaZ858keZPoNErr230UJtYQ8aravKPDTquWSob3FhTnUXEtdulB
dzE5uIudej972UGGBMNfHh1WV6NKorANZ3T8GOOXKrmr009Nud92t/XnyC93UBg4AFIQTMaigT2f
tJ0OaZc4VZ8Ho1Ktqotvhlh1UoF837bJ2yoGEUalakUxpT0do5Mody1PC2r139cUydRl8MiaLFVE
1oRSKNHPNuhgeU1beyC8aIaiyW8399UESxPRpKqCSV+0+iX59x6wJmG+XcwtI+OgAc8O49Xgx/bH
RkHuHqO+tj60R0GUcouEyi5uNB6r+Sq+LRbFXG+mpNddo6DcPo4nXbkQ8iyTl+2tX41EFyaY662s
hSLoS9RwSHwwh9FJK8+MD2l3F7aR1baKRRpO2/36F9Q1VGgRYcssDUExk9HwJSyqNhXbVPZmDPKa
/qwLIecCWl/a1RAD3EJv1qNPR0EUrz00XuLR1xtYsTmX0DoKgQDl3wUxAK6PZpJr6LxxqrQJp51c
BVDm9ofGEJ22IzV0uwJobYx98+AXsVK7UGsXH9OgkzMLMj1RbImhphBL7qoptAKlUzgXzHpv2PUH
stg/63GCOV2T9oZRUYHoWO9/ivFwOyKp9/9+Cn99CnaYOxj6QTfqgQ4y1mfVTV0xRt+Gpbi1Z9wU
HKTkOBKL/mhRLrSe4OLUQ+A/Ghma3C2UGc82d/uMrB/D66qYM9IZnQ82L4QZbQuNqOmhwaqq9HXb
yHpqbbFLDPDHk5/nWYAcfHigqbXKa2LUi3WPONMeI7riA8ce/dVbe8WCfh9rhjkRHcwI0V6ypNZC
4kaFLrkn2zXm7iff5g1YrN8D1w9Jd3Tx7O38YmxVKGrsGvB1NM24B/vRbntZPKdgQkL0FkjdUDbo
JyXnMgD3MTJfRvLairxJcd5aGHRJiOaLQl9RHobkZj43XoSuvs/zQ7uTUsRTaM13Jl4+e9WmLono
q1FVorP8EqokioWW4pLrqhsjOklcjaLV9+/CALNBoL3pIOECTud/K4DjW+Q1DkGluHvjBVPr2fmF
NWavZC0pCtPH42O6n2z6yB/3mR2dB5e4mRPxxQdX0Wlhj9my0Jd8QjqCMhoYkbM9pZmYPmu34T5x
pZxz+awf54Ux5lao0k4bMw0pntadXd2d96Fki2AvspAtRwdw/qFnxNUem8YG7W4R9rqBiXijLSEO
q2GCXE39EwVk3mOC4yZs9jouw3qGHHWyq36Y77I4wk69jD/ohBT/HfEHN1FAp4L+TgmF6f+iRuDL
k1LQBP1P4qkGzxble3LWLLpxoC/gRETrWW39ao8B4rKJ4lzQe/ogD/a5g3Yoj6p1xU5mp6f6Wd41
iR3/86Fix8IqA8c41+LQhTh6JPOGB0QLVqHzGoNWL7KFDeZ4d+CJ9AUZV0zbH2v51gRHrfqRMu/C
BHOmlUnUarVDrOF3Tz6ECNQSweslaP/Zhvn1oGthhznLwgzOjLpEYbT9Fr2k5/xAoG5mOCV65G6k
nbIfLF4n5Xp7xP8j7bt65NaVbn+RAElU4qtSx5me6PQiOCrnrF9/F73P55ZpuXkxBg72iw+6hlRx
VbG4atXKJHeiqx7DFPN+ZOA4YE4GWgP38uF/WrB7wfK2T9gvH+RbU6tp7tJSR2GL8Vu6Q+FOJ9aa
ylhryXdR6+FmzLwujOfCBx0JejwHoFJD7+r0YJH3UvGwTC+31ySywpa8Cv612SpWryMyl0350VIW
ezJDrzFln8rK021T2zz01Yo4yKDljPZhDd5hvS7EMUB5T54hjllCDHHArL3Miz5He1BuP4okg5l7
/5FUrQxz2NE05qwXzC3rOXSD1J3yg2ymdoKXCpFYhMgfLQ4xxjQYtLmV2Zsv8SGycSc51nk5snff
WfgYtpktrhbGQYeZzUqXdwgv8n+hmg0yklo7PkPQ8Ag2fSwUthZtJYckOUa1SH2O7EDu4lOWJH4k
1yctapzKnI+TMQhYmyLYtzhEoVKQLtaE5Era957ug3T7quwjN3WWRwuhBkzlZ/1B8m97qgCRebJ0
rZWdEekBYIx4idHjpSGyi0Z0wAVWKMeKaY26HmnD4vWyV5XTku9S0cSE7dT0F2BRri5C2toqcw0v
CpZ8mOh7VfQ8sk2ivzog5eEjCCuFolvNJc9NaTM5reb8s+HypHvpofisXtgFf4EqS3C/CEoWf0nm
rqvj8UQtaSrneE6HdH1jm5BYz9FUEg/gkbDpssJQI8BKysFIOCddOID6B3u91x2G53iyB7v1y4P+
SXrEJdSJn+m3WpQfiMxyiAKybSYZBvTOE2O5lJb0caCDo6HE2QSLoGoiMsX+fRUNZkm2QivFaavz
EQT92K1M/dOsUSdpdFG6up33Q15EUWWVanxVYkjCqYuY+uqs2+G+34W1jTGoSMTjj5gb5t4+0dsH
4WqM89MuLFU6j2B2ZIbS2oERd46a6KV328o2x9y8muE8ss6rEeIzICckhwCT0aYT8h+f3ld77Zmt
THXjh9KtHOoaXntCr8dt83/Jya/mOQcdwgT9ASbMS6ceYyv6XYTsGHcAh2n2xf6/birnmGpgtF3D
3mAiqbDN7JQaguu86Ktx7ghpC72KDdQK59TW8sqGWrNoy7ZB+LplXDwrTQNyNzNjrXgWJkAp+/IV
989L787QDYVOPPoQRF3w24fsapILaUOO4bJSBNjKx94O04Mal7bZngNF4I2i3eMy44kWYxPUgKs8
vJD5i4EW6Nv+Jtg7XlBijOs67BkJOtBOcn2W6tRWRf0824271yPFq0mgfTYNNUbo1O1xttGzNByS
C46UZ+qg7dVn1Y28fi/qFhEdJV5JApxPAp0WoJN5YZPE27sS6nyVZ1zmc7cLvLdIDRurVXLAUdBJ
MqcW4g5J9xiRi1Ts5iESfC6BP+gcOmC8RUpHC8S9qHuswhFVRVG/M/OoP/PsX57Nj2iOIeBMiNWA
ztTFez1cDlkyXrJeu1dHxZXJ5GXB4NCc7m774eZYyvXucTgRFeiv7Sp0ZEWH/kfnW1BgJSfZSz3t
OBwy33r4qtnSTn9Ep6kv7XI3fVBtXH/fRo1cfUUOTPKlJH2K+Om2sf4ZQgduUrV3XSo5t9crdE4O
QRS84MhpMTGGn+Kn4AVLua0+QHPA0Z3kWCqOCOkFkKVzUNJpbaTXMYr6SiMftbg4kgXCi6XkpBX5
N8znJSiy0WpHqQIgUz3dGYp6H9LxH01wWbFZ9mG6lDNWo0ZuECAua+bbSgW/jgKvQhGAIZtMbK58
65WfNY/1bHReYIeOtscVVOQQgoPHy0/QKidSayJva9AKA4yc/O5QHhNffcDrwdfWzZ4Y57PZRXfZ
J9GNlznbjUNvcLBSSc0QGAXY1YHyOGifSf1SRB/L6mUuZdvIRBVcdoRuWeNyjsXMw0SNkXN0uN5W
0l2oYWjf7EzVmyp/FvTYTcU0TIsX0e3nXjF0rMw15mLfYgZXWvTHiYpmwG/u3tUMXyDW6kTP0hk3
eM08kRwtC+oxT++n6GXoMlsXTSTYvk6vzHGuT009Cgt0zqKKyqoT8RFZd/JsPiUyauCLI5+To5J4
yXdZJHC5mSusDKu/3yymVMbsgCmDAmCS79RadosEA3sNUSgQmeHi6DSidXpa8OqrQjoiOE0KQpAg
2ohMcP5uqWlaywo8UJ9OZHynLffT8uE2wG/C7WqzOCcvjcDoCIifbox4aSgf1L5wYvolIe9v2xEt
hYubQVWlcsE66Kb6MaVn2nwpRB4nWgoXEudaivtSQR5VpT7mL2XtU2a9GJhZ9JaVaNgzRZfxfsOZ
KXpI3XUkBj+n6t1Fk+87U3b6bhLU0bcL3NbVDjvOqwvy2Nfoj5sB64wWyAbOg4HuRT56DitP9Yfd
uLjCBzn2t/8BeSubXPDNon4mFmYWu9FhdmRwqQJX1ZmwFUTVHGU3eSEG/tKHKsEoVkFg2XaQX8vl
C97jTIlZMQqSSmQbTLEI83562b397bbrwtcF8pVuqUm7UE5gJTmYX4cDIsnHQrazL43HrsyVU+xq
H7pdF2H9VLQ8DpR6pTHAhUOtttE7r5CrE+1TcAg67/YCGSLc+IAWB0qBMc2tMQN01drJg6eBvrv9
+6JlcIhUWdWcNhEQCTN/FfnJCD9PqagOy7bi1hrY37By/D4bSmjRopIo7RdfAw8CRYbPym7wWJMt
2NC3VyRweYsDpiEH11/J2YSD6IPZ+Fr12ivnstu3Sibw8G1e+8r5OOQgA8ZnQ9OUFQDoBSNSIod+
sT5CAhTnmez62J4hTZO9thdx2raZta1Mc2CSlqHeZ+xqmxxYc1+3Z1SoZicKWH8J+tdTzAGIpeZT
3LOhXawNTdag+pG5wJAH7RmPLvvUze7YwHDh6RK4PV/fNo1ujMclNV1TJW6XtJ+mSv5x208Ens/X
t/UiQVGPPUKX1X0+PvbyQyYSo9lWTrl+Jb7EnWSWGqh4yGftVJ5+Ri3AaWsb87s+LE8jsur4oYMC
qX6QH2liE7tzRd9PtEgOPgjpahJSjGWslUNAf+R0L0Vfb+/jXyDYUjUKgS30znLHmyhZPCkSXHG5
/DdGqjtFF/lj/Jq9p/fNXjmqrrxv38eZoAq8fQSudrmDrsR60JOZ8fhDQz2EbVG4cigNdpgh4x5l
o/ixEPMVfL3SwSOv4B7IfvxPTLsa545+L0ldj357pFl4h5QfrOFAitkWqmVsngOqGJYuU0zO+nmb
X0FnPpmk0Zj2wjBlntEOO61704PVygQXAfosqxSLNQpX/T7vDx11zPL1totsrQL8Z0oJ/mOhIeb3
ABCmhtS3SQi2cIjZy7l0xP9HkPZuOfraBIeHYWAacd4VqWdAtlh5tcy9kQpMbAWWtQkOCqM8ido4
xZubESQOvoqz0Oc5vSzkqYvf3d6wLe8CGUyD1hJopoR/CE6mqRxpgCqDqlXnmI52G5h34SK5pjz4
/2aK/SkrDxsjlGJNDT1jpvYtGA9jUzlmeFcJL6ub6e96TZwTaEVWZJkO9WpG3jW/DCeDuJMTAgHV
fXFHz/1RmApsRq+1Tc4rtEbO81QCI/K/wl5zqWRbCm3LbV1p16HFOQTiVpr9FtHVtV3OVWiSdhlh
DTnh5EnGYxV1mLB6jBpICiuinoltz//lK3yolNBshMIpxqZBiOkprpdz0Q3PVp2LXky34NZUkKxD
YxVXJV4xzojbGZ3iKGrIx3hfO8mlvws9ct/6xY/sZKDlhGVzaKtb8Nxiv0WceW2cy7YjWaeRPOO5
QGvAgpM8BfVDKRbpS21u5WqJXLTs5DCbC4ZTuZx7pIqOeGs5hFr1ePvIbcLhygyHuJk0jlOVoHki
x9CjPBo9Osr7fzPBVro61dWIQfBqgJhstWfdeJTLw+3f38TC1RI41Oj7WQLtH2ymRSK2kj+G+ZOq
IN76pBBIgou+CQcb1rJ0GI8LlgDoiedJIn4H7Y9IDgTxnCEBH8/XDsYhhRkNYRZCOdBNMkdFQ2hD
XNI9TGDWZZWDieGCS4rIBTiAmEOrxSwxMBJL6sX9XQVQuv2BNuv8qwXxDaGq3KsYLDf+NyNKcWNv
aJ3Ojg+4FttdbVNXRKkQfCjClQdVOVOSAjIFXhMgE6JWnzp6239HM42IuiSyxIFBXqo1tF5BydLR
hxoAUMv+A2bOiXaQ/cE3XIIXKpPNulZqMFRcqd5bO9MPj+OwN53yIC2O+KYlWhQHCnErRQQSh7jQ
tbrdNr2tloOjGqIi1GZmcT24hP0ZK2AY27aKlBHHKftg7NCBTtFhJ3mNp72kB7B9d7Or2mKVEdHi
OLgou0LCgy+sxhB2aFXkM82HYRI9yAsOFd+HNMd9NIYaIlRkZE6mmN4yiWBCtBAOJrq0T5ZAA6e3
rN41xPKrAU8IuSs4uwJ0JRw6oKcuaEcQGFC1S++zBzR2Ot0ekoPv43N9Hs+MLTSfKCari1yenZwb
Ls/3FalZ0sfBCFhqPeNI3MQfdbCiLJs1Lkd3Qu17wW7yNJ7CKGXIsCFpn5FRL+RzbsS2OomgUOAW
fFeRSnE3TSYMWyVm6/fBeDIS0YxhkQkucVChw5GpYYlH49lqPlCMD/peSunw/bZfbFvRTWJQRVc0
nlpYKJFkDCWcT5/rk5Eb97ki6izb/iK/TPDJZA+KspEnAPHYQtU0mk+FRXZqIQuu7oKV8LUXpUkX
PYLOK1ob3gdqZFe6InDlTQuqasgWZPktlddy7YGgmIWFzL+RjlX8kpVPt7/FZr6w+n0O0ZYkGDW0
C6EriWaRnZu1LZn5IQAzza7bdp+NhRvJXSJY1SZ6g/BmQd5c1jCl/Xf0ntIqUpUIfrY0sxMYfpMd
h7KxpegtGerKDsOJVZSQzLqakxF9NdOonGU5dsDO/XB7A7fvZrjcou0JwiwYd/W7jaqeexrrGK3b
uQ3UhDOQMOkpcyM3xqSt8huEgOSzbEeeiI+wCa4ruxyEj4FaRHlO0R9bZI5J631LAl+VDL8NwaVK
RZi6eaJW5jgs76IGQ4AatBcH6ks9PErzRVNeb2/lpi/+MmHyEnmSDP1uSwLDIsbFSIPkxJA+4a0J
mgOzV4GI2fS5c9viJlMdOPS/j4eqyO8fT52DsVZ6XOYjNe6fqwj1dZLFVWGHyfSsFl18jIr6fVcM
ZWUv2pDbwzRUmE+ZCRWrGLT+EbI0ooJnIesWuo9//0usOpUlkmLxoxM+LSiwdos74EF6hC68XkOY
/i10Kyi6/DLIkGd1NoolXJY0xHMhlP9lCcO0o0NFBUi/yVxbG2FetTKydJ1azf3PwkX/Q/fJKYIG
gvQ5e8dE/s1DDBoI3d/+ppvYsloXh2hdaSRmNeKKPcWfavO0tBOanVM7jT++xY5hGLJhUgOVvt+X
FlFtaTOKcz9YsR3WzUmlmdMNiT+LOvs3T7p2tcShmDyQ2JqDMvPUNE5dDExwcvmYGoO178c53pmq
JKLubEYdHRUSw4CsEkDt97VNTVV0SwxGRpKUvrGkH8IhFknXst/4w+GvNnhdhLzrpQla26kXWrEW
21kpTb3dSMryVcmyRXastMKQJ3XSezcakK66ZjN2oT1RI79TxwKvsEqqzMQJrFzyzQinx6nkRnmm
Sh3dQ6msKO18qvt3U50Y3e72t9/eH6ITTOiAmDufoSfG2LdhiAezuHBp8pjmgqCyiYTY+f/7ffbv
q2MTZJGSKznA1pLOGONoQ1XYaYrcrotdE5/0t4x7NlfmuM+tFImM5n40x8+0fFSm+hwag1cGsuCT
b1LDV3b4tJz0RlXVY4Aua3D2Kj9+bD8jOXclp/04eKDtecldxDrJXPmU7XoB1m/iAoT/DUwDVxT6
R4sydM2aRUJRTIbrNFDMUulyqMLCkUgkEAoTmeIgKIsKqYQmClRLxuJZDQcfMsleNYWubiXeWzzx
uiou+5CtoTHjEndF1ZK8mFQQ+xjdN5gwZE2G5Jwuw99/d0a1K/Q26HGLK4vIVuN3cigoyW4iwcoA
F4kso7QKqPyiCKf+MOrPffwE7Q97rO/AxGnbs1QKSnGbnwevERpeJpBW89e1Ok5i3OQRlOL0MM53
qFGwEbNpdbi9byIzHGyXSafRocek3C4rbdVwjOQLqb6ZswArNrFotRru8wzdrEkW01JXSWljfryt
QYr59ko2u4wgjvBrx7gvRBUrKMOfeqc4uHjIfl72wbmN0WTEZkZNo8DeZsAzTAhLorEaeSCHR4Os
tgitIEzpjVfHdwUJ/a5/qpKvNYQbby+NJSB/RKGrKZ57mLSsppPh/JRt7BkSdckMUYspFZyhbV/4
tSK+L12ymqiBBDS66Yb7sr8bJs9M7DIRXHe2i6WmjHopLlUISxwaxJgA3SJrTb2K2sGu8iNfLdAl
aKD0ETrlJbkrRZwY5l1/7J9lWhSDtXQTM6t+B4egnC0pN6HepZHqWAyDq6noCyOYYYYLpTOF8WXs
IGkwZ3t1JHamh47UV+7cT2/BwdXfwUXMfEmlWW3xbi0l5wADLUQqpZunbPX7nEuOiqo3JkV6ThdF
QscKGRA/qGhi7aabXK38DKCruJ9UOeaLlYhRcVlfGh1BXzde0WnqhPMi2LDtd8yVLS5/HTTMSZ57
5K+1Z16G2G4/F4jFSCc/6bv6MH0WD5Hfds+VSQ4RaRu2OjWxiZgQoPgRKDjx5ORO6hTvyLvUrb5H
b6nPrAxy2FgVNLa6Adc7qMcH2j3JBO6/6RVgM6gWlFd1nX/fHlQIMvQWxqC2xnLuoFqAirWo7LeJ
UCsbzGdWPhEjFaShYaReMftl9COpZtvEde02DP7EuT/OMdVMQyPQPsQoLc5KGinSPJjII3YMOPJd
4NcHiLw6QlGqTcRYWeJiiUxknWD4h+lmUPcxF1fW8Z4DFW03d9Uvo2yH4EkJVre9hdfFsX9fbWGX
V0qg1dhCOXcHMKJbn4h4NNuVBHBbZFm1QObin5WDPFSbpMBAhwQiSQpGdg/vo/ejH+2bu+EtTWfm
yhZ3jiJ1CJdag4LLnGLUzCnrnujwctshNilfaxucQ2RqlcU9u+JUHwZX96OD4quYlDWddFTw1UN5
GH35W+uO7vCUeNkOs/Nu/wHb+LRaJOcnUz6RHnJJ6FC5qMf5p3xiQOzlXsOwPOKVl/EkEp7adpPr
J+TcpMyNkCwERKwsgqpQ+GNRLbu0vgrWJbLCnec2GkeSsAHA6FJxkzMeXv7jPT4E+8mJ9vll3Ism
32yGldVWckF6meJqkNngM4IadZt9JdC3yI3XEF1StxcnWhsXhcHYIHLKZueWhbfIX9LwPhDmOCIb
XCSW9UWbqmhA3fOTcqkOFbSZasmenNGtvMVh5FGU4wU4L7DJP0IjjJRU7lOMwcsMv5j7JwVrtHLR
oROZ4UJyrOSLJcMN3SlSNB+tzIsNFY3Yz6COIzheIlMchED0b6mKESl2lJ8TVP4V9aRHgnvddnT8
dZ74kqYUaoVRBJHphgWK4IHxfolrUeASuDbhUMIaCkmuamzZkqleOZKdNkkPYTc4bdgLlrN9C7oe
I/7NmUgKris9Ti7TIGOtQ9Nevx8czCHypYP0lkvqyhgHEzlGXXakhpsN6uCSyvAxbtJN+sKz9Fhw
arfzspUtHh86KU30Fj2bTD8o+Ub92ikhQJYfxoP1pdiJRCREvsehRBRqsYxRqQjHdLkfaOVDTeVM
QlGRTrgsDimWWWnNzIwsl+4zsMvTY+RTT3r3H8M8uKeCLyaKWHx5K8OUKCUkqDyj4LPrHqJL6pWO
Bl0fcxfY0yfpIOwoE3g/X8nQjboj1VBkHoWUFSZJu1JCj5WhQgz8TVWgq4/wr89a1DdJBu6Dq1aJ
3Uyf0u4fvZCXMM7KzmziGhnU4E/u4qKnyO32msvalnN/PIlmdTAv+zPj/YVOvJxxTuMOr49AjkED
VUQN/TCgbt2bLzG1HCuCqH8TSrt/io88xVyV+mFG5RjcQ71yqvLAFLWTREABExwvjUOOIJEKmhRI
nEI13ElWdtflYPsYyfPttYjgUONQI5WnPuwM1LeCu/oeOht+sMfAWFt1Gyf0RQMQRIviMCOV0nq2
ckCUrByo0kE+OXFS9U1IiKcczMhUDahZ/kFNGCyzSxHkf0K8DLFTSDHehTtGC9XfRce35BUrczxN
oTWGAn2NYOuNxE/zp4Yce5EeHfsKvJuvTXA5RRhDlCpsoB9iSCEUu2fHzL8H9GPZoCDUCQr8Wx9p
bYtLKqBxo5p9g5Ylc3xoi/OU7gsioglvJRVrG+T3u1w9lQkZMqYEVN7F+oOli15iRQa4jCJVNIQk
Ha0mUX7X9odUSMjbAm1L1mVTVQnGGfJTgAeI6ZJ2wflMGz9t7hcojuexZvfhLEDUbUNouQDIWabG
c0dCPAvIsskQrk+eClV/oDOjgWp2ikf122Cw/eWvpjjM6bQZvXclKjuxcYqzdxQvBYYpqG6KbHB4
Mw5NA7UYvB6paPSU3al4V0RvgE4Lj0NQYrJU3eTnTIZGNpEpRwgKgtahiteH6BSTZ8FmbdYK1mY4
F2sVOvWDhLJU6wW7wi13ZHaXneyDeX43Uvf2p9lMg9bW2L6uqh+JIi0kiRsmp1wNYKcs+9Rp3eZd
fWjsnHUOCNxu8zutNpHzhUIlLbSNwVMbWhAl5+xFH6TXNhApgIjMcO4wq/KcRpj27iZT2zgUFe+w
wnDQLn/LVWm9f1zokfpMTZWRstCzK4xjk+4j0YvUJuYoOgGw6XiP4vlQaP1V67DCg2Ez13dJ3t7R
oRQ53SYarGxw4DwpZluSFPuFeYZ29EDc4mLh6TUEbdZ0xg9MshZvEnknsitaGwfYWVIPrYnWNld/
Zlqo/euSOOQuP7Cb+vheuxdL0GxSsqzVUrnzVaPpXTP+E6mzdhY0NqNnyVFf0nPvNvbn58iLO1t6
uX3M2GXijzi7ssmdsglj6wH6eMSUj7gaooAaH1Rf27f722Y21QYtNLLBSQhGu/PTmMo+TcA4RC2n
dxQ/3rdO4se73Isfh33tsvGR5SV221P1+NaD/cs0XwWxCmh0yClYtYl61oeHwXiZG9EE6m0vvdrg
0pU0IFPUNWHm9WWDJ5a5Se1BV3MXgtXaUWvqwr29n9veebXHnYqqAY8Hs1NQB9HOGj2qIvXJv6Dv
1QDn/kuAF7mxR2G9cplgYu6FXvW+s1tXPw670KXfbq9nGxWv5th6V2BfE6IZcoLqWJ+F9tzaZv5t
FM1PEu0Z5+qAsKDJGb0hlMkBrXBuVQjHvor8gAsi2ViZVK1+3qXRr/0j+ajYoUed+DB5+QM5Wj5T
t9Tdf9s8LqRkndySNIWwq2XdS3gSC6ydmrzctiHaPC6aNAvUxIee6WOpd3L8Wom4PEKH46oeql6O
YTKXaCf26ezrvrKn4L5D7be0h3ehk/tCSGIu/Cf0/fI5vu5BMq1ftOTn0weGjLiIKE/UGR+UI1MP
jN1S+DQgMsiBRBMvrdkZ4Csl59GL98t+sI3z5FS27DLdddFIcNGW8rWPuqnSWbMI4y0lLIOqd4ic
r63bu9hPV3p4C7V3hfF8JWTJamKSCpgxkScz+pzXOxRqCXh/Syyqn27ihQpeuQoitmzx7OUxnfIg
J/h5M7gbDOiavUrq822P3ywUgLr+ywbn8hgkI2v4XnjBPCt+7i2n4GV5HF2UCuzoGCyChGPzwruy
xvt/NNMsmHDAtEZ9DXXwF9Xsi9EosqOlH3tzHL3by7u9g5RnLYcZmeLIZAF5+ZSklzD+POaCZ+xt
B/y1JsiO/47qRanXGjGxpuIDuXTnHHI7zb7KQQ+GnJ9b3YnkFjaTmZU9LiqSSh3GomaaN8q8k0jw
rs/b05BJ34YZ/k6DT32/HND18uX2Vm5/Ot2wLBkKgqrBBZYwj6IKFTkEli61p6yEvJSjRadCvtBQ
pFO7icPq1RYXYKSwqefRxKDvtsaUp6o+1iTf3V7OtmdcTfDhZFaKqJIheqAt3pTe5YDeTvQmsQmF
q2VwZ0vV0qRWGujqtF70wNojl5P+JB9aN9p3dyCDiS53ok/EnS4M/ASBc0Ls79Inq/DxOpsejQVN
s4JTJbDDs4OzUVvGvMIlcqbhS9zJThuMZ/S2yhgHGtlRI2oE3r6TXzfS5I7Y1KQ9lZiQb9uGx7Bf
nG4K/LYI3ZkYTpdBeVWzPEhf20s0+KYk0sAT2ueOXD9iKmGSIojqdu/NXmtnzxrkEg0/exQFbIFf
8oROFDSsIGUM+aDNoB/ojpAtn8cft51/M4Fb7Sc7f6tENG0gWhJIuA91weIkKfXksfGgKHvsgkLg
Kz9JZn8kICtbbMErWzLRoO3DqAKtN7lM2aes7UpxtAflPj7kL42t7as7o7XpORS9eIuWycEIJCeG
iGg442Wd2Eu1T4vzvDQ2xHIEYU1kiAMTpU5LWWWlqaH8GODJW30250+LNAnMbD5iofb1fxhscoAS
DkuxRBmKhlDg7RwNCt7lzvQAMAg3mCAFwue4lwbntrNs39hXVjlYwUNdpWfsYcRIoR40nON79hkj
vx/t3lec0JH9+Zz7ojgn2FRe260uFRqZE7If3TJOJmYQSErr5VHvyYtIZEsAaLzAm1rGbTzHoD3V
UY6R9Ck650/U7I6GpKrnSTZGP6+Et+nN/pvV17Q4VJm7JQw14JorRQxWPpP9sK++NLM7+jPeaSon
c7T3Q+fe/pyC2MqLvWlFrYdFCKtgEe2oFbu11exvm9jkJ61XxuFLUsVLos44eCc0ZYFfDTm23FEP
1X5wArcDC9omR0ZOVu/bk/48fhEFQtEaOcwxFnyyjOKliJJzQENbzkV6jn8JCUyNSoZkPaY4/g5r
Wtd3qakgs4zli9l+BltdGUJbU77l0l2GzHkI7Hy+1CLF+e3wcDXL72wvgburY2dTzHLTZgf9+5VQ
JvsvKe3VCrd/Y4Aen7yBKkF7VJkQC2bEBP4CFg9hVyphUfovuHa1xwN1FpTVJDMlkTsNde/WxuP8
Lt6hmQ9yV+Bd9ZfiVfRo+ZfjdzXKgXZUT5Ze9WCXD709+NUBw6ZfI9meGkfftQd2/sILWNIiyQfR
F+QwPJ6HMAhGYI28fBqUz1Ie2ooiYs5vY+d1bRxka31XortPQ4t18YMaL4O2L6wP5fx0+5xvElMt
KIb97xD8UVyIaF7FrDSu24M7HJb9fyNC5320E1hiWPhnFnG1xGWAQ6OqkZQjLTLufo7ZOQYvk1Ng
wE4DbTvRFf8vEe9qjUNmo0z0HPcDJiOFt99T+9p90e+LPX1kGtX1ie7bU3kRkW+3UZMg0IKmyv7D
rVFt6hosfqyx+RpRm9Xj8cC9kwq3QyiwEWiP1YmNymBRXjmox+K1EZFxN/1m9SdwC8ddOSIJxV22
qkJ5r6OL4StoYu9oMk5+rtdvOgsrcxyIFtlgpkqFcpgqdS/teOkH+pLEP277zuaBIzql+B/FmxN3
FqhUhahUQ9k5y6cj1UN7jEK3lTX/n8zwl6Kk1Mpi6XAtL9nGmXbdXEbr5baNzbh2Xcof9yA9JFXO
eMxyuZCD3hjjMa0zkRNsH+uVGc4LqmDp1aReYOa4IGVfTtV+9pN9BeWtf1sP9/0raVgirUEQjRYM
Z9nX07vbvy/49CYXLQ10rtVLiGg5RuUusDRMRu+dqdAEL9PbRbTVhnHxsswlLUJvM7vj4JWTHVsn
3mkXNjeauupbiBwrY+wMry5U3VJli8GY0LTbleNjJB9oL6hpifaNC41LLOuhtACJYl3/rufmXa7V
J5Yf/9vn4UJhNdRBkXcwEyWaDVH+SkUNUCRGJDoz3PHX9bTqcwN3XW1Xv1OdyvelJzbHSfX1Y3GU
hLMOBHvHX1tUeYIIcID8OuhedclVg09GI4iG7Av/EQyvHsBfV+RSo2Yfa+ickSBkQyDuLSvBe/SC
7oysFcDadi64MsaBgTV1Ge0sdMcxYi16J8CIQK17tzgYt+uH/j96N389WaKmaRsmZVHq9FCEdWRr
UuM2qf502/e2c87VujhsKOe2luMIOWdFnHi2f+Z/u/Sus6sfUWYHFzYTTnSl3c45V0Y5oAgTDa8E
7DVGPrJezWVvHEwnukgYEVuftbO8V0O7FamDiNyFA4x0HHFX07GlWqAd22B2olm+76eitcNwFmni
MGi45ZscdKSUJHVZ9qarF5YTDR+SFtcv0nn510YkYMFO7i1THHw08jykBK2WbnZuDmTfnEYMz2l2
veA2KwAQnnaYUSNKDQWEILSO23r0IueCIyYwwBMNIzpGLU1B/9LC6E5qArABq1eBt7NTemOveDEk
EkZowozheNmZtWXgduX0Pt01dvr/c58TWeMwo0wxNi9lFSN1J100bwFTeDmOeJBjD8Oii9w24CKz
U6hJ0AHPeRwGZk96HELnaR4/T2blKpmHCWaCItj2N7oa4XytT1qrzSSEqsE6xNpzMAreCkSL4KJU
mxYSWiWReEvWlz7L7cL8oIQiuo9gEfx1DezMqFNY8WAKT0Z7nDVBOrfNfyG/dknjbjD5QE0pKLGK
5Rkjb9hYMqf8PkOJL/lZniSf/pNwHfeYV0q/kW8CJ2fp4p9OfjXPud0QQYyylRF6Ifznqg6b82l9
TJ0JXSALhjuLLmx/CY1Xe1z62mlLoGjgdPy8Jv6cQ7+TP9bu4CkepOy+6y+317f5+SDXDEkbzVRA
08PyV4lfNQ9GmkMY0G3Thznzpfzp9u+rm/unGUQmVIUAL//2EFklNHATaL+NjrVj9EfDKXfVZTlX
Fyux9SflXr30Lmojn9r3BebRR0dTskUcic2TsPoj2C6sVtlmc1+OEWrcUTvdBVPlGMF0L0/fb691
ey+vS+X20pBGU2JXRleZnrv6vTk/3v590Sq4mGvKqVl1EQR0ahUzGoida2e9H+y3GAHqUQtfy+KP
W22BmzjIACWtzD9YVbqf6uilT6jAzPZeXc1wx6rqw5GoA6tYyZPmtFMTeVIxicRStm+dyFz/bzXc
aQraIJ7TCpcoagTvRy2BqFc7n5dxOBjhmNpmqJylsXrJsm4fmNaP21vJvscf0LEyznldbQY0kRew
i6LqLqiQVI+LU2o/Ggja/pshzvGmLGxSiFGhQxHDeYv8rsac7yF/ljIR1YJFpFsr4jywy/MBD/mI
wXIdu0uaO9l8HpHrpsHrjF4nvRZNd93cQp0oUNqDjA8A5P+R9l3LjetMt0/EKmYSt4ySLMtp7Ak3
rInMOfPp/wXP2SMaw4+o47lWFVsAGt2NDmu9vbjhPC36ouGhMC1no/jeG6dMcyvhx/7+bV6sq5RX
LVqZh7JQljmTCvqkl61kuAyTYEVcNhnqqP7aPKTgcKskHRiFzCkVZpvIIo3T9T5GuXICpEqcftCj
zC5TNOM2zblOUMRvMWpYt76Wz5yMwuaVW8lnDi/ViqEi9GYD9RPNFj+DlKOGm2H6SgATNOltONVj
QV/FgitOt33UAWH7ohIvrD7uH9imWqwkMZETssezEdNYcJB/jYgA5Tu1sGZeiX5TLVZSGOUzpXJZ
ogmV0FC0J+mrKdgDj2Bi291fZbB0stMc5wYaHHB1n3Wfhhfplym3Xjt9JLu7RKe0dPb3jiuSCagi
UyvUjoAOgnrj/FD74c/qEB57RwdYbi1aPBQwuk1/6z2gXwlKWkDjYuSZUxJPepKlrmSiDVYsLFl4
0Yszqb6bMFWASmrflcswRAUpUQUshipzcFUaNJmagRqirF/aWbRaPbHUVgddM+dKberhVRB7ekMH
lisxQNKk05/FMrbi1rQC8VdgvoeY0VwJYvawiLMBuOEYSWiCk5jdR0VskYhjBTeN+0oG45L1cVab
dgGhbCult6EW+2mo+2CctItWPWSF6QPFkkfPu3nFVjIZ/zwIQPcTVAT3aX0z9ffa7GbAvtxX+G0Z
ikEkBLgYtmDMUg9fNQPTGPoHxm4V76AxuhEn8h7jB7wsQlC3xVw4c0LZMALefUTlTzPTp7Is7/U+
+TQrkqsIoh0Sxdtf1KYxNym2HuAoickmEKpA1ApMRyGlFZhHpYFR7/vnfRGbyn0VwaYQdJIqGBpE
VDEnT/oAKyhIdoYxqVbjZIY3/QYRiSFpwAfGGNZbJ1+CDGlUU/gNRbxvk5u2/dYpqHVI9w184/6a
NnUB016ioeFNqrMTcpIWm3FVYv4SXRi3k64+6BH0IRvfAR+B8PmPGLq1q4BiDqReS2eYWCO8lImv
dN8iheMCN63qSgSzacjtLLmUAYI87p+LHOh5smfGX0hxFChSvWAX4j+uifG50TQFhZIDWrmKAjuZ
gVGZtVYu8gpFvBNibPeomUIMuHA0sKRnuYQrjB+6jgPXuF1bIXjdAAfYVEFV9PZ8SgAbC3UOz955
iye6mTfdYCGVS/FY0MHO6xnbbuxYyaO3eaUPilollUG9fASsIM3LvOZjAqwgFQ5X45EFb2/gdW30
95UsILKkVZIhNqrCm6XA6H7qGBGnXLRlGtCULBsE+JCKwo6vaQUKeXlUGQBw7NxunJy4nnpnkADb
DHY6zp3d7PZbS2McU6eJiWQscOfwetWxf0i87El4TG3zHL30Tn6PEYdCtci9xnGIm+n8tWBGTaJ4
GiI1Ru6HluwLZ7kxHnsPHcoYZAu90g09npvnSmQUxazbxDB1KKYiAc8vxyx68i2zBjcFtDit/AUu
F8SCLoINz9aLZPQF8DOi2aRw+xQLRIut8Xk4KL5kJxfRkQ/hHa9At2W41vIY27iQYVkEQAy70UAs
c4K/vLQRzL3yPYp+LcMNt8C92QOxlsiYyqQIStIpOMbqk/yg+hDpZR90tBvmPmCR7NarbtS7xbRF
2iDnZ888pvKtG0nw7EMa1NAlg53gI12T6aVM5c+NNUfozZFVy6i+7ru2TaO2EsNO6ymkKbOQzsdS
xsvCaX9SMI3uF80bavdcJBKuODbgqSozCKMJbzAv+YAhoJN+pqBuGu1xcnhKs21wMOIpqUCQRqjw
1qjpwDOYdGQ5XDG4z4lbzvdF6efKgbOFW1EVAUXBf2IYHyeY0hA14WtdtznqdvpQAqswPusW7Ujt
nkOPhwfBWxfj7aQgqBZdRRiX5JU9mA+z2Nna8Fi+q9ZwXZn019BKFQZhaSQgYEBHdp8huMcY3/7u
0TP425D8t3kS22oUmZ1Y5wPUvKssqXJqsOWoyReMvlsZL/jZ3DYJ4SJADgBSy86NBADwH3uMVTtS
cSuUxlGaHghmwRvhcX9Jmzd3JYexVVok5mE/4HjMWvFAl2pH4oyeD4Pj4XjLYbS7DmI9zFuEB6D9
XGJHl8Ams3jauxDYyWo5jHrrRt/rY4VsGu3BaS3pMHzU7cTRIi+2F1v3qtvmlHqBHX7sDwavL2vb
ja+kM7o+ZF2iJAUCk0KxldjSUUkJHBG1amo2OpB6y174ymzI9ap0XX9p5lUy20YVDDEltcG6AUOK
qTC7uwMkAuZyY3+ym5fJpp2ZBfgJMp/XY8hRILa5qq1QES9yNCMJy6WQno3uUZ+/7evoZv1/daoG
Ex6lY9drgLHAm2ZJfA1zU2peukCTdwRKnxsQqyp0P6x+Tqb4pOSjrYzZuR9RhsHQRGsqL/t/Z9MK
rPaaiZl0ecraXsQplyG6buPIluWbvAjtIdUBz8+J0Dbt9UoY/X0V69Z10k05hcJu01NIznr7sL+Y
7dBhJYAJjhS5iKcsws0cvOEc2eNtMFq5r2EgVD8i5ARHewqvp6AGHTvRz/BJ4YHT8BSIsUBBP7VT
qaN8RuSXtvg6yB+UlKNAPBGM9RlSjBpmjYjBOLMfvWqOiTMITX4TFxoXk0Lk3ETGAiWhrrbVgmRC
cgQQCpAcQwCLYioUVNL7J7fZbru+Fay1wZScjGF/2i4wz1Z4kM6tHYHayCLPAybKKYOqeVP4Eqfm
ztFItlOLpNGigjgHCjMLvaWb0ympe97zlbOLbEYV8zrqnMWvYUp4UA7mUUdHO31M8gbHeKthTIvS
kznKJRxXERyL3lOmD/unxHF8bGOWWApjX+UI6+rlaNQnY3luMcjYcNr1OCbJZKzEEolm3womLQJ+
i8Rza/4qEYgH/SXUua6Gt2OMwchmQVCzDANG8pcB7QKqXd2lPwngd+IfQOM6xdw5B55AxkDg8Va1
qIeA3Fk6RtKHXuY9K3gCGPNQEWORghGxFu1DVTBwWrU2MK8p2ZViI2lyW4pW+p6uktXtNRk7EUwF
YlXaIKjmjth9NuLv/6Z4jHUY56geMXyMskujwAneV61i1dVdz3tRcBSczaFqkqkN0QJ8/hF1j3g5
JdOdaH7T+1/vWc5rLgZFFmCTv/WDvZFB5wTqdOvueRonS27Mx2FA0iLkYjFs36arLOY2SaZBmgQl
AndGvkD8Kh2MHMqQn6vmdQCr8EUMYAmHwK05CcjNwhUIBGnG6XWVzN2KyspIVRFKMdradzr/Jdjx
aKdHBK7+eFDueY+zbcd4lcdcraQV24TQgDVAplMMwZYnT1bFK8tyl8VcsLACZZ2R4pHROKOLZKSD
vhgDqUiK7dP5gpNz/D3V7b+j4euymLtVJGkuVCUGJMIms4rs2cx/9CnSxr2zjIewrS1t4oRRm/nP
9ckx160Ep5MkBsj5JMfp3Ps0wQRMb/Cnj9x59e1DM1WNKEi4yOwrVDTGSpZ0U3PqEZhxKYhU1WB5
DOT8Zf/K8eQwrhEtlXqvDHBdlXTOq3ulA+Jr/bwvY9v0XtfCXGsFhwQYTzTJ5EF/O6qhlRCNh2G7
fZ2vMpjrnCvaRHJtopdK8ihcEa7VBRyQHrJHiCoUe3lOQhtIxPb+2rYt41Uu3d9V6D4mWTyOYmJQ
iHJQf7lC/b2qfF097IvhHRNzh/V2GvVeRagkig9jfzeQp7h2/00Ec38NLVB7oYVZGvTm51y3aOit
wJSjFv6+nO3ksHTdMubiGlUjhBFwA5CprY76wxRbr2A/aPF1DA0pKgU89sV7qAdA9/PnPjFXN23M
Kq80NDFl1QMZLGH5LMfe/sI2z0iWTJBQqLSgyYhQFUATFDSTKEs1+J8A3jzmd9Jgcor1HDFsFiCe
Q3BatrAMhSpb8/JJGJ4ngxP+b2r1dSnse19LRLnXA/T4TEYIim9hzK2srXtbDZfEAbkBL97krYmx
QnlZ1KIkwEKU1X2V3+rRYzxwlrTZQwfw8f+Oh+3grECFo0jz6+SW5mmH7pCfBT854f3EMQm8xTCm
SAzmXI46PEQl41nucWNfWi6wDt2Qv5zfajH0P6zMjqjpTRUISFIOHnW2yiE4qq8v+eZU+Ly20+0c
+Uoaa33G2lQamvlvTxOMK2XD1B6TzHqtIDn5x/17xBXHWKJ6iVupAEm6M5/0U36YDrGt+PR9nXrx
P58WY43yYgLWeglrFJnHIv5cl3caedlf0Kb/W20fYxgAsjQkeQ7LOivLxVCEyyzzoFlljkKwD/ZF
iE00l+Ml0LrdOTsuTuUFx/AGEJIgLtXPgDM2gXDd3S4uRaMQDu2394DQre4X+5pvilSJweiJFE9h
gqo8d7W+vRRxeNzfzO0487qbLDREHRNBMiXM+AmHCSyaSL9QUKkRFC8Yu5qfCp/HFca5z+zrvqwb
9CujnOK0k9JY02KEtlZGnwiZMmd/bdtm1zTA60bQac52sespig9ZMyKBDqL56TiiDYtkJwwJW/8m
h7nPcZGrXTAqWFEg3idLOlh5ZvhxV9wkJHval7Wt/Nc1MZdZSAXZDBPkNsvSl9JPLdz9voDthDzI
i/7bNeYGy3IaCVGL3KJ4Go7pSQitoLLUyhq9xX3FJvZB9Fd9Qo82N7G0eWCgIhZBeIrGXtanqOEM
xDv0/DhdIcp2nP4oo/B+FDA+JqP1h7NOaib+svkrYYxfyTpdHCqaLps8yZt+UKru1A9Pglsc9Fc8
NdFRkQok58qPnjmyN09xJZvxNwsRs2wcIbs9xblbHPNDedsd+k/6uWssA8ynfFwD3t4yShrURk/q
Akm7CRN59Re5jRxCCx+BytlY3tpYDZ3FKOzkDoWH3C/SD8HCe5vQ983ewTEKKuRJMYwyeurqxurA
FXyW3cQTbFX0dKs8/i5sc85re/M0NKoCf8IQ2fEHY16kKorRftR51Vl8oHNtw0G66Q7t97JEjC1b
zXPoLJ/3xfKkym+jElkXSTYFiIDNoCpDNBsD58bqTH1xtFJqMSQbTErs7Mvc9gcIt/9bKt39VSiE
0be4ilrasdjZdWZRCvLYJe4g2mDvwdAjSholL0LZdAkKQfudjEo+uiXfymyA4NOlPXIPjTO7FPGJ
PBbfwi/zZ+2L4aPE7s8fg4IT92+XAq5C2fb+MG8ww5XTOwgy0/KUHiSrfNYLGzcEpT/5oHuJK1Yu
D0V0+3r8WetrUmS1v1nTNHPWIkNAKul21IVj2QiczknOdr4GhCsRUtvGIKqiAZ9+qeK7xPC08Me+
mmyKAJWAJAGDGgSjzCVXJ8A6DS1aGecpPw1Td2pz7Sj3A0cbtyttKznMXW8z9HdMEZaCGAiakT50
H5ujcUNL04M7UJggYDuF94Vb2SOwvHkj4tspqpV8RjMjNQjqQm91p4/s5ljg1osKqGgkW4LcauQ8
dbbf8ldxbNhZd4KUCiWa4nPJT+7V11q4dpERjM2W/IlmNJGf+7Z/lFyhTMuOEU/zCBgGOosXPABy
EPddsJVLhgjQAHavcFw4b8fNK7BaJWPXjNYget0GiSsRP8jv5ICTEt5WTo2OLuoytShvzQlQtHSQ
tyCMkNrJA3zkWRJA85Tz+kW3l3EVw3hUVa8EVaoRXlakt+fAb2suCt+mq0OS5b+VMNesDsOMoNca
h74cOqRIURotBQsux7Qu+Y/G56EG8HaOuW6L0LWiQoOEODvNrWoN8m0vcUpHPBnMlSqFpG16NO+g
EeGQCz+CEMdz3Fdpjgh2AIMM0xCmOkQM0aM8DxglCe0g/LwvZNM7X89GY65NBNi3Np0hZBlkPwqf
0/icRIE79xxt5qiZxtwWOVbmEOhvuJ7LcYnv0tbfXwdvsxiHr6NOqCk97SVYzr0ZeUP7PAe5+29C
6CJXLikC/0wx0Qq/nhx60w3IKeJWTHgLob+vZBRiV2lia8JWI62iea0vuA06xT/2mGtDL1EGLKus
c2KO+eQdD2MFlKUCI/aIjLWcdWetMW/qgKNo2yHZStMYK0C6TA8qWm9vQBX6m+thssxzhk6TwTc+
87oqtxNGK3mMFdCqaoyGCEMEoy3adPosAcWhimFzOofNaybgSmPsQUjCdJg7qhrAW0NHxkGwRbDK
Uvy/GF1n+3pIP/bX2+G6NJ32UKx0RM6GKRFHDLarPgXySH3FF9DixV0UTw5jHKoxU3JTg3EIv8q2
7I61pZ8UJ02tGIQg0aE8ggjdywDxZqJMyl3ldmy7WiZjM4rOzEmfI4jP0Vps0xHCGk2rsR8A0vQJ
54gKffxk3I+88s32ZSCKCfZoHX6WsSWtMRMiNJgGmdF2MDybHSdy2La51+8zZqQNc1LJmNx2au2m
j2InT7+R5qVPFGdfTTbXgSEQiUgixqjY5JshLaPSNiUYILKDhg77d9WfNILpR8oFg+7vt2oohpUY
aALQDOviZgI1pHxMwqd3LAE+DsADoiYrLJM3hr2BulogdOhA9lvpi6VlnMPY3KSVBOYwijCLNcEw
AMHRndL4ex1z7N6mPV99n7HnTRN2mHpA7J0FuqcvppUatQ281/ectQ7APrAe4Fn2+gRZmQSUmZDx
GnHWeeHU8aVKXvYPYtvArQQwl3EkIPCl+IaIr3+b09rOgaVs+IitnYTz9tu8ISthzA0c1a5YUOJG
fhAEWCFGi+qPaQFcb97hvM7E/WVJV4KY08/MGuiNBd6xrTs49SOYVR8p0pRx6G/jn9lNC16H0DY/
9k4Ba1d68VOIEYDYe5fFWf0NRklUbSwLdISj51u2zOTbzOuh2VbCq3Yw7j1DFS0IIgT5ogi86xcV
KL/pp30F4YlgjEEZannbE1QHu/Rct3egpRd4Pd7b9YzVNjEunYA3U5srhb7xRFtyJCvFHAOCYsWi
1MXlObAaW7zJv6VOYecfwSQB1ZR4vd7bBuO6l4ynj+M0jOoKzlebIksWTuPwc38nOcrPzroYWjyS
OkTqMQ3Sg5jk5zCJante6lM7Rw/7srbz5NctVRgXr0pFPpkVOuByYP1FtiFa0W9yIiVCfwSqa05/
0z3mXvlNOnJE00/v3D2FsSh9TTRKQQ3LeKwvCpDdKMo1Oj2t2OEWKzmHxjaRSd2s1tUIzaldGZRm
lMs4/omSip9dGiiNlliCx1ketVF7y2NNS9/PGopEqds5kqfaymH6SHvyC3Q+gVbyiVeQ4hloltB7
qIRuBH8L9BLBkmzrdvszQpInP06++NF0OavjbShjUQx5UrJZp034vzBZ51VPwWezsvJPNNuinhO3
FkEgYHGE8raUsTGpEJEhMpCva8FYTrGWupvQj8+/Sw2Bu/zYl8dbI2NusmlSzXaBT13iytIxjdNz
rgBPAGNKBpj83FAgACYFsOQpUNDDwz+tgYUwkxO90EKKTF5lOYawFE8bTH9fBN2GHUVnywq9qoYF
0t6JOy3Sd5S10XgXhj5J+kslN71fxuPLgla1faEcd8OyWDUZwqoZxIhOU34eis6W1XMX8Yhgt5OK
V+vIclclSbB0fUSBQ4HlCSgnO3saPppIrUeP1GwUt6nI0XGOSrBE3qEQV0KCR5cTR5MlLd8k7fP+
xm16F0MBzBoB3yJIst4G7SBpHiS5RKIk1EQ7M8BgAlZysbGKoLb/SRLbH4xMCUmbCrdVCzprWZyR
pE4WHoeIE8HTW/+X/l1XxEI1il0QTYaEZ0gvPfTz6GZFY5tKZ8fovGtAjrm/qs0DQh+yIYLTyVBZ
QAdNRreQikAHaCUdgAkuBs+Q0wP4azkmCv066Lc0QEa8PSBQa2SlBqppJ4oehcHTxA+18FOqnkj6
1CrPXSw671jQSh5jyaXCFPB8lKAQxs2sXIyUczybNxXVFQDxGaAiZvEIEnXK0yJAE4oazN+7prOX
KRIskhsf99exqQYrOfTgVi+gKdGUMDQRTpTaJ2LckuxB7z90pmgHCQ9maPMOrUQxRxQ0Y1dgzhnJ
XyKdZXm4EwLByrrFMsr2ZX9V26IMyTAxggmUeyY+G5MKDNvBZDhpdJsA42VKJNuMP6f1xFEDniAm
GhtqYVC6Emo3iYkXmmdT+jmOxKqHX/sL2j6m64LYp50clDWljXTq0l9KhJhi6RX1L4M8ktTfF7Ud
EplXWYxKKIGsVgD2wbPHb84qKDJSu3KVE53ELGzeG25Tz4kI6lbQA8I4MIZ16NAIlAo9LHd2yuI7
kp40lXOV6P/9yzRcRbAvA11UJimrcVVHoXXDsT90KD/t79mmGqxEMPoWJ+qIzgT4n24RR1so09hq
5ki2hCDXXDnWv+2L29SGlThG65Y06DU9Raqt0Q9J8yHLPwnKJzP4Ch4qjt3mHA/7AogHdUjaiL42
AOFMUoy+BwHtOedcI54YRuWyDDmxMsWxNEIv+ISkgaeqaX+fJaLI0Qbe3tG/sjJ4tWFGIljJEfAb
ymILxnQ7KaNqdU1wK+idxzd7vLVR3VkJlBpFWyoYKUcxvyjDi548on+fc0w8FaeLXsnoykhWcgV9
dYsYxC9ANs8mb1ZUYXL3FW8zaCWGiv4sHQM37JS9SFJA+OUi8IMNaX4aF1Fww268Bx8gODZj5UuZ
q8uNMDe80YqN+wVEPJgH2QBchciqYVm2LYazZiQ0O+0y64NtLv1Tafa+uBSf9pe4cVxvRDGquCCS
IK2JkoQBGnb12MbP0cIRsb0aIA1RIwtIKMZaVFITT3LdInZocpeQr2aCPJo+Ol2WcfRiezFXSYyh
KLMyJw2NUvoY0MRAhkJR3OChxPGEML6pMfqZpBN2zBxiW4jyeyPE/H4vefsHs+WXcDJgBVWRO5eh
gG+VPGl1wKYMyAnTMTPam1TeojfJbs+1h1H9/388o7UwdjRAneTM6GkeYjFPafUcK5E1DU4ox5xw
f+ux9EYQowyLEagV6WhizBpd2fbQ73FjuKpVHyMrsUC0x9nG7dP6s4ssNoAmIwtev8LD1aWNp8ah
RaNT3JYHzmnRU2e87pt1MVpRVIC+SwiSs9F58boP0gEP6dxSbpeT7qWegoG2D/sSN2zgG4HMxe3x
Nmgimfrg8CYV/JY39cDbOPr7ysY2qPh3/SQZTjU95crHQfKX4vHflkANx0pENc5118fIq4tCa8Ol
lyKvw5e3SYyjaMGoC3ZzaBspPjXChbwDEu7NIVAHslqBbkgZ0CfgIBr9W5UBTSI5V8HL/i7RXdjT
LMYORImmCkKNg5CkzsZGkRAJV/FSdxwTwLuabEdWDtifRE6R5Z2+q6dAt2I3ciq3Pat3otfZTWrx
aV22ms7WG8hWH3Wz0dVYQnKr8xqM3k2HFgQymKm23xV6vxHFOAdV1ocpz2cNGChPwXRqyFMqcPpX
OHeG7ffXawmuASicTiLfl8ZZA8pVZ74D3k4XJYwciQhIJIllZgiSKRtIpaGJAFy2hVyiHwu9zeQd
Y29vxDCqHQaD2A4ZwC/HDORe6WUen7KaY5y3kFveCGF0W25KJWgaAT7uFNj6rXoa/dI2nehF+Nq5
dEbIcAxOT/XmGUmAvtR1BRNd7KREYwCOhvKAOwD1s1W9PCcEtPalzlsadWR/XduVHHqtV6ahMNqy
K1RoNmXxo1WT+rY6GL6MTg9eIXTTyq1EMVYu0uVEjgnQu7v0Oe5Va2x5wNabNmglgVGGdJKmALNO
gKlQvT51YimyislWOk5Fd9scrOQw+qDLqdb3dOBc9s1T4eUgq6T0mCIMAq//j7MkticalZ4Btwzh
lV78IOVBmURnmizSmO+JSa9Lel3ySg/KcV7kqcV11cT7aJwtUz0E4vO+i+AowGsouZLRhoU4kBGD
TYuc/TCNLj6raRVzkunbAelqJUyIoyXIXMQC/ANNlBgeEKSQKKnPv/lneIkS3vEw4Q3wsoUsRAzs
FILXNW6MQKdsfTnvOAEpxxy8WqjV1s0J8M0rFXlhfZmdnJiWLsleMCgcMbwTYqyBAKq8XKYA+1EJ
EWHg1RoPrIHejR2DwzbaFLFB8jwxkOFuxoshJjeBYEZWmKZHrQjOxIjwYKE8ijHn0vJOirENIYbR
llCG8umDeCy65H5aeq9atMCKzezh3xSdsQ+KmAEqmTIIKOndAGjXbPhHvZPFt2a7y4RkEGsZtF6j
YLVCbcvyJVEf6nfU7+H5/rghthXHkAOMjxKMZKiKaOXLh1H52KaVrSSc/A9H8V67JVb6PfUJODQD
ZLBmA8BvYmQLMifo4Zz/K//NSkLVADyhr9H/p6aYDQo/m4ICoo+vQ8NraKSKtKPgMmMSzCJKwmiG
557ElxQ8Hwr5YIaPRenW+ecw+LCvaTxXxFZYzEpBy1eHF7ECxLzf/jv2o4vuRSfe45F3RoxxmJVU
DYcCkEmN/LNS7npy3F8L7/tMfCAFaZFqEV5BFXr86hw8Bznvmc0TwRgBvY+ioqYp2iw4dspdF/Fe
cvQ/7h0+c/MBsTwBwgqj8QEBsXuaR6Y9SM1HLVMw2h0VPwE0JLr72/Y/otM/d5TNpDdGKtaLQe+o
P8hW4Ug3ORjeFhu8FHZ0oWzyaELhvIl5esf22ihKULfAS0Sy2/kdN4Yn+Th7iovZTJ+zQPrk2dlU
trlmqYIqlUPIonNhbeHQiKt20tCvj5SR3CTOvsBtZ2tKgChCRstkR6mCGDAXYBtCoBrndiR3DiGV
VWcjJ+TatkhXMYwyppEoDhFtckFU7KdFiLgYVJRR6aAi8y6/fhXFqOVi1EGZg8keDHOCFwcqmpwl
zqbRT/x9SH9EsM/yLBEwfSMis0T7uFs/9XuPYrTz4uHt5z/m3//f4bBP8ToIBF3RsWvBM+gF0cZA
W5Fax7Sqi0L7Gbmcrts24yqQaufKccgY0827BI4jUAarnz+p89O+uv2Pu3SVoLyVUNdDPowxtg6z
rMguLAfx2J5lPCb40B0cnWMh9oQsCONxhiJE8ksOFCl5tvPwPJU8PijuMdE7tto1tSQkjhrsWnI0
JIsO6qFL7daww+P0C+yq6IvjwY5xbq3JuqdJCsNgREikk0tifjbEg1RwHuX/421xPSnGRaEuOiKv
UdO6PDjaKZh2OaEQC0Qut/NrYLFz7i1XIGMjtGSWlyVH0w7GBgK/8hIntecfv6fhC6Qd9jWRt4WM
mRCzoCmRx9McHQOd1UdddBQezyDnNrGNNPGsTZWpI9CTBeJi1jaQeIaIJ4FJ3fe63pmjDqidpnsa
UskmiuztbxPnEhHGIqhKJefJoCADKaV2mQR3rW7+yCIjsWdxCf7NS7AtJ7O6jOowTHj5ZRrmQ/I8
cEZdB61BVzROJvUqR+U4OkDo9q4urhE2pplTBqN4BKBeN7rxPLxkSvN5fw95p8TYB1PLgDMdYkhr
TlXJDcRwvMPgFq+dj3d/CGMUxFguzYE2OMcZCjmSk34BJGZn9Y7sUcZlhfOM4WkGYx8EmcSSHoMm
iUzocq5Fh9SeigReN3BeszyfQRjDIIH6DnjK2L/OU0+0HURH6yhtBhkPvM5BnkYwVkHQZ1LMJtLF
gnlnjC9NdV/ynhb7ItAr9lbp6kUoqvzVqacfMbjSSveGzPGy+woHmom3IqIoT7IOPSCupP6cASur
8goT+2dPRMYqECPpFvQdoSljDD+nY/KSFcIXMscHGZ39+5eH412JqLxdzCy0zaRHsHE5MPl8FRDp
5DLdqEeQl0eX+khHxNWWY4h4Z8QYhnRIEq2ekOoiifpSheph0apDhK7B/bVtnpMsaYqJGRFdZjtw
NbmRpBLQbE5Tf4jax4ZnvLe/D7ZPFYxcKgA73m6dmqjBYCa0hKwJXhbPtlgM3v4SNndK/iOCzdlK
nVT1JEKrlhrd6v1tPt1kPKjkTWVbiWC0OZnMZpiBleEMuXm7CKajjcNtkZb2OC3u/mq2iJ11cSWL
UexuiIMuo/MG3afRXZzCEV3dDt3UF+9Sf8BDkwKEmp7gGJ95sHmcw2KnF+dBC0RS4bCmAf2C5hx9
rdT3yQCBrghYQ5mwrz2UdXpjANwhGtEuQnJQyyNn/+j+/PUyAn3VfwIYU13HQ2MumDd75XuZAC8M
liAC/FigdlL8iKTkRKnbm3aVx2g4mBuL2JyQDyADRuF106syLiYNZ03say8y0yGK0OGCNc1u4cSn
6lt16Fw6YRadFF4tcduNX7eQffSVclj3ggg9iNrbVPdJ+VlQvgvdRZZjKwq9KLmTktvMuBgk5Fi9
7Yv2ZzNZMDa10QtR15AxAqox8jkHPZtBM3oxB16cxzk1tigbJ20MnDIkHcy0uzfABFEqvD4xngj6
+yq0W/IhSgDPgcykBHaJSXWQReYYi23Td90u+vtKRJOqoIQz0RI2d4FDtAatYBjWHXhlS96p0N9X
YsIc0+kFwmAHz724PBOtwjyl1+c8kjueHCaeI0ET5zWBkBTw46CUSfPcyusPi/rxPTZCAXyrroHW
CPCqbxc0A4NJA4g1TXGN6YFCJeR2Z+XGgaIkFD95D73tC7WSx2xgEct5H9a4v9nZ9Ed/AQJl4xJf
Qw0TE7CccGVzF1fCmF3Msj7SSNChTTq4RKBcNY3CbpfYQsqII2k7LF6JYmytXAlCPNSI939P9rZW
/Rz6wZ3uzTe8QtYWEhKaHq9nxthZMJjGaZRgD+Nfk6d44yO6pEMrfciREcBrw5Gd7BHm0B1vKCYl
cRSOY6Fr+cuvXOWzmCpLtrSmueCuiXri1P0DsOWtRfMCTFUIfWWXyCRytHTTgKwkMlFHqbQKYg48
OrQYaqO6iSPYfWGn5yqzqq8NBiz5vAmvPv7vZWL0X1Yx/W+wMQCJeyU2e3TRzg9oFD/QRBJxu9Po
UTKiyOVNA24r61UcYyQlWBW1BlSNI5OLJKbW2EVOOfxU8IDk7Cbdrb2FMXe+m8S8RNxFx9mAE604
w4LtVC3RkwdLPvASp9tnd10Xc+PHtNeEokdpNW7BARAAKnWSObdve+vQPgsUasoQy6hH3tYzCiwI
3WsdgJvjIW8+afVFbziVPHqv/t63qxgam6yMfyWOcVGOqK4mR2oofyOGJCde2WHTlSlXMcwbS+y6
JZiAFeFowpds/hUFaP1ROAwxvB1jlC1QRUVo+tdaYWfn7ZfC+BwbkdVN/r6uvdaD9/aM0bWkQh+/
gtZZJ3yJPkxn5RCeCCLQ3plO5DEDiBqSzy5FTQT1d3IbthzN4O0lo3yq0LciyBWh6mPkFkVxVmOA
1ish5+3IE8M4mqYr4jjo0frRzTdB/nUBcRovf8k7McbBiM0o12GFdJwYhO3N0gfFxYhTGIdomENL
HLLC2z+67Xt7VUPGyxAZIPXBjN6zTJUPGAA6TYXGEUG3ZUc52JxsV9VZowCE15nG+04DPfFNlJ/a
9rFXOerOE8QYiCWJg1SvYINAPm/aedR7cZF6rTFgMCeUHoaEFyfyBDKmok/HHg/bDqDRaCuIm94K
e2KJwu04eiqE7p8UR/vYTK2kkBgMgXSGpbpdwnO+dDYmvDlC/keE80cf2PxsKSKa7ksclgb6GNMs
HoQiQ89RsjipJjwmsnQeivz/SLuSZTt1HfpFVNEamNLt7vR9MqHSgunB9F//FrnvZhMf7nbVySST
U9lCtizJlrTWbuwqzdFz06WJev93anKuZLBaoB3YFBwh0U0yfDfVnT58/zsRnLtIjQqMpRK8FcBk
U+qW3a1l7D8gQsc7k447P9F17lhpUjHA7pGTKtV9QtA62rzJ/dtlGdvPdGchfIYmRzqZzKJZiuRK
oHmZF3qmm15/W6iJwamy/wA8Ld60DAPssrKGbInzf1LDkgSDYXi3Hz73SurU0U3BropR0GK3aegr
MZwPBP6mytAphqY3VjwkWvW1lkBvVosYj0ViuC3qymZk6ORb0Byfs/x6SJ4T4yMB46wJ30ZF45rZ
nTQDltDcy13hJJ3pJJqo0L/pwldSOLdXjMDgmoE9hrB0wxgmZIT0EptRaSWB83MJU0Mm90t8VYhb
5W8KWdzdsREWQLdVweM2AcQsbgLc4VcIYc1gWUvuFe3tr0A8z516APRdflC9+FgoQfEsysgXc3oX
nvSzTM4bgBI0ntVuScSGYfKlWbuL8ptyGj7ZU2o6phU959IsMPHtBT3L5E6S3rSRbRO8xpTwo4aV
OmWXeRreHm2aCXIj0ZJyp0llWh6HNeoGtSYpXo/+oX1IrA+V9VaLyB2mUCmabJhn2KDBgqxvvS66
S0TAWgJV+ETCzMpGSeQOzfgpgB3vIiKoem2nsWcteHgEqjTSOFM0ccrH7G4hpl2mMRKvP1X7/qTs
er8ORp/sp1O9b55FDQYi7bhDZkymAnoI3Pcl5Xtm30eJqGli0+Fh2oIAHA5cpjxAXJLpM0laOLxW
vVL6b0Xu6OrhckjatOuViEXH1d1JUqpRQ80FZwmjc3qdu5EaqOltZv/8Ozmcn4izYRrUBJleWn4f
JReG4YKJTumeLovZdA0rdTjXwMYpJ20Oz9pJ9EprpitMUnlhZT/QDDRwkTZcy3ouWELRLnGuwZiB
xZqWA8qhLDwNWnGfdROoJbrgsmqbqSuu0baFDbFhWH/uFOtDRZsnnKVOp7VH5MkES68cBmAE/lpX
s+wDov3lssjtfGUlk7PwDiuoJnOO17Pj6KGveJc/AwrxGL8sLBPD3jiYIpPfPFMridwl21bCpEHH
LG4EcvqUDyB+taq3y1otNvAufKxEcCafh/aQsAGoE133ZbQ/x4rmzHrp0EEEjb7diLmSxBn9bBat
kUjYsvlxRjcfWBDokSSO+n2gTvGyUNM3aOkSva6KlpA7A6GaSHNlLyg7ZeQoLeaWBbe27UN2tkTO
4AvWZRrDPdRjevugDuOhVEePRf0VjU5mnrlmLhrq+lUhvbRnXEysMdGeV1OLM0ZSB/SAE8hbtKeu
37Ncc410P9U+zEYQiEWGwoVItUvMf9jd2bSfq71FfVkOolFwyLbdh60ttUbLUnnMIgOYFCmV0VsD
7Ko0PdXTjWV+5IYGXsX/i+DDcJo2tl4uPVZ1PNS+lIevUTwPhw54G97ls7Vte2dJnJMiRjEZWg+L
N2vfiu/UUVSAEawW32pVZU2L4h8aHajxOmPMm1pHg0YCLf7D753V4LzQWMexHQIRG9Peywy74rQl
Vuu0UOdi2sazaKAoJ/nh8tot5vTexs9Cl7VdheIqKdJmWgBQ9F17UH4BH8d7MYPP9uk9i+GcEovi
VLIstCwyoHH7XdZPT0MtmW45yn2QAIkn7vXKVUtZVNDcFExU05QxvI4ZUM5tsJYk6O0ixIvGzpHG
7ykGLuL0Keme4aHisvMvL+f2w8hKHucz5smo05CicU3fgU8XrZmd5HRBBz6KaleLSiGbvmIljPMV
JQWZpJxg7BRxC2N/U/ecdGni9nJyKJeqwWXdNo/ZWRqPkV32Uj1lTQTVypcyfukHwdptnjI028jo
t0EBkh8iaZIhwnAeJjs0dA2N1lEzclcXDUVt2vtKCBenlBlI0b1ZY8SneLEocXr7vgl71+xAs0cO
6CeSREDwIrU4C4wUCshAXFm9appK8IjbhmuWYLGS5C8f2Z/z+nGmJw99I+kpbsVTeuiyzsmEhGbb
ucVq9TiD6zsZj6dhsfAhKoHi1bvqNJ/IdxYs2OGyk3y2Uc0XmN22XzwL5SdL8kbriByhwsj8cJf7
cRA9T4WbncoDGHu95Mf4SdhlJrASfq6kDauG2ZO8PDBQIM+TQ/6LNlpU3Nk+Ub93jB8p0eZeGwsJ
7Q9a8SkpX7JRkEuIfp+PKJ0lAaiY4UEGq1cM2gFjR/vLRrdt3Xi7xBg4sHf452aWjLUKOEzEj94+
xHbjtoTsLVv0qr1df0XD779yuDgFalQDXBEgdzQel0mfwht+jPsW3Lmu1DgLhQMQ8P5Os0XzVWTM
QjvUhgG2PoBTyPyEHuRIF7wkbJvZWSnOGWW9JqdxCpzPPqW7nr21ZpG7pRm/dE8DRqyVun+e8Rpz
WS/hUnIOqSEJATo76lPS3tpFJ3oEhsBPbbdwJiFG7UdB4r5phKYmm6ib65ju4bIzfRijPlsadwFA
FknfVOHtbfnedynMSoD650aZoy3lgAU2PFP5RtvjBBJ7LTuCGtYBsd1HjGIliztRMQaYJGVKgYuh
PMn6Yx4zPHR+yPJWQjhbr2syRzW6Rj2Wx06ng9c9R2mgFk1zbxvCSg5n4YZGJ1vv8e6sXxdX//Q0
aDn60omjBs197H+s32clkLN3RlU91eOFoVWKv3cNrfdpTwuHWJl2BX/beqk6hztZp5GDgkV4BALl
bW1VqAfLWSQ4e9vNR6uP4Y6BWcyNOfUIl63Xe8sIV6z6pptZLkg44E+kYXf53G16ypU8Ljy3rZbl
JWr5XqxIbtR/G2bNjSPlLw2Ui9CVYidSGWNPxyJxUdOEoX5tRaiJm37rrAoPgFWaQNCMkwlxBZRT
Cd68Yj+tJ08nzCnxygCee8cS0UMJ3AjPlV0oOeBvyITtih5s6xOlgu3ZzKVNgMToCrFkhQebROI0
JpI1AA6tpE5UXc3y86D/VCdRFr1tBr/l8NlMHMvaLNUgeR6lFO2CL1p7pZCPWcFZCOdzO2WU7a5C
/qLlvdtQcsok5Sgb7f1lkxasGZ+/pHM52JKNgg8GJ9AX/cnsPxODOqb047Kc/zirZ304t2uHU2FO
GSBOi+ra2plBuZsSn7rGvAdljR95om7s7WucaQPyBvZgoYn+z5iiZH2kGAuLeU6BgZ3NGKAm071k
Ekdn9oPeqr5cAsJ/jhInjCRHzkQz4ttmcv4AzluoXWaFZYcZnq55SMEPVJHKiermQ97iLIXzFlHY
pZOkov7ch9dkeErrJz15urx32+f2XxEGP1QDrmqd5g2aH7rRD4fKadAU+HcSeGOP5yiultb5qLLv
+yp7sOgHMEiJbGmaRVARAQPxslurXHC0yjBRdTi8aOzfAObqxJqyq5NZcJ42N30lhouPSZfRxOjQ
L2+Zj/Z8k4MxGuWXy6slksFZ9qi0ZV8BL9gD97vpDqz8HPbNMwKvYFe2G1NXynAWHIfM1BMJZ7b6
ZnTubGP81jhlqoNX25ulX466RY3yMAKVnx6WZ+k8ED9Lb3qo1UdwBt5K2oCXIQLwWPilVAHzDNlr
1kmcGG4LIgtQMYCyVI33UHK/wLosFqJ+mo0v6nRXybdF9PPy5m2nbNZZDJca2uVkzVULMflL/rDw
gPan+o04SxNq6kWPIhSRzcO7EsfZPcBqbKUcYSyRrHtJX8H+f/ylRpzNo4vSjPsw+QdWgbhJkLvJ
K9ry3OU2YnvTw2V5Io04889GK+niEQm8xh4t60BFr97CHeLMfoznJFZ1PfFLkNi/LdPSkU8O1lU1
gZYv9+L70L+s0faBPpsEZ+Jhpi7ZMZoEwjlG/3wd5o4tp/eKxrzLggRLxxNfoJ02JABdBgF89ljX
hywTKCL6fc6PT2beNmmIp4QZNW3bfBx7wU102dt3F8WzNfMMF9FcSeCnw71qHANieZX8xdJfDflA
WxFhr2BPeJaLKbJKtWjwCpwXkzOW6E+3d7IIFWlTHTSHoMmZaEA+5tZr1ru6tdDq58l4x5yo6eba
90o7lvrnRn67vPWb+qxEqX/Gv8aO59ookbTmzYPFAjtFWVvUt71FTohByLM+nAvFyKWqlGqOpDXy
24N2whiDjn7geP+JXtFdjnnSaQ9gz++XVdu0upXU5e+r0F6PtAd0qwGphm/RG9V+uvz727ukERvN
cGjNeIdMPGBmsEnxRt9KthvL3zslfOr18GnSp/ssFGGsbt7M7N/S+JuZzqQwyTC39WvK7x8eywX/
RMRjuW0PZzGc6WXtJLejCdOzcpRAP0E7Wuwvr9t2zr9ShbM5SckjWw1RfWU+pjzw4tfvi9PCbVoG
AzprBNIW43rnG1bSOONLaMSA/YW6QHyY3NlDIPIWYkzAHz/B7k5M0NklWkDO6tChHVdVgkexVLqK
B8ekxK+aybus1PIjl3RaPmJl2o1d61GU4wWTAPOE3ZWh6DVMJICL3fNsh8Zcl+jj6Y9UvdLV579T
gAvWqANRYkZG4rMycRJyX4k6szezttWuc8F6GrTJpCrMV4q/AizNqdidBQAVufvQ2PpKEBekpUGN
pzTBfdKsbxMWObV03XSiHoxto8JskgwwTjzGc8sF5tCuUIcMD6HtoSiPJt0boeiciGRwK5YU+kTK
ucAclDsyn+61U/uauv1PoE6iTq25ma9+ZYJRm+3b+DJ09X/F+NWzM71EC2TiAzHhF9XcD71CVVXa
kVOYCOFuBCryeY6hzBWNJVRNZi3Zy5N6U9WYXq5FA0QiMZwPLbq4alsVubWal66ksEM1+6YkaicR
SeG8aIjaTKIbaGLv50AJT8Q6zP395VO66akVMCsRwwaljsmjBMtD1c71YAOb6vPkgod6Z3nDnbFb
mJqLa9GVZDNNWEvjnA7ulYOUzog9xm1yp3jdLvGa1+XRWnEXBrHBMzD8TT5wbVgL5Y5WHg6znucI
DyQMb5g+PIzFFFxexi1ftBbBnSxlDhmmU3EzkWrD0TPTjafPlp04vQjUebOgupbEHSegkjRGXAFD
Q7+mN+MVczL0KZjM0bGEwyEPhq8f8UwriTwWRaTMCbMtNNCAZ6LpXuTUbZOvl5dvy9DXIrjjhLrM
/6c1LDq9YKBtcuZ8ok4nizhTN294a0nckZLLUM3QzYKN2v/DJ28+NABLa/3u0OxCFwNYlzUTna9f
H7SK4yD0sSZQr+El5a3z65sFeJBKDnVBmofczhC5DIEh/jKflTjFpr09AgTTy/Mfkp06djaBMfhb
JUIPEslZdnQlZ0iULJwoGiNI07lorJvG+ESGIJQb9y8XcPmSlaQ6BdxKZ+Hm+hEHtW2IOkKVDRIX
2eQyScQqNEMu/JB1BXxspWQYuInYj7TXDYFhbKVfCoZs/pW0/H2llgxmnRG09ZBUW68TRgOo1jxc
Xrqt+8RaBLdHSqT0aWjHsPXxVBm3ICTxyHCq5iMrbuThp8k+XZa3GerXArmt0ofQjgqlX3CzJ3da
IF6O8StyfiDBG4fLsrZuZmtRnE+fkrpqTQ0VH6m6p0jNqvahLQ6T8pNOqmCn/uMIn7eKc+61ZofR
KGcAuGeNP5L6S1HPBxKrhzh8azrpjRbS/ZhGPi7ZptMWwAWSjJfL6orskvP6g24NFdXR8llLd5VU
OgCgtsPvfyWDB2QhcTxnMcO7R50cNPmLpDudqPF92+hB9WQCMg9zc5yfz83KCgsJKbsu+TN5ki2B
BW4v0/n31T8PVQiIVzTVKcudRnX6nDpDf5c2IoMQacE5Cb2o+3oqMG6T2MC7UA23UkRjriJFOO9g
0HZuSYs5eDbfNmrryHHhTKQT+FaRIpyDsExML6oJmknGnLm6oR7QhvmBu7Iin3eEcwmJgo5vWuMa
W5j7ofmczsFkCJoBNtdKkS1TA3OeZvFwXLbVT2Y5wmcPlpeTq5m6hAmG/LY921kGnwN1g1KYQ4pr
hdm6xaFCDXM0nfqtPJRe9aFpNdwB/1Xo18esQoM9xIZVhbgxWUWf+7mqfZUxrfFsdRkLxnQo3Q5d
j84oqaLkQbCSvxzhSnCogDIqtpHpgS+PoTpax1dD+nbZy2w25q+1406PPBo2YxioXZhQ0BE47sO9
cWx3YswYkTbcGVIYy4e5RvEyr28yfZeo2LMP4GStdeEOUN1EDRkqvHFobN9lX1j38/JibR7QlSVw
p0eTDFI1yEj8MD1S5WRHgii6/H/+kWn9/VwULUO0N5ZLRarQ08eGKDeMIrgoqBWFoNu5rMt2GF0p
w4VRu6hqVltQRt9Fe+YqX0Mv+UoPlQPKpedI+VtxXMgsu7nLlV5JfPNRdRWP+pJfnEZ3+tUpJwLS
ESwkPwXcoXrT2gkaXLI6ceuxdxVTdiZ0cauxqD1EYBP8VFckpS1Tlqyu0K+o7rNqL9gnkQAuiHZx
DsiDEAK0X92aua+1jv6JfWLegu6RP5aKK3oX2MzmzqbBMyvQPNLCKktBJwUijw5NBhaYnqSeua18
HIa/O7Q8u4JcZWqY1hl6GhUS5NYMuDRRb7/A9fDd8OEgaSYdEb7H6U7tKze3IicPI//yTok2ivMO
pjEs4JfAUpIq9iUe8tsJXGaXRYjsmnMQHbFmMyXoMRkm5TapW38sUNqddc8Slt1Eojj30DbIpOZl
HmIYPlPTcgzDdC3jWzSKnnM3G+FXXu9dt1ipTi3pcEeejtZuQeDWHmrDtZ8XvoPMtw/6TfXGRK8o
orjH946pE1HjVIaL6AP6UAXjXn0sDyC48+rXy3v2H47WBDypZegyYN/+zIK7KCW1GVXYNFcJ7GDB
jIh26RVQ9ILwRoS7u310z8I4I0yzupOzvMYNTKl2urrTqtc8knxD2cuiqtJiAe+j1VkUZ4zzVNVw
6ui4b61nXX/NpsIrw4OeMofJ3lA9/uUycgapjmUrm2lveuNtcqgOHQjbUjcqndFfQMNE/bWbLgOz
M6A2lxVT5ZGvmoaaTIpw0mr2bYgmpzS/iVsLl5j3bgVXQjjXrkxzLIdLA0VxtYxG6KDb+IUfuhMs
3aZnWsnhcjypIWXRLs3JsMC3zu1QEk79qHbkx85rv7RutSu/CkRurx/egYAqYRiER2MBw5AaGyGc
oXXde0YAWtKd9dSfJrxlg9jaaZ7VXMhMuv2aiBaN/wvl0VnSpFAxL7a0x8NA7FPtLpCLmEt6SXCu
xZ2N28t6Fsddn1O7MOyEIF3Ts1MR3qSiWs2mC16pw5kHGuisMF1Qh8NBuwFmbuQnZRoMRDvRUisF
oUWwYTxUQd/OkRHNNYAYWOqE/UEaI29gomYO0ZItf19daepRQ9Nui3ciFax0adlcjZEonohEcO42
njI1ttulUmtdkSywRYgpooXiPGypVnPcEvy+agR998OO97kofd104quN5zyrpKWI9BbuMc10Ixmp
I1teKKGilfofQv5RNEW3AJ+NtgoeYEhtNaA/kgbXP0s5mXR+SVRpJ6mJqK61uJh3rm4lh/PelQ1+
7FzGzP7iuwlBmSQOlF15ZakO3iO9zCW+wAMtp+OSRO7CEcZkqqXKRsHbn3zdpT5QjbwRAM3NDhPu
T5elbRrdWT3+wpEnJag2dFxuNeu2wMx0IoJO2gy2KwGcr+k6UCn0Kt6nTWL5BXti9VMyfpNARWcp
jWN3ov3aXj0LXKQgoJdN3h2YEdPazl4Kt7fmrRZ0O+nB9oegfVmgwT+CZKloZ2GcV5jsVq61BCgV
lnpv2ndTJXj1UjcP1EoA5xOGOmZDVS8wGK6MjpQF3rrZR47qtm8j5lWyYDxF1/SQ3ZguceIHAw2g
02vmyg/prQj7SPQpnPtg3WxTFD6RV4fy50ythqMmz8pd2NrzbQRkCyeV0lKg/6bLWqnP+ROa53GJ
5lNch4suBeWxWsSj20T98I0qkyl4/9vOd1fS+KMes67JKVKnBSNNAUYaILzTXessJbY8wNPm5aO3
/Ri4kscddIkSW5LKpdP7esE4UZzEMx6GhavqWmSogoXkx7ZNzegGOUci1Uwnu3kc2D6rvlxWRySC
O+jgVx4buhB7hUn8eUoALJaobaCohWCbBHZIuORCmjEgKplILvr6OgfOsGbMTgjgr7w6DNm8u6zU
dmZ23iPCZaC0NUFtmcGdsGPnj552hdxsZ31vHXOn+f0PUea07Y5/OxTCOZR+rvEuneDKVRqJOzOg
ShWieWOhSpxPqfSBRu0yR8OgEG3cHJQtkqtgiHaH6Q+w2FHRG5pIK851ZBipkhsJLWLSlARMsh3F
zP/OUxDOU7DIBg2NhZR2qgC+JQ/7JpQPmWEJzqzI+DgXYWdGisZkHNlRUZ0J7dwA5XeUJvRQ5ar1
z5eNT7RsnH8oWcRA9IZDC7AvR5IyTHC/XZYgOLN8p6jUTkDryVDyIFGTHS0GiKAhC9OTVE77v5PE
eQcjzPKUTPCt6AHBOOuxKEYnEo2ibfKDrOKxyfmGUlXUFk1xGBD/P3pKdMyCdp8fIz9aZptdcpXc
qB5AdSSHzM5lFQW2wdf8kyas0KCN7cqTa6PzNelalh5kbXQIEbjAzW3DGLVtElO20RH952VETgo7
LSnOUzYHVfdiUtdSBW3yIhHcSoZNMcS1iZkZMh/K/rpjaCYMLq/XdrxdqcH5VmWkmtYhswdx1BwY
QRaYD+SKeQsgaeaKAEk3D9NKGOdZMZo6aGmONetH63PdlwPqoIbACYlkcJ5Vj42sYyYuiVNe3xLL
PpmxqA9ocTDvLgcooaLXX9dN3H7+3Pq0RVW6lBAgEjV2quhKN2ynV+47Jaim67qKBf7u14v5BXk8
gBNt5RKkrhiQVnfVIXbTY7ofvRgzR/Q+uiagFlig9u2jeR/vYzx5TnsMHAtWdYkOlz6Bt3ZlSkrM
siLx1GSvw7B90chfu9B0Ml1UVNy2+t+ry2M8daM8W93SujDGvtxi8K7wJCHavkgIZ/bjHI2aUgJo
jtGfC/WzgkKzRr3Lh2t70UBbZeOxBe+3XDzUjYrETKeAPCrvUoz4gd+QDIPLog/1H+lnQVxE7OMS
iWUDx15JXhzftqHI4kWacBYf9XohqUuMqvMTlV57TN2idKCI2ti3d+W3HnyGPOttFSUUxfK+PUVS
EEquFAuq/5uaGCrIlwxbBYYJ5x6SoZXt2BrxZFFG91VKnywpCUKVPvRKUQuC0XZxYiVs+ZjVgxVL
8jQOKzTW9QHK40f2UO+sQ2E6ReYovryfEyd+jm5FyeXmKq6kcmZnhQwNVRgIQN0X+eQUAdHhqCv5
7rJxL1v+ziOspHA2FxezNsUaetzL5mudtU6WHHr9sR0nx5yum+rGnkVjb6Kt44xw0gAokpQmEiU9
qPT9UH2Otd1YCRI+werxpZ14Ks3M1nDZkPNHigbgCuWd4vny2m0GEMMwgKwKOCVA8/1pF7muamO3
IEPqEXEYLX3aVI7W3ljzTZQ+9UQ0Xb69V2d5XNxt5rShEkW5aqHIwKDAfgi6gxhbbrsjfKUXd7ig
rAToUnQFgLgdLeByfqpNTI5ZP6Wx9w5KaT3PRXRIC7Y3q+FkJXLQShV1GHgKo7TbFdX47fJCbyej
qy/iTiCQkqo4h3P2mreFU6W7Vk76pxEkdXjC2DPA+YFX+VndR+hyFOEDbxvSedG5Y5haQKKtFlIq
OT2lxRdaBM1YCTzMZrKzUo87hIpMEMcm4LjgXa/NUzecW0EM2+5RX4ngTl1azFYRRQCbaz3ZVYHO
YuKi5YLn7+eCX1q4JHQ/VD77LZLwSAV4Al0o6xDOBvk+Mm6m/mRYgr6By5vzbmRT0bSaxMukBCXq
szkMu5iMhyKaHy/b37bLwvO4ieKtjDTgz4NO+lxusxIzyCOJQDbxNLJTlu1TRbRL2+qc5XA3BaAG
g6JIT1Jf6qwHrShBUUQP8UT2l9URieH81oIXKA0DLiTmZD8VcbcbmthvaxEygmjVOHelVn0iq3D2
XhParp57g6pgrNYCsMnD3+mz6LuKz3WU18wI8bLLaurU1otdPOaijsb/cIrnveFcECFhhAlhAIjM
GuCdUtY7cRe2z2Us3XQUD6po/9GQVg+WE5rJfuiUG1qr+6LTDpUm32IUMnW6uT8WExGkQttR4fxh
nIOyh6aLswZf0AzaTyYlXhw9q53hktk+lky+nXTzqp5bgQ39h0M5i+V8lhkNcqGh4Ruo0tYRVJ6v
MUY8JfebjicpPw2kyhGVP7YvuUAs/vcYcj4sohkA3cA1jjys6R12U0MiUpbiJd4bumN7IpQSwcry
TzpxFoVFHmH4V2NPcXk7J7c1gIu7CeMboA+zh0NjjoJIsGzW+3Tst4rvUJnGopQiBlOOpttY8w28
SoTJMy1aV02fLp+a7aBzFsU5myxG0C4UFCEYokJJ58NM2fNlEQJHwz/jsKbvEhLrKFjliTfquzkN
nXAWhDaRHsvfV6e/rRFkir4DkS2VFUdR+59WK3qrFJmeybkYqe0nzILj4tzjfUX2Uz/fkSfmAbXh
mO1Ehr7pOEGoiWKsBeRAHizJRpyLGEO2Y5BbcFu7qfJK69HRRdfBzZVbyeGOcGcyWS1KpB1lutcA
rzEBa+yyAWxfnVYiuCM7xNU8phlSVnYsDmDCe00C+sPyqGvuyjuQoxUO+Nd8gdAlfr07RL+Fmnzi
wapuRIc7ugn/Ieipd/ZNAyrMGfw8eaDnjshPbKenK4FcflBNVpLYCnp49N3wEh+aoPUW+D+r9WxI
VSFV2hk72cuOAx51Lmu7ecZWsrljrCeT2rZLCy8r7mLpE/jYXClKRUsqksKnDFYLYCsCDRnQQd8W
yLCFn8O6otcL6NHb4GV7CTWCv9SNO9pWrhR6K2EjhxlYwk130IZkN6i64A4sUm75+8qDqPUkhXGM
RCWTrnMrdekQZEAp+8g+2Sr6/1BPB7vwn0KYnBm1nuEViSrSiVrNHYgmPNkYgr8Tw6UpXRjbSZ2h
qkJUsg9N3Snm+YsVVf5lMdutk+SsDpd1FNQodKnBLX5wUfkC8SC4WvwFYuhDzyArQZyTUpoYDMcd
xQO9dmWxTxbKa91BoMymwzAxSaOA3FrXebCpYdKtxB7L1A/RqKZ4qU+nnfqp8UEK7YYM7A6dqBt5
O31aieRMm0aGlqtVgwneBdc8AHHjzQxmGOA06YG8T66VxBF1FG26e9NeKAQsTUFPx58WCI51ak6M
oIl8HJ0hx+NVKhrD2jxJZxF8xhRmGmFth8ilUDT1oy6eGJKfgNvp8oaJxHD+lqH2WcUtiMOH5ls2
XsnSMW1FGAnbNvF7tfj6l1I3nZEu5FvMV0pn8hmSzdydKmeBTCn8SXZEwFOb+2NpsmprBngceLgJ
QIDOZGKoDzQqccuMXpUJEWi1HJZ3kdEigIPXACBs88gClVQz05LQBCLJ8ovWIxa2WuE1UbIL6+5Y
qqGf2Nb+8mZtu4qVUM4lGXq/dPeDQVE+LpQIOVp2jZ3iJ8cPdWasBHE+aa5yS0b2vMDh+k38qSbP
6WwLQtJ2yd+yMdSvATJY5XNaOZ0GC5gdi+Mju+aw9LaU1xWmWBTXfImPIiCdzTvIShznJ6x4Gvsq
R4vGgpzOdg3e/EgAdk3RJm1bxlktLjz1uKnbM0aqodbgq7+svZGd+TVjp/Y4upazYMNbpjMqgTEI
W+e23SEckwaXCLp0fgq1jQbN6AtQgIU/iitQjvhYVdfy5O/Zi72rjjT40OPUSiCXNnWsqkM9gr51
+Vi0w3Go3hRDZPqbfmolZPExq8QCzKcauoPBQKK1vjxFrpJ/7UTV5e2ryUoIZyFNbqAYO2BQp/Em
/5+hKuVG2y1WYnujwPNum/9KGmcnmAehVRXDSWWZS2+AHHs9giDDjb+wQ+JQrzuJoGM3veJKIOc9
AB2DxImiF6qI+ockCw/t1IraDTaN3wZKOyagVYDicJFRbgADqWlwi2H5GOYR3vM7t5+fWulnklwx
JIaXPeLyybwXVmVZlfGIThQ0x/9pFqFhxGo84mflAnCdNdodZ3Rv4m6pfKAIsha06L2yv6nI8JC4
NI9b0pU8PGnp42Q9XdZla3vWIrily9UBDDtLUoH3r90Yav4Ac78sYvMSuZLBT8HHrd4kJUaRfhFW
dLtf12+3d0oAdUq7PGCnSNihueV21yK5DGMaaTnNE+qLv9zute2XVwR5mci7b68e+g8MxbbRfc2d
pqooqzJZmJb6JBjNJ5O2gluHsmXaKI/8lsAdH01Wskiv8UKevkwvCxzocB0H8l0Ntlo1yI625hSY
IKxQARBdTEW6cVZeNINixgX8UhhnN7ps644Um6+XTWPLwaqyCVJ6xdTwD+dgWWkxjIHHvzAYSJQ6
JPYaTSBjMzathSyKrk5RJtMMRB3o6zYe5+CfxuEU8Inx65LFyPvQTwUSRVpxVkGUatDMHu6oQUty
9J22h0E0Pb/JublWirOLjnYKHVSgdCwDd43X+UbAdpJvf6lO9N66ozsAxzjtAwB4coc8tCIGsE3j
QPVeMRXdJCA1/nNNIw3IGYOOjaPS9Mos9tOwqKDXZfMIr0RwEX5WuoLpI9LORFO+Wmpvuh0lO6ss
P0eNdK+p5XOVqCc9q3YfsMmVXM4mK6KPMisGTD3JeAgqW79SgX5PS1Ek3jzZoB83NHSt6Xgs/HMJ
pboqtDLGLBzztcAM6L6+lm7iW7x1+dIO3JLO7OeeJDnWzYf428CJ+q9ofsaqDgdkwQ284zTvqgbw
NaggCW4qJr7+XYxcieAMZLLLZBiXLgEdG1Uz5d5s+7c6Ne97qfOLQRUUUbbtET7ElqGVyo/AWLKu
M9ajyktJ7xYhu47k6Mtlu9hMnRY4a4w1ERvJJHesc1prkw4ySaTYskuOuDkEpSvfTYHq1Y+2EHN/
M8tAbwwBJo8KvHjODpvYVKN4IXiM7dnFC4ejpwd9Tq/S/P6yYpuGuBLE+UfVQl9twYAzjHE/1zB2
GVrnxuKntbelh1o0ZCPSiltEMthmqYWIZ5keO0qRBVL5bZQwXBDF3mW1Nl911ZVenItkncFqVgG5
Jjl0udN8Q2Pl44KgRH3rYF+bbnNKMqf8trCofgxMaS18OR+roNP0CgZiFsRjtZv2bOpA5WL81Gdz
N9vGLpG0t8vKbjrLla7LHq/ESVmmYzYG7TK5/VqlV1J/Z2S+1e/q+a0o78DtIshLNs/bSh7nvMB+
28hhs4S4JEMmB87vPZlJ9oHOW1VdKigySEhwrP/UiibFUICVGelBGLlmVjtdBZxLEeXjZml4LYaL
NLX+P9KuqzlunNn+IlYRzHxlnBlpFC2nF5bDLphz/vX3wHvXQ0H04Cvtg1+sqmkCaHQ3OpwzT00H
kmdf+zoH7bH3ZuDd5p7xkLj0Q/6NgcmLh5P/YE4ui+PuNwY1FVSkgAwzBvQwhGxk3rrVHECkISjR
VUfEoLF/ZBd53DUvJlOfqxUPMQV3vJ0U0NP0Ap+2q4VITaqwV7KBrt7X5zVZMcnXHC6bbSPqJ0c1
ZB3MomTHrg25iOEbcc1oSvV2QNRNi7/U/PNqP0ilX4nSrftx40YMp322aha0YtBrLKWiuZk/3ph3
OWaRJQa/5okf54Lt41turWhUFwB5wsEQ3dcS824y65NhpUCHqL6r8nQGys/RKPLguu3Yf2NsFspp
orbY2YoLCE9zGysO0kdoL2rO6AcA94B81L+u7nDbPBTe8F1YeZOhEW/ChI1oTinnubAkPG+glJUR
+4Vm08C2utJpuyYLrDgdnUWvM/xVWsPIUtSgStP3jOQom2/gXJLWr4SkjKLUaoOG/rRXgW0WqSvn
hxbQQEVdgvFcQnoUL7vivNT0ZxktN0MjGtzbveSbtXBuJ4MTiJQFeHlqnWAD08ZyIZwKNIbtyLVT
47yNZmEkayFIvs0AwZjRixZ/zqNY4GLYj1wTwhmTFBa7iHtUWJraqL52M7JGqCe2PpXTxe0GAHFK
aIq772n2XXAfmL7/WfKb+jMFOLVuFxJmF+Z7K2S5zBkTTR6mH7MTyOfcJHjXW/v3scHb4Ys27ns0
zT7LaxXR8kKDfEyPi1X/pzMDyctrERWxlD4y8JwfyFfZWm4n42MalYKof1/VNVACgcRRl/lWe3Op
Kl2nE64SSn0laCssq3gYVdMn7wFLVdSLJE4Fu0Yp1KhFO5dRaG5tBySx3QXZq+I9AG5bQZwa2m3d
pjFBUQK4ZN5gTM7YRX6Ui6LV3ffSZT18zz10o6WRiSdZbr9IxeeoG0Mpulvq6pDm4XX93rcRv7eO
74ZUbTqO1YrAo5GPKWbPZADuX5ewrwaWLGs2SpUa392/Zo3ZjIzil2AKLBjK9rhQ5Zuapa1Tvgsr
QgFG4b/C2Mds7s5M5TiJG1YTI52jaI1jzqJOyP0du4jgrGqM7p116vBomej6I9KSx6XUBFv2h2jj
IoNTaENbUb6zsWdq7zJ8heVuPli3be5pTvGBAXnnof7z+jHtLksjGpJ3SEEAP/T1zknNQLpphhnv
7NtSPiiRwBrsljYAl/VbAPuAzdFIfb7OZokIqvdYBAVYbd+8GwIl6MPo7j2NBlthnBtX+mygicKK
yqrkZE3qD+OdbNfe9T3bdX2bJXHa1pNmqqsYT5IsO9DsoV4P0fp0XcS+KmxkcOqWWUtRLCB5Rmao
PXY+ts5PA8mtfhgoXbMuJEysXBcpWhWnfGY5jLnJ3gap9DWXPHn8hCj0uoj9985mVZwhNftkrC2U
zlkL0oRCF0MPac4TwC/uI0d388zRBc8Rgf7hbr3WP6PSjCidkQHoYkTtCkDd/FI5FfU3omiOmh0L
PMWn54yGnaglaf9qof0PGC9o9+NtLAp6ujywWcGGhJLxqEmiq7V/YhcByuulaRh2tOQKSZsJ4Kl5
5JjBemgPoNBs/548xatDhTqSJyrliKRyFqOwc1NaJViMRAHntDIeqvpzugqnYVm48yYA0y6L4+wG
UgGqNaPVxTPvo7C/R6uaM56qD2ALE/YciA6KrXhjosgwz8ZAcVB5d+iSm6Y6Xlf7/d9Hvw4axzBA
zgPjNUYny0kBrY+KT4P2VL8HakLRfv8+Pye1FpGuNMWCxOfwFOfESYzYaUTzO/vHfhHChadLmeZt
meKBKEtjGBe1a0vaTVy+Bzt5uxZOp2lSIRDuYPfawnD1+ZEOP68fhmgdnPoOMh2qnuIwdPss63eN
+rNRXt4hAmURzYKSIgzmbHdnNDb6f/F2kLvlgIb3R31KT7FavCczthHDGWzdyuZMZX25VfYpTr7M
y70u4lbc3ayNCM5eV/VaVFNTZH6utrexOriqnNxURSy4ILux4m8xNm+jlwWM17GJlUyzdcp1emvO
3VE3Bp+qgEe4fji7rUzKRhinyMPQS/NaUUYHVoF0swjBWnocz7kr6nq4vnmgU3ttVsA+V8d5oqGp
YyROP4IHujvomDe9vp5d46LrIOS1AO+k8D2pcaFprZnHAJdOPhtR+2In1vfrEnZPB4jFugEEQBTU
uQ0rlrlsuolNiZDHjLzEylOlJE4lGgdmt+KNwcdtUUAQgX9861wUy+M4tPBmy3A7d3fV8m2awxbd
r2YsrKjvbpqpoKRuADMChb7XR2Pjqb3oA8o4aAwM6A05SC6oZW8tJz3UIRuHGQ7X93B3cSZYCdE0
DOhQvuOszLQWfSR4oMw12GuzYjxG6KjsZfkIE3KSovnTdXm/il1vdnMjkO3AxqfJwDdKem1g6Rmv
PGo+9ZNwdoZwPIyu/Wi+zG4HZpbheyUISnaVfiOX21krybs4beEm8vpeMf1Ie5LNR8HadnMzGxlc
/F1bZjYrEp5J6LwBJqV1Qu+tT8/VZ4xy+EmJWvd1gfvacjk8zp4PjWJLphkxOsQIDRfESDSnt+1V
NHO/H/SbNvQS43uqxXfQUYK+eFrA+aVH5dx7LcBRZ6im+bL8YE0ytkcE0fH+aV0EciaqStfW7COg
zI5zMIxnBUhVACq/vnv7EfhmVZzHLefcTuYMuVX2jGEV0zjQjrVvAp2eBqIVMY/0Vu8vK+L0Pmp6
vbZAW+cpSjwFa0M8NPDNTpdiUjICGZulh1OVfFJnEeP2rpXcrJJT/HiSRsxtQHCyHqbpaV2+q8ZN
LWSx32/6sBTDxLA6Y1bmXPKywE6mrMqnhflD6TUvySHzDdCtH6Wz5fwzCKyDAB7AZrUz3YiifxZU
vNnfi/hf3nVjV4xxBsZfbaY+sb73yX1ZhrF+b+iHOrkp0uC65uxq50YW53j6pdDtOUVNzgKT1Pxj
XP00/nldxP6V28jgbgCpoxQDTlhPemQ9s2mAtqAXyaW35MSIpIzCGb9cF7mrKMB8lYFCAqfKdw5a
StJZw5gge1DfjBN1EhTKooeGigbSRXK48NDSV5oMNjiQ8/lurM/GY1sGs5V711ezaxs3q+HU0Rqp
rOQV1LGZX3rptloF0+H7jYMXAXzj4FRGxmJoyLtqZxsAliX6LdbaZ4gBmHRTnD5MgshvJYHR2t88
G4MkwPm2bL6pTzWUZVp7vBJG2fBT6YM5LYEU/Z2r4Xu27yKHfcfmOnVjbSwy4hNviZZwtMZT1I7+
dRH7O2gryAWgQ9EEm/NrGbIiUVurf6FGs963zqmf++ciBGuVU42wGAUyBZkQzXHXSdvsuYsYS0Ni
9rVUYwCPI7EQzjV/r4HmEie+n5/A8+SD18elz6LqyX4B8yLvTT9TW9CuteDKdCf+QJ57j9GMR0fl
QZqd8obBaBXBcGDw0YUo1totYG5Ec3ZqGcq8R2UANvcku7Fb3veHFdZDOcQCoDO2Z2+M70YQZ6yS
STLKGm20sP30wJiMJwwltqF5vK4xu3Z3I4ZTGDr2SpLUuHJqGyaYljG0AylE+XSREM5RN8lYgd8J
Y0ZxGw2u0qR/k9hMHQCbCkLv/fhjsxz2JZs7ppdRPYwN2iSLv2WXzXRKrnLMPy4ecklCvPldw7ER
xl3oNlmo3sSITad1cNTEN/VTvH4dpC/Xj0gkhgtJl7IZbIO18CO32KQ3QIJwSePYjYhBZNe8b5bD
ORHF7Gu5aSSkljqpAeBiNxwNdekFN0i0Gs5WzGo7KFIxYuQs0lw8Qx1iPZjLgAy+wBbuKZ0qq4pl
gSQNhQJu2yxzsmsUpVI/lz8uXfRC08kbOunz9cPZu6ZbKdymxY01SilFwKuFoAO4STA3zOgARFx9
osVwuzaAqaqXM4Qua0ecuT5FzedCDq4vZe/8VRnBJvZLl02+3zEicm8UC2Soc/rVAlCladWCw9/1
TypBglxWLQtNlZy5mZvSLBeQc6EJClND4egxmGog/h+a0mV2VDuok7CzfddfbKVy9qdt5nzA0A38
ky89y2Ayyj3Fb0JlcpQjPZaNywZhLdd+aIPi+/VNZVrGm/GtaM4gIbDvgR0Np5/Twq2yzMmb1gUR
cbHeTbKIH2r3BDe7yxkkNJDOwHEDBr2pKAd0dz6aiQhslunztfVwtyoF9+8K5g008MRa5FSZAo/b
zUooJTRxo1KlbiwtgZrJUXh9I0Vr4y5aHVOkWmdUsePsq6QdO/2v67+/+9janhR3xTTgRsWmgcFl
5nDXezZgkR9ZQwg67X/Nko6Fk0hBc9RuEVkE6s/r8nfbVxGw6baBiBPZPS6yGACM2C8ylBTX4rYE
76IvOejL+isJkex91EOAZnnlI/UsV/JEpn+3WLcVzkUb+pz3NtEAXseaIdn9oPTZ8jrPbhF3Z97Q
Posel3t+YCuRswQU6WajwZ57XZaA2KnyUlQEB8T5y/x0fWf3Neeysezvm5hArRZSz8bMiAf12ybN
T/IkYvARieBu+ZpOBmlTJHO07knKzxIVpcHY4b+9dibcGaoMOkzn6zUYShqnEYOSm1xMvN92IQOT
s0PqpieRq9m3WL9F8d2W6L8be9zo1FeKG7P91EkJUOIqJ88wFCRiJhbJ4nR+VoE3RgrwciRG7TSy
n2efqfJXEQW6CDNg14GCMe7/N5DvtTSqxpYnCtOINGypJ64kfZzUdxRpVAVTxqicoYef74ayo4HS
X3CdFJQICNXb3kn798hQf43gmCgs8fUmsy5sc2h6oEf1ra/Q5YSWG8+0bcF8xe7t3IjhrC1msySi
EyQUVAJLlJ40rXLipPIWXQSzu3swG0mcZifGMOMJgqTCDHKZBhSt8TdGoPgOE/BbCMjLX1+fteqT
fuyRh9GbL3n9g1ARcM71/YILfi3A6hdt6msIyJXbpnmJ6GNe0qC2RN1pu4ZmsxDOTkc6zWO1xsvX
nm6y6qUoBK/O3RwZprrZiBf0C4DhrxfSoIBtmhmenbpjwA/297FneTlgLrKfMuaFc1cE1SRaEWed
hy5PpLxeQDKj3VbkeVh+XD/6fdemIQWHqFbVAKXwekXKlCnD2kOA7iwLa7AJgePy0HhI8rSYkhcz
o+xqtI5ZKMzraTagIV4LBF+mlKUry05YSJVOTmIfiCICuRUI4ZE7wDiRzGWJDp4OmWftfpUfVxSb
BFu3ezaXlfDoZphhm6ooRkO6dCg+Jk8xOrrq7/UB09aDx145NBAm4/bXpVlgUkI/CHruuc2T0yRe
UtYDbyEcGLzcrJ10EYwa7uuEfpHCmbeGAFtztqATrWc8ks8USA2RNz20fzeMjfgsalXbtQ4bcZxG
FFo3JTZLnIKh0cmyH2NC/EZx0WboXT8xwe5pnJ0D8ETNZv3Ya+OGqncKqKIzgYUQrIWvW6XxZNC4
wisRpQlQJmj0az6P/tASydElVeCG9hXw9zlpnLlLjbFT5hnVOJl2D/1UnTt7FJXu/6AMqAtoMuqy
Kl8gTka7tFe5AGKBtgDSvZfpeRjpV61Bf6nRJPF5SHISoLtrcouW9A7pwZKd2/g/u7b7YLH05T2J
8F80TpgyZ3VrzgqD4mVGpQ5AAHI4+Kun+fmzfZe5xVF3Z19x5MNwEPbr7e61gduuY/wKWCmcC4tH
iVhGBtDUIf6VOYs91Cb/dtYTa99kYI2qyLzsBrUbifzpKuasLBI2vg8YSjA9Ie47UaSMxcPtu1q7
EcVtqCy3c2YQZJ1aK8eICUZN1GM0Wa5lfXnHDdwIYru8eWyQeaQaAlrs4nzfV4cMD8be/W8imBHY
iOjWIh3MBiKK7HnMXHP6qouQefbzNAaqVsRGNggNw69lpKnWNLaJPKrydTnVYGuPgRXaU6f8NGDO
nLrKp8h/D4wiWqj+lcmXG3M766PCANu0lFsu7W8l9CCZ2udMEezfvqJf5HCKXrRg8VJqvHWn/FSl
YSvqcNo1wpt1cGptyGZtVQvOJ2u/R5ZvNt8LQ5AMEYng1HmVs3qSGMKGXY7hNOp3sfk8zfnhPYp2
2ShOl9OJFmMixVCC2fJGrQ4slNjtXuBQRMfBqXOhm2BcmZEIGKKHpfi2ipz97u+j+gr8LIS0Jl+D
zZsJHemA5gLf8goG1d7MnXLEU+Yde7WRwkUUcZ0hqzCh8CZVZhAVy7mQcmBXiqhcdg9+I4a7l53a
ELVjmUy9153IQtQcP5JJVNBjH/sm23CRwtdhAQJqUH3AwVdy9qnRMPBFNeDjKx+i9qCPh9YSNqTv
O+GNSO5S4oTAdqt16MdCgkNyUFmzA0t1WAv8qQ1pG9o/rx/YrkfYCORuqWXUUWRNSNlgwv/Akpd1
1jlp8UxFrduCI7O4u6qZedJPFGYND1xCXtoylKeP19ciUHGL/X3jEfRu7hCKoAFMMW6I/DTrj9d/
X7RX3BW1pVRtAaqCgelEDTJ0B5Z0AXGL5pZWJQh9RLvFPmWzlMlO0O01gt/Crh4t4FTI4Bq1Rc1X
ovVwjwyln/soHaFsGq3C1awBWuHVU+5ljRFc3znRcjizkKdr1OoMeUMyfpp98VSXP2KrFETJIiGc
UcjqeVaUGVm0sshuSgrg3l5xG20SuAPBrvGJwcFUp1HD1ffV5KUCDE3+RMh5tD5e3zF1Nyq8XEyb
swSWVFhWibFovM3se3rAMOZhpc56g2pN8tgfzRvqG4gW00BFu1wduYBMdeJD6k8HI4CG1j6NnbVx
UFk0bIGR37eLDHEUtSsLA6+vlXOokDjpGf/8UEpPRpbGLuln0DMQJXMWJS88u2ielFElArn7B3yR
y05mcylkMBe0c1EAgGz+pmpfY/rBFm37vgm5iOCuRF2Mk92MEIE52FAaTId2VKA/IhHcXRiatOk1
5rukEtW3WnLM5j2DyipIH/49IO4mzHSaJrQFmh5ZPlrTqaMPVMRMKDgLvvdkzbtpKmIgNkfABe4m
2U0L6wRoJsHjiO33Wxf8eyU6dwvoMKekkJDfQQNjszx24JbSG/ROtLMT5yJ0D7Yt14RxvlCeatlA
fZQVsVkqhNUWiN+GoleFaOs4T2ihST6ZAS8F7LmwBfFM3wddL5rE2u2G3uiAztRwc1mqbBjIYMKD
TEBId/tjdoqO+lNy6g85UD9RvrspXeln9fwelIqtXM440IVU8sAS2fXyqdLu5Dn1VJgiaor61QT3
SOesQaLZYwVoIjzIs9FJkgdJEbh7kQDOFmTtsOCNhAdSRh4lAKg1AhMv+n3OEJjTXNqDhHagdn4e
yTd7Fny/SM84K6DXiW7XlY1y/6C4q/1ClcUdjS/X/dTubMnmvPkJ7jqTysXUAbHO4KHoTXKiAJlD
HHEWVUoFt5OfLRwMYKrr4NoG+duXVvmZzrHTl3cpOc91QM1Drz1fX5nA9BicNdBSpegKC0MzGGVC
icnyGiR8kdN+BLDjvWCE4A9x/287x5MMD9qMeRMFLpXhak9n6oM+YQJmMxhL/eUAJDQRIqrAh/M0
w8qUMihZlDcL8P+W6exKUXOQkKYviXICsvzntOz86xu6r+8W0tmWobPc0GuL1KNncowGjEVPS+ms
yKLMROBa9zX+IoF9wcbmSVIq1waD9FpK/SEfp5uuKu+GaBBcXGZZ3vqJixjOxGmDUSa0xJupVj4q
Gd7RwxJY2n3Ul8H1Hds/pIsg9iGb9QzaRObIQjlNoZlHCjeVQctg/0yBxyHdScMocLaiA+IMXjPk
eVxGyA4ORR30ZPX7hQp0QHRCnM0zosksBtRUvSbLvMmuTitRMFM+hNc3TrQSzvRNhU0No8awk9l+
iU0rzFPR0M++dfh9NL/aaDZHE9V5U2csVuj02hmbs1a9GKXuluO9HAtq3buLAcgPsPdUUKvwoJOx
kUetvSAjbdGz1d7XIjYy0e9zhi7OtKUfbYBYM5owQ0eGvdYFtnT32JFBw8weyM0UvjMaDOpROUWY
bJZn9dOa50/N0ridYgoUWCCGD0ql3pBa0sCjDu3H1XxMopdElGP41X/05vJflsJHpKNidilZ4e/A
qWSgKSoP5kANGItUBrxddF53XsSa9M/ojQJFnRg0R7RI7rhKdczThaUjczu05d6R+qfKEFWDREI4
Wx2ZiT3QCZYHfXtemaieRP+OIhG5yC4EHeaP/tULPkitS6XQaPcLBJwE6+1yTjIneqhvat8OVbfy
2hBJPfto+dfNw64B34hlq99cXrstIzmNQIskjemNqa8A4M29jkyh1s0CUaKN5Ex4R0Bt1qrws0v5
MOePenrQY4HX2zVFm9VwZnvIEhAiVch7ZPWP1Lin0wdZps7UH4spElywfVNxOS/OfEdZCcJ4lsST
1Q/R8jBPx+sHI/p9zm7rQzuVK3oXPNtYCndUq8JVJmFeV3D8fMhq5mmrpD2QkVvV+B4z5ACjOii9
9dQLXapIw/motVnR5d1PMjIyjDDFS5+lJ3q20ThAgF8tHzCI4nY3onmr/W1EbsY0LRMoHJxGTGuD
7tMKofKwwvUdleRdHuny+5waaGalacUIO2uQR7U6SMW73MXl9zk1sCzQppaWxABMpsST0BL5JRnz
DBSBahxc17j9+/lbFO/HM0oX4DkjzWbQoOz/mmC9jXflWVmq7J/j4FtaadMn1GB1hKxP3GqV/YH8
3RWflcYQXE/RYjjXMOZqsyyMUXIijU/sxF/bj6mwN4Wd7lsPeFkO5xvIura0UXE6KFQ4ueIWzXIm
9UM8Vc7cWE5nf7h+RAJtVtjfN9a6nttSTmpomxbdmdp56AXatm8OLuthu7r5/SFplrRZ4Q00STmu
porR0sc4suHgW8G92Z3LQUOUoSBDKrMZk9eiiqkH73IF5IIWyFArGJsqNzmvoR3mvuRJgn3br16j
OxKdDCqwUvgpA6BLyGszW0BFxAQYSC9yj43A2Wdyajx0TQIAuAxFcKt/WOJFKHdaiOVrzFcDv1A6
tMfmcTzomNFlEVGM1LRoBG7X9dk22ssApo+RDS49KA36ZEwqqC51RQJ4c4xovHMjGzTnqXxHgZp4
XROZ3Xmj+Rtx3P2i4JrBEx5Bf3rs0UDHEoQM6FWUIPzDHl6Wxd2wdaGjlSlsogosZRhfdCu3v9E8
+lAF06EQ5R5279dmVdyJNSkwMDAQk/nxbfKNDYtF4P8DSUDInNT/ggG8a6Y2ArlbUHa0VVMbAml2
ajJPmu+rUWDWRWtid35zpzPkPpU4QWkrsSO3U2ePgW1fVwbClOuaNnBellCMvcnqgHLEqf1QBkXY
O0uQPrVu5onYvHdN1GbHOIebLjTJaI0+ZFo818W5mUCR+xiRb9dXJFJvzu0m+VTSNgJiR32LYY/Q
ODKmCPGspeBseOwmJUtW9CEx/6HeFlPtWLWIcV4kgTMLRWtXmqow6ovCOuQJCU16/E9bpXKWII4G
IPzFOBBGDqbeWNgqLejPIgyV/bzg5eB5ir9oXJIUeOOsN4wNiYHUz68/1X56R13ZmQ6rABxjT8/Q
/merwB0H3j9fdCQYsNRze8x8Kw/rYXKWFbPSOtip2/cc0VYSt4GqhMYDPY9Mz6Y3qn3TZj+uH9Ce
Cmgo1wDsRkcJnh9CoGZi0YVxI43dueo+L72g2Cz6fe5GVou5zJUC39q0mWOOmNdRnv7bCrjbCBAA
c1GSBjtkH/s8cWxbxNq8vwYMyato9wQQLm+H89q2pwJDz0AoDU0lOltC5r49B422ud8iODuMF1xU
WBXuyVTGYR6PnmGmXgVkrWJpfI18v75lu9dlK44zyRSoWoMWIR4YQA+DvgygAyKRfisHFEZZzMa2
OyawlcdpAUmqqhsAeeUrYRQWPj0Vbhe0B/RWBlZQnyN3FcSqoiPjlGJEX2WEvgC0nqjUibrarQri
XN/EPe+8WRNvnjG8M5ZRguJx0fVObCj3aVccJUkWhB27KwFkvooAVZMJj8JKEkUtTQWx1ETP6Xpr
j4LrsxtEaUDbRfSCd5fOv7xjmQLmQpMyXzvPAfNnsRcF9lnFuxv4Ge71TduNtTVFJoQAmAy8r9zB
ZPNAUqtFsQ1M2wDp8MHw4eq+/kRHEBu0Ye5KgfUkCn/39e8ilT8rU1VHSwO1hqd9XVwGChV7mauG
5I6hJPxCTxL4vd1T2wjkPGu/oju1m5EXbDHsivrogWq5aCt3bQb4LTRMfwJ9jZ/tIj3JOoKTBWOD
M9+z7Gr/kHvjIToMQf2x1J1/whLlqRGZD2UnotM2krnrLJezHcE1Mm6iKExuslM3gSJwdZmzTZ5H
EU+0aKGczlCtXAttQkHMQCeuU0gaevuNIF6n0EikQzTVIhA49v18xHpZHxgDX0fF4zJkpYLSiIc+
UCebj1F7iqSnApAoNoij+9ETXIrr+wkf81oe652stQSJj/jIAOWTk/VBfTQcRkkXuaKK5q7d+n14
4KN9LawySZwBSBNqk35S6Zfc+DwmH68vaF/7/9VM4B28FgFmODi0CpFrFBdh3NNjFom6GnYjsM0q
2CdsHi75EreJlrMeFBRJjfKlXX7kzZ1Nf15fyf5mGTZgym0b2Guc669J22qEVRYz8sVACXOKzqoq
8FUiGZzvN9PcUqvZBhx6/7luPmEZSf7435bB+XsZ9cq6LxHBABXC7Ws8VrOjkuvOdSn7YQWbBbEB
YwhaQu7c1XYqFjnDubMeBwV4Nzl45CU/cU1QoiCpLzCyuy9LbSOPUwIyK0bLuJa9rkgc0M46rXrI
m8yx4s9leVSa82o0Tl7/ZSeC+H/faW4kc3qhk5SQUWIOBSTBnVvHjnVc7u1HI2jPBWpNgWBndy3S
Rh6nIytIzQsVMACeTpzBH2/XoHgy3CYEXs0Hema84moD84vg7V6YZRHJ5pQnWlfQLDHZ7FTbD6pX
haNTHtIAkJWYL5pdCAcgBsU2eNeXzQz7Gzu8WTXnZ/QZiH1lAzu8nBioUX/zTx5J9HrctSUbMbx/
GSUlBZcq+qHN58b28+STtQTyezLoG2Xlh+3KQmqzBDw2YKsZdadM5O9SO3wa9VkQMIp0k5/M0hN0
/McFpuD0+8kHhW+YubXf3arQDuq9L7S6bB4/c9cnBU1nC1Plsu6QQPXmG2DJ3bQ3yvPqJg/kXIaZ
LLIzzP9e0QuNszOl1JUNOjcxBG6fpf5z19yW6dHMHivtI8UFKJ5VIeb4roveLJMzNblcTRm6qhhS
JQniH/NBOWqOfiJnll5QBDMuAoXkG4f7tU9Tu4QwZUidrp+cyLgjWXJYJFnge9hnv91JlJaRjzXZ
++K1G431VaOjqgEmcpJOiyYFuvme0WOYp98iuHgjJ4PdYDoM/Yd4iplJkBXABhAVRHd9KNjFgToC
CkawmL1eR6/heZn1iKAk6/uQAQllvZ2FxD/7avdbCD9EPaVWMYDK7p++V/0mBu78egJ43L2oN/QP
jvQiiTsWBbyfSr3kiHjPGVLNwEX1otskAfsbgC79/PyeQr922T6TPyNgk0nWhBBk6b7nRmindSDF
aKarRTwm+77ksjDu5kq9kpO0gDK06UtUBZ3+NOaPeZU6SHOMqgjQe1+7L9K4S6uVcxKlDM97qsJ5
CKpMUKfa/X1NBqk9Go5MUH2/1jq7yNuZtDreQVLj6Mo30vx8hwPcCOAcYGKjh45GCkuf6gEBg8OC
Tmv5IDr+fX3D5KbBQOl1wFC/Xsgsqcs0pdgoOayPmtu486ELZpfV3jPvfeO12kYcF80Y+Vimrbag
a2a4UYp7JTpZ8+08vCfoxeMYgTsec4ANf70ooNMNZG6RdErqh5K8qPRMqpfr57OvABcRnIIh2NU6
jNaZHs0+rpI/NALzvPvy3SyBO5dOWsZmHjG3Zxep1+U/NPpk2QcVPHF1LkKL3zWhG1ncoUx0mKxV
wkjHsBS3ixV9pLPp1fL84fqW7fq2jRjuzshlj2tp4DFfrs9J/S0bP8EvuFopwGwQieFuzoqUY2ei
y9XL9aeofaHdaa3vTOnv64sR7Rnndiqiz0DdTHK/GHM3N2qQUZfOGKnedTG7VvOyZ/yAZQYYTEtK
UQRoqsUhmmsmj2V+X6jPGFxw2ujjdWmCRfF9lGnTYpRbx9YpbeLpxqNVfcgqQYQjksE5nNiqqyKJ
UBaomtseXXnqfJCJCDFAJIQzAH2Rg9Ehg7+OdQWRR+0Q9CIXkuiV8gfr+dsK8POUgB8ZOhXQ87/S
YfZN4teyQ56mgKFESz+BXCpq8RfpA1v4JvnRFdMQqTkgY3pAEBdN0CqHuvmRLp3fjHcGEL//m0Kw
u7YRB6Cq0kYzv+Gt0Yoe+PSwalmQ2KKe5/0s7UbNOdNg0N7A5CgUrwEavOx3bkvczDUc88TaPlJX
vmkO71iZDtgisKwb4GPm4iypA8CkWerAMNV0t+1jAAhgdH1swutidhEltY0cTt0bm6p1PWCoXAn/
QTxG0sBJPWBm/Oyd8pvsyWj7MB8kTwQls58i2Ujm7kDc2rkG5KZfvAFIyDShBaJKxkmengz/+ip3
r9tGFOcM1XrNADcmo5SYLbfxmB2BOf0jsVqBMdx/327kcNpfZKTRkgxqYj/PmP0m2EjtgWUGyhMF
4tT1Re3Oh22PjlN+K66L3uhQ5mHZj+QwnLO/knN5Q29H3wiWA3i0EmAs0kBEWb87MLQVzN2GEpTd
k5IgX5DUGAGxHwerc1cVlOTRqWxutR75/fZhUV6ur1d0iJzfLKZ5Um3gyHm0JD4FLU0CyE6zWASH
uC8Gb06igNMHPV6vTYpKcrOd5gomc4p+9vLLUhufwPHuX18M07g3r1v2sv1HCg8RAkQKSzUpksQG
OUrW3aAJ4n/2ldd+nzMfSRyjSiDjWqdH1g80HpLj/9LnJNisXxdia3/L1QaWIip0azw4nd6e4u5h
zUVg2EyRry2GsxQ5lWhUWrhWJpq8SWR5Eck+14Pp16r0fP1c9j2mbtp4OhkYjuZBNpCyTdtiRAKn
92R3vWVIYYVL7lbMW6p+ci+CivmDybjI47Ra6uaRgOCcNYqRgDH2RqVrw7Ow4p8uOaL31K5/NoiK
5hnVZD2FnHYbcSopFVoSus7+ritKqKPHpotbV9bab5ElBWbdvQi2lLmQN8e3kcndKL0w1Eiv5cyf
f5AAjJDPtg+YbBKyybg6LCeRXdy9Wxd5/AzJ3OUruMer3GdbqrlDmNrBpOE+OxnOkE3NNpGXGYKw
XtlfpqUATtLSNZkPTst6aetypaanPBonBv7BygzpveQat2rroHLmSS9mWGIYMHfJM1C2hUi0u7cR
bT//fgHny3HgvbW0eMBowwp45i/6lDmNLaLc3L8ipo5kFiaBsE7O/E+xSae8h+1K2sAKVS/xbaTP
GMidKweMZDp3F0GYsmvONiI5tW0SAN31Fl59rFkrOSXgEDCCNhRlt3Y1B50GmNSSDbQTsw3emLOx
W6UFjToIJ5dPIzmls3/9KrCdeXMTLGLrtsx4z/h2XqsAkVihI1yNW+qOc+dMzdEuMDCTVhiKF2W0
9jsaLF21GXuXbvO9tRpISxOjZKWZ5/Io/x9p37UkN840+0SMoAPNLV276fFG0g1Dlt57Pv2fGH2r
4UDYxjmzsXeriK4BWCgUqrIy/erYuLEHPXDiQ2TIVx3MjEYgpHMuL5K7iRurjBcmiZ0bw6pmvtKf
yvSuHEVFdq6bbwww18GqKmMO4ii809HZKq8ae2fUAn/jm4ASogJVN11lWYplUkHESEtwlu2rpLgf
yL7LPl3eJq4JGzx9pkzZ+lh4G/iPSgyWoNmdVD+H+slQftXgqL5sg3txbmwwxwb0s3pmxBjOGqVj
rn1doEuI2VDQ4wlCLveTUwQ3oB6gWmVhaNIEpuWe1k6X5lYvb2oR8xU/49wYYFJdwHXmcQEx1m/Y
9rnf22dK3hYfJQFrD2/HCBYAvlN6QbKQI1C6lUUh41Gy5JETx6c11PGUPVezCFkhMsSckmomWiFp
6HuXhu5G6IUpxEkBRKwnQczhfZvtipjTMknyMFdzitlQSbZ2ESaf/UETKT/znHlrhP4Rm8Cpt+C6
CUFZ66Xkagl/DQDsZaKSucgG/feNjThL8khpwXzWhH5c79X6nNSCO5xvArLHMjI/ZBBM1pwhLLdt
hwt0STE6HUZPg9WDFEffXz6WIjPMt4cSGvh2e8CjzLFxKFd9XFNwaOpfNsN9IAICjH3HVa3rLAwr
UrXcauYhg8SP8j0pfBTQfbQHNaf2+9ZprpZPs0+liT/Ghby1zAQeHYqYoMXHeTX7T/F6TkVpM38H
31bGpJSADK920i9IKZOnPvo89Mc5FcCDuWkOgfoxGHx1ooLw4L2/aaaUZrqx0prPAg34jGY5VJOp
O6h7+1B7Ip0k7po29pgYl5FFJ1qOgwoEv9O16svYfu0H9UXgFNzAg3aKgjF0WwEL//tlgZFVC2EI
5efEmT0NCgnZOYf4U+9bToshn8kjrrzXP5IVYAZFhiIEXNFk+zhhqEr5EmJ1qXWMur0sQnPzUiui
AQtlQbhck9mWChrTvTSpGOWI2m91+JTmjVsOplstqaOYz5f3kPulNraYaNdCqDcnEiC8/WpAVGA0
h7lxMjtRtF0fJoaoRsc3Z6BXBIVNbB4TlVQFQp6zhatCj3svspcgijGEaH2ERADf/Y8ZJiopZQlV
tAzqcVJ4HqQfkfrt8q5xn7p4GGkmQP1U5J05tBU6uZky6b+ZEVdPcQDt3kEpF28iSTggzr323oyx
BZY61mN9LCY8btvpOltz45bknSYAW3G/jA6dIRXEDgZybOYsIZdvjBkhYrbWvdbqB9K1HlARgvRK
ZIaJDHOYDHVkYSAvkT/XsrcCVaooAmyOyAY9X5vb1SAkH+BTxIuG+zVVHD3+2s2Lc9kFREaYa0Gq
wrCVYhpS62I3k/qWZJmf1algLdxYsPksjKOhJgo5Fg3XeGPVV7O23K5G741FebOQ0ukrXaSZ8C+e
/ccP2IpDNS85ITXB0Pt+DWR/Oo/77nPnSbvmJvRNQYrKv5iIroC2D7oz0Ch6/6nqUW3LtqugnOGN
nuzHbvLFOCTAuoWOvq+fPvIoBgCf9t6hxWiwzB+5Pa1JM+KjSTZgbuV0qPLYu+wX3MP6ZoLdv2lU
yDLOFFU02Yem0E8jGq+XTXBdb2OC2TSASAqQsOB+gNT4fl4iJ42Gz3ptC1yP+1IhqBpbBpoXkB1n
zhH1hDm2G4xiHtpDBcY2EL9mtyp4zj+wno0d5iiBrt7qRg1fhQyKg/q0U5SyExJBM5RbQiCGrqMD
hRwIUKn3vrYa4IogqOiilpZcA2VMi8nWoQv0B+tqsh0b6Nlpn4tg9dwcZWOVCXgkS2QJzIhQ06mu
02RX6607z09GLnpScP1uY4f5WJOGkBeVeB9bfe6S0jxk8ypwCG4s2phgvtMKOHKkFsjxKy30ANf2
7S6+IsUyQqCy9fVIF+QmoiUxsW8u+nmcDNgz7OlOmpcbVVv9y64n+DosfWpfIreMdUB/sv7KwlBH
iOadeSyEDDb0T2WrZRvfY0cZTXTS9AjlMb+LDAeAE9dsTFTM/CmanMHOnK74bMzfL69Npd/jklEm
C1KjtF+0BfvX+f3VgG5v7FbH7j4N7Ou4RisgdwxHcQ1osqZnTFysKNZ33uL1yJnz3fQimkoS7QGT
ret1pkDolxaitLBz+p5cE2l9RHZ/Tuvl2dbra0kuDlMkishcEbft5lM/2+QD2kAGzLRMwNwcrfPv
Wnbjhp/7PZ5AnwxENdtpDgWG2efBMTpBnsC/UA1UYlF8o/Nf7LIVKZcjE2/95HnwSZAdMcnsr0fZ
0/eSJ8IscK+GjTFmqUZoGpGVYdJcnmsSmFnTBVEU/0SROxNcQvyv+bYsJpoaY9MVbQePlo/Q2Nyb
qMMaUJ8R4eJFC2LCZ7diYq9OENbSaAziqvLWMd0NrUi+gX9U3lbDRM+mqpOlmOAiOs6nHB+G8W4p
7tNsn1IOf0HWI1oTE0fzNZunuQXFGXCga/YYkR9WJwjVIhNM6Fy6eVBbEGWiU1Q4pn0Ya4hcFh95
Mrw5G8tcVNnSLOkRLtShfrbnzNF7XxYp2/ALPxsjTLIjm90STh3yqfRKP5ZehfnmIDrqmG4l971j
3VDikKl08tkBL+XlAMq/f/44xV+cm5jmMaoO64st5aCX8cmYQv+yCcF3Ypk25cKO246g0WY11a4t
IPU8Y1zyQ+okkO39Jwax/Jpt0iaaVMG9p/7LArKV4ZSJdPa48YBCAHRdRm7NNmimBnOvNVV0oF36
bjfutV13ELe1uBf2xgx7p01pNs3KDA28KjvNmuKDL8RttDFoyg8Vgk0kNXjm62gvM2doJPbc4c4y
vNA2c7edzdiBeO7ZsNrJ+4AXvFlis5Bp6lNVkpTMl7pjkfxYjHs5/EhA2JhgjtHcWU2kGIg5czMc
1yS8sfPUac38I/68McN8nr4zq37OAQGQ9cnRul8xeYlSUarLhVsRE4K24FKw0NpkovUqtanUJ3AC
UAh7uts587cukCmD0Fk0/ca9GDam2Fhdda3ZZsBsSzNmmcOTpqSOnH6J82cpfgF1nyDk8LOFjT3G
6XQwEbRNiykpe3DCXUkHfV60s+Fo7nBj34okUvk7aREIP6s2sQg79z5YhZxEufR72AIl6JPxOASj
/yq9LCI054bTjS0mN1FqKc/bCcg1ebGcQW+8uPwIDyqW8Wc5NNxuMj1JbsDhWKK6BGpXZ1HOQ/XV
nL8ZRgp7ItyraDlMZhKCAUqqUef06v6cNj9MkTgql6xvuxjWy+VZ7daSfpvzGPwWHl5f6pcKczff
fxcax8khtyJIHPdK2uwh4/GZNRngjoWYKaZYr7Sk3iUKdKttUf7IDeQ2yvayqgMYypIFSBLUPgAa
w7xjGzlVue7kEjN0Gsoyjbm7HF65X2pjiol9K+mSJinRO2ojYHXmEsRwT5ctcPdsY4EJe7lVqaRP
YAHtKycbCncOH5pCFPdE62BeEqaVDaqa4MtYRjC2D5kqZEDlRjsbipwozpuonzMuBx6keG2gZeT3
nhKQKyC4DrafeqEX7mcXBLJOe4a6MUajwq+XN5C/tDfDjNNJVTETO0TVsdSznT11h1EevMsm+Odp
szgmtGqmgkCuATRAhwsphMS+AZvZXXhQdpYGTFzuy9/sw0e4a8kfqwBIvA9Jep5AwLyHn4fFLjJu
E3tniqqofO/7Z/NMdrzQNApzSNcaT7H82GZ3YD9s1YfLm/dKa/hXLWGzDMbDm0buW61AHTo/QKgP
9AnQ2vDIvfU4gtcmDnpn8HSgmGxwCb7SDPuJlz6JEA2ihTIHIK1nacxtYDOa4mcTpc46f+k+ohW4
/V7UU7dXSKXFYKZoUBGCunKfPbZ97kjp98vbyQ9+lgl8G/qWMtuPnetqXe0B2ViWvITpKbRAcaec
SPf5/98MuA/RzVE0y7JYxyDgz9KNBmDTJtLdYu3cVE/caWmcaH6+bImbSKCEi/8UBW1RdjR0XbvK
ICPE7+QdvaqGnXUYgomSTwsJCXlesDHFDojq1mKUHa0jtW31RVnnm0xufUX/SLTdmmFuDdVKNcnO
MT7XQlhNHXeR9SjYM96k69YCc6bW1Ww7zIsSzzrXj3VQnMN9ft3ele5HKm9bQ8y56ct5SM0JhXzK
FKnsjUNx+H8ZcOQF8a0Z5ujMbVRKDdVYtseXmNwI68GiD0//fXM0mww0jUOPS2JUbrv+BqLkzfpN
8E3oV2XjnKEQ28CplIHBZ2zkk2WvWg0UeH4IjxqauiAoxb1HZbYNASqDFwS2pui/b5ZjhNlgyROw
p1Z5KqsDiVRnhLCC9esjS1LR8cDD3JINtufehoXaZSsdOz3ivgN6N9rRAdcssD3RZccdwcGIzx9b
jEvHilTqloyRakowHT8uKDl3X1LUmqfbenG0o+IWHnYSSlY3IifnbufGNOPk7ZIrS1Thy0Hs1UFq
BFZ6dwVZjXS4vJ80TfjLQzZ2GC8nY1cMloInbnn1SpcB2lUKoxEVPmmq9bcZQzVAzKug+8ZkK5ah
RHGoAN0OWjIvbo6DnEJJ0DflA/rBzuUl8bfujy0WYNAbyxhVK4jqSkU7mnLoFJHq2WBt7kL1A7A0
GPpnWa/3yMbppQZCNuWIeRtZ2TXjWVr36kfKq1sTjA8qYVTTtg6i3XhLUJYs50fN+nl5xwRf57Wv
vVnGGpaRSlIM8CjK87z8rNJyB1qEbL6XQdJ12RQvJ8fEODjGwOMGMCeTkyvaYkV9ZQINREbyY8oL
iLTFq2o+GXNrFafQrPsgTTT1bMfhuL9sm+vrG9tMWp609TBPC0DkY0CJRbOddNaD9KgJjhT34tiY
YXxdK6JmzkcD/tcdYuNYaoLil+D32Z58WlpJjahuenleOQ1A3Mb6fHmjuFfT2wpYHY666bLULLAC
DNwC0ILhP+tp+sggFDhEUUi1ZQ2YCSbC6TkUoKQZFwbtxw8AZmg7aaefRJGHW4Pa2mEiXCNLylIq
iKT6uTzozxRpT+4N0GLYuVPvPtKyMnA1IUU1ATthISBtXra2qqPiNYaY0hweSkzg6cL8lPuBNlaY
oABm36GIRlxM8cGMML2TXVMChjgA4UfrlS26//oVzrAAcyCyynyxtRuSKYxwV9T54FR6+znqV49E
yv1l7+PGb5SogRjExKbFwlr6YSkXMmCKIK9CN+6ukE30k+mkeuf9J0PsQUoUCIH2eKd7lhYUDeS5
pkOIZ9/4eNkM/zXxtiD2ODV5EibqBMKc8LxgQjn5Ap1zh46Cqi9Cb+dmfBtbjGdQxe7UXBG9f885
YfxzX+/NHUTjdsI5Yfq9/7rUN7YYf6irqAAM6pW6rTwUz8m+2RVYWaKivgsGjUDEG8X3P6BIiQWZ
I/U1XdtcUySswxnIA6Czl2TXRnoBWA0GTeVE1OUWGWIiuFH05TjWuCgKQ3akvHQX8qyLGjJcBI+B
Etr/lsPKYzRrDahYjky280cv/VGj8KDdxw/E1xGcIre5aRvH/nHZF/ln680m8ww09VirCzq8viay
k4PeAGQUjrn6+XR32RB3Cwmee1BDV2kF4v1zYG0yk2CiEXGwvSnLfbKeyo9wIBobE0xgL7UF3XQb
JizlscDTpnpOPjIPgBsKDLpAX2Myk9kuBIe6nLIYFfj6tquvGuN7LQmiHf9+2thgTuwYSypIgYGY
hyhgfYAXgGZ2qMESRY4NyDxFFxQ318MNBepuW1dkttsE5tNUXzH26fUj5k3m+zl9MtJnS3lQhlSQ
CHGdbWOKybeydFBL6JkgjejgcBhDnzXihtJ5DgWJHZcFwthYYg6sWXZd38YopdGBeyn2dD88NF6X
OOT8+5UW+5HiXvZwLqBwY5QFDERzPClTDvR3BBo5aWh2diQdijX7iha4u1oFRuC0T/UI6jdV/yaw
TZ3ir9D7tmB2GqqNshitNfSnO4xAKFCqplIn0JQAHbLtfaQiu10o46FmhOJhR2eIlOi660aHRA9y
+unyigS+wkIHEhR8wcWP9pA6JSeZCqUnIIRoMIipT8F/M8XEDaXEqbYpSk6ZXmQjyIbJG6FkMYai
9rHQQ2iQ3FxY1txVVirhrIXn2QMa+GhdLYHmx74IIMMPIht/oNu7sTTLeajNMvgbX+WVXeUbad3G
G33Vk/dZ58r3l7eQbtEl92NecRWqBhGGVUAms1615iO49ZzLBuiBvWSACR3drORdViONseQ7xTxP
5tdh2g/6vRmfNSVxilTAyiCIimzBVxnmtcYUDHJOKXPSCoUd7aeS+3N9hblxwdr4ro6ZaUqgDkdj
vCKfidRJM2ohfST7kgG6tND6lBQ1dITXD0XgN1OsWyyaUbWNDWhBjFlG6YecR26pBXYswE7x/eHN
DuMPazmZ9dqbyMyM+NBX8g8ltgWPD/4XejPBeESMjmcs9RoILaL7avk2j8c4nF2koE4uHDATfSHm
Ohnm2FLVDKXf3sNg5h5FuH1ylNz8FF5p0E7M/Vx34vNHBEIopPJ/fsH2kKs4j9dF6VF4SVbfTB+t
tfXb3O96wceiO/X32XqzwyQ1JroNmWphdVp11xkPU/aQmKnfV2hcJ58NkaAv//WzWRZze9ipNWRm
qKCObi4OGfbr5xUEOJ10iOXvpuyrWeUYwAzn2fPlEMLNQDd22QyUQLCUqCgDFuNTsni18jkSaVaJ
TDA3SRQOKSGjjUmZ+SaUfHl8CUW6wQJX1JhgMeXRGKHpBcToAsSO8cMwb2Y8sKri8fJu8QPum1Mw
kaLSinWWFEqQ1MUehbWgW+QnreyVOZi/a1+q+89K1wlyKO7qTBnpNQr5KAQx36gPuzgiC9DEZnNQ
1SBTFTzpfGMVkfNz49PGDvOh8tDos56AbY3MD2v6GIuwo6J1MF9pbJpcS9Yo90NdduwxMKZP4XTS
48+XPxL/LG3WwXylLO6B7AXvEcit+0N1F3vfNWgjNTeRsPfBDbcACgI3geo/dC7fJxSjMdiVZGKK
xRyL1sEUnRfO431sYo6qjN02MwWewD1K0BKRAdyy6fjUe3t9aEh6Cr5kfzWfMK5XNHdp5l3ePa4J
zNYqkMSVbRSh35sA806zlhXevraxJ5JXTS+xKijNck0ANgn0goXOENtvK+xkTGNUTr16TV6auL/R
ltntZSJIv/ilAxsQfIJHKTCdzH1rSco0mxJeVrSSvfwMD1B8L18wz/T4StzjVntNc0QM09xDtDHK
3MBWr5kToQMYc3Rt1HeFSHCAey9tfp+5dcFxZJr6RL9P9hTaP9PiqI77OXFbDDTFj5d9gbcWQEvQ
d6JCVngGv/cFIJXXoWxpZr6gihQ/5YvAAHcWEMPU4N3QAFXAN3pvYTQjucxpdaf/Hj/qrvKYAOIt
38jf+2fNT4+jiHCRF4K29uiKNy+AVo6L3rSRMavKcVyewSLlaNl3o3q5vHHcl8bWDrNzfaUmXV6g
6hJXjnlTHwofZedH2XZmn7gfq6dvzTERr+1Cs1EItjEmP7P2C6kAWxYJdnDD6tYIc5wWZcmzKkP5
oGgSL2tWd2j3xuwQyMLVqTMN+7YJ9OImVz4JNpNGNTYV2xpmjlRltWosQZHCyxYHnSKwwRUTppYk
aJZaYG7yLpvjRaetNeaAtWqdSEWC4YO6vhsqP66eAVS8bIILS4NeKNSRAIPEYWbiuCIXY5mFKEwY
d/mn9ADlrn3kJ+fmE1jpZ7f8GkG3vdxpteBNxV/am1kmyUzTcQghrgGgsZU6+vAIVv9i/ClYG/2R
v7/WmxH2SI9VZdRUwKP4Jf8q7gsQh3Wf1xaaO80DuEYFW8nLyEBDDuIExQbQ7q82iI4mthbia5mN
ETl2UsR+1pD52Nlr5nXjMN8pkT6fAEgtwOdr1N8Eq+X6JvRB0ITBB0V69j6gkEpbzbUHCjTHCATY
5B+60p1dy7HAYCnbAtek0emvrd0YYw7CbCwTpMmRblh9oOagqgbZ3uX1iCwwzq/HY6elOgpMU9F7
5azeLHkveKK+loP/XoVNK8bA8Sts0duUdHuKaENpcNsrzRm9kYZHTzMd40cLFg/wdzjlTvZSP/KU
W3HSxl/jm33675s7wMZ4s9JVSN5BMHju8mQ3DIrgEHCvGV1Dyi6Dhwl8bO9NZIbUjbbVgusnswKI
H3qhVH4ty/oQFsbXy1+Mf9VsbDHLQWCcq0mewVf2sLj1YcAYDqIIVVfO/ehBRJXFDSEba/TfN5u3
6pJUJys+3hhdZ+kpGY/RIhiVE20ec5mp4aqonQoTVntFUJApJZBYrw64aQXhUGSIObtaKyexuo6Y
ySt+RtED8LRO2V5PnYg7hr9nBrIcMG+Bt4Y5VHWYgV5hBlCgoVzIaJSZaXiFVESQVvMvaASA/9lh
R4rU1I7jKsXEFy13G24arBW48kaf4v7q0b/sd/xjvLHG3GH1NABPN+hg5wMJn6sFxnnyNSh8x0H5
QllRMGR/W/+iEzqSF7r5nWiMjnuMN/aZy2xIasgrVzne/JpX2qeyfrq8QF6ijX7Wn91kzrBmqIs5
RmBcmIddDxqePMp28nqCOI7TqX4vqQJvpN72V1jc2GPOsa3Ejd72uJzxxHPS9NswXEHe2euU2fng
EbMRA6FMQ+ni3p9i2y7aitTwFLn01UJyMvO5h+TymnqX95C/pjc7zIVl9qDvkxVQfSjx2B4kO1z9
rmmv1agMj6DbLbwoXBPBFcZ/UxADjDY21athyyVWE4MnhUJsJxdSZZSa240fTB/kqS429ouIX4Tb
VgPD7R97zIebjGLNbQJH1G6MnRmsp8LVawdakd5yJTu1S2qhahl3XzcmmShs22WagGIL0+1SeyhJ
/lQ1YGVopuuubtyOLB85ChtzTESeZ8jyZgoAfIVtXJtr6+IV6jZqqTuLAYxQrQ1OvRifL/sO9/m+
3VfGSXsbHMB5DOgvnd0ofPnZPPWKm3buEJhID0LZaVZP+iyiGKZ799c53CyW8VkVIn6vbEmeooY7
sMvv0yE95nIhGo3jX9wbQ8y1INsrKTOC8QrURj2wNl9X+nC7LOq1vOaNY+ntrp7NHVFG1+6s+3Eu
3GGwXy5vMrXx12INUFqBSxUgAVY0dl3GNNWp3DbtiJVBthvA9i4GtnL39M0MW7RXe0jwyjniTbkG
YGVwhvWqH+4uL4V7H2xsMPdR12pQgRtRyR7bsz6eVElwvYrWwNw3S6SW4ZAjz4rtL7r6YoLOAZi/
y2vg3jmbNbB3DsgQ10hC6Oor20Ed80Zrroa+D4xiOpT6GFRtK+JY5Ycv45VgEckqCOjf3wVFiGJj
Bs5fb33ovRmjtcMu051BQgpJufT6n+bkiLJI7jrxyLZkSnaHS++9TVNdrUEdwxQtgcJJhzs9ad2i
HpxBCQF/0J1CFmUL3K+HyhhlAQI3OjsW00ijlEQ2Xty6+jjrh0p7NrT95Y/Hz782NhgPKcMssQnV
oqDivb+1uOd7sjNAkQGlucvGuDeA9VrXNC0NrYH3OzjhGS+3lLqtMoLS/KobJwusejqRXFl5umyK
myZvTDEBkfRlGjc9qA8TpXRaPXeGqvNm43YRNcG432hjiAmIxC6jYp2wpsYMYjA7mPVtSkQ9c37t
5c0KqxYptZM1tiWeF+od1frEcISPhAvZ6qEEiSQdaIt/huDXEqQl/MWBkhfE2aqqsbXUGGoGVV4D
JKXGs6Mqcez0ReX3g4jySmSHuatjI+/GBPmIh9zPrerZ7RoMccqiUhL3BAO8+89yGP/rlywLNYvS
302Jq6nIcqYVm2bE172ZHDszB3FhI5gj4B+wjVHGE8uotFZlRCEwP3TX9LZSbygGEOxkJ9Hn4p+v
t/Uxvmh0MYBzGmQ0mrBxzPmEE+B2sx6Y/Y0ZJoLDLPhmf81izKE2tjZG2Je52fddieKO5aj5sLt8
kLk35Nv2vW7v5u1eS6MeT9OM4k5/lStPkwjvws/YNgaYALgSM13zFvxAMQXpaR4kil3yhXRON6Gs
OXkQDzjFZ+tjmdTGLnNtEqssU0PD1Ty5lOoWkhe7+kR7fhTnJZqV53o+6D8NDPsD8MjuYmy18rKU
aCF0nXHfyOt56tLbTo/9PMVELJidTbJ8IHagPYLHGlj5QILBHLZkbHWtDlGVk8ihLk42umUivT1u
NmqhfopOD0hawc34/kLJoYLW9CUGigkqcsm+e6IgZXOXgiks34lq7Ly0c2uMCVKjZMlFNdDZ+V1/
6M6/9RDS44eeZls7zMapzRSuNQD0XkWcOTAdAPFRaI/ODZ7zr/B/cSuGd1tuTTIxikiSOtgzMFLF
sm/Aiy3bsbeqpRc1heBxzYsaW0tMiIriqFsmBROec3qfjrFTrS9xIqIHECyHRf+HemMpPfrEXlf6
eetLEBQlbiZKMXiRabMUFvtvx3Up5SocvB/Cm2U0vndtKkKiCraLMMEJsllJO1Gf69SdRI52dd2K
DhHv0kBKC5wGsNxgUWbi0JxlFogfF/DphupdM5SyOzXF7LURGP/w/4/5jMvyckznr+rNJN3ZTUxf
yyhsZslK/bLfS+MXFflz/eWyCW5BZbssJjQURYGmGM01iTMhvFJ9teKse5SwtTyWO5F0HN8Z3pbE
BIdW6Ww9XeDXZXNOyXnMBdcgd8vQelBUgLvxAGEeiuM0q9ZgTpg8S4MMXZTBDoAU/sCVDhDFHyOM
t6kJiL2iGbDnHMpS+YhhD7VyOqEOF//bKGC2hmaPipkpJggkdTvrhLKuA3/Se+1BxegMqG8Q4OTB
UT/NO+lQi+hNuU9GjLv+Y5QNCmlhmKullSBXyUGrira9U+2U+36vv+LxKZpWFMm530xVwZugYz4b
db33bh6t6LG1PW6nSj6Y1mPWPuqxANzKdTuNgPgWzKwA1zAmkiot5rGGSqudmOZpSar8MRzzWnBe
+ffsxgxzPyxxbDVlDpryzqePbTwTfeO29uWgCpKHj8yiWRtjjHdMZmcvfYM6YY06vKI5KNtF6LNd
jg+CjWMR/socV3lloXBd6t9NcicXoi2jB5ItUm1WwaKsdCtMp1FFFVlTXenGDBLf8jS0DYHbzgJR
asI/UW97xjIAxiBWMfMGqO0xWKFohtchce8pPXW8z4L4CVxgl7ePe8Nu7DGXhmImkB4hcG1LO2IK
09XN+77zE1X0mUR2mJtixsOXTAPKjTVmLmXkqGYNOlorc9rKEkRYkUcwF0Zd1SEQGxEqBtGnxnpK
P6IJs3UI5oboq2xa8wRLWbTP44Q4N/y6/E2ETsAEgwKE4fJcpJSjXAkMFx53255MOAF9UwBoIAWX
DYo+DhMV2jVsmkFFD6GwX1J934U/SP1dsub/6GtMPCgqydCWBoFb7zJHQiRQOoz3ll4iTE5fgQ8X
Di3L2AIV3Qx0pxhpMh/aK/omS/boDXqmP7q6Z7bIImPfhniLKHvg3hQoiMmQnrVBtsP43khSo0p1
3O79+suOiFOA9rAggs/1L1H8zQr9npu0S9a6EuSX6E3Qd4V1pEqp7Ykqpep7sag73xt1FShTAIYM
AF3eW0PdwbA7gjtjupsDoNbgj/R1Nsfu4oFbIxC1QLjnd2OP8cYYLPB5CIohb2zOkA8zRB3+V/zD
X86xMcD44YpmBCn16PdjEwQlbuTb9+ZLmiG5zFE0kG+tB8WFFp9n31oIu81LFXqiM8f/iH/+CpWl
6Zpsu5eLBnntEELEjmTlgbQW2smZg3YF2Lp1r8XcuBkWTjE27ipVAVqWosuNJoL/vhV/Faaj2iql
OEUs6/y8cDWv2UW7EItHl9RJhLcb93Rslkz/mo3fgqgF07TJCsqmKTqEuKpzzfSVXPQ0FXgstObe
24kz6B0uLexEv9bvxpHCH/Pe0c5T5egB4D1u83I5gF52WaSJ7w3iJSyPJWZsPTOSnGlcQH11f9kC
PWSXPhQTWGQ8tUEwgg+VzLkzQccEQWCXG5jLMLrTGgvlkblXwuZTMSGmN+JuyusB2KGn4jQG9cEO
Ug8lz0PzyfJ0VC9avL1EZ0K0jUykGce2AtsvXrBj8lkvAkNE7Uwjx9+biOMDVSrwBrP9xk6rwVsA
rQYv1q6UqPQbEMcNGOC2TkN3nQsJJ/nL+WOO7TuaqjajVocwrYV97M191no9ZAtFZ5iboOpvZpgX
JTHGuo90E4XV4xqQQNkvn6UnKgWOh1AhuMJFS2JO8FKbdSGXQK81jbIv8/SgKqtoPfQ3LnwldgZA
aRYdKjf4SutN7/UHiri1wBFLAbdiDqd/CcNvu8ccXaixGlE2AF3QAT9kuMq+P/VHSi2YBZFn/rh8
ikXbx5ziXAmVNkmRaGVQ8U2uxuT58u8LV8Mc2wWPx04acFfHh8Wl6jbRUbtGwh1AfjkggiE1oTXm
vEbWaGA8CGNjVCvYBPqqcs3r5OpVfRlgF4Fj8G+Pty/F5AXWqBSRVcAvzP5YTrGjqEd5FKHl+HH2
zQiTG8RGqnaRitQ7Mk86yJZTe6eVx1n+oneG4CzxQ+wfU2wrcADRd6mCS5FOA8jRQ1+2XtX4Yyt6
9HOdDupxOkZRQJPO5m+6HKKmaSEMhcbJMK7MSQCpFf0+8136PJUWo4bPpaF+ZXXZ4xhF+8t+zZWH
tqCoYUHt1bINtmXfNktcERv0lTkwVcjSAgli35GPquN1+KPrcSNNHuWJTZ/k0/Bi3NMMSgAM5WcV
m7+BOVtJWzYhJGcQzh/WINmXN8kufm73HUqRFOMobLILDTLHC7dv2swp3uapvU7gYhutAYP9Q12Z
jgxpl9KRi66/TyNjuI2zwtzFa5qerWIGqT+pO/tcSVb9Talr2Txc/hzcVtv2czCfHHlki0Yr8h10
2q5kvwyqxpHwnoucIVg81YmPSuPku1AWhAD6u39dDcS2FYA7VUtmr4Y+Sbs1rGE3X2/ncCeTo2Id
6cEBI9kq7D5wO76oxv0xRz1/k6+2+ZAlZYYkSD7Wj+RkHHqnOEi7FtK5oi3lBreNKeZmkNOh6VQQ
93pSMlindF01yS0jcHFgnAD0a5e/n8gY48llUqql1iIiRNHqN0UZ1Bk5JZMI3MMPDG/bx/ivoWdz
PUz4WpLWu4auBhiS3f23lbCOmOhFBVZLzOnX4x3oiPy4lK7RBxGcfdFKmFuh0eysrBqK2ii/Wclp
noQPMYEF9jIwx1RrEmBlAeOUf0WQtyncEBDm2Y3vDfDfRUEjAJSJDDJZo623tarPeGVXcnVWJP3U
LT/+07fRmVwxsys4daJBAmTdx/aK7vTgZMrXy0b4OcjbwdG192c0jPFMwZATeWXVqI6UmUd/xWVQ
AlX9/rI17qahDEJAVk7ZVphNU7q+kkiDg9Mpk69onQ8qecFVx80KNiaYXTOsUlvjAdVLpfkUrm4T
I6zmL6UmoILl79vGDrNvRlX0bQkEOkK4EswHMOO4oMUnOzqcCjUQgTnRqujGbiKp1VdltA6oi03N
tzzx5uq4WF/zSHAviT4PE0TtporiccDnsXoStIl1NFKRv3FD52bbmNDZzgUxKyNC1SbR3VCVfa1b
9kkiGlMSmWFCp9W0RZzSwbJpJMNhGaX8qiVy7TYh+PYu+zT9qb/u1M2KmBBaWeqUFQMiTxjNjhZ/
ltYncz33TbAIFUxFXsCE0V5NB2ld8FK11rC6qlblS6iDpLcc1F+JkZT/7bAqlAx743Pp/5H2Xc2R
6zq3v0hVyuFVodXB7Twez35RTdrKmYq//i56nz0t0zzN+/nMyzy4SmiSAAgCCwvKOBplBSzahH6U
7L4pBB6U/tqPG4cZRyhGynhfM6up2ynWCVUFTQXDHRgm7Ph7angzKLuik12c6yYRHBV///5IZLPa
S5Kri0lZc5W1CQf1LxBM7ZDs2ne1iMmFr38XSYyjy3WMJptphhmp5lM/1j7RrcBZPjNX1LYQ0+sK
ZnIoLI60S+u2UQdA6qYJcEFw6ZXzix5r/ic0fCPlg4a3tVLXqIavZBrvG1N/7mVzCPpMWj0bShJU
q/z7uki+e93IZJRDrkB1NtfEwHSCGWNmafFBv1cwoKo4FqEjuDP4gepFGhs9SJo2YEgWkNtxm7Xg
9J5/N2kJVljtnBfZfToq/qym/mr3x6Itg0xY2aE7+MEUNvIZddFAqpDpUYNs4ah91YfcJUly0GQP
FjBr51TVA8H20tvpmkDmlszzQreGDpH5cBwCGi7FrauEzX4MpCOF3Q2ivAD3atmskLkupSSKFHRm
oOTSHUHLQ8zX6yvimvbm+8wFac1gqdM0eGE1zpGvzvIwbqJvua3cgopZYA8iWdT4N46xHNrYWOmz
RtV2sGu3RuRfYzysJYmGHIok0b9vJUn2UusFds0k8SFtdkVKAullHUQYIb4czUQfB7jLDZm5Ls2W
9Fqt9bTpavQdFzRuqOjQWob1hbZDawHaoS13EVwwXCdpgeoFMGQFqBBmH4meOdKEcNBfqtRdMB2k
636WqQAYwkWMA136Rwqzh5aN3G68InSi+CckP9BZmZ7jB4JeGd8KYy/3ncwFU2hDBGrCV/mLYGZT
STdPiUojxFg5JwQsf6OIw1UkgXHMxCnlpUGpHa3yFRg+uqOlVoLklOiMGD+sFLMyDiO6bIva2kVF
+q3U5Jd4MH5eN1+uGFs2NNR+KPMt4wD7RTaVwp4sjJe3fgFDnbqdDHxuLgJRcxV9I4fxe9o8Jxkm
aWHHSI4ZyI67jt/19aYwRW930YIYfxfrfYOmgRljIrXRlZJur1mZR+w+vL5v/BzXZkFURTYeYi2j
tJpW2NB6hxv5e492SbKfFFc6K0G5G07W83WBXJXbyGNstgNWKGqyBRkkNXPjVg31IRW8dURbxxhs
qbQmUWi/omICQXi0bdecPqVuoM4FLhvZUHZUQ2sOkpLmCmh+9J99DKY29aaOHq7v1H85GkvHUBLK
cGExpmNqxClkzJEGJXb6KAeKW3tG7FKYQRYsB9T9PYFAqrwfLnX7j0CbCdjNpjeG0qJjdkDpZ3rF
zriVD7QUg+nQnvEZRQAAE4sDkl5jEee6MWhEJiiomuQRvDHjItBsrqVuvs9oQdauddbYSBkZneES
UFkpv1fyaJLPKNtGDOOk+9GcnalGjrjv7lXpZ76eMlxEgoOhxv7hYDZCGD/daOimITkICPu/++/j
XYtBAK0f3a0v3bHcxUJFEG0do3hys0xOhAZ/3wDPXWo890QN+94fRANkBXJYIGlNGjx+dTD05wCs
Dslzne+muna7QnBG3Oj4sn0svnxdyrS3CC5SPT9U5Wtlh0ON3HjsdiC2aiddYEdc/7MRx9wRNaBj
6pjSnChoG+eYoE3bK0VcwCIhVGU2frut+nLtMOYyMJfVJYPpSn3naVIrWAtV3yuaZzDXQ0tQWXIo
W0o1aImrN8oxXyasZjgUyQg6QmX3v6m6wdwPNka3V7MJtzDuME7IM07jKfWUkE5kau+KUDQ+lL+N
wFkA8wvSuzcfvNlGU9YlUswLSDPs7iDHqNLa/d+jNv+4viz+Nl7EMNtoTcPSZRZw2rr+WjeeHaH/
z7lvox1pBaG4aEHM/oGLqNaqEikKZI9OWYasktK7RK+D6wsSiWG8q513/VBjxHjQJ8+29ogZRVMj
CoH47uGyaYxr7QC/csrFgO4VmW9FbmPYflt/q6Va5F+5QQlYhv/VAsa/OtaE6HRBHNwG01vyvz6T
E6ihO8CVujA7TyfRXAgufwpIHP+IZHwsHXFMyhLJq7pzl+PsK76Jp4V90P6aQM7l6wdy1I6dW/rT
V9ub9mS3iF7U/BTJ5SewsxWI1MwT2LLQbu6PfrxPvMxP7uJQO2oYiyli6hJs8dt+bAyNDNlkYAwK
ZutFLhAYbvtJdbFAKwVyScw9Y54Aq53Nsk17Lpx1PlY1SQHNQi+bZeyNSW5FKsNXzos0xskXsows
D3pMoDLprRnMu3hvnCKfuPmhCZwHWoQV4/dEQhmnj056O5909MYUa3VozPjGIFEATNBO78zddQPn
P3udywIZlzVLzuTkCoIA2qmAYNC3HsHN/s0KBj/Zk79SPwq0g+hFz495N1IZ92UXuHEyE6BM2kTv
nNowP1dfjaB/GzXay64Qf893ZJdl0i3f6GWcG8VYFuiRkIsw605ZsZcygfMXnRrjxxSnLtp1hh/L
y9/9eBNNJlKtgZk+Xz8xnoXRWZw6EuK2jclA71fiyOhIzWzAIypMr0RNeRFxYtMPsLHARgAbrqWd
UeGJjUcPZQvJj3mYHzAZYPeZZp+tGMaOralKcqkBdNxYnqT5Z6vfjOO361vFO3SHJgo021RNDNt7
v1XElEmlVQAZFWu5L4x0P66Wa4M9/7oYXty5EcM62GVahjLqoVvxNPxW4/JY6sNZqpRwltSdPCBb
NlgCkYKVsW42kmr0QidwsyQ5Ve3TDGZJ0RBTvgj68AXnkYGL6v3mYU54OkkK2Dv0KIiNp9X6hgZs
QdjJ9QMIof8IYcySrEMrTToCJvML8aOQzv3BvZi8/NOCEYnBRVSrPir3RSBjpHZULHDpqIQktXTn
JGnlEatDJ9043qEfcQyAWG/8SbWiL0m8qoFKrOquKbMv1zVGtLdMIFJM+jhnBPltZX0yAJC12tMy
JAIiBZ4/2u4tq/1d3Y5LjWLFKCu+Pnzru7Osmu4Uf8rK/mzpB0K6oUK/eU7jN/lH2vyV6/tMSOLH
rbw4cHqGYSvo+WDpJBditsbUQlGk/QoI5LqvTiWovnLMHBXhH+m+fFARRbcdxQLVJ8As7xW/k4xo
alUkgntrCtLaxiFppyqWQNmKTqceE6KcUQrXtny6rhT/ZY0XwUysYc5JVCfoOPZzdwjQnB9KQe5R
ZhlxpyVXNxQbLKMW6HkA9Xu/xoRknVOPIInoq3sw68Vj7y3KfSrqsOLq+UUMqxqL1oCuLMGzy+r8
Yvy91mHeCnZNJII5rWjOrCibcVuB3nHRb7tsn1rh9YOhPuGjQvzZLIc5F1KljdxQ8JNaTOgSWbLv
phP3bpk4wBeTm4nIAst9u5iuSWQDwMhI80FGmlsPx5vxlU7KK2Nv3JuNO3qmq3h55i575wbDyoJ4
Z/jX1yvaUiYkHKbOjuoFD4a2KZ5TdGZj/KhXNaVgW0Vi6N83IVldq9m8ENABrMPrQr5pSec28WcG
4DobDWQumFUaUZcoYMyZZrTuUEV+CryUnzaGD9yCAL4msCoWAYz+8jGaRsTSRlHfKaUKrGq1V2t1
1+eK4IxEopgbpBztZZAHvP+7VAePZBdo7cucHONBVDviPh+3O8i4ikGRJ9moOhjYccTzNQ/KkLYJ
6LtyV4WfAX7B41pgR8MgX5AHv9cJR4o6S5GgE7Vc7Z0FY0nldvhyXb25/n0jg9m6FhycUVoDAlqp
652hVA96ntzLep15yH29yNP8q1O1g6aloiotfyvBGOGAxNpAEZrR+FYvSketS1o+VV6tXQv+GisH
1JXCmqWbWdA2wLWvjTRG9fuhkaWkRuoBNSbM0dkXRPflUlD3E66JOTE0+ox6qczoNQsHdHZUuzjo
TsqDE9bIWOuCDC8/XtysiT27XlaBZYE5jzvtJ8Uj5GEDzk/KFFn6kv8pT4hao6VguCIIP5jLpTHU
1rYyeP5ong/WYP7IzEw+AIZfCTwH91G3EcRcMZoNDEsK4mCfzKk7LE/t8Ou60nOVAXGTbJmqBYYF
xoqRomq7gT4YEv2RGOFqP9Xj7roILmEE7en8jwy2D6sHAWSXUaZlE5UYIB0jP1E8sFRrCGHQwv9N
+uXci4I1rh/U8PM1U1ZAG8GoX5muPVkJjHmVdqsRNtPPUdvpjSDI4OvdRgyjd5NcK+infMuhRaEa
GKdk13wdj5NPPDqFwXeer+8l/dkfAoCNPOa4GsX4j+LZIxC9cverdKYXo059WS5f8qIJrovjNho4
f+Qhrfbe7+paFA8ZKFHh5OM9JYh0EGIrt9KZkkNibN7/R5jND3d1VbMczD634ewZmcjd5eMK/zTu
qudmN++lL5RsRgWZrqhvlKv9G1GMKwSfp9avA8r5cW9px0FdB9fJ0ilo5Vxxr28l15I3ohiFXPpa
N+UMhqahV2OUvyfZZ3LySOf+2TdGF02doO9SR8VTXuTXWNH/imQTg3UKgUsSng+jgy3IGeMYtXFf
r+yjpsR1EMUAXI5jWJrqa+pU931MOYGHcvTLxDhWfSdAfgr2ksVhdlkkRXaCIGdNjEMiWV8MNdlf
Py7+/XXZTYtx8Wtf9kqmouY6HU1YNm4UzwiUI53NkfpC2hGuu9pIY/w8WfoI+TWUvfSQTsFcT4Wf
PUWHNBwXl0YBw955Ls6fYUvYaAw7f8dRhwakigjh1PzYxse5vu1nkbbQJ8kHj7VZGT3LTTRvmnml
RzaeesqT+kBuKAMbwCxn66wcs/2yFxX0/su5IRtgGLqNFl/miWRXeTfaMTwWajmBHKCRMLAPxtlC
pVz6VD8CyIL+CGMXRzQMJbYIaC6ScTfJ9gGsrP51ReS7qIsIxhsi3zBGKtXDPK5DM8VgDALbSkT7
Rp3Dx2O6iGE84bp2dtpRvGzTnNsR9ZnoRY2RZ1NDx/pe1OFnFuUgYAMbqoEb+r1StJk5pXUMV1V2
SLwuYVN33iCalcW9KzED/V8hjE0V6Sxj+i+qelKhPzZZ9QUNMMeqG/drGz0uiSKKQen3Pm7hRR6j
eWA1TJAbxBvF/oumooo7x0sP0d0/yShR1wD3vAwkry10nmsO657qssODxIIwHM8QPyj2t24tvKG+
s6WTQeTPXF4YcadqOp4niHjfn5dlpQUmuVFCh+yo6o/V+npdH7hPr8336Wo3TsKykrRREkC2MszR
0RC8a2GyR+X1M2q3EcPcXEo8EmlOYEs26NjkLHfVZXZRmBfsFtdkL2JYNLgq10NWD2Dls5WDJX8B
qwiRkv9RBmNBRmkr2oSXib/U2e+hlF5G2MG+jcZxf/1oRIuhWr85mmpRmmR0AC1X0Z6S5qu7rkHd
ieJo+pUPtrPZMsZ2sjyyIrXHLYFpsmVg7PrQ9jFQc/GcI+K+UHjf8uU5BmAfFJjP8jG3azzPsjPR
W0LZKX6xM+//gboVxygQdS5zL3dTdRwDE6Icmb1mpzZFOrCxod1W7xrk794E9xvGJ8udd/2suB5v
I4i5jpKOdI2VAoadatohcl6zAgPSkjlY5tsk/wzHoYMhG0Dvmci+sxjIxtIop7+RBdp4GuxA1YJB
lBjh6t5FBNtBVOXONExNiraG9GAoP+zktgeX4vU9o3vyQfM2MhhDAgqCxCgBg7F19tf50R5frn+f
f/h/tuktXtnYT1w4bZTh0vDjpUtdHM4xjtXcXaT2YZREnTbcW2GzGMaMwPZn2HGBDRsBSDDcOC48
GSZrd685yPPWRuAbRHvH6NvU231jUrCRrX9tdc8pH6/vHZdGbKNjb8/TzeYtuVkk89u4yyc6yqU/
JzsLaNud7duKawEWoII40Tmoi9+KmFZEuscERIOEp4slA5zYRMc6f5Gdu9p+uL48kWowt+oSYySu
StBkiDyq3w7lLknWvToWOzQLCSoHotUwFyxZZlMr0TAR2CMoT7MXbfiuipbDhYxglKcGXgANcDqL
Wc+gI7OpzBCih9oOSPLcbW9RQwr0e/ubDsJGw5tyDxQbomudq4Ybuczi1LmQi6GHJ5r7w2gciSGI
7ETfZ8KGSc4iqyhyEPuaXWgsJEx6S3A+XMO9LIGFXs9Km0ijWaFz1rqtK59MvbvWaRCPo6uNgMQ6
9mdMdyOQcXumjCmhaNpBc0lV1BjkOaNpTCu6VGDBXL3biKH38MaA7cqIG8zbA7NhGqOYnnlWobnr
LJpHIFI9m3F8xuSYGPKBdgk5RDNV+l0B0xgwS4nveGQB/Q6GZs9B7ed3It3jHxzuQAftkxg1zLoJ
YuWm3aLILXWvQ/O9Gn4DnLZTE3eQlSAqRXhckTjGxEo1KuVC07JgVFU3X3zbDNLhqDpwiubjIBrJ
wU9vWpfV0Z+zOb5R621MHwIqQtqbDzEqz5HfnFBTOv7DPChKq3MNDYABC3Na0Pf09nM24gY1m+Qe
Hf4Yu2CHWYp+1HTqX687XX6CAG4KXDwGct4sYqDTpU7V05pSNA2INNGl1rr687RL9iinf82/XhfH
9fEbacwVCWqEuDFK0AnU9S/QqbuJUfi5dUYBXBD7cSwNE1BlC2AIDSgwFp0wA/q4GAtiv0g9x9Jh
WneJ6JXG27p3MhhrHso4Skhh/sM3pSK3osGgg9kr73V0iAyiHL5oSYxRa2UxmghpcVLkmOK1ljv7
uhekEnnFiXdrYg6oTxyVtCOA9Otdd0OnYElBOnmFa7rdbXZ00Auj/t99IiTqSNoAseIA1vHeqGw7
lw1lQgtU5aQuGX/V61MxikineB4Rw7sxxB2M2aDrYWuKM5p+67zBAzE7oObiFXeJbx6Gb3Pm6XCF
NI2JMTdy6Y4iReQ5jXeSGZdY9pNNKv3tLacAwq/ta7SU4fL01B0Jhx8iutL/Ik8HAyriC91gJ/5l
c5MWRRNBwm56G3w57jGBjzJSRS7aMs+diL6HbwfAHP0rkdEZuZETjSSwA/DvISzNH5zgJ0iovDlc
9iJORq4R4NkIf+iAMZEtNcptCdZOBZnhdRj2S9L4Qx7/GuRGEItyLhYc2kUMY9pjrVbSrCN2U9e9
o31Z8X7UgdSWQjwpXFVI88ZdFSaNyCZ8Iy5OxgaGLG00M0LIpjRnYoZdgtts/nnd9QpksGXH1uit
ZuzR9tN0r+qMhsPCaywhEJxuDPN+RErsz0o0JpBy5AxzgkpEbuSNKzrbVT2Yg5bdW9b+xyRC7XOu
yHfimHOaMeJu0Ge4eYkc++xnuv76zKbpNsYJgFYYp/PeOSmq1AxRhMTI2GjeYDwVyPr0mgCBwDcg
DBD4VwoTV5CR9HIBmr8gu6GUmenRPGjh5GNUlUfHxf5vS2J0zanaOs8rpLbnfDpkOYZzdsqPNVkE
ITz/ZP5dEzz8+52b4hwkzQUo8iocupHvq+jvz6zDxrRxDOrDBCKq75voKEc7qLV0iHFt56tePeKB
6goZWnnFPejXRQjjvPtGbguJ+oHl2B0SymxN9vHNumCAexPaopHm/Nt3I45RN9VAC17Xwg+oo18d
9KD1Skww9daHNfzHhNRHUesN/5wuK2R0T11GoF3pQDuziVytbc51KWrdpb/6o0+4iGA0TiZtNXcp
jCjHP0/Xtd3UoCt0SeNwTecvGH7kX1cNTpS5PTW2IAqMitF1KYIYVQXgBbkQbQ6qyXKN5Om6IK5P
1dAoh7AF46g0RgeVvtRXq0CEvk7VoUsw1MQ2d2osmunFXc9GDKOFpLaJnCoKGl4rANnAsm7HXmkf
1aLYXV8P3xNtJDEK2BslHiMZXjiNv3g0fGi92tMeywPoe0+fC1U20hjdc+yREFCEZgHxl78X8DYm
Ptrg11vTbQ/1Tsrc+qtgfVxt30hkVFFxOjhbguuJTgVfb7S9eVgf0GYWvgEqzsmXUiCRryF4W8m2
aYMvlLkPLRAWRVNUQPdrM/XSdf4lL9WhckQXr0gOcxFOlTJkSU77u5vazdPCjadw6USMT/ztu6yG
fYLYc9FUaoIMtNxqbrs4xm6N0O14/ZREa6G/YuPZk7UiErGgFsB5u3Z6r+sv1iy4nvgybEy4wa2r
KSxbVmQa8QBgN1yEfBc3FaYS3Wm66F6n2vTB8engBgW/t6lgpPD7hRRZalpLAdBf5xs/7b/pqALJ
U+8zPKp63wnHI+3foMT+xuSJMIDcBW5kM7Y1o8c2lleAbMsEHDRA5U+phO4XTeQxqAJfWyNjUVFn
1hbIO7O3UXmYXuCuJ0z9A29fFYpaoXj5bwsvxX/3k60k1tVojJKDLt6820UYlkdBttqtsuJ1MyOd
qnjGGxyl8ERPbx7S/J1kxozncUzVJUqRTjijbAH8JvK46PgCmoJYb28rGqst+/5Q+lWYiyYhc81O
x2PORrBDX7Dv9WjtB6eVE0S5Myrp0au4fMq9YDYCmAvGKsx8qUpw0znd4iXGniRdUGo3ppn6101b
tBLGIhYQRERliZusm/82SbnD/EVBBoMvwcZ9DHQ0Yg7GRa2GnFk6zbprQ1jLp1Y0ruO/qMJFAP0B
G+/Uq1M9NDOQa9lN9YqLC6zm2tfIH75Fz9qjeUMCmjlLvli/lpOoTktt9qOtXUQzetDUcQfaRfBX
xbrsmbDrNt2n7QTiGNvL7R/a9HD9tPg+5CKPUQtIMvXUwOVl1+AUVBrpFS+V21URoctEZ8ZohTGl
WYxpZ4hvekxBcZR934tqpzzKbljwZS2MP3SWcVXrAV2G7d+ApqK5vD33DzXi6xS9Q7k3BnSqlQbO
7nS3nnO084o4R0WLZBzlUjdSS+hUo84IJlAXtniA/0/HxVZNMDO11OoR6tGBps3q3KwJDfx3XQg9
iys6yPaVK22jr1mKQGOYG0+pjkt3V1u/VudXPi0CUdwdM4CvAUaA8tsyppwXrZKtIJ3GwIpwzh6S
sviUAAPfRps80LzMkUimkylygx55qbxTta99F1zfK/4C/nyfLdhPqm0CloTe3SoOHe3QrOH17/PD
deMigLmW4r6snRzpWuA2Rn/1Kz86xGEX/NNVUO+vSxOthgkxnTLvFpCMohtTa4JyboJYXQUazE/T
bhbEHHmrpEU3mW9EGl58u/rDY3suMQEpRxNj52FgzhqAScAXsU/zH94buXTtG6eeKd0wIntMN3Ld
Ffcgbt4VsusgOUxL6tXv7mwcru8m17caSF0AtEabJhifJ8VyMjsg/gSHRzjlPxSMgxa1FfIP7CKC
cXmKM2CqWQv7MYefkdy5SfZyfQ08PLyFKxoXLYa8KhbLWmVa9YiKEnL32Q1oOTzamYzaWwrmy/xg
uxjCeZZ8SQCh5cYqG5nMpTREBsYlS0CQkB68bLHm2WrileWNIponwt2+jSDmhKwmy7t4hju1mvY8
GdpDWonql1wl2IhgTmhxwOWS6jqa7LT2INfjba9nOzuOBaSNIjGMn2urSsJMZAwyAhU9mCGPttm7
zqceHJe1sHwIWk3a2OlwLq190pPTJO/WQWAzfPdg0VwsEFZ4uTELme1uAt1ggtnmhrv+7A7L+Y1g
HbUN5S9SuiTQd+o+unV+CfScup0Pl95FLrs2pTFJZcdgp9fDqfVolVTypiEwURajBOVjvRsEVxPf
I21EMq69s+25QW8kMs87BZM36YiR7AdxaV0FEMAvWVh+JnDeCGTc+6hMhWTS8QgmeuCk+0lEDccv
TFkgRLVRz8aMT6qlGx9LpFIqhgSFqc4vv2t+esw9hBCUELVC0NXv5b8Ep0ZTzB9P7SKQ8RSkKopy
iFDxQGKuw+Am+x5dVta5P3ThOgnOi+ssNotjnIXSAPs+pNAQrdRe5VZ+6VVHcDlyHd9GBOMsZiXr
FdvBiz5rz2ZRuFZfB3OzI868E2wcV93RyI0XJ2o5DosJqMw0Lm0aK2ME0HcKB03A5GP8NaGbVT05
vigy5ocxG3l0czeasSZWVw05NGM6Kjs9qCn5f2CFKIL5sS+yLO5JbYQxaqhZndmmJtrv0PvqFX20
B/v7Z/ztRgSjeMsKAuxKQxa10gOlPuTOXTeKGkpFZ8QonCU5vUZGICloxAJG7918ysEMZ4QYCAPG
aRFoV7RrjPLJ8xI1C4Jo3y6I3zfFnbZYAgdEnfcHc93sGuPc0yZy+mQBDY1Va+B2jd2y/tFXuxyX
FWkKT1V9pRJpOnVqV2SaTJXKWhslUkd0rmaHPPXyEqOc6FjW2ZtfwMYu70UveP4NZpuYtY78hKyx
uBRbi5UcbZIUbpM9y0F7bL3EN24xduCfiVGNJ92gshQILJq/zotYxrljzHaWqoisYdETMt+U13bc
R/v2BlzUJ0VwTXPDDXAWqSZol5BgZQ4yGxXbzhqkPaXlvjZvda30e+NTNZGLEJYzI11MiXbpANyt
l8dGLb0VU3y15FcsavATrMZhLmLZstd8MvGIm4bHbL4zVb+PBJrPzyltFsMcz9hrshObCNDWn8rT
ENA0qnGivKaYSq2Eg68E6n74imanQOwPFWq6H2xgI5x6mo33HeeyH0yorK/cdbgoX21E8WCmGffV
njaoK+f6ho4pTX1xXpXrVTaiWcfv1IOcjVDLqb7vkYXP5FeB4nPdJAr3YGdyLENXGb+lkA5s6Q2e
WcYT2O/2bVh61Yl2JCsBmMoPoqZTbtimAM6k6RroM9Gz+34zs94erahACxxlBVPc/BgBZ5R6Dd5C
geLhKRn2oqox7/y2IpnbBqhVjHt1asDO0+VF7RVQPK+HIUJGywKMryD7IpbC69vKs4mtSObyqUDd
oDY1LmwZU23sRj8VcXGOK0twyYnEMIdXz2M9AEwCGGsdrkXurelRNUTxANf4FKSYZFNTkFtnwTeF
2s3tnOARRkn2wN1xt/6kTafFk3lPjutRCtObBZFPD75VkaekR8Oa3kY0i8mpLTldTZoEWO27Zold
ooGdG2ZeieD7b/fKNUmMFyv0Ti20BMPOJ5R1JbfHhEwTeev44W12tlc/J7eKB0ox8OQo98vJDD6h
MFgpYH6OiiQsozC6pcx9McvgH+iPzfwSL09NLKjo8XyJgoY8QO1lx8Lt+t7yiGN3XYneHD8rMGlU
Wfyq+vGJReiGImOEM7gs2ZSNk3Yaxh9B64lxV5s3ehzmiegdwUWcKOA+AYQaxR6Awd4vY5qKEgVQ
A291Z/Siajx2dXTS8qpwBwegT9PS92BVCvI+/qmMyVOdDKKqJdfqNr+AccpmvZrGUteW7+xHkM1V
NKVDUNSbPfOVzneId+qjiJ5cJJP+fXMHNUY6aHoGJifS7fXxrORP6/hw/fS4r4ztzjIKgtYSksoy
ZTTCFWseh9A+OJjHsfi1nwSiQI+rjZtNZBRe7XXZMBI81gbtVKTPLRGNaxUJYHzjYJdp51jobSJt
C2r/yp30X9c3jP7EDy5jswQmjFOzKJNQ68LVWdpuA24rbdyZ8XclOU6T6G3LPX/AckE+icsTzTLv
zz8lZmpbDS3H9z+0GtDR+buTfybdT7G//wphtmxZlaqPEOlgWkX0pSDZHYb2fKYGs5XBbFqh2l1p
EwflcNW1VTToeeUkSIByA7aNDJZI0zFANj2D3hQjWMoXWn8Eh4zmIo38bUAHmHlDmc+qYDpJz8KO
ureSxQeluOwh+37ptdVx8hlFgAyV4qYYgny5k9K7cs78egjT6HdajO4o7a+rIlfZN1KZ+LhK1qIe
WmCoO+dHP5xl8vX69wXqpzJOd+z7qdIWtCjr47LrZuWQ6eD5FaLQ6eFf2zy6zI2Xm4pUN+mQNl9F
cDiEGKp0oH3dIpwEN6rY7BbjTAuzdqYyBguPup4zGVRGmDw5hKSI/eu7JpLDOFQnWiMpIUC/yc3P
Aiy79VoD/FYEiio4Hm6dAdxSFqgmEUJYH1KHWTsYgwHcUfyyIhnaPMVf9EN6Q9mXaetN89t8FKVD
uenKrUxmdZNeooPPgJXRsBAcxWH0S74L0czkY9ida4ves3wVvyyR8YBonKrsWgYst4pPXX7W2i/X
D4uv4pfvM86vttY6j3rw1E7O1xWcO7mmYrydiAaPLwWM4xrAbkgHMYZkj6nV5gagngoY6pXouQTn
jqML1IFuxUczughhzCgbMOihoTCg0bkbSePCdvE0eIn1F2cQOB6RKMaUzKbR2soC8mbIDkDW+XmB
vhspnJanwVoFAaxo7xiFszBLulgIridD/6VrBYiCHq1VxL3IV7PL3jFqlo7ptIBZEC3Ry+LZTfKL
DvN0r6uaaNMYVZskuaxiAnqMLpMOXVt+W1rjUBXoOSz0fTWLkOb8kNm8rIm5c9H8lfWRpABqflPc
D2Ec0DfN6vXPJBTNxea7vD+i2HyhYyeznFRIbTWA3Vj2ASOkPT2/IVZwfQv5waqlGrZj0ww8e886
GUlrjDBEDm3fHMD8DqCKdkYzL3KSlRDexl3VRhhzvRIkTqQW0GVfc+5Ie6zU0e2r8zy/ChbF1fCN
HMY7YPbeukwGMhUoyKiLpx+bNxrE/Cx9n15X2hD1KO9FrE5cjd8IZbyFQVa03VJSM1t/zYwveGQI
1J2q8wd3tBHA+IhyrdEBNVkg45zv8Mb2bEx+NyPiOcpxIU+9XQnk8RdkoruLUsLhMf0+iigVvS/a
BRhmVT4oxlE1BVkXfnyJ7PR/BLCp1dYoB2mJcdvSm6/y61A2vPocn5c7K+zczouftEO8kx/rHyKI
CX8rL5KZLMVSq/8ZnNitt2n+2jqym7RAg1ffbPlJFlYk+TuJajKYVB0TxvZ+J+MehO5liWQ8pfJT
MPQDAJr7PFSfKOij+II8/P+9dd5SbPBIWxYyhJD4XuAManhTpxxMVTKfFmX+hSz243Uj49rYRgRz
i2jK6kx94QCiTZAyUDK/Gx5TTfTM4UdHGzHMPZIbmZEsKZQwfSlAUtQjmJ0f+x1NVePt802UpBOt
ijkpMCyDmrBEMDb3Yaf9lVe71f77+sZxneBmRYxZzbWtxyoZ4XF1ZHWm+gm3F3ZQzfZJ34bXZXEV
7yKLzfv1oy6PgwHcTNP2XhEtR82Q/OsiBDvGNuJJmqHkxYzit16d0vxWx7SQpBS9APjrwLRuJLsB
HWCz3SoBRmPBKDZMh0d6u6m9JCr319fBP5aLCEafizQzsshBnWckehA3qGwauT9Yw83YNIKyrUgU
o9PdlHTpQhDsFXbuOmRfSgcn+7pEz59ZkUNdDu1OZ1tYs1E2HAdAaL8topu+fbQr53FIJj9pRA9B
fhQBb/OvKOZir6Qyciq1/GcQLe3Npe081X7ZUdSKqJOMG/ZthDG3ezWRAlhEODdNj3+XRelTPnHd
Am5q0B8bYSQrEkd1c/OYtnrZJrHRULr5pzw+qNXiZ03uKo6EXhsR6pVvTZeNpH/fCJvzNWlMBYgI
hM/P2oIWgKa80zAD47pqcNfkgODYANzVgUW9F4NSQLP2Eeb9xBWGG8zOk1mst5o+PRhT7eXLGlwX
xzXfizjWDYElpnQGGvfN2eD2dXbb2kSQrBKsiHVD7apjqJYFEZI97bT8qPX31eiPieYCkehdXw43
etgsh9F2tFmlViqhFaUrlJuiAPg/nu5TMvil7ni2WX5vSzUXyOQ/PjZCGa3vximX9RiZyw65culr
HETP/e6Nh0lyRSNJuVq4kcWqvGFJiUUZklK42tlEIr6OvgxRLHrAveW7PoS0mOSqK4B2gsuMnupG
3ZV1zRMZrYBvHf06KkYAAfkN2AOe0odOdvFEfUj29qkBaZubnONdEXS/MeVcEOhy/fHmV/w/0q5j
SXJcSX4RzajFlSpVad19oU33VJOg1urr19Fvt5OFwiT21Vzm0jYVCTAQiAh4uDOXvt1GlqP1CP29
InlRFrRdFPSQqy/+uuw3PB9VKVkImMuBWWAniXM9n+Q1w7zZGmPc1ss0kGlhtCeCjsQXSvytJeYy
s4qsyVHlZ4E6B20Uqm0A0cPLi+Ft2tYE8+lmNW3zwsgA4ytOnXbS+29VdNsKHxRFZphvo+vS6igT
JXLRjPV2LWLHdvtY03+ukdG/l0Ul0ozk+f52XWxo1MpeVunYuoNx1PykqqDrIIK9+905Z/1+Y4Qd
HNZ1K5q6CJs3ebIHHSxfDuxdeUe7f/q3Cs+jN+kDuELuwWtxlT8LUTq8ALY1z5Q/s9q2Gfg46Ut0
fVB8TAs+YGY0mE/tvv0Nbe1eB092pbtIcBEIvqbFRE6y5Fj0StBByQYX9aWnNvczhJxTW4R45l05
2yUy4TJB/IJUBs60lNtuo6mHZRZ1bvnH2XR0B1S6uEuZXRwUxImGUh6nUuVVztWwpL45ll6ro4SM
BDGKC/hQwdvxf9aYrYNEH148ZqRYZe6N4RLonvEDzKDXUCPcycSN3F7Y3+c+wmxtMpuotn2yjCO6
UMMovSdN9Ap+/8otOsToxQafku3LZeoZk7qblEVw4fE/4Hm9zB2ErrhSqQvm64rsoGsPpQhoyHfF
89+ncWBz9SyDMkCIA5e43ve3E+jawWcTICm6WaZcEPf5IeVsiv6UjakSDHNOF6cAPqXPOXFcI7qR
V9HsJtcbwWxkQ4xLB8UWE7caCbILRodCuTBAtaF8L5x3fX6dnKNSi+5LgSk2eoH1x0ntFCVfbD+q
08HuO2/V3wYnHIX0WtyvdF4Vy7ecVB2SV6O3fCIfgP0JZCnUm6OTqAJv41Yw6sYQc7yycZrjaMII
YhMMyEI6b+zBdEnJk/JgeRXNAfGXhbFRTINZkJlnLs8mNtKWilNiwNgAHXI3965jOINHIqcJJ0fp
w8uXNdcDlbM95hYFQWklyxKCx5Jct+MvyPnqpuhhSWSDccB8NQtYQVVrrDcqEK4kdcn49+V1/MNn
+rMQdjKbWMs6FBZahvmCyWzoE/qZF0HVk9IMhqXwpuR7+tkcG+Ijs09mFV7RFe8QXVSdXwti/dRe
g2AsuLw0rkuAF880dBB5QhX7Y5BIG7sGcgQFTKPck/W4ZKmfxwfMqQkuEu7dr+F9U9PABGSwuB8M
NY1qFoNVc1J0d+g1N1M7v1v+NhPZHdWjlqQCg1y/wCOdrahoOaIF+nFhgxRni6Wj37UaD5MaOvZj
mgmgRNy7YmOCdW+zmMZlpqQUUeYay7Vmvl7+ONw1gM8NzSfc88Aaf1wDcAi1lY2YqZ2aOGjU0cO4
WxiDIeWyGf4lD8UeAwhBuAH7rBllY1FZKvLCDmB7NYDkIEitbH8AS2K7ixGbUkEPnr+ws0HmlkXQ
WbIO7+B+a+/B4aqlBzu9/5eLor9hc/1pxTTYRopqUt7NYYmHs8jPX9ebATxxUJd/dHyRzizXHTa7
yHytVM4ISX6TtMulW9STbwkhCdzAsDHBOrXdE2ciM6VgDqWVuIp0Wsxnaflu11/iylE3thjvtkfN
VjoJCCzkWa1zDTCEW/VXthS7evqdAA8hrYfObt15PVSGvr/89biAzq11JqyblKZbWuD6HSjbC8zM
zD4tVMpbiEd60e8W37Ivj+UzvSmJL2pFcB+JNvbZl9BK62PbWuChycHerf60W8GlQ203vo2hWao6
StnL0muRF3EDpQF4gaOYCJcsVqeRpHjUxwazeOoxNl7l5ru0/tUpd6tTekv36/I2c6P/xhhzDmND
aat4AMSlkCY3VVtvlSu0GAOtFTJU0qT9U+25McUcxzKSsoHgQAb1W9IF5C98Tz8+qoccePVA9bNQ
VG5yz4oJ5VZDAeBOZp/55KQd+0VFZtoakdvkhyp6GJT3NXudx6fLu8iPn9CGMxVgQjBVxhxLhWRZ
38wtWsO3UjiH+RNlI66u61MPMisQEeuvXyIypXogYIoEjNZmn9pSZ0zLaYWbdLVn76ww9a3Ui66M
7zatye6pYLuIm5Ib3zYmmfiWR5E8RvRGhVZzMFgdtGlEx557L2xMMBs5rGltTRSUlHSHRndAcxws
45cyg40RJrA16YKEJ0N2ZRnWPu4l6HUgw1cqQW7PPVsbM0wEi5OxsKoGj0cTAefGbB7sbkbjDW38
LzT4bN3EazmQFKB7Yt2vBhkwZCKwa6YTZMXjoIaguPK6wc3Rh77s6pwPhEpPRqUH2gpwsTCLkka5
T/IVe7dK+pW5Ymh3dg4Y3fQvm+G9v27tsIe3n81ukawSdCW/8ivZk4MCXESZR+KAKiHXO0W0MN4Z
/mCRSYStclILp4BFNTKf23rNXXWV3dUq9zbqTVmV9m2rPECY2XegMDitjquZkqsZk1uqgyA94py0
D79F/Zi6RFWedngLxOFGJlFO+bNsTY+Xd5jjnTCBsh380Xir/+QzYL6R5Aq8iJPSHde69Iys2pMx
CRRFpBvxDx/TAss3sI3ABzChv8EozSiXmo62Y3uIb34/p7+PLrrDB+cFHPuHy0vj+ijGnlRM+NK0
md5Em8QPXDv5nEt9GiRT45pm6Tntc0UEMZ+7fxsj9BNujGi6ujbJAgBT4ZBH0kmuqo+3pVEfZTkV
vNvyXXNji9m/dVGNUqfMJJNXXw0v2T4Po0Na+S1Grsyw3eWmp/73SA6wH533kIn1XV4uVR+pOmZB
dE9xsn0qR4LHAq6TQ7dIc2QHEYXtY0bAPJDYwXXSyYHT/GiGL4gmgQDvbIA5RUuxGjWevJFJUXC/
I18NpN6rw/IVd9uYYdzNdtpcQ7se3UqZxvbr1In9dRJEBE5W+GEtjLuNfd4PwyDpvmTpL6td7EB2
P3r5aB/7rg+T1oncdLEEPs53vM3SGMcDCDBR6nHCy9Fj0bo0zWi8yI+uyAGCxXJoeOKsjXd4bcvE
nLSN6XxIuX48V0SeEwKYKBg6obFXy6mbS+MOujOCy1lghmW8kIwa78KgvPB1JL7dMLoFVlSqonEn
Tg5q44ERiRrinv1p7iOS5lwbHbRg17RyJdXtQIwlk++T6sWTKK3hhlnbBlmrDMYn3PCMI7ZzK+k9
KrYAM673zU0Zzj9ACJH+ouRCAFb+0ErBJvJO8NYg45TrUpX5QKVbzUnbqyTycmkSHC76uZmqARt4
XhPjgeVgyoVsoECBMNBr3ZWeGbXPsdnEbjL0O0Vpw75uQU27iOoVroNgXBJyGLQjwgJURyPvRllC
b0cz52Cskn2exK8YwRPkU9z1bcwwMWpKrFhfa3yz2cZjSp2683K1pri2koe4zbw4uzKi98vXI99P
NjYZPzEbuTScLEamg3FQOixPgtG1r3TX2eWgtRQ1nUU7yXhJTpKqb9U0DUrZ11fNM/pbWxalb7zr
2N6sifGTuEy0YZ1xX83OM24cT5ssLxqP0fCVBzFgUs+OwdyMVOY80ofW8TErD6XY5pj7kY9pjco1
wd7V79J30Qaq3CiyMclURWqVrEPTdLqv3zeBfUNa17p1XDoXZR/SsACLF6j9rstTdt278SEK0xu0
uLzkHuOGoejHiL4mUzzJSm3UpjOQILfNtzSpd6ToPKd2RALKvIMB+Bgt323A71ioUALIyTBEFLuq
6ZWrFY4LkkZkQLFxkJLELZqyd/O+9Vqr3H3hfGxMs7AhJZJI2qSYY59DLVQbt/LMbxk0QqgIdj27
8aMIws0D2aDd82exLIpIAtqgAJeZA/pVShAzn6bSq4MKrNTocYlqK94X3BpjQ04hS6WZlpFvIHCq
OXqIQSX/EOwh7zxujTAxpidd2SZ4rUD7LH5Q/OqYhuQ98WXQpilec0dVlYHYFHXtREtjQo0KtJeE
bNPx+2E3WYGlHA1JcCHx7rztwphAMxdOFK81XoJIjibsnYN2qGDrRBaYADOvcm4k84hUT1OL2S1r
rQ/adWxeIeimYCCoM056meg7pZl/lcbyDfTEheuQ+qkHtOIGA9N6uKzd6+VfJfpRTAhqlsHRJ+A6
gZK6mcrbQYSM515K231l4gqyWUnOAcFFv9fegT0LQy5J745gz1IClIjfRO/wvIR6a4/Gn039BgV4
te+GRvcVe9836GKXC7RO3dR4aPrTnPy8vH0Ca+z74aJCWstuUNDbSon5Fit706P8yhnHg1oDRZEX
/bdVGQS0K/wzCCI5SNco8ifcF1QPjBVkNTR3Qo3QRFoadgXG++vBUIJ1TRpBQcctFxzlbJDxXAN4
6aVCnwpqJV73grrRnfeOFfYu+PUhBrScmt4VgQL4jnm2yThmUmHmBuWP4yvZVZy82Opfl7+caBMZ
v8xsaQFPHe47CNsE04yev93twXMfxJOoxvuHM3BeC+OTEVDyBYTMSJBAJ2U84Hr3oz1VNqK835Iv
0l/jR8s/5lg8BUjTpTzNcBF01p3aFF40xC4OhSCeiawwfbVuKNOuSDEtB95TT5qa47AYu2KWBN9J
4AcsxGsqGlDqx0Bka+CT6NXxuhaON/PIrXBNnzeMudRUtZwHW+4I9ByUsP7WPmk+BFN+YAKquUJd
56qAjspu7IvYRQQ+aNG1b2JVlMcDuO4RPYgy5wgWEnEhDx9j9GW87lJT9i67PA/t8GGdzB2nxY5U
Fs1vnN4SxIVLeeAzDxqszq7fRRCB8y8bFLkIEzcSM52G2UYnKCLz/ahbrtxbt7o6Cq5uHq7sw7o+
xYq+yya7pElJe1Bc4A+DIewOyNl3/25BTNBYFrOR8hJPT3GXuyuQgOsK1ptWgD0XbRsTLhSJzJLZ
I0U2y9NsHvP8OFfh5YXQHWHL743Hs5TbuTNZVg8ead9SVFdT/SrdkflVSZ5Ifn/ZksDHWd7tvpO1
aJIByW7mWw0TpwNx0f53CyFeSGSISX9JOXaxnOGxxJ6AaXyzQZWpSO+qKqIkEkVzVqSUpNIwAWtF
MxrKMhMH9atceiOo2MGFvDdKLxYk3YIQaDNhYqw7ba7wroy8tLoZ0NPqMlH2+w+Vyp8QyDIV2JHV
RSTHEaII4v4pO457eLg3PKXHf3mIWPCLY6xqOdYAj61RcqgSI7QXwK6ERHuiXWOCgll1ETR6bBIQ
+9SWezl/uuzYglNqM7EgsaIlW0c0ybTFORZS91ZI7a4dkr8vmxGdVCYYSIOSEwNNpCCXAHFGczEj
flbutfXW0kUYWb5r64YB8nqwiOossfwCZm/81SzyW8g9H4tAOfWn8iQ9t7mrh7S2+wL5MhQv/hj8
Hdk3N6A8NKZFDGRhGcq6unkc2m+ZNAmCHdcTNkaYTCXW9baxEtX2azMwir2kPX7hE6GZAZkkqpjN
PrlJ0Wgua93bvqH9nSUzJtWyjOydNoWAV94pId5cBK8G3Fi3scj4HhkLZS1m3fGT7Mocvg3j4zC9
9yLaapEVxvW6zsmnuULoXkGABtYmPEOTXSe/W3MreJXinqXzelhQTtStyVhNDQkGQ9qpdnZMFMlt
skSUKNBE7tO154BMzXAonIMdYcxLORv7GMXhGLZQ4VlPQ++DMTJAmbhL7gc3EWmMclwPxFAg57Mc
yr3GDiQNemmNmeTYvpKUrjI/VM7+su9xdu6DAcYTRgxxrYuu4ds0XtYYHtQ+wXMkSBy5RlRFATck
Zs6B7vuYp46JVJdr2dm+XtwZkDJPnrRZUE3wQo8D0uY/NqgzbiIBSRWzcGopAdGfEpIT1DcPul8H
xrEKiW/diTpKnz+MiRdkx4TSjoVQx7YhtdbMiaqmtu84eymHcq/gu3BqZtABQN3RAEegAxQHs2dr
VmqRZM5JYD8vEBgYdsWzWrsLFZgN5L19IwvnWD9/pY8WmR2UapD0djUqZlUDEpe8zJnuZdPP/9bf
PhphblUtmRunilXH16s702pdrdotmuBd/HPc+WiD8enMJsSs40n3h3L1omX0DNAoz3FoaV+48D6a
YkIcWm1d0+gr8uAYY5AFdLmK1J9q176V/fxYP4O+WYRr51RhH2yy5bk6Zo2G2QB0/XeQrqQ05WSn
4mkZmmqU4P0LLCnUHtXfMhH6EGU/niyzz8wome0kMFLn2WiLh2l8iM31NpWc8LJzfM5VYAl62Bbm
gKERw2pYRSUaNrUNENHcKm6UvQ7JHvJIHpGe00pQI/F3cWOLHvBNvLB14nRTtKCf2Ib1gRKy/Kbl
N29lKNNloaiU5STIGMqSVYxaOhTuws7DFDJkxjqzAer4aIVl6UqBPXqKAcXHfpcj7/vvryrYQ4TS
ITuA2U42FbPkelw1pdD9/Ko+ACd7TcaghkIOfTpofiwPpuAK5gXEjT02EyOWmWCeBTghPddf8yYf
QVzerf5lBxEZYTKxGgmUodCyM0KIoqSxjQhTw4sd22UwVWAulX03Q8XBR/f0Dsy5d3HVhkTK8ToJ
LP/l1YhsMQermo2pbRbAn/LsuVFtL1n3g/rDNkTEOZzxzg++8Puu2fh6Iie6iWlfHRWnRqXYT9aD
cW3cgDAqSNCFxTPCTXeV4mlwegXUV/SuzLtXtlvK3GSAqHXyRDlMSqt5STBGrZHodlWL4Au7SdlF
cbYcDF8wN0uvYQbNwiSu3zR3BEF/sY5ZdNsIX5R5y0E2ZkJpFzc/yII+Bg4zUYoqoyxs0YAKV8fT
gP7Up6KxGJ6nb61Q39l8slpr21VCTuPrdlAgRgzfLu8WvQM/ZrIAcW1WweyWYoytHNuAqU39X1l+
R5QrJwEaGo+o/U6fRYpm3GzmN0OxqeqGo7HQu0RNwTSZALU/huUTHjL36oFqfatPg1/eVOG0rxZB
qOB/JnAi/69FusGbDYxmaShKhEZ/MZ3rZZDcRc521fCFR2G6kWc7jDvIheQsjYqNNNwBBNOJl/pJ
qPsmuvMlyEZE72G8mLE1x/iFY5e1YoPkxreTNYCob+B0xWkxFL8cckEaJdpBxkWAGlKtZMVYpSE/
2PnD0p8MEUCZeytul8OkanquyeVI3ZCk+/JghJ3uNpI7gYzULXxg1QWFCNcPbQjeAW6KXAYF1Uev
UNIot6Yah7d8GzHkjkHRfXYdQ53WuC8fqISSUEGVXknsQdtYZEED4E9rskofwD/pzT4W6MXH/FQd
7HA6aYI7n/fBtqY+3Y4xSvpxBr5VS9whRqOUHLT+++XAITLCXJCgpHBS8Djhi1U3E7xeB8wlVwTf
SWSEuRnLdEzzfJBwePNH3WzdxT4Aiiy4fvlGQLoMtg8Lih2Mf6/yXCd9B5Z9DDEtmQbZSOI65V+X
t4tD4WrKNqV2/l8rjIdXelXbBGU8uNaUUPMdF8+fe7xgG98HHyLtAIe6kac9XbYqWhrj5qVjzGSS
YTT/2Tian0lekpWCAMt5NdmuDJjMj2cpNqcymyScpfRA9gMUyUbX2Olhfi9q+AotMY5NjKUwYwKd
1FVPXUfDIG/zvsyxp8TuCnaKdboHOaXriJra1AE+H11MG8r4eKhH6C5vrhAwXnZNbgEKL0mDZ2nf
bdBjWdmusO+7VASZpF/kki0mrmPOEgMnBqaVl2IwXcPqAGVaTXvX5YUVFvUKrewuWgD9iMZdq8Rv
l/2Fd6vYik6nSYFhQ2fj40rtYmrWBqR5QVRC9n6KMMk3uo19LHXBZCw/AG8sMeFDGiRbHys4jeE6
txNYI+iwV+YlL9Uh9vAOfCcsvHiZznZtTCxJRzVPtR6FV/4GbAzS3/Rns0v8uXDlW+M47rIDlOVQ
FJkPs2CxNMX49E03a2VSkAJTUdBEgbJcq6UPZgcxxbgRhHyuCUzt0+lcE2RxTAwbdFKSOoWJoX3Q
kz2JBOGLewQ2f5+JXmoxFClZF7Be1C91X7n6GlTkJVmve1HI4jTwEE42ppiYBUbArh4LEEppt/8R
Q7Mw3JNDEI2SSg17sGYNogdt/u4ZqMtl4GDQdfjo9iapszV2VnBYVYqrENNrnf9+5oSuivbv0MSj
gr4fTVg2sZOUvvg22pOp3wz1kyH9unx4ucEeBRb6kZhqwE3z0cQ0ZipJOqxi0J40/XskJ65aiipv
kRHm3KrFKBdxvaDqsZ1gLbwWL0m6WfiXl8J3gs1amO1y0lKSQaKE0Yx7e4dKdT/vRxdSiRDgqL3S
E+WDXAfAWDsglDAKwq+PW9fORLITpUsDW94T55dERCwo/G37Y4DtimRFJuUZaO+QI72T8ofUhHn1
eHnPRCaYzy+PZWfVCz5/UqReVWcPZfcXGScBhou/U7YFeRYZXsZqwBjObNUqUmrMdj6SeNck376y
ivPfZwJNYdVjUwGw5q/NwYY8OeC13UwEGZ9oEcznnnp7qYsa19ywGtctrljMM+7+1TpYYIRWyOXU
2XicNquXdtq1xUmNBdfK707Gp3tF+7NXLCSirLJEiS0M+y/H5X6906/VI9mT7/Lkxjv1FspNrUsl
JB1fWMzQU37JMhMFCOSMiiVDV6ILpoDslX1selbgXNPOs5YK5am5V/dmoUw0SFajUeOVTskARV9a
x2T6We/rOXPneXCdbgkufzt+crKxR/1nk/DplpEoAyQ9gjGM9wvCT9jtnJsJcEXP2q2B8iwdOsG5
4p5eqEPJ6Ao74Fqh/74xWbT5GNdtjm851n4XP8od0k1HNE3C3Ui8V+pQn9V053fY3ViZi57kqgZw
soThxP2Qg1FT0zrUVVbV+pCQkzxdbVCgLv3kXd5T/vrOlpkt7cdZL1YLDGt2XbhKe7KNvYVnn8tG
+B9usz5mFztpjCJ7gmTPaO5HX/Vk1PSgKck9sw2WUAmSY3MSAYW5wWRjk8nYpcYwl17CVSUZgdY9
zESA0hXtHJPaKYAUoq5E9WFN+vVkxqe+2TnG6+Wd4+Z3m0UwYXds5mJVI1RWxjzTrMEFkGs2Tu0v
GTwel01xa4yNKSb4VquGvL/BfuW2ftUuTSgt5KTjrV5ORTMigq1jhYJGFQLjhgSSxnHcydpNWt8Y
IuC24OuzY2CqXZvx2EBAlQAQUj82mqgB/A8+7ch0MNrC1CNzrwNSuoyksdE2h/6khe6YHqQhTjCi
XwvsoA+dYJ+EIkZE/tadrTIRHnKYabnquCJtuf8b2NIrI8mv5TE7XHYGkRkmsrdVoybOCO3NMjOu
pH72m155NcwkuGyG73Pn1TDRB+8BdmE3Js5oIR8heOjKCjr16tC6ZBaRCots0SVvYmxrD2YHPlD0
XKI5GEp0DCzzHc+Bt0OqVYKzJNo+JvZY9jjFSgnm1tnsg64bTlI/uKYhomXmO/l5+5gQNMyyPCDv
Q1hddS9Fi1T4zCFaCBN/oEGsOGOO/Ji0lru0LzgH7qw/XfYCfpA7L4OJPMBXlfqMy92fyRLUeQuK
W/s6NchxVoHra1dB4ObAwVHz6X/ssRwVla6m0gz2Q2Ahp2A8aKf4SHlfIp94+QuVsW9s134QJWcC
/2P1ehUc28GmZeACTsykk26H0r5XpOG9VRPBCgV+4TBBQuvNVCIJOJCm5J6YV1YsmtAXGWDCwzpM
cpyAVBL8gKkLhIxH+ml/2Sn4WfTmK9HfsDmv2ZRhbLgADUsXqEcoD+PhJvIVF8DFg+7aP6ngx+JG
D4ogexctjQkTmpQP/YxBd38cmutUHY/K8nR5ZVxHMMBuZNmyooBP/ePCAJHqi0yjDa8MHVljV8q6
287+Wjz8KzufRuUL4CdMGW8AUQxxzHoNFtk+kC7aratIIp27aeclGcxdmE5lPdUDBgGUudwl9nxA
18u/vBouIMTe2GCcelH7wSIg6Qjyq/bKCte97muQPaN0XsD2CNJi+g0+FVIURahZFjrnv7V5N843
Ng60SVoQQ1G5ZCoioqFznh5FVFd8V/hjhk2EStVCICIJHh8snKM83StZd6hfynUML+8e/wOdDTEf
SGrMWa5WtIe6HKRdhgXqEfVfmmC+T152VWuWaHWmzr0dHRv72+Ul8BOu8zdhCdZK0uItt8UF3mL4
nbJQ9+Wh0W46f/qtlAqlxxra4Glw2axo5+i/bzwh75V1WVQQGUiZ50DOFMTv7mUL3Dt2sy4m4mRJ
NvVShHPqqC+SdTQHx7Xivy/b4D7kgjfo/xxapZ64WcYKGfLBnnFCJ2/0uxttX+yUnbRbr8Vnh3ud
b0wxWQmKV6L1Jd6lCegyRu3Osl0DqAUpeYuELMb/sC4QqUFa2bZBi/RxXbFlZd2k4AQNUec1Rn03
OdouW/WTPg1vjSb/SAc7devG3BvS6EmxCJ/Ld4+zfWZfzVrBeABBFZguv+LxCSAG//KX4+/m2QCz
m1pc1+geokCf4xezupK7fWmESnOS07fLhvhueDbEpHqYroH8ogUuUbI2j91kFG6faIe8WkWTn3RL
PsfWsyHm/hvKcayHCUwxk/yk9j9KlFCq/UPHhP4XFgScIsKZqpoWS6vSq0umV6CK9GflVyb9oj2p
UhKcK+7XMU3VVCBlg3ETJq7O1TCnuTNTqqKrdE1DB6WLqgXV3LhRIQeXF8RPXDfWmBBbtRCLj9cW
RW3ullftoQyTMFUC9ZFyBw7gt2zCcuc81f89Gw4S5o1dJt2bTLzB4PCh+av683iSczz0xuEq3aRO
I3B3/nv8xhY9cJtABRoApTRtRMPJK8A1KbkgZPSivyco3RchNA4od6fgshfaZIKIY3eTPTZjGii3
+SE50A5V52k/zIP0Qjl4sjcSCiWQZN4p2KyTCRxKjOAUT8CdyLQ5fJS8nwYaBvJeZIh7rDd2mPhh
RhNkbnLcmp10l4KDz3rO2sfLfsk90BsTTORYk1g1sxXJUkMcr2r+yuufcXxM+pfLZkQrYeIGGKYm
oqSodvHuHtip5sbWuhvySuCBXDSmTZWpQCEkY+iHsZMqhgX+EjTCnEf1nj5JmyDaIc/xMb5WTtqN
tcNIqGsCKPT/yjz5q/xjnS1O63QGSRRB62AcbK/sxid5WUOb1LuvbObZDBO48jyNMbgL0Gc3wrnj
arda2b5QTAFGjZ+0nTeTLUVJHsXQtgGnXznjbW2NH3tMkRNT8qyRHFpND/TFCBOl8bplBAnA+j1X
1evcmg/5KNIuFe0sE8WGqpgMc0SCOjYLZmmsQO0bf6qEykv073y63zZLZiOY0Y6NbALcQ9sLCkrW
9dTvKYoX7MNh6VU/Ln9J7ukDiYGmmXhbttnptHWcwXAP0C1qcelm6AgGxnqvb5v9GCWCo8H/mhtb
zEm36jLJjA6dGvOZUkIWAbhrMZBCvPWoBNp7EkRe8qUXio1N5jgq+QDe1wHBWZrDLjlK1V0pAjBx
PcMyAUA2wRKgspDhuNa0MVYa4JfsXR+dyi4kdnj5K9GP/skpwEyHclJDEs4CG3XMg2Ttio6JZL4r
9rcxFYmM8Z/mzxZYIKM0lMvQQzDAzwev95cXCDiG2W65lR138aswuxW1ovkV+cYiE0PiMcMAoQ5i
EoUiQjzlZN5lHoWYtW6KB53LG8j9RhtjTO4zNWmypACBAXDta+pe7/ZyJxiREJlgAsQsK+3Sg3PV
X7UHLb/KgLFSmufLy+AmjHRWEIMQOLEsqLGoSAQ1FNRhlXosmr/UXgZMI3Gd8TAKpRu4kWFjizmt
2tzLedQUpj9IQUyKYOrwSkuIP0uJd3lVXO/eWGLOaLNqzjq3QB+A8y+IVTmQ0lYQe7gf548Ji0Uz
TnZVltA6AoxiadFy9Mrh70SkbnB5wywWZleiMSw7CVq00bqfpPull71qeGulOri8XZedAIMKH3Nc
s9SKMp+Atl8WUp2sHO8PS0byUJ4GyJSMyfQC/nNRpcpvqG52kHFvzObo7ZoAwkjvJR0ZbvHQefVj
clvvswEQHtWtvfwZbRQRXw0/UEC1Rsfch0WHJj+uF4w76dq3dRp0wRKAeyXE0EcXTr4WLCfnSRUM
TwvN0c+8KSEATK4jCVEeTH89pv4GoAn1OzpqKoOt/kt3x2ZtTH69OJUzWCCADDIM0mv7MXtM469g
EDYmmHOsqJkm5wnkyQ0781NQq05qHkpfQ9ttzDCH2MqTxIRgONB2VKRCi/H8ognixO++6adr8GyD
nY2syJJmZoF5AqRe5UENQAyw0/Ff+vZC8dbNlXU9Bv+/Mo8fQf54IasNBcKIaq1yXMGyovqt2Vxp
EdKVuRNMLvKDyNkMc7iHpi/yZEHbIUke+vFmlu1wbK6qSfSeyY+5kO02MLMNKnDmOE9D0q/WDDAM
BD/CgZh7qZwPl+MUf8fOJuhP2BwkiJZ2cyWjU2Ol35xedeP1kVK6/jsjbHBYDUfpukj3rei2NK8l
820QFaiirWICwmRKeqFR0NciT1fR3O6VRQRV5adfznmvmDgAHsg+NiNAXLpg9ulzYhxYNz24RX/D
Y0+SwMuE9pigkNUq+BRWuFkkNxjU0vrZbaNx2ZN0ydy0qizP6hWcY7BXemVTlr4MZZQnNWpXv9QA
QYU6oOha+4fAe94DJoKUUV2gnMPpbsCcQ7Vf1LvllvKgUeIcTOJddhzBV2W5+cZSW62mQSqlxWoQ
kdqTdZF0NO8AgH7BVEFbgPYymxBo7WDG5WKAT2J6tKf7uXgv17fLq+CFCwcs6gboWMCXzEal1Vxa
gPvR1cjqU3OzjkMIIn/XHEX8t/ylnO0wYamSs7xaCgA4F1t2qyTDZEbnQvdV8FFEZpiopDV9p5gd
1eioAAmOulO1TG5viipRkRkmMhV936iSibtqzLvVHZICJQ52163iMQ4ufyBu0bv9QvS3bKKgEjWS
MylYkrSfAiOkVVV1DfLep+wgX4E+CWMDgk3kNnq3JpmAleWOahd5C3G3pLLe8qpTfzStrIcjSLA8
RXagI5C1b/UaORjAT8ZgIXp7X06K40W6nu6UPFeCTu7BEVuqBC05KE5d3hTe2dv+QCbage+tbHsc
HKjYvE/rXZLvvvL3kTBqVCIHr7Af99xu0zpXVFTks3ErWX4yCnJE+v+zeYgjn/8+Ez2JJOVxgs5C
UFSVlyg3lRUkVQxlLLAFt6+X18I/4WdbTFScrDgGd12VBo6TuXn1s5gxGPVmDn9fNsPtYm/WxMZD
SuFZLBOKMPrEp3sYpHkkIL9xdcgD5zcaGMInyxWhLLkxf2uVaQIMCaYqyDxTq7TbVQI+6Bp4lFVD
cz8oQspBvuP92UydCWMaietIpvrOpAvl5GUUcT3Rj/HJMXCCgJU3TIql/+h4pCUN0kSKo8fQXHYk
O2MHPpeTcOqJu46NHeaEd1ZG1G4BUlu+XzzVq8M0cfUSfC7e7K2Yd8r8ZvV7Q5B/c8PmxipzrKy2
aRvSFzhQC4Dh/SkCmnkVlSuipTFnqxqXylpGADWqZZ85fqa9XHZ00SKY84RkBqCaAayaSWtfDUXm
Np28G9dBsFfcp2XnvFnsbMggyXKi6VC+LB3XBFlatYt30AX7D9m+iCqUG5A2xphjNEEtwdInHKNa
/h/WrmO5clxZfhEj6M2W7lhJLXWr3YYx7egt6L/+JXrunUNBGOI99buzuIuOOKUCCwWgKivzakzf
jToBdwE6Hd96Uerj54mNKXYLqZE2q06O72MDGxb1HuRVzmZXfxjVKgTc4d5siT9Y5bFLl4s8Eoz2
onPfnDNIiUSV8+WPvubve+7mdF01XauhU4263lAd8xxz5fPgl2R4wxvawS0OYm9geQFg9+W+NuQo
XSOUJtCn16o7GxrBiwsBz+TrWJLo275L/BvDxhjdIRuf7NFSzKHB5h4hOjsdKCx4Pqbe9K48UXIo
6YeIQZKfhTcWmbRlN5EyDinaLJTekYLlYO8wejJG8yRf+PagEfI6Sd4Wk0leTlQYDdrQul9Dy2Dy
9TPSl2/7VXY0v1OYlPkkWFC+QYqXg+gVmF2Y3WFUiQVpLVzBevJZ0dBLGX5C5rsGn+6Qfins+2kK
26ZzE+daq8d92zRbvfb1Zpr+aZtvWVBieoM2yhb5lHWfJnJu6tVPoxqUlh3aSLPgYce9LfyGBv7t
KhOoAM810CzDs36aH4zmy9j/NLLIjTVRv4CbRVVFhUSDBaIRdrRulNdiTDXEaNF9rpaPTk5ce/m+
v3bcR6qjQuIOil6KBSzdy8VbOzuOx7RDSYlWe3AlKfzyTj0toRaol+ogauRz105TMKXzm1iJzSXm
AhgIXvroEJPPWtG6toax0Qi8zqYjQIlyrwkbS8wO7ybcvc16wb4OzbN2lIL5DGLDo2g6lXsqbMww
2zpOp8heo0X31eU0FYGFyXbnLKu/bNAA7X8q7qG9scRsaTJB7jvvRrw4dOlsjto5y6U3dHAwxvnP
12GCQdXmIp0IsDKT1cReZQGXFRlyH+R1Tv7QG+YKAj4ltZ8czI2qCsSGpPFSk0qwT7n7Z+MNcwuZ
umaI7AQ1pW7U/KH/2re9W6OT80efhQWIovSAtiFZTb8uzhb4T/7vup1gHrt5weKXInQNDT3BXSBq
rmb3kPShjfG9fR+49BAOxtpsBTkAIuJM9p6IpFuzghJHcepPrRcHzm8xyLdhXbaGmFw9GM1oDgNu
bOUctM5PExrYyl8CZ2j+fXUebJyh/745D9TCGpRJgwjTcqZ8IevRuqc1LugKo8Y1HIvP+/b4Ke22
dkyiKVFLT8HNieOgLjx5+aauXg9yi0gX0f1zz7mNX0yqqc0VkPRh1n1ZPSzjYy19kknhO+UPNX9Y
o+iw7xZ/99zcYtKNlYzZMK8ocMSy7TZy4oGB57gUojEm/r1o4xWTc+YoX5pkkSmzGn2dpgGU4mhR
loLJJvSe9r3iPxk0qhcHWgk6Y/IyOPoiso1IQnDMZThaj1BGcR0ZxK3Fd9RndPKFLHibJ5ZX6m9a
z38Ms1h/W5klXZ2hKhwtwZR8d/Kgecu842+2QvDc4n38u724CfxWqaZSJlDq6vLnwflpVUFWfHvL
+lEQy39sMHm71qqoUiyUSgrHbTBQFwfpXbGAwFf1m4PwDU7zzqutvLHGfK1iQOpOV6TwzEzvomHw
ur5v3NzC28uIlifId/qVaZx7uyg9ZzE/RjM57TvM3XS3v4BN75FctHHWQqqdVKBPUuQfugHufCeV
/kohU2Rl5VnKsud9m9ytpxsqtNAcDFWxiGmQ5gGHgqePX6+UjtnvK79U3tKt/93sNWTTpqjzlxtB
r6fCngucW1Mf5k7ia8X9uMaCU56/u2lL+T9WmOTYVmpttipePXiHpE8JdGvKA5QTU/BEHeqweBZF
DPeStLHH5Mg0HW2pbqiaWW1cEquD9m7zBgzKduGYxGj2jlqTFPw7WgKq2u8R+RwTU3Ag8yPgtmxM
UjSJtTZtjNtR1T2M43cb8n6yiFiDf+hv1orZygSXjmI0kZFaJQa5yhjK1nLWnCbUigkiBzhnzB5Z
v0ZTu3rcj3ChbXZjt0Y7ORFu56v9RNr3RXfC7SwYyXOLyX3dPtgznsmpCOrITyf/LCtLcq73NW46
MR47+kELS3AoLo1Lh1N+M7pagm9Iv9Gr3AXSGgit4lkFepSXG0yajXSKE8SJnX4CH4eUm3fOFHQO
gOG9kHeB/tieMWaf5bkjlRMtivY+RY4UfuJbT99Nl5xUXHlENHncXbZxjdllOFqzudPhGpRFfMD1
7g09+7UfIdwdsDHB7DIVhARDXaEapJmFm3e6q8e1O+O1uG+G/szeujEbzZE6eZHAZeIr5jer7T3V
vJbGj2QUTavx7x1gf4aiAyYK8d/LaBjVzEnAcYqTrIaevFsPsnOxSRd7atqAx3sxEh+NX+eiRGRy
JwevR7UhUP9o2y58i8u3v0R9+ZfoZlNAac/ExxugbTl9r5LSj6fEneTnPzPEbICo7AZjiumItf08
r76RKZ7zs656wRnz+wX0+hveHGJifwD6RnFqMGyRgJKTtV73brnL79FFD8fj8lCCFk12p4sKSAn0
M8wnYRmartjeH8Bsh2wsZlvp8QKQz+MJM7CZK9PSngL8ee5HT84guJPwizabYGI2BzTvQL2oOajI
3pkHQPm+SU/Zt/48+bG3/lyOsqjbyd+MtxVmdknVlEU6GMDl5MoJ6Nsleijb9/vBwk8pNxPMYVRG
qtM5LfaHnlrHvO9Pc2YJAkXh3uU2y8YcOkNcyLG50MKdHn9oJPWcRTY6YMbTArgRBF6u8SifoRUR
LgOBGJPik5yE1mIcs0o+98PXpNKummR7UlsLvqhggVnQlaRCy60jgKbEAN2VTwugutHxDQtMK4kQ
zEaBh4U3x6AeU4wazldrB/RkdDZ7EcMZ98S7mWDxzUu9NKpd4a6cSL2fON+rdj02VXs2IqxZrb+l
X7CxxmRUAq77MZZwtYzTu9GqXNl6sudv+4tGI+LVzt7YYHJlVwxxnypAtlO1kjIYj3Qisz+IJoD4
p8PGDpMq5VKPdMsCdLoYjaNmzwcTanRRpvt23Z9Io5wdUvmNQbxpiD0Dt6V9N/kpdGOfSaFxKw2Z
KqO3VVxHtET6a+miku/n98Yx8UFthNEIS/bK6+SD8ahywX8viE7uBtj8AUwKraRi7hUbaJEc6iZF
DJZOaGDpIugLP0CBFVLx4sHzisljjhyRRLYQMuX0tTY/ofIIthEXzEeeBa2y/TXlh87NFpPQ0Pns
lryv0JvsTktgxPkhX+TDok5erBce+tqXJWtFGU7kIP2jNhUA1WnGSdcg1Ug6tzopfh7kjxBDuhTu
HCwP1sG6k8MqmC4YtN33lnuPsv7rLZoVLw1XkGSy1hGvybjp3am5EAiFVO19qgsilXtMbOwwmz5Z
KrvQMH4FipiTbp2m5S01483vMxu+SXIi54kE4oK1CdYFqNBBcYEJExTaRW4w+11JZLI4coGui1p7
c45R6O/734OPT9o4wuzoySkbecbE6H8fBKFUuu0zRsqf+mDxVRdCaa07AF4gCHv+i39jmNnJ0JvU
YhMYQ9TzlmC5L/y5CWg9j5y6gw2ItyAgRIHHXIUUU4L4boPmnxRfO/sDsR/GyldHXRDf/Px0i28m
c0hzCdWdHEPkUa4EqWl7A3HcTBF1Rf7lIHBMOimPChuLw9e7iDikR9WV6kxMhyQEOXMXUPqE/wU8
81++1c0as3hdKoMxmeInpvMAe1SMtLmsj1RRWBIKzfF77qDo+69vzBq2oz6XRU4P7I9TsEJV2Eug
u0MwFN2R3+J2lacImoDcfQbaaVVGexjE7ky6IOg1tnqB5kkzJZ9SZXg3kaIRhAY3Ajc2mJQxgoBp
TkeQKSwQKqosK/GkQjmPeX9Af0sAihP5w+SNfO7nerFxiVvqoOivafWW3bTxhckaRBuiUW3x+yg/
hR2gNNhb4Ww03lg97ScoehK9ulltLDFpQlejoQKyH2+mTgmKFiJdchW2UxRGFPwarV+dbjlaqWja
lXtAbswyET+ArU+TCcoKhpqjTZO/nzDelU9JQNbqrsp0Ud7gP9WoyJmNISJohTN+gqlv1JMEhZnl
sffjI/gAoAmNhEi1puQjOpK6YGG54bgxyHgYQU+rbGrcO3r1WugPrf2zW91SqO0pdIzZzVOSzTmE
tLKADvCUyBz6u3ryaDWtAo4RNMDASO+HDDcHbzxjblRADFnQVstQvVMOq1S7NjRLoau9b4QbIBsj
NG43N6gIczzGMGDWodFUkOQ/5c6PpvoVJR87Sw32TQn8YdFrKMv3k5Riil1W2oDoULSy7dSTo+Z5
344gIn6fORuXVHQNe1vDs6yacy9edDdrra+T8klLso/7lnjDQwrEFlXIZYGXT2cxXKuCsjvg3rov
Va4ZYGTtUF0p1in/ap8kQJ+P1gEligBzbAfyTVRj46wnjFsKaNxVYJJZvIw+ts1YWUgpqOcFKdGO
TmmHea8IciQnB2/NsJ+tW7tWSdIIlQprCoY29hczE7yGeJtLAaE6aFEMcBzg7vwyCpclIujmAaA5
FlAupCQi0upKP9HC9jI3eSw85cf+l+OunaLLMqbTFQwB0n/fxEiaxyBKdcBHpySFbzTzdbJ6145U
f98MD9kIx252mOw0yvbSQ7X378n79FKei4fxU3WMHkBPLIM8BDPkP2Il2LfK2QAvjDKr2cigXjdo
U0hu9G9t2d2ZMdIHqCWuumULqhLc6IBwr66jyIIrHHNCQ2tdSSAxAWnBFHCQR7t8S/RRjQkZCCrF
ZJEa6ahNbdLgPMnzj3MdCNvUvDshJLluBtSXkRCrALrmPWUj+V1NTQPDcnW/D+hx5bzLv+1/Gu5y
bawxy6UZmWU2Bq3dqgd7qF0lFglniSzQf99EdgLJkQzaICABlp/q+JCqz/secINr4wGzc4piNoa5
QOXCaQ13tgdvinp3GS5T/3+/y774MMzW6SNnHfIWM7O6HkIRwZ2lj/ueiFaK2SZ6iedASXtIVilf
1DnzlEwV7A7O6frCB+YIH1o1TxMD9Eik+e70ptv1sdv3g1dmD32k+X/mD3OUk6RxusnsQZydnJUU
vJSSkPFQ8PFZKhgnabVK6VEfJIH+m6E0SVzIsQSOpz/QQiEFsRSHXkQELVhGlqi0t6QqhdaH5etG
5hHSu5b8nHRp2K3nIhWEHf8sUnUATdHIlNHNfLmB5jTTFKKBtcJwR5A9mWD5jNHORFHQ/k5BH7WI
3od/SNwsslAZhShFVyQxHYMHZ7PnXDIQTNlX6Y6SaM2HBmyS6af9WPkXL8H9ASysSVE6L70ca7ta
qggPA/nQnDS/vssP5g/nvoUorBk2h6YOBQZpHmUeQApIJhTb1oGXhkTSS4NJHA9RN2C+aTivoRFq
YKDRvpqudChD6Ac/7VvjBoymQ8gPKlqGwoI9HKWIFpUSJrVl4o7Wk6M/zFD2raNTawi2OP27X/t1
M8XkW02r5crWITzWxIdcvx+zUyJ6O3IT1cYbZulkmZRDrMGENkyuZJFLE4uQsCITTLJVE7lEZx8m
pORQZSclExQA+cfsxgcm3molW/OxwLDn/xMDAmLt9k2YtOsoY96lFHXdjJdEBvuXpw2jux9iohVj
0kQpdZW6LJg9N6vsC6ZX0JAZNEEYc9PtzQ8Wv7E6DaAqC/0q8cWWEMnVGTKlWRn7+74ItgvbrF8h
zTPFJq7fQ/1R6wOIKCdj6rb6r7UqBcsmMqW+TAO9BebSoaPVowLdfvtdaXxr0GqxUm+eP+97JVo9
5q41pVk7ZBUOq6J7tKcPIFsAR9ppWBxv3w4/A9gyFHMp5SCLWJ7yRSfDCkbypDFcZey90Zz8oXYE
K8cPuJsZZuVANxTrk4bxeruKwzwvj4UkYpYVecKsWCXLXdGQEmjlPHbH8q6eQ2cVgJJENqibm/vp
QMp0liTUa/T+uuaOm3SZq6Aotf9N6A5/nZVvi8WkzNWJnIT0qL12dRKW7XVZ7k3pV159WaJn2RC4
9Puw3LPGZM+0BpxcAsMancv7LZ19kBa/uADBox0Uj/KCT5dOctd3IiC7KCaYrKrkkyWNNaV4IGPt
xk0LWrdWT8L9xeQBCZBPb6vJ5FNNWYg8j2AhIoH0sKJhmn0oY1dxaw+l9BDif+oH64CnelA824LN
xc0XOMQdU0M3AlKDL8Ml1TpFUhNAMaR29Cp5DDVUBtIFc8sNAedh23zZ95WbNG722BsuagK5JtGj
Y5CPEPtyiWS6lXEvO6K7NPfTbQwxpfoyB2yvJ8hO9YLho7kKlU5EsCAywWSMsZgizVGxdsTyouFD
UwgVR2ib81XgQwhVU8EcJoPW9uXXIRlGG2uiAfK0vCuVz032GXoWbhZ/USG5KYGXOkIiKXrR2csP
iptZJh4tUwJZYoFXtNyrXpWYxB3T5XFO1zMwgR+h4isICv7tZeMnE4Xl6Iy1NeOwp+TrhZ8/zigS
oKZthvKleDZ+7Mcg97sZ4P3TVRuEbCySctKzCrTlOI5L816TTzkRXMa4Mb75fWp/k4K7SSflYqJw
qDi6J4HlOOvDDixRuQA5zH9kbAwxWTiKYk0dqZQhCcyzCfa/0gMYOj8hYfjdIRJW9fgLhycNDUUD
3/mlY/Ws66RZaDjqteFNUD701gRsM/ufh3u2GDcrzLaq8jgZSI0uom+OX+vClcj7PGm8TjqKkHbc
s3JjiTmPDS1aByqZ4CvSg2m8kwYNxt4U2xsjTDTEThsbREe0ZVclVIMV8omWByoqYPkkX8S0LfKI
iQgzVQgGdcGiIYFndXhUTHcW6Q7SvfgqJ238YQ7jTI31WZUwTVDWQR7P7moUrlUfdOVHl/wazUsr
aiKKoo5JgtNqrFEqAwFgFF/k5WzVP/bj7V+20S3gmHS3OlUlrWCKBbZhhCA4aDRC+5R7cOtQBdIX
EYsm3x8bHQ008DCMyyS7WFb1SU8AmFXmIhgXcs6G+LDvEv8b/WOCRc7NeiJn9oi2/6REo68s6uDG
SqeHjtRX4dClsQv+Lc3V9YR4gDFaAvMCDzUmT1g19LOQP3A7HEAhFvtN9GvfP26GxX1FgUwfmvEs
8CrPyrEYO8pK2+QghdbdOq/D2gyS8bhviAcyUCgb1H8tMbGRzlY2Z7GDirVPNWkqvz30l9wzXdtN
Lo23HEXsgtzstzHIREdqxtka9WCK1FtsqkU6N13lxUoNonmMFYzyJSlFpG/81TQMzGliLhzCuC/T
OmmKvCU2rp+t/rkA2SDYNVwNlUeSC+AG3Oxk3gwxqaMDIeVUFZAyy6I7Vb+f1ztHxObCDT3ThrSv
goEngF5e+uJYuTwpNSpTs3Qu08vQv+Vs3/w+tb8528ukTtSEYn4HAg4X86FKIxfvU/ATiC5hIk+Y
rwI+1HXtR1CrpdFyHpThijlDfz+6+R/+tljM98AQWLvOGdj+GnMMIMvmx31QzBhLy9W3nOmbZWNy
eE/KsjfGJA/SBdOzY2G6SV9AnSPK3yUquYOixqmQyId99/jhdnOP2btLoTWWWeDgSKzUncklX94b
8ud9G/yr68YzZr/iST/nAILTGaD5WgZJaGv+6M0BaDjejaB1E9z5BFHBUj6VrSP3TY7207ACE3RC
R3rfH376+WfNWN6NokyHadYR30Svn9Ny8KLVOsYk9fpp/ZI00YOV2h/3Tf5Ljr3ZZC58ELQzIy3H
nnWO5sGAwmv/ybya73p38M1QPZolXvYCk/QnX11ibl9NZ9KE0lgdlBigsTKd7YPiD3fNN+crxdA0
h9gXzjuIPhr9903S0KohcQoTXep4DnT1XkOpcd8fun323GFyBYnzImlLKLnIq/5XFyrFA7E/jjXU
xvLEFGRA3qwdjsTb52KyBkrZgPznaR7UsupNS1K5kqr4vVJ8NTsNc63Rpej6r1bffLVGEemmYEvr
TB5pmrZK5QjlTbsJy+q6WOdFpJNA//xXa2mpugpSWBPcxczlpbErWSkqFIWb5dIOLeRKodV1v5Tr
W3baxg4T9Wkdy4MUtyhqqX0AsKE/lvnBKsvrIltHK4uCXBNtbn4hbWOTCfskGyNVsrHTKHVb+pES
Bw24zzTvYfk5udc/R58huRLKb+AaUeSNXWYD5FXpKKD3w1lmfE6z78j4+/HPw7m+MMBsgKhqTaeJ
MfAgHefQCpWj/M6AagcGtEIR5Qw3BDe+MOGfzaqa9hL65kOsnkmR+nIe/xhVVZDouVt6Y4aJ9AT6
611PCOq4rVq566ofUIq8aCZ5HJP2mBbrx/0l5OaojT3msMxSUinGiO520Qd1ddUNwScSLRtzTtba
VJpyjxCwbeWCeq4rYfwEg+KCi4Zg97JoKtSklwVs4KbvTEmVuMOitG5PGufLQsw5MAZFpHTN9wtD
9SZQXJhZY/wCOL1FQRMc60v5UZdDqevddlkFXvGD4R8j7DwXyaFPaagYhxjr0+TMbrI81HEPPCH4
2Qwt2I8E/hLejDEJsMzXXl8SIFDU+ltT5l5WfKrJe1kXVV+4Vw0LvItAU+sahppfnoqGXk2xoQIZ
FBMlmB35mihLaNS9R1onVDFrXyiApez7xo/ym00myhsQOuiQfYK2GtS0cX/q0+/7BviLdzPAhAOx
lmQeS7AqaYntItXJeeku6ZNei+KOf2u6LR97EwS3cJSWFmZzfpP7f8SIdmieMFeFjggGRoGtEnEh
cCMdL3cVhVNb1VjocW8g0qcYV8+q+iA5tTt2zzM4LN6wfhsjdH03V6VIq6SJ9JREAMTWaF3JSR4m
MqjRREhq7oeyMTmNYiZYAFloqTmnfVKvOH7TTnN76UvsDGE3f7CF88TckNsYYs4+0FWujVmiSLvW
jYfYCwHUOO4vGjc9bEzQL7dZtLFRpLyEkKovVxcg7N1k/l6aT7n+bAIPtW+KD6YBW6KD/1EyAiY7
FHkVZalBW2JBB2DLeKICvd2xrTz5YQmL43IcJzwaBGb5X+tmVX3pYRXVktKqOD3W8ZOl5e5Iud4c
CMbh///QQeaOpCVjDq43POjMu94vnx7AmT175g8ddfXFzz/3qPkg9e4b5W4toKE0g+pzYab/pXuQ
0o0qa8IhMgwk/7VKpLnog9F/ktesf/wjU+wB2eXrUmcO2tzFEGTt+34EiENgghuON29YgLicS7rS
rrikJ6BqLzNyjmfn0zxpih+3y33txKpg+bjRsTHIRIfVDLbV5zBWDBj8iGM3d0DNpv2VpyJ4hcgS
Exxm15UtBHUpad5nU79Pp+I6gPp+WE5v+UqmbqFFpAGvzZyNqTQvw1qjwGkTTI/fLZ2fiWD8/Ji7
mWCOwqqb1CZyIFoGeKYHdTwwDk5uOYz+n3nChHaMKeQiX3AzN9WDs/6V47UhC16kAk9s2kXdpD8w
ZXYr6fFR8Pg1VKjWE1+JimDfD/6zF9Nm//kkLFI6N/park0L0/7agitLC8Yv+5gns58O+k9dH4M+
zr10HR6nkoQC29wzBAlXthxgwQG5e+nh3DZDvZYmdtS1OslB/Zj4WeRTom/Fk/0Y1X3f0ASbiusw
HvqgmsGAEwDcTKZP1UGfojqhxNjjqXjojvZDcsx9xxdNQPDyxdYQs31HE0MC6YxXaQIW+JM2Z+8h
HwhpU2tx3Lml8uWjUgg2GG8jb20yG7nMB0MfStyeykR1He1ZKt+1zrMkol4WmWEOfwiM9UuuFHjk
r+iURWG9rqA69uc3VYu3/jARYuRjq0YL7k1dqy0PkpLKpxTEat5+IHLdAeJaMWzoL6ssdjfpUFKK
UqA3sqhw2xzUQ9EzgQ7HLByt55YqlJspFrQrEbUCYg63TXq9lVyIIBzzuw9GWIXdBeqDnubFn/uf
quh+w9tpW7NM0NfVPABFi+bcYl1s5edaP++voOj3mVhvG73NIJpuYB4szg69uqbX0QZ0dt8K/dps
DWvrBRPdYPqdRn3AHaaNH9chceP5kuYiriMeywO0ZP6JBoMJbrm1SlUqcM7/LT9A3PQ84lF67gHh
qO+6Y30w7qcwOc4/HVzk7dA6iZSERKvJRH1epktZjZApJvpj1zdgGBNFPO+RuvWR7ojN2aJqwCqt
JsIwayd0L9Rh8jJc5N287J6sOs9CQiao78x99ZYS9dYycwWIGzTlihwHJwV3aBgCACH030oByZlc
or/2I4bbBN+aY64DQwWhQnvpaGlQ9rIfKK8eerf46ByoSFz88JbhOgWjdUCvKCpm+xjvBrzDSTvh
yUISgP/7j077s+sKf98pfnjcjDA+GWTQh5mq+0E4yNcVObCJiCKDbwLMn5ROxcBE28v4oPLEuTmj
tO9Ek9dk8jfDEhYt+Fn3ZoOJwdQxqmmsgbiQ5vczmLUk8q0Z/Xr8uL9a/KRxM8N8ktqKc6mQARrQ
sx/ddJ2c51T4GP6XtH4zwnwSbVXHxOjR1ZQfle967lrvMegC5jwH84hAuYG/fvi8Bj2ItZwf++7R
i+brnHizzFxEnbbUxkXG2dVAdjH5qZRXE+iOyfHaDAw0ziOuOoIszP1umgzOcczVYQaSWdB1amel
njF3Arprd+m/kTrszMYd9Q/7ntHfeeXZxg6zppVTTaaBVqefQLThoEBo5Jiv7ReltBH1MoSBDD2S
D/s2ucGyscmsZpqXGjYUcv+gnVe9dNXkAC4hwRWUu7luRlh8/pDOYyH3tJlP0neoUN+tqSyaAhcs
Hotpi+oZIrN6DyjJOt6b/fi85ilGWuqjZBJfluPwj9bNZM7/VKkcjMLi3mlEd+V4Z60PlQizwl81
Hc0rQC0siCm9TEmIx65JmxnpwiKuXKTX3JIFzQmuCR352wEoX0fp+6UJTJp3Vh8DMeVohZs1l0RU
RuWG18YAs0xSkcZjkzh4/6rgKi3ysLa64xiL5odFfjD3pN4czXpNsHP6NJCj2U31+i05YOMI/Qs2
94exMrRSr1HZSbRrMibuIlluTN5HwhYb/wDfWGI+e1wnYNvXAPwnwd+CIOs386SDF3c4lf50lJ/e
EMgbc8yhBIkrBYo8ECpwJADlzMEt9dg1hPVg7vbcmKH/vlm/uIucJZ/xgHLiNlQN6VNdz56jVJ1X
as47tS5EIpvcViKQqwC4ou6C5gST2UqtNrQlAev13/OJxC3eW0F7paOJIjAH94C4mWJheihPZb1G
cOLK0+yl4xTU03idzJ/aKOomcmEqG69YSF7dxrkB6cS/+ZvAROiNR/VENbv6Q3Ynkjb6F2sQb1HA
K62oLD4vtTP1bzkcStqkQP53PNrX/ERnvgtv/rIfifxVvBljjr9Ir9R8NkHqTSCGKUN4cj5AIBUV
ul/7drjJwsAi0qFOx2RhcuPcpUpjo8pYFeTBItYxQsFs3wTXlY0J+u+baJ+1xda1EZdwpfpg5ddY
B1k3xjGwu/bt8IN8Y4jZVsnY21Jpgx5zDofSV4P2kB5qEqyeEnSHxRKZU/F3v7qhbMwxn6jr5E5t
cgynJicKt1mPZuUtaBdoQXMYjoPIHvf02JhjtnBeZxEwegpoQ7LFw+RQoNqPaSfijhNYYZuy+Von
ymzG2L1kAj2eMbfgIc8H1x4wMLH/vUSmmPM2i1NDReUesJf4LjXuYy1xOyGIiH+C3JbNol9xE31j
olgWuKTpCRI/gVDLbb3In5+Se/BouNVBE+xbbgdT2dhjTt920HItUyY6vkCFNbJQG8LRo/TZ+lHy
I48EtgiIwl9IyhgGJQrATRmTil1LdipFadCUCVD/s1fYhpvZImAljefX8X4zw5z6fV8DkAUKe9/E
fLRTtnhf3C3l12Lw7exEnHA/OviJ6WaNOr35blAwjGaTat8kvQxhUPIQaSKSen5iuplgElO9rIVZ
Kz14Eq3czfXzVD2bie4Owiu/6AMxiSnvceUfUgkigtASHh4L2TOJ4PLKbWFClOifIGCzUe3UuCGD
VYgE5b3uEa/+Kb/T3fgdJXaW/MzDmF3wZ5+IyUjqUOTlmOITSZIZFiPC3RIprQtWjsUDxKmWLxoV
+Zt62vz6pMl3sS6oEolsMHmINLo82HQoW5a/OPFVIpbbicQk+ZcHFJjxZLbA/MQC8OTYkUwFtB4Y
BosOqLk9pgfz/d8nE4hOf+x/GL5HN2NMzrPyRjL1DERFzvBple4m9T5ePv2ZCSbnkGHuxiLDt8+W
d1QQtkwLN7Wf9o0IV41JOSuUDbWyQ8pJrkPQn5Rjd6mOg78GWZCGonAWrRr9903GyUknRSsq2UEa
30krugGfFNErlm701yn09mGYjDM3hiZZDiCtmfpTmRS3Nlo8LwoPJIhumX3YXz1+Br0ZY7KOMqyr
0U3gT62ks1QDYfB+//f56fP2+0zGKbtYkfsYjO52nfqL83kcPi6j4w+Rv2+H6weKqRix0NGpZMFo
SVzY6jIgByzNRUsfo/Hn/u9zv/vt99krj1onGkknXLXlcvikput9Go0fm6IN9s3wbwYbO0yeMXGc
RXmC6lJ2io/Wtzio7JBKDNdXSNsH0Citjouo2MQvTW6MMqkgr4tUt1YsHhUtG0xvsYII7DBHA6PX
ZZi1bvUTT1w7dtP3ZiyEpKvcgN+YZ9JEMQDORaDS60fPC2B9UBGVgU3H8eR2IK2BjOIhPYMI+Ur8
6l4JVMhuEt84ozpycd6JHnDceEVtHvqpKkhlWGieZMtrk9WQsZi7KkisyG0L/ZL2Z0fE8CcyxGyM
qR4LyAJizZUy8/q6PlVr6zlj17ltlQu4mEW2mDN4tFvdlHTgGhP1h21eDIzCQaTIUt6S7k3bBH8k
xLMMFiaHSQZpKCgJblI94FnflxfAOPb3B3+b30xQTzfpd67xvtWmyPFp7ylSjFPhjKL2E9eGZegY
j4ZclcrivPp+XnN8fUxdvm/A/F09zEcTT/g5oP2g4tBgvHjfKf6bdGOR2X9ZLmvNMKLmpx/Ix/I4
H4sLRpG86YG+BQS2uIlsY4vZbJHUxSuwFhhzQZUHgLkPVKqU3KXPZeHpQB3ASxmgikJgV2SWLvrm
wwH91y1GibppZpfuCJiwXXqWQw4C72h6fHV2AqJpgZje0R0WPaSmqVZUqGr/nm5xwvVYXeqT6stu
Kl5Jumte2zJswPtNTUMx+KVLpjRKs1lBYNzXv3ZXyR0O5C4OQIznHWYPwvBeHi7A4SeBCI7K3c4O
qtxQpgP0moWnlG0XaeBj0/2y/KXn3/ToPNqYBxWtJY26V/45JipZiq2DW4vNGok19GNS00exFlrH
NLDu0+vsJUf1mN2J5pK48XEzxoIemq4mJJ7oJPJUpkfbBI5d7crRTzFrLyBV4e7vjSnmiG06yxmG
FPwYSfeQdx+WVrBwIleY3YzSiK1DrwrzBN0diUEvaIbZ+nk/0EU+MLu4W3RzqGeUy+ZoCmWt/WEq
jQh5KvKD2bLD1LSq1eM1EjXFnVSuhynGxW0WRbPIFWYbVfpSpmqp675l9Gc9Hc5xiU7v/nLxEV2A
7aIma9joSVov9+oIej/VGtECpcJC5JAfpDs97LzKewOLPiQjVccGey50oNmu+DCuSQyBKkoRXIAe
qgizcbxUUnexCOaK973ifaCtLeYwTCZVmlDS0X0lfSr/h7QrW44bV5ZfxAgS3F+5dktqbbZsyS8M
L2OC+75+/U3o3HFTEKcRIZ+H8+KYLgEoFIpVWZnV4Bjp4yDSgN23YWiMcdsABxTnaEudE2rUAD1b
JfGUtb5uaOzaoA/5yFIAIrAx76UgrnHn0/ZaKq8AcaVa4ijrjzFunWz9cdnIXtzEyPwfI9zFjKZm
1MeuALkLqTC67BD5SzZ/6gfBvA/zJT5ubs1wWxbXU1FB7wZPXZyNvkbtJ2DHDgmN7wHm/tKCzvby
snZJlLYGuYvajtSa1lKFxs230WNVnTQ4tl/L1C2eDYdJWWVe/gR9CiF75u7XytYyd3frfp7HqIEM
IBhblWfGT70eJFddnexGDpCqo3Yq8pTdq0xwuWwkmJhg4HmbdIRUWe0s21PNQ6mfOi0+mUsbJnmY
gwR+HjD/bt8qYy54NXYvgoJpCcC+GOCFiyAAWmfplCIarkOoZo2TLbfzKFKtEBnhPgokiRhlmyD1
1KBW0UypW5nf9WbxLjuMyAr3sBdrXkupxibFcnRJSX3LyvbpbD9eNrMX2Ml5x3gMw2JAWFaXKVQq
asisK7XXrPLLZRO7N3pjggsbq9UtdcG0D/rpUzPeNBCLIy85FV0wFhje3eiNGS5w9EuirfaEbzXU
5a4g6j0jc/Z1fwlkL/VNyZlN//K69lLL7dZxISRqIK2s2dg69CR0x6Dp/bDmj5MteZMNRlwoLhU1
dSPLcC/b3W2EbA1zoSRf5c6wVvSPmK5n5zanCB8KAUv62tCunbh06AeyJYwhYXchKgJlB+asmw+D
JMv0SatqELRHV7XsJeVdKTq/3YBMGI2YjfoQ5u3emojMmc4rRbPZTm6s+nuLgkYM+Kw2uroh6n/s
Ov3GFreB00g7YrA+Zq43gZ1MoaQmx8uHJDLB7VgF2a2knHF983kOyQxiX0OE1dmtCJHNMrjUIh6S
tTfxXAIKIH2CxsznPLALp3Ap+Cc98yp2W1c6dtfrvYihbDc2bQxzYbatZppGHersZT19ieg8u2ZX
PWQTnuu/20Uu1ObLWlbZhCqrjjF+07yaUGn9OwtcmLVnw5rkGi9GY0yFY6lp7LRk8C4b2Y2Af/YL
cgBvfXtaDE2pCEITtReMDPgx8ifSHVZRUXrf6UxwNeKzGrpg3B2q1LpSkDoBZT+o19BYfIojNbi8
lP3gQ842uLuDVeoU07AGWvNROHssnYiO3Yv2/Mpzech+XLa3GxZUWTM1m6hQsuPOh9TV2EUpUvUB
SKtsOpYK1PlyvxhORTsLfGG3xIPJ0X+N8YCXQVqsAjMRmpeq0KGog+ho3VTQ4fUrT1wg2L1EG2Pc
swhMHwQkTUzQLxL0jZ5a0HuIILP7qd/GBnnreEmR670coRHCiAsjA6gaBWXqFUqtPZRJard+KkSz
grudHvBB2ooMxUHwp3PBYen1ZZRowjSGZx9ozzDLBjdmH1aSOTrtWp/KAZh/xWgcY5ByN7WHcOrX
w2W/YZHhXTaw+Su4yLGoam/lI5qozVih5fjN0u7X5akeEiceQl36fdna/lma4GqG7pGFxPPtPlsA
GWn6hPdRIq1TNE9ZVzuJIqJ73Q0j6Lz+a4X9++YVHu1hVAbGh1RU9qEypGMc0QdKR0w894JrLloQ
d4hlb6o07lbbi+1Pdudq8j9x+/Xynu0Gq81quBMi1qD0ZoyvSam4I+rXrvX/7ve5yKHnIKM3ljjy
Ml32Cww2qUn/kc+N8xL4flOzxqOpT8gjNGSbkg35yTUgtYhw8j9u1J9zN7lIkQ4mNUkK0AGD/LGA
Ox+SUIOATBUsB0lw8vsX52yMCxmS2lVJM6KHNsq/desbqe+T8jGKgh6C0s3w+6/OiJ9yn9W8pyPD
u1ASOcqUH2oqP1w2IfBkk3uvkqpbMQFp2piAuDKMG0UJ81GQ64lMsH/f3Mu81ehqsklEOt9nUqjq
wbqIcOAiG9zdT2qQFqmRDR8wD6j0yeOnFKJjl7eK/cb7mHk+eu7SN0tWz8PQa162fmvoQeluZ+Wk
5D8uW/mPV/Zshrv4tSzZg5ygm935UWgeUhRevfVhCQx4s6aFl62J9o2LAhg7SGi5EqSqJTkmkxzm
Sx/2ZikwI1oUP+RbTHkmp3RI/P7ZuAKb81fJZWOA6/c+NP/O3fjOAuT7amCH0F7DIK8lSz6ZGsfU
be/yxgnCs8XFgbLrEqPXU/R7pYMpX4klW1kyesHbLD5ZXSY6tWanea3H9DFLDzg04772mY78+s9w
EDUv9jPXc7S2uEjQk1QuW8nSPKJf18c6iP0RJCEQdmkIym9MZkWIYxUEU77QXIKHTC4quPorCQqK
ftk/NaYPaWC66xWThwNa4ACQmvTZ/Hz5+ISr5QJGLhmrGr9yrP7/gKpkBaDMVr9JDwTZ7JyGqRJc
trkbPzSN8bSjpm7wyCiIh7PqtALHBGUx+V3mD4v2s9RFKOT9pW3scK5ZS4zuPgZHxBwsvuEmV9mT
djRPg8fwulC2rgQD/KJ1cZ6a5Nmq9n2EuvdsuAZGfHqIV7RGIFeCGtauu2wWxnmoMhVMswLfb5E6
x04hj7daqj5oFbmZlN6zMQVETMW7fGi7AXJjk3u8UEuKl7ZHnzJm1XzdkWXDqUU0lOwPf3fXN0Y4
ZwSOAzSarLiDlt7RqPsgVytBVBSZ4B6voZbjTmbwd6q5WvfysR7LZgn8q2VINoV0heYByupWddBp
hTcKKfVFHsA9V1G75i1IPND9SGenqyVnGb8aZuvEleLa7U+pFpWZ97cNo1hIgQjmpTiDDXi6FLnF
FyLGc4JozP2mEn2KCUzwWbIRN5QWC3YusT612mHOvn7Eg/8sgU+Pa3Al9hOrRpnWXa4f0+F7MXyk
8wXA2v/vEg89b2StyUEsBL332ZuSewNdNhFLiGiXuCADfpAJbRrcw6zMnAYDwWqtux/YKF2RwdPB
NENV7qwTsmj5auI1UrMbOytdQ7qybdHE8f7XytkKD/SVlSyNK6B2QEldfNf8KpzuGR117xKg5j/C
dkggPQmcBcpqJo9mIiupqiRGLwZzrG60DJ6S267afehzWIeYN+Kriu3jDseOoaGGWbzU18FUUD7W
5EoIFviPfTvbYA6y/Ypo9GTSmW7tv+MGc+EwfWHipVeWuzxe9oX9fuRmSVzcx/DqvBSkAQgHA/XE
xTPq99c59JobDBA55MjopKpgujYpZJMcgXH2Qr97DzbGufegmRqNZODE9CQZvOWan/iSCz2XiDq9
bwRZIGIt333kNva4xyFuZ7uFTgka5EVYTMdE+UelH/p6gto7yjMG8As8SVZHcWFVGWC6sfNz6Trv
kdZZN1H6fHnvdpdyNvPaed24iTa3lWK2RQQFrd8gww60FqMbmSBS7GY8GyNcxaFo17RGbRIhVUYb
TX6UlBdLustq//Ja9tvEGztcJtdobTGsWfm/YUYzyIClX4LhSB9EiPDd6LoxxF3gCE3UWY1QlKTd
qbLutOnL5ZWIToW7vKoxKGqX1sii+h+ltToR+bLkol7F7mQIRg7+dbHXf9+cPSTMFruOjMRPj2ug
eJkfebiopwR8/1JIro3HOLAEniBaGHdT2wSYBVKg7mBb9nWU/1ps+hSrojHkfSvgVWQfCFCj5O6n
shq9Omr4pO2lU2Tc5ypUu4GV+cAZmWhfGoYM3SMeCiiDg1qTbATYWTrlyveyuJqSz39ngtutckkr
cHig2NTSApz7mju3t6Ak+suFcLvVWT3VJEZIbqjaEo763PmV3UBTNs+/X17Pvsdt9ozLenuTLGaZ
9Cg73cWH+i66Nxcv/SEfzRDISS++sx6r2rcFSGihVS5RkS1JQvjBNspXTG8pv6Pez+qZvKwP4Hvx
UPeuhPQbuwHivNB30Mak0YsZ+Z+36N0VRISOEUDelzdz3wQUxy3Gw0v4ug1Qc7FFIwPzhK1rENRs
SklgYVeQHsCXPybI2xwiqtSMJgniqRbSG/l39YW4JgjrtXsajM6M2cUC/Y+X6DqD6Kroeu0nMBvj
XIxFvd206xmhon2efOJmVxFEwFyQ3bnjYxuKnnTRbrJ/38TCbEiGTM2Rv0jdg1lez7XACdklepei
bFbDQtbm96G6Ok7FitazHaWD03YQkJz8Vp5WxxhHNx4/VES2EJVkHbwkQFm8tZcoraQMoEn1anv0
AMzPoRMti0jdd+Psxgh3nVO5HiQrQ4WGlF/ADO1AWtZdM8277Oi72YOF/2HGBwPhfNWLyFMqpQP6
VL16oxqntSk8jdwb5fqXdrhoa1AraZIEcbC1r0gcVHkBEdawsl4uL2fX0zbL4U5mIDpe9gZmElp4
+WSHmiwSrdqHcmxscAdj62lRKBO+YZerGejA8shm3iPvJz5o3OGl9S1H8aFIOAled9HSuECb18as
Jz3Q41D8fKqM4kGaC4GJfZf74ww2h30w67IoOuDDkerPTm2EgIO5cS5o8rC/891lZQABtFkJgXbT
28szd3GkpAuCQXq0riDQcT0FGqQ5hsNlT9iPrxs7bD83QaGyy6pIRnwHpiDhQQbuKF7j03vi5wFT
CFeuhiOa3au7eOspCURjIbtbaYP5wwJ7DlrKXFYuyX039xhY96Qy9cgcuWamhC0tBaskbLfe7+bZ
Dv+KzNAcjgs4fPk8P9PPi0/dGfKiBzOAcAe+EwFu+2TqjupWgI/G9wo+FzF0I2pz7L8nm+Vyhwo4
Wr7McozNviluzaAKbVc/mcAtAKzoiZ6T/e/hjTXuaIEHBuUsa0doD7OXHfQ7prWmHOofTOfFwpRI
IN/UwKKrL5BTuuxWu7dwY5p7amo9XhqwUwE90IdGcmtVggPdfco2v8/FSbtJ2qgfIiQeuXJA6dxd
ljFUV/VLXM5B3YrSt1dMziX/4QImK16vBbuNjF5FQyJArojb3uuHKCz85hH9D28BqbnPIGpFQG8h
luvLX0tww8te/xQHwql90QZz0bVN6slKVdZAbx4Go4WArIi4X3Q1uUBqTZJSzDEAIFSf3Lhs/MZc
D0v3t3eCRyiNcoZXrwff0BxU3zVX9RJ/PKyP0R2UiGSnEzjO7kNu24zkGey+Go/ijqfchlgo5oJb
mCOnefmpQN81s0Wp4/7u/bHDvxHpksnJIoPsnhhWDjWRzjZuO5TzQeK60llUddjzBlXGOJiMZiDL
8N4G8bGPmqnKEd6KFbF6qAHXFemJiUxwDgfGYEXSUqA/ZQgVGw+WaOCD/ff8DdsugXM3ZSmbPss1
9IMiOdDW1G3q7DPYsr+PevUQ5eSAz9xZ8JDvOcPGJo8Uj1PQInYaqBFHafTG5bfS32uN6lpdLzC0
F662hrhnTsllGhsKzseUvs2gzJ780nzQ7Lti+udy3FVES+IeuiHR8mIkOKb55+RDxeHUrp7lme7o
g3oKEE28atLLcFB+Xba75+7bBXIPWzeMk2X3aPP1CWr8Zdwqjp00hoselqiwsu+IBkoeKtoXhAdu
Z9qYGaRCYUWJAjs92KmgMbL/+5jyYOBMTedR2+NSGMVcYgf1aPUARj70kSoY9d0/pLMJ9idscq4m
z8s8qeF3zfDYVIUTr/eVdlO2IqzxbtVBlc+G2LFtDNFSJnU5oT5UI9npHPuuxxAaaP2oO3iyR29V
N/fr00cqk5DJBhgNWh8a5qreWgVsZOzWEc4w5ZgfuE1F3A67J6RBS9qQMVNl8x2SNZNWjWb4/TR9
meXP6SQah9nft40FdoCbfZt6BYwouWqjk6CglP9ouCle+PyH/AkE6as/36JQFJi/Lt8h0bK4IA66
WyLJJngRLdL5TSKFSidiX9zF9KibhXFRvLUXI00pWMjYPCK+zG2/wQeZARE+VQlEs9e7UW9jjAvp
2mTiO2wBG6sU/aBGC1HIazl70BPWlBdJGwk2j+8hlGkFwb+VTWdZ8fW6znctFRFT78a483Je93bj
FLPRjo2l2panZ7JDq8IbiptcNLwkMsLFb91O87mXZuRAtTfblU9M6YdS1iKpAcHRvOJRNmuRdSnW
J7nSvDmJfpcKPRht5qtdfA22zGOyYnr4sm/vL0sFgYIMymYQNby9UGZK+7WcWTVc9STjc2EAQi0Y
f9z3gLMJ9u+bJYF8itJORk8eiAevb0BeP2fe5VXsfr+pKP/8uwwunhZxk6ayzD47wJ+GoBCM1/Wh
9keflTJ6ISqIFRLe5UQbc3wYGiq5rZHHovaZHNSDcVwCBiWTD40gKxbtHRd6sq7pqxJVWFbHtcrP
dvTr8saJfp8LO9M62X05rBjl1+uTKcdHpWgFxy/yMC7YdLOelfmICp0K8pY1cjVEas36SFqPtANz
1mCyMzDj8tbJsqrAx2YL1M8kx3kY1VN6B7kdE/NJS/x8ec/2F3Q2xUUCYuSkUOYMb1DdO212I2kr
cPgvf2eEu5cKum+5MqEtMdm3pLuz14MQAfYfl+a8EOYcm4u5yODJWhKTVfBrQKKh552EpokMhDFf
rmD3FyTbu2C67SFxtzQ1x9kAgy1GrO6UgPgrmFCh0eZDmtITkQiIDom7oUs01+1cg+RV6yu/olCI
sfD1kqne5WPavz/nLeTup91EplzG4EyrRtMZRnowpeJDIeBsgruiljIMNbRKLS+pG7+roxB+Lrii
olVwV7TtZEUHKWniz6YNpjRtWt2060SNfvYr74KmDkALQ8/oMg9aIGud2EOB3IYNCJVBFqqhFLah
qJCwu5izGT7hwAAwtJx69KWoHcbpvWUINmvXsza/z0WaMooktZ4Uy4vTT0p2g8DpSKLvA9EauBCj
17XS0Q4E1msN3WK9czLlxwccd7MKLr7QcSq7hvEr9K2fD7+VVEQ8K1oC+/dNcInlWV1jfUz8BQOv
jhLraxChkRZeXsZ+DNusgwspcilHTHcZ1fgbMIT563Xv1H51fJ1H/RACTN0Y44IK5BHV1MwTBGXl
c9sT4AYSp0R39fKa2K9cuCd8d25NbCarhmG9qkL5VEecjNDArR4XDJZftrSbbG7Ww4WWMp5ju7Bx
RnNuPqyyfV2X2ZfI6g/aarjrEgvi/75LaIph25aiqjzyoqtM0sZFHnnt/CVNP41CtoR9b4D6rAbG
EBvfuZxXj3GTp+mcs2pwBtpeBlpRH7U7Ru1dPolqz7uBYGOM83A9g0LnSPG05LEXJz91/dawBWjw
3R3bmOC8O5fWMicNQqaq/1aMZ3URgMB3QVGoSxKCfrml2Hwzi+ZTDHYJLfGT0X5OQRvidFVxyMYh
gOJU0OjkBQH7K9T33I7kgodtd/9QiWCafqDW41tMmOlUlxxJtqcqizsU1h0AyZ5W94Ky0e51siwd
s/4KhkT5EmwMGVojHwDblCvzc0v6oyxLpy4i95l4qHf3idvY4i5UG5eZ1vQFvqa8BYLi4EsIpdvq
lGFqQL0dr1htp3XTb1LqkMIRkb/vOsvGOPeKV23fAY0EIB1oIJ6sVjstxj+X44XAAl+WzUeMY/cx
PrST4qu9AKMn8AjR73NPayMNlEmtWV5vg+Xka9Y//N3fzz2r8pglfR0Bg6A2KvVaxQJMxfhy2cau
u6G9YAB3A3wZXwXNVaPWhxojUnId6ORgQbLK/Kx/vmxkd6M2RtgfsXlcG2j5NgS9Nn9tj7Z+N4g2
SrQILq0ttXrt6gYTZsS6IXEWjEPkZsN3ScSMtBcCIPGKaq4OuDPhZ5nTWWnLZQJBZK/F13nTHqAZ
/mtpk2+Xt2u3uoY3QdNV8NaBNoC7GlFDlXbukCW0HqMRyD1wV6xhcwSX6T8iFOPuI6RBqlQGBBcA
eB77pwwtKTOG4eg902Fo59SLPB0dRysoQ1GBQGiNd4U6i3tpwKRZ77HKRxOO803vGE6/ot8JckrR
7MCea4BRF3yeBDwJIER963rj2g06YXyoVlG5WZN5hEI/oyzD0Y4Fmfbu9+LWFrsGGzcvRg1sdqZJ
/ax1rJN0p/lZ5rSH3tHAQAhMYOl+BPYAWBRyE4QZE7xwby1qOgaEJRO1qkoa/KLJvcyUXKWZfIFD
sl3ic7ytHS4SLWMtKVGLHK9+1kFqO4TjNTmq3xgiPb2KXJFI0e6hbZbFHdqqU2NNOiwLFqfuSyP9
kymK21JRL3L/om0McSemDl2cGDoMNcRCfrz2z+ZoX48kubO6LEwgDZsk+U1PemeBrKlFhIXAvcoc
rjnyS0LQhnjHUdnn0HoE9Nab6dMkH2JVhzBnMCeftfbYTp+R21ofGSzfmOThnJJqWHOLnBfQsLs5
e7BFNCh7wX77+5xPSjWaLTGoLrwM5QxTiwN5FLVBd/sqWxucP/ZtTEeVkXfIUDB9nr3OmZ4yXGlv
AGVp5Ulem4EDVlS02w9e59Pi008U7eou7xlMFePZxivr7HI/eGBiDPOnj7RxtmvkfLMz49bSqJT4
ikq/o80XNvNHWpRbE+y92wSsudd0WscoQ9PcjasnbRaV6//jgv3xb50L93GjjXGtQmsqv4nCIcxO
45XlRGgfJx4VhV/mWO+D1NkWlwXMU7zoWouHTL6Sv6gHCtwZw7r1D2IW4t1EYOMIXOIcj2leMq4u
b7Srg6F8yxfyTVEzQXtXdJO4NCCPmqbKO0wMTw0G8zG9VdS26Itqf9PwfLD0TMN8wVsXMBhsr8MA
g0eP7BphftNtr/WQTRqJKl3776N+tsXt2jRkSRzbYErNb6yr6lt/3Xj960x7G0aQOhDVb/e372yO
2z4wqAB6ZMEfpJoEjZYdZSLqTO4/VH9MEBbeNxdoHIu2kKIy8qK5dCTiWyASMtUgy58FD/D+O3E2
xAXVbgUrhC1h2CA96kF1RaEgnhy7Y3sSwqgEDkG40NrOjCeLAT+6GCO8cQfSzUievmkSqqwVJavb
r1R39NWqHJoqYI3WMRNnjaXhXF7yXrEHSgiAckK3C6y3XA5A7RasrVECCkEbnP3NmoKaWk0nsJSk
tdsrKDKqkE0RfNHtR/iNVS7oJkQ2gKPF42idBl8PcmjpLi/WJyBmr4eDKcDR73JQaQbihMkGAHS+
pEDlDv+YgCYReHa3PzZA5zbY0ZchsMM+nK61zsHA1OV93X87N0a5A1aUOh5XCQc8BmpQoKuRy+CP
c3S/R5Jaov+opa79qxMFmt0UcmOWO0+jyHO9hmKjl1YOI7WQGycqXQnCyHqBIKD60jERwdl260Xb
DeaOc4otK1uozMDPDKoLaRVoQqCDcxL1b/a99XyS3Esad0U+yQT1acm6s5Mgw0BE0z4rxv0MVvzL
B7hrykTzGUxy+AzlC0QYuC2VckXrsBuqJzMuwR1KT/rah21mH6e4EVG/7YbRV41kGbIIMPg2xlUV
AdjRYnPEpHEtVX+KG9EH72ucfPd0b2xwacLQSSCk1l5B6vWRHgd/HR0DT5GOUTFHu+tuWDHKCugD
IB9QxBSVRvdfpo197hXsoJE1Z2uLAoIZ3zfSmj/JKJegJlItPsHIk6tCncVtRvklt9bY1TN7uSZz
l7vd0j+X6PN/5OXHRwE+yBlTMI8do2UD5egG70q3PmTjAwpB7gecyNJM1BYY0zcvA1uOgLFXLZ59
Rb7XIW5aF9eQRSy077X55bKlXfQ4QBMKWoIYLsT/v/UfJVXKCh/GlpcnaAs4lT/4mFzDNDX0PMB3
7K5+4UkP4CdxF9mJ/MvWdx/os3EeFCxP6ODZFUqAWX6IB7AThPL83JLj31nhXudBG+u5ktApsGLi
2FPkdON12973iaC+vpt2blbDhW6Uv6MY+EiG9/sexYvTNIuLeSLBnrEDeXcZN1a4SD3FVa8PM9pG
sTYemr5zVaV1pLy4HwYSmtkQponqZ6QRfSyIVscF62adQf5JdbR31hiMZ/FN3f5Edfrz5bPatWIr
gPyBaAGj6NxVB+dOokGiAYxkGmCliRpO0YKeZS1wid1JESgVwoQFDRaL1yssloSoMIGa508jTF86
KKJRNw/66/mAXuxNcgQbGqZEsgAvoq8FRTAdRFz++2Ft8zdwO6pGqVo2VMLVO5afMW3gr72TuWBg
zo6A6p2MyI1E6cXe9upgwIdwum6oGER5e9tbAzpMZosvI3twdRlsj944PFw+wT3/3JrgboHZNboJ
kWyUEKXvVXqtFH5UhWMHOPl0bLsrSENetre7jaw8qhMLERmF8rdrWqQki4YOw0WdX0PQKXlt0+WY
fWGDVNZtG1y2t/fgbszxpDBrHGWrPQ9ojOQY2wMajbjISI3wspX9g/qzKJ4axhzkVavA3gLB2ruO
/pLpY9d8vWxCtHE8N8ykqIqhdGjxtK/FXrZx+G65+R9iJ3KlD4TH7cZxgSuzaTFlA/A6Wba6pA+6
pnDzVpC0i06Hu1NRFalNWaO8hRSs86Jkrn+SvFsFXUCRFXZ6mw/LNoXCdAIaEOCp3Gl5VoRsSrtf
OtvN4lIui/axWZqoPDatM2AmufSSbxQZjxOPDj3IB7UUXCMWWPlnZWuQC7xapyVFD35YliI3ddBI
TVCX19L4UsupJ3A8FgLe27JMzFYiaQXf89vti801nRN8XcLx1GcTMkqMaEdxdTe9KoU4sf2zOhvj
yhpFTruqGezENybZ0bNjg6m/y+thv3BpOVwAimhGm8xCFW1IP0UWus75MVdrDEXUTq2c7OHlsrnd
lE1XUJHW0OtGzOO8T0/telSzgRVqoIF2F0HLbnjKTqBsOVhHKNl5/fcqkCZHuhFRrO6HjI1pzi1H
da2Aj8HA3/8G5EB/6rUHLBwgvwKT+SLmw92z25jjHKUvzL5vczT19QKUz3F7UKdOEDB2A+3GBOce
tjqQtbIAiuizyhlJD4mA0aVqJ/L5vcLN9tA4J5EKwLtTNvLNWIuY+GD8UB7koPTjO9EnqGDXeMza
mkhtpC2AEYJmcyTfE1PQAN3fMh3tf1NXDGiWvL2+g24bHbpZGK6LpWMxaddaS0KjKkQV490wgQf9
XztsnZsou8jz0CdsrCVGmRiN1uWUBuZj1YfqVRNInmhcR7Qs7loZ8WxJKSMrztfZMRLTKRPDSYVq
4LvRYrMq7grlRdKQ0cS3nWF2lruazT90TKWjORh5kPTx3UCn7jSV7T+Xo8a+U5w3k7tKRYrOD0j2
AQLUvudy6cyKCGm2/2ZtVsZdJXAMKhg8AZtw/H31WKM6O+XQx4O4h1uGoqKAaBu5+1RB9Jn2EU6L
rvGndWp8CRIiw5e+fpzLyiWiSWTB9vEsuSulVNNb8A3Q2bodZPvKWoCj+6sj4tvFk7rUmpLjWVTK
h06+Nz4ixqufz4cnxrX6KC/UDkwxvfoDYxSOJhne5RWIXICnxi1Kc0gnBV0xOSRXyWE9RDdDsLpM
yKZ0P6Ltsl0PFx+krh8Mm2LwvRmfVMmTlM8YL/7LBXFBwR7aol9W0GMRTGtR4xuFAECuvESN5kxJ
GdaxY+bfS/lYddezULZsd8xzu0IuVqiJvoBJAIUm/U6GjmZ1FWfOcKp/qN9YYcY6qKAmHDVPfry8
akEktLhYsTb5bPeMQz9pV0eq/GicHKMSVS536+vb1XHxgg7ZWigNXndGXIAnMYTulX273ioPcgBR
zUOG2savv1sZFzWGpJvJ0IFOb0yDRAoiyxmH42UTomXxM+HFqumrBI4KTw4HP0Etzeo9+Z71Otuw
+oFq2gfPy5ZtwyQ6SHi4r3qga2qrfFUFJNRZqtJr6HeM8X8oPJ2tsOd68xwTqZBzowAheYOBY5AQ
lmP9kW8Q5WyBSyw0qHjFrblg+Hycqhu9TVDebXvJySCa60JJt/Fne3i+fFz7vn62yQcRzN5E+Qhi
odECKGEd3SF76uCIl62wi/ruE2GzMi6M1GXaDugkYVYFms+pfqxiTMYg0ayzLLhs6T9C8HlBXMzI
O9oo2vKaaE6+hJbxv5oLpT8JJ8pE6+IihUpataoHdDtW9Vc6OVRxJfpVz758ZE2YAVcJkC+Y+OCu
rQx62WiIMVdooO+XHJqQetZweBWS8EBDLqLeZ3/1u9M6m+MT6CKKzGlEe8ebsvoaY7phMwxuYU53
lpwHyBMF1YRdF9yY464vJanZrhmA83l/KMfUMfE5lf64vIWiJXGXt8iB96cVaCRXq/lRFjdW1R+h
JepKfXcrRVTwbIpWxF3kQS1nFd/Zqb+CDjiarDA15qNuiyqoIjPc3V0bGXJoCRtsaYmvLMlzNJNj
P9PD5b3bdXKCrxqL6TPim/tt4JPLeVjGRNW9AflMdr02k1tMtyNSgMt22J/73u3Odrj3sCy0RJsl
pLSLfZuWt0sSXP79XbiPvlkId42KvFOXpkv/9/WuelWIKJ7djL4KLn/IxF+2tn84f1bDZ8xkkDC/
r4EQXNF/WfXg0DF32vJDj9J5SXzOPFfDpJYdlD+W+redXhmToNW3f/Y25sFBCQcBLfbvm0cvXmLU
0vMq8qh0Kle8EPaJdJ4eiya1X8EE7w//bIhzsrGjBfg0WgYhmW/am/GoBtTVfwDXaN6a7hIwVJb2
PB3lA/D+6UP5JDqvfe87/wGc98W9GZW1DUUbBXcWjc+gN0RqcrtBSCWWBpgGYIav1aXNZraZHuvZ
gjHUHlMLkWco/yi0CyZVddJICEJkf++7Dd0Y44KDQugqdfmKGq2rBJpvhQQqFo07W8H6Ks8sHyYH
iDrzqg1l0biaaKHsbmwWOpd9b9l48f0+05w46g7UJldgTrnuEtmb5egj6A08jn82lvNSJRtIL9dA
48yvoBEaGMd6CDpvhkZu5ukvxSAKJbvesrHIues8pIva2zjKzh9wr8E3kkImzU1uQKlWgWCtvKI+
ZAkvhxSRUc5FgaigYOVDFpVM5aEh8S28SWBiP0ZuFsbFSErzrp113MPohJEbpzn1h59mqPrytQhw
txtazpZ4dBrwt6m0ZsinleZBt19SO/bm6rGRYu+vdo2HMQ1G0dM4RsGpTDzLOhEhIfse+m3jfTwm
bZLsfB5HfCOnxx7gczaKO3mtQw6iHdt9UjY7xqUVdUTQoygkTAss8ZWZmyE0MO8p1K8vb5jIBwgX
OnK5ns21WVitdkTdUXHiKwLi4NIvww/VMDZL4iKFNmh2FEcx01K81ZfMWYrP9UfmYrbnw0UHGVxo
VFngANCWnpJbdfLsTqAnt//VsVkHFw8S2iQz4HKMlH8Cc17nUo8BSKtjE8SBqPYniAOEiwPZotFB
KsBwWySnxrpT0i+XHUD0+1wMaPWmq0mOOEPaFoN+VpgPH9Fl2JwJj3yxmkpVKxU8aGNluDoY96eo
dIiQL0fwCKr8p8U0KBGtkPEtyolRUEnK1zZy4nl0s+oBVOOC6Lkf0jB8ZejAogGk8vbdG2NMosTQ
G/GKvndW82GIvlXjVRyLNOX2ayzq2RB5a2hJcfpRDqgNVTy87H7uVdAwTD0TLNvg15LC3BdLdux3
vzZWufjTtJo95iWWl/y279ojRTpBPfJi125zrODnmuDDUGiQC0SSmQzj0oErSr2bfDNowgzabBOG
KKDV6YknKETHxwUjhUS2bpUYoNONXya4LFfAppf/I+3KmuTEme0vIgIECHhlrape3KvdnhdibLfZ
951ff4/sb1xYjUtzexx+64hKUkqlUrmcM191IGt4zwHDCC3R0YiC7vbft682R0MeZFQKSP03HYNU
1Lq7f1H8+n1+iCbMYNrzjL6yer4q6X1qAhxdEHOJRHCmXlmL1ioExakGkCqIg9r1lJeikRaREM7M
FWOykJ/qUJIi2bEcqd3k1XFVDcF27Ier5+Xi7Vpa9L4aYyB4T3OQ9ubgtIsUAD7f74fC7yq1FPgJ
kV6cXUc6gObB2a65ZgO4luSuHguodn/ZyPat+awV+4hNEF4ueYQiDa49o5vsaZW8PDtNlr+YIsQw
kSD2940ggr6/UU0xThUtBEEWPU0kOTV0BiNZ83BZp/2b6awTd82WC/hTihihltb/JQGnVf5y+ff/
cI+fBXBXqxJJ2VQqGDheB7s+TkGFHnD1L4BK+rqToBlOIE60dJwjiKU2pynpErTYA5X6IxoZIify
tGPvxYfMTR7Lh8IVw/nsNjTr6i8tKYtoNzuWZVRpoxG4aPQmfYqDyWHMl1VgeANqlmhvlI+zw5r+
lqv4pg5EwImiRebbe/OONmFcj0A27LrStpbyfl2+L2N0BPDrjWpWxyTKba3tDpM6fogq8ohg511X
i6YqGkD1McP8ZrIoaeq0rerEi9IDA23P3cJRb6fmsPjxoQ5yRzRlvl/M2kjkTAtk6IMeGaiLWBAI
RO5HM7nTAaqmOuwu6w5sp9XJBkL4ZSPbPTMaBfY4uhUUiwf1H5WqNpUIWUI569HijH4qc/Ivi9j1
ZxsRnAeIe7U2ixWZuzm9jvvvFrU7Ee7d7knZiOBOvpyl6mrJiEnTsHKK2e3pauvzYHeNd1mXfesE
ohLBvKssq/xoD+bNu1iaAUmE7qwf6HdGZJNHmMVVfAJer+hRv7t2G3Fs+zZnsdQwv6TqoIVKiru0
7p14vLZSESLmrg1shHB3AcnDJZ0XvBh6uTkaoXpYC5EIkR6cDQBDewwb9sxul9uEXJXlN715T+PN
RgveBtaUFHKDQkE0XFsWSmLFyxx/vLz9IjW4U0oKQxvkGcjZaS6jPJX7+kwcUMEeLosRWhnn+ato
COUM492ANvkJbrIeLKcHNbiKWUNRoeAP0vCeohpVTYPPgayDMaCABN9DgtW3MDjGGuV0b3UYZpgs
SqXur+FZGhe2lWgeqiYLzQhjl7qyoTyVJHQVUgoapHZdAkAo/lGKC9vQV7moZQSvAwxDR19VZ1Hq
F0mpXeBrB+/arrMs7pSi5ZDMk4p++X9SIolXBLrHtks6ivI8+++ejWbccV2rqKnmAvnM0Y8OmZfc
W7HPSKnZVdFS4DTMwhelaM+44xv1aTGrBeZgVKAJZgfWkMDg/jMwRkwYizlWbh20opkKdpje5Kg3
enIHulI7K84a+L52+pSND2Zf2VmXeoV+KMqrVhEhjYoMhjvbeW9UOQ1NtFNaoR0TA5BjgSkj/yjw
U+zsXlKLO9swQaJEjOZY6Tw2kBUSv0w+TNaNlky2Fmk24Oj8ywa67+B/2SefT5mivpwkEzF4Uoce
IPRPMxHhCQkshM+lDKlk1moB6NGpAKyporYyEoNmljxrRVdU73kh4XEMgCLAh2Aa5vdbMddiqpVk
Qjt29pDnix0C7J+0zuVF27eHX0L4ThVVS7p6aNgzrF7saPiwKI8N/dYvosO1vzlnOdxbeUVTW6yF
IM2kc3rME+pFXSu4T0QiOJdrdGA5VhtkSibpu1ECgOzj5aX6ww1y1oFztjrmOue6wQwkS3AqbuK1
XxqX2mzGJL0RzZjsS6OAMTPZcLXGT5GOmhqPSgkqWgYxpIBinr3DxlN1ZDlo5XhZt10z2Ajj3MJo
dlGEhnLgJiWDm8pfafSczRZQFl8vy9k9QBs5nE1rNE1mbcG8k1XKtjJ+lKbnaI4FB2fXEM5C+Kdd
k8eVrCF14WWT4RFzuYvp8q6300YGZ88YWTbnqYwYJpP8A5hNqQ6Zk9ujAdIr1majFYIt+lFyeONS
NyI5+7asYZCGGi/Wf/LrqSs5xcm6TWa7cIB8+9foYX7Cw1T6Q/uaOyTQbv/Fe120utwpKIZKScIO
A/j9y+hGhy6QnPKQ9vZX9l5GA654fENgNJR90eZ5oPYJbeZxoq4SezTL7S7011GQKWLX7KXFZd+w
kWGNozQ0GfZzqerU7pAWlwfqWmPT2GTOAkNv3MsnQXDiKPv7RmBq5nTJR2QN1+UuS2Jbt+5S7ZSl
gqrMbnixMRouvNDHrkowf4MBr+oDTQeHJLkdG76OHtZyOYZmInDCor3iHEmDy6QvVKhlURTP2l6V
fUmpVluTQ9HUn2jLOF/SyGukqR2GyRbQxUhaoCx/1dEj6Npsxfr2nzaLH/hLrWKKhiIC6ERV6F4T
1xYSynIG4CTZtNs6ErW07Jcfz9vGz/7NawlpE3MvCJ9OGXiSuhJslN1ReY09YQpufyVVgwIcE5g5
PIBA2OENQY0cjNYHNpjSxvZ8Zdb2eq/e6h4by1Jx5TQHA5/wrncSPYvmjkEVodGuDKFoZw4uUE1M
G3W9q3mV32WXgAVFNsMiCj+vP1PEvaRHBigLtVM9Dqe1rTJbl6ngYti3/7MczldNlTEsWjcwxEnQ
y9EK6GCx08+jYGRp33ucxXDuiqxI3PQZuiFTVAYy4N5Sa3WaLvgXzDL7xnEWxe1QN4dLXXVwhjV4
hjCBk7msozTyJK/zw8fQVr3irnCz0qYPlw/d/hMQ/cz/7Bnnu8Ji0Iysht9nT8D+Q3KKO2e9HT20
z9rxvd67jWA8lXmMt5fAWSDnvIjaVmkxASMEndOvhWI4+dI9doYGlIvVizCCtFp5ICXfL+spMhnO
j02WQVulT4BNAPRnmn4EWrOTqIJ7gNndn1XDkv5+3RTdjE4dGmG8d/JD/ToDosR/0eLNWLm1FrVR
sGlVKTxZy7dcutOm6D/K4CKgilh5nS0FukzM41Q9k97rRH2/fwi7/7EBwAj/vlDysEz1CggXdDWp
/lqi7yO/Wp3hmtiVvxxkkUqifeH8Rd8A6cecJsSq1q2FHoDIEgQ2QoU4V7Hg0ZLXMjxSGC5eq/Vu
RlGMj1vJj+UByfDqMIeKbdayYyHNZy1z5oTTezCT9V9HGRhNv69qGQ5rZmZoEm/z4TalQHLU8r9j
s7rF8RZ44P3ZWEbGTlVwU+l8aSVp1J7URpJgQJVhAFYPSPb9TOMgh2PBazXHPogxRfNJBPa5v9Yb
0ZyBkig2m3VY8DJ0R7dJfnQbGg9g9GBTQqgiCR7v+x5yI48zVqkzBoWmiLaWoPvO4Ptit/yiYDKI
MLiKL6Ic6u5VsBHHGWvelnE86HHiSVJpa1VpJ9bfuBnsOn6gkygxtnsyNsI4u52jxEzXdjFdBWSb
2l9qmgm8CfPmb1ziRgBnkytB23BiIX6k6fIxzJKXMZ3cskyvDLNvnDwavUYRgY7sK6XJBlFllkjg
fL2Zpg1dwTmD8OAUzoe1er3shQW/z+fA1GQtBmrCCw/LTZM+jyJCtt27yvj1/XwCTCmkIeobXCPg
xCmSjz31p3du/FkGd4ioVMVpVwPyNc1qr69ewcPkXV6lP5xTcIaYxMRevIGYkbJqDmsgZv2EvVAP
/SE8/Kz3TodCEFXs4rkBk/6XNC6sABuSaoYDcP2z7yxvpF6tgFECgPOEscjygbXnJo/k4bKKzHjf
GvdZJmdoZSXr46rixVJbN8hokyV19BJuVxLE1X9wQf8IUvnAIhwHrSIhLrDh1F8z4u/CaVw1wJvB
aZ3IFbnYfQM/i+PyLp1V9rk2G+j6mhpbC5Wbri4EF8i+lzuL4OwPZIck1AHv5Zrdl6yW7JaYIOU4
keJm6Ef38jbtd7H9sg0U93+/GDH7aChzjSxfekxuZxcARG5TOUmgnKivfalP4hXcP8Jn9dgKbxIP
SRFGa5Jjwi6cRrtQrqUElOaN6GYS7RP7io0UOal6c+rAA1a+VLk9u8Qr7mNXvWVcXX4BBGDxM1a0
b5w/H2ilDzLLqKj1TVV8XMtgUGJ7UJ8HIjB6kXLcw6SjGCKNStkE9LW/5J/b7IvAKpiJ/fn0qjLn
MVQ0AVhzgVRf57XH0l2vgIiOfhRGO2LdaQJXIdKGcxWIykozSmGCmXyU5uuoFbTJ7WI86gDyAiIi
8tiUB+Vvx3Tp2wVMh3FU+Go4n9Z1/JRNw5VaTf60zNd49jsgCHBAB+G+ZyU3sjmj6Po+UVbME7r/
oyQDwEJAInf9kav8F5Rku4u5kceZBs2iptEp6r5IfzloirczUxTQM5fwxjg2IjjjoC3SJYuCzkkG
wAKAfgd4vdqRDRevz4nLGlwEyYZdj7ERyBlI20T91LctGpVLtfZrdZ0CzayUo9KHusAWd6+tsyg+
0aZgkGuOLdAT1jod7dAkx27QbtQxd41JVGERbBWfY9OrKSlS8Ei5ZS19QPHoOhMh2e16pI027Jhv
nCA4GwAaYSDCNIfMVsy/DaO05bGxW/DIz4HA0gW7xEOyLImao58sQyHZh8dV/SGYP5HP9UH/a3DR
7+1oX3CXiBKVov1ia7zREB1kvUxWCNVBOb2UQR8WXl1/GzQRHOZ+yLZZS+5CGa2eFouCyBMU9Q8s
zkDJYb4HTSbwcFElF6Hh7iuGfKhM2EwVDw64og3WihLknqhWO+aKAQPFkwo31gXDhX/Q6yyIW0Et
iUgXK2joqXK8GfEAv2JlnY7NTcxB5osaD/et5CyOW8aOglIoByqiC3rOQX+kDC1g+XrZFEUyOJ+b
opszziVcj2XkTUiiIIEnojDYDzvNsx6cn1VIS+uxRdgpHWZf95UDa13s4NdlFwlKV8SKsu8rzuJ4
n5uMutmrIVxg8yHK/8pM/78tGediS+C8gSgcj13TdGj6BT0SxvB0WYTAojUuA6iyvPTSgIEhnSt3
7CfH6CJbsgBQ9r4ZkPPm8GAUDfCcuymRUb2QeoYQdY25xC+LuXyI50HQZ6KwlXl7G/7aGY3zsU07
aauU4nFlPpfX0QPLTYd3yPf45Zf6oNyrp8ipHUPC6GzipgKfK1pSLngf9VzpUgX9fhowutXnOD9l
SIqo7eRe3rr9e+SsI+cjpDKTJbNFtr/KD0nxutIPVfVEI9khHbEvixL5I55sCPwMozYpqN2pj6sP
nIUbyZFlv/WIz9q8svi/GT4/XL12koRyGl7icX2voxWbvsirYPX2u46B/qdg5BiIeTziqbWWtaYn
qFh3Xn/N6vXjMTlFN4a3+NYNcCiBTGQdlc+XF3LfCZ6FcnbZVf0Cgm+AuEf1LaUt3qq49kXGzzb+
rfGfhXAGWPboEkEGmb0TlMpm/HCpm2Qe+BaR6hw7u3UkFLRF68ne2JekcuYYGn0ejyt7/hhOf/3z
whoNxwqWYx2IipP7Z+ysIndhDZZaThP6ut02yU9D1Lrp2H8pUaLU4urxv20Z+5RNMGOFg5oqCZJn
ipXaFp3vzQmPcEn3LovZL+5u7JG/u4zVSmUG+tt42a3qRicdlgjzQCJIRBaxa4UWZqzAxwgMPR4Y
NzcZFn1Ygzyu6T8iJ1S4xRLZKAKL0G12LfEsiA/cpVwf+2JBgh/9yVdyadpJOgi87f66bWRwuR/Q
uhk1mrAYuQ/riMrh4qUbzZcPuSNCndy9VTaiuNM7G4PVrAwkuZ6uSv15zm4sgFumL0SS7EZ/sMLX
yzax6+E38riDrNUUE7pZDnj76uM4BgWARRaa2cUEEo1WUArcd/EbYdz5TaslaeYGeEfZ98VhzMlF
UB7Mx8XtMd8jStjtnt+NMO78Ul2ee8IoHqvESQG2kFmvZHxVO1G35H5EuBHEnV7cniXG46LEA4hT
fl0fC48F0tKrGrCJUIbifXnLBEeLh4QhugnUV5CgukN2zCq/jm+KUpBn2hfxY4pWsyyFB8lV09IE
wzWQTYbCQkK1nzHAoqe6PTVT7r1Hm7MoLsDthnqwsgqQ1iV9SLRPefXaRqKKzr4pnGVwQW6Xqjkx
FYDwq81LZyG1/7VY/Vrx/5MmfJzbWGFLqhH7MvXXxnA3dC9a9J67HfS2wBsjKjKpnE3nzZKMGoUD
n9pnKbZs1fKKuhDY175LOAvh7DlLqnUKrRpTA6XszInitl3lzDRxV2W1qToLHqL7tnYWx11KM5HT
Sq4RSkhK/DFShpsCxrAA7uby7uzbwFkMZ2elNuRFFyG5jjLttRFbpk3U2R/D8W6l73IJlOHBgxve
0E0+JVIim2SudZF4zXpo4RDAL+kAuBgkrZiexhUYeyI2i91c51Yk51sXMAoMmYQZrSW0gHTfx3Ww
Tv2ThAaPAHRhi5cBj9y2qmkCaVMHkFldUwVeY7fetP0GzjxVMxoiWYcnnE5hoOIpRLwM7Tro6aYf
MFPpV18Q34gauZhifFC4FcqZK031eiQR0B9milJ3d6vGIlwWkQTOQjUipZWJDnykAhu7qJsgMTTR
0jHzu6QFZ56aNKOPxdJQNnNXHzxI5ddp+Um56uNtDniGyJ3ummsEa7gqpW+Xz8buW3a7hpyDlCjK
CiDbij0N81B+f8xO4JdJbTUCCcviLv7ojB5DxTQfJlDmiXZwzwNspPNoXQAIKc1aQbEwLF/BCBBP
q00MUfJ6z6tthXAxnDKZhTyB78XtTuZNe6375YfsOQdukNehcdr0paB3zC9i5XaDHkbfCYobQ9Hg
uX8P7rOwXUimSbGXXoP56RZoEU4UjN8jVCnF7IN7Xm4rjAsfy5RENGYAz5lmeHJ2FauDE7VPTSIa
q9iNeraSuMAxLiLMDsjsrGN6moGurHZxwxrR2bhSeSPqABEpxrm3ISwzUqsgB26sT1rntygcZuq1
CRaoy0dh/6yfd4tzYWZVmRZl0M5EPmJcs1yCy78vNAfOXTXJUrUgWGDp5J9gNeExCqg9e2y64l2T
jttd4lzXpOVSVQCLwJ19BZhuTQA4gtxeYe9snjb5dFm53YOMMjU1QfOCm4+XJslzGrUAf5c06bop
V69LMnQWrqugsWF3kzZyOGepj1mqqEUKiLOaeFM9PIIJXVB6EongPKIeR/GkS4DmVyZkE1fjuk3U
4+XV2nX5Zy14t1dmupWbM5wubmyvSDTXSpNjLst3Zpxdd2t51EbjcFnk/gaBzRud9wTFR866VbWR
we+rJB5YuZyxjm0TqNKSQC+REM7CE8VE4CrBCiztul5zx0AXuSmiDNk/R+B+/EcVztYQ2+iDJCPa
biMk1oiTXUUeOkAi1wpyhBrvybjSjTjO5NbQoGuEV5c7JqPd1LdpP92EipOYmXd5i3aTDVtJnOW1
g0XjCCRb/5t2BYbu1U+yhsQXFRd2m0A2snismhyI1CRlCDK9yxqEwqB0kcd7xRPJTm9LrzBtUdlp
/1z92jaduw0Nrc0kQFqizkq9aTg02ZNg+UQCuBuwMceh7gq06mpBfpe+zAf6bUTYrSCP3PjIxN+I
eiYE5s5DFgwy0LOaFoaoTTXIpfVHU762RkPg8nbvv7P96UztTYqQVqVJFNxNQOd9iKX0WKTXCgAr
9NQQ2J9IEFN3I0hr8mlRFxSckvIqMT/qkrOS0zwKtkkkhfMRhtXARUQyRWGB2Eb8GeMYTqk/ZmhE
vmwPInPg3ESXknSZK6jTh0+Z8joIKcD2tx9PPAR41ABh4u/r1ReVLA2svz3MABFu1Hbf6k4YvlxW
4w8n9SyG238zbjXw7eGkpkfjq+7PjyhAeuuD+aigjJAMtuQq73iXU4L0LeDUZHDicSe1LJU4MjqC
FH91m4D2qQ90Ebjx7uZsRHBnlS5WaoQFgrp1LR0rm3wd7w/BwrHfePOw2sjg9qelzUTyFs/D/NhR
m3gIGg54TAHm2muDQnkX5dN22biNGsPZSKYfgIf9qeg/yOt7ApONPtz5TNTW1AYN88xdVR8XwPfE
vciHiraFO5xDNFsVRtuQgx5PHch4F6US7Qoznku7wh3LFi3WUixBC2AcOuEpO9WH7Mh2BA3EAg+w
/1LZrBh3detdbpqYo2O8IDRgjF91b7chA7ODDcQnlKmMb5eNjn39W+0wAACyQw3/uCtcaUxT1TQk
8fWROuXqx/oHtQGAWv20ts+XRe07BkDZ/U8Wf4UvWZJTUqFEa96MLqOlRr7ls+SxOw+YNqfcEQJH
7PrujUTOMRAkt6IyxpjDmGBKJUU2a/2aSuBsDgW67brWjSDOPXRGadUdgmO3lHI/W5B+GDo3qySB
MYrEcB6i1kdiDAQRgxm1NilKtEI8Y3BbIGU/YN1owzmGKJRkLax+OKI6tNkU/w9H9LMh8F84ImbW
b43QwsA5qO6Q3uaO2IRBmxSd4SboETpbVk9WE1S1ZpfVoVg/jrHA5Pd9xlkad8ha8AfVYxXiEWPc
VFpiF2MiOsf7PuMsgjtVjZJO0tjj8cJYzKJD7CQn83pBd0B8L4r2dylaKWi0/7d4PD5y1PZ63cS4
1VnVXgZAGdo7PGAS3THUTVm1e/CSE7sPajTvT67u1EH8ivrm5bO9b5jnj+AOmlHooJzLNMTKzZGU
3io/1bp7WcT+a2OjKHfG6r43pAGDCu6SA8xU86oArnE1HB2w08sB+cjL8vZ9x1kl7qylFZGbmDJv
BcpnvbTr/jUaAkmEoixaOWatmyBWaudctVa83DtZKh1lKRJHH4zpGoNfsqCoKRLF/r4RNZuJucys
6hPmrOesiDxhz9n+dXJeNO4+tnprlaYcmdHCDJ0USCx0/DRXwRofVlGv1g+vcMFrEN5rrHKYRDNa
LJYTEhAeyheVqz3p98ld5edB6qRH6ul3QOoLLhvG7jKqjA3ZpARJEW4ZqVlZem7BW2m9n9ARqDAn
SgaBDxYJ4RYyr3tqRCub623G+6noGrteCh8PK0G0vusMN8pwi7hma9oXIzjjaeQo8YeB/H15sXYN
YvP7nLMdVlrEbQHvFPUP6nArhwhh8itV+SSLaNtEK8b53CQhc9NqgGeZzKq25Rzu1jTvZSMVPG/3
g7SzSjwcEPLU1qonI2oduQtEfzSX958yZ1IQqFMwYUcgzRJ4111XtJHIedfclPSxSNEAtkiRU5Sz
M5qT22VPY/T18m7t3/wbSZyPLapinYwBzxz5hCeI4qKAFBjgYPrxBMEogCjiFZgHDzlgJHRIE2Ye
Fatv9EGTBgBVSMvU1olg336A173xFxvdOE8bEmVdZVVhrTGjO5yKjz3GRhondDXU/LprVOUO7ZWB
8hFrlzaOSS/YxX0D1S1gawJfQeezL1OmNLpZpaFL5sMI6qzJPHTi5wrbobdaWqrOpkkMiwd9LxqF
WKQG+LaV58eoMr2VIq9dz94A/D69ad1sHVy03bnWGn1M5v62AiPkZSva9ynnT+BOYm6uyRpW8ClD
Wx4kOXKjWdSz9QdD/SWDH+LUlaVVjSJG09Z9eY35Hz8zPZBdvHTH/qYEsvm3yyrtQuFS9SyPO4JE
iiOzIIA9kIP5JXwF3Sm7c1j3DHXnU3kgn9vCNu6zO8wPesOBCObt9i+7jXzuYA5RVeYVG+vXH7VT
4RXoe3Jw2YFX8RmOzpFt+VMc5M+YvafeZdV3Z8W3qnOBELiDCGk61Be0oD/KN10Q+8D+pbYVhIfh
M1yDw7KVETDmfdGEwf6ROa86d2SXalDkgk1ozuUHXQ/m9FMihGxkn3/hwKjsGzZRkTEnmZljmhFV
rvSJRZXkybjFZmoodFWudKTvgRHfrid3tWeYFQKbAeMXVb4jhEBHiZ0ZrR3p37K6F2yeaAG56z3R
iKGqLeBD23q9byvrJK2or4aDLiL33n/cbwyUu+hHEJpSEDSwZZy8+HN/ZMy2T9RVAZOPAB2D/SJy
HfaLbzYOClgK2L0p4bH/SJaXVsPy8+HwNw0XZ+wMsIxe9cVVGR3rXHqP+z6L4699w2wXTAGoyPpY
n9L+iibXi+RePmq7u7URwTmZnCZTZbaS4eYY518eKhTf1U+XRew7zo0MzpHki5mshKLblSE/lG7+
oboJXcNRTlKgXc2TIIzd77PZiOOcR7rOcdcaZuyV13pls+PVfX6dHcZiXzvTIT+5wvai3RtwI5Jz
GlKsaK0UIxucHoG7wHpg/3/jjPsB4UYg50GWOe0VWWZg8Irdu5jwdqr78FgehtzJnkDBfRTeBrs+
S0MWXwXTnirzYFRyl8RFv8oYdvie3WpeGduYGy7s+QFoL8cJd9OrKrgA/2A3Z5Gc1xoyAGB1Jigi
pnvzhuIKirzoOapwC1Ru9CjqiN1/7G805BwXmou7tcXji9VM6+PPimmiO9XRRMVU1KbKLOKtJznr
xvmuIalSMiVo9k3yKDyiJDxQB+Dedfceb7xRiguM6KSsYzE26M7CJKCORt8kfrBGAdzxfocUypaW
Zcggj+Nj6qKVccXkYez1/uxLL5is/Is4xCuRblWC6Gn1DDQ72KuHaR9fhLay68E2srmzly5RGc0d
IPtlBdMOemVMp6kwv8ldI+rqEUniDh2qlx2xZnDHpaXf0GettNf462VfyWzsjVlslOFMvixLq5QI
5vNDctIABDCCMT2Z/RhNgnP3+bKsXROk4Gw1KKFU49E2pqxpFsu0DNdc45ucNiWYjvr7d8gwZNyY
uqGphJ/X7NYu6eR1Tr1E+Zx235fyePn392OAjQBu9/spGuUU/z10BdagOAs/519mNOY6AAAEE490
Z9U2+HIuS91duY1QzhDy0sCVVqJbdgXgjqq9xKPIGYkkcHbQFG2FcQBEiMtIHFNZbhXM5V9WYt/f
bbTg/F1hgpuwboAghy4ox2oUJ8+tZ0mmml0raRAP3aGzYOMxlQ9qRwJDGf3LX7B7njYfwPnASprW
XstSA330t1F6lcRBL0QT2r9EUHkGnTnwBS1+1GZdi3bSlRjsDMcaz6f50NtKUB11B13GjsgX7W/b
L2H8uM2gk6xb2Eh+QZ7k2k+sL+9YMXSOge0WExoK3xSlosY9MCQDN+9OneWoy7FI3MsimGW98UAb
EVxAGDekBy0UqnO5ltvU/K7VN+n8RKdVEKbterqNHC4opK2ZG82EMipAE92xNdAaqdKrcFadvlWv
GdLbZb12t2Yjj4sKmxwo/6G6pJ6cgzuSfItFDGt71myAjBa3nwIybL7VYVQnMFeAzMLT2ocmOg7G
c0kEB2bXmLcymJKbh2NWJmPfGpg3STAiVB9rv/9Ej0A4t4LCL29EDVB7W7SVxrm5MIrAyWJWuouG
Qq+xnDq17CWR7Xz9kKeCi2/vZbWVxTm8fkID61ICYX/Or4l+Uq0DSFWcAQxDyacq0rzLxiDaK871
ZVLct82Al+MKpLRstfP8tIbfLsvY9a8GMMIVmIOs4oL9fbMAoadnRgEW0RHUr31tK1eAvUYBBL3i
YPGpRLaxq9NZHF/qnsZxzZPORPr+KxsfQ87EnQ27yJ3iGDmZGz6od9NJBFKz5y02OvINa7SatbDs
UTOQJAhqnTxdnVX3m1nQ17E7LIwGcUsDRJsGGEtux/p4keKSKMgqvDBWQf1LdF9/+ooH18fuWJ5q
R0KKwRFiFjKnwDvDrVTuhlq0Io+jsYFVfv2J6RK6y2fNZsgd882/aEjeX86zlpzJmE0/pGZpUOS9
sIPOgIEKdCg4qR+6zY9cf/9spADv6kSN3T+eb281RX1JBf+zDLzh343VnPPMtMbS+JFx+zGn/6E/
DKwp2ol9y0k/MHbD+pYcGJOSDTZUZ76NvcgtPl0+NftWfP4Ozg8oRqQqabumnrrcJdmtHt6povK1
SARnSnFIDGCLwGYrVEHtVU1zb+zru35ORKMxIkmc+ajrUBTdigirkvLANPOToulORqfg8prtXW0g
zjHRT2MqpsFn+eVqXdYZjS5urL6ORePouaiOIJLA3TtRO8RRNQKmmUyVZ9TrVWLV7/JfmIjWEanp
4J/kAg817mokI5XUa+G/LMuWMR01gnmo/Z5+rwDV2QaRazy9Z+XOMrkgRFmXbulSWH0n32jF32X0
ePn3dw1goxMXdJBZKmuahNiZuHCGybTlcj5FtWiQQSSG254mWoafYYFi5X5DMmLXeR+Ys/r8HnVM
BDeo6Ogan/6cZgW4z6tFXbP1E+WqiwJrEDzoduMA8ksEn/LERIbZaQYi6GSsT2n6Bf3DblVPGLCV
QKzW2BFmGi4rtR9UbURyhkfj2apTBU/I+GhiLi860evZYdBMzL+9q6UE/uWfNbQ4k9OaLm01XQNu
d0O8Xr1rU/NgqpOXSYozdcSLWzBNj/4SyjfNHAmu0X1DOQvn7LGeFL1rGcigTBZXJThcRD0a78pb
b3Xk7FGKdVNFD6PhGvEDUhpOFR7z6PvlbWO/8ebC2qwjU3UTCkdLgwmHCLRCo/wwy08jyIz+mwDu
JirnRh1UCZTmjVzdj6F+VS6JwOeJtoO7iYxKb+NRig1XL1THaOiVlpWfMC4vqOTtilGJQgwFiFkm
T1mTlJoarmFvuBQUgYr6Vzg4FLHv5eVi3/pmPzZCuLtOm/RpSQhjQewUm8gvpD2E5XNanPr+HT1F
xkYSFyTpcakCqgNONer9cQX9zvCBdu/BTTdQ0aaqbBiE8OlubTLiTtEk6hpKa1vKs9J8AYOGYM1+
9Au9XbSzFM7Ghtlos1DCC4sEjM6+8OST6id+HKgIsHqksxi5mhoQP/UNDx0Dn4tj+MIgkxCFqfbl
Ddz3gxuVOWvUVl0xJAVNii3GXTQn81CkuR0w+ln4+Y0kMH2m2SXNOXMpdSVHpgTxfDX8rVTHenhV
9JeopwKldr3ERifeVkwT0/oD3mCtmQWd0d80o6gmuG/4v/aQbwvA21gjZoo9NNrGHhNXsjKvaY7t
DE73cRBYjEAfHuh5zgdqWQ2uR2MBvpqUH/OqEuQFRfpwF5TehFW2YmTc7YrEzoG4k1FHps+t/DJb
r5dNTmAEfHZ4mKts0Es0GenLay0/p9rn2sBQ6Xvy9oZqWpaF4gSKYtxVQaJ0nOsIV+6SnjT9duhO
Sv2ei3UjgjvIk75EhV7nBnA6OruTR98YDBt4qoJTs4tjsFWFO6ONbk1NgVE7TwdPe5BkRelkJB4c
0GlHbl/lySFJYXR6aXW2MsRxEMeoxF/etf3r5Lyc3NHtQq0Yw3wyXDUuPsfG4IRR8Tkn7yEH3qrK
H91JL4ZuxhCUvL7E09cuFQFm7Z+lf/QAGMXvEURZIWNMLbzOCJ1sOTY8WI7ALNg3vvVyZxFcaNk3
4VTUSmK4klr9hRG4zE5TzcZ4tl1m1Wfk19xFEyGO7h+qs0zu/Fr9EoLDOoWJFGsBnOXyUJqYPidg
VpUWEb7UbiHawNy+qstoT7V4VgeA0qmKZEAR1nZOHNXtgtTPggRlUwC4Qd/gsvHtareRx2mnLHPe
anOPJo//I+26muPWmeUvYhUzyFemDUqW5CS/sByZCeb062/D5x4vDeEsqvT51VU7AjgYDGZ6uvXb
tDlSawXS7LhK8Y/ShXGp8qD3i9bbeBUMScBUuPsPaUBzTzsvZzVi5PAyXR3Zypi77hLamnZN2qC+
HGyDccYj2Vc7/VZRtPPYFxLqZ6Hn7zaRC4iZ1SilWaO75BQ3ULjx2kx2tmSLYf+/W8ygr8Wq99i9
OgWGanROYzeczLrwt1KXLEZ4X+0Ww4VEiO+lTdMMjIluhC4XShSTr9F3TnyYZVKTwsi3M8VFPrQr
IMepo0QxOSfafXH1A2Qprvu3EPq2P1Bc2HNVLTHbFCV+VgIswuqu/tQNnhuCXYhhWADGjeYjppYw
UfEkG9YVV1kvC+T7V9bstDZociCWOHpN5sWHJkoj9SXHIXufnGaUPXVIPBkvUgV6tnOvAuXOMBco
S0NruqmEv7BVg2v/Q+VXlj8epiMb1TJC98C6uVlgIqmSQaD+Y9UgIgJ+ATOkvPrHOA6Lka820zTu
P+p+E+XPYM74nmADnv9RNk7PdPCyTpKcit3pj10+c9QKM17qEe5UlWd9fpnUB3WUPP3EJ92FqolL
MF31qscPpeZlKgFATnTzB2AgNxp4J97ksRcb3KnQwGrRGxSNh3XOJ69ptTTot+S09UuIeaSjtSzU
I4PZ+nqX3CdOdqvNbeY1BQkaNXkotPrc52DWLVLlzhgXHSgVKtkF8UZf/kLuTIFCR1/TooPBLPfN
bYi6zHpu5vzX9Z24bobwCcUymZikrRuWGD1VCXjYnzrZIIgQ3EbMf5dCeNJUMyHdspo6NDCPNrCx
oCJ6Dxg7AOU/AA6MGMsykotFNvYuWxl361ITWmjTpqMPMoLEmZSgTS/taNtkc/zX3ZXwshsjLfqi
6BH8nMyvjPtyern+hcTX0mX3uDsWWvNdtShwhLWwvZl+NYfVt+YTcf9HT2D7ubv+FKwjVge8brN4
DoqUfNLJ01YkT9dXI85RLB3XhWvaGEPnzODl2ZQN+vVIvqYg/8HQDfQzvWWMkWnYf5IxUQlv2p05
7lLvybp1S4/qYaZPnlkfqmnylhWB0X6yM00SHKWL4+71mvakHWL03raH6TsbvvvNYGJ4Y+QemJKv
jENJXP/AqDAIoEBIbPKv0cHuCprQFNM8v1NZcDYd3dD0yGE61AcZxF3o6TtjnCeWjYv+MONzror8
W6xZHzLLlhQwhc6+M8F5R71BA6zSC/ANxV8qO6pJEur941LJeofC4LCzw7mFWU5du7W4Yxo1ognx
TAQmZ5G5A8sAXmUIOyucO4yaOacQ/rKDemzvhvUXwVBwU2lhZfZPzboeqkQJTH0JtvZXMrmyoSEh
zozszHOXXJzolQs1eTbJEx+KmxbyyvO75cyG5Kug9s0nVXJnyRyEu7OGWTUWBQwQQbsmmPcr7pZ0
OFyPH+IPhzcbHm4mur5c0lWXW5KvZoeOmxV22+qV421MZDsnM8JdHam7DsO8ABYzrHZYj3HYqQ9S
bkWxq19Wwj3W3C4tN1I5eVg2HZTp0gHTs0DmDdXsd6YrqT+Lv8zFGHd086I11jLGo76t5yNqPR83
05bcU//hbhcb3Nk1rbLVBgVt8H9eAdlj5aOeOICbzPBBEvloSVNw2aq4U+wujq6vyZCHmno/xnfS
Xof48risiDu/KeQXzdlBOSfZFt8yMc0zJ36tnrPlUyHLeoWvCetiizus6tovxViyq2Pp4XCdoR2q
xsFsTWoNx7lKkGwOs3lQV618f/1ICXcRPQNQB9iYEuHRhi4YWqG3iUF0GpNwaZ1PVVtL3I8d/FeB
EHhd8MiZoJ/h2YeTahz0eKP/PBCNo3OyDow9VDruJjxTOzvcJi7mmg3agAabckM0YGuNAEq/wYy9
m/ESZV2B+mC96w4yZLwwYOzs8oEPcqebqsAupV2gu0AxjdqDro+S5EnojyiWQ0cGeANUhv9O0YB9
drocSMtgA6Itd76PoLUwj457JjJIi9ASZp7w0EOcxfTT35Y6CgGRnmDAVaGqt8TUS+twfV4NYKJl
OA3h3u1McaHJsJDYKHgHBtOS37SkuNHG5CnTkui6l4vDE1CogGPZhm7zrJ2jglnkPkf2MgTmCtZ3
xSuDpPBcfwizKmJws1qKrRVv48Umd5G4RmpX8+9h6+I4OaOXbYtnaKXX1L8SaRlGeI4hMoTuH5T+
wFP89zerlVpZlwoRJJlvDZ16jiJjQRZ+qouF35X+3RNBByv/0nU5Gox0Bbdqlua3atMRvx+SSlIh
E0YMzKuBgUtTXYMnniydtJ1VFYltqv2Mf5LuMWm+pvZd3XxsM9akOl73DvHeXcxxgaM3p3pNZqBE
IFpy2GjpN9CDvG5CvHkXE9znGdq8ylW0HEKls7xF74JSv2vHn9eNSNbBg62zCeI/8QhYVZurxvPc
Mh1wLU+qt/QILl+HZxKz43YpE5XmoX5gUsHTsWdsuwdZPBdvGRxAx71BCE9uqTXxAkFQwBnm5ZRB
WsjSTlSVMVcJjbiGSwCD1k2TX4tb1Xo+bwnmkzM39cpkvFHXMfeXRSZ4K36s7Sxx0WBte6gZDRjB
YDW74picJ4wHb+ANbvzal01jCEPPzhgXwbW4KJqmhkfHHfGyEhMZVXabK9k56y2PqLIpApk5Lor3
ebGmcWLjhqeb30FrYnaf5upxtH5shXSIlm3Uq3Ritzb2SXdxCOAWvTPYK3EMMUSLkisQyp7xqEdg
NJF2/cWP+p01LstU86zpxgQwbyjjREwKYqhPmT8GagC+59nDiKjs2wlPMRxSA0sfJnZ5FPY6TiYq
JNjM0jpW5FiMbyACJJff52HXGKHq9G3FO80CEBlU5JXy1ahkjyixR/xZBA+zhryv6c5kRv1N1T0n
/7TpBC+c0i8b3yw+Xw97IluOqjoQM8WTELDSvx1CJVm8uQ7U4ep1CpctuXVmkDqpmDYA6ypKyYfr
5oQusbfHxXIyji7NV6TMAGN6tdMeAQA8d5s+esuWezbjoVEp1DTzOvM6jIhAWv1zHtuPqiojkRBl
vLu/hKe1qmg/1aCZRyepegGnmmV8yeKHTAb6EiZPjgpQCKCuhmvxUOuSqjNYJKB9mp66E7lJH5IP
6bfiYHoqVBPTc9p64HuUbLIoBdjb5M5dr01JQ2jGCBWMaKm9+BfGTYHsbo4dJBcgCw1cMkBFzrHz
108q8a6bF10Le+vM5XYxZqjQ6gDWCdcCQGhQg4lWdzsOvSNxJZkZznNBqqDZpTbmYdt/yMHM0R+r
4k1lyf1aOHctp8UpIF9hBnP6e8oi+Vkf18gKNz89MkLB7eX63oni184eD4i1Ie465FaNVIeqN7Vu
Hoqsf7puQrJvLlcHimNkUfUI1oQNiNcWo7rduZllcVg4I7xfCHdjF8kAUvS0Yl+HEt2bIKLSewTU
AJ2XEnN8yPVsig/bXKo/c/Tz8X+WoXwoCCTiPDfDYICnNYN7SrNauTdXYkV0UjTD6yw9/+wWBfA2
lWrX75phi2VkSMIN0jXT1k3dAJyL/f/Of5dB06c4QeHbym9z9Zu+3SvOx+vfQBh7GILCMTCjSPgJ
6nIG+dbSYVC2UA99cSIaZJnK0Fwkn1roTTszXGpB3I42hoGLBG3mR6NDh862ousrEZtwDMM0kPpo
PCLEHOvMUjsM9pmmlj+QsrItf610UI5ctyPcMUMj6BKZuKt4KFytmqNNVKQSo7EGjoKCkrL5gx0l
luSxIcw1wZ+kq7ahOfhEXPgq0xl0rONvOT8mcNYehm/J7RDmx+ZAv8mAkSxI8fnY3hgXxIYh1RwM
2qELMTy1+UdAFqlS+M38QSdf6kySvAi/1W5lXDCLyVZVdAKUlq7tYaTzqalkTSrh2fljwuWbonYL
8J3DZLGn/rHrZ9/UC5DBSE4P+wL/vWnASPx9QBPocDX5iue6Xjwvw7OKWXYLkKC4C6axfcsts1sQ
F8cSM1m1DX4fgDtMaz/hlnFln0WcE+1scA8Ol3bFCt0+FDDR+WoTb7uBgh9ms57JgRVXyMuqSjKE
624HNsW/d3BY0kJpLAQGZy2fYqfwwfZxa+bFfWV9BLDyhqwyTqL/OFaObeqgB0MViYuq2hpPFeht
fqtkRiaop83Z1+7XyI6q5/YTcr/r8ULo6xgdJA7YDjSbb++1DWuW1hkGL8wB0mBo6g265CkvhGc6
OxvcLpb1Zjsp4l9ALOUBMyWK30566ymda58UmqbR6OiuRxeXgOAhVcO4WSfJMoUAov3fwG3rtNVd
t8Wonw7f22MXpO/caDlWEC4InQDkKcl7pF83sa/e5z9lD1fZFrOQvbsnad6pqp6iE6iNhEL6dGpD
FExkrEhCVr39Crl43NdTA6iQ+i9QvfepX/mMMZA+0oPydYMokxoxwRhz80zMjfXH654kvHl2X5kL
0fO4mHRRcPPYxucBrH5aesysn30nGw8Qh4GdIS48F8Yw1J3V5OD0ZQIUGMsMXB+kgb+r73Gona6v
SxiqL+Z4iT5nqtwqYRPETqr5MQWXC4aRssaRdDaFGBZIw1pM70nFPy5ab0OM0l2KDkYfQkyTtfZZ
Z2EAbXB1aAP98wam81RyiYtd82KTi9pAEjd2vuBkzkkcxtN0a9mKxC3Y13h1Ce2WxQXtBgBOa9kw
JKmerag/2KchhDDAUYaAFd51OzNcjNlSYlQWOCzDlD4A9uWtZQjuHd9wn5BYSoKJ2NMdF+BeDaPB
fDurXYrSTjrcCrSKPVI/qileqdYvqdiP2PP+2OFxh8VQbnqbogbaz83TqC7f1A48EJkr+UIyM5zj
UQzlkbqBmbLofUPr/Nh8aiZHsmns+L/yA0sHVS+GccHUwYWntpkxfRkjg7Pj+37K/RJKf+lBaW+S
KfUyKkNGCBcF6k1w+EOsBvMNfwdd4NrafpmwKArNzl53fLN3Tq4hG5MUHqCdGS62K5YD+Q5rwbXS
176dT9EMxrjr8UdcGdnZ4HZuLtZeKyjaVxpj4GqiJCzRm/u0dF58nMLflNtPm+wdIeS5dHZWuXA+
LWtijQaqE6s/hrpvhuV7BntNDtYdOcy3bA7UPa1HWZ9THN13drnoXo22lakxoOzK8bekOyAlvzkg
HY+xwZa+DPwmcRS+4+RY6TLkrDjfWU5omeYnaCl7HcklX1Hs/i6EdjXDMky+3dki7OOVqSGThKis
by6o1A3tEDQxIeetXhz0j5fCH5DfSlJYYWC0Loa5wFhNSDFjZH5BnX+poa+JyZTMvs3j2zaTcb2I
D8PFFHfmYpRL6nVAzbLZBl+z589LIZty/I/DcLHBHbgla7KqNxHnp2jQwSlYhEBK+KPhLeBN7A5t
72cPUp9kEfBV7AIdmIt6OdgE+MauXqqLjgFy0GmdFI8p4ikQu2JCzVnUS5DuQnfcmeJuZHsqVqXe
kI9vrRsN1nzQG2ixgolSElSE/rizw13LeH0QNDkQVCDQHG5IolzjmH2wT3UWqbnnnJzbf8hCTR3S
f7k3vOndQVCi11UGw+Ybb2oeG4MdgyTc7L8TYHX19btkhWynXn20nQXOU1w6bc7aArrTBaw+oXko
hiigQGtP9rE+aG+pGeyscUG6dMiA5v8MyaD+EM9ne/p1fTnsr329GhvC4OhqoKzDfa9qBZ0FAbdr
WNQ3Dj003bM7fJtyySqEwYJcrHDBorXyRIUOGWiu0rryitY5z3F86JT1x2SvN9SRPVqE3r6zx0UM
K2aMnWzsv15u5rj1t+aHS2Rlfl3sCZdVcZ6w4dlrlSZaC+phDHuIp/jAZYTdcUq86dz6Sfh98dMn
3VO9JNJe6kfyTtapEkbG3To57+iVRrU65our8rw0hdfOUqUT5gDXHIS7r5W5c/Wlhwn7botIpB0V
Xz3ZnuMZEI2V39Myf+Su6ZHYPcaZwO1K7ZvVvJ/Kn2NzTPVP171evG9s/MRl1MJ857w34ixVhxkj
Wev7WlverXMrsSC+UKB8/68JLuC2g4HaFXSMgW9eoElbB8uN8y6DJi2bKqLPSaA/XV+T0OdRCMZY
jaXraFHiQ+7KAeqcp2TA4EmQtB+btvPm5Tl+E+QJglH/GuH7r6WTJao6IP0d17Otftxs34glAVbo
ATsT3LMBNSpKnAkUgpb5UQHQ3Vzuzf6512UT+JL9srgPhNJRm7gx6grTcC5x6xfnwjxd/yRCNwM0
0USeBOVbnkarzefcLMs0D5v+c629n0zv+u+zT/rqbO5+nzubplu2bsdeWHHqRKuS+/pAjoNeR3RN
vypd4tVGGwxzFV43K1sW52lTYY2ZlfZ4nMQoKNSRJhtQE3+aP/vGt4bzirR6gkdd4EKSzVYCJf8Y
TzK6KMkqXjEggc7EKVt0yBb32NAbkHBe3yXhIlAcB0kUG3TjG8+dq1Q4fxXmk9xH4lJvMJ+NUjYN
IPSAnRHuCqIOyaaKYvxYnVWvoNrHrOkBIF2fy7EKxjL/gi7fi93HaXB9ceLwtjPM3TxkaKu2sPGc
GkAT/cSKns1RO6T36zv72YyqCKLVkkKWMC7sLHLOni/20toN9jOfP43VuyalQeHknlLWkrWJP5zB
RlMYHJEn+CJq0w9dipcNScPC/dk1Udy/JR9yLyaYb+5i9bpWQELWMzCCSe25zqmvwCcwgi5Gf1xq
2XqEKfnOGFvvzti0pc2iNSjGLd/1/htdJs+F1mF9X6v+MDe+xDFY2HwVk3bWOI8EAVFsL2bLpqS0
aPrRH8AEEsSupxzQVA+k5MDi8ubOHueIoDtWMCYHQhA2KmIemLJ4daaHwk9Oa9ROHhvOsn5cXyT7
PNfWyLli0ZOmoD2IzPL0q0vuSyO6/vviIsluUVyEterMTLaKsjl/LQIYFkzLAXBiB/158c1oAOwO
zPCAoTvhdcNi1werONTriQUK379dpV1A9APZGDAoDOex/qop7xQZC4m4EMOYy//fBnfvgrs6Hc0F
bYup6RuvHEav3dTbMc8PwFt8mNYxypb4vRpbrTfG9V1vpIFNrHOayQBIosWiQ8pQAKzeyvOr1Wha
TXYG0qFeL79U0+A1aoExFlsGQRLbMVBbwNrAbcR56NYY2VgMGGYCxtmrips+rb0ueQuFkgsB8n+t
cD6ZWQvaexqQhVBnu7NWLdKaJlpa2cuK/bG86+/NcJ5pQqTMWW02ctFXt1uKkG8ovjZAOCqrD+tA
JI0E4T2zs2erf3ukhbLvsBkYVe9RlmQD8sFwdG6zuzYAS10w3M03she35HPxiApWG+8H1wZCbjjF
E/ViyE6v7iKJk6IQ4iLI45axXUAl2V+xC8r61sxOQ0DgZc53A5QdilYmJSo8aHsTXCRu4ykpKx1X
NA2dgxbU0XDsjk04hMpBP8bhW0bo9uY4N29Lt5/jHiNHyxo1w31XSCpY0vVwHp7qYO8a6pU1subQ
xlvbgfalx9CsA7r0/c0muaSFvd39ijhfJ271/9SlS6ShO+dlixe/TMfMJwW6Z3ZUntsoDSE6S07x
TxkbrsRBeLoCpywzq1cAuncV159NGqljIfFBUfK4Wx+P6XFzJ3PbGIlBCyhPMvk9RTJSHN2BesV2
T6df8SDZUuHZ0lQgeDFFjbTY+NvrrQWa5XmBsVJ3Xn3gHm7KLQ464hyvX2PCvduZYf+/O1w0caxx
nl2IVKRuesiJM57MDJOX163IFsMdYaNSi7Us0MmwUJa2TRJBB/FpSu1f182wY/oq4u4Wwx1jUnZa
TQoFwmCp4znFR7TV/MS8nUtZPUu2Hu4Ar42Kx30GfjA1t24Ko/5gpegQdzLOFdnH4Y6xaaRoChog
VbO6JdqgSE1jaegTJaGQu4YCBtEYez/nZ00+Z72+tYxfGScXytCoq6/f2aBHBuVQGYebeEUXa5y7
QTSnVkDaABbVPrs1y/G+I41sckD8cS42OGdbSOEoxQjEYtoPoaFlwVJBfkWX9R2F6fR+5zhva1un
KIk7AQTxD+BWCd0P6glwwiHxunAJISx7zElovH+Lk1+Wx/leYSzWOvRgDkwgRzBQ3FbrcjK12k+7
QhIcflcPXh+oiy3OAUmPYcTSARNZetLP5bv1rvoACmfFT262oxNktyoS7FHxy3saKQFkOWRvdtmn
5K4Vu+3HtjHwvszdB0KPYBL1lFzmL+LLC8mFDRyCakE1mYuBXd+pLSuB5ycrKsL8OTkk77WjfTI9
RvGjnFK8ltjk4PJy/VMKlwfZXBVjHqYJicq/DRcWBhrsGIbV7DPqOF4yPgNwIKl8CY/czgj3DTdX
qyZ3SosQkB0HghaNFdaOWkusCN9h7s4Mt4lZbqQmwWww3mFzyFp0eTR8g4DgqTp8d79M4YpONUrj
slTq+hZiIPLvLQTvx0aWEUik0t1wyMGkmAdGEVz/TkIipsviNB4YRNMKFbAUHyr5uETZsXl2Tnnq
gQMq9ptwDpTzfEJn0gnBsSixLAzPf7YVQ3J/r29IO1Ura7y8ZrAUeRaaCtkBuhpMhBb5TiBT1rju
LGDl/dsceHjNtq3B4tNO69EZgFdLYsnQp+yLsT9hl3FMQ56k+QgyIjreVjjMzRbabxpidSHuhDlp
DboBvJDlZmy0MzZUrGMTeL+mjBA0I9IbkgApvgN2drg7IJusVBsr3DWWNwXpD4yih5hJehm82tN8
5zh8cE+yeQXx/l2WxgWNZqhzW5swFJGPxyw5Wuopbz5c9zqZCS5kuCpo6zYHJA+W8mUb76n+a6MS
RKrMBBcuFocadTOaGLoon4nzSIsvtHh/fRWyj8PDBkfgIQHyRvr0W7TisNxM3vyShEAq/kNXEbov
tgyuLDxAGMUAxMRBK4OPFAZdAL0yEeicVL1VbHpjQ7/q+rrY1ry6lHcmuJCA0xmvlluiI5ckn1JV
fcD4VEgTVL+QV6XN5Om6PXkbrb5ctytemolJRdASgHKG+2TTlM1VO6ISa5VlQOr4ROJUQiEhfrga
f2zweLtSzbrZZgNZ7OFagHBPn/3Ctz09cqIisGZPNtUgtcjV8QaKksJv1GIfFvdb0EOptfKTQ/8P
mdMnGepD6Pe7BXIfb3anwazAyxKQ/HamG4oZD2P1+fqHEj6Ddja4IL7mdkITUMgGaHSetWnxLJp9
rjE8N9bp6S2mHB0wNfBIYIT/72Bemca8apBmC4hxm3QfjBwAgvJkg2n6up3/+EwXQ1xIomnhEL1B
1OvB6tDe18F2rHzgxk/WGYBq1BWC6wbF3+lij3P2LFPyjGrgTQZcoM4eyh7McooUMcC25/VR/mOF
j1BbgecXoXhHDkF8gGbpZyNSvO7ZeTl9R+2JoFqjHpO3XfLGxSrn8rpL420Dr2SgTO1dWRq3IJSQ
fC+hC6KLq2uWCn1FlfOLpLU7UuiAHBvxcIzn5N7RuuPcbCAhlzLii31jZ4zzjYHqrUKp+y/sHr4B
XlIE+e5j53V+fSAyZKZsdZxz1BbBBAEoVUAn+WVG6gfWOaW52ZK39N0BePt3F3lgJFFiPYlNVHTX
ybzRSXdux9af01oSL2Qb+FswbJeS6YUDCqQJaOoJgmAQVD+4SPwyQN7BTAQyHWU86Z3kEmPf5JXn
m1DUwZsAMmQ8GLNfTHXT0PkIFB20EuZPF+rflhba5fuxe4ypJOcUjvQA4fbHHLvbdiu0pqoc1BiV
amr9xvVvEAnW8VL38nsz6g6yhrbwqtyZY9FlZ662irzZKgAz+n7wluRFWT+8ITztDHB5p5Hr1sCk
4gMDHjGZCPFtEmr183UrsmVwp9g2EgM5MwjFHL0OMkN9qJ1Jkgeyo3LND7izSyHRlsR2UYS1PtJI
61UAco3WzxLHA0E5biz1RsPE/VrVEpeQrY07w103FMZoAn1ZZIqvrHGkuk5wffuE0d1EGmiwqQiA
Wv72ghKqjuoMZoCgR5vE6/TlJdfbT06x3kJT593Yrqfr9sRh6WKPyy26fLB797eiqBHquKyszfSK
5pQpliS6/w4Ir7/axRKXYShEzcyOidum7ofYTTwg0KzqdrJDkkW0MT3dTH1nXpGEfr2+RHHYuBhm
X3V3sAiJlbFq4ffW2h3rrPby7D2YMQ8riW9GtCg9cyukg2tiV7kY5U7z6C4LWE4RHpH7Jve6n/pZ
qITK5sW1p3whZ7SI/OLT9YWy33y1w4wVC8RcjASRc884y0YFWiSM4+fkLEwq+GYrn67bEPrLxQZ/
vShtbSf1iuqeZa9eTNKoiqGFDXHntpHNggi/284UfxRWF9Un0H4GWh77oD6LmOJPQWvN07o5WqE8
F0+GpCEq2cLfd8LOV1Y0DtNOAzKgHFfI+JY3ZbG+EFuVSg3IDHGnIVXXeAa7EBb30N1iOOTRDdUf
a+79Uz5cj/RTfC+bmRD65G5DuYMAKmo117UKLcS4hK7HjSGbSxOf8Z0FzuuV2SyNNmaVJwvtZKb4
o92Pn5ERBMioguueKO5dW6ixWiY0ufHv73NddhhamG10IVgGkvrFYwbJGmxg85WNFSun/G6R9NeE
wXlnkbt40tpZgR/Ci7lJWpC4UPR9y372MGv/UHej75LscH2N4i92WSJ3ojGvFgMfjWpENiTvrH7z
QNYoMSFZE08MVrVKAiB/h0+mnRPrfjLvzOaxU6E9Lyv3il3+z2J4VPAAoAZpXbRcO4UenVY7l2N2
NLJG4he6OG44wLJhzgl8sGzFuzNcNdOcrm2Cp0pS6SdazvGXwjHyb1mi4LW5bUMTUmOM28e0Tjom
C12AN7tsrc9rWS+67+b5SIO4L7MA9HX48+Z61BN/MEn7xarMAZI4BErt0IEblBtK27uq69u7xLXT
75NJM4DT3RGx0E2KAYfAqobnujGXH7VpzzKZXLF7XFbK+SOpcNwadqVmaqgu92+r6VmX3+fdD9Mz
20YxJkdW26snAPBL3TPNRpKDiItuFzs87LlZ46zWVqwDuOoVwiupb93YuaeeitMImjq/gsZwHC6S
wpFk93geKo3mrulS5Pfz+NUaP/ZGeP3wCv3dZk1S6Mkg7+by7aHs1JwkmAlqWyOsip9knJ/1WBaT
ZFY4b0fv2sJ4JibknezcDfeDcl+3kiKezATnZom5jSDJRE5aQxIB42d9roAm/S037263OF+brd6O
xxzJS1LW+ZM6YXrb623Ms6ZxIxvtFzvcxRiPgJ4Wug1FjcbTMuKeMlF/H26Sx8LPidd8NMLmACBl
fWglEBvJPvLwv4m2W15B9CCo3ZPb2x4pb5ZakuwK87Pdyrh8vtStdU4qyFGgI+OBF9Os38dQaaLS
h4rw9OwM8QnMBAANRGBRPTY/JOnXfvj1P50endnfRXHLBrOYm+H37fJ75j45aThAGuy6DeHdt1sD
+2A7G3WRoyKz4HolihNWmuWDUxIEKPEPy0ZvhpaH/80cFxBWDDNhFgvgPkzvA+3U+0WneTUUqNcE
74RShj8SJ0i75XGhIV9ds4FGL7o+t1vUvS+DPEAohwQj6z6yIpdMNlPm4FygaOttUBR1BMwA7KK1
9RDXjUc7mdKMuLO6WxcXKmo17vt4Bbhv7bziSQ9L1J+gnBmWN+hyTr/qp87PkDF5quTtI1kejxlT
adO7wK4D8ZcNt/36YiTpaR1aiVOK606X5fG4sX6a8lRNwJeTLnqIfCVsi7z2Niv2lcTCpL9+nhKo
RhgxmPTjg6ObPvSsJaFKXN6zLQL+ZfCEYbr576OR6naNNyySa9aat243ADgGaIXVYRYFsmeDGDKy
M8YFrd5uWotsE5Byodp5CSbIjYhhKjOodsZRF1YnW0P7bUP7ujzon2SwbHEou6yVC2WLorYgjkIY
6G0w02volMfR9ZMvtoDWnqu7KF3yw2O9YQ3NuKHlm0AIeborZKLp/+EzfwzwGRQmhvss7WFAPZhn
ErUA6PdRdTKQOimB9Ppk3+NVocG+WOOcg5Q5zWdasZGHKWD0IMNxOo+BHll+I33niW+0izHOOZJN
ydWkQF1UL0Ee292X2Wl0QbtF3lLc2y2K84IxqanhUMb3M0c9OSXd83Uf+I8jdVkId6MVZVGhUYnq
IRO40dA1VJ5cf/Ktc4JRz/JAJFVScbS6mOMuN8gmTnWpw6uV+G4hjxq5qWRQBpkJ/kKj1aZUwAcG
RmOk3jqXfk4VLSCMlOr65skscVdZpSTULVLg5pQeFHn3dR/VhmQASvhs3H1/7vIaO+AMaYk5Appu
oUuVaHPoaatp0KkVFM2WsKDFy/+2Ku4iUyEK6pIKNKLFEhrGg+ke4vXbdROSyMMD/DGySsfaQs6J
4oFJPm7xz+u//x9Jxh834/H8ie32i7Ugdvdhc7J9DTJDBuiCrIMZqaAZ6QIZclsSD2wuHuhKoy2g
OEEW5d7Z7X0FvdN5XP1iksktS3yOR7mmyzzWWwKHsPUiyrsyUrQ+HIZBcjfIzHBhoXeHucwMtD1p
XEVTaYfast5MpJSEN6EZAnkDaF5pUBPhTpAydEqlaaCOVkeUkUAlm9KPbirxBuawry6GnRHuDJUG
BT9/gZiTEiDBFJCcFl5joiRHn/rqpxnfZJMkpxae2p1F7gj1c60MJZMyym279BINkQc0RXdJl2LC
SvXUdnoxmv6HxOmZj11ZJ/9+dMliUS0GhGGmg/05WTflqBZK6m191VRelsZGgB45BWFeB1xoNtt+
gbEsv0ohTBR3VAYgknxb/mE5xlq5gojMDOL8POqR20a6K/FS8e112ejfbA27t1I3mtNSmvCfPkzf
McwLBLhmzwyc74mvesoJwiPXN1m2KO4+pqTO0pTAl7TiS0ruKH2/abKmvDA67hbFnb2l6Uy1riGW
udJ3avpx0yVptGwN7P93mzbTNq0L4CbC1X4HOp9DyjzmLWIIEMT892Tr3C08140VDzFeXZn2kld3
I8ZlbMkpY8Hhmr9zwSOPO0CCFpDclUMbTbVSejUhnp4nOaiPrduic5z/8etzkcQo8m4YZ5C5KoXq
aSZEweO7HG+66z4miVc8ilsZs7RuNaBacMXXxAED0lPuQkGxClHW85zxnGWVJM2QuBz/iDTnSlE1
oMeCbraOaed8yIftTSZs8BXrJoYi+dH4uTd0CGSw6pb2bm4ex1xSOBV79eX3eYcb0qFMmO7B0tzF
8+OCSv4sqQaKd+lignO4rM0HpJLgzTHLc1U/aMubbsPL73PupQEAnqDkjBeM8rhQ6q196/WJpF0k
2yfublLArEkKkHsHpZ56ZnNb9waYfE/XXZht9uuj+WclPKV6NYDTEg9OpA82uNbS7aNpJV7iO2r5
eN2Q5JPwxOqlMsRLuqKdvZYAR9Ey03+WZlHIOqOSTXPZ1bsLmYltNQAiokg2Q6fkDKbqjykt7CNo
3v43L+aH5cqkJHjDwsXW3PRHmnpdbWAsJ/H/t23jrpgNXPTExYQ1pGwftO20JG/6/q7FEF8uGJG4
a3JxQExC2KtyMbsjnfujlSv/R9p1LdeNI9EvYhUDmF4ZblKwJMuS7RfW2J5hzgEkv34PPDu+FIwh
arV+tKpuE0B3o9HhnBwlyfImb1OJYxHr2lUWt5alBvAxqvJAHTYILHN+NtreU/L6PEmRzsTadhXF
3ZyjlVLNRgtF0CkfLPcpXX7sH4tYza6/z/kwB5Txs2o0wF0ab2st8dQm0GVA3uJyOKbS/zkbzovh
DkttXWVpn5cpiE/9Uf/S/LWGIBULZLUF8TtsI4vzaAY1O7c0QcxmfBzD4bnHUJ7im703P02YpW2O
Gghp3pNh2Ijk/FuWF7NeMJj/ivyZjx+I/S2dX/aPSbyFwJEGdhpaoqDjb91BMxFryRL01A6B6jPA
u+nbemR8PspZkSxHqN0bUZznaSj61C2KFui8+Q7UR0+bSq8pQktGWyCTw1lsOy9w2A0eD/DdwFO9
tRMtUN3SWybJ5gl1fLMgzlzTbsnypEFJrXAuSKF5k3VPBokdCSPDjQzOTkEHradACkfWZPqEAQ3f
tiLfWL9Ww5eIygabhD5hI4tt7OZqyJYOnNoOXF20Tl41FJ5av2tOYiOCs1jSN6k1sRYqJV5uwWV3
NMf1kNkA/6HJaU4UH6RZwaokwb6ai0/KMhywbAKNkMfKcAY0MgysG9nKXb9LbvGODNdRhmclPqtf
UvhQYbS02nRNPBTW6eOUgJkjDoz1bjYOqbR3S3xUV1Gc2Vq9kqP9HT13tHhQSeo1MlJyccbbuUrg
rJWadaHpGDkJrEflOwoUJxcgkStgAX+SpkmbjSQnxEcLkx5XUw7sHeBhz7eWD2h2X/8ISLDS1x6n
UL3FEzgwFcndLhPKdnmj8OiTV0EyhoGnfvxDAYqFDZh0GfmcTAb7+0YG+K6bue8JUjZmaDSvQxXW
y9P/pd0uZ7d9U5RmPwGzyFbQ0jo9uFoVOKPMO4i1G2AzwOQF8B+PA9MWRZaBbhWNEOMnqo5ebbue
0zs+hEXtx/es6CqLu2wbWyUGqnTQBve1TE69ovmuOr0ncmToOf9dEHe9dnlBc6PB6WvzBKBcu0t8
o5VSWku2jU8Qz1EGWtoBw2cFitJr9sFCxla/p+UhUyRq8C8m+2tBfKpYX+fRLFT07y+PLBxiiCnV
acDUOwORklqs2AVdpXEOgixZ4XYuaFSq2xVdS+F8skPiRd/ROooZmSSMwvq0rxUyidzFThbwY9gV
wKKTIYz7DzWRvFjEgcN1RZw7SExd6RVGVJvRFkhHCYrdeXFvVvnD0GiS2IFp8G/Pyqvy8XwmSWcz
gHRkfCr0Rsf62QFuGtqnLfsx19GeNciAzcRu6Lo2zkfkrtIMDtiVgmU9rcUadJ2f9TIhUg3krndt
1mcLTghlpJ8o5esp+hElPyGhl9P6RYbQL9tDzkvMiRqtVgIAGD3Pgzh+Vk0wBjVKsPZf21kBeqQk
2yjTP85h2IPa1VWCVMDgHlp6iWQcspIz4gct4V3HqdZReUHX5U1qmbd0SsJGk5WX2Wf+pnrA9Lc0
uHGmEW9vpNzMh5aWyDRrqQIcrzGiyUe8olrzmMa0/TohMfBFX9IiPvRJV5meNpi9xL8Ld3LzCZw2
qmUW0dFBUYvQ4matnXuM7ob7zkK4mRsRnCrmiWHV64oaOoJJDIR783Lp5s/7MoQUPoAB+rWVnAbW
WZ8sEYMTi01aBWoVBYuKHoeqKUN3bW4iIz9r9APKEndLTA77wmUL5LSxdFuVtgS5b8D5eWoJdH7M
Q+rap30p7CR2lIVPpy5l0jh9DCbgyiGNZw/LISZG7tVkPrjZe9jgNtvJd+asSVGOMQWJcq+tnl5n
QQVurv31SDTP4G4tUx+UHk8cxvB6Xu1Dl/zY/33JqfDEUbPesN5oALhbijWdwZ8z3+GeBPHvLMdI
Yd+6dzZsrZvQMjZ6AywhmFSdEYldQJB7AAOG/kyD5r65oPvsXdUcF5AsoOpDxxIfo2fqqi9g6MJs
ytxCVHqXGMt78tIbEdyS1nGp3KllKKnlYQCYu/m6fzzi478ugR3fZsusaq2SpsTxoDBxcDX62K+r
JPUtDPg2S+B8WzmbcZuteEVP8Y2SfKHKX8Q9l3bqO+O7PMB1MZyLi6rIHXM2A9Xof1bpl7H+YtLT
/n6J1fkqgnNwUVz01YxJmrAcDK8dkAFPAWRIv+9LEfcLb/aM82W1TuKyi+DLyHE4F0H9SUO65mF5
mP2/wX7Qw6ncRjIUnv3F6TxOzdS0iWJHI/Q5M9PEK8sR8/irkvcvlmW3smbYfdX7DYWCPQLSvoPn
Qf6hV84lBtX2d1G2HM61KQUZcmcArGuzHNCZPCqlV0SyplfZKrgY3FQbs88ZPJKT0ofZdby+diVh
lvjK+UfnAAX/1kajeFScdUF/ZtPcVfTQgNJVA/SDFIRJ3Bb5S+t0ngxJ6Re1BzYnKi6PzuNwpk/5
pfSbm6RAMQlzToykt/zgBqMfA+dCCewf++clSilD6QygdqiGRdC6+HahWeR2lYKeEQxY5fcx2vFB
oRLf6Wf093hrWGGmwTfP/59M/j4fS4to0Ywhoeoz9aOjgeEJr1e8yXeP9WF81b00kA1e/8s6bbw8
VaAXIWn0dp1W3LcdbXGgsd04IZ2y6DQkFsAntdI+2C7Vj2ukl8eBatYt2ixmb+lUbHkPmLipqkFd
M6JrdaqAH7i/GQKDwf5fv4tzbiXmo+J4Qf+27oYxeaAKmE2f9kUIdPmNCO6IK1db6mUuEKTlL1ps
eqryRacYfpTNw7JP5UKBjRzwx7zd4sVygOboIkyzq2fdPNjI/uRa4mv53YxaZWb5+8va3zmDR9Tp
CkDbaAnIGrTuudZar1FeWvN/v0fhJFWGwQZqIYt/IU955FKiTCgXaJex/mZFB8UJquhhzWVgc8LV
bCRxN7bdLvnUIUUcWG3kAcvvJptAEmllkvqHwHViQQawhsDjDrvnXCcMgMwDI+duizWkXXloulwS
EQjVTbPRo+4y9mH+XAChrMaGCUvTtQupwD/gu8vXIv7fgwIs5CqFu2gK2wBJ6wBA0n5J7mnWP6ip
fagc2fSd+FiuYrj9wvDLkvYqMtBz+2x3uldOx0b6HpAJ4S6bLlIXOkaoDLQLCSrLvi3i8bUg6Tuy
pxgcB+4Kpv1My+bf9mbqgNGcXWp0/qouz3E0gFntcXU+JZOssYv5lN98wUYUVxtoy2jSkpKQ/0Js
DSd60ECSKXXrQp+zkcOpwVA47lSoiKVZx5ryWQvGu4xhQzU3f2N5DV8bPwoHjGoGUoQoQZD9Zjs5
3UAzorLkaEQM67C4bf+wT9G5vERBfLt8L17YPLQChJ4a8MrvuTJ0wpi9WWGWx1YqOtR3XAWp9nle
b1QjjJVvZZ1IPJ+oFxCru0rhLqbZrimg7JFaVU7OUQ/LSxzOma99Lc86JjX1zJcxAgitYCOQu6Yw
+TyWa49eDa0DUrmvLXeKjPBUIoKHVWojsjaqjlYwEO4xXj/7kyIDpBIrxa9t47E9jCJZk7xHhSLN
Os/VBo+6d7r1o2oOLcZc929AUaoTZ2RbQDJkMFt88JghEh5NNnKiXvLTOILgzAesjB95pq9+M6dQ
2oDAzPZ3s74K5G4psphKmrdJhEr9FCie5c831ak+s9H/90WJm8XxEdu8NoCERAnd1NCJ5FlILsRg
hE5UUJJ6yVMdWN+i8B3TbW92lNN6WmUV7RkX9WpFXp33l3TQQ32Owv2TE2vJdR85XU874io9ckAB
UbJgtmPPmNrL3Myha8SXwumf98WJ9f6XOB7QQ1XdbiAEBB8jskCkJjcO3he2rf3viZPt5v3s89gk
NpqoLUdjToBx2H0bk0/Gn/urkKn7z79vfn8F2lyjDor7c7iG+AySb7hpA4YyXB1liX2xAzQI3kQO
QkA4prfhrN4Aviuj6B5q6E0FbleG/zepft0FjH6sw4NMhuApGnoE5+JVJHebVeOgxC3m8IOVjSyP
R4wEdrCtj0mg3Q9h9sReRguAZVUprJ1QITeSubssiUHdnWe4RzslD0by0dL+bKODZeNBJAnchOHh
RhIX7DQDqYpURcGkn20vdujZafVwQKNprvXnfYURi7JxgMDKdyweK2d1gOVRdogRDfI90XOw2hde
Gz2ulSSoFpoXOvz+K4c3ryhqk6KtQYO1gm4tbo5VqVyWLk8k7l4Yu2/EcAqZzXSN6gT4notCAz3L
Prlt/7K/Y8KVAKMUUPvYMKDkvtX5ruj1qqyBHtOoq5/S1u/JSZllQbXYkDdiOC+rW40aE4LY4h+a
eJBQ2SFaOwArl7Re5u+vSlQiQQrnuizO3TIUb6CUsUf2MToCUugMVkl6Oxx7iW6Lt4/gYWWDpAbo
Xm+3r9KryZrxGcGKZNFaxB/iOPKLspHEZkJFIFcx3C3sJmNeWuC0CJru3BWtZ+bf9zdMaDjE0Q0k
wCzg/3PewNUmkK6ZQFdxogcjMb0GyBkYmJTSJYgXcpXD+YKxbyebWMhMOGD5zB778a/9dYjP4/r7
3Hk0lq43qGey8cgcRWf1OM1N0DVLsC9GtgzuPNBfvBTm2qA9t1LCOkm/RVXx574I2Uo4w0RMUqtu
AwiBtC38zqVeoZ4T7X9PesJMrtvFmWVruF2uA/IhQFdx4CZhb65n0w3J7EoMUrYazh5TA7Q91ojU
TaSqXpE794Y7nxNqffm/No2f4Eond+i7En7ZpIfOLM80el6m8rgvRHL4fPNqbi5Nnq8t+FjgxIpU
uTXjd4DYbM+FH8uatV7PBhuH7wzfXNAgLrpsRkbsIdHziBEjGykCHgpgnTJlqNgAtkZ7gOcBgNur
h+yrbQwnq6Lnpq5PXTOGzWQlXm/KcMWF/mYjnYt72rF2DNrAgBo0ouhK9Iw56pM2xQdtzr/uH5c4
EbyRxfm2qtQ1S116+OgPU6D71W137o/uk/qgfq+eBj89yGZZhcq+Ecg5uUana55mENiWxiHPzTCi
1iWLZDBi4uBxI4d9xyY6VvsGGEUGQjgbDATfycUI4sda+dkirn7UXVBWAEkjcB8yKrFmUf82ChdX
5eH8X9xluO80vNSoz/q3AeOAV6F9BP7yUcZDIJXFOUIlUqsSoJroon1cg8SvfVDb3TJZ6UH22pUd
HOcOowxYRUsKCJLRifwlXQ4EfO+NmkiChn85OACBom5NkGvmvaHTz8X0s5x1N2NJGvJIbqjVoX2c
fMa3Y5+bYAwtNdy3BKHjYvijf4vl4SR6E8vpNYSTMZ39IqVeU0muX3GctxHBRaxG0hgUDcLAQwY4
90+ojwoJijFg0LrFp/J1f0GiCi708Loizo24JJkwq2CDL7oI8j/+xmzPj1WH5i+WDzQuBtNIyaUp
3kbHJISxnTr8zDWy7GM8oWoUEDTdOPN0NCdbclJiRbyK4BRx0JO+iFLXDNzmNIL8feyP6JKXvC6E
QizNdVTT1WyNHyi0OwuzMhOSw7Z7R2ZfUR/B2io5IOFebWRwjsIYIgQYFC4qu+0LT/9D82pgtfdB
+dy8rKHuNUdZn5nY3W9E8v6iG5Zi+DlkeKQvegiAVn95MO+GkKWjy29y4BTZPnKHRYo4HUFojNim
ij3Lqi8TufTVKok6ZFI4nxGvxjCQCW03ZA2X8dHJfdJLBsHYzvyW67vuHD9JoIwYlKAZFKLtjDAb
PkfujxxUuxM4JFxTMkX5L8dkosYG2C38427lqKxHJbEWtL2eq4fyAo6gkwuIm2AKmyfGsJRq/iKb
qBcv8CqTu5gNK7KdIsHrQ2Ojm0N7pLTxTPo0GkjuyDA6xAd2Fcb+vrmd3c7QAPWEbnJMgWAMufus
TqaXDPPzvonJxHAWpo0JReMXsimkLW9Vt0IKiR5y6cCjTAxnVbTMUjA/o1pZa2creiLD2UwlflUm
grOjcVFIVVE281gq56pLznPjXNKevCd3A3TZfxSPM6RWt2otbcH5qhcYqUXLn1ZpR+K85yVylcI3
4Hdt3fVmDfUGs0fSTmFpfNLiVBKHiXfMcUykHlyw2HK3bQyQryqJUI+ygX+9RrNvJ4+5rD9YnBa1
rlK4S3ZpXLWeS4QNw3fb687VIQpckF25d6zjPj3IWvzFRnoVxzmGpFDafi5hNzqpb/DKDmPApE+J
ejePX7Paepf5XKVxLkFN9WnsWRXeTJ7K9fOo3LWmJEkuOyX2940jGDoQY4wzTmkGvlv7GiVPJoDS
3+MFrsvgvEBlKzqx2RBdDYDNAWmbSXmYDNkUN9uM3y+IqxTOCRRLVbtok4ImgGclW/E4fFdMglQa
ZGio5/MjcyxXYcfAewni6pgng5cUgek+7e8VM/DfVnGVwV9z6qoCFWoGlwFr+2PIRvTAUI1klWrh
Zm3EcMZZaTSKV8YMqlc3avm0yuq1QrXa/D5nloUVWUapQK301tfHDDMIQWvJKs9CY9wI4YxRWVUj
KTFeEUztqaq+lMZNAkjsBnSgkcT7y7aLM8R1yYcRc62gsjP+GtKzM8geXexT946dM8NCGxUARmOU
mkFa/V1LUkLQOwWsB626k70SxMcDDkmkbW0VMIhvrb500ni0CTIc0XoX08eovzSZJIaSieAuzCxe
+jEZ8AqPMGZQD87R7Y07wAYf9+1F/AK3r0vhbkzHaONmbVaCGjCoxTzztN7ER/eR8TgSiW1KlsRf
m0oBlKUyQqdDvs7+XJ1yw/IiLdxfkFjVfq2Hn1ir0zpqyRzhbs6nsFezk1GO530RsnVwxum44GZr
SnjKGcWoInYDXe1OZtxJ3leylXDm2REd44o55rRpXaGyYoM9oTGT6n0KgClmlaCmhv6Dt7rcG5aa
N2hpRZXDa84GEGfxptI89aAH8vtfvHVXYZxWG3pKm2mBX1tj8+w288lpqhekoiRbJxPDKTWGjNZ4
srAmbX5Y9cK30XGglDLa2n+xnV+r4TtfEwtz4baDWZ3CCOvsMQZ+Z3yOzClwtece72Bge8elT2WU
xJLV8TMtqPybU6NB7NRXx3XRDmShZ9OWodqysOJ3n3pdHafm1rI4amIgVlv77hbseV6erGf0wvhd
O4bvsairKE7VqTr3c8Ngj5u89kDo4S3p7aJ82RcitqerEO4SGgCDQvQcs3CY6wMKzr1Jqsd9CSKK
YXSvXUWwk9tEg4WZ9EnFYI5/UlH62k0S2CCxSw7sKur+0JGxjQ/6vdJ4hb8vWqYTXIxYz2u3Gg6u
i6zSywDdgkuAJ0rjq6s1SjyGbB95hzGTJnMcFBcUPRiLp1T/Y38p4urFZhc5J2Gaa6dEA+qu6gUI
LECty48siiM3sgKvcCWYVnTByEFsvLLeHpdWak6hq3gtWs2TST7nhozZjX3pbya0EcCpXGU09RBn
7P1eNAdzvV/IvVN/zUqMSOZfZxl0nTj1vBHHqd+0JE1KBzwUWIK2+I7+qnNd+4zgegpjn3xnMPkG
MsMk2D8x2T5yytdqQLLRHUxwNPTQOi9WO3v7AoTavVkYp3LJWMbrWCArOzJsCs0zuk+NFFlOvAoL
4wQEDXhgFH6rDQkZwZthDij9JUfMuAKiOw73lyH0qOhc+UcC51FT3e0i9LkjNjGmS0MrRN3jMXJy
L6s0SVOB+GG/kcXpdrauSx3rrChr+xOjKwoxAKU/j9/HYLnVT+1r+u09i3OJhTgb7VX86Mmcuvka
WyhrYmSDjUK2WeZ33UtZvOfFDa6s/8rhL92yKNEwE1McUxd25ESBkgRA/ve4040QThdsWqqgUQfC
axzPAXXWs1brHnBgJAoh1uvrWjiFiLoiK2ZGfD+0HxyVAnn/zqoGyVqYcfzuhK5COE1otKUDqCkw
8A37U0YfsvZlGWqPTn6UahI7FZvQVRT7++b+M/MR2j0pKaha5yODXrEKaVcd25O95bA93cgw3Doz
lp6lkI7rgTEJoLid3o7BigpA/GGVPMPERa+NJnC+Tasqc1rBYxn0lyEwDgxHJmrAO8qKlNlXWV5B
7CGuG8g5OsMobEc1YgBNGY7XOKnftkCjtdag1KQUPrLD4q7ZOi3KsmmhF9k5PeVh8kH/kd6ikuKz
Sq91rx/T130P8S8+6bo6Lix3rTV3rRY+yXqMIRH4VkPk27lXnh2vDpKQNiFmQveFSnaUbxKv3XK0
u58qOd/ogKdo1lPn+ov+rnTtVU/4/lLLGZYhcpAS0DAzO1ge3CHgCRXJamTqSJh1bLR/TQ3FLla8
O6c4NL+zTEd9dG6n7jBjug/dDhIHJQ5gfp0Y4XyHNqIDeBjRc6MDFjrCqP6SWN6cUDB1liegw3it
I1mhxFsRzoVkkWkoCCWADpBkftZN3lJHwaQVIVkix6PtO0ZDf3I8AP7HtHTCTxLqRt9p6wr7rirA
v9xgsDrDpNtcyx6LQlePgcx/5HDW5hRrUk0LrK2J60NWHfSxCVNZ+UNo0hshnIGZCon0KQFFYV/c
mMZnoPFKTmd/FQCzeqt+c06UYSoQ0EaLcsyG/uO4GBfMYEhgc/bXgYDhrZiK2DbtwVgBuNpLrhxq
WQFH/MT4tVGmyplRlRlGjhZ6BJR1/gms0sHU1SdqveRaCdc7eqvT38zKcjOX1bd9f8SO4LfrayOZ
sygkp4xpKCBZvaSn/i49mkcH/ROyp43soDgzWhZia5UNdxSjVSnr9K/WDMO1ksP+asQpEHSVEgwf
qug9Yd+x8UcT8Dj7mLUY/9372/vTybhTjkUYH96B1QRLvYribuKuNRluCFrz1l4JomE66qmsv0C8
a1cR3PWLYUqlAs4wKi39t0Z9WstjJoOjEJ//VQTnB1QlqwpjxYT4Grn9K2nrT80wzcSzIjX24wQd
2kuUf2hjB569qleJYckWyDsIdY11O0GrthmDh76IHk0KCP6++v/E8KOJbmQP1drjop/0OtDa/DJa
68GMa0lwJnYTv/bS5tyE3o4mVXMA8qx60DudR4HVv6/fMgmcn4hoN1CjQFplsQ3fmpWHblD+2hch
ORKeIr2s4wQ1UYzZdMZTO3wj6+CPMhwHYRB0NR2b8wZaV9iDPgPbEWNshq9a4LOPehA3znZgmFKf
wDbldxd3PRbOJ9ilFtG5AcHD+1jYZRvI+YUyj1Wtz1FW1No7HdO89vjk6pLQVWK1/CQF1fXENYAp
gliZNZg6AFQAksPhfV77unOccyBtMiR6hBTEGN1H02PT3FPneV/dhBHdRhU4D6AAZr7MOmTvwO0K
Au/Xufqh6J/6vA9as/QUzEbvyxPGc1d5PFmt3bS2riSox9C6eNLyNsiGmfqd0X4e4s6PWodInrvi
V4aLaRek39E3wQ/FO8Bg0KYRQVD6wvpXzZvskN8Zx+yp8zo/uciebGIXcRXH2daUdhHUHUwehvZN
02tgZkkx8GQiOIPK9DFJrD5nWDbdOQ/Lo3lT+gv1DDD20A9JGAdWJ9tFscu4LouzqmZdULtoMbxG
/fg+eTAPxskJ3N7THscgOXVHYAZ7diYd7pGJ5W5goyhMYhQwtHiu/WWEkQ1ek3p2XEv64WSCOFMD
hOrU9hmGbR2VeLN2b3XAZqwXkAD/2DcAoT6iXdpCe4OpIdfMWdzsNvVCNLwwqI9SjV+gHJAfUW8N
+3N5iEJZxkK0sI04/u4FxlarZgpi50gb/1iM7jVJyMHBi5HOMl8i8opbUdz9m6lWXLhWxgaWzYN2
YrEsa7ZIjvs7KHLwWzHcJaxp62IRsPYEmGu8azs37Gz3gxKNspSp6N7ayuFC87LTZ5r2gJrsDmPI
EhTJYY69EaUHBv8u62+WrYr3G1Otjkvkuui+qD3F1I46qCKBcf+OdOl2UZzvcMnQKIOBqLmvbjTz
OCq9hxkx7/87Ic5Z1NlIV03B45Yo9X1irZeIFLVXanUuESS6vbar4dyDa1OtdAxs2oDscuyY4bg0
jR+b0Y3r5F97skbeiHa5/dWJ3O9WKOcqMqccCtrDopL6g4J6ngxkQJjU2QrgPERFerQ12/Dv8R9g
7gQVZHq0Pk6h4eN/pNhJktXwF7JT5ZGSz6hRUqv3rRbEsjJEPKFb0PAaJBibJCDTfvsmTJp6HLQK
ZQ7bNFvfqhQETY3xslTD4uVrRoO2yLtgQl+NV9pxGeyfltD/6Zh8AsoPa+LnpNuAdhpGA9d/E99b
xkc6fEndc6wOEjFC892I4ZSiU1Kl7lQM4TfmEKZz/VTTNtDn9D3muxHDqUYDeAtjbBFLp1l067jR
S9mPH9dW+kIQGtZVDq8Vi6X2Jk2QuZ/VZDx3U/tNVdb8AWRpMwaUa+LReNE9Jy5lKDZCddwI5u4Q
u9CqxtDRSZdo7ktVuB+mSWa/kqNymN/f5CgqpGLxAILTMIuvKsCDo/W1TZ/3tU5sw5t1cJeHSWrd
BkwOu+WnIL1BYzD6aCaftdHkBxn9rmzT2N83K9IcZxkyA6Od7hp7+Ww80Jx82V+QTAR3b0waBfBT
DhHGMB/suvPr6NO+BKGbMNgctwpH4f6MmzaLyOqh03sVhZzidjgbN+kdPVgo8svic/HJbORwm6Va
jWKOOTIuFNl/ID/EYfxJR028e1ED/V2dodpGGrdvNSVUVVnGfNU1X2vjk72074mHNiK427ZJRwWI
IxEwkAxfKQffUv/MLOkAIlNY/hW/XQjnR52BYsya4niGIL8nfh4Op/GATUQ41B3dQBa2Co0Ubcyw
QwMvN35gaSz7ykl6THtp/WMz/yh1oKjUVbCvcsLBFG0jhdu6oVpKw0pqZqXp/QzO6iqoj0mQvHZh
/uyclHP+ui9RaEYbgdwuzkM8jPM4kACk9SAEByJjJ2sHEy8KLdV4XAB+G5fqW29gG32cGNOYhn1I
Q8tv/TH1q0OJeUMaaMB8DNKASF5PwtPaiOT2MTKA4L2yZvFYeV3zZzQ/eors4SSTwW2dY0fLnKUA
IGzMF4vGgBT4kdoSLydsmdFMbBp8JgiL+CmLrk8zZez7NESuarkQnFEAGKSTGSohCMwxlsfQYRq/
8mV1bGGYshHMXUrLWC+1GiEvoq3GpcyPZgQW3irxoygN91VQ6Gc3kribKcLUgJFF2EeAaT6WtX4Z
XKAeUv2FlM5j5+pBPQx3VWX82BcrjCg2Yjm3247dOCWtQoKxcn2q4SVVqquXRkse0CE9Iio8ZLOM
30pobhuhnCmUUdNlcaw7AXVdzybxpyUbpDhdsqPjlH9plaXUepzTPHrlX+4HNppa+0Pvu2EBbKsD
/H6Y48WovSPdvdVVziAGox6Bocim6pred9bhpi5lBUSxzV3NgYtqK8SbnVGkCJ7JU69+bufZU+PF
39cMXXZKTGM3N39JSW4rdYscyGE9aIF2UrzxUn0HfiFyqyCpPWtfzace5PT1YQpNP7uAOyyQtfhI
TpHvIzIje2ocF8kLUplhFaW3hVKGo62FajlJLgGxKEdDMzBcNOH7DHs76euuM90gM9DbaufFX24L
F62A3136YBCHO+ZVGGd3NAUPX5V3LqhEg+jYHJIDgfc6mUeGYVjlnozLlmndb3HCRh5nck42ms4U
OW5gkfUjODpvVcUNFdC9g+/h4hbueV95xG7lujzO+HTFGIuyxvIoRo27Cn1M8VHND038WgyTBwDk
YF+e2CKu8jij6ya3WmaFuOjmPmTNa5WfO+mAl/jMLM3SDQdgxmg+fGsQejskbVkgLCFH8hc7svgW
oxFecgN0vMN7ipzaRhhn4yXJ52ly4ijo+rvEfk6VC1Dr35My2cjgLDwvxjkdewvJreIzZpcKGc2W
0INcf58fJanJglwtxZ1mKl8jnIclwysUavVGAPcspU62xK2J4YsiX8+q+azF1mOZvOZqdueashyd
7PwtLhhYCYalUXZGWutz/2IeAAhwmhJ/BYIWC7UNiQmJM9KbxXERQU+pkuprhZLFB+dIwvhih20w
Bg1IaDGdfZR52n+RB0BLwBFYDpJCb9U70/t+LGsAR5geA2kB/DZmgPyp8wvAmBjhcpJiH/3Ljl5F
cm7C0iaXVsmMacbP5R+MxzMJAN5p+IY/+MBdlzgJsTpepXH2S0tgxCHPzwaoKw/ciqfUJad9PyQT
wVkt6ZTW6lgiqK/Qdh+r4UQSSdVe6Fqt6yo4o01Hi9LKhFHpJDF8SqJPLZAIcEWxDkTcW9T2rL6S
ZN3F63KIa6Kz0TL5u9Gdl2pWWPk7tb4AC+ShTDrJsoQe3EbdQ7MB6+Hyfd1qPFNLjxwS1BX52BaD
N43Zn3oma5UTLmQjhrPhibqW2rWw4VWbPdKeDeNxXwOEvTbA8vi1EM5sG1yqY2N1JGjQ7zoYh7q/
H9rQwMhMNr84Nfon14cCic+ZfNyXLFSMjWC29E281mp6O5c1Spya+lfpqJ66XvQJ4LTR/Uomn7SS
hcp2knMXpjLnSZfPaRg7yDtO6dnscsn7VSzCQS8t8LE0QCO+XVFMhwTQjJh6BJfwEp0KU7Jjwkkg
Da7OAFG0pUKx3wqwtdqyQDfgYhSDvcmLYPhm3tu4zh/te4BnwwvF4Dv8mB7cIK+D/eMS3l0b2Zzv
a4eiT1VwogaNc46T06K/Lss9bQLT6iTXvNC0NpK4bayNfCoiDfjzSWH4hTv72VT4epRKfJ8wft6I
4X2fG8dwrtC/MYsPpqUdlbE+pnMcJO0f+1snzgdsRHE+cErHMWoVNGADoSIgvn2jqV78Z3RLPpZn
LawexwFgrV2QyhDWhQp5lctXbVO9cZIlw72YNoXfqJ2vlpJKgvhK3IjgQhp3oukIRFDEZIfsAbzM
AGUxvs4+S+dld7Vk4lt852+kce5wzNq0SDsYAJsrZi/k1ge0RDj9bJxXvshuYNnB8W1UBQENAghf
U4CQzsEaAOs0v7dPrd8xQAvMvADOAr11UXHnhBKVERsBEPhNMK44qHe9NXXHVeK67jCOqZysx+hY
HeJH+rCeFH/EEwghFcKco/aetnagOv0SyvRp45L1CljyrdqZQWt/rOabSOvBBjt5XSnrOBfb3lUQ
58jqmNSjEWN1ZYQuGrLMnpVjK5249yZbRk0t20rOcw3ErpaBZUtVo7+UjR0uK7JEUqggsbEhWcpe
XOAx4U5MbUg/xiXaPIfltacfLVmnqogGSNfADP2PAO50Imet4qgdXHgK49A9RJfeY2PVZggWoOik
3FkH/RT5HTDulDP6JSSWLlsed2QNMMGcpMUuluQLNVPw0Ib7Ki+MBzbL445pbe1sNhs8tZs0tJTU
W6v7FPysxaEGA7csKmUe97f8wkYYd8eUJe3V3gaGe0TVzwBEOkVZf8l64342gByvaPbNqumhYsvw
UDSZYO7WcSJnSuYYj/LqNr8HFUVohawtpD8237pwCp1bgALDe66fsj9lyWFxqOeiem6bIMRGgPLW
vIcpzxUb+PyoU6g+RhH99UTO9pFxNbyn51Bz8TQzTEADm3y1vuld1alc3DyDGVIlCf9D2nXtWI7r
2i8yYFtyenXaoXLs8GJ0dM7ZX3+X6tzu7VF5LKAGBzgvjSluSjRJMayVj0+0Xg77FrNpkish3FmO
7SANCvMixVAcYgzZ63UlELHpqFYiuCMrxqjqWrYVX8WPy/JKls6eA9RjO93f10UgiN8oknp1tuI2
R+9j0BzN+CIrv8pcsSN0Q/YFvYENvjN9y6K4HqopYHn5pxWMXTOOsaJikEKxi5MUAZ8h98Bj3tr5
tfKVnKNbxUnYTrkrWubc/MJXkrkvHFtoZiZboM2s9coegjsdzNwYwKqzly64D8af+4pun+hFT+4T
j7Vi0ALWa5ZAMFcjlFVq7vTayQxU0ZGyJGfvSDlD1MBUG8sUpY/Bb06Rw0Z5xx/SIUcerj7ua7UZ
zFZnyBlkpWWxErAmfR/eVOQ7jWU3iJLjvpDtvOci5W3TZZUIEBLGhqqg+de5s0PhKXrNNU+Do9vE
MY/KN9kGZY6zCG5sO5lcieWSSRJgq65l5A3zmRllcheC+cJpr9nuYHvMPpSFrMRx2aRcEAVU5Aay
u7ly1fAYGqc6+tZFkeBB87alvGMfb2nt6jjnYVySLoXTj06LL3uRM3oLyuiqh/h9y1JmBRC8qUNu
ZDAgJbe6H/v9UcXuYnALAjxHBDREN8wVJBwmMBTx/at8VouSzAIYB+wfGC0yOyszjWtDCvMPNJbW
UtivWCmtSrLWSbIOpcmvyXjSRkG+sLlutRbAObLFqpqWBAYaIKcFRDPxuboyDgyN4COjomtBnN+q
QLg+VSqG2IE0nVTnELURIHoLjGTrw14L4dxVnclZmAJMxF2Sazm+tXKvCAVVsc0EQJV1jMUwxhKd
XyedlW6xqFb+7/nEsHZlCfyREzqLuY/5+X0nsq3QRRj3dcWKvEhRj2yjXr4GGpg1dBCzCmxsK5vC
+pahggIAoOQ8ewf43AoQ4qHnl71tUDAKMYosWDTtsxVKVmJ4dxjTeMzkDmN5aOqZWeiaRQUqwd81
FXGvbjretSTOAwZdVRathVZp6+nnyKmeSkd7LI6tWz5rmBgIPMkfj7noWS3Sj7sqPW6lDmMyjDRn
nG0w27JZ8qfhCBTXr4tT3qPC5GKnWjRCt+2H/t4e7xYXsJRF5RIDPXa+U1XFTsJfHzHBiwDOBS06
1oz1BTiUcXoaxsJvw3tVadz/JoRzQ4WVmm035YFr5mx54Whkt6b2dV+G6II4D2QFSj1UHdqhcxe7
GjX9aVFcS86ugHQuKGJuDv6sTZBzRMGshzKBESIIj57q1QcLPG653Sa2dpDdxmlKR/qpiziON20B
00ZYU6Iy3gucVK2sk9oARQYGhx/V6LbXBc/XzdqpuhLA5WgDkVqLLGiXs1FKltIkbnoTTjZJnBQs
ZbaJ1Cb1degKJOE7dCb2b1CkH5e34eketmkHKwml2g4SYqedSMR2QLyoyI/bjoD1tZIRM4nJib3u
4nNznJFQVECH31dm0xxXgjgvlZemJCsoJLmxQjGbcpYiX587cXVxs+SxujR+yDbAKxJY4Ii8rWfZ
FrjklKvQA1JGfcgP9NT72TfZDzHQbn0haCX9bAUBc1tP9I/wiqDEoJxRGktqGgXjREP/CAWPzJEy
r+8St+o+0E1Cx+CvIM44q1yNzN5EOUJr0U3si7sqBERnVwv02TbCixjOCFuT1uaUIL+Opf7U0uGa
jLNAhODIeMYAfYqIlo8AgwIPSdT/XuSHpPT0Rhd8Tm+xgU+pVyemcSY4x9pS5BM10f0lP4br8pw8
5Y7co/UbfsFsog972Lf5zXTmckUaFyPlpK+msmVJ4GQBZHY5ViMBT56oDrBZIForxpURLbUNg1TB
o4S1tVmJO/Tim+l7CtZQgoVD2cX6RoR4TL70V6IS4+blgZ8ZBRvTVBU+IOt9nGYzpmhdwyiPZoz3
bD35jTz8auko8Mebx7kSxUx19TqQ1dBku8OmWzeP+XxT4f9NgYhNa1+J4AKzqZZUkyWM7Zmjq0eG
nSSiDSWRBHaeKyXSPowsuUC9Mp5eqvJWFg7hMqN6Z+UqYOQwz87ofTgrt+rEGGiVBX+DFryfq3lA
hfYkVzSdsn0lF2GchVugjC3jN8JJ0L9MXXlM8vYqCZaHD3xIKrjkDdCRmujR//PQCrWNl1JNArfH
a1g9Ta0ffWTIV72I4J0QMiVaYW3LcovlXrceMYKXiJ4E2w5oJYO7Gi006nwGxilCk+KT6/ogefWP
wTFttqxoPmrP+6fGQs17S/h7arz7Qe5n1ukcg5sCzMVh9JuEit01hl1qpyoU2fX2Q3GlHOeE9LiU
hjSuApdmpp8lKlin62Mst65kdf48tA/zPBxyi3ppExxm9IbdfW23P6yLtuzfVx9Wn8bpHBUYeygW
P+/u5PZp/++LTpNzDVoeAFKsjDAFZd0l9bmmfth9razMjScRuM2mKtgZRwuPPVTfcb+gyFRbJpjS
qvF2Du5CEVY8Sw3eGcbq73Opg1K0w7BU6MuDHuiAPOZ6KZbrJJ1dOhcLGJLRKgpbwbN7s1CnroRy
33AdGOGydJgzz1DBvabY77KB73wTPcouPYauCFNccIY8SVs3thGaQxBnNJILEpr7ohTBL2+GvotG
/Mh+lM5AX9bwwurN2066mWHSKb3Wzf+qCudkI9JGlRVgFGAhLu2fU0v0qBbdjcp9u1ZJrZQhIGDs
swpsVuXpjiruxGVsNsvoiAbxRJfDfaskKzpsJyGSL8FLl8cojPza/1i3rwZPQtSsCFIC7mNVKqon
uZ7i6RSqttTV6MBEdtZ8D6Jv+4K2NbkI4sJ5lyydNgF5wQXZh69aoH2jpkDEZozF8uofXbgXxazr
fW0Zgeka0z0662n/TCZ7X4vtl+5KBucRal3LWiqhZ6Uo7jyDJJiRYmP591m3FVTva7c6MhpV84j6
srcvW3RVnF8oU0kHSyBiezceaAjYf/XQy9/04fe+GMFFWfI/w4M6DJkmEbTaa6t8KJXoVVLk474I
gSYWF947Oo1FLKMeMaHaS6cvedC5VHuJTNF1CSzC4hyCqmVDo/bAupKz+cUwuzugxTp4Dx729dkO
E38Nj5+I7OJGn9WaUGAOjQ8RsW7JsDi51B+UBECJBSLfYgiO8I1z8n1ousjkPENc0TLTOjYT7ib3
4e3iFu7yqXBZq6P1h2Pgj5gO7lDWZNBe85FIQuAPkaFwriPJUlAe1NgDnqLoSjfDq3ASrRpv50oE
kR2cOoB75mmpjChrmqVC828+DywUHpdD9MjWu0LUTPcvcdtWLqK4A1WbpJebFq3bmdBvCgFWaF0U
wDNMnz8gh2K+UFGxvUb4YLgkFTaPa7ychvJBD/2seiLE3xexXWZcyeDsXsaIwBQNGK1qPQaow4ja
zXs2/PBnYPwj24UAYf6rFBcX+0a2sHkE1xul8nGasiuaouan9YJX52Z/fS2Hu6QJE4uaOnTYFntr
8wGZ5Y7e9y/goPxpfDUObHQLXDiDZC+i8a1N81hpyFl7UQ+zugz43srpSIveztprOWm8/YvbTJ1X
QpjjXKXmOlXNaCxRRy3VL0sZnYpat/PgIcfmmvEx57gSxoVLVS9UGSk5lpLbwkvb3tZyct10ucAY
tw8OAN0GuCGxTMCFLU3VxwbLLYjKwwHtCEP3scG1f2wCEXzImmszqRQFKSxoXu3JUu1Fyr9mmfV5
Xwz7pe9cLuZ78N0aJmY7uAOTEHu1UUPs74rI1+bALlLpLqtrRyHyt1bLjjHtD5EZCbTbjJaajEEZ
eEGD8rsYlabN8ahgLjPH9uKkZrapvGJ6YBZR/myqt5LDGV9Ao4ZS7Fp7i/G1Sx46Gtl56vWAnzMX
t8fQYiNovGx795VE7kBTbQyzqUSJZ/gsO/GxPgTXxStxWIlRtEIlOkQWwldfVjUDlJYsWKNVWyzM
SPWhrhnpauoo8vABRjt1pRVn8EGBcbduwmuH1A8KOUXlrWk87FviZsJxEcFvQkrNYMwSUN0xdmOd
qRW5RZI8yBiuA+ihPc/Wr6D6CAH6SiuewmQcSysOaojUyysA7zsj8aRE1KjaLvysFOMC1xIUQC2p
IlRijtmJTe4Fz/pz8QkZjce2jpJB8G1t5jAreVzcAgaYNGaAugAODHXBie7NZeTu39X2m3Elg4tZ
i4yC3FCjMTC+9fxSj97rQO1uT2xTTH7cl7Zt5xSpkqKC5YpPRWMQh1tDP2JRrDnl9CnFa27MH5rg
176YTY8LpKA/Yjid5nZZoshABh+WV2n6GpDQnnKBKtsyDJMoQCYCPyT3SrAa5DBthySm717q+hVL
nE4pgr8XyeDsLTezEcwruun2uuZEquJFumkbhYgt51/s+qILZ2d1kXUzkQiaQ5mtH8xXtNpu0lN4
PXiqO9xI96Lh+m27vsjj7qeOS3TcEoQiWaWhNyi55rW5HAlSZqFa7HhXXjXpqJWjs2diLZxB7ece
dvaOBV7A2Fz2rZOIfHzztnQYtiGzOMj7oGVJ6ygvgRtKawMoVb+LloLSRuBbN7+glRDOJEZpINFg
WmAEmmVX6awrMo03yaB5ci2J3qeb+Z5ODZmg/yCb/FJTr6ZdEi5YVSZ56CwNiLLVO4rpA3CsJbmo
OrZ9ehdhXAgE92FYmxVy9KR+Tsvrajk1uqh2yb7JdynSSiEu9tXghw3aKWQPj+CQssnXxVbvWEtl
PM5CxEt2Ff8uzeKxzS2jDfK5AfTkB6tx2y3zv+pZMueSZLqQRgIGgdv4WC5+1A+MVR1gpQfLIQet
tRuPzZenfnLDpnrIl32nu/lRr6RzlqnHNJfMGmPMGL190sPmtDSigvq+jVj8ngUeNmOqWjPuz3hq
Za8qflLT3tdCJIJzTUpOFKkkcIUAeLKnzrhRl9oFzL6/L2YzRdJNhWAIU7EQC//pmmozT6vKwPYt
1a/6/rXSEqAThQ57d8/Fse81gVoiecytrFxhCVlhk2IiMxueKH2eputp+CaByToz3VD5CJadutKO
y5x1tZQKAowYF5TWdjSga4VcUxPptO0KL2fIeYwq1ktLN8G21Q7FkZTxvR4UXq0bhzIzRC/7beO+
yOI8h9kWaRwOBlZiz9mpyJ3wqBxzp7PJQ3RLMhtIwAdhm1FwZwZX6pSXQkfdCjLNF8w45o7uxGgB
V1c6Jh2Ug27PbokyGlbsfZFogbY8DnrRkUmzhhCP4ii3l0Y5GUomeIZsx5a/B2pw3kJusiEZIrT5
tOBrmx3m8FfT3tf0uhGyBLOree+GL5K45CbJSU3TFoso8nLs0NSZw4c6HPzlFx5Cdj3cEuv3/rct
Oj3ehaSaidcq5r0oza4Gs/KJ1h32RWx7qYtOnPuYDGBtqgG63KS4k+QXknvpR2ixVt+wwXkMzYqU
rtXgkGjO2hUkErcrRDbAuYkpiep4jJBf6ECBVJbW7ua7sfw8Vg80EgQnga8wOF/R5YMRV0kNZ2dc
GRMYyYfZplFlp+3g7l+N6PY5T1HNE5b44tFyLbWxUysA9aRgYkwggZ/1U6RlAgBhgkwpCq5SJf1s
Js1xXwmBffHDJ3OsSBXN8PAs0fwH/6Svqxg6tWLBxJhIE84JFIkc992Cs0qkb3P0MoomPwUGZnKf
fluGbVyHGNxSx2EBykDsFvJwjlvjYTBlfyk+NMt3iXsm03cVZUNjXMKiQI3KSEzEPSCDgoxqocJN
QnYuOy6Nb4uCdXfO5kmLsKMzeuVj8caxW38GN7UrJdgn3zeG7Xq9oWgGxSAQsBS5YzTSUa/CPGOr
0Jh3cdkMbX9IFne877zwSws1nVyEObA90boSyp3lMKdJMg5wDvXwUgQ/wOHpDNlNnZ1H4zC2D1ku
YzLl576mm2a/ksm5VanCnI2OVjRouFnzI6mewsnfF8F+9rurW4ng3GpjSGlBI7YW2Wfg9PoG5up9
AZtZw0oA51SDOaxKTU3ZZtMpz889wcyx1ti6eQiVxzBLBeK2H9kGKJVApQNEEv7RIcE7KImOXI8o
toI3NoJsgu3S1k+fZTd156sP8WqqANAyscyC9Q9+wVROllxaOmQnenZspcNQPu6f4HZJbCWACxZh
qmTS2FiwdJ+t30d+Q06NN14Ph+KgRXaRCD6wTbNbyeNCxkwXw0oWYEaS5HpYXpsYTF798hGXfhHC
b5nOY2woKT5ut8ZCHQiXJfIQarFAk21XsZLCPUFjtVDnIMbARvGDAh33Oj2GZ0AKN7mt3aifAWPo
Vk75af++Nj+plUwuinRaMKa5inE8qhza7ktGP/T3Uc8x37bG+a1ZfUxN1AwwMTbQ16W8H9LD/u/f
/oQYWuj/C+B8whC0Sm3kKCsDtPCkegqWbwyAPbC1hMaJheBS2+ZmArwIe2AWeIr/GaVy1EYXLQF6
VtWc9PrRNGY7xhvmQ0pdpLBbW8XCFJA7akAR2weGigv0WFDaF1jpVEF+MB7LYxUKbE+kFue8sybI
FyNCw9AwjwOITZRDrL4IlNoMvOZFKe6mOhVk3DIIuzH5Cc8AqN8lt7tz744u21MFysq+PJFKnC8v
CokaAea1gdH1KydXEwD2ZYz17AvZ/nwuOvHeTp4lTS6xoTpbT+Xo1fR1/+9vBqTVmXHeLa2KLtcs
NBiQQPTmJ8yT22Fe2mEAskf5XjZFHLjb7ttCWQX/LRAy+VXHqoi1dolATiWT9GiG06mbdRurkX7R
xjeygq3E0Dob6S8pZBidgx8CYnVf5c0jXf0CziNlcm42XQbAKTnPbKu+1UVTmCIB3Ccch62aagYO
dF7ObXtcJkFivu3HLRBYIptVMX/OXRptw77IRvi85e5/KKqRi2XExGHM32+trhtTOE2z+XFdZPKr
loWZDHlYYU4pO7W6rXqYrT9oBlALGaJQDmSCj3xdK3lcrNLbZVQLHX35vhueYpl8m0vgIhhLJipt
b9/W38N8M9iVK6SxpXT9iBWfYewPaZ6d9Um0xykSwRnEFMsqhrzQQM6r+6mLbDr/+IhJX3RgP2Cl
g9J0VjBoQCQ0rTADa2v6Sa9SIoiEm/5udSOcC1dIogRsiNXVSmxaDUFu55Qe5ETE0bodcVeCOD8e
aMG8KCWad/QQnM0D+MXdyK0+JRlG+HPfTITo3CLNOE8ehJIVBqC0d4HHfNOXtWfQ8qaby9P+Lf2L
77PgzQwEd43fpZT1MuzkAHXe5IQJYFYxfJsA/t83lCrOx0z7Io8LHjmo6askZSj7VueoU3NN40Xg
TDfbGgSdQMsE8p2KLfV/ml4458aUj5htkg+jJ4OgG1d1bLzCl247e3Gsc3PIDrU3s8kMV9TU2zzR
tXTOVDDdrJl6D+mz4RQnCtyG7vvY28ETSMsA4y4J6qLsz/Hvw7U4zlDiLqVmEKGLsmgvCJ2u0mB9
PoztpBctWogkcVc3LoXVxphId8lQeYvmKUNim21tZyIgnS3ftFaJiyXLHHcGoUhv4+pqTKBOI7LC
zd35lQh+62cu4zLLUgDKyJpypRitr9PAXubpuq1Cv1f7ayU2Z3sYqK2QxQ764XlosAzc/MIm63Vh
kUOVx9/3P0XB8fJbig2Wt+IFKHxu1hzzFNjIv5fQIdbjvhTB2fK7QSTAbG9QwFyIBcaTuHfVeRE4
ZWZxOxbJD7mCj20eKUFBISllzVbTIPfzRe0dIo/4JPMhftDbKX7a12vLX64vlA83C0byigFJY14o
BwLCuQQLT4WcCXRTRHI43xKDPhc0lQjNmOB14yNbDQ8SuzvG2OZawGSLBWPp1Iu4u7dtA9i0eHyB
r+YtPK2CaaaFU6ZXsgmy1O+J8hSV+gG7AHHeefunKJLDnWIYYLU5SXGKc/rbSp0qvWmX+07/QB5F
gMX8RxvuDJe+CqpEwZs/GL+akxsViZ2L1pe3jfAig2m6OrHITCQJq9pgjFx+GmF/CFN/QJ7WZIdY
WNLa/qbAGiPjf+ggcnlhYpLBwIoxGKTU5KqMxzvgaQkmETZFKCoAivHnQQjJuUQQcC1aHaOAmxaR
XfZfzEWE67GVTGOA+48E3iPGtR6aWY3ds+Ia7+/cC07TuT51hyOGxj9y/ytR3HlNZhMOVYFedlBf
z/FrV3+vayEoJtnyQishTN+VAcRVYZpl2DN0FMXXncTvrvRrDJva4Fc41leifHpzF3t9fuz3rOSp
U1YOyYxSfnRSPmuZM3vGUfXSs+Q0Xnud3st+BAACNg0K7nDBgQqsQ+M+W5KlFUnwZgYp4UslH2jr
7ruFTae3Okvug6VqkZpygTJ3J/ujotsatVVNtIy26XtWQrgvVsYaQUuMwnJNKjuI/lglkF6CXnKI
1gi+JpEo5jxWdxXlNA7jMokBm/RtyR500BxkXxP1af/UNh8Na5PgEqYU7IC5VaF0359bj31T+Yt+
MhwQbfqZN376yE42QFFUiukQIMHy26NRFi9yVuB5OuYeHUsMSn5RClG3YNvULkI4nUYsRgzdgG+3
0g9F+rmJRYsJ/3JqFwmcq4s1DDZLDfJn82ZwZQ8zs2DHQnnzbSdRfxShpm/b9l9x7/ZFg5k2YZrH
2LnNdAdULPRGJXXl54Zw8l0kivN7+qQ1xGQ5itp/S+Tv1vjShcd9m9u+HkB+mwDTwqQi96UqkgEA
Xoxsu7HVe5mkDk5c94PA3WwOuhPlIoX7VGuaTF08YQdCU53u2roCNJ1DVcc6ZEf5KOombkZy7Cgo
VJcJKMY4x2pJQWlJI4gwxgAN8hwA0nZo9YdJKg8GVuHqUIRTvXmGK4Hs31fewQIZV2fkaP2P6bFW
NDsbZHv/lrbfiCsR3DXlFUsZYngG86b8pvkABHAqr2PpI6vffyg8qJZlwi/IFnoG/1RIAbUWleeS
QVtlR7UvTllSCOxu07QvIviVFRaADHlAtB0BbdFRWyLP+vJ9/9S27+WvGvyaZWlZ5WRoITBNMFFV
3galoIYp+vtcxjCmVU1LxYo9c74LghMsbv/3bxvy5fdzhtz1wBebOgm7tuUXiaZ2EByLusQI39cE
yKr7skT3wdlw2pVVL0uovinBmYbHTr7pSn9fhOi4OBsmAR0ybJygSDldNdU5FW3Zbx4XIYzCV2XM
5VyQno0mxNQ39oRI/NJNP7s8srX2Tg7OcvLwAU1WkriYpklx0I0do0ooD3lwJsLiOLvZdy/ilQDu
A0RPumsGZNiYK58d4kfOdKWfWl/2C2+2s4Mw92U/+L08HYUm1MB0nV+xKuO6mnLG03FFH6zjWw3M
XY7FJ+VooqFWvcrXqRs/aSeBgW9aBODM/4jlwkJjAkygnLB5EoVXOjYDaiEiwqZZryRwNjHkwzAb
KI1i+c6Z1JM+2BkRYNqJlOCMQQpIb9U6GCWCIT+3WO4vC0UwHLqZfq604MxBS4MhlgZQHQ91Xzq6
0ehOMOiLM+sBUL0i9fUD5k1ZIZQaKIryOzT4uPpFZ33OLKjvJVK9Tlkg8AWb97ISwQ51FTIN7KJT
QrHFp8TRMU7AYxnLTm5Wp31NNg9uJYZzOf2YgdErxJbEoNjYEpP6+1C+RTzbl7L59ayksF+xUqYp
x9yKTdQGaXAfZ/dR+GU2jqN2D+otW8IC0r60TXtbSeNMOqZT1cQaPppY+azUqJSJ2rXMmt45g5UA
zqBLrSaFUSD6RwP1MpPYWtDdW0PuSXrl1+lyN87SgQS1u6+XyCQ4IwdMVZ/SEBi1SneuimPeHi3p
8B9EaDK/L2HWc2WlUw0CRfIFNE72PN5O1cu+jF2TgwwuZ18oAPjzEWzKevCkgb4DY1LSXZkJItDu
YUEKl3rktWoAfRx3hBTnrHYz0nfg7WP5cV8ZkRguA1lkVU4Vhk0LXHe7SkY7NhK7KQUdie3i+h+L
gzacN2iyYARFB1BB2bQhI25Of6FNYDkTaqShMxxUkE5oX0TplVAs03713YIpfh7HAJDxnWvYwylx
gdjZKV72HYikxRFwzw69Kn613W2XCM519xuGwpzHMEczUFIVfknNQ7vKfscicDfRxXFOgiEK53UA
shUSFH4/EABxL645WP6+fWxXt1c3x/kKqioqOIGByDj4CnhRE988JZ9oYscgctb9+cqC9zjN//Ez
5jwFIzuiBXNQYzVMdqBiWUHTIgcL60eBemwB4r0rJAbW0yimUvkVzJbK0VRZAFRSu29D7XUN2jvz
JzrhlWwdemDQNOTQE9FXt/3aAyboH7Hc102sQsfKIvb8gsydPeKG5wYDe288RKaCluCH6qsredxn
HlXpYrDyt6uaTjYl9kT8sRWkSdsWedGJ+8aHigxl2+LSSOuO47lrfaN/3r+ubRGGogMnArTCb0j5
q+8ZnSp5CXss5RY1HuHp3ZTPNjgZ/pMQfvW8zGQd+8WoNllqZxeg7EjIVSIJh5MFuvCrnjHV4iUu
BhAOu+m3CQzf9SECIZX0ON4Xmd2eigfrPu0EbkkklLO7QRrDKI0QsqLIq7PvFkbOEoEZbHo+wGDI
4JmjwFTnHFPdkBpzySn410LDw8b+tSl/BP2TrERwPqlJzE7Re0z51JPm1RHYhDpsy86/9u1gc4Bp
LYbzQstE0rFhwP3x79mpntntpIcEgx1PmPBwZzt0Rfzk2972r2bYCv9nwNLloavIhBQp/t17k1s/
kmPkgyvss/zUYXo499vvQlY0dufvXOBKJpfP5N2szlXFJs0O7CmKl8fJfKa2dZgOoS+Stm8dCp/W
ZJOZ9oaMauTQe318Fcjf9y9tMzlbKcM5uqUy0feYERbNHA2XzjfDztZVhGARfwSzsfenRmWwI6O0
SvntS82qO3Uy8WKbsRaitAfD6G2JAvLe+r0E98UoSAe3zw2b5ng0KbrJ708M5TKmSdFjsG1u7EoB
vWbo7J+cSAL795VvTco2BI0rFIqs54lx1D3u//1/+ZwuKjDftBIALKHFWgw8OieQRp0BDQ+CeijU
2XFso9DJoInFfbB/+aIuUrlEDNgX+VQHJl7Wvuxg8geUKeRx+G55lQcmPGxtX+m3siw4y003i12X
P7fF+UANkyJtH2dgX1muuukHQmHYq7bgPLdN/SKE84JBMmtjUEaod3uNX74Wbw4qAolxhZr4dX3C
Io9rnVKBWJGZcE4xU1O1HAGP6wbh+FVqq5/yFAgCsEAEv2aQ6V04pSZQiAL5LtV+JNpHen2X2+GH
e6ORDl2bwxAV/RhMTm5h+2iwS+Vl/4I21dBlS5HRotCQr/zT3qVUIVh6QnFXDh/i4JcRfITplKwE
qP8UoE0NxmfaGj3L2MulnxW22efP+zowQ33n5VYiOHdqxDqWaRnnG51aR4k+1d1TZ92lqiPh0PZF
bXf5VrI4B5S3zRRNTQP/gJWZ1snupMcMtNz/P7yrTQdRE2TzA1oJ5BwSdmaqBHwpOmgkEwe8bN5S
pXYEAiArFrxnhLrxXmhZchTdQMzSn6NnhvrDFr/Dk3kXAMFQjAW1/b5YqcY5oJK0nWHJYLYJyxkP
mie9+UpuJWDx1W4+HGbzx6QdmhpIcqIxOtGZck7JqGoiyzO2GybrJdN6Jw8PSfvVUp4ExrLpYVcK
cm6oL81lIDDPt9WQ7g7ocbkt3zOiGxXkYtaJnMxHEQimQCY/XJ6VWCfs0WB1Z+XQB2Ahp6+WMQk+
A8EBvjVa11Fy1GZVmWS2ifRcarg4jKd0na0WkiBGbbdsL0f4ZkMrSZEi1WGo4KpGZ/FVp8XGXfFG
gRX7oieVyP7f/n0lSxlqZe5yJBfKnfEUHCosxP0oQIrhAIAAWGiim9o+RKRKumpaROOpKuNBDqwk
Rt1HV54n5bFvMmztHqtp9vbNcNsi/srh4RUUk4wNoOtgEcs5Wm6S5dCL5sxFIrgo0vS5UjcNoogm
fWl6v1JP/fD637Tg4kgPBs5xToCjQEZfSyO7B51d+3tfxr9Y2+WouEgyLVEethqQNlgdibA6UmXr
1/W16s5HXZR/bW7+Ev0ijYslIyZipkhBv1bO6/Z5SSNseiYhWKwL4HtkZIajCCfDHrGp4VvBojtY
AWpF40uiq2P/vjL6qY0bTLVisFajP3VgUkTND0MITbFd41ypyr6FlZSFaNkylCjQTVizAVrPdeHX
TvcJC18uOUs3FB3F2J9DgZv6ly/6csJchImaNosHBuRJH+RXMGnfDEf1bnGIswAZaDyKZnK2Xw8r
NbnAolPa0KQHTq5+g1G6/LbHEJDl4OlgHKbz4nXOLBwz+RebRasKbBAYbnm/JVwlxBihY2LZ9MzA
ecktuj0M0iz1RS3abWu5COMU1EYzrFQz1Fxdeuqm+jznsq1nH9oNAODbH5W4uCn3mpTODVBK1e4r
4qevUgNrdPdFJCpxbme/fwXxSXwwVDojJYJTMQ3wHU6nzFo+8ia+6MLn8WOQ4MrqAC2SoDoZvWEv
lvqRp8hKBOcau7pTaEaBKLbUxU3RaA9TL5z8EZ0U5xmtKM5qpexAW33DuJyVY/epTkCsqJwbW7Xj
p97uRV+vwNYo5x4LpVBKI4XPKIt7Yj0by80yCk5u8+VgKKAcVzHng9nuf7qluZcmPViQgRo0coz+
Z5kPdiL5RD4m5ct+bNk8wJUo3gOCU7GrarznZHruhm9xKrAz9t+/ewSt/j7n6ppeL4g0AIxHI+BU
jKu7tFc/qXVxFS6F/99U4ZyAEWJHIR7wBiqNq9J6nYrv+39/E90fIzJ/r4X7/iOl1vXCRCNOIx5b
FAcOqRcFLiPqSx2ghrmB3d6p19VXcQ9CcIx8+kytKqVNgZ3a2XyKLS/qBrfC+lXfChJbgeXxGXSN
5jWy2ib2asPwAlO5CarpOAEDK9VLO9NNgbjNb+lyonwaPQ5pYhgLrINQD8Mbth658vRDcG3MB+yY
IJ8/Ry1whJMUw3RE8q0f1Mnc4diEdgsWJA/oXe5/vy3ORdRDrGGtFzCrgRm0thwUbqeMn0mafwZm
qWDMTmQZnK/oAUA0FguGk+r4VNa/sOsAgPNPbSBibN5+Fq/uiv2QVa7USmGV9iWSUPkcH/uvoWeB
kzr7Fh1lW3IVUQ94O0daieMcByCSaVe1CLZs1lu77k6ph2vL8exR/dJPJeHmH3MPe2bCuY80UCxk
SWw0ofGL5inMn4L0tU9ku9W8eRbRdYgsn/MlVdtjeT5hfG8yPZh1dkokDbWFRBBJRD6Ln8cmRajV
cg+fRQ/hMXP7X4oMDkwbcBAe3g/x24gsnH9ux5HdXlmC2YVt40SBH61u2dR5qItSS+vFaDD7M5lz
YVOlfI7Qt52l4ARyNdHKDXvNvb/AizDuqxuioovDHhYTg9wCHObTsUkctnXT3qW+aIx6+5UE7uM/
qnHfnTnANCZWRGmN+EeX1X4RKMfS6O9pSE/TEvpG2r/KVXRK5dDf92jbtnMRzX2JtTlnWMVC8WEG
pkL/GtNjJ9pr3H4yrNTjPj+t6tvYClEf7dzk+X8cEQMy+IF9fW5zk92IuuzbGz+GCfAsxQQM7f+x
9l1NcvM8s79IVcqUbpUm7GxOtm9Ujso569efpv18Hi1ND99aH9+6arCkQBAEGt1sRirHatEnBZJe
CnORnMxvD52b3QMlBrWSD4vXu9LB/E86R3u6vKP8LOhsm0lV57GN+kHVIaqVkiBKklM4zoKj8Jcd
Pdug19QmfqpxL3XDiEcYPYnTdXho9yCPCKI7Sl0CquwbESHsX0Lo2SJzIKSiLmOlNMFa+Ty5/aEM
xqtkt+6mgBxz2BRJWPLd8myOOREJGjrjPGBur+2WkxLKn22zDzpVE5UGuB/LgtqBqWD4W2e5MVZ7
wFBGBzD2kiOW1LGvjSJlN/7WnW2w+ZY5JfkcdhGofD+Yzz/HzoP6dagdO8ObWfXiYym6X2nA/yN6
bSwytapeWsce+p+/ArW2z/CZ/hc9da5Giraxw7j6mKamPi+gm4kP4Q796iOlXiCtux6XwDxRDHV6
RCvxOxKXy2eM6x4bw4z/KxD4ys0Oz0EpOlntrZLdda3oCuCmehsbjMd30aQnIaQyvFlx4icdddnI
b1+Hj/3iSDvQFLjF6+VFcfPljUHG55vUrAb0ZcHUqp2Stg/W/LiqjZMoD+F7yDm2H46J+vkSK11r
4MXexJ0TroA02MRVJV3wmQSnix17S0wZrzSqDF8s+a6sNF/vjMfLmyY8XUyqpReVoS06iqb56Rej
hCk508fep0E+KYENyb5ctsjNQzaficm2UBpaiSJBvamo7rrxutIgaJ3ediBquWznL6dLt8HHqeHt
zvJ/zDKEaUkKjFDzY/IprUn2vH7F1B0GZvEcqD6M/vBUyV65GyeRaf6HO5tmNrVLwECTrgNwf2CJ
1IG30aCY8k2GjACwmr78hVYsRF3Av3zJs1FmY+dITyQ9xOsjPc2BiunC/mp0Bk8OqFx94onei9wc
HVMY/20vS72K6c9lrFMZkxh29FlK703bbWYnjyZHXUUZumA/2TH0UhlSXc8AEdBtlxT7qRWdAr5T
nhejvk0I8hj6ZaGaEOhoTz7tISWW3/bO0nvRbgk0v99JXlkF8+iLSFVES2NCcbnGQ9ZEk+mVYQ55
on4vNcrD5ZPAv87Oi6N/wibbiY0WE7UzRhg06VNkvczGfoowdPQ9MhFQTKcVoRtFS2ICsYp5jakr
AF6PlI9DXzm2CDcnMsCEX1vvkiEp6hSaGffq6E+RAPrHf19vfJvJuIu4n6t4smkCYB2hlRGg5gfe
UEdxaZunEgkNi7yPCRdDW69NWmJKq1ZfGvNOjW+IdaUMh8tuwM96LUuzLQWkSApLHpSWUgGdmIVC
oOnIdhoMKcTUyQ6M7W50S+7Ua5HYHD9GnC0yH6rJyqKNB6CSc631taw6JE3/WjTyx7G0Ico7+GUv
IlP/Sxg822S+nRnO7VCGQEMkP1YAvfNgfi2/KEfFH3fy/8D48BdfOdtjPl43ovmsa2hsWs+gXUI/
Z96rh+krbeUkQbe//A25iZsNcTFZpuL0bCAksa6Hq4HCCBmPc38zDcdcpDPL38CNDSYWLoM5A9uI
t4MyOOWpfDJRpTPvAEx9VCsHOI/dIFiU0CITA+0mz+WyhJvoO/Bjeulj9LzcDp7mqs7yBVHx279t
IhMP7Snts6K2URK05TsTst5Wod1Lvaghwj3Vm31kwmBahxBTzls074nudPH3ctmXveRE2dPl5fDb
extDzClTxn6xkh5g2/iAWgtYZuf70UeocmJfEtji+59FKCya0JG7t1fJkpEshWJ46jfQeJqSb4sq
uaX9cnlBdP//eH6B4ew/Iyxfy1g1oxGZCd7hsuRYGeiIkkJQqeXHwo0N5olXLu3QjDMGCSY3R3MK
inaq5tShO32YvNaRneV1iYNv/7Yu5mDlWqrVU9OiZ0mupuXGHgUBnrdvmHBRMFMA6k6TfS6kth3Z
IaZjvanPtSA0RxnNCREbFfewbq0w8U63lS6eTA257TG8X3wc14Dc5K+Av9LqSeOIEiQuMECXDRD4
2cTA5cWco1wZ5qQ3AF+Xj+tpOA4+/VqSa53Sz8stHB163uaDIsBWcktgW6vMoWq7IU3Vlg4+3eeJ
s9zPXyd/9VCFfqECviBocMPI61pA31a/CIjgU/LeslvrzCVWa8YMmkzAy4m8Yub41NkP/eov8o9Q
pAbBO9FbS8zn7ONmgTIARKRV+1Vvn0mVu5FwUJMXClEckqHxo9uqxhJdhI1hFM2EDDRf79Cwbzpo
fi/fc1WQxvPXcjZDD8gm0W3aajSNIsQLaPBVVCjzILGeLp9h7nWvK6qOaWNVkyFC/NbGsvRkzEek
hqRa92Sy3Kpvb4xMc2Iz/NqTPojUBxSkM6cbgTZViV+30o/LfwN3mZs/gYkjthpLZdujXyGFqytZ
JSgp1Cd5fQ8x13alzK2MH5W7VEER2FC/9QaGAwxBms2NV6gbYqoefPkQVXu7lbOkt/2EY+ZnkUPn
G2YheIO/U78tsNwdkOyB27WS5TUdWlY2cUgKvbb2PXTb+nkhLH3HHFaWXdWoUA555DT1acFUlz18
vPzVBbvFKqRnUagl5oL+bFL6QPk4kpC7RWSB/eC9YuXmjNqE1jwp8ydNCS6vgIYS9l4HPxyEtHG3
EzCyvv3eY243SUpAzGvVuVu2fogwUOOEqMZ1aoZOPN9ftseNOht7TGjTLa3rVLsBrmb4oDfPC9qx
4NR1zEFUTuVmE9uVMZ4cJaRQJyv5KRqZfUazZBd70XVJHH1w7HsA127X1Mk/XF4e37l/b6fJzFiR
NaolkLFaHlwv0AfP6pugj4RlNBrQLnw1drJUSpI6TuUe9TrZ7eRdZZ1W3HkGKgm3qXEkVeIY6+iW
pahHw70CVYylYSpJN8CS8tZb9A6hYZQamqHRUes6ANu7eSTBus9c+xmX7wjEQOpPq1AUgP85N6ap
Y23uETAvq1VKy02V4XQYX4vd6Xt4iHajgRoAnV5LvOrLOz7mxiRzNmolQXIop6bXNl5l+315o6SC
ijz3OGxMMMdhtDFG3qhoemmQWpkCTbqbtX1tCoI6txkLnjacO9A50kPxdvNKzF5F4c/aiYG8Og/Q
NJTxGsZQlFA7lX8ZqyhB2sQGmQ7rm/HQmGExgJpd3s0BTQsNdEUHzwDXlCR0C2541DQZYr0m4Obs
0K6sl2O9tLiuCDmGsjfY7wnw599n53VBrVyksoEudjw5Q/WcjD8uuxh/tzQT+jREQ/bCTrRKZG6N
ioKyypN5LL31ldwY0LbVAzCbfSRPl61xoxPMoPCuaNgw9vgqFjCHnY7JjT5D6nBtp6+olDiXjfBP
6sYKc1LjwpZbSV9p5aA/5F51jdTcLdzwRK5/6XsKuaG4l5iuYTzcpBzc7ACjOXXgK5WrxMcQBRiA
vzT5Q9J6pnmtzl/J+2S2oeX+2xx1yk0o6rS565cW9LhzkD9RdBtK+hqi0BKonrwPfaRNl7dUtD7m
u7XlXFtKVJpeqvR+WVeRQ3TlBo/lm2VcPmjVdGcZU3DZJt8zN6tkPmOfTwPkwkz046+hElEfBtyf
mbsuUCfuXUiIeZftcU/yxhwTbFskm3WyLBbQLzeSfWeqz5d/n+v7m99nIq00SWq7ZriZIXZoTU+6
+kMlgmBBd+SPW3ljgsk4GlOpMSOMXCoDG2vysQ+PxHxqetFonkrfEn/YMcA4b+BJrxJ2AsVKFbuq
MBsCvTPZpTovw37ZDcCDlEFGiU8GTw+a29jTKUzf/fmxDpc3k+uQ57+AnU3J+gUzjjUeU8QYvU47
huAOL9sHc7CdbvBrUfOCW03TN/aYB54xS2rZzZh2oNgXiraJjv2RQBc5CRrBjcxNcQwEEoWOLyFM
vj3cJLYaYyjwlqyRHpJ1xtFe3H5anao/6N0gOmX05v3zW57NMW7ZLibIuRoNExX+eKJdDcCWtA4o
PuXnh6t6x5L9yx+Pf7I3S2T81JZz2Z5yyFhIFKcLyYCg3YNPU38kxyKIAvXhsj3BjrJofZLJxpSn
SFbTzNhNpQygW6w8G9WEAYHeyYyZuJcNcs/heX0sUmrI62HoJ3Qb6tx4AlDFKxryKI3Waz2JwLM/
8YEXvp9Oz+rmLojxbMqsAgkcPYtIrTzJr47Rfd07GKyrr5YgBM4+PU5XAMX4qe40ohYz/yj+diCd
Se3ssCdmnBRoJPaNM2S+Hn1FGVgbnnHF5+Tl8s5yg6hBFIUg+bcNFnivp91UFjZkQpomd5sGhZRY
dUAKKDgVIjP0A282tW7VYhpLPN2KaPVzyKwYa3xjz7XgWv1LWDkvhznrgLQNYTjiTkD1oT81R0os
mxhudbD2YkSkaFHMSZe7zqprsIqCFvVQkFOpHKvx++XP85eTfV4Qc7K7RQHDjI6j1v9UwUSc/IQp
VjDl9jv7o+jG5id6JqrAGgigicWiV828UMOGoLQ3ubMnJy4AdHvd0XNMVbd0ugRjcUKyIe7Z3thk
ci99ms21jg1UjwCqqE05SJfYldbiYJmp4LUrMkU/6MYLB7CNlpKJ+XSpu5+X1Z3xrG6zXVMVgtRH
ZIhx9zElWmSFgPugCRtm3hB+KrtAFXHmchOszc4xzt4pfZvJMlqIMqm6gzSF9m0CQYPdZRcUrYXx
8rbphywnEEIgcemsw01jmQFabW1lCII89ziZaD3YBp5/KhvkG9BMZsmInLgcqtusLx2Imu31VISo
4e/a2QwT38mw9hM4CvBkkgwHCConiwQJh8gCE8AbDCcMhQm4Zp+drGSn1/vLX0T0+/T/N26cr1I4
yWaS+NXsR+gHQeHmsgHuDYR+qQq6ZxCdsXhT1OPbwlbQtquSw9xek/klnb+2gLWm3W1uCIzxY/bZ
Gos8xcytAQdDXXciIAP/FbNH4srB/xKz+d78e2k//5jN3tU6mAWrVNU9udccqzhl4NkYjMIDKZ//
jk0kmAFQQKOOMgBzOsN8UJKww+1Q4g2Z3KzSZzu7JsWParpJNJG+C/2xP5IWrMpGwRdAPBZ0Ms+y
HVaU/7EYAKFpy3x11KhRnU7WD5ESgXUvFgFdRCaZGNeQ2OhXSkGexzfKoruKeUWHonW8mVOR/jT3
q22Wx+zlUvYlwB+QNppVX88e53Jfgs3ZUkQaoiI7TKyzLXQjdbQZvJjszexljZ/G+irRRV+L3/bc
rIe51RMgJktM+6AIdQrvafnO+hZi3Cc6JtfjUf0agmlI3ndX5bNxtzxcdkt+Zxk4TUonbdgoG72N
HqucFHm0IEXKaA1A84bn1Gsmt6qc9iVyZYyQprp32SY3nmxMMgHLgMYi4OvArq9S6SjTqQTLln07
QmRsRP78HnVe3YLmvY2SlSWz6B2paJK+CKFhqhY/gAZZZUH45d5Tm99nLpCsXc2iyGvQvBsfumy3
9JBw1AWNca4jbmwwHymrtLjWZzASLMV3s36gCbqVPHRWJAhS3Gmp7WYxnyaU56nOQnAkTkeIpgCS
2QAi3+0AIt/HL5mrPhaHEMC1GCJqg8g23ag/gtZmkXSjN7E4gqIAqQcUL9/Kb/4S6vgf5DdFm0r/
f2Nvsoheg4IDU0Sl6gCX6OTKYZa+qSJRd25k3KyLiVYTSCQiee3xCMk/jdM3O37qdcygVXsdkymX
TxaXsGz7/ZiIledqAn0LiN7Q12p9t1qOVDgx2Jd2FP6Ph1Z5rb9KH0UULfTTXPp0TADrxjiz7QG9
myl9tMGwgMDpJrpIjZgfq847+UdnubPsUAVpC2op/YkSAceeAv1jVGbVoN/FuiOayaLufmFdbI85
j+SlswsTXNeYexlnTAiuiiDf4ZtAVmXQcrPOyvTZ+oq5BhOVtij3Oqt38s4SWPjLoT6bYCJUtLSY
/+3tX8U1CRRHsaNRJRzMhthQk1rdvHDWox6EYJXyQHco8EluL9OCyBgSETwMWIQUNINkRQ4xQh0f
WkwlQrN6Zxwjt3YjT0Qgxd/MsynG/TF8IKcJNMe9MLzr7Agg6CfBYuhe/ekRZwuMp+dxqStdAQtU
gLvwqdZKsoNzLAHVAesnwSOIe1We946dXp2qfLLbAXsHPEXsRDqOVYlnd5vtc3h+aTadk+DJ+m+L
ZOE2oWoks5Rq2Eaga3821gPzCdwldPKr3omFl7keApASRkZsA3R3zPWWyCBdN9v/amwLHHO9qvd0
AqDedYLHGD/X2tiiLrSJ+mrVT4axQKur+6F/Av0Mbjnplt50sVe4+JDKbm4D4Ih3EYY3ROSB/MfN
xjpzx5VlaEEVFHJXpd36kKqVnBZcnGOlBX0+nJpUulet5t5IoCPbyU40i0D8/Ebx5g9gLr1qjlXg
CFfwtR6NILu3/dyZPAvNyPewaKEwqAF6ZlpofDIV/TW3sriiQQfjwHu8K10IlrhrWgaykgsOCffU
b0wx8W3Vp9hIVJSp9PohTZ8SvfpHA4x/lpm85KohYX4o0T6atl46gNoIHJObjWwWwfhll2B2SR0A
uIRoq6fG+ZUR916/ICGWROBO3m1N+9EWhHBUC/fl2yOwLlMZ5wWCimrdkPR2Vj+uRJSI8I70xgZ7
VWNUBDKcCST+fr7if0l64RX/v0l6CRbEXtNmHcXjFKOQVy+vINR0htZPxm+XgyLPybYLYpwMXRw0
5Fq8320FBDsFkFR9ad1etsHzga0Nxs+0qrCzTEU1wgif1aQLhmm4JcswONM4epdNibaMcbfE1HK8
oJGxzeF92f9Qx5toFdWNRFtG/4ZNqC1A7toSG8dmLYKwvW1E2A1uNXy7X0wwA897Y8khHkPyESNV
modh/T2h0n560O6I4YrSC9GmMZl8bGSZlRpA1KqgVgAR/pQ9mJ0oXxI5AZPD6EVIugryTr5a3c1g
GZ70u0a+sebwPXnZdveYMDBCUqUoVLBdt2B+a++GXbYzb6OPVFRcRNzNhZOfbYHF860r9FbU9XKD
GiVpMLIztE55IEEKcvLiQ7z41iPK/A4lohE1z7jzqFvDzDWkSDrAN9VkeBWklcHT+1n2KY/KdIdq
w+pGbn4zBbNPjccCVSa6fWymiAaaCo0LSA4Av/R2yfqcJeAEKYCLPlDOVjrPTt9gqSBZ4/vk2Qzj
LlmxhlakouqPIsGJJhOJ3AWSnPmX4wXfK89mGGdRUn2U8wRV2VCqnY60jo1XhKQ9drEgBgrWwwIs
Y10NTaMGxmJFCQr57X7Oc7dC9/ryevix6fd6WBBbbpE6y5UIhBc2WjEYiJsaSwDKE62EuTHADZw2
FslDdH0iL03KQ61X1/YsnL2jv/Ono0GMEeJ1MjAU9O/YhNmmm7WE0PSHThjKaAqDz6B3QoCVd0XQ
KMIOHX/rzvaYqNtHrdZWMwQUqqZ3Vku6aZblcPnrcDuPBorl/7cm5vBkU1yk0ow6FI1NVgMg6rz/
OrvQ6gydysseJeHTkX9czxaZczRJaW6HNtidKDsJPa7DT/oJ0SyhaPOYc2SDXLYNJxS5SPzQxF8r
7fnyznGdTlFlG8q9QCqxQNA0Hqyup9KATUwSF821bj+GUIDI7NK7bIl/++K1puLdhlc9e4SMXsPD
HhylfvYyegQPYclNfxg7xc+C0BURKfEewvRp+H/GmMNkT4Y22iqwM2a1fpOqIhhq5Tjb+Q0olg5J
IUNo8V1pMkYtTEPBhios9DRE99HIB+Dj0t4f5NHVh51lDoI4xP9ev42w+NM8LpBUDBgwaKo7Wbvq
4X3aw+UPRc/KH/HhvA5WK6aR7TEq5QkAkhDqoFXrtURyRnIFGUknKT5dNsa/cJGjoqbzU7iRObmI
ema3giQUtGVKkF1lfuiFJ7SKaZWOynUVXulnXvTYT85ly9yd3BhmDrA+p23fwvf9XIeuT44hxuFR
KWSR13MfNhszzAFWjUxNczA4/f972Pw2hqbj29Auz6laLDGyl0J9GrIrgkmXpH19z74ZFog2DdtE
AHxro67zUEslSnSVFkFqqkdNCb2CiLQW+eFCPdthro0IYnFd00PQPj2VB/k6Omagz6s/00Jg4okK
t39xw7M1xg2nqIuKMaPsuwcdJQ5KRRJgavZq+RqdfnUUAD66yp+FCSd9o/1x2jbLZNywlUiRE8Rn
oGrNHQSfr83ayZ1fM5PyXsaokqBwwPf780oZh6yKyIL0M7rza/gUx7e2eWcIydC4KYaK+KoBe22o
LP5aag1iNxNoR/RdHTp0L5OdivLtTw31dXpfirGxR2/RTUpTtqQO1zZHgzd5tsnHchVMIvP37Lwe
xufVsu8UkONbXp5/VsYUHZK7EMN2lw8WN+5uFsE4PHLyNIIUMJBM9mNcWU4WPw/jESOGjqGKUBPc
7GVji3H3PKcVMEONfcqdoe37/RQMB/Fjg/sK2JhhnLvA8HjdQ2/Ws6RTY6s+sW9McoyFXGD896IG
xgVbltEWYeVP9LrIcfeCy0faWztanTWCHOAzowNrqbRT98NV7U570VHip50bs/QcbPxuRoE9XCZK
uq44lGg+rz3rIN/NYCYPv1BY/LIXEWjx4yK0AzHcitYWZjLf2szLMZkgQpz4yYt0u56So+QOgdE6
CySNxARCf9nZ3+ZYZLcRFlCwye0Y2PLJ7+8yPwGj2027X25BfxYA3fNxuRr2meCS4TrOeZGEeYYn
dTtGpCFIe9vakZOXuk5BTH1KRHAGbnqtazK6/aqFgUfmYNcYxdNXDXWGUvay7hilT5fPNHcdOtp0
qg0uBrjm24+VyfraxZoRY4zy1Le7yPwCLoY6eU9IhzvgHwG/Jgt9g1JhrA4RXj868ihkbU6uUtYW
0V3FDVAbM4y3N2kfFt2Imz9Vv0XT57UlTlE9z0WLWoIZXN44boAyNA1CNQZkz1gM2TjZlJdjBrll
PHhNeNMa141+Z/WLq2t3ee5rqQi8w3WFs0UWR1aFSROFI4D3sWEMjh5Zho9oUwo+FdchNlYYx5Y0
Utj9iPmxYvqsFddjHbtt9GpUotKjaDXMtzLBjjimUx16k/Ek6deJIRpBEi2E8Wyrtue4GSaIfOLZ
OGF80EZ5bEqcrBS18bmXL/DEpmyh/6D8gYRrBog8qiPAAtlBPmj24yLC2oksMNdU1hOltSqwZXTW
nbRUqjMOwyGJlc+XfZp/XWxWwoRu1H7XwjYjC2hs2V1Bdhf50AZeWygTK6gtZh7kkNPeu2yV+6Fw
I9omprZlg8X2SYWsGaWp4tm9HuoB9Fj2awVhplqkJcTdxI0d+nds7sIshmKBMaIOHWq1W4TflHBy
TPP+8mJERpi8pekG0DOvoNyoDYhxIBNLVCjWf/s3I4w7NEtbqKQAJ9BaYzq2k4H3zvwyqwUfhtvc
NTY7xrjDYENUrWvAKNb5iz8/pmgoK/fNoQSdqPlweUnccHA2xbL1SIaF8awqBf+VvJCrJVm0XdKs
AtSZyAgT2+xCMaQIOREQ2FdG9dqK0zz6fv3jsbRZBhPVJDQJh6YEDX2lVy9pEvuKIqMBqjwVCYq+
KeBm0XCnre2+b63d5R3k510b20zAgwKt1uS0eTQG6g8dsJT4dXYxzOMVj2JCfC50CdN8JpJLgloM
C7NsQ2mZogIJEC1o0oQWzFcZ4sQvJIxECcgF6+Pv7dki/bqb89vmZGzNOfwv0TusV9E1hVTIV6IO
BD8gnQ3RM74xBCXTtgbOGFGwfiqaZzkbnand2a2gMcD3xrMZJh6BM1WvlrzAfGd1UKunbBCRLnBT
lM0nYmLRqjdS3VaZhZKBEYDIE2+oeF8LGzZ/CRPnhTDhaMqizpKmhE4EUggRJgJlV7uuILm57MPK
v+wG/AB7NsbEpJD0tjzO+DhG65em3ypPViM4SYIPw2KUsjkN0bABgm0KDVdeqqCWEsF7XfBpWDBJ
GfeTLDWm5UXQSeu8xrpLxoPVys643irTfm1Ewyd/iQ5gQwMK1CAqixqe2j4vBwvKX+o9pdJvvptg
JT3Nbrxvd2qzE9Wr+J/pbI4JhJa95O0QEuLZWuKo8bc+Oyqj4ADxz+nZBhPwZr3OigRVbX8NP/dq
5UrNl8z4bsWKd9nlhHvHRJ5Kn/sIxGKxP9+a93RoudiptZO+qEEOkd73sOMhB/v9pZjwM2U6uqw5
QKGjGTlaFe3rkrhpLxKGEX0hJvykXdErpQGMSWxETi/nTghNohKo4cubxz9M59WwQagCkaYioWk4
6sUuXyCcklvvybnwNJbR4LcNoCHfxmszTYZcs9vQmzXTCZs+yKVXG/fE5YVw9+tshc1Q1o4KuUso
9zaoKDeFp8nXRp8LXE1khMlQhtyCBIUEDsupLDNHw8SYpw8RyOqiXgour4dfUd4siDmihrGabYMd
BSP+tDhUZLZx7ZtsdrJddMBDafEKlKYKL74XTTBwUd04MJTRwyQqSPDffrFwkePCQlUAN0a1Qoca
bNqefTNp0Pla3eYJmqxO07miyTj+5p6tMh4/AqdYJ4kJdpxxfDa79NmcVYxzzyJucpEdxuWzikqH
Q4qNNh2cNTfdQoE+X/4eLcztJjLXbrbqUToZFgGlwRcVTWUL4JNINHEsWgtztkAS2ynLisrNUCwO
yU5pB7Vj9T01h7M7sNi6SrNKKSToISfLszKfpq5x8vBFn75e9njBWlhUXV/bdhgNmIw0pu/EuglX
r+h/XDZBP+0f+f9mJcyZKgazU9QFg091qbmWCsriWHmsO5CVVbW7DMXTZXPc4Loxx9yAUbXatjLB
jK3l+1DOvL78fNmCaM/oX7DJhfVCWRI7hJpc1p2GGZeEVnjjNL7nktisg/4VGyvatCqjUmvgaEk/
Rsb3LhXcEPzCxsYAc/Rtkk9lVKFlXCyg/fC0wHSb5/DUF37/A0OmP7H7IhQvN8fb2GTCgKTmy2wN
BOquteVmBTQfR3k/dPVtpajHocLMYi19ywoQZvzbJ2PiQpxNkSbHsLtkx2QF5zgBEa0qqkaKHIMN
DPKs9etqE6+Ir6d+dGTTX+cP/7ISne0Wow1TgRkOWIIhjJ7KhuysRfsEZL0gGb+8FDT633pfbuhz
DFhd7Fvt4tjys2p9kVNRN5+fRP52B3DfvrVSpV2qRiYy4t5TgthFuQuzkDT/BgGTSwRMAPw32cYa
ExnGsIzjvMOa5kA/6m5xHPdDMJxQDtiLYGGCw6XLTIzoUmINtdTQh/ngLy+aB0pTyHShmQr26PyI
uQP/3/yCCRc5ZrNkpUHtWFauTXNxF+lLbQsi+eXQqstMxOjKZu3UrCGg9T7W2aPcvF5eg+j3meig
a3M+pxUuI0keXytV8wp9evw3E0wgyLQUbAM0yxoy+7ppSlcF8OeyCe74xTkJ+UO6qTRLuwk1ADrS
pisOZJlqpybKFebMXCMFAFtrloPaQAM5pmPh0+6yecEmsi2RViGhrBWr7SndGoSaAupU0QoFweHn
QdtcTWpZmsuw4moyFugwDh1kZqBBXy/e5ZUIUmIw5r4ND7aetqlumhpGlMYPWpABskdRj/KH8BQ+
/iQ+9EQki6KlMTGiLYdpaVsoOUR9YJWGS0x3DXtXsDD6K39PifSf0WOzgdVUy0ZjzaimFKEj9+aH
ctSOs27e6ekAKtB0B0Ja3yKdsyxR7w6N5fRrhPF+Jft++S/hLpfOS6smXtAgAX+7w/nc2hMuEUwK
joqv5b0bEsntslrgk/xwuLFDnXazYGCJ06qe8SXzU7gbPmlX4UG/WyCGNHkqWD8twD3fE0s2FunK
NxYz1SzbpV/Qi4z6H70hP5q6KfiMNNz98RU3JphwGEt9PLYhJgXM8ipuPphRkI6LM4aCe4t7oDdm
mKgY6nGpUFCVl0izetBmHcU3oi+CxYisMIFRarNOaSgYd+3kj6ndv5JaWK3muv1mJUx+VCWRVJQK
gi8VV038WQYdm0dn0zS3PtYYSdBFjidYFQs0r0H+k00JEOClaj2Es3bVjCIiP4EXsAhZs0hMa4yR
9OnttylOHWuqMAvzpSexd/ms8u+V8/aZTDicIkXqhwqHVbvFvKbTuNn1ECR3AMrsBZboL13wbJMJ
C0OcxcqYY6hH3UG0CdyYFTooruVobgr9hk5UGOU3TjYro59xc1hns03a1CxiX96N3uKjXu5Zd4aP
ubhDFUxXIgiQIOqxaMiZ2LqsgTYd4uYhqOtu7OolXESdBpERJjrMENcM17mEkXwHJlUwAH7JVUGQ
4z6nNvvGhAalGXs8ErvYX7Whe7DWLAnsCWXYeipqjxRAUE8Npgt1pascwFBEFH0i80zMKBtoAgy1
hdsD57nbmQdjB3TR7l1w+s0qmbChq42kSzp9Ccs/SvPHMNqikyX4VixeKpLa3DSHGLOFH7KXcFej
mG23LqAy2g7KPJUnHaJXchDhmERWmTeWGXVaGI01gpOCDg6or/LmSIp0aLyxq0UvEkGYIkzwkOsU
cxhtSLx1uuq0qzYx3aW4LhJRbZu63IXQwYKn6kWXqjXE2ZLzKFgoYZU6PWDSw4EWxo1av4clyDj7
BmEiB8TQpng2wEhUJ8p1t+bo24B6uxqeVjJ9fFdU1IFuArLOVlQmKlq5FBdLkWGkdpfeyX4eaJEj
PVM25HYHviBD5JX86/Jsj1lbumjaNCslBVPHd0agQC41cXvfOCIMAzUoYgLku+PZHP3/TRDOk7Gf
uwVAF2u+ta0nI92ntSCVEZlgYmIC+aG2MMHpaY6EOErVPYQEtZ58kAUlOro1f3rheS1MYCQxBIpm
0Bp6Yfs8xk8yEY108I/T2QAT+tqyB53ijElhSx6cYvrU2rtEGoLOFgGMRVvGBL+EmKksD7gabTRy
ZHKarUebCDAg/Dj+ezHsfEoRpw04Eg3t91gUVeUVA4v/8go422ECXpjrw9jKWEvvWTsZZMfJvrw1
v/0si/jNYyLULxdsnsYEPWOspiiiX6nXvsvLR80YHdILhmEEnsDC5ossXNcGzWVvkJLTUo9H025T
pzNftL77IohAArfWmIiwaGouyxYqWMsx6hwSVBjHAmVH+8OvHQ0hoXRbUY2OOvKFk6QxUUHulVkh
eQ/IIAK4k6+gLVfX7BQtDaaZwMpurNqhKktXsFLRl2MixQIG51hvABpS7wcfT/9j/0XyzdN8XF0q
S0UO0mEWnIK/ZKFn92SChrTa8qIS3CXarbWLXfD47wGLerEcAyg/nHTBGkUfkwkhfdHMZp5XoWdL
1/l6LYkkIkW/z0QOpW1yIlGYdLJ+yHpXF/XaBL/PMkKPVTakch3iTd8/Aem7miLXE/gAi5BWV6PP
2gZhKdSvYsnTm30nqsSI1sAECFnNASRXgDey5ytLOqjrv114OpMypPOiVvaKK3xMPhPtUDbfklww
gs7fJWJakHIBjoUl+tCrKltMmiVI2kkbvpvtQRMCk/lJ3W8bbDMy1OFGLckwcAr59l1rgr6w6dW7
UF6L0hkbrU5Ab5Omz5eDAD+ynq0y1wU4/SajWAFrGsijYUMfJwZsMIhMUV2CuzqwxKuyYWKoix3i
N0qA8y2C4Sop0p1+/tGQzCnWUzs+94PgY3GXtDHFnPmJlH02t3jCW2G5V6UymEC8mMYN9lOEffyJ
l/ojcm9sMeffGtY6nTrYGoP+/5H2XUt268iyX8QIEqABX+mWabPaqNWSXhBym957fv1J6txRUxDP
wtzeDxM7YhTRtQAWCoWqrMxT/pW4phsC/PhQ35EH3SlP9UP/XBwwHH9MV1Cam7+ng/1mX6y9oBlm
5GoMKfeZ9v44qO4YHcK89SIUSa47yu4dtbEkOErVMRNVeJt64dA5xXCf0VOnfTasB7O+aWQIq/2m
1caaEDN4l1WavmA8RD3o5+kUnnVPO69Tr6s0jqw0spuabYwJASSbuRmHFbDTQ85dBAAP+hfPsWJ/
MKr4wGL8T6UH2v7LI2GucXPzFuBpG2cKIH+egkpT+WooN1WyeBiI1aUPxv2ylq2DfRxs/zrEhv60
pWaV3U84lcg+4afn3B2c/HZtAcrIOnaDPfSMbGJoYFAQx+Z5PzdDUmaKByjj1ypjZ94kwXVP3D/f
bybEfWu0qe4s3fJoZwdTz0+87J5N62c10fe8cDaLEXaNNiqZ7RrF5xRJbTT1TqxI8hPZWtZ/3/hA
NmuUZjW0XCiFYru7VCaIIPxQpreye39tFiJkXaOOGz5JEX1TDNGqU46xbupO9dP1DyP79kLg7YqR
tKkKyoSJjqYzkUVzs1R9VxN2sxYh5AIUOY2xiaZDncdo2dzO5jdd8f7NSkwRADAxlsaYSWHe0CxB
1JXuUshYWq9/EsDn//zyNK0bMw0nvNPs2VnMwjGGFwZRmusL2VXdwB8HPZnOEJ/FyvlomKUd68hc
8n+UZ/Os+8uRHzQQPIW+5UPE8BO/mc6Tr3r/jebY3hq3xoUoPiuzniYz9K1ACHIelPoyqKNXqLIk
fy9+b80I8bsNk75szDUBrEpnBsMXEB1e1BRfNKv1GqY4Xfu9tcJ3hKGtVSEM2WbHOzvCO1HHMPx9
b/m54U+y9tde2rQ1IkSgGjjZxlzQKu11cM/amdPaiR/aT0UFVNzw4bqz7II3ttaEaJSHM2uSprH+
omSYT9VBVgrbJZDcWhOCUmhFUOOeUKko8dTOb6znyQuPyC/OwGPy04Bhf8NwNBe061+ywyTBcO/2
vbfWhWDF1MrG4HVrYUhBC8Z7dtacxCte59AzDqsCX5i6kOeQwRr34v3WqhC8Zht88eECWmFgPF5i
m4F6dGKmoxg8aBZdkhzuxWMTuGQVKBIDx18wls/gO811bPBg3elFQKZYEl12zzeQtJi2ZqYNeQkh
hgGYl6kdJLtp1Z/1ov0xj4pLQTV13S9lZoSTVlKSaBQDfJ4dhXd2FQdcac40lGqDr+FITOZXYPB/
liMcNqqxbklqsAY2QErp/kr/VHzrA+u8cpjK54pk5oTT1iFd6wxQbgK+NHkEk0yJN9xYKD2XQXEn
YxGV7aFw2AxFYVo9Mg651dkpssav49wtW9l08m59Z7uHwrFq02ICgQzq9xV0dcJjBP0x/aED4S2Y
929AIiLJn3ZD/+aTCS6e5rSZex3sizV9ZJPlTEPkTLruEPq1Uw80PfWWbIBYspPik6up1RbQckDl
ozww2GMMSvexlBys/ej0ti7x2lZYWUK8euTefOYH6tV3zWuVuDra+GZQHUpIuHKI1ko2U7ay1WE3
yehCIFnVMQjFzPPFHrhDC9/gP6+f5fX7XzljYtc7bhatNsKVoZi5RT05JTnW9NwP6iEJsZN2KlnT
Lk3DxiHFVxZldOn5nKB9ewk/rhNI07G1/Jo6+Qk3i4tO+1F7Tu5kWepuoLeQeFk2xrMhGv3nXtJ8
TKJQw3mj7AJhH7NOj5oRurNVyFxlDbJ/7ejGkvDVzMnkrVGCRU4HcbtL0DJTfFr6YzB7IHnTXO5L
mTV3n+eAjGJ2Gh18cDMK0aTgS1EqA2REoQo2RwGxKpZ4EQjZmkBt2nJ2WJz0uqMk+fQA0dnlQ83s
DupuZUie0wUVQa/geiOjSd31382vEmJP32MugdgdoMHKfa6GrqKdRsguX3fg3Ut1Y0SIOPqAG7ft
FoB2s+9dQhxSyubFd2Mao5htZdAEtsQndM3yRbOUCfjtUwctbvO0dorIUXaryswIt2qoq0pFwIvs
FXn4I1f5vZ2gzVqpTqSOR5rTW62gr3aYBtf3b/+G2Cxv/YqbKJP3XTgZM8oeVgiJStWfU2c5ZhzB
bXExs556uN9lQWBvhNfc2BSu2jay9IlyXLUzQBQa7MUgEV1JWmQjvLv5+saQeDCiSS1INumeadH+
UHYluSSEqd7Qk8HjRPlhTUZ5kOzoesL/igAbo4LfLzwNFw6WAxDCQuL7vE7C9oqjnlaQdw4Fa8lu
7q/RwgA2A/+sJt5N9gLWJ00Fd1HHLnXpL9knu0NFgfp4JL/nsEEu7z+mhNjWANOwQEjRAtHJ6CdL
EcRskaxm9zxvTKzhdeOOyTImcWPY3COZGXSRGYTau+LSxoRw0nSrG9RFAU9HE7Zu2ReQpugOii0r
WuwW+TBm+3u3hJM1xemc2VmpeAuhlygP7+u2PZtpd8msSnMGdDNjTEgbvXJIc9lD9f841m/GhSNW
8oYsfGVbTjRvsTHWV3hJYHpK5s/fB3+VO5A9IGVfTjhrYRXmS6Sgtk9Lzas6LVjm/vn60dq9UTY7
KpwsvZ7JxDqQ3zX8Tqt8c7gxBkm3YteErVomuHwwkCiSYxrKWGoaKIm8YaidZLw3e82xjdd3rOPN
iAg+YDEhHALYkd+aReIXS4oPZNoGuD/NxPt3psTEp6FVm+kxxk1QmuuPy+QZuaQsu5tb2dgxwwKT
KRGhhelSm1mXA9mdQuzVQQfWRd/8Y6Sz1ziWAUL3P8+bLcGtlbRUxrmeMPJR3ZRoqozsBCp2SZjb
WxCSKdXSLIL6vAhvMOaoqJocs8rj+GVpj5H5ZTBUx9QlNY+9tWzNCHGorEZtaGqde43yJW4mN6T/
kE6WvcjWsv6ITTwFOGdoKbinISEw/azzxjGs+ZInBZJtQ5UsaNcWYYYBsRPo/ogESA0J7WG2Fssz
yA+jAwlm/1LaJ12VTbbtRRqLItlFFQVMv7oQaZK6ngeD4PtEhh/S13n8+P9/ZrZ/XwgzkM6sCeeq
5YX8WQ3PJvkh79/tPim3RoTE1Rh5a1aYQ/DaobugQH/RSOQkRob38o0NUvdM/Vgvql+U40HrIOxb
gWiRV0HT9DelVB9NsqPiUHusDGlt98DBkXlxqjL/YI7sw/VN3XWOt48m6kE1XRmWRlsCnpZaboEs
XaUfKf+yWMS/bmgXcrXZWUPIUtrRDnsy6+jy3g637PHXE8wFk0aManSwtizHV106tyPbQSFvSZmy
zDEw3SCqBFPDLzkoyzUemxCK6LOX+cUhlqbRuwFks6Xrb9qc7a4vrLa1Jgiwrtiyx1Vgvoa4tUN+
6A6/8E/rLa/JSqYyo0JAAUH6MhoLwPH5bB44pEJKbQQgqz9c/4oyM6s7bdaWJ1Ye5tOqpai7PWhF
JxWZu0yjTGZECCRhp5V5VMx4oWrHBs/y3DxMkSSY7D7Ot+4oRpOyrTij8AzzbkX/1YfmGJ4WMG82
bhzIHgN7r8itMSGqQOZ1WMwO4yZxRC5sAbiD5ubXXCfH3KaQvjQBjGgLnyymJPZL/F8sw5llYY96
Bpr5tAshaT3fZ9B6uu4Su+gOizIGEV1qGabIXWOmyNfCFMoTwycQH9tO6SxeEWBuAgw23avh23eA
cAKQMPmlp968Z0xua10IK/3UV5piAbpuqZ2/9NE5tueHBrPc11e575NvixQCCeqnDeqZaPokWu1a
2RKANcUrjTG4bmbfLcHqpoP72LSgpvvnAUPDXom0dTNbf/QtsNBORy100NlCSVM9zrJgtbusjTlh
98Kin9oBojbeYlqX3iRBWhV36SAreMvMCLsHKhOMuZQ5+qnJs9J+ihLuRDJOYpkNIexOCwNrSVlZ
XhQe0uVTHH0d34PltgxbR6USVIig7Pjz43TWCLLyJgZ9mmKB9EV1p1HGBLW/it8mRHzbOLW6phCE
paWFosbgkOG5jJ8kTrZX6NmsQ6TaGKaOpetkgWcobsie4y6IosoZUfPtE+CjHrrpE5Mp4e1Gore9
swVPm+Y60dJiwUT1dEM7YBJ6WTtgvRbEAs92VYKT6UQZmD4o1GvVQ1MkLlsWrzV9dbnj+Tueo1tT
gq+BPoa1oYHF9NoH0L26aRoUw6PkK61H/a/1YKYYKhSQTQMe8E9v4yMYOaupArrrvNwWoKOGHLq/
UgRgutO9bmvX6zamhGt9KHqwj621FzKMhavmtL9hLX008nSRxNHdCgiIhX6vSrjcY1RzwwlacV77
z5qP9bWDMzRieNuPjsRBm++mjSRBVbY64arvAHooEyjQeTR/tAqPLMHAZOnErntvliWEhqWyYhLV
IDc20vGmWKzDTAAgo/yVGi+QMsL/VQQT9Ka7Mr1TuvxilOWlV5/Trn4Hznezv2IRo6VqqHJw5Hkl
709VqZ+UNnO7zPh3eyqqfNDIAGl63cZ+NRWnCAMhxtx9w7i/c90xJdsqjk1UbTEbI3gS0CA6FB2G
nPrP1w1IfEMsKsxjuaAyjEerQX8W3X2XQ/LCkMxlyGwI0SKyoEcWAu3r5Qke+j13YvNnb8qqwLuM
YZYNGIOlQtcXEjJ/xgsznUmBBvaKsmXn6EP0QNwIgtrdTfKtO3f+7GmTE3vhRdY03/1GG7tCZAfj
As/aFODoYVzAE8Ahr2Hlks8ksyHEdjQQe71OUMwixPpIFCjUJYotK5TsXiCbhQjfSR/Dwa6tAbSw
Rusoa8v1oJAvE6ucwpZVzGQLWn1m85AaBo32KZAF3jz2bt73NxmbJMCWNWj/dX/YlK389AzMe0JI
ihGQuszG2G9s64/A60dOrKWgO5siJx07KrlC9jZv1Sk2VIws60hd/1wQBuf6tKIg0NGN0umtFw0C
F2b5WFJ/SGVyn3sHamtrXflm88ahnsFoauK64u2RkNmvzegE/Qb/emzYbRVs7Qh3FaU8oVHyS4ek
ORlHfqKHyW9wA1sniaXVf8VvBTkGFTc9Y9pfRC2o80x48YLtD0AM47vu1k76qFfODM4Ur4EImXps
ZCXoXWTZxuav1W92ca4LdchCusaLFVkzA1+THhcn8mzXBISCOGPwv7TikJOTOMvuMwfrXAdFTM22
xJokZ8Seh0RZ6ZaaWyA3Dtnr9Pj/JJiP4bfru7s6+l+bS4ARViEEAHktIXgUGrD/LNRhRi+ddrqd
1busaZwe6ji0eRnrD1EoyXJ2HXRjUYgkQzpVSRpy6GgnBcAbN739Vdckq9rFIYLSHpc9Wow63ObP
U9DyShvbEj2RVfpqpYPnJ/VSnzI/DKjEP/fX82ZKCPG5GedxzaH3Qud7TXtq+VfK3pG3bFcjfKRm
rdPpFgQBUvohjlFvXXwue7/txqjNjgmfhU9aOlQzPkuuY0rCPKvq46J8jpfOJZqMjGM30YXaMYFw
h4GGn4grDHmJ4YwUghAgtfvY3dbnxFNcy/4XmsQba2KpOFHtvBkNcH8Y9mXMn0p2DKnEqfeurK0J
wd902mRcLzHFV7HZyczkucm6d5SrtiYEP1tKVR/BuoUxllxz6HJZctkQ896lyCBWSNGv1NCVF0K6
plZWkYKAz0+TU9p+SWPVsWsIMqmSCLd7YqihomCj6rYtcqimSZwug7UORXC/5Lcm9ZVJ8gjdD6Lo
hmqoFDFGRWAp5Nur3iqhiNjV3uwSN71ZXWwZPDXIMLQi6yTv29M1G0RX6CdaYm1qVLsqNWNo+TQB
IOQrmfhww4MMcmNe54K5XLKF67Psr7C9MSc4A8+jMo0IplIzdqB2D5lt1TW5w9EkYxXKFUspMbjr
4BuDQgjKwA+aYlaVeZZ9jOltXEmYDKUbKMSfzEgiVqT6SqzLD+PdqthQj0Bwr5PE6rEtvev33q6v
b9az+ujmgleydsirGhiian7mXDnm5lOdVn4XPV+3s9vaYRtDQj4WY7Sv6FCk9RbW/Cyy8JghW9HT
9KFUivPUv5I4/1kmmHYa+4+ZBooWkFPxaP2qmuxMrN/ob6cx6FowMSHpKiS9jJRRGwP17BexUzxA
hBnwZPND7a3Q2upOziSwe6Wsly/D/AsFd/ufe9zUgHMsHWbuWXFP8yDqR9fCxE0Yog9OJd9zF6WJ
CZXfxoRChppbczIlHa7h5w5kMF/RjvTyw2A56Gd1/gp/mw5x0L7KTuL+wXizK2xqrKQWibge+4P5
DTJUDGwj1z1oN1q+LUxsU9hTMS4LXWUDoM2U8eaGdVkA3lJJGiNZh4jJKhZOWR0SMAhYD1Ny6t/T
od58H5EWa2ajTotkRvF2BLmm+clIq4DKoAOyRQhRaprCqp4M6KgbenEyk/RGVxf3+ufYDxy/v7eI
Bu61pCq7LgQfgJ25YZI8janpp0T17EGWVKyu89d5RYETwkIWZpvFImeogewotRTDM9vbdjyxPnFV
5RSl3FHSG22B2tn86fridn1tY1EIVlNZDkYa27BYD6dWnzwzGf1JKviyu4eYJIVGts4AARY+k9pY
nEcKxjFYlbls/mznD+qoOaasFL2fZxogAcKl/AsL+2cEKtmE5u9KZUKfp0tx0sGRhkB8r6QOBtWD
MJAx0+8Oy7GNQeFeHiu8s/QR5BS12ftWpQR5HJ3GiJ60sfLHpndqY4TXhLdZAzhbZt1ZGj106eB1
HXiOjXA82Oh3JpUazCH+yxGzWCTx4N2wvPmNwu5XVpYuSYIKQTgd++iuIy8p9TMMOszf3+FNqM2b
SPDxsUVgWgPAC1JhhOQ0O2LTnLR9tFJZ0rrrsm9GxJrupLKqjCB1jHrHM+PHvjkqycfr69iNKhsT
QnKf6G2D5xeS+zk96uxumiS5z+453/x9wWkIyxKDxOC/qZXQ7fJbXbGcQnnIDKfhT3EeYDD/+oL2
n8cbi4ILmHo6hCXycEBvXRqA4t8rjtHH9kSc9F3sPmxja93dTabF+gHEaQsozZT+bJif7eKQQtPu
+oJkTrD++8aGaoyUppB78trsnkVfiO427F13y2YdQmzUoRWfFHmPC7JUTxrN/RH6CNeXsYuw2u6V
kDGlVmlxxeixDpQtTDcJFmjYIXgsmLUnQRnYp7j07MI1ZQry+y5u61TXdUrxhvlzA8H4VSsmxyhq
xe/C8U4jstxz38ffDAi7l6lZqS4qKD47j5yHwWGNUy/OeCgPq/QW/26fywis29D0cZMvI3guru/s
voO8mRc21jQ7NkcUVJlzEaWY5mX3NtIpR9MGiaHdq818MySkofPEqwkq8r/YZufo1cIQ6so2WwfX
1yP7Xut2bxy+a+xqMBIkhQAw3xUJfZrT2rtu4v8IEr+XItItGhHuKC3Dy2V0B1Q/a7d0Dd86rBAt
2ayTZDmiJm0aKslsMa57WVMA385uzdSSeKDMhBhkQYFZQZsPDG1z7arsYsuojHc9HAxiqGkAhAtx
7j8/iV533aLFiKkrnK49pJgP+a/o2Xav742ddaGbT1+HTd0pJdR8QPhgfilOxNeO1es6kNL5ymHW
IMtsnTF/LP1IuzWHjWEhRnDoWmuEg6lGh5LKrJ54pzq1AmlS8rqQwG4qyVHabzEAOK2aeOyidyfc
u605TKGZoY9qdYlPeH3sig8tgRzhMFeuCTmPNkc/uW3vy0g2yL6/yW+mBW8Bj7dNuA2oCS/8dvDM
8GNW+j3BxOSL5JTtu82bJcFtimqIkcKAPqvHg/ygRM5wS15CP/y5lj7a0QGFOvRLMz/GtJF8AmI3
Llq2pROQukDhWIgjWZ7PYTqaKINQCDuUhaeUCdC0qiSW7LvObzNiKBnKNqsBtba9fgETVQcwbeZG
aRBOB4AkM+M9LNnsbVViONEKxVgsYJ58w/rGmnP1HlHb7d8XvCMkPSloAe8g453dBRAQCSNJtXe/
brRZg+AX0ypLOEBFBBfm4AGs4yYNaAS/95+gOgV5q7F1l/fgq7bLEiKLnkRxr9pgX9H4mcf3URsM
w/G6u0v8TeyExpah4NsDtZ1OXwrqDO0/SXb/70wImQaQJpoxFpALzKbAzpBd9BdLOla2X67cfB4h
oViWsGuaEIi65IR5wMgpCic81IB33q/a7eqRlJJHgtSikFn02mRWLVjQvB5aJYsHvm9cyOQhP6m3
0bmWfKfdNGazPCEugBx4mCYdxI4GKc5USy4GwzCwAZ0MzZBczBKXYCsgb3OfVfM4juDKgRph3DtT
/7GPvlp9LrlLJOsR+4HJZOp5wSecpmxwuuoYqZ/75KmUVWx2k4y3bWNCYLCYmvT9qkI9aZE7tK2T
ZIfr3r2flW1MiHGBzzVpCFDmNUCwxAUdz432ZB0yyKMaMqrN9ef+VYDa2BICQq6XA1S6APpofftC
A8zjoSo//1CDwi9+yloosk+0+snGD2JNrwae54anRcpjnxRBV+t4AauY8c3VV8kuylYmBAmez6Ue
A3OGh5ZiOyt3PkCrMTr7qqc6yaMsv5UdXiaEi6SkPJ5sHN75sThZkLRNvD5xGrxA/OicuUQSA2V7
KcSKxYwqnRtAbvE4dOppcihqXeqtQt5D/rm5MsSWglmDR5ybuGkLG9wBJ133FZkg1H6C9Dt3EFG/
6RSzfFA16GvT5XYBS0ed2Ddqk7mFEQaaqo5OuiiPVdX6131EcpZFIPCYlQldVKAWG5Tsomlys1ly
lmUWxGhhVjVha5LZKWezOce6JIjLvE6ss3KFpuVcrgpAzuAVDz0eJX0wetyZ7t6LW3mLFrYQLVQt
q6zeRrGVfxn/MYIisO7JD9AeZk4GJ1clLi5zCyFcRCxNu04xIN90Co/p2QZdxX/z3JLcTrYQKGLe
0RRpke51yW3Xh06Vn2Pp1S45rrYQHcDUvFjJDCTnEIDwJgQy2yWKU/mLO96GLkpyn/ngpB7GRDrv
upPLlicEimjuUyMaQWvQN08UEOPQcKrw+R02gCsAEgfIAo0Kq+Nc61GixaU4gwMx1uODTQ6qXOp4
D7iPTv9vM8JSCiOLeEhwWekHdlCc/sAASRtv5bor6+/961bcGBJyo55VNMPDyfBiVX3o+uWmhEhq
Oy6f7JA4aAYy5/r+rT/8ij2RwTnNuTqYCR5PJcZg4Rek5W5U3vS8cKLhtpd64+7d+LY+kdAZ2LMZ
4/8IfGzCta84eJcGtq9PwTqEnwayu3HX+TfmhCg49DTMGqsE6L2LA1XFERjrYziZz5HSSgLurrdv
TAm5UziD5ge31SoJ+kQXUKQT5s6jbEG7kWljRYyDnZVbHbpRntnfoq76qvHXZvxMSHRQikM7fy+V
T9cdZH9ZJoZSqEYMkOn8mTmFdtdouaKDG2vqj53VuFzB81rrgutmyL5jvNkRYqGqLG0LgDVFQXD0
dTfFK0S5QAIZtHfNqw54HT8Cm+azgDhxkL5WB9mrZP/kvf0AIZJM4WxZCsjfvVD1rfF2YL2rhBo0
TGpnsFMJRFi2q0I8gWIPNTTFtMFmfYyiz9pytGVjLDITQiSBxuo4lXYW+2psu3N1q9Sxm06SzyYx
IkJZ03ZZWtusFM+Kn2qU3S3tWCwSD5R8mF+Plk3ubtlxTdMqVLxM/8Hrr8uwACP+2LDbXFoXWc/o
39Hwtw/8ynk2ptp6xMWf4AwrR/LP+LTc2C4/jp8mv/Cbl9CTiVDtv7fYmz0hZuSTZiddiCRNBSvo
WQUw6ReMzMaLSw4jk30rIXQ0nUr6oYWDk/hE5gMvdQdkyO71cywzsv77ZgdtMzcHPmKMUp3M+9BO
Qycym/uJWDLkyn5kf9s6IV7weGjzssBTtbIvAzhxuJ05Jn0ZC0lpRLYgISyoyxBzboJOyGYXfXxs
Qz/uJcFg3fhrXicEg0SLkmYl0Pc78nMeXqUyZPu17o2bCaGgatOpzoCY9BT61IeuWdEjG2p3Aua9
iGx3wFO4bUs/jEfJyiQf6ReiYeMNsa0Q5GYAx7aAZoE6RLEnd4Iw8ntUYwFo/88lJQIka66nYQte
Dy/O7q38EJOX6169/9jZGBDyCHSMFC3vVl5AF9ybuJ0MjCuht6gHOWBfpv8vzQlxgWPUf56iVSUR
6abuJ0FzbPx1JuC/4ZeXeDgR4oICqoZOrxD0GhMCEge9OSUy6I90/9bfsHEEbVDmEvTHljcF/JD6
9Z2VO9m3FR1IPPVY1gfJBkoCORGiQ8/73lBTgIBikCoqDtB6L51j35UAIVSucpKVl2QnjAhRgvSt
2nZmisFePIa12/hcHbXzii2VTd3/+ktXggURgkWtoEfVokP4q4sPKsMBEyS6i7ne4Tb5AFwVCPnM
Z4bJlQGs2dHX+KG9rY75afFzQJJkRTzZ+RYCS1mGjLYgQ/eSEbrqoUvAf1ZEd5PMjiRCijgco9Cm
MbRA2592qdPM32Lwwlz3GMkhEMcq9TFtMzTtIUum4rkFKKSfyigGZIsQYshiMG6NdRH7mQYVt6H0
BltSttiHeLyFKbFNvIyZNajo2vuNpwKP7qx0orFb3qrgeUkhsaoid5bRm8t2TggfHGCYyOoV7pl5
GMQxOnwghyrIl+vfZ3fzbFU1VMJ+zRD8GUBoTOORzz1wZbWFMUHwEU/voexgGxPCQiIalhC+Rbli
SaD2hLLjPJXH66vYfb1tTAhhkOd0YVCNQ6sSos96eWvQH4V+XMhJ1X+AF8Xh7PN1g7JtE+Kglk0T
2i0E79+GBeYSfZwq7eW6id3vv1mTEPrKOIqV0EwVj+hd0I/Vpc/bwxIrklRCthIh7lX4+lY8Aa9q
tJ90+0yIJHGV/X0hlEVjW1WUFHhYV09F1jqgGXhPiHnbKLEXNWWkyKoK+NcJwodV99DWFyV8jx7r
xonFXhTNbbNNCAgFDHY3D986Chr3n5R9Mtt7sjwYsinu/Yt9syghqGmdjUmYlTC5Ayn5Cou373mw
QuKbg+0tkp7R+o3/uvs2xoS0qBp7sOKDNd6vFe2iKJo3VJpbz7lfdeWRG0rlaMss6SBKVyiEBb3o
4nJO8VRftX7a+yJIfwI50QAOkwdF6Sof/tVxEueXRrMfkC3hMRDpo5sMblIgoo7/7swyISxARitM
eA+NGj1rAgOUe7rxkTSFBGawmx1sPpcQGWpdV/k4jJaX5dMnLU3PC68Q7Dq/1N+VIGxMCdGhGPXF
hHqHCaDLOIHstbICg06yDqwk1IkNqRksiDNksU0vz49qFLvjcJ4APb7uAOuuXHFysSUFPmt7NuPY
9IqC3pCq/WTUc+IYShO5TaHkbrsYMmyG5FyJ3aiZL+CficFhFlWPJogX0+lkxJ/i+EfGn0utPV1f
oGQXRUKaNAqnWovx3lDt18a6y9gzSgXXTUiC+V+9qVGtq2adsB4nXHu16g6dLYkLslUIYQEz45HF
UDHF/FHipI2bhshMM8mlJzOy/vvm2ZTE0UytBDW8lb6JOEr30ZAhj2UmhFCAd2ZrYjQMIjhtfSKG
4hc0u8lCGVmZzMWEWNDM2jSnOsJapTbHanCbGix5Zegu5fcxckw5B/yK37t2jISIEBVTqiyYe/Z4
0r/OpD8onHtWxQ9dVbs6ZlzGdAjQnXItq3od5+rHdQ/cfxG+RSRbyCcoyFTDclogGBNGrgrqe2be
t1noosc3LXdpeyibT2Ysibj7HxMz6ZjBA6WB2F3JS2KZpYqiWBg+JgwtHHZDZW/5/bOFiQtCKJRb
VGFhS8unBmA+hNoxc2PUdrK+kUSI/Yvjt4m/qspLXUL1GkSO+fRFV54KtL5a40I7yRHeWwm+EDUw
K26hCiX6ZJ/O6tTh0Z4WxBum2gcEVXKAd19kYDYmoAIxDAMNyj9PcFZHaCqmYIHO0EnOvCxy0Ex+
ME+NP/jdPfnG3NYvZUXY3bry1qoQnCqDtbGmLdwLLfuUsyF3lDjze0xfD0Xn1mr1D0Z8E6c0+xcI
mrsYv/1+3f33vuD2BwiBq2cJBasAmJ9sBVPKgElGfeqn9hRYEUaRrtvaHcTaGhNCGCvKsCMr47v5
ZQmgS3rJgSVPINq7YhkhmCTxzt2jvbUn+I2uh4OBl1wEBsvutrnkd8vBOuu3cuXHvaC5NSTGsK4o
aq1p8RmX5pTx4SNXpgPjEFuYNK+ruU/tQnJz7mUfW5PC6WasANh/mZERqvNRwUdb4qZxuzR9qepO
dVN7lBjcza83FsUaMRsZoKEdFrmOpeAFAWRHG6zaAM2Bvwu7tDUmoL5VpS9jc4QGR5a8JNOlrIOF
6k7btRKf3AvEWzvCsyiN7KQYOEJLw8+VcbCTs1lI3FBmQogsGDiAPB84tDye8RjcWexbq2AGEIxE
T//ufIkFYmrxuZibaiVRdfUzhD9Sdy4giKEGxIMG90vhSgOYbHFi/NDbpasbHDH1bKBibMItlCdM
P6unHoM8xKkjh98vMsDZ/oXwO1iLVWOtj3tGRiDbSNe4ummcknyQtJMkgVEsFA8UlBUFQ1ow8wfI
/6WV7ujcCXFXX/9osg0UQsdQgx9jXAAtQtuqIi9deUNYcN3E7lT81smFWKHW4Txl9gA9Pjf9GreO
jq8Upa5xn65gx9CF0+OLfZALpkgWJ5aDR+iSWnqLMhrtfFN7Dmsvkqk070LkN4sTC8Igdc5Ro4WN
GpQRrWO/hj7znO/aYR3uzXGNS2h4ZHe2yLin4QFh0gad085bDfZ36WF++N9KyqT8O+8Q68Sgp57r
NgK/Vt291NZXszqq6AVed49dRMd2B4UkJKr7OqmUFYEIIR3dpcehd1XXCpajfkKEb+AjHBJXyqn1
1n4FxK6ORBK6dm8zPF7QGSRgRxOrYUlnxnNjYjIvrlonV34O9m1VfVSYz1rZNbaGW/G9gUGi36bI
n4meNhW9RghIocjBvphfmlMRlAfb7wxHeSRe8iiT8tk9Axt7QvgH6RCGAWcw+2bzR1MNGnowus/X
v+B+8rqxIXxBzGMlPG9R78hiZ/YLrzyY1AEh6g0eGBHIbuogvAzorsnisOyzCdFfsytLzVmse5NC
nWZ51aPvE2Vo74cO5kglfrob9DeLFLJHrYjDTik6POTbQMkfWhnR/24St/n7QrY4Y9pBi1Am8rI5
dZv+cQkNjNt0jqExJxksN57ek3tvDAqhX2/AkM0ivOgjdoySy9xcBvSAYtlH2r3JNmaE6D8VoVLE
OHVePHxdxp/cvsvrC5eeq/XcXDlXYjkMsrxha5UdIDKGEx5XevPU7WZ3Ru6hHjN3fLzu85JjJZbC
sk4Nl64BEZY+X0Ljoer+h7UrW5Ib17FfpAhRlCjpVVsutW8u2y8K221r33d9/RyV7zhlWi3eKU9E
t6M7MpxIkCAAgsA5j0MrqGIvC7OnEecpTKNWh7oF242hT5jqadww1z4CGNINEhXzjrObFKGl+Jm7
r9n2NemyYXxRbMgJyOKjAYxqkWUc+nsCxMGptCrVLU4YF7Djl/A9HcArp8h3baeF1pE2xuR3UKvI
Esf6rvVp4dFGEg0UC6zR5F1GaM5gwlkYKbuXjJxI/32i/wSq6K4pMg/OWQA3VIqbBnO4YWtaUnig
EZpBRDQMAo/Ed2x3eMmYug4g122LCZyW3UlEPgiMQXSsOCfRFwnTkhSuXX34ycLQfh0Gq7fNhzdE
rPJvjY/zFkGVssE0wSdu3ITP7anCuCHqLqfiNIHaW8z7sL9PGNT4PRqPQagl/cIVOmfjIexeky72
suSLYBH3N4rwM8RmWtY91TFDzHS77ezyVHqBa9qKfnqVvQWZLbUF9aT9yAjY0t/1asykV8zljTpN
0RY05tZUnzvQsqvkMaieBOrtpzRE5lIMUIsF5ggAZUcBUwf16JGBYEqCkfh3b0bySkVkKgIfhbns
3/WrTdonzTL8Sp86d5l0z2z0pwFEeXb/GzPZLj788omE726Ow7psm8wP3AWKlQDKE5zKr50HsJKr
7ko0krPvoyD1d+WMvui0IMJrW5xkNrhWLFmJX+RcegWow/P+3oksk0s6GkJJFzagudKI71txSzHX
bkwijvntU6bCDGEcisojbc5jAybQqUThrX9U5I99/UF+F4m3SX7J4PE19YQC0UgHuUBCP6nV4ITg
5ZgDe3+5BIrwZEyJbORK2KEsZA5PZaWfUv1VU0Uh6l+M+6IKd3hRBQaUzAh3kab2+G32dC/2JJuB
5moCA/V/M/6wnXteJHInuGukQOsJMOkxVgIA3gdQa2n6l3yOLHmsbAPo/3+3jtzxbcLajzMNTRRG
wtBvh7KelQAZ/UYu0uTx70QtW7p6GsuiHODCPjr85ii3dIALq9CmnvV3OdzLCnJnlmqtaQzpjNpX
0B4bE7VC3CbZNLlzn51z8Ivua7V9bi/iuHPbtlGSmHhZdBg5h8mDUpz+7vu5sJ+MU2CUNdTx5aPs
HzUmyG23qxir48rF+U7OolSekvd1tBOBfTMuzCtlTzBiEy5tub0Tf1I7J/R6YJQYlo765Oi2dvq5
egoc41HUoivwGDyioYbm874MU92p9dD2Sf0Qm8SKAklQFdq+K/yyBx7YEMSzYdsmb0Do7Sk6Rwft
sCB1vIdJYOVkedpzmshlquUQA0ISZ8rmE/r1BZa9HfwumnCuIQ+qLMDsl+bMyfVAnoY7k6FrVZDW
bgvRgUIqgwPb4EGGo6QmOKwG6loRRryz2VNL06tngI/nola+bQO4iOJOUmEUqcJSZCqdHzsjK+7D
1PeGUETbsm3hFzHceRqAXOsDEFJzwiaxZdX34t4/Nkl+8Cf/iM5Ll82lwOX9yxn+JZN/kWn8IUhA
kvCfM2y+gRs3S6+2cRQjuP1LVLxI455kusmPh6jBQlYuwLtOqcdO6RU5gOwbSBcIlJ/2PaBQHheF
CXIhTekwK1CCCUfDtHzooNB0nry3FNMRtYZvZ+wX9bgQLIdZn+ZSiPbIKf1BaXxsguRFSbTGLqPx
Po9GQQuAcPe4g4bqT9/SGJ2yAy4l1z93D2WmZaYo8URVSIF58iiiqol+0iLBtVuLwmNVzU8qqKox
1uzqpvGjSLUXn6E1fX8HBSePf6VRVA1lswEjkMZUOzON7NAvbeqL5jn/5W5w2TkuFgN+NemUDJnn
grm1vEAtQIbzWTrUh8DJXv9OKc6dAMmYVqkCDwxiIrfSo0PYB66imH8phnMnhJWsirulINMlVuR/
T8h9T0WVQYFR8M8zchN2BU0xFIgJlldgkuZW1AWhBXhOBy1TlqqhT1MrRC9eAt/PP9jQbspG2gHm
rWtrb/DJXTH7tqGNhylrBLnntmkoMnAj0JBuYtz29+QzyJKUyTUQX1h8/pnHo6BbSJ7saXbzJG4E
EArk0tDej+bEH9HNNHoEUCnkOEmWauVWfZt5JiZWBUdscy1X+nGm3/TMD3SGLmKfqVaovNR+b/f9
dWRE78kKVoI4s2edrPipDmes6S+gwTPb75GGtzXp2ztO10oMZ/ZNDtSmmGGqnqZKCPLAPDn1lfID
WOaiNGfTOV0k8eXqcWKNFpYFvG+voG3jU9phHgedZ/v6LOv/Rwl5JYWLmbUUGfPYd5oj+5oFFusD
RnAtrZ/PWVZ4VSfiLRSJ40ImAJRKs0QftKvL3aFoFbuvnxn6horC9BIaCoxPJI2LmDPADoc0RRI3
ZJPVzKiA3ksVtUbJzd5X4lotJBcstXTqlE5GGrXMbUkfM9c/VU7rho/LnFh6I+xrWFZqb+M4xwE0
4xQtc1hJcvefsuuxPw/OUgQFSr+9byXbtqgbqrbwYJj8VCSod5TYT3G4mFYBEPWWSVe+Iko3tnfr
IoSzjdLUoyTU365g5KNiA1f2rm2tDNev+NbwIsd0NBRC8afgCIiU46xEbVqqp4tHbAKvoQDmdXsR
TuP2+yfuWP+7gLx1hB2b+hwF0JKlXjP25zmLnWFqvob5fOV3mkWS4RRoLfAQRiBDd3Y465bhd8cK
BT4l7gSX602VqYrOUTCBAHV82YpVyUPVi5TKMdCoA3IHwFkrKu80Ibzh5n6uhHAeeS6bsk1zFKli
I7bC8inHRGj4uR+tahLx1m9GmZUozivHlKRFnyLKxOEhjku3I/djcjs3IoyTZZv+OHQXOXyVoItr
RcneAJzH9OQn5rU2M1H2sd0vQg2iURMMgDKfCTey3EyY7ArdQrNaJwfPrh1ZIS4zER4Gfige6BW+
i0bvthfwIpPLCrQqIZFfyLDPKLb7zA7Vu7AB7Jfp7juSZSP+XMCLHN7wCkMu0DSK8mjweUxKS63d
iblF4vXZEQ8Q5J07dhHIGWGbgg4yKtAAnMhnZn4HRMJ7XONqtzjT04dciUaj0pEsfgjlyUmmDyMT
UQ1un9dfWvB5MF79pzZBpxLYHO5kv7IbvHvNiSBabhq3irFIzWCgc+MLUW2ShiTq8JAnjbehnFij
iO1oU4uVAM7BUzoUchnhAot2fTxLj1Y4Pqr1076FiYRw3jzIBz/Pp4o6deDG/ZUGvt1c0O29LcJQ
GQFjztIP9Lv3DHU45bDBHFcj34Tt7VSffPU9ItC3YeIaA7KsPx5u1anyo2zhliQf66axSBBYnfD+
u3nqV1K4w0EjPLnELaZ1iu6lG49axay0vs2Ll/0t2S6UrORwCxZNpBziEg1pQNQ6R8fqoN5LH3p7
tpkXn32b/LMvb3N/NI1Sil58DPkun6+im4w+AVaHYFHVmnMZfhrMu5m+7ovYPCsrEZy/rAwlLnyQ
k2HyyM6yx1r6vv/92ztzUYHzk0EFbtGmhZ/szfYG+K2g4xyupil3k/Y9xO7mShXOCJpebatgRpNP
lczMNhf0sykJUhsDapHAV4pWjbODNB3GPAvBImUaX8bhQ9Q876/aZsahLfjQgOMmCt+M2Ad5DIgu
QILl1acePVIKEErAIJ5WgdWIhpW3dbnIWj5fGZmSD4Y+RgmWDaxU6l1mvqd9aKULZ8SY7wewSojB
yhSoqUkCglkL0Jzv2RBdAZ8m0wzQ3HFCJkLaMurQd9uEwAzsHv3+n/0d2U58VxK4gxJBj9SMkAQm
PwzdrunPtm/PcEBu04e2qdtL73foisqJ21nUQvBuMoqZGZ2LA0XLOtaDThGjHHJt1acFVbKKLfVu
fvhZEG5eM0G5e9MkViI5k5C0PM4LCaOj1YjnvJ6iJJCANMXbX1KRFG7PVJawtM/hTI3gQcnv6knQ
V755iFZacDumsiwDN4QGrMXyPk8/RtXDWB2H2ZO6074iy2n/IxdcCeJ8nFmlGsEJ8nEnarw6BUSm
VH+R8/a7Yoy3PZ3dMo5uMyPNBHnOpm9dyeUcXhcwg0lpi8H2YfSkcbzOKv2u0IAS10ciWctm7OnI
ebyxbxMWpuDZgJt11Ohrr5eWImqJWn7wn0JAE60xGcBF/Kwe2AgZyNcSzUnS11LVLY154/RxHB/R
sDHoz/u7tqnRQvBJNB3FAH5or8w7I2375eqIkYAcFDaAmb8Htazghrpp5Rcx/OCeH9VhHzbwTKN+
QA0s9J/21dh63ABjgwEKDFPRMLvH7YxmjDEgvfE+/va48ZPa9T+PG2L+gg1tKARpJijil//gTL2W
Qj2ChQcuhn0tJaAHo40FzmdjX34TwVl1K0e53+Gq7xiadtMPuacqqsua6OP+um14h9/EcMtWR37f
Nip2xIw/j+zFMK5NtKxN9LryRW3/+4v2R+ddLg9xPcUxGERC5eAng5MB82tfm61n/5U6f/TdGb3a
6Zk8aU56Ld0lj8QpzgWId47p68KfHV7V5/qGeYkDwKOTQPRy2+FO7W+iuduQ2Y14Y04XrDYv+RIc
yRF9jFaB9niMGr6v7v+bOC4eSilNm6BP0DY5usZBARKYZJPRZRYIm5zpKHrUFm3e8vkqPQoCH1j5
cwHqLuV7Hp/V4CBYPpEALgxO+pR2I0bX3NS0ggr0YLkTuJJdEAeuz12KruJhMpFMLjT6ac18s5xQ
Tx5uCoBUUT9199XaP8VE5hxFq2i+PilLbIoVT2uMF1U1PsdhLOg33T/FROacRcFyOajbGDwD7Ecd
3gTxt1p+TqNjhmGMfYW27n6/2R3nMAaQuUqY+1tQxgAk5SRu4GZ2ZNfuQhQWCGnORfL4wBFlWuIP
FNg4g23e+YfQTs79sbXaH+YBwNFu8XVfv41kYq3eW5hZ2blW4qqkzyYFI82NoZzj+REAz5b8Do7C
38RwzqJtosrQA2yYWbt5+qiFz4kk8rdbT4O/CeFchDqHqUoLzK8kdAQzXXYswswZG7D8MeVqKMhB
beXUUvv4sykr1/qUPwIx+z1x+RIqyVtev1rQEU1Y7WiEC2D60gXdH0u3uV6Oc+CIFBYctre7y0pU
PoFuzUBBymXMsKbqpdFja5ye9w1EJITzGREx25FWC55f9RHNFFYXlHaNifl9Kcsp2gkmfLvSlOSk
7AZgiCzQ7N2hPS4kW/FZ1IIiUobzG8FcSCDAwhMN1YHA+alUn1Xt/379+M0IOX8BjvQiyxh8bJnW
rtafQTwFrPfrHjNOmmEc95dt8/QSKlPQ1oIQja8UtVEra0kFzCkyvFbstg6YFVKvjQTJ7OayrcRw
NlA0lR8OC+t6oz+xwANNF6HeviYiEVzgKM06CeYZ4yS0dmvf01O38gUiNoPGSgtu82dtRmdEiPYq
It1I/QfcNOwh+5hk/wiBQbad+EoUZwQ1GmYaKgWh+waS6gJ001Y+tRazFpRU6f4daGBUuYjjeb+G
sOsnI0MtZ9bQNKYqrlFI5yr/GtOF6EwfQGTcC6Y8Nw/sSiT37h70PvLbpSXIyN22ei2T64zdm6kr
Kx9qlKxjIojDAvvQuQCi191QoZ06cEvIibvgLGvlDRLQ01+ZIV91SfKyK8cBd926644GxtLHLHzs
MSy7L2Y7VK2Wb8nUVq7bH5QS6BUwd/bZmGz/sMBTkltMXyyduiB+FNwTlq/7w72uxC2ruxJXKGpP
0rTSnGoYtRt0fvj3k5bNrkCrpcl4TwznJ7Qhy021ToCrLT9Pc+1NihcUL1QtLBRLLA0PcrFyZcQf
98WKTINzHX1BGZpNALvZzW16CIPoKcwL5YASCRFAby6/f08/zoOUgWZUZYuAO5T3SeMq0tEwDqGI
B1ngp3TOeaDihurYHKIM18XnJvTdIjcegoGdU2KefF193V++LfCCtffg0Rj7uE/6DiQ2eN1gh+qW
gDTOkoAbM9rdtf4ASAYbyYvXiibvBWryE+mzQfsxGhCL0+5YSieiobgw22Z9S+C09lUU7BvPF4Z3
MI3mWYQycWTjYRDZp+Jbhv5pX4pIIS79BPpZm1Vg9wMQA72eGB4jWj0HekZTUkxGEtXKxrEVHDnB
wTY4P9JnyWCoJWxlDr7I6m08vezrJIpkfH/fMBBJ0aMMoO9Se5MOBOhus9vX3c2sqmjgnVJrADSb
BSSP65jUHulyewoKCwwygvYakaacb2kjFmRpBOgV1aTH0QztNlce95UVmcmywSsvmfYziQcdtaEk
yL0JLOeUXenavSFTgT2KdOH8iDIUNMsbFBfU5nrhPBXV0pa//6efYioDE56MpeYssdQx5NQuwTnq
dDuovuv9t7h/HPxvOTklmsApbitzEcaboGpmXSChR74qPkjSuW11wWq9ddnvqbMEgNW+ZJjupIkP
LLfRG9wOgLQH/XY+Mqd0yVn60DiDU1stMDPk2A5AhyIaCfmXYH3RkDO9niWdVkXIPdQb46B71U36
OtoIbXbsBp7oirL14gR3fJHGWWFG81hv5xHAEh9+Dn4mB/UpfvId8qgdsnu0IrkJEbgRkcFwBqlG
sS4loCt3JBZhmDt3g+AQJHfB+Nqze7X3BTu6bNjehnIRDg3DTGsC8607IJWf9eBHJEJL2D7Lv1aR
Z3MqzE4ttRblcerfZOW1Ob+Azq4YBR5DZBr800XTm7E6UgSx1otuF0AX5ZScSgsO34kcURa39Sa4
Ng1V+f0gsCmcm4GgWLNcK0JbO8ZOcqO75oG4b1XXkwgDQmAXKudIutysh1lG8SsB8CBwx50iy52y
Gc8YOnhlBUaSAcO274Q3HzZW9q/y/qTWlJbUS/+/nujuhLF1MK8bptWG7YM5TtQihfZVkQD4b2SR
+hhK6ae+H0TwBmSxwR0bVTmnQ/WwMYoYh15DfyqgDa5Sz5AscsVO3ac8BUqPYqlfA0+9LV8IQGmd
d62CacpUBz4V+uh+32ozjJrMCObApUZxrKv8Pk6BM5NqVybeTPU5Q4/97II05zRUKDDUs4h7efv8
XORzplZizjkPc0x49tF1aWJCQvrBgi+lIagsbBvYRQxnYHqsJrWqg16QFg8jQG1q4FQM6n3ZXNdl
aHWhaKx+O1hd5HHGVY8hnTCwiP7tBo24mFGb20GwdaKV4wwnKOKwq/HG5NQm5rOdJHrJ2qOZCirg
2y70oggXkxq/RYIpYYhQ6kwg3XWWhqeXwH8WmOGy/n+egosYLhglTYm3+pKFAKuVr8JGvWs0ZvVJ
4LAiPGj1aGHy6EFlT1lnfA4VcLqWqjVr5MP+zxAtKReeMESjaPI0APHeN1WbmPp4Mko9OrY0ZF5a
y0SgtmhxufhkdCb8XA+3pw3GEbSot0ARugFsh0AtgZg/Sv2EgspwqXlFuBkPHf71R7dM3P3FW0x6
Zwv5Cn8XJbpRm3LgdpWnFJ9jVQTSIlKDcxWMJXmd+TRw9fLOj0qnbTygJgu0EAnhHMUYFoxJZcUw
YBpbUXtXkuc4+/p3K7Ws5CrPHIIsLLMSzkhOPiTmgYqa7kQ6LJ+vvr8qpUozW4zr0fzGDO9wuwCw
sPV3OnB+ITfiRB8L+G2je4ySz7MoPIt04BxCRTK9U9mI3tThNQSjcvegmsd9Ff7lzvnL6bw9eq/W
qa5izPouWUft9M7kNnbwOTqkVvT8EyRPftyXJ1KJO+0xmE4yk+LtIayGE1VbtMUGS3/ALII0ELgx
fpo4NGlbJA1BG2ls2hWrrKRoro20tFtDxC4q0IkfeCFqREMftAMOiKNPZvIpS8dzEItwPERSuJM/
1jqehhZyrins7prRt3WzeTBAE/lXG6RwZ7/u5GIucthDykIg/NW3ky/dIDcTiFlMd8dR8uCupJGa
OinAgK0mxWAXfWC6AGvXLEaAvafV5KFLjeA9XS/kl6nzsxKJFldSmKKrwW+uc3Y35HfGKIgy/1Lf
u8jgXIJCWoOkePdyqskqr/FIfo4dw2kDa0QHc3bf2pGTouYsusiKjIPzFL1eN7TQEXd0BkA3PMD6
MPqa2Pu2IYhuPAmYMU9UIsEIn52WZ9YZ9mjkh78TwfmHyUgaH7MFKD8MH6bebhJBr7xABX44Qskb
jPw0CAvKdJ7MH/nQCNZIZAH8QLCqj22YNbhMyA9g17Qzd5YtqbEkFwCCLvmRu2AEftQ/ac/7Cyew
AB7H1YgyWU9yLFxHbhIgFRmAxe1FA7r/cgX/Zd58sSvXgL/IauBCgMDAmp3QrmwM4bv6gbq5sBa0
uVdozKYYeEYjGuNsgU46qGRTdA8q2eD1ygxc38bZX7VthS4y+Nc8k8VybyxMVe233pkd82vfWoaj
3zDTWhBPZhE04bZ5rARyd03VnIJZAVCcCwDG+9DuDuM1s+cjqNkKcOcRN37ob6R7UQPZpnWspHLB
I+nrIKaDj/a4//rFd7tgspLBRQ6tak2ATqAdabClOwDRgkbB6o91BmCc4F52ZtVKD+osiCPbNoIR
JE1H/mZSzvFlCaricgum7WpWr3SGx98xE5wskQjuQsSiah4q9CU5M4OB9L5rZqLX8s1kRblowVk6
qRW/JgWy+k4dLDLlpzoBPUlrVpbUiYaPNyPvRRZfrIvA7BQRujz+m+aV39Q2huHvizm9TvXS1oks
eErYLrFSYLURZjI01y+muUowUxqWPW0hz//OQIIZANd6gfStj3126KhtoH4HjD0hAMr2yV7J5SJx
0cVzanSYUlxwoIvHpZest9If0iF1jcASDT2/Nc38kdCsxHGGGMZBXmkVoOPpk3k3ACkW/WsLbZcP
4FiC/zUt+SMBmmBu05PAhy0Ha080Z6C45gyaRIHJHAYu+abYC5uBZMe+q8MxL/huvvuXEjl7LTJM
XmsUb7PygXg4GEfgM+bHALiauTsdg9de1LK0Xai8LC9/fWdZHgKJAj1ty8R8AkqTwlZOS9iJvFCQ
Irx918568pd4P8l0rcZN3qHmi4yRXSY9tu2PAg1fan+TYCQ7RrflO/Cgl9GT/z0mb+a8OiY6UqnJ
11FuVk31nnXAjpo6QRvJZhBYieAcdD4HUjH0mCuXAf8zt9rXuqX/TH76l2IWf7rShNWJOoX5wgBP
6LegH/rrIaGam02psAdCYPl8U54WpQHxh6VP+YbgEdFJPYRvemyPzCo/zKNjtNYsekrfvjFTylSd
6bLM+LaVidUt8GwQD7rz4CoAmM++08foOjvJTn0AGaAu6F/Z3DYgvhCTEdSn+eGDuu0xsZHDMor6
uukeanIjh+/AzgGS5i8Z/PEayBhQFTCogDW46fXRYrMdyrVNmdVOp+AdpJq/SeNyIHTADkodQZoR
2RJ76EQNsG/J7h8neKUOl+7IahJH8bgMdcJbxEizGruwjefxJH8PHfaP/w9opBwF7WHDsTxop9yu
v6ATyNZP6gO1fqRuhPZRUbfTZoxf/Sbu9GVDGRm9id80gp+oaMlXv+w+9Ey2B0ZF/llgMnxfLBDr
u6JqcImfzgtvOLHyp+Cs3XZe9gx+aDt3hyN2VxAUNvOklYLLj1qde7OP5mBcPNhggz0cZOWFzRzj
funEW0grzU+F4D6/xLW9XeYiPA5oqYY5VrQgJ9ahUzaf8Djz2Na3qRpbePV3BBpuupuVhlyMz1Op
M2ZAiTuFqz4sVAv+iQTWjHJZdQIr54sIhlG0olxgD9sAzREDVpRg6lF/Duv3dBOs9OHCeMmmZJhi
6BM3p6h4aczn/QXbTDUv38/X4HJlQsndxwaFJm5Vfm2x6mGg3+bWK/UP+6IEFs/X4HTfGJVixOUj
UJrrxmjuCjW056oS3YBFcnjPMheTQSqopKsS6B3Ha9IVKC+KSLuXld8xbb4Kl3amYsYJdmYBgWsw
jTp4C7etaPBVpM1igKsjm8gY2itDiNHmK53OVkFfGtSq9rdGYMV82Y22XTgqxoRkEfOMZXod+qLk
W+AIeGg+dU5IHy7Rq5tv1Ox1KDqLUoCxHY35vhdWeET6cF5gTkC5ojYwgUl9qtNjJypRbV8lVseG
O/aDOUltUWFXGjf5onm5xz6pn1BC+jbbANW2lKvMmSzpn0k0f7p9ZVoJ5vzBVCpamAdvgomXYepr
aJ0Wo23Mm45qZkWvf2UYfC3OqNJQyQgWsgy/zO13Xf64//0C6+YrcWPed02WYrqnNFKbFN0H1ZiP
PcCwBQYuksP5hLprwzqroceQuyZoGdTi4yid9nURZA984a1skzEr2IjhA+mzwSa7nU9FdfQTwZJt
330uJkA5j2DQeVDmDkepxXNQcozOvjd51C0PzXFfoe1pypWkZVVXvkeutGI2l3QhPBkH09Nek++Q
5vjXqP3aswu2q/v24D/Se1/EkicUzSUOc5xjOmoKfuI3V4+TW3sLg2N0HhZ+OQwEOuVBvga/7p3o
5iwyFc53BFSiM2DT4Nfrr13YoV/wpPiCtGj7rrxaWc5/gKeVzt0Ee/y5h8QK3Pqo4a5c3/xlAKGc
xxjSpqpIDH2y+SGK7nE3UYWvrII14wtWoVFoY8Qgo0tPdP7aZ0+6XguOsMCn861l5A3uX+rxkkt0
z2wAyAf+E4HBL25gJ6bzDWUAfSyqTMe21OCsX0jrzMCit60L1oej/yh6D9i+pl6sgG8nazGtrPhL
FElP7alWADFYXvnefEYRarmlSpL1Dg759bWObyYbsuw//lwKXVRjSWRHooEvUYjiO8WaOW9rXKOo
I6N/HnO8mPlTnwdvuctJDhE0TAmcrsr5Ca3Q2djI2LEYrbZ6ZCdDaSXxl7CfXIFtiGyc9wtF19Qx
mouh1hudy1l7rL6pp9Ee3foNEpLcl8KamsggOT9B4nKKwiX9b9zJBW6cK7kkA77rT8gTX3hBFMnj
nIXZ5WjzU/BI2XrBbYQhdtAbXA/OUv8Vo1AuK7Zz2ngCj1ajlVlJWFElZlZlXA9olgrBhR33ljRJ
gv17y8f3pHEVDXXspdhYJnsnW3pKbksvBvrwIbk2HOMUym9ruqiZfl9K3Xi6R7ud1R50QZKwbUU6
NYnGNJXwh6NkdTWOlFHwK3pyH9sSOUbjJHCVIiHcocjHcSyiSH8TUqI6qg9HlQoupv+Shlw04c5D
MoC0qwNuE3CmioOs571FpMqLBmb7oHqpO+3GNAo7NBq097D31C/Vi2zuWMzyrEXSsooFEDfRX1E0
Hwshe/R2wLkI4c4CK4O5qnsIUYC/Qk+ZsJlQsE28/WdU0lGsgIBmIRJ1QYXpLm38nROc0tulmz49
iPpoRSK5Q8DMbo7rAJYB5rzvfqB+D8vBqwIRgo1g6bTFzawSRyWU9LwtcbJL7TSyZwJIUoE3Xnb4
z9P8a3M0rlRXFPooqUthST2MDgN7KJwGRhHAChW+xj/IWXb6G9lJHPOUvO6L3o44F8lc+p0wIEVI
KnZNNl/Z4JJOwp3cSjrRkJZoq5bPV2tYJh1JisU6UvqhC1FdSm+zUpRUiYRwngJP93jtHiFkpI9q
8L2IXqb6aX+9/iUfuCwY5yjSpAyztMNWdefeoV5jxyDyDq7BlguOaNHL0GZM0WSMfy9wqwBC+33V
pICRuGs1DIBRZkdJ58r1Ifc/t8OX2BdVTbY1WwnjTKHXYObmjOg8nf2DflXYEpAwkhMqjZh2oIJM
Z3E3f1j8ShhnDwWY5euyhrDYuEszL1Lu6vh57r604cnsX4Lu+/62bVrGShxnGVKvtIAVwRPKOD1N
4Yee3JQiHMlNL7ESwRlGNvaJlqBTFqCIdyaQKEr/w74O29eslQQuTkyKqpBukDAkh0RUP47HVAGS
wuSkrnmqMkFo33RJK2FcvCjTrtSnBglGqKv2JB8nEBmM9Lr0K6Al/yCR4A4p2CC+cjtrtIv7FDfk
GHWnesAYWFZYtE8PgjXcrKhf1OLLtgW4jMiwGPlS5+wOwdkvLcya/Vhw/qYju1VFSahIMT54zENo
6gUEVmV/JU/h0TB7p6Si9zSB9fH12xJkEExSsF2qfqUnH2Uiwt/9F+sDeqWpGsxUeBK8KYor4i9R
MD75h9LLDv4RFCEWgpIQ+mQ7G9N+yeJzCUkPZnSDQ5v8ugbMSnZoz+ZhvAkcIVD9tj1cJHEpRJir
zZxg6NTxb5pbeqUdgYpoN4556G/V1/8HeZw5hFSTkEpDXm1a0e3k0mt6lG4xjm3Yyf2CIG+477L4
i4ZcDImTatSV5QEhPEl3SwddcKaPAXiHJqd5yg/VcV/epr0zQqimMhkwzZwb1KjO6nFxg6OKrgVg
ojUpKICa1tsXsx2tmKrpRKXAredHl5uR6XW1dPmkFISkOMnYt+qj8UTsBbBTtIrbWl2kcfHD6AHG
g/kB5ujNaVSOgeLU+eO+RpsioI1KqaEoOu+Z8sAgrTbGmkOM9J8qzwwvYJJhKSRL7X1Jm75iJYmz
wRGQjACbAaM1gKKtJBvtNBJxF203Ya1kcFYXJUBRAl6ThtsA8YoZbOpZdxdVVmulb3x19c3EQC/U
GQK7EOm2fL7KM8OoL1tFYqirzaifNMipnFxr9HeFkZV6y2auxXQp0zIFwySLej7u+4dg0U21es0j
doFnfi3/S804ExwkpZgaitYTWn7MwxtTlF4sf/+PjGylEndwA2lmmSHj+2W19kY2WDM6uzWfftCi
TFCZFG0Sl8joU5IVUoEeypo8Ss21Hn3bN/Dto6QaKOZrDPhxXO6S9noSmh04M9J2vBrS8WjQ3MY1
x9kXs+2DUEAFGYKCsMgTVehTO7Umru7OcFbOS23QfMRLDIbH28NwJWo+2FbqIoxbtCQe00KpF+gp
oJqSK5Icc1WQlItEcOtGTCMuA9ByO1N0GquzMTz5VBAetrf+lxY8R8U4Y6RQnwGMaPSZZbZeOwts
azHTP834IoAL6DlatonULKR+MhqC49EewvaoyXhVTM3biOkCXypYMp64MpR74udLc6tixPaQFFbh
32kiEs7t0vrF0HjeSimQWdH7tepEqTXZGiiqM7u31Kf5vGT/ICAT+LdNX2AY6J6Fg1Rxhn53b2NX
ynVKwIWg9bFRAUQ3LL4Qo9WBiS8r7KkfskTg3TbXcSWRi0kU7YhzYlYAogtUyyR2WxR2IoL93FxH
CkhdasqminY6zsBlnYDBMkbPLHhUI2t5gDPtETTfS9H7v5np39KKgr3OwD/4g3/lCeIWjE6Ap3Hi
8Uoar+vJzZigeXTL3tciuIUDc49f9gFqHri8O2VQnsBA6mgssIPEtzpNSJopb5yvtTwusKu1mjRS
DZV0/ShPpRVMNiAmraR/SnoAB3+v5NhqjdHad7XLxvCnei2VC+tSp2aROUCqEf8PadfRXLfOLH8R
q0ACTFuGE5QtW04blsM1c8789a9h38+iIbyDW/LGm1Ol8YCDATDT033Wx7uiDFd6rAbDM+rJt9wy
pPTtZYuqT8d/353wemOitl3A4pYcKxOUoPS49pbCLVk23LslnOk0yrKyArA5oNrTUmdeVaiYDlRu
CKe6PZOsMhZY0LKbNnvf5SeqophSmRAOplRv23KcGEzgDdWMntOf8/mfy19DvnMpjlnIEOoUN/4/
P0fbgRpL4/V59xTdduf+WB6ddxFgtz8bcedWUY6QvkAxCPTbnvBltGEzRvCZ/9y5Q4eaR3JM0+sF
xT4z863ycUyu81jFXyClpdhbFb6WM2mVSXhBWzsZV/U1p+wq3jGASZND9A67DFQNS1gHKaTUka9U
3Ryl08KXXJx57HEtwy6z7qDxFKxN6q8jo17dsk86IzedbR63bgqsxfyq+MD8SHmxw3cLLqRmalUs
XiMs+HCozhzhX0Q+uyeg4a2Ohak4taVDUUBU24blOKZui4XVucYDS5vxKG5xfzdvqOFB1Trsrs3b
zcdI1HvtOIAix2eKTo8UCLK3K+SxOI3WjoAc7SdSQg+KYLk268DChgFodQ5iMMtkiwdhtVP1jX5X
LDE/Cl4u8bPTwh6y0VqeVg7T6MMlAH1UGD+ZIaTET93xP+gPSz8oI7plQJMPRFXiHSJiuo5HJq8X
bTe8ba4fHRCrFFfpQVnFkR5KO1vc812ydty50Wn00xavBZTH/mBecVpe5RaRruHOknD85SRZ2cYz
9owuDUETG3WHWxaQA59DMRX3cenxsDMmRIs9YwSEEUoDC+MF7duSqDadNHXvDAgRYUFepWr4N+IV
Zd7KaO6T4Ft8M4Qc/Gk+rNequUB5It+ZFBKr3gMLNS0wOR04//V462a+G04+33EI/eJW1SSUohvp
zqKQVNdpsTViwyJ5k77fDnrAGcaye+c7h7jmwXrNU6r2unkwihKHCxiF4UAm68+gzEEHkUHriRfe
4sflHF81UFWeA5SO/PmkQqRK36I7ay9KpkNsTU4Ba5zJnPlVEH1C/vLQlzrMH1TT3/LA/O2aKezt
OoVKe1XC2Lj2T6U1YhRGNVLA4+BFsrKZaUD/wkbRUDChNzWb+gKFUgY6hc1yP6SZdReD2VFnOAUv
Z0aVLSF9jNHatDkHyU2TES5LCdj4CijRuVVCy6QLZ9tcacPWjRfibGMzlgN4bsEohhbH0voTbtCX
fZEHAuqhNqRWgH0TB1QxMj+uhZYyhF362IC0DIwU95an+2D6POqfLluTrtzOmHBjwNRHbyc0Y8E2
eVZJPXv5PKyZn43B39kR9tK8Yk0xYMnwymk9ApHtDYyHb9nCFBcD2WuK6a4OinjM95riNXNdy2az
Nwy1z+VVv8zBVAMNVR2N1MvSRjFmJVu7vS3+++7QMtqYpw58qMUB3wX1CsgBFl6sjDlZkmcGpKYA
JYQimJiHIBvUpFoMBoK4fJsvb2K38KjWKhZOOoy9syLmn8yq4z7uMDu/HLqz7pW559pefJv61Xs+
126etSxU9RqkK/jsmZiGzKUpKQhKQPheHmz6eWUfki73DKYajlCsoAgAsTX07gAlA2fv5i3W6CWd
t2av4UFheHBQppuGRcTGSVGOibv2WRSk1sfUvSHdDGZ5ZV2e30/EtLq3ImzYsRv7bStSB7ey+X0Z
xle67ZvwCkXLAkNa2uSPKpS/dPV2jgl7dyWMZfMIHpk5PlT6ACBo2PXsNWlv55jYQJ6gE6fVowNN
wkP2UAXtreZ/2zpQspNT4auwrtI08eyS2KuxjblFKu8x2Ert/muXNrPPWjKH+boN3sKq1XdAwH24
nAMV62gIp1Se4JWda0mKXuFyF2nVg2u+qagSGSq7t+8XUrjhGqzKwCVkOcEGENI0gUgmPzP0yYf7
olo8YoUr2jjufIoThX/yRbWoTXTDYiiL/ZkP2Wqa1TzUSVi5Xy1T92brK0R3E+s0q8Y15SsJeTA0
BwjH1vxpieaWObs9FA8WA5qi5omln53s8fLX4hvpxUbDOjIDd0sdZ71gozSWamQMUY8mW7s2vmm9
KdcfFTma9XEZFeew1CMoqYESmEE1W+x4TKyJ6qHbIFxo5B4wcaEL8gu3Ci/7JMUAQCIXdNaYG7dx
x/jTKYR9stLFgCyZP4eYwA/A1P9zBr86qkgGZDelvSkhUWm2O2lpMkRBSa/j6LEYVBlDenjsfBHS
0tBWkKzh+dYwe78gN9BlDbr6bh0T1dEoe53uXBF7HhqZlnxZIZZpWB8GTLsZ/UmzbT/fDuX2WE29
b9vnqVUgWqUR8ezei/uzptsdXVMzWLBlN8f2ynI+21N7vBwSfJVehPnOjJiUsook0zInYYGeV2V4
G3nXo204HdIKxYzoEy1U4/CK7yb2QvrcpOtSY7pvW9xgYCdt+RpV6JNPPy57prLDA3R3Pcvxzjci
17QDvXCviLt4rnPnNtfW8Bq6l3148C+5M7TpCwTViwktsaEJstEM5+EVdYS9Be7qzoKez4beJnUU
zGP9sETkMPfVX4abkBk6VlPocxdasAzgkKGAkNIfVKU7LH3b7B0RkkI752RlEVAF7MgwKwatZi5L
N6ITAVm66h/VM1e1h4QUYeNN2DXWzIJ1GDx7XT1Sx35vdorHjSLViZRQiaHnLWWxE7TFfKAprb3V
UhXpVanbFs6jzojdYSRbGnINJvDh3DoBuTfBLU1Oynk3xbqJci5muUT11DROUNkFjiHr2FnvSL+e
L29Q6X0BJF0oL1povrvCKV7TVaPIMhYgg4PXrbm3RpW/5QNaUtd6+eWyMWndCogmQCxRDzPAjPHn
HsJLOx+dGkffanrZTXNmYFH3z6gVMMzix7OXH1SjbtIEtLMopNbVdowUk55mYEdH6K17cX6nrVej
oUIoyp9uO0PCQvaTmYADH1fnvgN7RXzCIC4kjXLfeuu+4UMkr2MP3C+mkFv7HPQ6mEeAFsPseDW5
Lmy/MKjq3OUL9OJssomN5qvFcNkTEutqZr2jb4YVTKBaq+/oabrO/XrkBX70zJW1fekxvzMnZNl5
tIsOxNNg+mPJHTPsT5pVBptuXNMtOmCmMMMYyfhxK8yrKVZ9Q2kK2dkW0i9bp3xNCDJ83V5vzUM8
HS6Hv3RH7/6+kHhty6ExzcDkk8a3enqwmtvUVZiQZ6idDSHbFsnU6BE/2DveHbnRvSxw79B1vRmU
s8AKd15k3N7o4mpro0Drj4YTbivmFf/SHTHhrohHt+hBzFml2FVGWICZq6gDeuT9lkmFRVJ5JCQL
M3PqpEFFKdg6N0iH0itm49p0E0VflMfwhS0lUhFlGY2a3EAlxHQ/26y5LqOnLV/OGSZLLwecypCQ
IRYKUlizxfg50J/eWrxvK8d3shtXU7UHVAvHf9/djcYEF73Y7EAwWUEGZ0WtgFiBlkynv/OH+7sz
42D82y2iElK+A4qjVe4C3t5OCz2s9hbjOGaNpsJMqDwTcsIM5eAIrwCKut913mBAjzxaq4oRS5F4
bDExTGjb2j06ATikeucYlwp4iyoOhKQwF9VsZDqO3Xo7d825Q9ltqX8YSlpHxWKJMlnG5jh5nSME
iqJG3c2Eleso/nQ5COT3V5QDLNOhOJNEUgXSW0Y95ywJhyD/AhQDSKLM2NOREvQnNSOh3Kdna8Ie
GrVJS0YNVKPjavsanpvT9qS3a/CXTgk7yEy7rGcb4MR87lu7ZxC7Wx6bL4aH0dN71aXo/1lCGwVS
Rzdwqgv3sJatS7tAMw1PAPA6HhIMvp741PJ6zkF03KXHy97J1/DZnJBXaTMudKnQPEzJm358LMvS
i+zHyzaUPgkXMGTVStNrCPT0UBQbEsdvIWdDaPOuTKarlgz+sM6niUy3Y0QPHSUfK6I64OWnLxCz
kH8H/60rsmZaJUvrBhfqkIBE+Cq/zgLN36bAPjqnXCmDJN3VO2NCNpxbYtbLhJCZttXvKSRYVuJr
TXNgWhdeXlxpgtqZErKgSU0njrTNDfR1/LTY1QlzzO8um5C/DVwdqCRcXzCsJ3y/GDRQadPxWgt6
2uQJc+3+N/LN/vm4KvxZdTbK4wV4Qt22TNMkIkFfrbko7fBnMIr4oRGC6fS79tgfxuAns8PrNviz
uZ+wod3Z1bF4myxtstBa3g4GGITLo/7GPXJqccBWFN9LGho7Y8L+/tnF7uPMCabhqkxRTTfuUwsl
YVXDShoXOzvCxs4bHLuaBqyzWeFG+2FzVMOo0meVSTBr5lqQ8EUr+88j303N2ohiVJk53wxHNE3e
cFWf+Sg0kJqKLCxbtr0xYUelmduStUSNsVpcryDfxgnC88kdzb8qYp2vv3gDNHVODYnIc5gI68mY
NppVvP6bJ9yfeSLiA1PFiZxUBRhpVtpbE75SWS5xTNolDXmkAy91KP0ZTHs4MMlpUc3QyXL93piw
jbdON50yw9HSlU9dctDiN/mmSvU83VxaPh6Wu72krzmo1io7CRn6AF7vAQF2zoIoiG8415bhDbfj
2fBSZcaVhfveNzEYt3mEljiKjL02M7/ZDASh1ipL3fx7XHJPCEMj6dNfXM9rEYCTMdw+JAF4xq1v
K1Avja+8DajcErJ7PRcFi1vcca03BDTEv/bZ/LD5/Rm9v1N6UOJsVBaFC+/UpC2ze423QDipTutn
IDP0OwOXkF8t1NW86pUZXxWawjU4ytpxmSl6f6vWdbgmbHel28++QYx3Vj4kQexM9pG5U3XoCKAE
w1ozr3KmImSZM3lz7GqeO42mlyy1km+bb4uX3xwD6rZpMMsR8QVVVk2VVeE0Ks5goPZaH7ajgJzn
Q4KrgzsokVXyPfTboAg1yNd2q+OhgMrF0ntu1gdR9z0FXIc53UNHIhV1Af+iF/wTUQarNg+gqgVs
MsoDOh/L5FzNkadNXwj9kupfXpVfn50TMl5tmuNGnBrxZfvDTQs1D80fiF+f/8s9THqTMDG+9O+3
Ezuh0aqZY5qUTmB9Xn0+EJ0fC9sbwl+YUOXhId08hmGgXmsbuHkJWWgY2ngsNLA1cfTkGureFgV2
6WGUxetTr3zgZDW9qpMovZ4BR/bbqpCUxrYpWaYtv6ympzUEl0LoEh/FON8CPqBVCW5Kd+vOoJCV
LMuZkQV5f5nFXhn/M5BzVqhAa9IRy71bQibKBxP4sqnnj8n1x4LB3s7xrIf4SI8gUExxlhRXGnBm
3uUAlV40AI4iJprXuitGjKZ39ZRT8J4a5fcVyADzwe0eHaLARskDc2eGR9LunIxzB1p0fNp89XlJ
ukei1fzoZB8rUAOq0P7ysHz2SQjLWqvcnM14jlgL8EPMbQ4kshXQb7kNV+egPEIg9PmnQyzSu9xF
PzGA1uwVBjnvMzcJLn8aaV40nk0IqWOtDafPozENK/ZNhwT2kHikvV77IoxfM65l7kwJV6Uo74o1
rxa8eObOWyI9MHMHBFSVCqEszb0YQrNBuIKKiYhrcLaNuJsduUE9u+cYJPw6wABfjLz0KuPT+KoS
tElRW+AYfYS4sHEJAJ9Llfd/XG779j8+guV5aWdN2MA0W+Y0ZgNewYcC1ZJzfmVk3vIGxIk+CFev
jdN4uhwg0r3LDIw88JFVTMf+GYNRNCZd4wKJ5ay3TnEmdhYS80uKG/VlO9JABGkQAK6OC7VXIdaH
FA/ihOJW1lhPffc1Mm6H8mOq33AFp8uWpJmW4fTCJAeUPgzhXjTqRWy5pE3DvPmWDR+zafWKTpGL
FDZE1ti21psoohgajLtD74Yb3sGqIoV8wX67IRLHoq2N3kcC7Thrukndxygb0D9/TJeDU26vioFn
U0KSqMrZTMcOK0ZQa6qM9zP4VmpAQlfVtUkebM+GhGBbVl0bEtLYQTIsXt05x67E/Gp8a00q0K7K
knBW9ESzcDFtk9Bub3vkCpOcJ9J4k2o8WprCn4ONCsdEYae6U3foWtLpgRhv1zpXRLM02+0McEd3
h57maBYoNLFMdZ6/d4r1Km6Ls7W0QTVMx84sghSq2n+1gaiQ8fKqjnpUpEGDm38g8dulO7T6t78z
IaS5jMykApkliAXMt1HXXZfrtbYyxdi3apMKiaCldR2vwPoFXfSljwcvRYA7rynfm8/fRySGZdli
xhkoY0CouuHt1/vLiZ35jAUk1Q+qS4kiqsXZ4aLtqkmfsX/GdP1gtvZtW/f+uKQAZCqBfYrVE5li
UWrX+7jFwRDn3+c1/1y0JDCN6c1fBYJIELv18ZTWcQfZoNkbrScKiczm7WUT8oLR7hMJucCm2lrT
eQbW7g1qlaF+oo/JjxXkTv8B5iKv8O2MCQlhwmx3nRHsV3JM3oH4A6JqY+bZt/TR8iAzFSZX2hhe
dlAVFUKKSCYCKngNLcpNG73MwNze8Fi4N+WsIo5WHElMSAzg/iZjvRFoVxpgyJqvquafPoE00bT4
lopAWpFYmZAh7ClxUrPnXeUkLOkd6RRRIfUFdx7ovFIMfLqCL7MdpaTXGswmtCXoWuysAVUDH2uN
cd23y/LdQqvyNcG+syn4tLW2u7Sj5Qa4knvx9MnB4mXx+XI0SOdJzZ0VIe0BxzxudBoZSvPJg46R
Ti10v4B3tg1x1hoYFq4gk7gmhxYJalFd86Sf7bdxzHj+eVzNZrUMdC2ioJtbT19GT3vNAOSze67Y
7OP6flltooM54TqcZUHtqOrmch8sy8A9FUghESOU4ErqmD1Yl/L8+1YAqe0YikNdZUHYsVvRQttr
g1gvhh69Rj93aCFejgJp9rYoR+GaDiPiKi0MTfLK7QCcocO56BYI62mnqnaCy2akjuzMCDdHu8mg
mtwAuUId9r4b4/f6ptIyVXlC/4yokjmYAihtwJiy7rOGETnMt32uO1VrRppEd55wT/f3rJISrdSA
rFs0567spqsq1j6XbD61dqzI1/IDaWeLu7yzhV7duJRLxZtn8SMful4yQFajez6YomS8Vq2fEGvG
UlRrZ+S4oCTaqbSMA7O241iPx8uRIF8/8O9hcB4imCKNCjQjkzTugNQqzH80eqLtoYg/Uu37ZSvy
97H124yI0iKFbccxm/ng7gD4I2RpomD8pIGTdAuHN9Dh+zu3RMRWAfmgdM4H8AC07WFwTquLPgLg
zE2tSAnyz/TsmLCTSMfAtFBlVlBB9AH6HdEEVAtRSc2qrAibKSFDtXU1LnXRfI/BtdJ9pCqIkZRH
wdx9ImEnYbZ6w6McMzvzVft+xjh8cXA+dafUZy40uPgEfhyUH7qDIjJ4AeFFSX5nVthUvTuZg7ZC
gPInWIHc/gtW+I9NSP45LlkTdlVJzY40tc63cPbOPsRXyyNIgzxO1lDdqioa8qi3MThGdQIGRVHh
otft1LRLRCHDDXYpMckNke0Qmigl6CGg7Pw6DkwUP/9nUXzWZA1qAHGFuiFY4ssfFYc2A8Ewjp5x
z+U81fBfedjsLAoFIkszIRxtYZyXvmVXzQHnLgENx90M7rzBB1fXcsyD/nq5V3GoSRPXzq6w8dq8
KDU9gt3ZBGLRadoE4rfJ00wb4heJrXrP/yzqvoicnT1hCzbZBnamGvcX3C+t0m8xhZv4ll5Nn2tM
UaUYMF/YsWkK63tCUusYdav2sJSp8ciKWX9b2vFwR12cUdFWJd+dJls/DOZQ/2PkQ3NyadrcOlmb
3miY/so8vc1UlIM/Rwov/f+F7W1CBBJkkUj0prcd0NyDxCzrPOeK+fPtdp1CYZ6PlecP2+pxkb/s
s5oxVZrFdksobPV4GPs1tRY86JawJeFcP03d0+V0IjdBHeIS23V1EfpUp1GzrHUEcQj7kNLHkYZW
qngNSCs79rMJIYVAHnEiNELVTS/Gu2zy20kPkvGh2Y51lvmlKvBUHgkPnjGJGsjs4cFTUGvzBh0y
tpj/uScG5nv/bu2EZ067jjoaRXEaDot9zNzRH8rhDlhkxUOHB9rLQHxeP+GdM6A8WuBAQzExxTOq
eatT1ZEiTfK2bWC8CKVxqDH8eU+DRHW8tC6KE0Mc8umO8hgfJ9PrQlAQ/QdCWXkmejYn7Kxq6Wt3
LmwzsPJzlH3rk/dG9dGA5tlrPs+zGWH3pNocx1WVa4FbVw8Jw7419G+AsIWXzcjbdbvVE+IbD7UU
3SIbBewnzusC0p+D65ucrcr01ZMx8mh49koMb4jkZL0BsG7fvB/rx3L6eNkd+fZ5/vtCUBfon6wx
A4ckxOtnUK0X4aSKN5UJIaCrMS/7oWTA62tTuFXTOyNxQ9vcXjH5h+bZ/6JahDUnxQqmK1Il4Zqg
u1SM4TQO7y4vlpQ1bG9DOMxL257ipAal56RpmAzXvtLJAE8Hxlqz+eBm3cEZCt0rxvbadRTuKVbR
Ec5zM8NQ69YtUBlxCjDcWV8yUgRRoeSNlN43d8soJAfLrKN06EDV4Q7FIenLp361UfHYfHBN+KNr
++U2AV9ffCrStzZV1U3/nyvh81cUkkVcL4WVdRuv8nDGcPwXAvLwi6qsO9oP9vfLX1S1qvz33ZN1
2pxqKaICWML1gfZnjWBUwb66bEOxhR0xYYBCsisptlgDkgZ7eK9M6CoDQo6YajIbbo7B5KT+ZEC7
IEo+XfaA/4GXR9LzRxGSRKU5Lh17QLLK7LvRQnYGyt+mRyEruH69bEmO9NiFn5AsIsxOJlv5E8BC
v7HbAQrT43H6kB7Ri/yldQyFUxWpmiIKXKG6B36LBSUnpPSynlMoLm2OP0D21K/NVVecUj/JOV6s
JSb0HJ3TMThiryNNQX65FSikc5kuwJlBllUD+RQFyYfhAyTVwVUPOMvn5I1d+dGjantLPd1ZF7JI
Pfd94yyYBtPTDZF+szaZ344qDJ80IOGaDg13jgERPiJDKzRJVg7s0ojX5xCSivrj5UCRO/LbhAjU
jh1aatTB82btBk/PfcJnDl8zasg/0b9+/Cx47bJDVDRTW60RjDTl0aD6XZbTv/RD/CDTZLpTx0kF
oltavGvdJ0xRXl4q6f3LsU1UJwBbxPH1Z46rXTJYGDJLQk27zcCO0I3fNYi1DUtw2Y78qz/bEbKE
lhtG7RToTeOfKSR6XIZT9hrdWczn/nZGCK2yj9fNbWccg1rsd/Mxmq2riKqo9eXR9duKeJewLNz1
WyDCAs38UoKZyNYrr9MzxYKprAi3CStt+zLPcQ9ftCGw4kOZZn5D313+KvKq7POKvbg4jFBUXmYU
kEAnfOATS4PHMew1NB1VeZQv/ovchrEa9J0Yp53mDu/2i7vWXRpHDuCxy3WbPUTrfd4/pIntzwOe
0qgHbESF0ZMG3c6kcLg2EVod0MbQ8KC91szb2lY026WbZ/f3hc1Tggi8HRpofDTgQ2iW5ApMh+9p
BN3XbFHwSsi/1M6WuIFcIx42FOt/lfp+zRtgLokc/su8Af+PX/pWwkZq6GYlVospzWoazrTTvwKg
9XEcGfjmnOZzzXRFsCvsiUhm0vYE73IEe2k33toDBWtup+hrbOWQNXmriHmeNS84J+KYsyEfo6iF
WgEX8MH94ZTecEJWTBtgcO41Y7Wgff1f1IuUaa5VAinOIuDAo7dmecoBBFfsYf7hL7kj3MmLvHZH
kjlRkCV3OogAU+PUGJ/c+kulnyuqKssqtpTJf9/tYiebltrmebzuvjlx5m3pD8XnUVkQ8oSZzaxY
NwrB7XvnaITlm/Rpe9yOC+4+ZUC+usHy6bJFaabdfSIhS0Rl4lQ0wkA1OAOmzPUoOZtFHPydESFV
5GAfzGMdrX2X/WN3hmcUhwYdsMtGFPnIFHIEbdumoHatBRZwlGu2etnQ+av9gwyK96b8G9mOxYe6
QHogHE5ui6IDARgx6Jz8a1SW7/vCVvWLpa89sHHYP0ljQeIpLBnHaGrmiiS0jk9shgQkWlAZLsbg
2tJjL++PY/LN3qD+Afh8/U87KgJRFhZ788JiNsydF6N0AHfMt7CYtnBqHsBwp4gL2am4tyJkWjIs
LYt6SMAMGQPZONWMIGq72AM1MKh4BzyzSZ93wTiMpe8s9mtuGfiIOtAgOgY2xUEEC+zfRrn0qCo7
QVyVXo+alfYqssW9FWGHuQuJhoiTLXJJ1BIlRcNoPagzHCOP4zL66b0SHyStxO1tCtGz2OUys6EA
cQLeib96ptkHetxCtI8ClT6l0poYLGbULi6k5zANhb4REHG1X/r0tj0X8E87XN7mst23d02ImULX
q2LhCkUoHUz+Rmnn0SpWPUal8a/rPDiBCQFO+s9Mr9GuSkoTpfqWES8hhyaafN1SJBLZwQ+RtN9G
uKu744RGqEw0bEWy77KHfItvcWUHZUd8ky3TMZ674+WVU/nEf9+ZW2I7ifUGDFOk2W5bNzmYSX8e
10jxjpcWKvZuCQHf5phDndsa/TXwA/4KB+usxZ4dNmE7efWB94MdV5H+pXGxW0wh5GvmaFNbo8hZ
FO8mctpSxcdSrZ4Q5EmxjX2UAIm59RDg+aoXoaE/veYDmYRBMs90TXE6RJuKBNqrHJFi/mNBv7tY
A70aFZ9HmnP1ZyPCs9rRSGtbvMrCjtM5vepO+ZlT82oKvLz8czybETZQFtfIuGmpBVpzbqNbJ39z
ea1Uf1/YO/06GamdQ55iYlbntYl50zgqOVIptBMjzr8/iLBj5rUCLZYO0DI71nccWJc+We8KiDQw
8OTmSKWT6tGmNClsHtpb0VgN1Mb9PMdgMNJpFSSHcgqh6g6wwVqBAcx3FR+Lx654i977KewdDbTN
IAZEhxrYl8NQaV+rKEMBzHo7DunHZmNeSRLVuSjfT89rK+ynzozXzMpRCWvaq2V4Kkevp69pfO39
Es6KzUkzzD/hfsH68UO1VofMojH0U3RFHfv/+WoOxKQA1bDxyP8ztY5FCvLGqsZk7tVwE72pHzGk
5Nth9DbpPU6epgWqEWT58v22KBZmtTats37OMO6Qkk8VOFJ8Ftlf9CZV9agMHnEvg+PZknDdjbU8
q+sVGODpsIYb87PKn99P5yLob9MnLpNqHKY37HrzlyuuXcKdbd40t1YFlIrKa2nyAvkeuH50aqFi
9+c6N2bVFxZDC4Y4b9M5bCoQs/cg5H7oxvcpgfJVG15OM9Jl3hkUorTtjcZ1hgl83OOXtC68qew9
try/bES6wjsjQvRs3dZnyMkA646drycg6AcNVF5kwRypyNIV/ogstEW09O08A75ZFPoHhy7XXdJf
V+l6uOwR/w4vYubZI3H2qwZK1akAr8GnqQLLfigBtBnqawscL9q7y6akB4FhUugROzZDTPwZEuXk
NFWRrlEwNQDXmFAUDKd8eU0FF3/7txX+CXd3p2EwoiqhQEd1qKZXxgQ4oCIHq/wQQlsrGrfSeBfT
XtnRmvVPgPeYirNfWkfbuyGE8zz3hbblSPSmNwVgToVwjR1i1BD8nyocpcofIahNIEZZzdAhsOw6
LIf+mE2qbKAwIc7kaatWjU1MaJBDwRiA6kT7cTm25Lvl91cXJ/KWJdqGxUWxrJ+e3PnHSL+XqUqq
Q2VDuI+xtCBplNQYSwDcxH3fkBNNFVPH8vzy7IZwF6viRLfcCZ1Dc2vPs2UDO+MeUqM+FwPm/l6z
ZI7tgIcck+fidCkG+1dzSvHZ5yX/0enpXRKxN8Nkh5fNyBPMsxkeGrv9aM8QqXVyPDn1dvamuPZG
9piZtj+CZ6koN4VT0tYkJKx+eyUmmXgy8IYHuqGj5a0dz/exkROvNh/XyPR0cLvj5PEHqnsjic9G
DmDoHJ/j2Ibe6BCAdO12ctarlXXvQO6be4312IypIuXKK0a7/6OQotqpTLdtAJfRgnOa3LY+yq6f
liuNc3cFxVHZypSfxc9rIiastLOTSUP9n1ylJ/3aRR6xDmAJO1/+0vJN/mxGTFlNW5hZi0cynkz3
UN8+bSAZv2xCuXRCrqJTs5J1A7QiAUvNVXWIzm7nI11Fh/LMoa9J6xWTIoLl+/5fvygR52bihdXr
YiG3kGXwxvKL3aNa6eYKK3LXgM83IFNo4s4k3N62cep7DRJfIa8+Vcj56RVawvf9xxkaVORUza95
hu/sCemsS+am75MGnZrhJtZOXXq6/K34535xs9j9fSGXGY2Vmd0GVWc3nb+PdPg2zs7nyF59CnZu
BIru5zNkIy4blSbQnVEh25hLaoNEeLQC5gzRIUocy6uIvrwlzdz4rGLOh8v2pLGxs8d/32W3ua6o
WzdAbmb5jU4KL3XPTfT9sg35m2VnRMgXSR67mFrEwFAbzmEKNvAscM4GJlnb83QLHsqzqnui8kpI
GMbad4NbYy4lTm7N5kO23bvJt8tOSZPFzichWYAHqulm3YGAcP92Tm96fVBEgnI/CanCWNZsrjmG
l6yn+r3mJdDLA8V5FPYfp1AHLYmK/Uy+aqaFAQv0G0Bj/WcsTCkhZdXgytZrD0bHPCO+1pS85nxX
vtxVv42INylriGrbnLFr+b1wxQQHxnMP7Ix5gzB/q+Tr4jnnkjUhJ2m6W/XmihH6scMQppXqmI80
2gED7uTDXGbxTQT1nKvc7kqvLRbLW4b5zcraWHFiylcWvS/DdAzgvoV4nMw+xiRtCfTUdhsvt0ZX
e8OrulIWV5r+14gQkSDL0mpSoPVlOMV1PjAwl9DBa5zpZKRFG1wOf6lHzDAhtolwYeIcY1pm2Vam
MSf8qR7rtvvo5lmCtoZqKl3+jtgZEnJH665NDllkBCWwiJbfHoFe6IP6zDfAaCv2nHRTg9rfgqIm
YY7IlztX+dK2KZ/OHNxvW7w9NYOpKODIF+7ZBP8v7BJultIuwzUOfPD60dwyz9SPbqqalFUZ4b/v
jPR2u6aLXaBIlH4ozPtsAn+Nqr8vPamYi/lPVNaoIU6BurGdr4A8ukFl/TBAnMlaiHNPhpdpimuZ
3JlnQzyj7JyZyrZq5hg7Fxi3U958bsGLVm2v+izPRoTDvqBRR42mhWid1YP/7J9xq86po6qIS13B
nsGD1HZ0aEn86UrlQKyw1tIIRDWlp7UHtziVUa0IYnlX5NmKOMdY5yVy++Kio/pDzz6bH9lPfQVy
P3enqfASqAxCgFRNsivdPBDPBEsnMhDYcf50rqXbtE6oTgaUbWE0ZOEa54pQkMbczoSQDDK3dhIo
uoIx08iDaFkPHXF9uy3uQGukuP1JTVlUZwzsxBC6EgJigDAj0afODogFuucuC51EOzaze2/nugIb
KL1o7kwJKYHlGwFiXQc2MB89k4LBN8GYwadiOaWoAazVFlzO3fIA2RkUv1SWl2BIAaFhdo5P9BQ9
2CCz7CF/DWURjPxFd3jaUtReVZBUafjv7AqfT8+1rLELww1Gt78r2HS1ZUuoUU3x6fhp+uLQt8B5
zkcMkZyEQ3/M1sWZXHQf5/T/SPuu5bpxptsnYhXBAJK3TDsoB0u2b1i25WHOmU//L3jOeNMQh/iO
5kY3qtrNBhqNRoe1AA8ZTiewLzhdOT/nCYIOIxxEB461Ju8J5DwU6KBNFRN0lvuLKh416eaqAaSh
GFBLpBlnlGo05F23MKPM50+VlByUqXGsanI75CLlUhcNrm9H7qyBmKpoENH4JmIUcTVJKxVQd49u
dar88pCOTrS4qdO7ga073WFJDqL2mk0zuQh911ZMcbEA6iHyVD22Te011t+U/LPgDGye75UQzkiK
KMpUifUUtmert4ND5YNZG1sXufOdZqfPGVIZsSsKSLdVA3C3ArAyYvBtwPUSNiQcwJsiJxhWkj8l
ql+qsbOvm0gI8zerCzMetJD0eEl6GGFsAj8OvTbw90VsGiIakkxTsZBh55tMa4uw8GJGTZS8mfTK
bHM/JS9BYJe1JNBmUxSOMpgNIQ+JhT+1GfPMHEgCANwpMe1Kvjblq3wCdR753AmhVzevsJUszhPH
S6spoIXBoFet3szZcK+WonTi5uaYBgCtAVSHmJwLAcJSJVGU5pFHQe9m+X13UDvB5ghE8F2eptEB
C1SRTVcJMezZ02o6NLL0lTaZ5O2bweYhspDvQQFGRsaH7d3K0uhcVpOlYTCu6pwg/9nEfq390OtP
+1K23wArMZxBWwMdpDTDmzFCJ2lsMxys8FSfHLDwCgKMTQNYSeJ2J1eaoa/nDPgCuBq7O/Bf7auy
uTWX3+dZY6VenlKzCwN3QhBba9lBHaPHBTxiHxGjsQEXCspnvt0smvQ57Yw8cM3kdUiegVXmzJ0o
/769Vga7YDEoq75rXGobDZQfuIy0vkUrjHaUQ+Owrwfb2HcXKwYm/hHBncdpaQuKSwmV+0BrqT2j
MhfbkT7lj1lgEMRGKBg/lbXS3iE/hhG5fekiBdlmrqy7ilpzsiZ07E3meIhGwy7qDx3VlYLsgK1E
FMOSgdEmNd1AOYOhwkFvwiy8D5jR7q0id0oDXa1q5Hwxb16kL+qSGD4GKN8AAIkQr0LeagBNhZvq
iux2i3AR/+XwXvaQO7xNFY1T0QHymRULcq88xJ07YY6/AP1z0rn7W7Y5HIpbHQ85Qohp8I1NKUVP
CTAZca33n8bgdlHvZXobRPeTdD+oR6n8UQ/0A2Zi4AkM0hYw1CJz9uceNnMFnHtJB0NMOANh7i7C
Y3hfqy2vsZLAd2CQpi5n0vcG2Ha9JjmTyalkwRtky9YZmQhRZPSDIQXypxJRYFkgIMUjewa6SX8L
IuR9FTZ/H7TEYNBRVdXka+cDgGcBox6iF0y77SRPaQWFR9HvcwdpHOnQ0BZPGmm+JSUYbFKRN9jc
hJUG3CmSUG7shmE2XTTu3ks99eF3v8xS97C/UCIx3HGxzJKMMcO77mfpUCy9X9HpNMQfiRENwuDz
ZcCQAanuz/02JbLUGsU8GjU/J/UhIl+TSeC8N5t11zLYnq2cm0Hxhq6XnuGga2eWv46/pk7tzr7p
y6/tcX/dtkKRtTDOWYfNUA1S1uJmHe+7PLbj+mugARco+bwvZ9vQLgvHGRoSBWWEJDkAEdvPaXGn
mYKzvvnkMhgCpmVhPFXny2hZQLOgioGmVn0ueoee9WPo6YYd906p2MRRbPkYuurbvlbbe6WAY4Wd
foAoc+ff0vvamJASdZvQlR3FSa9CjwHI/I9EK5ureBHHVwH6pJeNNkStkJh3+XwoAoE72LSG1e9z
r7ugQVfoSAKYN6C71BPI67vRa7LHD62aBhAXC+VwjHZyFg7K+iTIkWkrc+VxRvjbjz8NWjskma8X
/a9pKA+FYlynpfzYN+VjlcZP+1/w6z7j73bMhP/+As5dtGYfU9oAhzbPbOUvzTG97PPsVCdGmjSE
9ugnR8lDo4BfXsf3bPRKFDFv+qvVB3CGMwHpMI50mGuQeVXgY0L8Q9gVFx1RwP5zlVuAAKYtI6Yd
pXuNXNXEtSaB12XL9O/LqPLJ7ELC7ES04MlshKbdDE7YA5pxsUl3O6J9PMsFt+2vh9F7eUiUggBN
QQGF81ZAQS4iacKLpnPrF+Km3iRjiMheXi2vdTVfuxqP7TGUnMj7SAbCUC6SOf9Vz9FokQAQS7Pe
e3qxHOeldmZdREmxWb1cy+GOhh6ps5wjPetm17PTnAq/dNLDfJeh5pt51r2oB2zTDFViUtU08CRQ
ObWCeY5IxV7uo/UkZyAVqWw5fd4/bJtOS8UENx5UsoII8087HAZFlwFlHrjz8i2S7lFjEfh+kQDl
TwEkDQdAaRITE3KLJwX0EFqKYJR2e50uOnD3vlrRWK8GPECX6XUwzm3Q2Vn0tr9Om3BryLz+Xiim
5+ri76bC1JIUwYV8qE7Kp/ow3wen+ACEt9knL6jewE1F4DP6si+XmdS7Q7USyx2qatSnUGKv3qKr
kWL20v6BjLDvxkadcl+UaKc4cxsquZ7NGnm8urq1ynNPT/u/v5miN0D+bRDDMkD1xx2fsUZDrsJa
oTtXQaHQbw8IPG9ATevSCHw5yVH7nn36SAPAWih3mShSrcfFhJzoAja3rJpscF9kWSaw8s27eaUa
d2MUxJimNCngzvXgNh0LOyLLc6PoP/WcPu8v46ZFXETxSIOx1VnybNR4OHWfteqrVMLrXeuFr4+H
fUHbOunATzSwY4D0+tPih0ZNJYKefcDBW84yRva4AL6uOvYiTPhtjS6COMPLi1xbzFBFKw1qukEI
oNKTnPvjeEYv975K26dYu4hin7I6xYqe6npjUgQ3s22CWy3xC+TI5zeKIW7phjgMaUt6Ew1yi1aS
s8HYMMNUa+E7GoPez83ixcvgpGhXxihvKYieNp3hSkPOEpHxMFtM9QGIJZmOozb4ldGf9EDkLDZT
IAbAGJAj0HQAZ3BONwcMeBFMrKnroPrMH4bDUbMHT7uOzskkeGlvK3URxjnfRiJq1s+okcpz4Uqy
9BiilJfSQOABN8Ugfw33RCxN4YtspWyFVqjB2SpBZWf1ITA/Beo3gQmyC++dR18J4S7EXM7DUprR
AgWHPv9+lfw/OIaP4bwxUrl/dOL2qdMDq4pSgETl8OrGbV8Jtmb7lbUSwO1NPgJMv1Qz1hQvO8E5
87vvg3XF5loyZMPaRBDVivaI/X91gptU7XMlRYa2TTNnJgoSmI9JJ+qN3zyxK6U4l6REoUnANoW+
ozS+U6TmRZfyM2ahzk3avuwbhEgU55KqTJGrGAMsboBZkowOHkBJU3sooq8KETUAbD/E8R5mfRqq
QvnaJ4gPqZSlgGCQria/A3l24uZOcM3goSSQ0aZCPOh/MY/fEvnC5zyialSYYFjrz/QQX5FjeKB3
f086hUJWw22vRDGMzgJmCzXJP60j15SsqyPGgqD8Yv5jD35NAfMf0HB909vfuc17ayWMMxJKqrJN
cwxp0vqnLJ/D6FS2xDbkExhoBPEFO0TvnMZKFGckbdIlAR3g8ACfcVQMzDNKImgikQjuklLjOW2W
Dt1CUm48WHV+DUpKgRbb5rdSg7uc+iSO2qBFoXC5uypO7WN6Rgr9XGW27CZgV/jYBlEGr45ABTNv
f1oDcIQimYbo6Y/n5Xs8yqot5Wr4Vxyn3SmRIuLM6jCKup23LR5sCP9I5RyiakRVBxxFy5Wu/n4l
VrJdXA3sgB3M3P5IZ4GxEseZvBIH2TBISK4ufW2XEeNtkuwsE+GJsa15b4EXrThjV2IlM2uC4L0K
vtHuforcetSQVngZMeuKFjld/bJ/uth3vxdosVFuk4GFcC/TyQJSQZ1jrE+Xvkbap8h6zae/9kVs
m/xFBHcV01mmbQfyMxddhUZ+G1kv+7//L6ZwEcAZYNt3UTYxWM/5YWzQkKGhLxgNs6HLMF3FBMX/
4v4u8jjTk3q1AeRX8gvTvTrp1/9/mO6i5eMsr1P6RMlb4K8yJtJfmINf0MiavC4PjGISnCm9L3oO
MyvbMwrOCkFmrsdKgUx1Eml2gmSg1P5VWp/CJnL2t06kG+dwA32hEwr0aNHtYl+pJ0emyXFfhMjA
OYdbFBkmY0O8GQurs9Xq2OWz3eun/yaE87iNPIZ5j1o0GOROcnMXFW6jPP0nEXwlLxvjlLYVSiIN
psOl6cdivcYAq90XIjpKFucOSEJms4hGRvRYPIPFHBPiA2bRkXrL/dAV8WZsbr+hyhY6wRVN4zta
ullaShP8Q26cnHXy3Otf99XZ3PvL7/PtLEMnDYHU46Uxq+A+04+B2QHH7kNZiZUUbs06o6v6YMBQ
rKQPGL0tnU4rb+vuJg9FIGyb5xLA79TQCarUfHMGhsqtmDRAT5QlT5beJuW5IU9BffjIql2kcKc/
RmArafOM6M640we7qJ5KUTczO3TvHMxKEe7cA6KuUzIN3fJqeadqX4Mqt/PmFAZvegQIlkX29jXa
tDOMXquIRQyGlYPPWb1mErq0I4kYL6bpLt3PYBClXzcNbSWAu+LqHJOXWigzvs0XCrZcy3hNelF3
tkgL7prL+nxUZwXDeHF9lXXXrfCNyX7g3a6stGAfsFomkxpkDlDkx7CkiRem9FjIQJU371A6dOcj
EN+Db/v7smnPK4FsWVcCLX3Mx9xiJBeqdp/JrV3MyQHZG7dtRTwDIlGcUadWEnQASkEny1TeqHP3
lEtBglo/QInL5mZfLZE1cNY9DRTwowwAwhiuluVKTmSbiIKezWlfwLv9tmnuXlMUVEgiQJ8A8aIB
K7nT3RG7LR3VzxH9hIeO8VyA8MIPn9Rv/ROQykQz4aIV5e68sQxJtkgqyuby7WxNoCc5G/NR7UU9
0pu+4qIoX/BdyDIg2QYsIMsEHEDVn5Q+OKflV21RHbUwbExTv+zvH/vynXPAT9THpm6VWYt6ZCC1
xzwpP+GWuiql6qDE5VWoZ8e6kM6GZB73xW6aDYp6hq6pBIPc3ILOaBNplgbkPU382GI8tKGD3eiW
4IoXSOHjCFOJR/B8IR7qZOL0rXI9JuBKtEQYHpvO6qIMH0ikVRY1VgF2S3n2CPkkZw/7i7UdhDNe
L6KB4J3yKCtSH4WJYSLBpxwYiwNwcc/lSbExRe6IZkK3dDExrISpLnAIgt77TzeFzk7aqCOmuxfj
bbKy2woz9QJt2AXBm9xaBOd6C5OUyhhjgLI/o7bqp2cJ2HQgGfISDyzB7r60rZNrAg8dfIUyXnx8
x4amDXpeTjJeFMtxGd5ksLwEBPDSonBly9RWcviT20nGHIQJ4CE7Mrhj1ttWAfJwPfL31dkMWtdy
uOt9yulQgRfpbyy34Fy4wak5Nh4ju+2/fyRnuRbGXfWknPUYPdGqazW6PaV3ZXyVm6ldhKKRl03G
TJNgQA4dDCb6U9nyrm7HiYTNIpeot0tH0Gu5/aH9mTqAuTrEDhpa3fjEpuPno/Q8fNlfUHY/vTPG
lWBmPyvB9dwg5zcBBzrPMc2T3PXxgbZ3i3kVNYIAfbNYaWKaAX3gyOSAI/FPUSpg3krZBOrHLyQx
hl4WucH19BieFofhl8V4Gdqy4LT9Mrz3Cl6kcqctKGg5tQMqRdG1diB+fkx8I7dB5uUUd62HpX5k
mHOdbRyaRw3hT+dUh1q2GWqFbCt+7kquqAlte80vn8Rtdp61rQpYAqC4FaA2q32S3liAxi+rk1k9
7W/v5vFfrTm3vUURaiHq7JjAUP7KDV8yEKiE/tiKUBY2VQKdOSAdqIXnBHefAScwDfohAKHT9DAD
JnDRv6baYw0mYEMtDvs6bbroiyx+cLGh8ZQEOnQaNfMp6c2rqf1IjG+uRHBeRqVjqZAQqbmlHl9C
M/Oklh6iFDTK+6psek2MerObTcWVw5Z1dfo0cPoEedyilCQ/97JHyU9LE4jYtICVCD527Np+rMxW
cmsAerdWeKLj8pk04Uua186+Ntsbc9GGMwJaoCSbjZ3uJkbvGGlrT1Hq74sQLNi7Un08xcpoROhy
aJIbFEuvglh6kAMiiDhEYrj9nxKrmzskwF2dHuUUQ5234fAB+E7M+1kaUiJAdOSrvWEd0HoMWbt9
6EuNYkfKcTD/2l+tzfYqE4aF/jEKuCW+/Fq1eqGHGbCcRmcA2Zadg1NAq+zBGV3rL9Zaj+mIfZGb
K7eSqPxp0WqbDv08oXaZBmAqi9BfJZXOpD3vS9nsjAPbB6ajZdUiwEr4U4xkJPVYEsDgaQ/EL0MM
+yCxKH/BrKijOuZV7EvXw22R2pb7EVoWE5N5LCuDDsB3s3mhidpvMQZurn4ZemqD4diehtO+fpur
uBLCHdp4XHpZinFD0LK7NobshdT0hpS1KJ216bZXcrhlDBbMEutdF7jQFLzjT6l5Qo8DKChsKdLc
/6QTT9TR5nkbSUEluY0EZA1Ao2F0+qTpYnxrZmLvbnzEUCa18AdTCn/aBri5oyJp4O0Agt6V9uwx
rlLTrSX/f5to317Eizz+jsWYRK4siDC09I2E3Y1mLA9KF7lhkIEZSASEvikNULyKYlGZoufrT+2k
qgvAEt/ogK6fXFllGCyNGxVNYyvp8kijVhC2bZriSh5z+qsrKtG6RR8oyjlRdDUrYNwMPgPW/rBv
G9ux4UoKt2dgHVRyowAqgBS68wvmfwDYbQKcEVV0wJUeVIfFYYpoWGPzblxJ5Xaub9DjKKuz7tZt
7BhS7OEGcwztSRViG21LQt886Ldw3vjSm6qOGK4KghAv2Opa8ciRoGzpS06MDjqbOKYfnWNXbpzy
VbCw2+ZyEcz5Y6mJu8bMIHjwAbvupA/DFQjfywNja5sT+8fiUB/rq7mmJtjTTZpWEwozghmGZcE5
F5SDw5IkFiiZzkNpy55+3X8KTtkdxjIPvTu7zblwsoNsx/fUB7+uHfofSUysvoCvCRh5E02hAtiq
zrgJmnNuicrvm4cDEAIUfobKKp+kl9U2mmodlFBpWd12Y8CIEPL7ivYfyDLiUfhbDmeopI6MfmQu
ecrh0ECx0EbfFEOEKrhppOhikRXMa4OGiHMtZTOERamjl6DtlXM6RcCyLQwQPYAKHLStgkBhs3MB
Lvq3NM6xRLlkxkoEwGBwFILBN/XSnz0os9Obyovflk+SS3RBfLq5W4YCwluMlxmELw10al4zSEK8
dalfTNcd9Y1R0LslEsEdt9ZswEiXhzhOQXBu5ThHcyy1US0UTWZtZwxWynCbBbjLaRwkLQT1C8rg
OcBb6H1zBFrr18VZbhcwgZd+dqAeuMpEWydSkts5YhRSqOhAnm+TGyVFvxOxUYsRbNamMa70Yx+x
vnd6s69S4Eq5C/3ejzddex8Gd6qoKrmVcMZIzm+T4A6WVtTzohloJwjUz+3kDXNqyxgL00JHLTOQ
b88Cqxdpxdz1Sqs5jfPCKtFO0FroPKf+UKd2On02hFRizNDeBUEGZu3RpYMkM59gHvu41OE2cJaR
42DFXfNUXY2+5uc+IJIe928ZtuE7wvg8c7VYSiwFseEaCshfXrPwbf/32U2x9/vcc6xJiWVMWg00
rNpXUKwcpRNYIqriGCsvU/g8iJpjt63CoiAkA5IExnX/3KVErVUtIuAg6tPQruXCBrCvN2SxjR6u
ERPypoiiQiSQi/dzWYsKTAxqblMfYzo7xLpiGEKjV6edV4t4N8j2el70425mM+4Ixr0x/jz45Tfp
SffJMTiRx7i0pZ/5SfVyEM6xDK6NftCjKKm6mc03jd/SechvRYvCoYEDcdvIYYgqeH3czj8mjzVL
imYVNs8bUKY0agCFTuEHiouszIKyQxW9qo9jCCQo40q2vsxq4+5b6GaYtZLD+5FSVmpJDxAIAIq7
0b6V0mEMniiYkfr+dV/UpvddieKMc4z7NtTiFv0n45lGL/PyFLR//TcRnDlq0aIHE0PStVqvld5y
5NdFk+QiLTgTLDVaS0EAR5iOgY8ZOqmgB0USDNAJhPBFiTlLwTCTI7idqlnKnCILrPtlDKaf42x2
P/bXbNMHXraFLyR2cwMqTaT5XBXkiXWHeTatEoyritThgou5Vca+LsDtSwDD1c3jsZkUl5bLcV+T
7QO6UoULLTSiJXkwAn24A55TXiH/VaWYWY0OSomu0qr7oWPkOJGGn1U2PlTzIACeF5xZla306o4M
SDBYmoG+JK24bWXHyiU8BW8tSbBhotVk/1+JmWOSDksHrvtc6e0qyL3CMm1VSNggsgvOM6BHJZf0
Eim4Mv3RkFMuIn8TqcG5g3BUpEoKcXWkpDzUdXqjh9pBqSJBYPsvRkE1U0GCH40hnFGQdJpHKQVG
KpUMvEHq7oxb3y6l8tDRb+Bk7mw6h7gZJ7/oqtcyFxUYN5sg0Lb6+wM4s+j0agn0lr2B/OCQegsm
lgGmYZs2ht5OaGLzGGuQdpudyift9m3/SGxemCvZnK3E1IjqqYBDHM3PUlC6eoHRupk6tNAfyZKj
3yx4aXIRoMf2pXLRmDMduTeXGbBqmAMxgqdyMv0wKK/pbICGx0QtUMJU5r6am8Nc6zXmjEmZCryR
FtZdiyIuyLKIS+zIZT22FohhD4zVuzmEviXwOOw+eRffrZaXu28WE8AvcYxbGm1bgXIsyRdD6eyA
PNEZ4DMggdxXU7Su3N2zFHoeRqqECVBQNYQJ6vyvNAWQcXqXFgLNtn3ZP1tI+aF0KSvlMGlZs2j1
bHRXinJtdjdVInBl++tH+ZHjJFXiWmbho5b/HLVzkVJnrB/q4IWmn8BD5u8v37ZHA5YAmsTQuUI5
TzAQaVDkYsGQX2Y5vYkJ4agTPCi2d+gigjvr7ZxhACqCCEV5kMtvFqBskoeM+lMkNHl2ab63vYso
7mhPel1SwgrgxWftDPD7n6EXHwpwtgA8G3D0oiy4SDPuTM9RV4IECkN+SWvZVYpZmjb51gxWbCdF
eJ8Hqre/WdvXw0U97kRrrW6OEdKD4EU3z+2ARydICg1tFojZLsgg1/ePUfBHWI9rHQSPDMVl9BiK
i/SDuP3P8OePMv6VxO0eqoOZOMLXxBaqJvitfgvmDrOlZtVCqxBIBShxkev4rJ0YR0JzI4KwEJg9
X3YeqZUslLCuwvBhKm7L8vSfdsrgHrnJNFVZHaLZpMiu6w5kHrEbhCLCHYE5GOw0rIIekPmGdUYk
zUWMdWcmvVdFgZcX1PmALhZaqDSAfoMyltuUWIn7CR4dL/UiBDNBcpcBY1WbRHAO291AFzl8gG9l
VUGDNkFfot+cxk+RPzVXE4qb02E+mmAoFlnbpjtfyeP2SBqVthoydIc11U2FmzCbnH5+MrpWsH6b
tobWb5RtgbRFecQYRRkl1BDQrFGNh8S6zxpR4pptwDuvtxLAHVdSmWNLepQFtANmFg+W13iarxxF
MCIiMZwdAE9Obdsab9XkNJzqAz3pB+ZVP9RQ81sbALv9adUAMW2yoEWgFKpf5lZ3autbqjiy9Uys
n/uGvR0Gr0TxFlBWYaxYDZ559gio+daOzwq0+l8IqzbP6koUd1almmLYoIMoQ279uW+PsUyBTCDC
YBGJ4a7zfOpqklTYIyk8LPFdhABaPQlWbfPWW6nC3edGVZqBpkGVIMWAmz0kduMGD5pDUIkqvucj
imBN64dO5RSOaJpv/ywZPOhCWQCpH1MAACeuYjvMMOQgQpIWrSB3pxO5DBDcQjsd6RLjGizYy0cK
QAw7lQIGCI1JfO/cjDpWgBoTHIL2Zmmx26gPVBWVQ7f0WAvhdikrrIQMMYTk9a1cfMuC2zkU1Q62
LGEtg33D6gKiQVDEfQYuXqMOS3eM6PWsp09zLzkTtX7kwp4kkTxub0pa6wDThTypre2ia+xWfqk1
AH5Xx6ARYTyKFpALttAVQkI6Imas03McHa3kKMzdbt1A6/XjHHcH4Iap1dkeGbcoBjp58XkhL3X8
AQAgSzZkYBhpwLfgXxSyWUV908EpAHQUtT9Xin724w+BV9gKvddCOAcXq5o6lCGEjOfRkz1MoXjR
979rFJmzfNmXtuUGLCDlofxOMDvPdyhOaRBbpoTu00K6GevP6JXY//3Nvb/8/rvwsEuXUat7ze3l
U5QVjkpvqQhVcLNmulKCjxFDGg36PENI8HV2ZK/wIx89icD78c1fMOuBtwja1ATLxgeMnboEqGci
GTcp4V+WNDu1SgQiNssRa624G0jvSVwuEzhAkVbEOIRdO9Fd7lRX5CHy8fcgHRIkd0Dl8EgfRakH
4ZJyTm8xMiNXZAjv3BHMMZkbRTZNbMsBn4OXgMjZtr7Er/u2shm3rjXmvGCmtkC/6iCU9eUx0Ijw
XB1/lKfSjZ9EI/tbyYG1LM4DVgCOipcCskLlQMxnoKcfJVDJDPGVYjq5kOBNZDCcDwxoLmGQiUUt
7fR1aHpnUMG8u79+orPGOUEjNQBX0UIlonwPiR/oj63wMhTpwYWuajS3fbDgqHVm46Tot5qpLEh0
C9TgO+LkdtFCvYcag3XGhFFSJHaYCzpHBLvPNx4l1mQ0dIwMt9Qre5RvGusZBSSnUa6I+tyIIiHR
aTI5l14mldK1wy/DHj3NQcNR6oE2BKPYnn5WvfmYTWcRWfjmlXjxvCbnPmQjUXqlQSMJ7b5ZLdCb
X80aZYnDvs1t5kZX58jkHIVC0HQHlKm/HQVx4aRcWEeWOEqFYYLJQwuvp4U2gudZcLWI3AXfZkTq
OVSl8teqEl+DjwoSuwIgkHTIzirwAZx9VdkR5R+Ha005jyGHXVZ2OROn0+uhrFGcyyMg5KWHugqv
zGA0/H2B7Cy9FwiickDHAuacb4NPkqlpcwt3c0Qyv6flgzEjvi1kwJWmuq1oGIOZzKOctwK52wfw
IpfzI0tLIzpTPOdlDcQls3bdaeqrUcSCc75toBcxnCvJU6JONbMcC5AVfeygR8yJ069hKAhxNmHN
0RH6zzry3fFBFxhNoEKf5KQ4AFI+x4fZZxyooge3YOH4vvIWLUDT3EkYg9cyGyxodjj5Synq19q2
QwMEBWywBEWnP98KZMoDOTcQH3YT5jz+ktPUTrLI1lMMRY2izpxtlS7COKOfDXPqYgMnWtPQiigV
jhQMTi2LoOe3beEihrseFRJ0Xclu48nAIFng6wva45evUydEiGau9v2hukjijHse5WhSciikI1Px
Ny9k5MonNiknuaoohhNJ42y8AN9WAVwMDQR8xEdVxcOTq0ZRjvn8wBOyum7mmy2QvYABGWjroK/4
0zbGVM8bKqN1dz73o9sghxWBboihs7Sfs1uFSXa0ozibsGkmK7n8BUesGnQ3KFUZ8bWByXJztivR
pNxm6KEAXQkzQRgz4IcblFibzYZAt3G47sNvkvK0724Fv88DiOWjRhc5ReWbGPJboQFjUBV1qW+a
+UWFX2m01TN/GAfDagd0hFX5F2uw5dbwl8mOAlGiefPmWMnhtmNpu1QyLNz9Qfo6SyfV+Nkridua
36kC5iSgXaML2d5fvW0vqxI2esLaufkJEB2TLVI2UpjeEGFyMSXAe8tJ4siTUoKWGbWj2agMP1el
3G1J3qDPSTEEW7g52WOtPoI73bVhKP2MORUMwLDTPaKhe5TsGf3cLMHaX02jSO1Ny19J5E54ZEpd
X3UoMg6+cjZvUE06pLWtPwIyKHupbpVj9Cm+QwvA/mpv3gEXqXyMbOhzQJWJVf21H0p8lDIQLn1b
lsmZjdDbFyVQkA+VFRqFltpYgdsX3TGnpmMO02GaMndfzObpW2nEmaxcTmVJepRgNPULDc8jfflv
v8+Fw1ZOwa1nmvDBwZMWPOpU0IW0ebRX38/0Wx3tUh3LNOrhPcL8ENa3pG/tNnkc04d9NTYz7RYo
gzArLFNK+EGXtKWD2aVp5GXS2ey/DOUNDd5I+moByzFJT5J0MjRvFqVxNvuq12I59bo2nkcTKAS/
LrIFRYuiOClvmv0LydZtX6UvjIia3BUH7XFf40370xABgxhTA/Y6d8DAkZWZJIfkNLA8CiaHHL0C
ejMc9sVsvyYucvipCL1spkQBMqzLMh7MdZBjfECF3R5uwRZ9EkhjtZd3YchKGndRB01pGFWDRmRW
aepvArezo1sN8y4iuxQsn86dKzMHHHukxmjBBHJfOt40imxn7YfinJU63OmKwi6t4xhV2tbrrlX0
VUve9KgeFk851t8rgavY9vIraZwxjlZgzkZG/zZGcl3401Fy9K/UNs7dIXR1VeBtN8/2Sh5b49XZ
1jtFzRsDjcFL/QDgErtOr5fpsywC6Nl+S6/ksO9Yycma1ixAU8/Kj/2LAszoTEYbV35Ybs0nNpEU
nScD06mi8i1brj1b5ILvJqQx1WXWpEBOlX6laYKs+WayhRFCw2kBa+NX0LpWKxkKtVfV0FuSEkNW
CfZH1RlQ+tx9bUyzfmrR9OoEUh4Ksjzbil0Ec9FANTRRJ4UmqpJW/8nSpYOulM/7B1kkgvNOcmL2
RWThaEUTOQHGwi4N1d8XsX2Cf2vxqwNwtXxxO+RJOsL62qR/zmXZS9viuZBSQVfwpiY6YQifMgEU
Jmfkc5mBNCHHK1lH141kAkNJygTdkpua6EAGhw3ohsVPUqXIgJmLAhdL2udcT+xA8bJWYGwiGUzN
1WoFeY9oJUPDMcAXMEMy2H0w4+EqWKzNyUxg9v1WhVstrJUSjWiwdxn2TgZmxdap7uh97arn4Ifq
JMh6WW8fsIOVSM47BGmu5mA9wgUVW+QLxfDd/bJIi92FSSVQb3sRGR8I0dDJxo+EBeGQ9JWF8kZd
XOnzYxrc9J3oymBXwjuvA1szNKKooITiTk5fLmkY9WinBs6TCfgieDvMrbuL018rbuVIoy1K+W/f
GxeR/ECOASDELtN+XfGTK9mVz+bqNLc81X7sB7eihOF2SLGSx13ycasusfp3SFF+0wAyoHvqmbFQ
NY7kiqRtPglWwriLfkqiJNMwMuN2oHpd1NymDeD4r4z4WGsfGH4GBes/W8c3PYcjwCS7HqKq+JtJ
r6v+u/qRQYi1CO4YD4EZa6MCb7QAyI18y0NklQW3w+atvtKCO8JF001TkUCLtEps07gH+6EXAyq/
EkG8/jouO6ZucScXvHdRG8mQxLoAu8/0nB8zgNQBWPRVvbEewmtqq06GVqPUL7+HvigE3Lx/V4py
9/uc6eYM5ms8UfXG62PD1sbILTVMY5LWpZWM50L2ad9XCU2fu3rbKMkNvGCYyjpaHjOEaIqKkiwL
cpVjl7j78pg57K0w50w0mg9orINvXOLyGjNcDq0KgcPaF/Gum2qSJMx/gOXNrfPlNVX6+2EaBG/I
Tbf7e6MMvr0ATtciOTvC2vLFCGxFxpyUKMhkK/HvK2XInJuoyhHQfZjudBNreJR6wGoFyTUelXdD
Pd4aVD9XgeKbqSyczN3394bMPRF0qYxr5CaZRVh34LQCrm7wrB7G6wbusHBqwRW2vV36r0QhkGn5
YUWySKPZjjDyufOzhNglWZx9m9v2H/9H2pc1yW0rzf4iRhAgweWVS7OXWaQZSSPphSFLNvd956+/
Cd1jNQeiGl+M44SPHxwx2QUUqopAVeYVQXDxucNba11gJQt0UE3QIJuSSwWi4DinEu/+w2m6Qgnu
jWYDaqcZSmZ+jWy4iQ+5sxwaKD8vtY6qxA0lSydOIo79okcJNO29ur5vyUdt8v/TwokijXqDJnaE
I97YcNarJ7s8Z/EDWT7fRtk/TL/WzBAcXbeVIa0UWKGl9FCqGSp06k3hIPGC/fN0hRHcmuIoRSOo
nb20udfVj0s4YRz209rV3tLeK+WnfJXYJdsd/t83BW7RKPOaM6xeHkcKZMEqxa+q+fn24u0XE1er
+OJuQOy5VCOrh1U0bZ8pdI1Ne/w6xcqHqc3PlcYksVW2V0KCjFWrNEvucaz1tHl1m+V7kcpuzviG
/x75rjYJaXBstHZqCEB4SzzFI3zjhqco6O5Kn09I3V5A2S4JwcFYBks1uI9PKehMmtyzI6nMmcwg
ISr0sVHWYNJCughmz0jcOnPLvxJ38FBMLJ5yCmVMGPtegZs4SHVhZlMcG67qvLCUFldxg4mpb23G
WLs9xk7Vt2erw3BNtnq3V3HfL66Agl80lVKC6xsWpuGjjgvOrr2P4i+3MfbD+BVDcAsFaiRqZQID
tFzHoZ9P60pTpytb8IKhpfQ22L5bXMFEt9BLvHwU6GDP2o/hAF10iZPLjBFcAjfQU24OuBmDWrXT
57goZaB5YZhMHMnft02R7I04ZGBqCmZs0SfpGaHlDHb+PKizb4xvoQ6x8XX4P5/7bYCYNuFgJlix
0HpY6ceyfmBvoRXbQgiZAj4cgUkaixblnwajdVI8kNXFt9vL9YePz6shQqJI2yWtMJeBIQmPHMZT
fmj/Uk+QdOSfg/e5m/11G0+2PdwTNxF8YSDtqBa4dV5DLytNPCOPXIxJ/zeH1vjP2MDYFuaFS/4u
EGf6gT+appGsxUhyZkR10jhb1RBeoHk1O9HlkHRvqRRNZoEvDw9ARCxHUpCK5SmvFCvtMCgnIlP0
3P39m78vuFeiF1bZQfsBOwABV1yOJ59ub/V+ebhBEFxLacyBVhkymx5ER2Y5aBl2+8IZF8c4cMX7
QCZesH/9tUEUvGtcmixTC9jEr7/QHvocYiL13XLQ3OagHnMXrdE/Ksk+7Xr0BlNwtTlfpqXhgVqJ
/H54lyYfGl3W67//vLYBETIOSKR6hYYofCoMfRS5Hdg5PdZdf7bHpXYaMMQaWuouYx+7PU0Da5ok
cWK3ntz8ACEdjSgmWyXGD8hAaxj333r6/lx8t6pjGcmeNWSOKSQjUJEuBHJLSBbJDy0PIN942y9l
GyYko7qzkrgE8ZsXgpXftqbPaQw5Im2V3EbJ9kzsMS+TQpnCDHb03ujp6PAq/jb96oTbnEdZrJCY
JHaa1xHVyoG7xwqVN3JUjePCjrdXbb+RAhIduKawqQEh4NchdUnCiaUdxiWyLvFY9RU6b03+Tzg9
hSCVWouLHodu2b/l2vwKKmZzu16nLpzRnTTM9qnXmg9rX/hMNyWF/m59soEhr22zijhtQeqDWFi+
s/KjHn9N7GMsm6/bd+xfK6gJEXfi7KhLD72EzljOilZfFCrj4ZJBCCE3J3bZRgQQFlsfkrD0K2b4
tx1hFwK8EpjiNTAqL047hvGidFmKLZlN3bXBGVskqvsWCINQZkP2G872ejs6PepWrcpQX1fDcU6L
f1Ilkbz57FtxhRACamqUZZcngCjNwjGrywo2wNtG7J5J64ogREyNDmqjzylvOrZOhQlyuXSpXHNR
36I+A+7UX6slxMvM0mqFKDBFyyanVc+JJjmEsrUSTj4mStqZ00WD4gVPcFHsJaYswUkgxFhZD0vb
rgbE7syIHrswGJYiuL0du0fcsplBbKITQ5zJU2wwuWk6EBIbQzht2LxftOzC1Kl1tbo43Abb76zf
oHF7N/Un+g5LhcX8HKqB/cibwCMf9AvgDzUdsBAH1QFKiG96MN+ACsdGAz1eQ0oeodnkaOXfEQab
btslW0Th1NRLM8/NAATSfLCboKrfG6rXhJKKaj9z2pCaN9GdqarihXOVVDSmXcsn83DpEt+b6aMV
vyvU1mmUwAA3XnU2p+Pafblt3e6J3cAK8RltDhQT8B3PcIcu+T4kGEOUHKX9z60NhhCgpyqcQTwG
DPC1Wff6WferoD2qz+kn9cAgZiCjVPvDWiI+2JbGMN0vhCGqxbTCqBu/3yYH1TePxUf1kVch9f1b
FCshJ/ALSghEhAy0WCdAdaxw56r18SF+l5FIcrj4L/7twmwDI4SjsVAis8pr3AOzp5jmTgclnr76
XujfUqk+2R/265dNYpP+mvZj1zHYxB6TJ7TFXtKX3Jl9DD8HFUiOZUd43wWvcEIh0q9zrULPiI9/
lY6ifx3iwh1WWVu7DEVw9NSEPnplIoWXnQlF3cZd+z5oIt2/fZ52g/p1o3TB1+1JmYw4wdqZy8ua
fW6hIHcbYCcc6aqKBh4GTnk8qXA7N1FWJZla0wWrNZAvs/YRg2aekr/DvyRhb8cQ4BhoCTDR76KL
7P9xNtGyzpHKLe25X3yVSD6udvZDV8FQz8k/TYIeecGOsaWTVSE3xUPj0OFDFX2DBvEb1mqDIez5
HOMrNVmRkZT2nBt/qwOmWsB9RxLZ59veZz+sgeSwZmpEpWJDfKTbGMwA6yEizugND6kXe+WldIjL
eT5kpNF78W2LJrbHz4k2FRVU63HJYJ3RHfSsuMonFnB6MSkl8V5afwUmbFQH0krCLIChyjqSi/IA
RiBo0XSe5VBPPaYu+XF716TmCdtmKUbS1hkQe1zPGS5nT1MflaA8RwdTMvi0F+teWSee11wP0cGL
7m3mjN4KMrEZygww0LKdyqsDrXSzl9vm7R7gq6v8XO/NAUbjXa12Fvozl8q4V9FEq/b6fbq4miZT
Cts/Yr+c8ufN0QapXVajB6M73CQj/rJYTqFk59qkkty0bxAm435OdYEu8PVJnnPS2XmOJRy0z1YS
tPW7FX1E0nsu9fcUiJ26wgiZtmbKpIZVwv2Q8wVzTSTO1UIvb/hkfQUk5NrZTtpyygHEzO9K+C6f
T7cdYK+3dAsgTgzEaV1aSgyAzkcxhEuSmj1OqTe69DOXESiD4tEaQYK8LN5t5H2H+LWE4vzA1EWh
CTUQxMO+cXL9uIJIOikkQXc3caBzEHzzUISExulrd9CRzZchR72sz1WASPUY27OkWJZBcI/cOLZN
oLZX487TK6LM1azMj0ozuL1UMgjBqeNBqcPSBsRShE5vNschrSUQ+7Fns1KCRw/ZlFHCzTAwIcOL
4sxVHwfE1crDTIEr04WR4gmOjSf4UDdL4IX3GNL108f+WH3u/dDh3EChG/11ewl3ve1qntjFv0xs
bGyGiqsbilOsZP40TKcKjc23YWRmMSFBlbTWQdgMsxL0YXjRUbvMTubGOUjdFi/3I086McCTglCN
60jy/7q42Mg/MFbbRYYajCcNljjEifz6wpk+ky//lwaavVnCV4BCllIKPTQbCybyByu+c8U37VAe
IOiKsYjurnpHHUgJTUjGt9dWtoX8lGwO2trRXKkM4NLubtYfqRVEpuRSSgYhhIt5XFe7n+Al0LG8
M0F5uajauVylMyUyHCFmkKILw4x/QfFhUz73Pwze/GJ5nTf74QUyeof8Y/iGS71X+yZEEbLM8dLY
KHKtNchMf2Qvt/fnD76vQUQat9NcDvT1BuWhAWrLGquXnthhuu/+NkrXukvutPP4EJ/zNJCxrexX
uvSKKLjE0lWFClIc7ophoPsgYk29xOX6iOmZhq4s7fMV+v2oXeEE90izPp7ZArhY/zFD/NF+Aoc6
SLLeJ2ir/Y+LKbhIouptYyrA4q1dySVHH3RynwTIy4fqoChO6EsAeSF7yzjBPdq2NJWxACDOro82
GGe9KFAU4jPJyUH2XrJbpkFHgpkGNTRDTP4tmmzrvIQvDuuxnyFOMJdOoj41mqy9cP+kXYGE8r1R
zXbQZgDV9aMyRM7Y3xVTJ9us/QR9RRE8f8lmrUlqoBjQVyv8/DH2jB/MHzykazf92r3I0qfMLMHx
56woqRLiRnjQ3jfag5p9NWWE3zKbBGevZ72ODIZv7tBcoB+YXCydSsKtzAsEH1ftrk7xCoASkNzN
3TMu7N00OS2lrLjhtctvrq3p0ABjGPDHJcLrwDSlIGnO5wlJmV2s+h3Fi2mO14CIOnX+F5HJCO7u
jYZ5GYZ3MMsUB2aKOjTA9YAWdTYEk/Kd6sc2PN4+rDIIYeHKOgPXiA6DIBd46pvet1eoUhjj4b/B
COtWJ0bYRAyWVFDvwwDa52adTrn6pqy7WTCh9OwKfEit6Mn1ouUrBLGr9pQx2bXvvgtcN0UoN+MU
UnMD+l6Qm8p36Wm+IzUajS0vubOcyJ2elyO+Sr0Glxay6ZLdc6TroGnRMRjExJmZOZni1OCMWYk+
HpM6eldWi2Sf9gYJ4NembWJgBtO44szMOuS2Mg4E1t2tB3YY7mPPBuHOerT9ESJHBi5Mq0N3qh4h
8Hhhpze8SG7hxfmZFQRu+bQAXhnf9Ypfp5LX4f2P1Kt9omT62JUhU6Ewijum6RPxOjdMvfyv1uc0
btqZN4onJbSQZXJHe0/urwwTskefWdZICuBOruqiN+vR9lkQX9pAdou2e6A3BgoJpFLDJoz4nAIt
H8LhMdF9W/alvwvBIAmPzk9ISouN7/qS5CFreIvCTE+0sAI9VgPasufbMWPX3TcwwmFWZiibgwsC
JZl61yyHTKZQvSdsAFn7qx3CSdZQZZbjiqUq72YvdpePpeJy4n189fysoMHYgrs5/SE24RbThf24
bd9+zXnFF7vgDR2sRzzL/HzP0dFzb0aYXxk8eugD66mVHO39onoDJ3xQqm0MAinejMNdMEIdiPHF
/gU9R9kJ44R+rjv4jLhtomQLxQ75NSVpBQZxfChYD2T8R58kPdASTxQZ8RfS1JgChUll8lRbpaOt
j8P8Bq3orZsY3MjN12LWsTEeBjQZWTQ6Wyrei/rkoDYyTqz9G+nN/nBjNzipOdsN1PP4/qBs/mS/
hJ6Jspm4uMcARa96NGSPLrLtEZL/gGsTM4bqjMfmT6yPHGI1EgfYj3sbo4TEXxFrwMsRdig9tSft
COaKU3OiR/lwoswWIVqYlKApgMe9eUGrjEnuJz2S3Krz5fit+NvYIsSLeWrmzigBoaBNJm/zoF2y
c5OwE4FMz+2Ds+/YFobZMb2J9hwhindVXLN+xeSPjTE+/YHVD3kpsUYGIbj1qNZtx3pEnzUbPHXI
7kF9fizy3r9tCd/g3xftaong1dlaYSQLcwpertzr7MGMNZQvkcPgav3w4TbW7gZBeo+YUD3FP0KE
K/MOwr12g56G8aW2g2lO3WxtHU2ZJZ9pu86GjgYbE4b4iBe7GlTSJEVOZ3ylkUAdvxDy+bYh+zdj
GwChXKgMOq6MV/56EJ5zL/u4TG7x2Qwil1/EofsV/x+68WmVtYXsbtcGWHC8Pu+mvA0BXFS4sxoS
xYmYbvtkakww6DG8ZJNBd29bu7ttG0zBExWzy4yk4RW1Td9b+YjRgvY8V+wyFlQCtR9kN1iiO1p5
lMcTdm48WOflY+RHgRmY9+qB86WlWFHlLcdsA8iN30T1SI+UYuEzfLY2vVCa31VLeshIK/ks2fVI
C96oYWjahHLBa5hyUmy6DgO+fEZcFzcvVf7l9ibthgsLvg4WZ6bjnf41gBqmI01ViL3nEySClGX2
NQsxnfYf/xuOsF4DS1lboUHOa5p/ctvySPQImR3vDSBofeUUdviX2AVARwTyMLRjv80OuvIcl5nb
qrJb5t0t2YAIbl1krdYOc4a2jM6f6jtCjreN2C/oNgDClqxlWtQ2H7SlaMrP/Oajxdwe9ePi6Xdt
kLuNrKXlD4iYzTKJioYAsQ1kHowoV2qIRQ2tU3xCbx/I/2zX/hp/Iy5/3ZG2PO2v4RVQXMM0bBPM
zUT+cDaC5iF2I984mW7ndXe4mfUxye7fXlS+Zr+lKwi8/2uhsKZVjhseFuMZO1UfRrgFG58WRdbm
KQMRfBy3v7o6QEzeK2PVncAKXEPqtJS2b+zGVRvdNJpq4sVS7N7Aw1gdhUOkeHVbBmtMT0aRXBSI
yTnTKrub+INr/AITmzcgWDWs+Zya/2uR79z5pTzO/l118Mp7drq9S/tucQUTEn2uWKwPFxb5pD21
/buZvuUl9rpyP7/cNkE7rnR7HAlEMseUueWi3tX2+P62CZLN+bmeG4g87ppqSLFecaE6eJXz0/lx
so7lkAe3gfY/MzfGCGdoURQatSkiKv+uSI6gp/XHi+mb0E7pP8qu42U7I5wfhWhjFM8Qa7LSKXYN
UvpmMuqS8ms/i29MEg6QNjQNq3lvRnpK38V4ODmSY3uZvscvPTgurBfEhafbq7h/ZK8eJ3zHNPEY
2wh+hjem64k2uptZSuF0i+wbQ7Z+wmdM3M9FxxhUK8si9ZVCKx1mNrmkCpIZIxQLa6Z2SBwNWIRn
RLjQ0UnsdPVbKpLrHomkUnqhtXVu8EoLAcdKuzu60v8IIYQBykjdKAk828Bt/HyeelmG3W3O2dgg
lOGaAsXCJkUKz8Jn6LY6OZix4yd9xHfFEjtL+PfKPmd5I9ke2Yml2utai43hAH4EhDc1wOUaOihw
+eoWJzQVg9XnTe1UGxuF8DCwujeyETp8hFPPvajdaZEFhd2Pig2EEBTapGzKUMFcXRxPfxladR+u
7B6UMT+aOb5jo+xRXHKGqBAd0rwxhqqtDW+g5iHRQX1jzBLPkERvKoSDrrWmqopU5uEr2lNZkzjj
VD/0Zh/0fSEbit+zB92Xtg4mbhQmYica6YoO1VjPvJlMx0yfL2iilV1y7frcFkQIPI1iKq2eQ4G0
P9R37JCco2A4TBj0/78wSe0FoC2YEICIYSpL2rYQYyw6SLo5YQwaQlMSsve8jqhgGGMq1Q0idmwt
Sb8uc4Yk0dQxMiyA4kfdOrEohgiRIjmzew5BoNqDHlkb7L9iOkfa1nsljRXP6HJHSxc/Xn5wib+V
SN/z993hCiUc2DIEIwOubqKfio/0U/04H9tjdyCtw5UeyoCd6kmScHefhcAECxEsXHlQzDC/jkid
Nlrg5EJZTB45dal2TO5Lj5N+aw+Rn/mh15rOiHYJ3ui3dG73Mpr+7QS82z67/QlCLI5tTEdhKA5S
wLi+Ds/aMQu0ABPhZznX+O4Kb6wV4q8JovvKTqDdoUfvs3ZyzFDKZb3rLxsIYRM7o7AbQjFyPrn1
KTtyLUAwtJ6nyUFv3oGz7ti1U/9dSArb3YNHDANjKzgSVKS6LXAZq8doW/eS7DSET3V3MJrn2xsl
gRD749Y6VVeFE1AobOy9NtLgHJqqubRomMQn9vfplzVii5zVJgqEYmCNorn2lDolxt9vG7MfFq8L
JvbEVdSoSY5egJ/FM++vKu6jIP859qV4MkoX2dIJfkeKnCwLgz12yxwG8d2WHdCrJrFp3/Wuqya4
HolZW0BIAk/+4fNi+tl6UKIv6voGXQdcr1xhuLGbD5xVS8kUzTCGgm47rnzWPugVeUvY3YBwWzcg
UYrx1WTg/tz0TlatTmq8X7rFrbTWk3jCXi24tUdI+YmqTjktATW5psNHBiJofPCD+hZx1VcrJ6Ti
1mjGhmpA4jRCK96owUZwNF12hm7f5S3vxVuzhFTc5tqQZAbAtOqLEl7i9nvGJDSI/E+IdyobCPGd
sxnNuVI6bs+ZvwEZJy2Ij4VUG4Uvyy0YIUcp0GpsCzwMeKCg9aJGu1Oy6rnW8IYWJl45x++TYRkl
Z0lyYsUHzjxhpM1CmEatZ6o1jqWctVTyyCmLQeIrZ0/teKQ8LGiPg4/uHHzqpi/jmfM118Egm9/d
LZuuR0p87iw1/X8m2fajGj2nUWAoP9JRczC9JVk92Y4JISKNu7rUQMjuRbWbm4vTF5m7tEc9/TDa
l1b5R3KCdzcLjzXQTieYeBebtzICfjv0bsFB9KEDqe14LDE90pvxaWqNDzRv3W5kXrekL/rYnOpR
/zzOoLJEydHG44nFMrqR3WsMsvlBwkE3+jzPaNkB0zfOnMIy9NjDeObv/5EXB7Ev+9bbTZgbQOGw
4yt8DsFtzqmOwvOYl2DAjeJCEil3HegKIn74L5ju69IcIG2puhmbH2lBvS7s71cLQu8K/X57W3ed
aAMnHHsjw/deyAMYqR7b6Kuy2G5H7uwU8ozQphsnSTDbI6YBn/AvL6L0dcpZy66hnQHd88mlZ/Jj
crMHm9P8BtDjmM/W43KHsffjbRslniteCAylUvagZkbuIfZRr0s4pH7MotS/DbMfaTa2CaXBSrB6
dgKcHgoF+id0R53I0wiNNcwYg3gpuA0n8UaR7G2NLLoUI9DwVtspT1UvqURlf18oDliYpjZZ4IhK
6xn2k9q83P790uXiJ2FTfTAaVtTkns5nCPn3UAyRBV4U6BewCUuCpRRNiBahPrV23AKtR4u64Tb4
YLDuWl8JKOiQzB8S23it+Vs23biCECpMfcUNa1nHuIMyH/nzUvxonMiDFjQn/Rg9E1ljHj82N/BE
epictqPZphqPhdD3BscgzFuHw3Dg0TBfztIu9d0y+GqgSPsGqVrMG9vwvn9HJBvLH1/4kGT5CV8r
Tj6D1aE6ZjKJ+d0WRBCSo62WixhB6Pe119SdSoepQ/09HqLj8HUIGhfUruVf4V2H1q/CQxKMcWNa
OG95NdkCC+fBqGpFh+olBgHq+kI720uV6nDbbfYD1dU24UTog9XS1EQNpnTHcXiHLBPL0vj+vl0h
hGNQzTl4ZjIs32ye1hpCT8whIHmYZd8vfwj0VyDhBJQYRm578OZ4BubKoksTZPdVMIauiUZR49A8
JnjSdzTJudvPZr9AxQbYudGKBleXiInoqTSX9WiFNbgCh+WYGNDxspUvkNGQxDHJioo9sT1omdBZ
DL+wi/DLNOrPBqM+KiiftrrsnpE7wO/HHNzWqmWYEBfkYWcTMtHDnGvThN0rNKibmGHzlNHY7Qzz
mCVxAtmGQkafu++SV0SeJTaI2gJhd8K/Q/vom20NjtlkDpQhJdFZhiIc6mZSp7pAw4E3GdAzyDwz
h8rvG+R3UXpcTREPcKGPcbEAZIWg4KA6WRhMqux6QGaJcITHVJ9pN2CHzOa+NApnjd439pe3hImr
IcIZZmuWjdoMQ8jy0oeKk7LGWfrTfwMRzm9iJnNYVwjwQ37scYtiq0cNDK//CUT8tiWdAv/lQSIK
M0zWd8X3pp0U9OzJZNR3H9g3my82t9E1bKeFX3bxBAlCxEMWkIfZtcDAWKPZQ6Z9u+sGoM/HSBU6
QNE++frYtGWaZU0UMS+dl/hAjfF7aYyVYxuZbO50t0zbIPHKYHNAxzpR7MpAXWOMzGVD89RMcfKW
bdpgCGGH5SGYAUNgVGQ+DexZndRjWctGxGSWCKGma0lX4UWSS3B74VSjdU6GINsVIczYrB6HeQRC
hSVKmO31CDVLfbzt1HtabDq6Rn5tvhBo5iaka96B2qj3Zm96wMAgGn06zIEkQXFXvpDg/+uLTsQf
pM8bu4XnBluIPxktOLEsTGyBXXQOO7Z4bnCXgxK0QW357IusspYtqhCNlDJjkZ0AcVn8qoeUYqDI
OIZlniHEomalEV6pcJpGXflhxLULsixZKNpNrdeFEyto1VBJbHEz1uXviVy07lsBbXPjHWiUXYl/
8CP5WxbfQAnBASkqnbUFULx25hOeiR8fop9eEZ9lH7/7a6dZaCEiTEM39Ov40FtsiJkKZ+Q3NKpR
gCyVPUkM2neBXxhi2WWpirLOwwxmtwYfV/Uh9syH+GXEnet0WDyQzLmYt/9wG3QfE8oRmOzDDIQ4
RkMG6C2p/PM3tfJDY+MC2wQR57pAtuo20P4CXoEE/56ZUdRFC6A+TNw2JkGpqW/oxOAkQf/aIuwR
iy0N3IKIr83sW1Hl50l4uG3Efv67QoiZ1mjHdRl1QMTQwoLI5lmLHOOO3ZvQVS4D7Usji0T75+mX
TWLCjTVLmxd+6RIpUaCS7kLr5Ztmql8bI/PmdKllp2o/8l0B+anbJEI9LzHvyQsW695+ZAcoYPYO
/WGh0QQc3pW3HFkS3F5UiWeIN8txhpQ1x1jTqQrimrj6MHv/DYH/go1NaWZ3BnptcUViMKcAUfio
s7cYoUMqSscIOJ7FhZy4DHVGwx6xdc1rl1VroOXq6bYVu66wgRDyYWfOWdO0PLT2Su1MehqAbfKY
6ri3Hce7XqsltyG7+7LB479ns2qosdB0io4Zr1fvGAIe6OJvGyQDEELCouVDAfYr5rHecgt7/ToN
6vfbEHxNfssRug7Oc0xiWHiYf21DSPR0NQg6AbMud2dWudGavm/GEZy/byHOIRsowclapRmh91yg
OU9HiX9qZfTn+6t1NUXwMFaRsCUV5CVNfNKx5Vy1kmf5/bUyDTS+oGMFxKav10ofDLOt1w5rtSaH
OBrulKY/jFT15lGmgiyDEoJMibq0m6Is8bv0Ga1YTmh9M1LfmF9u7/7+kl0tEnZ/jCMaEdRVfkKO
zXA/qp9v//392xlOFAj6Yl1HP8PrJTN7I6GGgYYbDPL65mPxRBzejwL++8Elruqlvnli3m3QXaMg
fGNZBrM0KvIl131h4w4WAZpUtTsU3d2UNR9vQ+wWBRsI4WA2oE7q+iY2vLU+Jck7a3yQ6l3sd9L8
nIvkwotgF3i9dJM2l5DxiBBdDv0dby/U7qsTRClAziRt4N99Nd9gCZGzJ6teJUsT+0SdnaXyp4+T
bWKqrfP05jL0uqPUGJ0Ph09vWEbQFmK0DP/Dy+RrE/WhyBZ9XJinQAZFb3GVFRYPejlIUg/fjd9i
HEbNbAMmWmA/ew0TkVqzKiwwBigfeqaeO7wVNl0fO2zWX4xQfUhJFUmccPcAGxj1oYxpuEMTHF9P
ymou7Tzx6/hJmw5sTM9j41RK499ewl0cE+5hMWqioU3IQSk+/wxDSfHJMq2ls5rKdInm1sT9Z1rg
fjoPQ1mLBf+Lv63mBlHwfV3rssSIMWKEFiIotyYnuxoPeb0GVlMfC6uWvKvvHrUNnLCQQzHpRdvn
8JHwXpsih+ZPJsTn/9MqiqSznZURXKDAppT5Rnrf6c9lGTuGdbgNs18dX40ReUcte5inYgWOejYr
R3eh/RhEH/VnyyGu+a0M6Juq4w2gkEfA9D6zKIN7DNF6SMzw0tDhkOD1viiyIM91CcHLbujdwAkH
Oq4mK01jbFajnobkoZQ968r+Pv/vm4qLmaoSNwzrV+q904yBBdWp21u0j4CMpTNQqjJxgE6J0Che
agksKGdyroZ2cOIuHCTrtO/UEEUCiQcjljjZlqThqLchv2iIL3P7TNdPiczX9gPDFUJYqqhUbC0x
AZGhr9ZMamdGVZSpz5xW/vaS7QeEK5KQqMpKHyaGfjWM95PQHfuaOj0Eb50+xVyqruuDo2Wt7MTu
79MVlJu/8QRiJZNhMoAaCcQx+u+JnOSJO+vvge4KIYRWtYpiHRRSzIvTj2P+oczu4+Wfbu6ONZRh
m/BDOtxpY3bMQEdhfsPsqCQm7ddOoBP610mEQJsuNlUoA37nz5AzASOYfYCASn9pfeKCaQB3yrUf
N45sIlLmOULEDRWrI32FIwAHckLAjx+65UVdJCO3fwiGv+wTmUhTvZxpH2ILx8+4nvK7wDj14OpH
e/TPbnbZWKTELLE5eqhYGsY295jlFOJlsBocNT/0YSuJILs4+JLC+ylGAagY4+ehzUjII8hiXEp2
n5inGjwEssE0wnfhN+/cwAiRvdCWEByoCIUD2g8Xv3PJ0X5KYwf3LZbiLKkTBfEDc40Lujl7NznY
MmXm/QJ18wuEYL+YrLGyArmlGNbMiTQGWY/Mg4yJm1fhOzqrAUmHx1ZZHpqsuazDIil9dkPABl+I
cFrXodkzwwpM3eo0JuYXNfpyO7TJIITQFtJMXbOG5xtr9qiynvSqPd6G2E0FGyuEQMZr/MqGNLOX
rg9Dq2PA4r5XTrcx9lvYNiBCKJuo0uV9BpC4MhNn1ed/LOPvEWGsVOldkWWZY1s1VIyyUzauF81Q
XGokgUmy0xzPX27/GNmaCmFNtfu0Mi2cj3FQ3IW8JOzrbYD9A8jwBgsGOMsQB2pruw6TOqlR7iu9
Y7ctst/7OgXzuiUjmNjfO8vSLQ3SPLY48hOBeS6N+GQbGR/WOphLvxj+eYsxVwhhtUo6J0o9w5h0
fe7ze4gVuLjIcjU1ktTZ+wHFxoqh4U5lmjiIozb1UmchfMT4Oh+0Q33IH8eLBipodz5n7oz2MgzZ
Rm74pHxp72VNZvvJYIMuHIOijzmRd8GTHTnMpyYg6Ol09O8hLvXVl8Hp3sKqQzaAwpEIqznrqwiA
5mp6JCVHpUkkGW7XPTYQwt51aa9oKysBUbPRxQXb1yWaTKeKK4nH7+aCDRD/75tiKMWF1xRRHkNO
YCA+9scJz3Bv7G+8wogzI1ZHy4GVsIcV7xflfTcdelvi7rvBYQMhfKor3QhdqBS7Us33uh20ylui
7ebvC1lT6SeCah5/v18vKki19PXSSamoZM4sts+UrWUWSo396JoEDPsHor1ro0sXRU6bflaNQKOP
qWE78bQ6dP7cjZJ76V06p41vMzEzEi2iYw8rtexuiXJXKz9hkly9L+dzr71Y5rG3Zd9N+77OTKpq
oJszfy7JxgWXjoIUnVaIHob+rl10F2xzlyyUjfzvUu6gqYkwQyMY47OEoqMhodWkXE95RIwKP2W+
4hre7E5exukmTqBke4iDxJPVxPvmXWGFFU1trcO8Kgiywq79nNRNYI/pXZNSiXv+wXOuOPx3bJax
jGqzQkMWbx9Z0D6yHmOPPH3nBMfVY+hqH24nFymcEHVT2nRhzpnffnYSu+WhcZUH0+cTgs1j7Buy
HLP7SbXZPSHoLvNQzgpEy9E1YDr8o6Zx08ckYAFKfodeYlkXOA8XvxXJGzwhAoOgKTUrzErAPtWl
EDuIzvTEnyKTg6xt8w/587p1QhBe0fGRNdwz05MVGH9zAmfLs770jvZe4YxQQejHXMbIjQ4yjkK+
TTfMFN/FC31R4wLlkFcbbfO+KcKvtI8e+zQyD+A+kLIf81W7BScEabsmQ6GB9x4zVtUncoAchk/9
3Cvc8NB5/GujOlFHv8jZ42TAQvQOcWkLCiXYuWgf5vQ4W0im9v8j7bqWK7eV7Rexijm8Mu4gaRQn
6IU1mhkzgDmTX38XZJ/ZFEQT15qyyy8qs3cDjUajw1qNHfY3uXiTG5LHOR4c82GLYzFyKGqRwXwo
JodyRU5JMJ3iQw1Y1Q8VLS6WajEOpgN175LWUI1U92N7jHnjSRwHZjGOpdV7ZZRNqII+g3Ml5UFn
6gc54lUSeGIYh0KyVKEsKlgxkOZ0oxMCpyCeOZmR7XDn90ljCzxpGwpCSymt1YBO5AoenTDOfV7H
G3VGe2bOOI+lmTsjxHUHkqjYV2vDGeTuq7WQb0VjgVsJrYSczAHd4z2BjAcJzdbMB1yvrix/a6Tv
evuFY8/7CyeJtAy0vl3UBiDi6as968ECMNWKOCXWT7W/UT6l1u+BJCDb80t54Lmo7bmI3wYOXqy3
srNBaYUJ2rmy0cxnpArlT8IidE4fpqgJ9kNlD8ALcpVoLN0C9Q5nzqLajbP8a1kW6ZGzElt7K4ug
OwVGOLg02AnruRJQVghxEdGLL6a5NZSMS1d7oRDKrbuAlcH80r4YozPxpvQ3o7OVbDaMVkhrZlmK
1t1ILWwDM7eqhk4zZbwhYfyig39OTob7fOqOUZhz9N66KNaimU1IGk0qLAyXu3kVzdeGWlanJezA
C2/psjuaAw/ChiePcdhGtSijkkBe0SH0nKOzVgu/0sXy9HHhOIXNdNRaNyYylESQWykdtlQvz7l5
1RnHWruWxltVvV2mJ2RvFXJIQU/OsaQtj7cWyzpupTQqcOXRiC0MlmP30Im28jqN1d0M14JrPVrf
eKlMnkzGmRuClgIfEctaFz+a6ouV/5Arjq/g7RzjyMMcaQ29hIiuHOwIZe5ZBaGuLI3HoR/d/TXk
qUMP68otZQtoTkc6jgJSbRu4j3a+tEjacF5FW951vVGMOx9yUe7mHlJacPSQQ8mbn96cGFoLYNx3
i/ZlIR1hCRT6Ap3sumN1dkTc0FXt5rMC6DAbPXDRKybo/gJyVGOb7qwchKNKDtU08UHU7pP2Yf/7
m/nDlWps54tSIMKc6CRA7/Re8Sh7GIY6Ny+dLWHGJn3OuN2k/+IkdVEG8bUGJBPWJiJgLPQpXiYW
ET1dHL92ue7NfXjKs+IQK7KvttqpaTGC1sXl07662/Z4kc1YCoLbMlM6xGLA6rTl6smqfvY8WPN/
sZaLEMZaZEWShlahT68f8kn0rC8kaJ8EZ6D49jej29hdMH7hhWfbhvJbKDv0W8RpEikUS70Vr+Pl
yhru91fuX5zwRQBzwbQGeI6QmaWhWXQAB/OdiGGB67/70LklTs4+sTO+kSomS03DmbT5qiZOArBi
AMJwHDxPCHOtGGJTLEoNjUTlEXGEnTQnMv3gLBu9B9nIT0YLzD/WLtN9W3nAWhl0IHxDCHUdIBi0
k5P5OqQKvNszDwRy2wiALKOCSQnsp1TjlbClq9tZtrBs1lK6pIsCkhXevkLbt8dFBHN7WE04LIIC
Vxibv/TwEMqRHU2xnfF8+vbmXOQwXqIWogW4FdTlZg8SyNjH6SERuSOGdIvf785FCuMP5AndXgnN
WtTITauYeU3d/CkKokeanG5+8TrOefvDeAalHpNQLuF+zKU9iC2e1hit2N8fjgg2YbD0Y1WDvhr7
g/JIEflp9HNfAGdj2GHFCfkyVSbQoTVvSv1WXm616A91YGJLwUykWm3xWkrSPADQ1mHqOv/PtGDO
PrEUzPSDxN4dyspW+ttZ/bHMnFaQV5+7Y13sy78y9EZX8lfrAqa2NwY0kNQx1Z/6zbkGQVxjT0C/
Jt/kQxHwIsnNZxnQ0P7nDNi8wKDqcV3k2KjGVSm4hRseoyvVpqRj45nHYsXVlfELYCExa0yb/j2R
QslH6ycjsvNTiaElwykTTMmlp8wR74H57CRo37c/sKEAkxZFGc09msbIl0DbpYQynl5dd5ib5yy6
WwivaZv6nHf7uZLB+KTEGLR+MiCjaO5S8zmqR7uRApJ+G7j1x81jvBLFOKZMaaRCJeh0TXtPRD9D
q/IecDwJjC+KSrUZ+g6BXxX6YXuaE85ECl3wncViI9ei66PWKKBBN08YRwdPsAe6ts43Z6ABSYM4
cU70tr1floyNZIGXUI95TwW+zszVyH509nJqj5ETn/Iv++bGWT0WdyiqWy0eKO4QCmZNeC503jwz
Vx3GQ8VTpps9zSVkqPw1xAld5QbIhifJawJjtK3HfYU23fpq9ajCq9BhLEJR6ujU8RyaADayLOIK
y1D5YtTWwb4ozjFi25+TxOwmcYAoS3/uuiA2TyIarck340OkT/JKKcYpxAB66JUIktQAgGGouPyg
1M4iFx5m+xW1EsR4BkmpyqT6e7O6Y2XaFDIMW1bYw1+UMaIK9Hv1I6zLa+UYF1ECDVLvEyhX4Apr
2thR9cQ2Bs5dzLMLxk1U3VzEkQkpRL0z+7vYOIc9r8K4WfpbqWIw2UsdHSxGZMIXtQ3mGRU/OddO
/KCOjvqY2RQDdXmiwJaCSz6CX7eWzLxqyroXNJWCJRryZLet5pTy5zm+EmIe8QVnHQ0mplG1OC+q
V4dRXQOh2621gzjyHhv01773uboC5hV0noK99e0h1nBlVAqdTh58yZdBolq1jnzs3fiQ3Smas3+M
tx38RRijkTlmVUUIJsuQd64dVMYjbwF8xqnSsxsyqrzmu22PexHH+ENtGjHTQsfv6+IhrJ8lLpTc
v3jciwTGBdZlR6ZpxOrRmhDtyqxLh8ZpQpD7VuryXuy89aMWs/K4QlinRm3RmTZDco0ROKqqCGKA
8TwlkfuRrUIXE6ZNJPQBMYd4BiOsGtLyg0JEe04OZvcItAQ7+RDmJIie/ieIfX3UKmonWoWIVyAm
ndErkiMOmHCMzZY3HrF9oC6iGFvPaqmIUprwbqsfAvnUiN+M5ml/2TaL6Gt1GBNvk3TMwwgyOgrH
BYsQMPLq0ibdBjVtweVFFVyBjJEj1TekBk05UxOkgHT/MIqghmM3QfQw83qlto3wsoqMzZN+ERDJ
QMMkIZ+HQjuKxpDYvdZ5/RQe95eTt2OMwS9Ipqc9TR0U5KlNPtf9yTQfPyACkzkieLs0DPIx97Au
pqTJUziJKsbw/RUqyXyjoEvyzsmuZDD3bjFKmESl9y5BLu+YA7Nq/mYRu7cQnNEh4TiYPiUv+3rx
ZDIHuNENI80M6KWCbtltIzKBLlD6UProohkbsuN1U2lkQgRtjQ+jdtOp3/5ICzZC7xdtClMBxmZI
kjvUibvwpki2D9BKBebEitK8yGWFhaLNhqiCfrJAFYAWx9HtnJo4WSD4f6YTc2KRpArnqoE19Fbu
F6Z8yrTK3RexnTFfKUWtY3VTmEIfD1UOpcJrypOZnJSb2QfqzDXPALavwJUk5ohG6qKKpQ5tpqF2
ypZglwwgKhE/HIjsRLMchIPUgRJDO83jFIiJHJBu4OhLjXnngOnUZ63UXdR4KFSKz4b73i4xpjPr
x7I17T4+pdJj2WOOS+KIpCu4J5LxG5GMZz2m8PDY6r0yuS3HX5wtpGawJ4BxGqIlLHVFsIU1jXBf
S0hINTqAgUMPnzPdJD4vvOAeBcZnGBgvn5UOIlHpRj9W61iGTRzdNm3FKT9F/scur4vxsFH8FMsl
5gf/Ebgg4ZQAHQkdfFbQ3RVO/ItnrZv3CWaMMXgOUBKU/N/aSRoavapHoN8qe4w5E83LZwzfWZm3
v3fbtnERw5gj2A6B+UggZhlv5flc8sa5th+PKz0Y4zOKeRGyZaYbNbjTVQFoDQPPfQwMXIku6AYD
3lt/+4BdNGKMsRrirKkEaJQdgW8ekGD040MT8HBjtktGK8UYC8SodlSjMkudMQXMTP2xcCifquTF
p5rXx7kZyVyEseg7SmgKtYjeIdcQ/L68D5femWp0S+e8YJpux/uj/Hv1WNxKIZtNRTOxet00BZbU
H0dDducpPDVxe9Mpxd2++f2LT77IY660MKzjGOUwyPMpGc1yKA4FDjHNK0QuL2u8aRoKwAHxr4wn
JHOdgQerLFtaoaANWNLZ8hZ0xQG37chRanO3VnLooVv5eIwxj3JIiYPpPQ0CEmSnv8mpa3kUUE10
e9khbuEIP0dewLvtFlUR1OqiqIKAgTlt3YA0YRnRAslVcRweKWoB2oxP3We6oAJ3QTdn/WRVwby4
ZZgAXWS8VCNXtdZTzED9ufcWd3pYXlLJSe4o0CkdvJAqHxgKXDU3UwErsYzXygUpK2Qal4yO5AMc
1x8O9Vea+w/veZR92w5sJYtZ0qTGqJNAL+zWU3za2iyOTvpF6G4soIbJrnxOcHmb3/ZNaNP7o+CM
ZnEwG1nsGH4emlqbqZihNJY2kK3mVu3Tm0QQO/uP5LC32tCrYiZreKbP2p0sHKL+URMsTvjB0cVg
3rIJsCQnkkIXc8iBw/hJAbEnr+K1XaG5LBibgRLMqmlAA0Ufs/Lz6E1XFOG3OtDIIAZwx+CkN71r
BTmg7Wx+g+/mLbqSzjgWQc+UfCSYDSOgkm/z0rcIL1XJE8H4lCQq4LxirKIMNEs1CqyCN3O/faOt
tGAOc16oo5xSY2gwmEm7o5fQ6ezBs07paeIl2Hj6MEdYVNOmTikCJGYHdFcsJ9GHlxndP7Nv5vCG
Fqk1JcHwLJhWWmcuCwLv26GqX1acE7t5t6wWjwk7yBRTpgsYIAzxcwc4izktPUupTlERoY1Q8dN0
tKNa/byv4OZ9jReJbiAnqioKo6BYxU2SzxhmncOvmLEL08+5EJRSYpeqwfEV/3LGLrIYFcUBfN7Z
BCs38VKTnVB3+uvJ7gevru3EkQJwyTuAjX2Yr1JPgi8GmAdnO3na0k1YXaxWLMtREeIXlLXldGbs
9u3kAFzh66CV92m0cMRt2+hvhVl4jdFqR5WYsB4p+1Qrn3UeCur23XLZPXbmOqnbuAYwMca6evln
mfVHych8PQ7dqeyu8l5y0OSKQlITJLpy6hb1YC1DMFjFlZgPL/uGtG2/F12ZQKxW02EEkeffs3gS
ZvFoMakJeM+a7QhlpTLrKjsl64qEGmyQ/1Uhw4RaUlCnGKCvjwMlpfD29do0GR0946C0MQAdyTg1
qevUsFeQ9pnC50Q8RQCfVotPSnxncBPRm+aCB5sCmDhJAjDZW+sMs1K3aoqrZgxBq96GAzfuoZvw
LjpfSaC/YGX/5ViXGZHgNKexD6rWOA2VdK3N/Xew0aENQQbL4nKdSZ2PqS9HMH/GXcMZTeLpyC4n
ONL0nJYRQnIyl6/K/Li/XfT/39OQuRambC5HouD7Re+R/F7OfVV82hexbRGXbWJcZtSQQconnOqx
irxW7oJizk7iMHeOrn+3Ol5/7ebBWu0Z4zU1GbyHwGWl81WaX/h0yFX1m4A3iczbGMY1JsY8GwZF
/SgJlPkk19/2V43zfRb1Qs5RxElqfL9rDsP4K67v97/P2XgW5gLdfWW6UNSQHohh+h3pvV7hNG3w
RDAuDnhandnR05Nl/kLuJsMtM87x2BaBuxiIXSBKZB16Y1rAi9AxQVs3LwuidTA2jbzn5Ssfy/sz
chHC6IGJgWUQOwog8ZpSsdzyEH1Sr/u/6Psk9Y0c4Y2dPIogDCleGg8ZqsBIQTfxkQ27/ArG25V1
CvZ5JKbcGLibWiTYozSdJZ2HFr1tdxcx9O8rl9dGQC01TKzoTFoa1NxKHQ8fkZ7AvfWkm7oSYdU1
UUx69enTUzndmWbm6aFdjq09WZGdEI4Zbvufi0aMi5vjEQM0EzSKSuMQqVnsVRKCeXAqzsfIxNhz
aha8KZNNJ4TpZkkCyBhe6ox3IP28hOGCyWohdkf1JpI+qxZCN7mzCxt3Y57U9r51bG7bReBr1n+1
pokliEOSYOZeLINsum8/BHiFnDX+MVQZbFuMF++jqK6GFJs2jmi8C8OjUasc3MztXveVDNZ1p6VW
g3EEhiHoN2o+ntueHIQETyPtV5nobhZaTmLFsV016ZVe6Gch6oNExbGryWEMK6CTKLxhu00PY5iS
iWF1XdVYuIu2AHP8K+QbCOEOfVpndjktri4LvH5AaobvTsVKEGumeNFkHQWw03Jflvw8d0Q/Tz9y
FlZCmF3UpNpU9deoMzIlEPX2ztIDltgsfs1leSpwG3PsclMrE40CyKmA9Pg1PF3Z5byQdIiA9uuS
qb1RzduFRJjDlYC7arr7J2Bzo1aSWMe1JEtSLEiNTctNuQy2iLnLRP3+ESGAe9OQQgX1HJNbGUTA
r1stgouOXIVIfqmeGv/3i1+XRc3QNZpWBLPdW+8I2GgtKVPNcDU96CwsGM/QNvzhGwGsDRQFaVK1
JF5mXdc14AtbMOBovYPpiDL199drK9/8RhhzpHsJWOVyO+rA+QZdnFsHyw2d/VYc4n9oOPqNMMbr
6gXcLliddVeoLRte7EWXwh/7Cm1Y2UUE+oOZ5rIaCOLmZGkI+zTRsZLMwwVwWKSBs24bx+aNGMbO
SK5maMUGBnLVWE9pRK6UOrStFIALGIrc12irX05H15qu6FgaIHMwq7ZUpiSGU0O86Dsl9OzAjaTf
zrfSSUN7qHhInfiqPhCfF0BvruRFLFtimUjU9WMCsV16JZl+Nz2b6R1HtW0ZugildFEFmffbswSq
UNGaGtVwp97GSIaHFqzWGUS7sxP0kNvWCRCEv0LgWXNitW2zl/4n+N0EdW0lLbC6UgN5+tlp6PD5
/XLTebNrHgAJHeyruWksK2GMseTFuOjlCLJLMgH+abZ7sbGz8WwB13Vf0FbGEqZyUYuJhKO+iCx1
IQZOM60elUFx1k6AGPx/pHj/xSwvsph4VzcBnzISoPFWmVNcCQcKzDEGKXCmosQuzvmx8iZP8irg
ZexrubWcGu35oVDnGjjd3hpN2puRmRqK4fZq5SzSTT1ci1Pq98gn7gvask5NAkQNxQlXDDa0mAma
K+WlIl6pn8fhbske6phz3291e+hrGVTZ1f27LGqeTIKKuFDu7Ui9ETtAtX0Tq2PW/1JQH4jV2lZm
hWP/PM2YK0ZB8RLlOAGZS3P2ZgRmbQwGhMLkLCBXO+Z2AXrA3FYEPoQyl/Q3bdAdaIkxu+NVn3kK
MTZBikgywe9quOFkHebUdMdYuJsKHofsRhS/3i125L+f1SqTQBjnFnp8zFtyM2Q8CodN674YHcuy
HglJJS8tIMkH8OwB090dkli2qxj5rFH7SKixsj6Wbx01mjBDQRvLJjRHSRNv+gEBdBpJrjBIoPcm
Awc5aHufNMztoDUESUHGaWhSMpWpiqdCOHxvTcHtO29IeC1U27t0EcJEmoaVZpqVwjPFmmwn1n1t
crIa23t0EUC1XB1aoRVn2liMOKaQCTg2cO0LyKZOlo+pXM5cGU8ZxkHorVBPS48V08rrbvwsD5zL
aXtHABZIUfZFlY2Yc6OPa7FBwNRFoUOs1CMAyyDCxPE4mzcuIJJ/y2GupqTV0RIKdAC3P00+bUQR
HPGWHEU3dyOX5w6o/2LeajinF2GMmSXTNGmVBUDH2MptS5D8Mku/V4t1NKs+sHrxD9eQMbh8aBNp
jOEWpBaQi6UZLOqCzjLt80fuo4tWjNllc973TWGAemUG2l0QK3dDz7Fs7jYx5tYjwxMBdpN4f7dU
Uly28Co5Ulye0JM53mD7fpAxvqBSGDiTBdiLi0ETiNjoyNyJDlpQDg3KLGCTOPGC2a3Kkq6tJDFb
pOGC0yMQxP7DP0s5tMzRzkQaaL6OtZ/n0l1+7m/YphmuhDIbVgr9oHQoMblT/inXHpes81ryZAFZ
RKo4GJVbdaQ3CjIbZ6qZoAw1SE06d3htABw6O/Upmp5xKn3QV9aHfeU2HdNKOar8ygnKQEyugQFL
PKsJpOpBwtzivoBNz7QSwAQPwmSRXGqJDv4K8LTPsWvm3fOSNDzPxFOEiR0AT2FhHg6mkf9FR2f7
QDAAutx+XRo6jeQJx/Kl51WuODLZ5uteImXdKCICiUj0SQ06N4m4+8vHswi2AVsxQGyrEFACIdFS
HGlXHi0uWl4228Id/K7P87rbSmkKSHWQH5Ff6+UrixDkaUFeE6TSJH4g0dkoeDZO74h3bl2+CGAe
UsOkC0USIlimoJGxQ06xaznKHXVO48HiSNvWhrom1C40jYVXaMYxKQWzgAc0M7sDlW2fPXF2iCeC
ObOJjlqsAbf4j1MCXIRn3IP3yLGey2PpF9exwDlT2/5dvmjFnNpZIRgPAT0eHr6DS0Fm5xGvbd0m
t6Wb+DygSJ6CzBFOolDKBHhA1wg/zUvkJGrJOb08CczhXapywXguOJUoU68DNobBJbPOg0qkG/He
8H6vGjvppJLOsswJAMMzmLbrZjhVbfFpSOP71Mh4SFTbl8ZFFmPkYmyNS9Ih/beQqyRrPRAX2pnw
PApndbrfN8DNxQMpEVjcNEWx2OvXGpJ+mCrq+ZLUHiaXfADCGy90MGxRVhs0izO6xBmxpnwE90Au
C0+jFl1PVR6oMfFNpeIVJ7aVuciizmPlffK8UCZkfnX3mtijJzsS2kyHg+4ageknfssRt3k5rTRj
IkzS5XEyigKuduEkqddW6JXNw/7ubBrCSgRVeKWQMHZCLzWi4db997m/n5WfU/VFFm9N4eu+oO2V
s0QUT0T4bnZgUEZ6StcBuYZ5oy+Z/rWdfv7R99+dnkIVwrbCZWfKQdkfY5WzUJzfz4KUlMvSqIDC
QRTZCrNrpKEFgAO19Pa12NwO2kMMrhf8R2N82ZIJJMqABODiGnLa/KUP/6pAbm5Wld1Z9Ufc2koY
49YQqoopJivRfWRMmAMciT1L3WFfodfT986rXYSwQUg8jUoM0AEafdOZkdxLXeRnznmQBPUP+ZHW
ATR0ZusG8AfUu8oF+s/+L9g8RKsfwLgHOatAJdjhbTuAoaRdUmcEG+s86Bwxm957JYbxDLGgjYuY
4KwSKZgBZ6WZ7pCeR83gbBpPjvL2wALzOdP7GU/pWf0qLt6kL7ZS/ioqTtiwae4qIC/RRINrQmai
BjAClXUMHkhXbp9V8daYOO5gW43L95kQoTAzokgVjlPcPobKA8B5QK191KqCsy3/Yn+WArxtWUaQ
xayXAtbrAjAUNJybXN3BELnoIdzy5MfMD932W4dWDc3J7vozJRjsDxlH0a1ufV3DzYSys4VyIRsh
W63Yx+Yk6Whlb45ybcfukr9GQyC/dmSXuGkgHIdvHzB6TZfRnWpgjIkt54iDXoVtiQSf0bh5/LPt
vFL+vi9iq1APxX7LYGs3HdHFrAAX7Ou7OgGAW67a5jH0lWcjUACajZOcvBQBbzaAeqV3DmUlljnP
bVSGkRoNBjY0eh1C+BvQ90PvjJUY5jwj1aIh7woxM7khcaD1HMe46ZZW32fsUoz0IpUoP2hKSY+z
l6SPXWJ8ACMCe2TpBqCHVYy0McdMGQdzjETcJ1XtqmB6T9wy5AQpmyd5JcJ865AqvViAPabgBVgL
p8iU3X6MkOtPvzcjaPE4Nrd1P+qAnjbR7YlxInYaW2nDCSOj6I9owOmtexNMoA2Gg4Ehn9lNnB5g
vDmGXz4AuI3ghIaw6DDTddYb0nENFGpmA9Q+18bwXcnv9/Xa8ra6At5T2imkWqyTkuuYRHmKbYra
/lcbhzd93X6kCLSWQX/DKtLTQsmsJgEXxygBBr0t5xdNmj8DoASMxJZj5KpTWMBxQBfbWEvHff22
jH0tm/59JTtU4qjKaqTg9KLSPxtRmHqpmQzPQxVGH0hlr0UxF5echHBKfY04MD3WXWlXJW9kg6cM
c6aMSTbTMsXVVamqT8zlKckB7NEKHJvY6vyH0V2MgjlYXQsivAZ9frg4KHIDSvOeelzsFoiCFjJu
s0v5AQS39kU7C7TH/R3bTOyspTPBYbWIY6lWCJvGU3e1IGG1HEy3dnU7+tYFAAHkhDW7i4qiB9NS
UWHUCi0p6HUgyWSL2hcCzyt13FohTwxzeRgyXouTjoMsHOSTSmF3abIKXVBd5Yw+uc288ZD81Sk8
vyVvXFq/V5PWdN4egFQf5FQGF7ybXvVecgCSmFMX2ESa+5sPGS8Dw1OTuVz6cV4WMzdTTwgzuyC1
vXT38/hz30Q2nRYeKSJq1+jzZ8cQ20noGwG8cohnfDX82aJ1c1/AZh4J+WZ09OoKHCNL+WspQi/k
9YRxJQATBIZfBnPqJY62HBQn9QqHZ4RbV9laHuMip3Cwyo62HiqqY4axvTwXk51HnNhsK4BZS6Gb
t3KGkYSu7jJHRKor06euNY/tJPlCuxz1ovbCsb5GogM8feb86w+Xk3GNY1M2ejnLqde4fxNxdOfi
3Hkx+nosd+EgaPPWkvGSmlxPQxPiPW4Qf+jOLRHsqnKmNuc4Dq6RMG5SNsy+RYifen9jLLVOeR0F
qk0bsK1bHpPo5sFaWSTjFWujtHIgO9Bc0/xDl/BIV0ptOpRCs3wgPlxZCTsG1SSZoScDumwi9XFp
zlL2sChfOAbB2SO2cd7qOpQ+aDQ1OvGj/Dnxyl9JMH6lhKHEHc/oCAD+OG82aPNBtNaM8YW0ENyW
ChLS9exkRwo/Ih1UIIt1B/1hMhHHUVg2XuP8ZtfSWirjEk09qnVw8MFbRc+o+jiT6IgtgO5OeuKr
1d0EH0zSh4TbMs0VzDiVqJNmqRTRNVJ7C+hv2iBUbIqgRknXuAhqHPtku4lSo0AVv4kw22ma575p
f9ZdcQ1+ew6H3HZ0gHqFYehoI5FZgo46LUAKgfo3BmPP1bHyI2+whwbz57XsNjZBtf0jhTpE3siK
4T0joYj61mvqNWjXrURNPS2+n4xvIChrk0fOeaDfYJ+WaxmMKxFapQsrAAf+rt9WD8OL4eFh5gCN
c/ZpkxuokkaHC5q1eZeutGP8ylxnVt9JIzpKq8gXm97Lrcrb127TNHRwc6DFRjd1dlBuSmS0RiSZ
jvKCV0rnFAQuHwBoRRL3IoIxdZAKKJihxAUzineZcJ3Lo20CxyrhDfxs+i2kdAxFkRUDtbq3tlA0
AjHCZUHyKB7sUGhtucZA3qmNFfcDa7YSxChUVmoHjy8ZrtKfan3ApJ9dpjrnBtvc+5UQunGreKDP
8rCKIkxtZCCjG09JdrevBG+16N9X3y+nrO1MAWMopXbOlVNamt40XC0mr6a0aWArPZgTulRVOecx
lWOmTpZa9ix8knnKbHoeZDMsExRlmgz857faZEIOCmylQDrXL46GXwcRehdvlGsKCyEe4qfuI7H0
WiBjA0OTq3XdwvFY0Vk2vneGY6Zf93dos3FkLYMxAU2tZswgIfDs3MWXAZ/QX6cAUGj9xQltQIlz
685bMaiBiQsJ+I0WOqOZd1CKPHiGyUXkUczh0xjrj1o/2ro2P+Tz5E1qdiZxdp2Fy3Ff0S1TX4tl
rn4DKCmC1ePql4wX0t+ZJef7Wya4/j5jHHLWpiP+jlekclrGH6rqJLx8Lr0D2DtiLYIxh1Cy4kqS
UG2MlZ9z7ddEdEHW4HTpDekxT8ZzqZvhw1oeYxpTsqT5TGLkIU/hqXoQAAJMAbfaW/HAa7bZXD1J
BZgnKLPQicwc4LDRpdmsYRSdAE1yN56IXeb+vglsrt9KCHPH1pEwi5KAawiNVC9TDbZxITzkwDOo
2uSrkTbuUvFSuTy9mMtVa+FK6gLJ8CiS75d0dkpAe0bj5O1r9l4MRu9QMsGYmIVZVPZM1bkmmHOL
O9xaWl8IXyayuIPKw4raeO+8FcOcIVOdlElRapoWCoPCTcAzSK4o6ad4wEwep3mOpxNzoJRBgVeq
ptQzi0DUr9TGjTtOYpIngjlQAsl6uRrgE8zoOCM5krjdf0+vvl0y+hNWNyAJE6kdjF5HcdGvm8NS
crp43seNb7/P3LBEFJS2nvEEbavEjrHt6gJK1j50MrELlsHgHCHeijHnVNfSsMtM0OcK5vewepLE
u0778me2zJxSdLTOc0HfueZk2gA8s+PpsSZf/0wIcy57UKBqYS0iFzzftmjNbO4zHvAj77SwRaqe
hGMhFDgttJtL/5ycwJinAEEQkIVIvIlqsK8SVx5zsTZGJlehVWDYyJ+9HMMxfX89YIiz/EYfRVb8
n4svbyxPYZyBNRXhKMyIhLspPqYx2tUAVpiYP1NjftjXjGN0bC5O6ZIYXIzgAM2i4riUX8T8OplH
TvJ+IxB6qw/jDMROE+tQ6vB+DaqrV1LjcyPaFh6WPchNCi+ebF77GE8xxjk0ZZmKaKvWkdLBfJiS
21omYzzbsvfX733o81YzxkcYfaMmYgJjD9OjRK7JwvFBPDUYp9Br7ZSnBdyo2H83E8M2s2dL5tgA
/Y1vY5+3OjBeQexQtKkMZBfaVErRlLIA7zvKAZQZObXWxM7+inHPEuMfUs0Mc0z008p5+ApTGD0Z
xM6Ppj8f1JuGx/fC2SE246aUA4BdJozrFcKpkzK7injlS876sfm2JieA+4oSw7Wi3E6me0Eo7LoD
5GMyc/zQtiQL8b2J9zGgTN/eeN2cYKasQnXZmJO7XgR8v4Exb6nqP41R9mt/n6hlvbeKiyzG5cV1
i3miocWYo+q306Okg2rvdhSuMeXt7kvatvGLJMbbhW0iy0mJioNJJNkGuTsaMmXTlmqB41a3TeEi
iAl7+lLNS/VVUCMdkIh185I3E79t3ZqMeQTUTtR3pexEAE1iOYyplx2XxBZA8AFCgJsBuNLKdz4/
8aZBrKQxRxeTsXWizmhctCKv6M+dej1lx1TjJP03120lhTmxo2JGmCVEkx8aFpP4aSacVMZG7hge
6CKA7SYbgF3QNxEKyYNkDz+KI2WkiDz9MbFscjX7NKcauRNHK/qr3xn4Sihj4KWA1oAsRLyVHun4
SHcgR4rS9d+fKW91Y6w76qxInbOJVq5NV8rJqct6ZyYq56LgWILO2PZkhCD1HYXUq03kMuqqfDYW
674i+aHuBB7Fxka65q1S1GJWoXcc9uOSS2iLo0Vs3Um80DV/qgBAoXBM8RNvdnLTQ2gWfB4aNTDq
zSgXib0+dxQKyGz8NjGcRnwO6//e6kd1ughhdAqzWDTVEKGQKl4n1tWk9k6SPxYyz0Vs79RFDlV2
tXZhNGOibEIsCSIgW1K/9+Np6X5YEyfo4omhf1+J0QyiyCY4pl2YnJz8rOTGmQwJPL4v+957855Y
LRsToUzDPDXy0mhuQtC/sNyrHWg45+J6yQ4N+uL2hfEMgfF3aitpg9HgSZYpkz0AfLLVvgjy7P2Z
FMbf1VNq1uAWRKtC/6WXEpBwd4cq+vkHQoAiwNzlejpHnTDQW08fPdIBO2goDkTgQads++5/rA1i
GC8n5WbUKhMeyWN2KtK7mjzuq7HRibk6NhDA+DdTBI1LGCMC/l+hNnW1FNC+xOlOyTV9klmnzKNz
mvMX01seuIOAVMB7P37RkHEOZTWmnVHgB1idQwPK0iEgTrKlO9HPvPiZW+ik39uTx/iJRY+nqE3g
0BvQx4m4qSa00BhgjKf0P+m1wHHsvA1k3MXcAsIqbtDPpYeZfJD0/v9Iu7LluHFl+UWMIAmur1y7
W/tmW35hSB6b4L6vX3+TnjsWBeE0YjQnJs6LI1QNsFAoVGVl9lC6TERwas44JT6jCWpHcCHphsxC
Cmup7PQyRZlLT0CgJcmmA5cNpHp2TKO+lOl6DaqBu1m1bxR10ATHmlMOfW+dOdd1XTaowQF8BXTX
deFj0ONhUx9IncQz7s877PanPny+3UKZw610ct6qaO8jZQqn/kZO9CCPr0yMIBbgTEjl0T1vj//4
BaEsOmgWaOxYlQpoOSitvYBXyLgDFbDTHoewv4gO9t3ipQ71yyfTO2+RGyR3BpmIrIMnpAQ0Hx2b
DuDQFomOW+RyHDsL+Nr/Om+L6507W8yHa9O1WJMUXS6DPFcKTl3+et4AP77sLDDfq6yMiugUFpSb
NTADiB741q12hO6btzwrIb3X/5/fPrupvqaXIsYQwQI/sHqTeFVr2uHGGRrwyklHkNGE55fINWHL
xtYDtwzygVbVaIdi1mR4JMZhAf0+jrZ1OG+C6xI7E0wyYEKdb5WbCjFr0Wsn65TFrbu0dPIhawWX
J/d82VuhHA1pIrOvYXCtzXaeLniSNFcW/bHG4TgtTowpjZ4+dLIiMMdNc3bmttthl+Y0KV73cgSc
srwia/MxTO+M5DmrRCkv7yNtLUiIYusg6Gc58sapz3KpRMarQmBhUTOIN1Lv33+kvQnmLGXFvCi1
vnFP4NWdTxCxXqLuOPTj8TN2TAssiIBRYWDz/ZZlkjSPVEI2vaqQW72fiJf+VxOsvxXtUs8dqm9r
1wOUYzUbIZ3deK0k54JHPc+1NfltNUy0GwjACQYFX0OJi+oAoAW5zw1N8vN++kxg3ZtiPtBEtWmc
MqS6/VR5DblQOqC6/z0OGTO0CsizdE1WwETBpDNSVGex0aITWRWZeRlro/lDUYubpVZVgR9wn917
U5vP786OFJc5nAEvni11W73ObX6i7W765Mq8+hvCuoIWVYSa5X6w3QIZ95Otdc2iERewGY8Rxrf0
JjStiLjAcolyNe6h3Zli3HCsu3Wo5G16MFUu8nJ40ogsAh+LlsP4XzkR2y5TG+Qk1nVS3dt54jSW
aN5JZITxPJStjGo2ILEFFeFCVQN7zL1KEX0Z0XYxV22eZVKt2ig2FwkBVMl8bZNZZIPDuPvOvz9M
+gPALE8lQBFyaITa1frNvPl/6nJ3goJXMEHPCHEjrF8hyuym0JRJFFckxibYT7apWxt6ZtBhSH25
e+2zb4V8WwmLWtvNwyaau9OlMjeTDEgEBnXajVCNPm4VpiRU7nCs3NKXhBqh3Cxzb40JG/NQFbM6
o6Wb5E7xkhwytMTI9fAMoPgX6ZSfpovk6/lrRNnc4eMCNVPGw0HXLJb+p2n0OU8lNOHI4Jg/VLe/
XdEd25gIoscRYl7TzZp7S7AV1YaDLHqx8J31zTqzvYQqRaQinfGG9r41Qr17Pb887t9HEvMbjYb5
PuZcW+AxWssMyHS9D9XslqYiupzt5f1h+3YGmDM9S0vURBQkKIXVB1lhfo8lepMQ/TaWYldSU8XJ
Vv26WwEeGuoTaJud8wvkZU5AhWh4V5kylKgYj9GlqmppZKHJmI1OPQVWNzqlfBUJgxfX0MbRA0CG
ZoDc4/01UytmqTU5yFjqxFfIcZouxtlV7Pvzy+GfgJ0ZZj1mVGZSNYCzJD12hxFjoRh9CpIn9WEb
Iutd+SC6XTYP+PABdwY3D9pdn91opF1erej9rVda5uWmBPGiFzlC/ibEOW8//qMt0JcA1GWBwZAJ
zViYSgoZaW56ub2CmhC0NrGjIULSC/kQuZ3oePEX98cg22pKQLlRGAYGhWgKQcARi8xfWiAG0rL3
SPqZHA4e+P+rY6fw05pUXYQmnW/m6WNfKy8Qt31KyPDlvItwo/7ODOOIc9TmeWFBd3BQMJyuoE5J
21sSi644buQgwAoRxcaoLgu46rUmTQsoDntaehzJcTDC88vgn6e3v88EjqSq5zyWK4wBTRdD8qsd
VmeAQmQkeo+I1sH43NxlVCtKPfVVabxL+sxVG9HTlzMNh2zgba/Yzo9eNrKe9hvR0JUCxn1MUIF6
Y6PmQVgM09cO8IDhmJ90zMTZqYOC+fmt5HvEn61kp7ijVjcbXQG4FYHSaUbT6VXEwk7ENMOtru2X
yXjeYKxjbC+Yj0wGiFfIimNp8o2hSL1b1VLqlmb9NJrkJS/TcLYr7/wiuf4CeD0BKRRQ/WxpL8ec
JkZ2kKEuxSG3S4f2sx83x3guPnOMd4YYxxxiGZLiFKldtV4V6Astt6ko5nI/2M4E45PmPEFmO8dA
YVlk2SGt4+soxpNy7HvZPb9r24/9EHH/WIIC4fvo3iaZ0q0WGrl9pgZy0fm9Bi0YWXKMdX5Qu95d
cpHuFbetpu1sMsX6uVL1Imph06YOFD5BbAAJo8lRW7/8sniVNx0qGpxf5vkNJWz53iyIFqcdwP1S
RE/dqDlapG01LsFucmPJbmXM5ZxXSTvnFOVlOaWhWkTBFBFBw0u4e9tv2N3HpR1ngzL1qU8rZ/Br
1FmpZxzn1u19LSjvbE+UAZ8/WB8Kd5VkmjLcEKgw1IOsYjx1U36pK5k/ziLlG9H+bT9ltzYlGaoF
w8io2czZhZ6mD3YtKsJzb3xECZD544402MHPZtKnVsIchDeQ0Zmsazu7bMe/MssI8qkTuAOHAXpj
CnszxqwHzdxcykvc+NJhAOESdf/+f5THZWde3K2V8jdv5KfwQHvL2zbsdtI2eyuVG2gJJNNztATr
8u38geJ/qbeVMUEwjXuqLx0SJmOK3NaubguTPP43E0wQrEhuy0sNZdIxfe6sQ5QK/j7/Zff2ddii
d2UarS5RiJlMp/y4+MDbg1pl08OR0NQrjkZQQyC98mroyooGwvhFqZ1tJgYuEMZViwZF1jloj9Gd
Ch1b7RbjRvo1CS3HAEgs61xTsGJ+FPzz0VjJy17NR7Uy8diLsklxylX1i7UsHTKrgleKyBATB+N5
TTtQTsA7MvtOihVIWaDIYYjOMtcMGDVkDKXbKpp67508V9smkSVUKjO9cgoNbf+h9HtZJCjEDYA7
M9tZ2J2l1AJskNiISlZ6KKQvVpQ4q3a3rCJp1e3vfLiLd3a25e7sjDKEH+McDj/UF2jeOQsGDM4f
KX5A2plgAhKo1M0ZgJaNA1V2N03ytPEbA+ravdP82KapQUZ/Dwx4twprN6JdZCKSPOttVJrYRUVf
g8harvVxAh8ZJLXUz3RLtN0qmeC0Gg2J1g7It7X6Pq+5q1bPCa2diSqfSax3hpgQtdI6npISss3j
GDblS2p7yig4s9z76s0EC+zsjXqOmxg1PCv/2ZNfdvKoqI9Kew805HnfEHgf29Eq7LzVyhzN6a6p
XIPKTip9OW+B/z7YrYV5HywROJfK7btsZPdmsE1/LAHCrBCNxk+SdpaYyLB2pdm30W8/3+hH8sC6
VZ974LC3Mp15K+RpEy6NiRFZEpkarbRNs2881pJbuL1j6wjkdWgt3vl95H8pcIJBCQatR5lZnD1M
UatsijT2oJoOKdLaH/FAFyAy+Of1zQqzIruVk0gi8AdFCqzlRPvraQxL8nB+LdsJ+Rjz3qwwMW8u
rGy2Z6Rj0Pi8L2vFmbvouPVss5XcprPpTlNzX1giSmPRFjJxEBS85aBVMR7k1uRl9nBqP4Vi3uiW
/vlKTLzLZFXJixagVWtZcmeEDq2njVnlGBIYWyQ6iAbguJjcvUEm6o2VtqhUqzHI8xutmPmzA3au
zek3uCKgLue/HD8wva2PiX1qtRLaq1CiVbLUS8ijiTd/pi/uBJh7Xop8XuAnv8/f7m5c5JyoEE/D
KIxSo9U+Q4qzv8Tk0nOsPCSyetEvy8Wi2eH5NfITjD9r/A3o2Vnte1K1WoUzIMVq2ES916xQbKlF
AkaixTFxUa3XRRlNVCFHC+PNhX0ao+w4zQP4CyEsqMgnjOYdRwCVzq9OcAjYHqySkaisV8yrrFZn
BVI6KL5CJyqI+oI48rugvdvDZdEHyYgALZlQFU+myWsM6ppgCa6iwj+/oP8Rhd++FxNNSlmibRYB
JNcphym5ScYFtf4AJyMkqztJdzS76BTRQeC/I4B7Mg1bh1aiwZyEqp8nKS+AcdQf1tsxME4gVjlU
jWN5rb/69UV2jI8bLUlxYx8VAbybv7t/bH94w9QmrUcdhz5WbvTyWY8q9GVf02kUnHb+SXizw7xX
lByojWpqU3+1QXZZ2Jfp8CrF1t35DyiywhyEOSt6Ywasyze6lzLxNPRqskZQQOHumAldS9WGPhKa
eu+z7EhbiFoqANeqWufKfZCkudNWqTP8+3luPP4BQNMwwYJyFwt4mlcIn0NEHo5fXmsg9yNXsnY4
v1/cGLwzsa11d7b0dMz1YmMPT6zrFFrY8xd5uVU16vTFy3lL/F17WwyzaxoYf8fBRBq62OtPNZ+d
fFldiHIfqWn/x0Ux95g0JAOkiiiKQMaLjtmIHNVIKSqcOQ6i+fX8srgOt9tA5uhqet8osQLYqYWK
OEGvCZR1N2khGtPbfvKHLOfNDHt7zZJJEs0Cr19KLlX7i5yuQKhfFv1zYt0NZBC98rbD+MGcRTSw
TOrqJjPx3i3G3k6qadrQ0EC8aGgytF/n01ZsggaA4GNxN3BnijmxiT2PpMkUqHuvj2v2rdMvFxBo
fuIj7Www+a6sZcpgE7Qvqrb2qBykUnJQNJEVfv60M8MkvFOtt9BoR/DRwY6ON4NnFo4JvoLV78P8
ShS4RRu3/fvu6KqgRm8aAngahcTKaAyOXV1HInZ5kREmPhRSklKS1oZXaUgFlyj/CUiIK6VEkCdx
6HQR63Z7x4SHPLZrq20W4BPD/ndF/+9S2jYxo/vyt8hRneyBiPpa3ARmZ5WJFAXe+csE+meox9Qh
eu9Xy2qJbHAD384GEyGMrFfpunWG27i8xaPBnbTCVxL6OLWrd97PRR7IiqflxpKqjY3I1w4ECsJ+
lX6Jlwerf+ztx4Zi8Gj8yyzCCSUb2gXnbQs8hRVVq6MR2TVEAn0IK7hGXHuWrHjtLNKB4sMX3rZT
Z+KFpbcjZG4RLzYlchNAGjR/btqviWuG7XXrpnfSX+cXxq+0WoaF1Ew1oLvCfMBstqay6sC5Q49r
sNFnUy8JN8fsHRJKYRV0vSOCUPId849NNt7LhTwMeQfwX2sYF11U/JWkhSBVEplgYnySSl23QPAZ
PAqlU87eDMrH8zvHd4m3RTCfqh0JqeJtJMOeGtcgahDTi2H53Pl6s8IEd61IU0UqIs2D8IJX02e0
trychFkq6vP/jxj1Zmnb0V3EtZuhGJsSBUhys4RzsJF+kwP14isCFvpQDVL/Yeod7f78LnLjxyYc
DRJ1GxzWTGS04kZT6x7DzFr1c8ZgNilj8MyBKeTxvB3u19rZYWJhG6/z1EywA8yzowAoU5oXciZC
c21f40NmsbPCHKYZxfXUiCLb08L+UgXyKL6LvBa0AyE0K7/HgAwLnJCbOb0ZtNj+NChF9WajwCDz
tRG7Y3E0C8Wb+9GT2i9G1wsoY7inameOOVUAcJEx3VSnCtnNjbtKRDsr8AaLOVORWRrxEqPt05qp
006RoyxHrTvEtkhpgX+X7FbCnCuqmjSrNm2ryh+Aet7aWsYxuZSD0gePjAASwX9476wxZwtj04W5
TNDiVMMorIMiXMPmuFFwiuaMNwc744Cs5lSF5lZcqhjxiLPDEOPVVgJgrTtNfciHwFC9ZfzMaAyI
gv85wNb2SXdho1JU06QzWEq6zHQKTBolP86f3C0CnFsSEyHmeB1mzF2g0Do0blnexeriWlUQT19L
NfXO2+IXxnerYcKEmkUKmco4woeqEIwCcrCO2iO5k7+RTYjYjb+eN8gPS+A5BNsmwXzT9u+73aNJ
rZVtnAHrYeaBORdhlshuC13T82b45/bNDPORlMGQhiIGVYSRqyhGvi79r/MGeOvQFdmWLdAd2AAn
vl+HOnT1si4Yh7Rz8ERAIkAOEvnpv9lgFhGv8dzFC2osvX0zj0FqP2R6eN4ENyzs18E4G4g6RwBl
EYDGH4u76Q9Ifvp1CjboaHslgjFxcy8dyDcAYhXDhITW+12bq8Su0fJJfeVm01LLfBk0EbVvHDeL
qZPeGa/pz1WoXc67pXTFNNEYhgyRzUJxIXS0knkryAF8fxrC+CT5GrDagzcd5QNQs8/nN5UL79vb
Y5ZZAHimdTMQYeTBcnuvPQLi5xah/WQ92tcbnEA+FpcjGICWA3lsR/+8ee6Z3ptngq+ptmA5M9Hs
qr2FQqu98GmwPMvH6cf25i+vPpPSYPANMuo6BHbAuPf+q/ZKsaptvj2JUK7OdOuvWNUPcdReFOtn
ctCdKRafW69R2yOZBmKhec2nxJGbu4gcz+8fL3boRAOLCAAzGyfw++VI5RSvJELbvbEit57iSzlt
D+dNcCd/dfzPxKwgEkGTsUEolBLXCY+Qooh8JY4uyiE6tjL04NfpKU+7o2FhrHSpUMaj0rGeqGgj
t3PNXjKmpZvQMNZsy1CZ+BXZ6A2pE0WdWL+I1FOcZg5mCr2h8XVZRF/AdUjTwrmDeA+AVjZjbI6m
QZoaXDLpcfKJtx5acsgvtiH5GMPO8c1SfaKma0LuSYf+CADJ7CfUKRTOxoGAeaQ/5dFzq0OLUrnV
1FZwzfzWSvmwjfAUTDhvpWNWmogmSQQNlFbz+sAIt1wHLGnueKHeji6YAC41nPv5IsFZj902jK5n
H4RmHpgND1SQiW9beOaHsNRwWTlKXblgmnakAEW3XycjddZcFFm2dPScFcZtcxovYw+lEMBFlG8a
MErTreEobu9uTDUiAQPeObQwHyyrxFYtjGq8P4cjVDvwgEKLD7SufkvpcbRUwYJ4u7Y3wdywdrPY
ZdUQpKnyYZhCcKjrItZl7ioUAq5vgmFmnW0GEa21p0lCJlwkV411o6RfBKFk+43sN7HeDLAdH6U1
QW+76Uq0weAvfumBbBez4jV1JHd051/wPKSPQkKB3659zi7jCxGdQUGvNZpX/5g3ml+nvKnc9kJy
f8xAEnWuAkijg7zCH3C3b+ouidd9le+1UPkCSHsoKrHwt8EwFZkgwfhIqT6PekEr9Jzj7uecWYcS
JFfEnu8nvRccel7ohGCTsiGKLPUD/jWXDbNVqGR7S/ua2BiRz/FsA+O+3p/M9BPvz70t1kEXmcaQ
mbeQw95lxfNaP533Hq537tbCpH+9pap1NRq21/SvfR476r9X/TShNIVhOewUki+29UCnMc/XDu+z
qrxo05tluY5Eb3RuDru3wTyi096qcktBTQA8pbhe0oB6+ddNSE0FiewsKlDxKhB7a0xyR9tER7Gt
0jya1S62zxm7V0u/agvqNPR6/Azd697c9gV3DyZTLqehaVrAuBPqxOktNUUyIML9YwLtRMp2SBOs
CFH9N2E3ZITuNU8/YWTzVkTswj2nO4dgPHqQzaiqazyfWyMP4NUztQJ5ONHsy3nP5iYdGxxKR9vL
NoG6eb9xeZzrka50tjdoeGiCX131m9B2m9ztzOPfpGdpeN4md21vJtkyb6yltLAKOKI1mI5muIv9
M5GvTVnYmuKGoJ0hJva2TZe0bQWASJajN9Vdd1cFYr12SzpU3ggCfnpQD6YX/aSCFfJ9hUCyDiea
6B8IIbSSJo1EMNFAHGiOAMGOiWxXO26wvSzQBZk493reGWOKE1NvLfqko+I8kx9tdtkUsasI36T8
vXxbEeMnag1NqCotN9T3bwjssTz+rWmlPgKogfxUCiGVcSG6rwRrYwuZBfJTQ2lRjxvk0uu6EloM
kD4rfpz3SG58f9tBdli57+JJnUY98WvrmFaHogzO/33B5rH1y6S2zWWp+8RPK4L3EgR2SO7268GE
UJ06JoLir8bLP6Gc9Y/3WUzs1SZg5HPI/HotGeh1m9QobQPB7BYTgQKIJtNvGxnRAbjB6kVVmua2
b6vyZl06w63sdIW4ly07iakr11VUSw8Y81Mu124pUkenBhhzp1i3RtRg2ypM+2gGMZKKcYZu6Crf
Mqf0MVn79nZdcs3VsnY6WCjU+VKXrxezpdCXfi5bf550VO2UzrhoouFXrNWF3yZS4yfLALAfNLnU
Y6Mo2YGsaXJdgofJK8tE+cz7cr9RzK1hrF2Sp4NteekSRCFGgoLyoKFO7vcu9UWuzHWyjaNQBTmW
hima95FWw9MOyiKq7U0GWtfyI6bsznsZN67iq2AIGLAq6OW8N5D1fST3A4qG1H4x7Muk0V25eU5s
kToG15ttzL6bJphIQETy3g60WdCmg+gQONVqv1afZHVytWJw9OmRagKgFjeN2NlikxYbZDQ1jW1P
hiT2OFxp8c2QSg5BEgZCl1HYveOvDfIuBHo5gCExYW6tM8PMqjzyVsVwRu0AxYpGvzXIz7oR0Xbw
Lwn7jy32SWLO7ZimEBDwqBWWR82PM6fBO5/iMYBrwks8Yb9h84APj5GdRebL5YY9lDNU2T3Mlm4S
TjTQjqVx6h2M3Luq08+OJRohFK6S+YIQaNcKKQfDmXyKfhV+dKRgnfhN35Z59rPokHFLRijUo9Zg
GHjjsDi1TltKjeowtxFIU8wMqykm4e27DVLeitpsvNtpb4y5eduW6Foq9ZYnx0ExPsrUryVRCUpk
g/HIXAHRg1JQG9xSVzPksqPRTYfP4BR3C2HHJVJMG3fAJeIjddF9pGT3pOozBxAvQYjidpP3hhgP
HDOlj8Epj4ibYAwTTCR3veKjFIqJhi0hQ/IOpXbpsrwSlUl4wREcZ0h0DaKBfWzb5t0DAW1yQgsF
V7CtRF9lu/OrEfLfBo43WQSL5AX6vantp+xMlTmxSttAXVsi8glEIS+kKl/Ph3qRiS2M7UzMpOnB
qArZlnS+qKTDKPvn/75otxjHroxOp72JsDt0yGAhPJ86U/0YLYIGqGgZjG+DWb5oTRvnR8qiRzsf
rKMtVVQwkSEwwj43kn6GGEyZgDSaJr4WRQelF9KL8DKu3SdnEe/LCkoWPcG1sZySa+33C0q9KY4g
koAChOh1wY8If1z5d8Tdffw4t2nSUTBuR9mKLDLDXTXdlaXx+J984PfLcWdGiqrSGgimtNZJcU07
d6yq9CyJOJYpylhFK9o+4c4UiScFHwaFaK241YEopY9g8P1vq2HOf5Yrg7xA9crr05eYgpO1/FL0
x3IkgpxScHJ+B8DdUtYB8advbNvT5V+a9CArX3tc6r3oDS1yaiYA2INSx9l2K8j0OFih9BlW971D
MwGgmU0JOiqoqNXp915+WUViBfzfb2uWYsgmpJOYXFWeQbZGKwxjGUss4dmlDuGyaJMge/wf2cCb
GcaxxnKjH27rDXjTXA/o2ip3m7xageRK1N7bYhWbW9nocPyzIsbB6CRbJQZ4Iy+zHuLcX61fYLBz
4+qGxkd7fTLQhjvv0dxDAzi+YuqQn1I1ZgvBPlFE0E2xvO1cxsnlMgUVAGH/zQizgbrdRrMlI50C
b6cz288tsMSLFf1HK8zeRUsBfJRVax5Rv1B6rU/fNev7+YVwz+Vut5hLGfxnbSxNuNG04ovUUBea
ZA70GCDdJPI5XpJt7ywxR3Mt9XkZJxS+NwpoDcJ+UFYbkYNunMXaIX/S/+PmMUd1tqiU2EqT+GpP
JLet5+WHqWmQfLBj6+H8JnKT+f3amAt7SBe1ibMsQnatBKhqBQZxEnd1DYzK2cf5+VPmIKJO0ARG
Ps+YW5ea2lJvYj74ZvDbIzmozyOsdcfWzQLh04H/4f5YYxMFkKE2sxRjLl79voAsvPCNKsi/ruEM
xgkIF8TuKno/8J3yzSKTDde2NMuA36JIbj1lxY+4qp0+/tZS0Yg871ULgb9/9pHNGKYWow2GPSb+
EAfJctPg/SApJ924bEZBJ4YflN4sMUGJVjltqY4e9tpc1fm3iVyS8e68V4hMMCFpsaltxhFYfpLh
qbecpHyykuAzJmw048GIhN44c4S1Ze1SWcPgiQXJaDVtjzaoLpdS1JLZfumHK0N5M8Oc3HHqWiNq
OxDfrdeD+TI0X88vg+9eb3+fOT7GYgOKvKJtpa84q7VTLq9m+RcV1YZ/A4M+rEMlwC3oYJP4gFYb
M6iWpwUI/CbUuqOTftF8r0LNhVzz9/VgA0BUXg+3BfDWrnbZXlUBPYnOLtcnVAgRY3TMVIAxeJ9A
qvUQzSTFs7LJjlVmgo/uToZEx/nt5BoBMMOwIUULZAnjFaCRylMDhAx4FNVD2GWA7VCTWBddnk+f
cUDQPcs60BL6B9zcYilShYRCw+zzU02eQNXuaJ8B1UIw5Y+NzXt2mSoQ1hHGW1CPnM1Da5waRDfd
8kknfyZP0beZQZwl+QPuiZSTNCsDWvum+ToXjWOkqWtSEXKXe5berLCQJyMhZkUjDTVv6EOXxejn
TSJ4SHKnMGxdUzRgZjZIEHOeersuJhXUrQCsKZB1z4P+axZm7t+DOvRkXQt7jtwr6c0iy4CXjeNo
jxYKdurdxuy4Ajcw36s324VbhzTUH897OPee2Jlj7iMFYCutTtBJkpfhpRzp13QbUavHcChTl1JZ
kCrxv9mf/TS2V/XOA/M4WkD0hP5caa9BVWknbRGRR3KxlLtvxkof5VrekqkBwB/1QN2hfxX+prK8
hvLN5EUOmLpvgd/1z28j/9mhIy/XMUVoyixszJLrYVwHBN7ycvaoqzjUU9H8U/wNR3neFjco7Uwx
pxhKhjFYxzGeYY/hIv+0K7eA8s1/s8EEPmpM8giAAmZ/yOVYP+ggYCwFy+C7wtuOMVch9DH0DtEV
nETG7LbK4A9jKUC78ZPX3VYxxzeaxgpcNqbm5ccOeCyc3yQEvYTh0EMWFIorKjkKPg0LNitX2pIY
4Ekvyg9WW7tyAkdvBJeSsu3Mh8v3bVWEObN0ro2itlHe+ntqNfei28Qll01Yf219KYS6DiBOgeql
p88gQNGa+cfLWSHSONKQLdcodWi64nTaZS2JnrjbFzm3NvZa14q+L8c28Uv6Ii2JQ9bc0een2gIu
PpzV02j/Ou/pXDjEfk2bn+5C0kq6sYszFAw6nwTFYbjKnsbYmcA3B2Bi6nYXotcb3yLYKDZkMKDe
bNcuz7MW3J+YaG3wpNJc/YLWYDg1btSgD6VbU3JEbskN8pBEQMnb0kyVpf+SYlLKswTA4FrUToGJ
TOiyox8kNS7auJ+JHDtbzHZiIL1LGg24eTV/aONne3qioufAFuA++MjOxHYKd19s3MhUkqK1PKO/
jItXUiC6l16JwbvzriGys/37zs6aKjFV5zhBhtS4U/p9GlGxNh0oqAv2jBsKdwtiou2iDRg3qQuU
KBcF3yh7VqTyMxfvzgQTbVFuyQ21wjxaXdehrqaXfZ+Jzi7fsXdGmHA7tTRV296k/nKafkUn5VC4
jWdfLcGA53sSiFiwBW7NtrAqe60ikuDlGbfX9VA5ZYRJiSp3C/k6F6q6iowxQXeO4mwupSrxjV73
G8xdxge1Bz+l+bBa3nm/48b3t238DfbY+R1t0P2O6WB5Sxdk06mEWminOZgZcAuUfAYRTa/A+9iq
YlWPUW3OOLGyEn2LcvOurVXBirj34m5F20/YrUieNEWOk41/kJyK8bmNv00imXH+XY9SLFTLcD8Z
LEZhGhZ7sFfL8uLJq49bCpYGq+lMireRmcmHSRRVufsG8nWTyARIbBY4QLrESMtB3XidaievlMNo
FofznsA/UW82WMBAMeikqA0wD7XeRlCRQ+0KM9nu7KpBEcSBSFiT/97Z2WO83AKp/DhVLV4fISRg
jiTI0L6XH7LfFjVQi7qiQ8x1jZ1F5kUwQxy+rDKkTMl4GcW9I2Hs10hFORM3lO+sMGlFsqqU6Bnq
LsSkv/QeHwxiN14zzlf92AomDn5XDT/cTztjjLcPnQqp8RVhcGPviy82LVk9VHztQvQS+B/uAVM2
VGtwrzMXB9oNaQv9F+qPQXzYZoyBdoydH38/FkFkJqJO43+sN3vMLUINvaQAeYGvKX1Ox8HR6CXE
bAX5rcgIc4uMVpM0QF4D2t1OQa8WIfhRj3Os/jcz7O2R0WWIlhUVUjo5c/80zw79XJPY+rNfLMg7
yc0hkcc2wvuD/qVBGbJ3KIrMjuJW3nKwRSMVvBgIqBkIHCxw2OMdyvhDlOt6Oq8YXkomDNcVEE0u
oZpzj/fVi+q1V8b9+fDEiYCYbUP1zTYgawBmo/dhPcox92JHqCdly51lYUo2/kQBjsjAtckKlFdU
4M/eW4iLKekqjJB4Kf1eamGcXdaVCNzGWcU7G4xTl0pRKZOMPhExXsf021oL0kiOP7/7+4w/J0o0
Aqy7kQwRpQXcCtQa3fgIcKigEM95OuEm2rBeQBtuRez3ezXZhTY3BeyQ6CaSbnX5Z24XR8X61kb3
Y3FKVkFxjBNT9/ZYEhZjBbJfWVbbS63jrJmOob9GkUOFB5UX5d4ZYi+lIU8ba0DuQy8Hv7lWnMrF
Mx4lMeJubV1RZZl3Cb6zx1xJ5jgOyDA6C5TTeBFiRlROHYM6htcAJ1oFZdidFts7f5R4lwZw6ygy
AoeL88QiePUKEN4+iqDPvEATtAzAqaQNoFTK/fxJlLnwd3RnjDm46gjaacjxoftKfCNElfGwjH6C
sn2sAdedeaWwMsJ1zp3F7ZDsMsAWzKWTQvCWWk7xoTiNBxLaJ0jXChIm7lk28cqVTUNDH415stld
N4+NivJBp+lBnFS3ayEfBV+Kb2NDwuI/zWb1MxQzHwwSYyn2g+0Yrmy4SMqwd+SXEVA/8pMH0bXL
tWhpGNpERxRAVeYA6JMFyLWGgsGoXC/zwyKaReKe5N3fZxw+M+1kkjA7hqYkmLzi5zY9LPK1VosG
sLmRcGeHycIUbVizKcPZmdMnSzrm1QWJBSU/kQnGsyWiF3Y15wCDapUTzWFXxi6xPqH+CWXAtw/C
eLOc9MlkmRb1J/MiGi9K9d+j5N79fcaN+3WpZmtBnlWTX/18U87+eR8WfXDmWiVJVamTCTxZqWez
gxeGl0qT5kKDzJUS2TtvTPRJmPsV1I5JkZcGUCvQLsFAq5NlARkHgZXtJzNJN7bMklWozAKgzuqz
jJVKlm6tEbRLy5WX1alHgLCiW4lojinCYnGj2c4YcyB7yW51qzFRgSr0U6Q92K0JzrGrLrskEtpd
42n8hIIqkW1oZCACmCjiMZc7wB4YeAN5iGfOt5LqdMqD/gm83N4EO3iTp2sGHKuOQdEZtWPj12j0
gT6+FGrunHcI/vUDSm7V2kb9VZk5pEWqZ1lt4YGEjO5Ab+sAifEpfVFcHUMYqZBd4/9Iu64muW1m
+4tYRRIEwyvDpM1BK61eWAoWcw4g+evvgWxrKCw9+O6qXH7aKvU00d1odDhn0wBX4gRv1bQ4K4mi
YQKZuKP1RBp3Iv//8hq+3VkjwWHtoujAnIp3M2uubPK9JR8vfzKZCoLDOkCHicyOJEE2vRLyKZl2
aSTjKdvOe1ZKCI4a5pk2gh0Q+7un/FkHcyPWRb9O3uutdvMEdPbgskr8kN847EqaYNF0DkFsC638
MCmutWG8Yg2RvE82w9xZhDjeU1R4sOZTioNPsRuzmzQsH8b71pJdBzKDFoeBrSRiy0IgiA9JmZwe
xVNBtWm6xg48g7fSMg2/kMVvpyETwLML4LxvduenhdnDUjahHwJ381TugER4v2BCCgnxsQzYoRl2
///DWgkU61AsrjO1I2gTt2X9lMXLETFKEhW2DmstQoipRYgVD7zyHd8cuuvFZIE+d27VkWBSdEkK
JxPFP+8qGaU0p3baapy4GeRJ2L7BntusfpO36rbcdq2TkPD0pDHbvkVYIOEOfOGu5lzbkazjsvXq
J2spQjhtS2UpKhNVIA4VyREGMIITAKtxnx/mwzuociEMQRtcMiA0FF/kXUSKPO5L+FT9YMSJO+vX
hWyId/t8bJNgH8tS3wAJ6MPCajXBYK3W3AAuyCuNwjPyhyHXJDWgraQBPbFfgvgPWRnClExprlUZ
lBmw6T+ietbNWHPsUlCegcFz6qR0RtyK33iupquWboC20xSnoBMy9saiT1hL2M8osC6HevYnD9Wa
03xoZFwAW1MJHL/7lzTBMpJptPNWRY1LPe3orvEWtz3woQSMUkpcatPSV5L431dfsinShZEpRXtk
xmjRfi5rVx/esRj1mzrCcS0lprFba4wDjIlqu4qEILvK8snrS7yWLwe8TRNEdxZZvg5SYbFyZ1eg
wRtVlgQJthAxIbPTTXCdNidivOPBguLWL0FCLOoAfF5E2oxV7qhES/0q1gy3lxLK8EDz1uzOUoRA
ZJisGhqKjAt05Czgy+nxrr+qD6gPBeMHOUTNtjmc5QmGh0mYmYC43gYlmb5ry+6JoC4VvWecEgZx
FiNYXdrQYqkT4Jd1ahDnT4CLumwFMjUEg2vrrOotGz9dnQ+g9G2rl1A2BsPTnDcnA3YYIKY4BHVb
4drL8jTRjMgiHCgUZZ8ehZH40EoLI5uarMQIZqaTLrKKoQr9YvjapC9K+lFnncRntjI6jPz9UkUw
MiUGLliSl6FvO7W7aM+hjJFgO56tJAhmVdV9W1oZSo4LFpD1Ze/E3+Jkry61O6mvSxy5ivVQLcDc
p5LaquzzCYa2AKpsStsa81Da5Eb6lbJwLOGHy9a2GXNW2gnWpvWUdfWigT9S/ajmuRumd33zkqCj
c1nOtjImilcYasRFJGTeU5VbTgaMsyCPr239SSkCxXT+TIZYHC7txdFyVmA9LnX2tKoOccy8tDIl
9b5t7/mliojGbTiZpUY9Jif6Dpye5bBf0tErYsULTfVGbzQvAzFM7chWnCVfUATnrrUCD+W5t4D4
vCuS3s0Rgeb5Dz+h4E59aE9aZ2COMQLPcVvcAMbJXWxJEV+mieBREwczwdCG5edqeUqd0cuX11qL
JO6zmWcBbe4fi6OC+0w8xAHsCNt+6sEkN7F9ClXFi9h9NT3+kW1TwYcqxLkkmWgMmt5rLXmulyCc
JSK2wxwYbFSMelJTHAp3jLoemxDuk7DHsvtqyGb4N1+TGjkLEN7hBZtMNaQQEAHE5gdvBnAG7OjY
VK6zB/b3u6ZXsTh/lihEBJaRKTZmjPOrI2Yn6PXPgdnRd/CCyHay4tlmmAM2rGNi/A1z9YIxYAOG
TjUmNfymStxUcxnbF2RPmnddR4ZpEKBjgHhdRN9Yyi6Ho2IDuGxPCm7VSBZHtx9eKwmC80TWaHSq
gekM80M3e+XR2nEM0xyPfuTYciS3rVV6YLidNRK+nErmold6wtv99RFtlMajOw1vPTSn2E7/ZIIM
tX5QpHiDm97LGw/mz5q3ONtc6K2TKcSBwRdPQwP+aeM27a/V7GGsZAgZm+FoJUpw3xLU5FnoMMe3
8rnxWzUefVC3TC61VBnF56YZrkQJJTU11XqlcTDiTLuTQvdtBSyOxJ972aNlM1ys5AjenLCWIjFC
DaAYiasXxqc8HP7/m44EW7W/DkhwX8wCz2Otwn0XzL67VU8Au6y3R2zoFEGnERk3heSQxCnnxsRD
TIHTIblX3YreqtqPLty9I46fVRJbXj2j+sRiVIPG6AsAhty+B0jFl8sytv13JUT//dFaAbRrbBZg
eDSAfte9n2DE3nwPYAp4rxSKhf9rbzL9lTThPm/bop8rE3gUHDEA5dWD/Yz4DgRI86D4srEqqW5C
bMJLGS2kGjbRnewbXiOMd/XB+sxAG5+8a5FybYEiJKlmWz2GAcAQnbyAO+QLnpd4z2IDlpf0x8/J
TrYmI3EqIsYJNUR5ysRgDQmPg/6XPvx12TS2TZxnLBgmNN4AKzErzXSKdr3v1AeAiHp29xTVsobL
Fh8evtpZinBGVpSmUWnhUZZfo9wZ5Du1dfudiqgOuHFPfza/pT/6AHQvn9nhXVnMSjb/AquCTbhk
SzPYsP0l6a07vTBfMzuTNZa3dnF+01A4J8uuorpkvAJ/1HYcfUgrjiz1R0/dccCtJTqkXvajlpVE
ZccnxPZRUfTJqDLkM5nbx3d66VJdktLKRAhhfUowzkp5HXSYjmxWghLNpTxKvD+zQyGyR1ocphag
bUA/nQdF+TGu8w946khqUNsZ5y9jQG33d2NgZd+VANvG4DbW5IF1X3jlR+DGgQ8VazJ+HMjcdzuj
+NfwsZfwuzx1iceuS1GxVmPwPtbltT2PNw2ecXOt1C5qr1Kk7e3ge5YohPplZCYt8gS4TSeKodYY
I63q3XT6G2u+kA3YyPQTQr1dU2doR2wooFsbNl5csyDi8EeRAvxy909M5E0ztWXYBlsWagOhufec
SMPU+E1cTBJD/I/75PwBhXhhjCogiOaU81H9TfrGCYGGHd9ZGa5kTQZJ3EBP/3cDGcoFlOEzEA7M
9MBhy6Ig82jmLpyc73r2OWFK5MuK85uXCmq9mB7i9FdizrGkhtJZqQpMyPhLlFyp3f7ySW272UqA
YIQ1Zk5BVItaX3qsj8Sv9k3vg5I6MK7jk3O93GnHywI3zXAlTzBDWlhGvaS4lcMZ5aoaTOWp7rbd
bcy+oDX1HjtcCRMus5kstK94ibmkANWmejAMMYjZetl0Nf/Rb9KolRzBEMtyHjt7MQg82fwxf7CP
1k1z5IgUS1BgqHaWdQJkViGYomqwIktL9FCU5IOp/ihkdyQP4Zf04Ye4uojjgnU5ACT5ow4juycb
lB8GnOpdDRqLOBoG1hxHF6fWhnxpG8LVMKOdOZoeGquRIZup5t/irS5nIcKl6EQYKtIBceArFUAb
LXcpT5V6O5alf9mwt8/EAkaIg3V50xRsoK07gI0DkMU3nNtyeTRLiZFtO8753xfO3JqSoYsA4u63
jPhzWGImUok/LGV230zqsdIyiT7bL3sQ//yrkGAEdVyrsWEiTxq/LXzP3De+pL6TeuzVJBhzhfzY
1b/mXvLx8oeUKSocGLaZ1bEw0ACd6HejWNyC/AhZ7arKlZN2wWVZ21eIDfAnDRxvgGoUwlE4KHbU
A2YuCG+0HWe7QOHE7a4BIuzKixbcBN6Y4koYN6GVWzVsBA0zA2RpTB6bxQ2jl+Zd98VKhGCFBa2s
cALSla8Pd3Yf5NNe8sF4GnRJB8EMi7xlWp6iWayg6vdPWS5UUZazUZaTjT1v+tRKG8EE08Fgg8aw
BjZgyyfJR9eR4SRtGttKgmBsczY3uHkVC9i7t0U8u52TeSNuJgVribnzl+Tj8cv00scTUud+rCO7
Y4ir5TV/elR79WjjPQr6Jg8j67L0aDPyoVeMRhAIEN4g5PY6WUq1w60U46GzHKv9kLoYV6A3FkCy
QSbjO898BRJNEImam9fHSrCQU4zMyp1Rg5p89Mja0Wv0q9s7ni9N3owE3r6KTwTrb3kgxzeWKS04
tF1PQ9aMuPItJ3RJHXuhds+0D1EjCY/bvnz+uIIv12PRTKnSWP5QXo39laG92Onz5e8oU0Xw5cbQ
wqpggF+ZiOlOwy3wZN1aK12wKslObNMwcQn/3Jux3gDh9UbLLDXFqMQyuDY4AKMHvBOCNogfKbhw
ZNX2TbdeSRO+nZ3bRp7NQPsnvfHaKf2hNt/TDeNUGSpQ77GGJs5K9HWitAX2fv0mmtwBcLij89SQ
D5cPaCt4rIUIdq5UJlPYiNYvmGl8ZvBJyOpxGAo/y5I9JuTvLovbvKzW8gTbjq2mngyao5G0a6/5
ZZV53a4C7j3H95SFj61DWgsTDqmbo8R2EkRGjCBlKKqHiwwPbLN1jsehbRBAwYFlTnhyx8B1KaYc
sPq6euKcrsnJABFS8g9GyXsuk7U04bRoRZEoRWYckNHTjft5/nb5eLY/2Fkb4XSUPDPjBpevn5eN
q9HaI4Ys6GyOw651EA7FTJcyWvIKFgBUP/ulOMU+qKsCsKd8wgSVr/j9658pJcSgWp1yJcnrONDC
h6G9UXNJVrsV49YK8b+vUqIeQPJMqR3AqIXgb0NprBiCSf0Qt7KNuv9wnvPxCLlEay4FXQgKm12Q
3C5+iWkj1Hbu6Kk+sUN1uPzZfjZcxZt+rZeQV0yFTZxuwDXkYEnrVATT1+wBXDcYHwRtNRpip2Kn
+MXH9EZW0t+6e9eChRTDwLaRVYx45vI59m7fHxj6fvpBNim9Hfp+fc2frIqrc0NW0Tg2ukhBSV7a
+N6YFHcCvTrQuxp0yi5/zG1Z4NXB9YSJJHGDNE1zknfNYqErdiQd6iwOczHy0oLBohi/X5a17cRn
WcK5LYU+Z2DYiYOijnZU6a+BaiOrbG5dtjoQFf/VRziiLLObMl1AR9r7nMQEqDUfkr3hVsdqp8ih
6CXSxBUKAHeNajgiC+Q0nro37JsbBTRf9qfyJL80trIiXQP0Hea/de0NBh/Lm7KNc2wMpnn6mGB4
1FSS+0Z1JPkKP4U33rUSI0QNB2j35dIhlFvsYxS9kuSLlX1ii0ux6WI5ny6bhEwnIXAMRuQsim3E
gRIn86ltp09qVaE01sEUL0vaNL6VWqLx6a2htnqJJf3IuClz5i2OfbwsYtOXViIE28Msu8MwXYxF
wfBkxN/C7BAlqtuRHDt277kPz6LEcauKGMowYufRn2KVXlu5pj3SRoqiIDkdcdoKozBtpkcW+JNM
dt8Nyw2NFtUdWvPh8oeTyRGyB0QFR6MMI9lMPyXsNe2+sV6ysLOdD62+mJBB9HVRpaOD5271Yw44
6beuuFagovWbT65sLVWmEDfGVQTXynbMpwRxIalvs3nvaA+JIhlV5cb01k2pRjWUwxC8BX2mPraG
OCow1IfJkG6f7d8/R4qxnV9iBE3qypriSsVTrHPuk/JrinXXSpKmbHvmWQT/mKuPNYTJNFENeRcp
P9H+MU8kvrKdnax0ECJaDFDTlEATZCcMR58EtuLyrr8WtHuNeWZw2Zo3066VOCGmYdcNMMPFQv1q
OYSF4oYYoemwIBRG/mVB/2HT5y8nxLSkn8OaWIArDVmj+CND8h3VauHFE9HdtEnxsFBAtgHQkOoU
W2aKydkKsBe9KstYNjsdazMRQl9aWINm5hZFOcRyOfcmfz8VQK4hp/mIpRTJFKPEZMQMKU/GAsve
uOVDwly7O1pSXDqZBOH5pBRLMrVpDZvpH2N6M8mQfiRGIjJxqzQaoiQHQlI6VX7ee0mDGYroYZbN
vGxHol8mogthIspVBoBMHUlDd1NhLzoFHSpGASSXq8zFdP45Vz5caXFtqinQsvhkA8cXyDxtj+D6
8/Usm3WR6SQEjLox5k4LdXQd6EEhlqupd6oia4DKhAhBwyiIlSZtgyWrtr8uW+V7a6Snmg0/Lvvw
tp3Z1AYBtmOr4jrAkDTTEtkoyLfdIZyJ15myHs1/nM1ZhHC7Mm3KUuykYa74BfBEh3xnNfveLbDK
Bab58a9eRiggU0kwOUezs8iiQO/WmtfBetE72RyNTIBgbExtOnAZVZgVM/qrNrceNWc6XD6W7dM/
fzPBxELViLosVi1fM4PSfrWGx0qVrUVvh4CzDMHCFpDF5RE6RD5A4Xdl8cw3gVIMQM6aTNJmrqDr
4I82NezYiQsAAMOi9ZJH2H+0m1uL5IcqLO9bMpZuobGDxqKnpX9R8ur4jo94FismqXZaA7CPTYaf
0exA69KbDBakmcSDNmcHwKj+r3ZilorsoakrXeUbNabtWaj8Z178wwQbAydbrrAgW+6d58uqbTvV
SqjgVJFRT7Gu4n7oAdSm+QmKEBFgagALYuyap77aXZa3aY8rcaJPLaSdwkqJgtQB0sFQuKp1M8+V
d1nK5gNmJUVwLHtK8PoqC8XPDBub07OrtpVr5Lthuu9k2OSbTrySJXjYoOl6zXLMK6Zd9amY4y9d
KC1LbfXT1pYheBhYsNU0iYBw0AV94lq76GRjUan2rD0ATw51Glz+fFKjEDK/VslA8Aw2C1gi3c0f
qv2YespnPnPU30Q+k617bn9CCnxhXB9gpRHE0YmmS0RjsOySE53vIkPiv9tZnX4WIOSXzmIVfczn
ZemTuZ+eO49XRBGkTHhW68l7uNsKAREJVCAaeYOJX9RK12gtQdJlVS6t9M9Gm8iG+GUyBJsoY1By
WBHsbtZeO/pV0SSe+h9GcFZCOJVizsKyczDKRJ+GgE929ofpRPezX6CELGskbMeFszDhhOIQlRIr
opYPiPWYfdOHW5CpXrZqmQghtZ8q1U6rBgg7tv2kx7oX5dct2JYvC5F9NRHcHww34RDFqENyUkd1
cTEt7Tv9bvJsV8cGzJxI+j36ZmwAcbOJcUobAzJCgl9XNYv0euIQDnOA4S+8WWLfxiTGz7npm9dX
6ulX5d44RP4iY07f/KTEwZ0EzCr8J3xSJWcsYxSXh9nqnv0TekUHjKkMDn3T1M9ixG8KKGpqMyXD
Nuv0GpPXLHq9fGgSNRzhE7LEWQCLhdpAWRaHJsxPtMTIr2ZJPEqmhnDVqtWUqjN2s/BUqoNWzx/q
pn1XpFt9KuF+jawoLuIeg0zc/IoA3cZ9jc3cxeNIsvIxHNmX4yqvnkt2BVqEgfD3a/ykj+q+bAq3
xVDx5fPhoexNiQg7n8ThMEImFSJR0umVgrkYy8+szhviE0M1stRumMyXNrVZyRGCkDrUYD020Go0
MlBJDkEHfq+ukkSITStYCRF8xjRmqw/TWPGn6SMZ7xPzxx99LJGHg9aJRRgB71Vbza2bOwPmVRRm
opaCdYAu1GVLNduX61khU/AeswecdASY6aD+xHsHRZDf9VfJdYVxV1D37pXny/ptUfiAyhFoUhTE
e/QNY0U35jGj7T8DvboHQrmApp7xPUWrbrldPL4pol6VXnPFe53KbjiFsg297YLV6jdwi13ZvVWC
q480qomX23SrJbYX6uB3pkt93VR4ko7dVzalmPdoA7XVPDufZkmGu21F548guISuR4WjRRnGPnRj
1/XkKiqG/eUPvTnbt/7QgjvgXUeNMY4N7JL4GilceywAwn+IyrsZtGbOc0VBq33bxI+j9ZwWQN7D
Ozy/B4fhH+oqeExmpKESLdB16Z7z/rE1JSX17fDiUA2TIAZ5S2uQNXVfpghic3bMus+F8c0Yrrop
kzj+dnQ5ixFi5RSXIfYOUYjpgBo2Z2Ct3zu5bOh3UxfOBAbIWSTSpiAkmR0nw1yk5VfFoZ19MDCr
431JJSeyqcpKCv/7yvydfFFis8KYKcbidgn1wp54TscCiQFupjYrMYKXdUXM7NRIDH8EnmmNYpz9
nF1bexLMB1vm0tsqOTZWpnRsToljxsBgr9O6hJGlahukI8YmytJ1HFm5lPvMm6uMnsW88Snq5IZC
iD+SxNXD7y2KSqT9CihxN9Txf0wlVredkJpQCh8S8KymIDG2E0DNmGjmzQ/h539XEhCPpoBirk82
P7N9G6zECc6aFMliznqqgOnXpe7wRXFB1nGXfsWoi3WqEJCJLAn9D5GmCbZHDCIDTfx3a9TAam5X
uPcC5WDvh9vOwyySl7vLj9b9Xx53m5aCNORfcYKLFU5oqZMDnlEzKvZ896hKk9OS0d1l65eJ4X9f
+Vik6aydW3CfDMO1gzkN5wNrnv5MhOBf+liBnNfEC69WTXeorqYo8+lfl2Vs25+l4myAR0SwRvq7
Hs1I0pSA/AAFJuPEC0z54vcu/QkWo4bvgeUn+kqckGTncV3WzZgoAJ9g+9TJAlJkvsVGyeW4ef+u
xAg25yhK6+QZ9iwBieXVBOOjafNB8uU2wx8sGt6EcYk3PA1OGatFNS6oWgCOPzk04AT+Vhz5iu87
aLrx0X5JElHyhkJTOxbhaiq0z1H4IzET4HbIqlibV5NlOgD6djj5opCyRHlh62mI7uXinIoSyES1
m5HrkEp2yjf9ZiVGiHeWyVhHhtL0aaF9XCp0yJX2Jor04F2nc1ZHCHRASCun0sl/Qk8YJ+fqH+gJ
dZcf1IM0rG7bwi9pIui/xjAnFOHqwLuOM/Xmvv1qPi1BD0gN7T3pkI1MCB15wPGLK2zGUqVlmeBR
X1s/KkLdsv1L06+s8PvlD7jpQSsxgjkMmjobVoKGHh3Vqy6zHjJDk53R5m27kiHYwlLOaV4aE/nn
qzWek7gJMLwTjEPOfhugr+yyY4xdH1e2YyETLZhH09PCHsIOmEg1JrZy4mlL5qtV58e1dhzB5cb0
+OHyF910sLO2ImqoAxLVdMDqnJ8UP5RkNwDcwzlG5HBZiuTcxHncUlfTNotBOLsM0w64uzvSyuYB
thUhtoWMHLFcxBpM52SeihkWWNFdnz2H8eeM3qWVJL5uBgr7LIUrurpglyFVo9wxgYUUFu4Sm4HN
NNexKskkn0wZ/jNWYvrQISnrOV1gFQF0YvZSvCzCBWD5KKpfPprtZ+lKJf5bVrLygVZhXJYGxvjq
o+bTr85tftUC3j0NZlnzetsOwCGEUzKpIQ7PL0o92Fj9cgC9X76E6nLV1e+gFwPU8lmEcJe3k1PM
Sowlm0w7zg3GIKPav/zFNm3AUS1UEhyV2CJrdzgkreEQgBgq7XwL6I6vg655A6tl0WA7Rz0LEn1z
NiodW4y4/IafQ+z5bjyoxwYMT6pf7LDjcPwjvUQnVQ2nBiYbrou5v27N0tWdXSmrp0t1Eo6n0Tta
pDEsQDmMPmdcSv3Cm187X9ljbHTnSGZlJGf18+esjbtqhiSa+SccrpM4deP0lKaSu08mQ4gJbJnn
cLHRnlTsDPOBE3BVE19LZWa3Pfm9MgchKOQkTBUnR4SjdyyYrtnj358uuubcIOY3wCHvEt++7WTl
gZ8DRW/enyvBQoSw9Loe+hCGQdxpN6Fc1+2nq2GfomMQdr6BXjMHY0IlnLnRLruj77JLEPw4qmno
b3h+lGTpkhhcaL7eVF6dmEFtAbs2boLL5s9zh7dansUI936W8iZ7XaFh31wp5Jjmh4K9Gv1DXMg+
6OY175wlCde8Fo9LUdp47mrMcYvoe9Y8NPUuNXZTHqSskwV4/s9dUEyc0271KmW6tfCEhg9/Ao33
fvwYfk9OE2ZA+8D5gV09fwB2cvjYv6voc1ZVnPApoga7PhGwLwrtxtQ/zur9WHy5fG6bd4pjmRre
B7aKfu3v91cWKVU4Oiz0dV6FGepBOXaqNUtaZps38kqK4ANm1y99p5SWr4zRk1NQlHnoQzZjUSAz
dpcV2jIPsOMYNmi/wAMlkuPoxmQ4Qw7KY7bcjNUndJlcfd4p+h2rj3qjyMyDR1zRPNbihPBV9UtI
Ohu1nugle6mPw573ubMBtR4M5slrPVsfci1OOK65HaiZlCq2zR3XOBG/vBs/Wp524i1icBdi+7v9
H9Au+L/6VknL0XUHAwOmOASU26bWqirGbEPn1lYey/46k+3sbQIcIbP5V4Y48aPOKdboCjyIa6A1
JI/DbY3+NwqC/OkQ525y1HfVrtO80uue5JxDEg3FQaCFhImWsJD683Jq6NdicMNQ1obaCpFrDYXL
ezIBjB8ZaBMlYOPONeN2suqbhE27yhhOIyn3lx1hM1lYyxMKJrmutmZUotbUfwPi4HPsNV7oY7Qu
xrIvN05b4gtboWQtT3CFpsa26lgrxB969HKBHYFUUuLcsmMSzB/3WNxTFZ08Z2k81AvdNlS9VMag
IVNEiFaTRhRql2h+DyCFcl4b2dS69GSEh7g+aFqqoI3ka0/M+xu0E1Dyt2yH8gIO5l2PlPXJCJdz
PXezHamom2YjsH+M+iqb9MNiA7EzHm+rqrhxjNE1CFb8NHW/DOWLxBLVy/GDClf21DFAlzP0DzVS
Ps/UCczwa1tPvoJ+RpUD0w5UyU0H0Eh7eLwseuv2XmkutmZHYFZUSoseA1+7K3ccMYVDZss2pzdL
rms5vJi0ypT7OZlQ0kOE5OSrnFchytwMjMbqrgziz7KcTmKgphBJcktNar2beeckdevWdEkhq4Vv
5strjYTogR27YQhVeHMXWN9Mb7hRChewQO1V50f3BDNc6oEvOIMLoQ4un5nEycWGWl9O6C/M2D0t
0eAOwSvkm0wSR2QfUIgjCRgCx2yAQ+gRaBajF0IkAniIeHNjahqmZBwCjilxy2Aosn4CpCxiYbkv
kytaAzT5uZ6Ol7/UphrYveRsVhq688IZJU4EjlpwoAaGjqIDUbHrKRsU3EynViL4T1gZ9tT0laKy
jDeXwJGcNgFpbK9IrdjNQbca9gl4u5tIki7K9BKOZ+yTukstLFwt/ad0/J7HMqDVzbCw0oof30or
ludNRXVkbX+HhWw/AEipkDJdbPbzMYz464CEQG+lrJnBxQRF7nqfTwdNV1rhNh8AEIBkDWNiO2QC
H8A+dtkutq3vLFaI90A6HwmyUuobbeoq2G8I22CKHkZHtgK8eVCgdgGhKxrfugj3a5n1lE1dh/Xp
cjkC1gu7aoXExrdDK+gOwAipG6ojDrssUzWpha5xyprwIdyXfn6XYS13DOhLsRsOl7/cZuyBIuCD
BBAGEfFqh3DRWzripqpBsdGG+34+lnUiOZ7NsXOykiLcFlXfJ7adYAuBPOUci6W+p4fxow54sv5l
/paDROt/QHnlweBNSFoJFS6NlBXN3BCoxlfZNL/cKY/1wXQXL/KqJ/CD/+GXFGLTyOaUZUVs+3p+
2yehu3QYIJOlnJsp9UonIToZxWhb1jhYfhw/2izx0NRzqVkDwG5xx0RSqdr0qpUwISq1Cg2dOSGO
39L0Ju3NG83MgiwFWo6UzF1mhkJ8GvRUG5ukN307H/VgxFiQOwzleACIgCVp3m37l4EtWaCFA6he
BEjryq40owSrFn9DbU0cvcSnJ74AEUlxEzeRMshKmqCZs0wtWzj0n3Iwf3ozRslAJOpNp+7a3LUe
O9Dnyy69fWxn/YQY3FsoTc2LBjQYepUrr3GrgwHkTi9kBFGbZ0Z1ijob0Isx1fT7naKaQ2y2FVDE
BifyRvICyHfQI+4uK7MZcFdCBIMvLTJmYR6Ffqaw+1lXbqb+PbjqmOn4pYdg5laWLYbRdqhopE+G
+SkfZxccgpfV2Da6lRDBDKpST5yWAaeCedoOcMb+dKgPhqvs0bnzZYyLm1FiJUywgJCmlbPolPg9
zfZLlGKXqXyNjP5ESj0Ip++XdZPZgXD5Nr0BYPrOJn6W/qg1vi0XFGAMvyxE+gF5hrPKYJrFYaNK
gemx3A0B3+K2btXj4P9cFTjKGk/bXnv+gmIvvErrFCAL0IkfV/9cBMWN/T3BxE9zLHbZE7p50jer
5DOKzS6zRwXBqHo+ipEf+2P02Lm5P161hw7sybpb/g/kBTKRwg1pd7qj1TGgaMrpSgEj2ZQdC/v5
8sFt26JjmDo1eRtPOLdkLKNeU0HOijm+/bDch+rHqDpl44c50SRpBo8Fby58+kuUOGICuBnVGjuw
FvzEKZuPKnm5rMt/mMVZgpDH6MTSJvAjYnp7n4YuOhseCf30K0/OUD1zmp/Qu6ZsY1jyCS3hmCq1
VJehHqmv0RYT48CoCvPUr/ToTlELACcTia9tm8VZSyGwj0ULsmNeRzOmoA13FliC8v3lLyk7Kv73
lTer87jkC0w+MEu78M06Dq9TaizBZSkyRfjfV1KAYJHFgLJIglb70SwBSPj8cJDYBA/cl4xOCOw2
A3CjOYMkyFxQYSQKZlXDk+3EHrGW9+RjK/sWwrqG97WmGCoWbxwM3JvW/ZzbB9uKdnWWvQNngqxE
CTE9m4xW0ym0GljhJs6jJqsXyAxACAsLNexcawHJYVYYIxiSK7OXJeQStxEbWSZNOsVUwtA3kmOk
jmjmHnPUwpTrmskq3RJDE/tWWasZ4LjC7W7VDw1q6sajHkqcUvLBbCEIOIOhK6wF1NBoH/XstiaS
E99+up+PXOwjMX0wANEUImnASiG6tiXmAbt9+Kx8tm550xYN49SNYlc2dyZxIFsIBfMcjWaJ14Vf
hictd9ylSUC2nnlM5qmyLyhEgyrOhylKUYEF/ccOKbkXOs6feagtBANWgV6t7VF1IPadyg6x+qHu
d6EjgbORXUO2EAhaS+n6aWTYUQf63oI9vIg2roJtUzLjmNIgUbxp+SQ7KKmFCEEhmSvWkgomiIG9
HIDcHXp/o6tGQCrW8KhWd5Ufu5EvQ2rfNBATm3/gV1c5pvXvUbxKWzWvW3C9dXYVxE15Rwu2G8mN
aUn9eFvFlSxBxamjllP0IRY4DbuLjo7al8ekKGdrH47Zcu2ENM68KgHOrddhmy/xGqOONQAGtiY2
36Zx+pGTAWP3g8mKQxWN44F2HKOAoXAke39t2vPqtwoh1Kk70zEZuMKqELPVBZpPe5oBrOsdd+hZ
ipgJ51GlzaGNAakY3JFR6Zd96FrT82Uhsu8uJr8pHU0zmYA4xhkU7BNv3cU+hhx8RG8fm4Ve8S3Z
0VeJVJ7IvLm7V7oJMXWcQcqZ8mW8LsifgSy+K6JTMoBPbgyKexUDHS+yh4XkzAwhtaJU04lTtHAh
KInBzerxskoSXzG4/FXGky80jnogiviOfRO3dyp4IaLoypo/vUcMEBABmmqbGOv+XcxAYlKG5YjH
WPolNID2GT0V7Fpr3vU0R2HyXzmCOilKCmHDuU+S9EkHyfCM1Tsmq41vXt4rIcK9UPZplKQRCOOn
GdANj3k1u1p0vPzBtjugFgFbB15CnKbu9y9G9HDOegucn1Yb8BVGdsOHuWt6Intj1+6tNJCF601T
AP4/OJqx+6CKc4d21Dd5OoPIHTjUz4VCH5RSux0U40Ul5sfL2m1+wbMocfLQDseuKhMg9If9HSs9
0zgWw+6yCIk24rThOEa6DahK4usm8H8dPbF2md7fVrWZeM5Y/7gsbdNNVwoJgSF2bFYxGwPI/0fa
dS25jSvRL2IVc3hllGakyTMOLyyv12YOADO//h5471o0zCvcGj+rii0Aje5Gh3Mk9WTlj46IWfTH
jvxmedCxgyYkA0N0fKOhjtRZlYJnBWwnWjhg6mKNyFF1M19UOd0LggE+bZgmmIts0D3+qndVnNXS
IgGWwlLIY0pQn+u6w2g0DyhphQ2V/7q+cXvHtBXHbZy9TEpCxtjyZWTAjT5AJ7c/WrE3g4n8uqS9
I9pK4i7UTLN+VQdHw7vrrPR3RiJQuN3vK4oso4VQN00ed6DUU0LnHLSs4FNHWP9cFO+ZOdWBh6/Z
im6Dp4qLa5JlqvqMFf36UTohrX6MzSy4vkl7F3MrggtnkpW10UsYVNFAEZmr00FeSFhruX9dzP5e
XVbCRSJxYjptVQOceZEemixqS8Eydq3nZh18V4OU2mPvqNgq5d6OyJPiMgx/+bk6gkEPpSMRRJ9g
2/gKXDOTmhQd7JlWnc34cwJaz5q6f7RnfEsDhbnUUgttqos8etkEEsf3kF9tN427IWM8r0C3n9DE
lh0xD2yU3yv19c8WwRRjE24kE6V0Aap9IClvrF+6sEWv0r1OGrS+ArMHIEcoIbKj2kiYK0cHEC0S
Raul5i7Gm9/wCCncultecq17UkEoq5OvRTx4eiNsqd/Xg4twZu22wmfFHDQMTPmNDJhspzgCoOsM
kLKX67u4azQ3a+QMAVlz0AL16HGU1cmKLN2QbgH603iGMQDVBVlhgerttrqgNVqDdUN5GWXfX9c1
rGk/mkCJD+xzdUcpgO7qsIiM8xQWL7NXOO4/LJ/O3/LT9ZXuZvG3kjmFaSuUcBQVGefppnpDfuFs
3MWh+pWhi5aRaEJh9528lcYrj5rFpIkhTW9/dJ1JT9adcmec42eGlIMRuqMYtoF5ON6zb2VyOjMB
ZNSMHTRGSYf5I9tY+ld7yI46yEaQHwwE+7mrOpuT5FQH3QhjJjPaIP0RTY+ly2oGVbRG+gM4ToBg
eWeHddR9EBUrdi8GZm0ZPIUsK7yBXFt7rM0ZUEql1Lt6lTzV9LuhiTCid9sGEL7+FMP2enP/SK2b
o+zUwBkB7IcWziGr+4BbL6LUnb3pxNDqzHdAOOmqjR4WjCeC44nzZZK9gsbZwqu6ar+s4+Au+X0r
vQdgeyOE77pAA0lbl7QxMTzQPMQxCGI0Ea38vmb8XAdP2DfO+mwvJYoGZVkMbmL0UTeajVuTbnEl
m7wnGrvsmsad1CJVeZwuGHTrpEDtP9Wj4Km+G8aCLVWxGZOzzUMnyGkNqPfGdvwBCAZG/GImryb9
PM+lK82te/1S7Sr3RhYXNMldo0xkQD247D/WDiD+nUDqBSafadFvVmIjg9OyxbGoo6APwe+nD1QL
7HpwJ5Rni9rrpVPfT0HqvAfMTf8p0uF5TOVZcmp9RYpFtm6N+CExoj/ZNmTAfr2sIz7eVQMSRU33
Vbdmdy5vHRELyPWjcWROzRAHykW9sFSg8olML0l8rg3B/Wce6H+fDCb2fl1GLPV5bAyM20YP4vE8
CYku2T5cE8C5QDvVKqL0aP4t3v6B/10ejMjwWB+AKNu0v114WmgYiDdUvtMls7pE60zAXWflTZZ/
tdqHQXm9fuq7Zka7iODc3VBPRVnNmDJTJ8BwkBM6QtxseVb0D9fl7D8BNoI4Tzclg53oJVqAJ2/0
deLpXhHEvp1FSsRm1If2RpRA2Q8fNiI5Q2B1GGXrSgA1q0DRAfcvcPY+MTLNGJCOxYvm9eK26n07
h+QycFQMpG3YiW48ntNmhqlOeEnNgKMpTwyTQTlI3vrEKjCxW/lrAN4RITiDwpbyu1Je5HLHqC1a
NtDGAkywmgeqKbl5UoWNpb/RgYSr6Tysbf8l11bQyCidK5tO6KATe0pKd1yXr7PsHItseMjlPtLi
SmD792/k5b9xJz8vKenQoy8BbWxyZ3CYUow4XdcukQjupEGiVtGxw3xCr82YGag9u68Fo6X7F+Wy
Cs7iK7SMKSFAMM6dkqDBaDlL/RrMA31eSiGzCzNSV46TT9prpYoZSIr8lR71R6vHc3nEXDgKRCt6
cGVWxVNFRGf7wZr2c4F8Cn8tVUzPEvQ/Tp7sMSgRJ3A+JEHShEws4+mkr+koeB/uW7iLUM4hLGqf
Lh1I2n0T8JPpW6x77fCHIjiH0C2guF1mgMuoPTlUxXiojeRRL0TNlv/DwF2WwvmFIu/sfkVSwK8/
DsF4YpOX4IgyvHZxragBe2/b+9e1XiiSszazEU9WpgHJcQ7JFzAvh11yoypoZmEDujMM7RiIptQF
Bk7nDE1bljPJHUxYV6Xm2uQtQdaglyOLJO7cDoFggfu+9rKnnOlY43IqTSTf/Cz1zBtyw+5B3KNS
2XvvIwkFRoGDTkKGjskHQAD8qpyqQIxKnOZONpYHSZ0EdmrXiGxEcOo+6IrRTSneDUlz18thDDq8
urqLRS3ou7dqI4ZTeSsp1GHKgHblUALzgQZgTXoR9kSKFsMpfGPKGEEcR2Qh1iJIxsY3mtozGidq
FelwXRF27ftmQZyiOwBHjM0xwUx4f9KnGysVAHCIvs9pdQJ0P1ntcPRZfJe1j9qf/n9ej/uFUkye
IEOU/l07Ac0EHQWio+D8H9U6UHPlYImwmtZV+mM3Nm5b66huCwZdRII4L1hITlovMpCE9SIJVzl5
a9LBtezCH20RfOXugK2uI4pSHEVDUYuThXC46wHmD99w7t60sA5TP4vS5qAeO5+FcPXnOBgSF9To
oXQUsa7sZ7ou0vlmxKmakq6aMAmjPrbHlGEgYK53+NgcGWCp+nRdv/e39edSLe7tNaDhsUsMAEVV
Xem2GAcYkcHTXQoavOuC9i3DRRBngIoyq/vCxAPMkQbbnc2CuJ2ixkcjVd6X9N/sIGeFdIA8l2Sw
0INL3SmgD8UjHcLh6xIaaHGxY6/03vf034jkTBJ4jxylZmwpQ/dXYzzHNbREmFVmevdbcLYRwhkj
ip6NqU6BupfpiV+O+lHVhg9DhTxhavrU0tC3unqZOMDYdYYbuZyRylSpcqa+lHzDXUPJTT04+6MV
1QE6K47X1WT3ObERxdkrqVdoU0otEnfa17wIlaYPiiWsyRfifCFUhOEjUkrOepWZkhjNgHcahm37
IWjrv0HJcH1B+6HSZkWcMZk6w1EohTH5QWfpkVf7xXgcA4a3bh2lg4g9c9+h/LxnfO8iGcF4Oy1Y
kmSPQImxFt+YjFiwKMG+8V2LOk0ocIgA5VTTj1l641R3uQhQZxcuamOE+bbFktA0sygMvnGveqyt
JwniU3VU/eJemAzfjS0vZ8R3MKLyDM6WHJF6F+TH2U+9EvPPVaS4DHrGrt3Or12GUW7W7wovbODj
oRsGYFKcclAlh1LXQClq8g+1/PKu3k8AfPz7ff45R9ueVEhLOX67fkvIJ916vK7du4pgoL6m2Ujo
KzJnkabc6pvKwMQhVTO3jENglYxEkFcTyeCsD9L8TmXq6CxdWGN5Mh+zEoQf0+BfX8p+bWuzFs70
EL3uKjSUYlT8lD0Bn+xDcV6fxlsrYJTv6qn12rPjOyfy4bpc0fI4G0TydJVUszL8Uflmt7XbxOdp
FqQQRDI4NZMsRW+kgQEr5a9kBXl0clfBAf/RQvheHpUOPfD2ndh3kspVliGMS5yZCLFu175dTolv
5wG1XmErdWn7Nea5w7om5EZrDVmwlv0gbCNG/TWdZkq2NRIZD5me+IunesVtElTeOgKmAFgQoQgV
gR3Ab559I46LWGhsLagVAROqPDIyE3CvR2DDDkWMmbvR3kYMH6UYNq17BVeJkL8ctMNlzakvM9eJ
U8Fl2oXy0jeSOMMQZ6lJdKUAnvgPSNDpbEesMbzBUDKD/ckpQHalyAYKfnwn38qW6Px244iNfM5o
jE1BZtXAhlrP9k3tFzPQcVLZ7d1/Oo7pa35Gqz2mbsQAOaJN5uwIwDs0qlgYJhqUTxjNd9P0Pqd3
MYDurt+3/dQr6vmAbwJPMfCLf9VRTZb6SXHwtsuP7QtYUAPJs09zDCyNf7JmaTAckAWKSk+lnkA2
+/bvCnuRzWkShurqTEd6F1SUU6AGBO3+y8Ps1UBoa6P8vDxdl7d/Py7iOHWy1Ky1wWGcBI79KjdP
81T4c2+h8vV9aY6dcTvYn64L3E/hbzaXU6BmmhJtmoDOOnmsU15xWT5dP5pud9JDcDc8iIIQ0RI5
tVHjuSlRM08Rgdg34DO61YBCrR5EJmDfFVx2knM3MalqUo5QGssIEiDO5Ys39N+vbx77q9eUgy11
U4sYAPAoNQkYzkiue1Usu8T82lOAUxmPdSJIoOzHiZeD4gPeZVQ6o2SpSEYqU/vkXETlLSOIo5Gh
ia7cvvf5uXt84CvrlOomOvMwP6GEyqlEZmBCBxasyvzGrEni26Krtm9OLiLVXzezzYpUBdmj5Ov5
wXROY+p4YNQYUkewtn2LeZHDWZOq6lqUyYG5FUuBlad+2YBSDaxnKgX99ce+Ez2MROviLEjb5tYw
1xlmEzGO4VVN0blmndBQN+vKnXJTPVxXSpE8zoQ0NtxBomEwbaofDMnDEo8m2idiJ7wu539YDgfB
MJhGUdbgUipljtyNNORMIRegR2De0pM/9ahkQCWBFOD4orH9faW8COQ0ZLLiUc1GJrBAwYaerbQX
6Mb+3l0k8LqR6km2VCAhGayHsqGuhi1Mb0pa+tf3bl8HL3I4nUDaWyrmGBNdFliVu053LTAKzlpo
9QDdGiIje7suT7RznE7EZoOipDkBjl0/6Ni1qTYFjlK0c+z3jSmcZ3TTSDP8pJbV0VKgbjctx3Yu
n1Dw+kNRnAMxkxw8o2AI9pURsPIhmY6S8XEQ5WFFW8b5D0umXTNbeK6Y9JUC7yVOX66fyW6HO9gW
f94fznukRNX1dMY7TC3HZ3gOasinUtOOZM6Oc1YfVmqHkxN/s9NB8Eza91s/JfPAitXcJwrNkKOk
eupO46cxTUIkNmbNcfvs6/Vl7vphjLazFlXGnsmt0ir0RJoTdPEOZXfryHXvYsri0SqaL38kh3+V
xXFNcjnugTtEa89SHtvqjdYCGbs6YRqYtsG4ANrROc1b4mRdjJqRbMUAXT+m2d/X1yD6PqdzSetQ
vCwxtWjDSXSp5aVCwsr947gsgTuOMhkrp1hHgLsm5yK/LfqbNRfkMXaN22WX+EClWTvZillVwSBO
qC2pazrjY79qx2l9VBTVkyxR/8N+bLQRybkiQiRDpzPG1AzV60//0EDoqudE/xcNhOCY+Iyds8aS
MvYwDTPYHMMVuElNEVUADGsJMigV3BNeW+/qVNoskXNN1oRuyEED2RkpI0m1wAEWTULAmn2bZAJf
WLNUxwbT369mfDFirShBchGY1eLG9Wsx3o/x19w+WKAHnp0P0jK6VSyore2aI+Dygu9J1iztR2Z5
4zsSOEA2vI33HdCFwOBWeBoNC/1YiOL1/ZBlI4md7EaSXCQjUUx04w+mb0ZWCESboD/YpwZA5l+k
iEYs8XX9Tu/r5kYmv6XDoqtrj5TedKOEetBE/Y0VMZzE/wNKiUVAvz1ILMxrAkkEJooP2xcyKkiy
wQiqURylXvv8g4SpdBmSXelZAnO1a0s20rh4LG5Am57rmDlRCWDsZuLO4IJ3JkFBVCSFU/zOaPJC
kjF1Lzdfu0ZypeVz9i4Cbn2zFE4xmkTvQHBHQbMLlh8t7Lz1QA+92xznaDm8B3ZBR6paBWUDY7vj
bPBgUSOrmgncVevioy8Ys/Av1UBc3em9iT5e17/9y/VTGO/rkxkdrUgkAg9N+45pa7fsTyZaAtHg
VE6iJ+q++l1kcWa414xRGRekX+VIvykO623vMqo41HNhEEV5hN2I87KLBqd9S92OhJQZKK0c89Hp
pRBjfK+dJoGRtPx2fQ93VdDWFPD7qoaKSOZXs0Fpg7R8jCYZtY6yHFRTzW2mi96/7NR/u7sbIZzz
75uxjqeCcd+Bx8+snC9tbgfUtH2JlGcnKUK71L15MgTNWyKxnDJmiMQmhySS38wYG83z9O+5SQIi
Ay19bF2pnVzUfE9xnH+8vqf7mWcbHg0oKuBCsNmmb2yxPUirOTMgTNYNx4CCyBm4LejkUpF0Enaq
7h/hRRr3PlEtZSXFhH6/tHFZntv0tA/FtxG9qvmhfAJk7v+RIN2NEzYr5NQGFAGLXeaz4RNZus0U
2V0q9Vmwi8z6/a41l3VxWlP8AOIsK7z2AQvAiN2s3HM8VsnpPfotDiqBr94v824WxemLUU45tRq4
M/mxPP4zbfJVeq3RJILh3PBdUc9FmsOG3zZKUjRZpqUJ2jbMmLjLMrgNcfxO1AW3qxzo9weWPcIe
hQfNBftMDKhcZreyD3I9e0kSlcALERwVs36/HdVGCudjMGpoOSWTwhRe9zCi+dgemiPrLtAFIbho
QdzdIjUtUz3DiI7THruu9NtZduNONC+xazo2C+LulNzUpp0bNVShzL9ZuYHsQgfWbp8u2eA1+Yyx
OdvUo5gUImCPfS3ciOauVj5q7YrpRvRlWkdGp9lEQDAfPKkDK4ATIdhBN7h3/fx2b/NGJHfTetKY
zoS42QfgA8ZRrbDtkqfrIkTHxt0tTCOp8KCL7RcAZLIb5zSMs9uVswDfc1+MppsGAD4tg594T9Re
G7oeD7QMzLSNo4YToSdDGLjtOmjnIoZz0KbVdRYgHTDBU/XEJWOVRUPitFGhKYMHRjhR8m7/gEzM
1RgqcpL8PHpey50q9Shl2klo1FqIuYvwPefzUwJvjQyiNE3WYeO07mDo97V2M5QCd7wbroFl8r+L
cLgQKnaUdFpi1fIt569hlgLm9PsyPco9GJ3U+OX6ggRb5vBHZOYzGjaQ/aZGcarkNezkb9cl7CvB
ZT1c9B6PUlf1jYmKvHU0149O+gHIIav64bqUfY2+SGHr3LiJZCKgGkK47Q/ZzUA+UzmQASl0XcZ+
+/7maNif2AhpVCOhlYzTl6P4kRH/jJ1XfHMwM4A8Q7AA4N9DUSu6LlV0QpyNxaBJPA+MdjvTGpeq
mkt6wd4xu8W7JUNmVKA6MGpVHmRh7aU+zghw5lKQ75Ry4crqiYASrQibNGpz0S3dUwhgelgWDAMg
tfnBzh7N2V3ZoS5nlod2estb4Edk4MGKRRnpPZ3YCuJukpyVKu0VDD5UzS3JCndOwmQQoJnt791l
Mdz9oR3JFy3B3qEf3JviJVjN1NOHJYgH29Pj+SZZki/XFUK0LP5CzXox6padBkp+isfDCEqj6fHP
RHC3SR3U1NK6FU0t8YNuPQz1qyaJwB321cBCPhg6Jzv8gL1W01yaZMQMtjTe5OrqmVp8Ky+Y+VtF
PEL7O3YRxS2nkWpalxq6SY25c3Uz0Hq4B9HUhkgI+31jHDA43Mco0er+0No3xBrOrW6eZM15vn40
om3jzAFsQe5YK2oGNqosFM163ZdRC6vyfZfnsmfMTW2WMxlTZc4AvAWY+Yc1Hlylztw+FinB7hvQ
kC9iuJiK9laLllEgMBnoX2ZvwKSIUD6Hg72BRT2Moi7+3VNSgDCFcgQenvxUvjHbTdvXgF9OtScD
gy7JmyQK8/cMtrERwZkErZaKCSM7KPcuDDxh9MgiAm0VieBMgNWB6SUxUMEmQKbItPJmTSWB29kL
7ber4O6M3JWyPM7oCvnRzBsBpA9dTDQSNWnsK8Bmt7hrM8B81haT0/uj3x8xsHoEhA2QnpowCRWB
tRbtG3d5xsxemrUEigimsD29te/zofv7+v0ULoi7OCoZVwK+a9YPxt7jZSh58sN6w+A7HF8WPPN2
rQEyiLaiYeAfT9dfbymabclSATvfl+KbcnwoURZo21taJP67VvVTEO+04cnG3KlmQKuS7DsgLw4K
VUKgSd87k/3cV0OgTomnaSpwUafnVeuDpvgk+At7MDcsW/rftfJoDbKDcc2E4vXMUttINx/WyIn0
g7itbd9GXARxF3hcFXmcGsSSerq47bwGtva6Fprggu2+YLfr4S4xglV9tiQD+Gan5osRKgdQYKUu
DVZP9gH1chYpv2hZ3I3OYfgGCf16voy4q09ctNegp1kUI7N//VswuTkl7j6Xa1+krQrTlHxZAoy7
e6wnJP0Su9QtfNRlX65rheACaNyNzvo4HfQFZ9W2o1eW8nkatNuudtyhqZ6uixIeGH+zyyQjQ4yB
gyVaAbOiHCrPCP4Z3K18yRcByOzWjbYKwvnGvtPQp20i3zCGlekaIXqwkCMdPGZKLMl9V2JvK48z
JrpZVP0Qg+9w8mzUjoCs37uZN4WKp/r6oYxErY5M4a6oCt+yX8Q0aVs05wZOfe+keEyH1w9MoPB8
e1KdkXhRuhyxuT26XfxmTSdSi/p/2aFfWwRnLPTalEtpwPOsXjMXqTC/mVq/qIpzMUqemlFBLUyk
FDxIZjaV9bKoOKTWSlyzL8CyZBwlfTj0SdG4xZqHJVpGm8k4wiK/dalxuL6pwj/AmZFUmxrUydCD
NYfsCbweZADMYVyYgUWNovFr0RFy1qQ2S2fMKN6KGj0ida6nKFIIyrP7FsQyFAtYEoCT5G51USSq
lMSAmbHIfG5Qy6yl+lnTltvMFkENikRxFzptViLFCZwoaitqarrt8D0FAXOJ1+/1Q9q/WZc1cTc5
IRjALtCsEuTayaGnWlR52z+Wf78PiLRfww6pxgvU0dk0WS67dfGK0UqvLo/XF/E/IqmLFO79Htda
JuUqyHOq0pU95iGzSL1fPTQLo9AgKhBd3zPQbfy6JhCnLE5bypq/at+M5TiMIn8vEsD5+66bSqeW
M7zcztVt75M3hkreRIVn4S4FDL0gFYkUnRN3V9Gen9EuhctnDZo6LLr9CVMJYeZZ5/QAygovuTdE
0FC7WTLcpv9eKDS3/bqRIIicu5UiJu0/mkCpBkTDJw0YdqPhVkcSTofCcutI1GRx/WrhPfGrUKXA
cJFpA5Scmm/NsAbZWoVLnb9QUw2uq+XuMSJhYWgsYYYU+q+Shqqhda0oeHs1qZvqx1QEub17aBsB
3FJatYwTQwG5eE2PSX+fdcdGFyiGSARn8yaqq7lZUoa0/NIqQbZ8KA3BU2s/WgKuMsgu0dNl89RX
lEh9SRyAEVH/H93rkkOcYcRM8exwuV0sd4wFvmn/aC4iOXVfezVd8hI969Vyny6FW5WCvNiulm3W
xJ29IyVzmTkMOhzZg+XU1UNAzEBqRASbooVwKqCRJOuGDiVWOgFYFx3/ffEeD7FZCacBmmRWVSmh
9t6NRaCla0jI6r/noqDn00A3kqLyWB+NLEtG2YK8OyXnyT7liiAU2j+My/c5g21mK63mFVQi6tSr
LuAf7qe1PNVK/Wznq8AX7V+YiyzOdleNM5rVgOBgkkmQd+BVBz692azh9S3bFaMpqgniGBuk6pzf
bid7TayZgQTPK8DhHDfp7k39XUHVRQoPu0BzjLiCKQV8liAcHb7H8vc8UwWHz/Tnt7B4I4Pz3Vbd
Ze1SroD4zEmoAiVVT0DAWKOCdbeMAlPDwqZrsjhFUNI0J3KDLgs6Gnd6nPiVGb9UJmjJpgloHcAm
I6I64H5sggIGWp00Feiw3P2ZJ43OeoN2seXRuP+XrRsubgZZdxu9p/JsbKRxgWPfGN3QoDQM7K3A
kB/74dN79O6yGk7vEJTWsZYgL+aQjxYgWFXHnW1RrndfJX4K4Z976txUScwq9pL+16JFVQK8OHrQ
yoeleI9luGwX//BLUlk2nHa2fNu+s7XbpMVUc/VZKYVZsV0TtBHEaR5q9bpRNkjGd8HZcRFghZWX
nMHN4w3gwAMmUCjShH0LcdlEzhABX5zAdqB5FY7uvCQN+vhAw9EUz9cVYv+Vt1kZ50oBjKoNq4RS
J0vLIovpAxf4rKKJFNNZghzm/pKQ1WPMDygHst83lYY8HQAFzAAr6+GGoEhDzQcZ3KbXF7TrUYEi
/68QzqOmCgCyYwWzZYbxZtW3tSWwQaLvc/YgmdokiVuEHsQKS+mhE71Sd7+PkoXpAN6V9Wz8ukmZ
MremXCH5OXeHWjvOhaCra/cQNt/n9ifrGhNIFyC/VvWPlSV7qWaERDQIJ1oEt0l0qTICRCs4HunG
lr52pqCtZfc6bhbBmUmzyLWqkODYRpV4nVWfwVR0HmgZoj356bo+ifaLs5h0BT9EztBbiGG7Q3E3
pLU7ipRKIISfo5BRv4rbCWZZzZ1IroZjYxVHp1EEXbu7/vOybXzPeLqOTa7YU+yb0qk27pv1HFuO
2y13un7SBxGu864b2EjjbGa5rpO8dEiYqWDFMori0KPbdRkApSkNodPph/ccFNobDJAZazLvC+bG
UlDwWWBWyLnFcMi8RJaTCqwLO+3fIhD9IoRfUy41TWsgTs/mOXNbo/0UO2oRxln2deqo/NwpZuK3
tdEfinwVWJ79/bzI5jzCQOciUVK8SWy0cFVenI83tbN4XXJrT1+v7+V+1LNZJ7vgG1NdpEqjkiTd
x4oAVrx/XZ5oWzmj5yx9Ec8xArv0SI/WYb5VouYFIN0C27f/VNVtABPioYraBXeZK23Ec4um+g8o
UCkG6ZDlaVHyogTqbZy4xoOIrm13ygb0jf9K5GfVFLzAGwpAlKD3JzD1Fjf0MIV6WN5Yx+tbuG9C
LoK4OBwwgemcpbDreh9W4PYEoeySi5oxRUI49U8tqZ2zRMOkpJIgQSsHXde61iKiUBGJ4TQ9H2eK
8VjwQ8ll6tqz10+fbVmgcvu36bJfnIb3cj2qjpzhJnensnrVjM9EeVOzL6jTCWzGfoi10QFOu6lh
VBpagtE8C7DmG/kH2RVgV/6/kTXR3nH+vSGl1awj3mOUzpFszQddNYMs1oLr6rZ/Yy/bx3n4ntSZ
nEO5fVUfXXV+yrRIy59J/TRnHroAXb0QBXaiA+N8fpcvbd3EMH8y4F0A/6rWf4HMW+o0txFl/vbD
i8viODORZLQc9KYBXUCVNBjcl6ZoGuxHp6xQu8UvAlUUGYkfyDMbays5A1yXCU/JRpKSWzaQtIRm
mN+I8sQC5eDbgck49xPpB9SUFtsrJutWLSpPn0TkogLlUDkzManKoKQFEsNqxMYGxsM/vG6ihknB
MamcmaDgwnTaBo1Ymv6Uaq+S0obzUHkLEUUyIkGcrejKJO/z1AbS7Fo82FL9YTTSxzitHlfVFBFh
iY6I/b7RBVIredsxlKHaue+t86R9y0UArbsEkxunpHI2Ip4VtchzhEqs5af0i8fxVgeYO8vYqq58
YM2t1nHMBXZQtDLOZBgxhVmPMZE5WU5g2ZlPEaKtteitLjoszk6khT0n8mIafkNOo9S4ff6h0VxK
JsGtZYf+eyj400jwHTkzOgBbkMlhiGuMCvXDMP193cLugrdtTonvxFETUFxLevJfAC1vPkxRih6j
NTKehq/AO3YpzqmMBlHNYD9KMgxM54IrD2ESp4LLiifu1Oh4p89hebRC1tqhzSfHG3zFA5kFFUP9
7+rGRiSnkfJaZmtqMvLRxTNcepyPHThPR1f5jP4VgLuFqGERV2RARFI5jSyWYgF3MGIAa7pdlS+1
FOjk+fop7ppCA4xdDoY/MQPK2ajGAIeAnmDKmk1QaYci0qLh+N7uuo0czkSBMW+WlQkxBvXzFzVY
wZMwe9kLiIjBoyjKTe2q/kYYpyDpZKtKnkIzq3x2h0y5zZP3YNkbGxGcQiR1IkuUvfAxli7PH7Mh
kIpVYJD2C5gmoIYMzAww8tZfba0zyzaVpTz264/qjRos33K/PywPJHMtrwfuO43A3yl71zViF4oZ
xBU/pXJaVza5STD5gYeqr32Ugxp3Wj/qklsf/jHAA3gtqCcf8kh+FBZtd49uI5yzjmYrzU7TIopK
tUABZSAVZGb2g92NAD52aqg52BZWBzaHw5oZ4TSghG9OZ7N1AtWa0OCResAG/N4qU2C247us5kU+
P7hDkjXWNR13WgJdVVAF8evoky9sXLLy0ONkRw1AkxnwaSIqg+2HcRvR3BNsyssW4BQYU05j1UOW
/61aqsDo0VCvmNlXx/mom/nJBPoixvkFyY99m72RzYVcmZUiDbY6uJJSEa6xCSzlonBtpf8y9A4Y
tejRVOtz7KAkX3WHQf4GHta/qD2Icv9Mf37ziibUG43+YPjlB95tecg7LQUTKc0+S/ZfcnELvkJ3
Ku+15qFoBfmsXfuNUSAkSy0FfFjcTcqU1pgb1sdm0I9GFs70qRrfk7PeiODui5ppAONnYOKFHMnq
TZ6BrkRUbN739Bsh3J1RUqlWcw2bhgbR2+SufBgQM8doE2X4h2Ai9BOv/1xHRKA0bHt+P6uf28c/
O+SJ1sgFIxsiqUFRdUG73MTpg4M8hfYeAlmc0r8nxT88TGkdFRX4ZMG4PiTacyZayi5w5FYAp/85
nahSrRgqab7Tk+11AdrIgjTsETwoHqjlALM8+Y2PwNa/bs4FOsg/QvLKUpZkQZ+XNN3G00uzPKsi
0JR9m33ZPPb75kmwouSgFxhJC3rn4Bg3Rvvl+hJE3+fc+bSAcASw1UCinJ/T4qNGXv/s+5ybrUhO
pLRGUXOqDutyNJ1P178vOgLODKT5SGyKCDIAezkBW1O8GMRzVEwsu42CZLPIgTNdunZvOJuwjAnp
xgX7JR0YsgwDCtVdBc3cRZi9i7Zsq9icbehldAcMhYzDSV/nOXfj4jRawR9tIP/SAC+EpJY9gseS
HlNys2Sfnezrn4ngfCOwhnI5s+CfdOmUll6T/D3kAjXYNWeW4ag2Sme2xo/2V3Qx9N7qEVdp3xq8
MPXBy8ldUr6sztP1xexemI0k7kK2ZlfGWgxJpDiAmqBWBXlq0fe5C5madoMMAOgqq/ZJBnCyI/LS
uzdmswDuRi5xZybNhDzQOM7oK9aCcm3cUZkFDoZdhN8uCnomwCqE6wYQnF8NV2vjPJalRbpJ0txY
jVL1tcFEh/RUrXfaJBinZv/5N2G2aoPZ3TQNmZ8JT9V0IhbwdvyhDla1dBf7e7Ke5kR0/XcP5yKH
DzCT1sxpPeHwdTUc5RtTGMGyXbmyEH4uvKyqeJZ7CCjeKJ7B2c14YLMH9ZN6GAQHJFoL5zWTfpiG
HJS5ftYXi9eb3eQ2mTYKDOautm12TPtVDUzMYi2AqoIU9aZc4mBO7mkvypsJjt/h7qSVTs40m0xI
dWMPgMXWX0j+MTX861d/P9DeLIa/m4valiuBHPKdzU4sZ4JEBXCCFre865GQUUQsM7uXaCOQu6vp
agOGIMVdBW+lOTWuWa7ulEbF8H2tDlL2nnjXNlXNtHUZENycL806q13wMoO06cnObsvptSAi67P/
RrQdWARkl0AuzO1hXBh6bLP8MMq07dE4pX7l9fL/ieG3rxgXYfz+DWk3jiWETTKQaqsj0D084Je6
mvUf0q6s126b1/4iAx5l+9XTHs489+TFSJrEsy3Pw6+/S+d+zXYU1wJOiwJ9OKi5KZEURZFrifTa
tvOLJG7ttKjF47QESeF4Vy9OYT9qk7NvfiIRzFhWqaAlz1UJ9k9QYpovpXGUayA1p585qle7w2Uc
UlvN8YLD1LNIUQVg4/1plHbvZJpk+5/QBl3DsgXoCVnhJ8PHQaZpasO0qwokWMlybWJSVw6bn/ti
tu1tJYeLDTHaRtXmw4Vmn0HI4HJFMM9lH6pg7pxP3QhW0jjr1pMJQ8kZtArL0EmBTWnZx0wVTX5s
WgIqijqw7FBK4uebM9kqejLiyRxNb4e5z++Msj1rkixIRURiuBOi0TA4SyOkIsoy3NWmdZwt46in
+rNgi9h3/jj0VupwZ8S0xJUdUcSd/tzjnbw9hJ52m50YxqZ0Eu0Q2+89YZw9lMgT1JahdcWYR4ve
hzrY10a0aLwFANq9Q+IOu84PAz2gG7YRMWRuRrXVenFRrcs1cFE0EKG230gOVqSGulP7NY0TweG9
efysBHFBbVSMNJZYz601n8rqy4RuezI8ldUVa8EtMoG07VLIShwX4NSkLOIkhb0xNHrrR/49O4cn
YAsmDiqHfnNTnRhna+nKwiFMZmF7RsGFvbmj02BksMD/B6nDWGTs4Fhyeg8YfVdJEAvyVYER8s3Z
uZ4BwyiCvEylbldEx8qoH/+THfJMeFSXIwlT43Cq4mygDIdZPr3/8RkZtm3JpoZ7Kn93HCXVQCkQ
faqW8iAtGMWgd3Iqig5s7f/cm4sQ7iIRj6ik5mbCumjiZ5CuXMtgoGZjTtMRKOrgaJ3/Hr32ZB2T
QNgztB2ZLrK5CEhDmZglWmv8LoifGZVv/jYGagAOXx9Npt7+am7C1hIkXmAIwOSRyg8pYlQnm+sR
z78UrcZsqqp2rXv5xHi2QdV6TDzRObK1tGuBnMMlbVLMUo63HPmcHJMzAQme4sdn0VPblrWvxfDe
FY8KukJjxpV4lwJohL7sL9z+9zV+UFGhRR0i+EleH/2lGVczOex/fyveXn6/xs+4SJkSTZKJZYrD
Gyt8LQrLNej1jBrDf5PDWZsyNTbQ7hK846n6i1xkTtsXL0OEdsZFFYjafP5a68Qi4iqZVLVpMdtM
0v7H6pAH3VsOKiPTTU4MRTg9RE+xYJtEy8i2cSUS6lUkq1ByVqag1Ws/z4ETHgakESXK7FjiI8Za
N+4Izu2pzShIoEAPKztKTwKig/UmCroxc6kIt3izoWItjT+Nm9oECTYqgum1EjT3yrGrPOu5DYCt
5Rln9k4/Rw4GY0Q0GaLl5A5nI5ZjBdNRGL0Lz318sqzK01HzmCKRqTBT2FtOPkooOB5D0Kij5Dlg
yo+4qZfd2D71q1Pl0ZvPnI3r9eSixTLhlsMAzLx2pHeSTR0gFnziorsSwTdmTlPesykV3EHr2Z0j
UN9ab2opeA1lVrazbB8Xk5W5h13edvacIkuT/DZ8LHRXCwVn/GarLpGJZaCgrWkoff3uUoui1rMx
Rww8Ary+mpOcJdfugsm1HEbIGYumODYrIGuBnLGrwGmlygRjH8/WASWCQPJH6miH8bpxZyd+ERm5
UCBn5XGdlmSqFFZvz75KDnpDDt0xGV37RscTvdQJ+xu2z8TLknLWnmbx1OUjqLmGgE18DcfkBMxb
PMjvx3rh1nFmXrdLpWI6E7gYT4wPtL0xbzEkfqC3qhOfTQH8weYteLVvfMLZGXWhpey5jyW47KwP
PVx+DxpOexFsAFugP+3+1wL+kXj2lYb0NjXxKFYB8rx3Q+V7nj910qOmnidd0Bi/bSAY5EcHB1B9
kT397gLgS6gzy9QiNL8oAcMzCe+BA4Loy+wjd4u3/X3b9OqVOM7jilLL02iJEDryawISqawFRpuo
1XozoVkJ4bwMt36qqB3ehOf8pCjPrfW8r4To+5xTtbQOQz3Ciyzt8wk3g1RyaCoZooNjq5hNVmpw
rkQKzZg1A3nfB11HfUbH7j+lPjHlpGhjOH+ySFdZVpRhY2hx7JfmpjWtL3MmC25uAjH8fOMYR9aY
D8ibLO19aH9m9jGcv+3vjkgEd+FZxjSx4wnodWZY3FJaXqe57YaJ7e2L2TYCEIDoBFU4nc9qaVZL
mgpueK/W31oZ77On/e9v5ieMYOR/3+ey2bTBm/8wY8y5NeZDmeD5klTDQw/CkSJWBVFgM2gDDRjF
A9MyIfT3IIBS6NgUaKXwAOqlOdH4zRrxJtsAtLVeFiftgKBozk6UFMG+juy7f8S6lVzOwq0p1kzg
jeORK7yZp8EZo9QpyKM93gDA0dmXtWkWK1mcgdtELdQ8R+QZ6/tofOgaNFMc90UI1OGNe8GQmExB
juYPufzSKLh4zo0DhKVTF6o3QPsQnEqbFnjRiJ/aqmndLNMM8AhzGfxiLP15FM3gbBrhSgRnhIpJ
5cocLFT7jNTR7NKRwluzuSpbQbK3LQevJqph4F+ZM0Dwo5RNjWYQvw4B9a6mQWE1lbMQvKlFymcc
V73I4owu71o7K5Ra8rr+UKd/Z9L7vhWw//9Po758nzO0fJyBvGJbmEJdOnThFpS6mHwDW3CthO6S
FzC8eYodbWpFwXX7ML+oxifmctp03YSJSI+CaBCI78DpOcrvte1IX2rMWuc3xN/XdbvmspLIBVtt
qaxF6zNwpHmTp7s0iPxId4A095Ox98hOfpPqgv0TyuSMEhzPOBUTNsGKrB3XqaBR/Pom9tSTcdDc
8Sk9m/1pX8/t4PFrTz8WfnUZobFttHZqA9PEfkjn2Zk1NH5pogOfWcaO5XwovpIyEjtTB/KROwOt
1o/O5dWE/vHhqjtGIIiJ3MZNX5JvLYpnItxDgQN+1DtWouWozNWqhqO3gOvWa8Z9qF/R5YG2qiBq
iSSxv68kgT7GUPoSWY0cWZ7cakFNq0ez+paW7ct/2zQuqKD1J5f0EDd8qqPKKYWHzg7dVFMEB8u2
QiZwunGN1JAr/66Q3CClQfDCRZXeS0nktvLgduoXZRKdlttGeBHEzoPVyjVhWqsNCPe8oa09G2DQ
tdEf7PAzLzxEvYhhP2MlBi+OU2+XeIpNre7Y1oOrJ/1hf2e2T66LCM4G2qVFv0GMJYsW6tIuRV/o
X/sSRGvF7f2QxrPRt5CAwfZ0/k6ya2182BexXQNcLRR/kMhmqcslZGQ/y5M2OPNLdWCkMlblRM+W
U3nqMfpUT9t6d7jTZap1VTVnG7OXs1sS5VAujkFEzUeC1eNn6iVt7M2RaabZnTPNk29U3/tahJ79
L4H8lxnwM/UdCbNRZs2NjKs5dpWr6MfwJp9mPBEUXjw5oWu1AmfdrhtcNo1nJQTRgty2A1RjMqW3
6EyvTDBrMyre/EXkStsB/aIgFxr6aEjKtocw0z6Pg2fFV3aHRpfmvjB9ogISQROcjcys/zxBLgK5
EDFZVobZUgicdepM/atGj6FqOFUOXLlaCvYdQODFPDVVGBV6Jc0IFEpWBUPRfDVM7WlfxL9kNBeF
uEiRNEDwTlmkYIWXxcNkU+3/P8ChjhlPKwL3sOAUFmnFRQ7VUGoypzBKufCK6Hsn/dhXSXBcWFzU
MAeilUXIbKIYnKQYjiW9bytMnFuSwNZFmnChwgIgRp+DQcXL0+tRf7N6QX+DwNj4br6iSczIYIBL
tklctHTepJHqD7EUDGUTtKSQBfpsJ9a/bIFv7qtz2JkMth5vVm9M/Us3+xMOwUG/Cetn4JF+psh9
CRQ86YsxhDHtY5y2dMjPVWNSd6kWXwLaocDgRGpxQUIGaZ2toYPdW+TxK806X1P7IM71Y6VWQVVa
mDqJOv8/GSHf8WdYZClTNiLWN+Zt2c1Hqo9PeZN5Yxi97IsSWKHNzppVOjGnSSJhphlXSOTo9ruS
C/ZJ9H0uQuhqFsH+0sRvOxk3YStQe0MQhUQiuJDQULqUpYxAZ4w/uurKtn/uL5HIAriQgEGSfF4m
LBGxwcuFpprZdGLjPjMbtwxvKA32xYkSF5sLDEOSjoVRwHHJTe8bQeYzNEiCUQ/ARXyNGCn9iQ0n
iljqts97TcY4J5BYVDBE/m4KpG7zsZsgVz90p9zLSzSJDA55WlxGiye/2V73vq/q5s6tJKq/S4ys
XF2oiZUtW5C8PaUiOu3tdGIlgHPeEgBqadlDpbpKnsDT4VXaX5lhenaFnmBlDADUD4jV8RCa4anp
Jc9EwigIi8LfwBZh5WH9XIYqYVU0NpKO/wzHOnWAWgimpTlzQb4sqkwzl/0jy1gpzbn0NMhAKQB6
sjdof4cJZNl3VSOYTxPtHOfWZFFBedFChjrdtHMgSY/7lrF5eK104Hy6HuMZxSh8vzEfrSl1k+am
nh/J/KbUgtqWaLU4716kGrQ3bLX65nbW3cy6W0QTImwx9jaEc+ixmerRQqKHt5T7uQu6ljiS8mXp
BcX77Wewy6LxLLk2wETVJIKcFtVgNBpOx8xFO/AEtOnmMInyF/ard7QyuHAhk9wolB41CflsBMqV
7Rtor8kCEfqPyH94ilx7HCmJ0WkNsPbmNMSgY+iO4Nfuvey+cROPfAa4FhB+/4TBP4Ztcr1QlAXy
slBKnSivvcLsBeYtcB+DiwnJWHZ0MCGj0125f6hF92vhonExIDXVMjQ+4IxuGE0n46XNADwuHfLz
eCVqMBS4kMEFA23M1UjO0XBA7WOjH8AkNtmv+/FAtGBcPJDKwspnm7WDYPQtbEenFnXDbUvAALWs
m7oMEP3fw3RR9vYUDcgiSJT4iXavFSKH2Y5pvyTw5V88pRiTwSo3dLql/VVp3Ejdi9V4XfIZejqi
XSRxrlmpc7RMBSRFy12mXeXpgz1ca6WgVChYsQ8bXB1sUqtmSlWim74tjlMIqLaf+3u+mXettOAO
75ha8iSzC2wWP8TTawEYszm5biq/Cb9rhvCcZp/7M55dFo3zySYe0in+MIDM6VAul5zqIfTm98bP
nsFmcyPqkRCZA+eievjPJo1J5ult7pFuPisGfcVI+GPe9oIsedtJL+pxTmqrpdFbCnarkPRzSNKD
2iTXYJMWpHTsM3uryDnqFIeaHlnYNL04KEbuNNF7FV2lqmjy6l8i3EUf7txWF3nIaAJBra8EGjiq
6umMapgrYVzJl/Cmd9y3RpG1c/GhB2V6VzDzmPsGN43xiGFZwY1dYPD81Lo6h0YB6Dms3XKupy/1
+E7bgBqHpr2eVdv9T/rwE4xqnIRpytAsxvZVjr8ukSBDFG0QD5VVL9I8xhQLxt6BYpfeDUeKcT/G
ipbWKB7uqyOwO35YXR4S3VAY9Ig23dqSWy1ox8iuOtFdUOBFKhckFmUAlqkBpegSFMN73IGq5nlf
k+286pdh8yNkhhKCVWiEFVSFD6IyufraKCcpTp1UO7aJJ+x6E1kdFxikdgAapoUxiAwm15aOYT4X
9N3U79v2WNsCE9/uJ70EdZWLD0VCwoVK2Kcqd+wOvILAhQOkyFWFxrfMVZtj+XPyVQ/d7gL/Fe0c
W4bVadVbdlL1JnYuLt5T82ZKqD+ijWt/70RCuCARLnKUh+gg9Cb9b7336vBLIQIGF4jgpxKiLCUY
+IIeuvpAxufIeG1EJ5PAl3iWutjq/gfjk+XfK81wiPaazK+ExgKfFYRUjbv+q0soDbENWxh0vxsi
xzTe9rdDcMTy/B3SMNpTPkPAospnwFh6aY7n6Ij4vZbd5eFnsI5XaRffrDe3jbTUeNny+v5xSEen
kO5AJCeqJ4gMgP19ZciSVONmjMbYj3rC+BKik9ixZ29w09sKE2WouA+lGwWiALu9lqZpEszlMaJG
TmzdznFoICwN0g1amA9R/Yy5Q7c0X0YiuMhu299FFOeqtADfOtDFUBZKyhsLZc+iJq+DPT03vRXs
W8j2Yl5E8Q7bSniztVgRXk0eYRVXegiiHyUWoPkLFo9/sYvJomTDx0tTezZAsjaRZ1gG6DvPMRK/
fZW2H2VA5/y/neLf7UZbkaSZLR9j7ySsZxQDhz2jwHOKIPSF3bfMTf9M+S7yODcu0TQDEJwPebNv
XE+ta7s5htoMl2aO5NVvAv3Y7WVPnva7Jfa51gHqGPJWjZeYRWWgs/Qgiugft7I9aSyIrdwNgIvy
lI2QJp8xiXDIDsU1I5GVhE/H29HwsoycX9dagTZggsCu9VfTclRED+ICU+ch4fIYFMUxKyuPGODW
HpPeaVWBmYtEcDEiTY0FTNjwpjA5JxKwbMmtkn4TbL9onbjo0E1aMuohWycbfMu6239ZnBA4BaGC
sefSr0pH/Kz/L6W1y+ZwcaKxxsnqWFKmH7RgfFyO8+hKmBf9WwXnmS26awjCBf90p9jAAyYaVJx0
vzS/lNJVnN4Yxv1naLpAvvlPpOCf7LQGDOZFAa3Guj5OSndkjDNhKYKPYzuy40L8W52sLYOV2FBn
BKasYRjXWm5moM6yzotSOFJ8CnUisERREOQH8C1Dz9taZ1m0jXdcO/eVJvYwp+cNofqQNSVAlq0T
UEKPJXj/7DQMKrm8Clv9tG+tAo/gX/IGU6mihrVqxNqrtaCJ39YO+SgEXtwMibqiKqquggSSxzVd
lAhN2zLeXiu8LczGLdANouGQaLdtdl/a90b81MePUSriemJW/8fGrsRyV4d5AtJqquo4PQek8+2M
JpsiOWCk+qZrEyBSlMe8szwM9whO7W13XAnmAk0eZ+ARYYKTwteBb4ms7lsDwoBrxU8fROnw9k12
JY2LOE27zHqJRUeXw9K72XG5Ih55MmNwytJD6LaCm/OmzazEcbFGiZOiqJcRmNmD4k4YPrZa67Yl
oSBP2AwyFzH8a8HcWWqPqwo2b76HZShDECFkq+2xHV/3nYCZwY6Z8C8FYRM3ZllCkqpXTtnfD+Vr
Ft4toWjEfjPOrDTiEhGgF+m5FUMOnhOr+otKb8fomGrvlXEnm+/7Om2eQitZXBIyWckyZTlkgZ6U
aLd6JCiuioyOfyKoCkvP8xBGpx6sg+TIN+g3fescNpWoyo4ILmnb5nTAWWm2YWDG4Pcspx7NUisN
jEtEw6M5Tq6pO73RO/trtv2yDb7Jf6SwRV3lUsWcW4s+hNqvdqHI10en/NZreBAdvdIfj6BkHyOB
3O29uohlyq/EEhIC+AUsmF5Z/FVgoil9EOi1beAXAezvKwFZP1KGPkvQkznhwP5ZoG5SWLYfR7ZX
x/K1UUlBVQN9UnlKpOVU61IwZpE7LMndVGeBSpLj/i8SaczFx7jJhqxk0y+lNLqaWR/K/FM916u9
5IKiFpZKpI4m8uL0VI+nVD5Fn+G9wW3zl7lwgTAyKxlAMNCiNpKnPKGOoSRPFM8z+4sl2D2+7Dpj
yKcuZ4hp6vJqjvrUaXL5h5wXN60hGhsS+BlfdcUTg51GEpM1PFHlWy+1ji0LZ5oF28+XXvHG1Wt6
jb2RwiD8MnkEWAuxB5LrzpF04Dt0LgjyBMWcfzmTf+0WX4EdMJNulxmE1j4bpG7d6Kw8snAlBhjZ
zjsuorg4omKuIYt7iBrPzak/WCfql7cg1RF4kcgwuLiBONgqWoIX7jw6dKHpNlXu2tV1RQeBBW4f
xRd9uPjRjLmhpBP0USdfya8l+qYWd/VwRaq3fVPfTosvLsWXX9OIdirr0gOSJHBGyiAECrmfY8SZ
wSKQwknuRHUjkS1ycUKKLL2VFuimdy92cQNWhP8W3Xm2AnTXxDOAXnFZyrURczsxwOvmoTwIVo4l
D38mMb/2iK+7JlQZmn7Byo3u6EtOi8mP4gYEHWfNLw/64740QZjgK7CLTuhisfhNhtovzKdYAU5i
m4tcVqQT+/vq3DI6bcgndWLz7uUpu4rOmdv+VZ0iNwPxo3ba1+lfAoQlW7pGbB2tVb9Lm+axbyPW
CLX8rQTkR31IW/AfAYMIkPDfqGgOadunLtI43cDCIY0t62Yrs8dkfOilwkkZ1WTv0klgG9u7dRHF
JU8micZ2Zm1s2vBG0shJszfL+nt/9Zib/Gl+FxlcyKvagnY1gQxbGjzDJE4lneqaOkn3rFPqpKKG
i+1uQP0ikAt+sW6OYfIBbewOHn2mQSgdAWWHopHDJp1G2VErT5QhbgYLsNyxSXdArPMY6wQjclm9
IKseQakqnYdOUBbYjOgGclwVDFjA0uWUmvUEE/VVg+u4TByLXrXTgUiVW9WCK9y2Hhc5XEDPTakx
Fr2GnJS6RU6Oo9EIjG77grDShTnAynnjpjYyGkGXCe+ruYK+KMnvqTMG8bE8Z94kglIW6cQF8qiW
20UyoFO+9IEENGpZNBou2h0u3zNSQ7OrFJitPUiJi0EOZF17MOrveHoXNP1tBgeCgTBd1SzgKnOh
qLVzEoUFxf7UD7X5bsR+RNTAloGfmduCLGIzOqxkcYFo6cMuK2Ksm5QNgdGDQd4evLiZBSa3LcZi
A9msCsSDBE9hrocjg6KtlDtM2Ht1/xZ9CpqRkF9C+MKknQ+9meYQ0g932fC8WF5IRfhGm3a2ksHt
janUY6qkkCHr751UO5ZVOvuxdDN9XEngdiRXNNsKJUig/THP/1KjG6l5Gw3f0A9ljRcgUaVFsDV8
LTJJtSZPDdj1LPmYw+inq8wUXEFFItiiroIB1bKmyEsEg0x+hpQaSLpaIrCw7YizWjf2I1ZCdG0p
68zGuhGMBzqzKt/lhuoAM+RoqsNRqsG9Teh9bfduReZH2VzA2Dj5+3u3eQ6ufgMXWaVIkXs7wm9Q
rG+ZpLg28iPVq/rnXDlauiIIspsRCejeGoBICfItLsbiEj1FyTiwi5SD266jmsdhfNBFafmmya/E
cKG1602za02IsUjoGpN+m2mjIAptn+crGVxwpX07lAODO9Vqb3abE+CN8DCoG2DhQDvyoe4d8ePZ
tl6oJ6kKkQGVwhlMnWFmpWTHoFXS7mQloMAaQvAB7ZvEpu2bNtDRQY2NWRwu/YqzNCo1uUdeGcdH
MmY3cxZfRUMmMH+RGM7FUrWRh3KC5UmT/JxU2XNUtQdVOCO4tWYASATKrgUUApOnEk+yJknlBS0k
ff9Fq+9DEeXGlhrr73MOpMVT3OkMIVbR9Z9JFPk0qt7NRRVdy7ZcZy2Hcx3AeUxa06NNIVeu++qH
puVOaI5uLKL8E60X5ztmOxph3YxIGcPbTruLlMd969p0nLUinOMsdCySJcKCMeaVHLDe5EYGXBcm
iatn/ZgMgTq9Rp5oenPzpr4Sy3cLL0Nd5k0Lf230JPX7Hr2UZjVPTqzIi4NuAtOpZaN2ilmpvdGs
MyfJqq+k6HLPogQspUo/BfsrIVjpj/vdKvx3WTXOao2FkDJgc+vnfHjeF7BJdbPWmTuYhzJd0nKC
hPnc5e7VEiRHq3IXZ3GSQ+9NfhWEum/g9pEEoh72TeUQPwgQdlS8+3FBJAsjyQpbmGuzBAZ5MPW3
fd1E32d/Xy2eiufPQVOhWrqEp7yPAkpEkEfblrrSgQu3SRfbIKCEDPZI3ed+5IfPYMn15MB4NfE0
rneOkBpMpBcXTkarm6WKNbXX0XQdgRTNqKfX/aXbLBzgSeLX3nChZI5KuaeM/3zV8PE/UH0x0tZW
crgWxsWTqcjkNGMKVUBmJtXL3B1H6dhMYMtVfKk9Kr3gTipaQS6+ZDMFJA3rZ+jGe9U+RJKg5XIz
4F9Wj+89KhVtaDoQB3m2Np502t0NuXpnZJUApGoz3q/EcGl7b9akihlFAM1KzMTWjlQHFfHbSFTd
ZhvAV0JWG8RDBKD+oVO7hSAj+TpIkEWcvHmrw68qPdZK5+0bn0gtLi7M8RhnBgM8t5fvMaqj0lfN
uF/UT0zJrnXiooOe0GFomBRluR+HZyKqR4i04CLDmPTloLFRCrkx/Yr1ExvybdJgCtESgVMIzJlv
M0omUypaDeaW1PcmQLbmMBFsiUgCFw6suh8zXWUOgw6O8VWighNftFhcBIhmO9Q75pAo+/dgu1Bi
w4nID1r3/r5tiRThPN+c0jbVmGc2qXLbS0BoIuonktaVYfEX9kLtepqyZtGC2MciV64S2zzYTXb8
T5rwjUTdBJJGkkAM7R7i/tEUDRMIYhjfQUTDobEJS4rz5hhmt7H9pIlKg8xqdsIKf4vIYwzN1h0a
hsIJUNjVcIcs+RrD636r1GerTgQ9rtt7TyxZs3SCVJsLl0q59GWzsJulKj2GcugMU3La35RtO76I
4LKpjnYlYJRxL7KN3C9K5FQEfMCh+mbMVbAvant/LqK4KFlZXaaiB5RdKtBVfyVbB3USNESIFoz9
fZVAZbJsyrMGEWV4yKIfYyiqPYuWi4uRU6qHUZVBQBQ+kf4uQiatTC9hIQJ3EK0V+x0rRcBHOBoj
k1OSxdXiZ6OOPE371IFy2RAuRpLOpl1sQMhUK25MntTofX/HRavFBUmJlbiJDQFz/FeWAcS9OjTK
M00agWVtbrsKEmPbUhhTARcj0SRkyGTG9S5KEvAOHctSEO0FAvh7lq3EVhLZELCkRdCiNyWqbUEQ
3gwtFx34i1NuyWOlDRARG24xaEdwq1XVjaHeymMvWK7NFhsABf+zXh81vJV1FeYiSzSELDYWpzx3
doB6Syy5pisHCUhnOndsDr1xI3rm3b58rARzISAflKaQ44/LR3Q0yCH1rBHwEYzCovreouPAk0wh
Renm5hkgyNUMC/NdfB1/NqMxzSjOncFo/wKf2JWtt9/2DX3TXVciuChaa1mZ53BZryobb4gkL68q
115a9zNidMNG+5UFxm7OzkPc4zuTJR26Oh9aIzxPVDnUiygR3NYGpw4Y6VW8f3FxodDRyGyADcYr
mhIlg7718XJ+CnOMl+3rsxkfcLDh2RPD1Cpf+kNnaDzrbNw0nyJHVtDR7kw0KEVwTZv6EFDQm7pp
4yWHs7q6m8ouIy3xwvws2z/7Bsf1y2c0uYjgDp5ZS2irge3Na2hytpvo1GkYVdP1IKyt131R2967
Uoepu/LeUVNnoyqBltP9LTeB9heb3I+DDw6+9Keau2pQBeOViGJYtIhsL1dS7aihCsl07BXJ3awF
Z8/0MNNcFJq2TeKykJzt6aWlleDuTvwQrzpGfD9pTtccczsoMmDxVl+6rHbMJegaR5U7dynwlnln
6IVbN8+CZWY++0eut1pm7vDStXIZ5igGZzMgJZZnjIr60cly0Bj1RfJElaV/2VQ4NVqE0fnA85lF
NJsoHhhQh3mwn6yzcbROGV5P38MAo72O6kj3Gpq2C4EDbk5amuit/kcsF7gAsCjZyxSDlxZwPtmr
jI6sNEgOCdjhXOrbh+nQUi8SMgxshuSVWM4jY0Y0paY08cewCPS58bVMoNm2uV4U4xyybvo2tgc4
SVqihzLxMPrrVpZAyOaZvVKD88SqsasxJwPxyuEqHV/HHjN1xt9yPTnEVr19exQpxPmfTnq9NArs
lFLcacadqvycDEF1RrQrnO9lSd9nuoY4OU4npUuctuoEB9h2ArBaMc6p4rTqOlsCj1B6mq5jNzvr
o6s+997sqQ79kb8o70LPYp/8048vlsAdmhDY1Z0CVBD7SQloMPpgmnBDT7kFprLyYB7m03wkt/l1
fSUq2Ai2jGecaEmaFwmj7ZqJo4UZQpqHcQeBXWwGTFMxQR6tmobGt5xVQzzEmK3TvbZ7pKrftOdm
StAEuwhsfXvrVoK4y2icW5WRdGmI3rbkdvZBm/Qi+fO9fSMdKi/z0h+24DK3+ZRsriRywSnN4yGa
Q2TbTUBPgA9BlRrwQW7qZF7pCu2E2cEfdrKSxsUkSa2XOSqWyCc35NDezq+FH97r9+UV63bDyIjf
X1G3cYDndlgEjrdpoivRXLDKIDdSKdE9iUiuFVlnraJuSoaziSyiGqo7SozTJ8LJSiQXuvIkH7We
gC4g11RnnJ+H8L43v+/L2IwnKxlcyGosu9OjpoWz4zW5vM60r/vf3/Qv01AVA9QNODS5eCXlhZwk
rJnYbv+a4kPXv4SjYGdEIrh4Nc+o8fWyhYtfeSf3lZMBYix93ldj++lipQcXoUg/9V2jAU57NF1y
RoulD0w982NW9ZNPF7+EoRPo9zyOdoMu1QRkMW361mXPk+yb6fuSnbv50cxNV5f+2tdufwVNnmPD
kOi4hBQtlhhxMPvXbjrGn4FOM1cqcXGiqfs6CtVB92pZupKW8A4k6XdZhByxbxdRvN3WB0w7oNhA
CyLPN4UjkqptjnMYNQdnso+VPnmzLEpfPuYJ/ohGlgpqYA3JsM6jEthGZUlmA5IVcjMAZQig/A/G
Vep1R/CqeZgtfihd05Md6rbH8vCpKtdKOBePgJPfUkkt0F5QdNegLD9ag36HEVF/icIf++axnfiu
ZLH1Xt0rjBZEScAxZeM+KdiPfe0qDcLv6jMYN1wZlFrj0T6KYLy2T5aVUC4y1fmcaNIAYpYuCG/+
n243PBbXbOgB+I7evoqbFmOBFEMDmQwjev5dw3hZ8jJkvedEug8RQ/TqfbA+Q75troRwPlDY3ThK
SYU7+2TcoQzmt+byMOhEFKtEynCnpNrSSkESoIH/nZHUssmK2MvcwbW/2jeLj/dkT3n/xPrZKFYZ
KjpdDJ7ZxoxaM0XZ77/yips2airoitQZUO/vW6S2lUn6SGJDRM9Ufqmz66hTBQnU5iG/ksHZXGgW
dVtYEXg1qHm3mNY1qZvORavBuYikN1BqPcq54NV4c7NWIvkDUqfmLBOItKd7EgX59KiIpmxZKODj
lCUTdEMqxEB7FXd2yZlmZTZNiNdX8SHq68AYqeDSsJXhrkTwxddo1kpgHuB4zFAfGlGEkpK3Tjml
8fd9OxPJ4fy0UXI1HHOs1qyAM6Nx6kx2quFWMl/35WxeutcKcb6aahko9hgpWHjTnFpXORZ+6iWH
LnYHXw/iM6aF/bh2RBnu1m11LZZz3aiR+2WeoJ+VHWe7AinAN7O/Ba+NS9G1uK/jluWtZTGzWUV1
WaGSHLOUpp1fUAHr7RepF2GJC0zv42RZyYA1AnY7hYypfYAuNJo/o4QCslv8oxkmPzDfWF05JkWI
B3E4bRhkileFwSfWaSWC2eRKh7LSOq2tsCeJzjKwsH1QRXgbzAP/8NCVCC4IWEtJIrlAbCua3tWH
xz5uccdwJWAMlAej/FqIBv437WwlkMuZJQLm2T7Csg3lnURrx07xhJUf/o+061qSG0e2X8QIggQN
XunKtFW3pG7phSFLgt67r7+H2p0pCuItzPa8ShGVnWBmIpHmHJY95eTr9ePbfZSi52PbOmKQRsV1
obKLW74wVGA6b/AWjzjLEbMkJVgyseffoG7GH2Z6kAjdV/AiVPBfprGmQuUaE6sf+sYpv1CXOOGJ
fi9mFxvRt2awZi0omwUyqqZdr9poK3hwWvbLpNgQDBQ2qh5tbUVP8STa7brVRojgulqoa1wnKNGs
yEB55PDjujypPdBXBirf6o59krWFdgPvRqJw+1oJB3DKDA51egiB9WYajRPpj7FscnDfES6fTfC1
JZ1LzGwgc09O/AiO4uOKRdxIF0JlH0nwNwbIsFDVS9MrNZA7Zw6fnnv+pvi6OTLBxyKw7unFiphP
s8hpJ98mP7pMZucySxDu9qwzM4I9rPXAVn5WMN0CXHXwp6eVo6txMcJVf80r/7r97R4fUmXC0H/C
GqAglIaFrqgTbFzDxbSWskj+M6ZvGHezL0JEWIuE5llu68iWu1g7qfMXrJ8+WayUHeAaCP4IvRsx
QkbRK3XRDlnN/eq1af3iVAVoeIJC3R899lNuebvPmq1aQmCy4nweoxVjufNGX0OZMzo3QNPUz3Uw
HkvJGe567UY5IRjV+WCb5grMZy5+kadur9/W9DWfv123h11sra1SQjwqxggpShHFYNtB/WUMcvVk
108sfWdON3V/Zypfiun9dZm7hr9RTQxIWac0EWlML7MA4YQh6yGwYoxdXpciO0AhHoVFrBfROomr
2c+t/qlpc3BffACXb3Bdzhpwrlnh+v+bHEPBBkHHV6iYMbqLldsGY5dLBZCQ4aduyZh3JN5rCHGJ
FeFSsxgxdqnez/Q5oq0DmgrnukL7tz7yMmR4Nore4oZmS8jEewMU3CsBFMOOSoz02fJhG+8TR3Wi
YHhTvN1IFL6VlbSVFQIbzSNh52TKTQKkfGp/uq7X3gsRiczfagkfqmuzCf6E0pwdvdrqDXrKDi/A
wnPbskNtRBKz2P1UG2nCp0IPjplphpe8bp+L+lmtz6WssrnrRxjJ1kxm4HUoouRbodKEjbZQb67y
U7ZMp1IN/etntq/FRYQQHcDVaoQhQSeRVjyo1GBShyNJJFXg/cC6UWT9KzYulM/DNMUZ2KLXwDqh
Fxx73TlHV0Bz5qMukybTSTC2aQZqdZ9klocXTcWcEtwqYM1KAubmzTECHylYQf5RC2S9j/6IFBs1
BQOsKyyPJDhIXx08elbv0PN2l8FbQRPVo6wstlvitDfSBAM0x9Im5grOXfvaWT2rH2M3/xx79NNy
n6P4V5/+c7gYh0K7500550a4kGZEasnj1EKg4sb7RKkAqlE7U/a1lJW/d+ubGy1Nod4+1lqaGrmK
xv4BTSwftPOK03zNXoDV4JpB/Vy5Ktb5vv8rr/hjmkAbmnJecSji+VlfUseYfQ3AHdeF/D9eYamm
xnSUqEUwl9Smld7k8IqJOXqgH2OvugmPvYd84By/aYzLBpf0X9IET29LLUnqFa8m1uubqZ2PRiab
I9x3vIsIwc0ZKH4J5tLx4LdzsKFZZ4NVGLqQQbjvh8WLGMG/+3ZWcB9DE13v/CFS72KuHK5/G5kI
wZPVNbInrOT+nHZehlGaaZHUFtc/8s9YcVFC8N7UVCuO9Ai7SuyUhh+NdPGm8DZJ34IosP3sgqMu
RQmIiagMMWMxOXlqOxrl7vXDkqgittABCRfWLOlMzwBJRTHQk9LotzEvXTWRbexJvouI2YJa7Zg2
dJ1RbxlKFZ1tuzxXcu+6QrtSwFHCbLSONFOcE8yVsARmsRphGuDVql6YLkn9d/3k8vviwkA28Wim
GVrlxnBTKB6QBJwi+3pdB5kM4e3UjAUHRmRkeaPysSfKKQe9Ig0lA/YyIcKDKUx6vcb0MPe1Xvct
c7yfq9cu0iXOuC8FO8fUtmyiivOU88R1BiIIBf7+vW8eQTHmYrjyLcd1kSG4Iyg2w7HXQ0xI0MQx
l9eefIzYu38nQ3BFwLFwxSiRMWbKudM/M9tf1OC6iF1XRAfmv0cl3paaVnWllk8UyKuJo9UfYWgH
q4ywkiijbNz3kYskwb6WtJ0SuJ7uxVw9DCp9XGgscZN9ZSzcWbZBMJ6z2sUma9Rp3yjUBrG6WoSO
ys2PSd+4edgH4aLXkst438Yusta/ZSNrzmJrin7J4uHt1L2z7fmWj7Iu43pt/BH06UWKcK3orT2b
XVJgUgHLNcPPpUHlqT/X40ewWksMWiZKMOgpjqsyBhAAJsR7pynu+PDSD/ctvyXD8S02d1FKMOvO
TCxjLjK0Y5JnXABWH/oTmIs7LnuI7ydMl+MTL5quyLD9mMIgMpS1gurROCZBjiQ7A66l7ld3XIZc
v2uBqKKpJrjPMCIm1GgQRLNKCfG9oukzqR+WfAbR36maJLsLMjGrr22Mj7UqFjtniAmRxuNlQj8b
y3HoP13/TusX/8P4gFqF5esVvfgPDLcEcNc5h5Rphh3cVcoNKb/V7SlKHzoZbdWuO11kiV+qGGIL
DAq56SlzlzshqGndpp+oG7NI1t7cHf/BkP1feok5QRHTuapS2B/Gf7rb+ry+ujD+owb2EUx5Erfa
DXsbYcKNZ06kDlkMxXqMWiQvWivZKdo9OJMahgo8DwI0lN9NYSq0suszzJD2WRQooe5Hc+XznEjU
2D+0jRwh3gHA167bcJ1VHQ28+9X7IUo/0nq4L5r4PifjebajD0SdnqNhwODlKFFTKl+IhDMfO5vG
yBlXYC0OVDxbOTV+82WFek9lcBy7/rVRVoiFHEML6DhBGOnPWTcBo+6bsbzTjF6SCMs+nhAJ4x6w
4UmIumcLou6BO3S+aXsuual2LfCijDgVa8danVkTx7JW88Ool9ZRY2lrWKKIJVzuvQakBpLCOhR6
jNV3yLeJrIsvU0NwpCiLZ3sqa3Qeqdskr5lsMEr2+0LoVkgY14xgkAd4RaR5CemHN0TTzWdY5W9i
9th0TFcMfOtYi50oPYBAOpketar2liF3x7dAYdsbcUJciBhLiphDHIhaT7yugybUgusa7WYMJjZ8
0HagzBRH5tok7ctIwf2gk+98PnZa5sT5SVvzk5/XJe3eRBtJwtlpE5l5RxFE0yJ2zLrAzt5dw1+w
kAL+mZJZb3LLi2Li2XUGTzMLitEu4M3nvr1j+ZfrGu1b20WEEE6rWkE/J0XTMuxzd0ZWgsbldQm7
LmkRqmnAhsMApuCSedbY6UzhL7H6iKe8r6QvaShrXu8Gyo0QwSnLJFa7pURPvK/19xlmP8tsaJys
jg+sTU2JRvvCbI1hN9tcs7rfPSgsSs2OS5Rxqqk9NDNBrpD+UKPesZX0x1sO7yJKuADKZG7AQQRR
UxjgmWIuwVw9Xxex32ezEeFVTM7oeKb+ro6pRlGL3Tm0o5bc6YAVFNLW66ODPtwlYeWEXewYyW0i
e+fvnuJGrGB5etzFc73W3ChTfGXInTx7rcOvIA2WfK5dA9wIEj4XgLSWcJ3z8YB+A7Ko4b6cGRaT
e8nWwq4n4b1nmoZJsdooxG2s0WtjWgOdtMzORfdYD5LuwL4al98XYk9ddg023/D7bL5PdH+YP888
uG4KMhGCJUxciUrbgogcQIcmc+qkABlV7V2Xsl8Z35yU8OWx2mGMOsNG4egCreE0g6YHPY7c0df5
Aj8+N+/ke3Yy1QQj0LoiJQuFzIJg4JfUljMQ4zxZpmzaU2YGgsfmqlkUw4AzTJMfzcCO9pxICrD7
qtgrK7yOwC2CQ9i5ZSrmwCCBrcOdnMmHO/cfrPZFhhBPm6VurXQdXa5eVxalAu9IB1BHAfH5qxxe
az+p3ogTfKde0cy4AXGq4WAy8pDeFYk7BovfHWpVOg+5/4kuygmeFFmLVXUKpFn2Vzv5rMnc6FfC
8ceDdaOO4EeA0iHY2oOAdc0+veG+7WqH0V9AwAe1gJi8jmisiLzc7T3VW999bbDiLGpHBchxyX2E
XSfu2U8Sx9sPuRfFBcfTU3UskOr/Z0yEYIa7CIbjEDmmcyggcwYf2/dF1kGX2pLgel2VaClrMRa4
lMmTmZZ3pNKDKNGBU8fdJSFuo8ZO1lpuXKYBuu0HXAGSwCY1MMErga+m6DEmCrzGA/qIn3lW5BTH
yV2B7RdFcuFINRaeU5nOwmxcz7k9T4GBBllF3OJmlZb5LXYQJWnieoBXzO2PoaZ5UfSlQ0BQ6tFp
aAlIj8RVAfWsP1HzcN2GJL5jCNmc2dYmJyZUSwbsNBzKVFKYl52dIUQejVWk6NYe2ejiLbq2v73h
hnqgigjmN+222xdHFecUQl3JpgU3HohtMgcDBEB4ceJCukEpidgiWw/PqRqWK8vByg7QnQovTZ3m
hrvKuzqoT7nHvcwtvl3/ULtGwQCVjouWYONFtEHLnjQtwoAx5XeLcU6nG306m+phlK327gaViyBx
St/QwfcZ55jGrrAFbfHaq7Pyph6YMyjNu+s67T6/mEEtSm3MlYgso5HWDemwcrFkyuKq8ewk1PZZ
X30qZwz8MrDrJKWk3iMTKQSOMDGznqwX4dKdJ+UU5Sdzuif1S2MENmDVr+u3fpM/HHmjn/DNCIbd
mLFm+9l4b8bcNVYIs4M6uWO+OEb+bPfh6brEXcu8SBTh/8AFYxr5qt643FnNoUjOjaxnuD+0tZEh
hIyoD1MWd/+1/jX2xl7u6u80BMMoIBKFJN9LxP/TutIeJtT1PeyyBSTNgGDS+WadBwMunDBK3KSR
rSvLRArJS9NzsyArP4tBjwND2ApjRymfQgLyqvw5bWRQGbJvJqQvWqo2ZhRhNbW2soNifGyN5TBR
iavtxvnNRxNSGIUDIrZbL8xUe+D1uzj/+u8MT0hFyqiecrZ+p7kJzCp3ULBdpDAzspMSMg+FqUo2
r4lexMqbvgJAbxLidfumUbTNWQkxQk2KljSrgQPJHwx2jtV9L2RGtr87tBEixIaRtLwxVk/VDrW/
BP+ZyzYfqxfrM7YsQDaYnDO3l436SMxAbPjPJUCo7JVLqQKSRvWSRG8qCl/UErEBe9UKdY4dX/SO
ImeYZ6dbZOtC+ynFRoaQUqAylOTDmlK0jUPP/Fg883XnKrkn/kplI0N/2L8Q/76lxN6bmrHGAD0r
XtF5e5qBP59N40Hh6n2mp6//uxdhFhZYTcAYUjH38XvpRq/CrulWCvOJfm3s57F6IG8qqbO1oUN1
AyzoRHAiNV/GUB8wrYe+DyjsRhSMK8CPL29ILLdiBCdqRyM1ASCGclCazA6Pi0NEoo9vOK6NKsJx
4RaKcuw3Y/4qbd25+GpMprdQScaw+9ZgBEurpo6/l4hJ5byooB9TV3Pz9aA+g5mx9LqfeAGACsoo
gjeoBL4aU9Ms4Jz9gXFG9TQ31ioaq+76+BiFZ62TTDPsZZIrJc5fIgT3YeYQF7OFU+vUyOnnT8C6
d8PoptR+YFVe8pTZBTbHHhVQWzSN4vgEa9N41aRNh2ySHgYNW+GpH3vz6LTf1tcTPfbErSXq7eYn
W5GC5YHZMhmVEiKL2/AQ5c7KfDA+Ti5x+/dIK73sg2whcy+qMiyFAxSBWaCOEC7XMil5kpIELaQJ
FJBW2zulqsiYUnY/20aIcMNaPRt41UHIkEduS07zoDp1feqL0gE9wXUr3At5W4WErzb3FUyzgqy+
txw7wqZueNsv91HxljWDrSDhWw0YmUvNEFvH2RT7VagH85D4FtMkWeRe4gASMjQtCDragN/6Pa5i
7Ezl6QIxk/HNVhPPBFJGL3np7hoBYiomw8DrbIlTDVo4kcnsMRNiR++K9CUaJJFhN2NgFwHiKAOp
1GykJgSkZpcFY5Og46rWZexUKn8quc2cnnS3y8h6R68yYCIpae5i6yZzzBUbhut0xPek2d2UG7qr
F8UoOeX9SLn5C4Vjpr2OMlyFdhoGICpQzP13AGIdO5fTjez6w0aYEMZmxlmn5mimFcrDwKPDmJqA
Co59XDfegrrjGzxiI014FPQ8i5t2gmqqFXlGGLm58WCzr1UsAwzZN9W/zUhfzWzTzjXpgEHZ9QyL
MjkW1egCU8jJsNZ2XR+ZGCFk9RVreF7DmLSJ+V0yvJQkuo1pIbk8ZWKEoFVGY1bUKj5SXunOAG6n
PDLcfpBt8kp8T+zgjXkJwI5l1abwO3pXvykebr6+EKZy8CaCEhQfJQGVfaTd5dZthwq6bvzL4xIS
GiuDTYfK6kDYs6Hq6Fe5HYzxWygMN5GECqsMPcEMa7mGqgaoafSxUvyBdxKH2f/yuBGpynSUq4Qr
JIxJVmCBHA5Tao6e9QdmTi4zY0lUlIkRvkyE58w8rBNrem41DiYnmwcM4TdBNOfKmz7ORSPh40zj
wFNjgEaz+WLRxqPhe6uavet+uR/V/hKCN8Dv7k9Zy5V8Wd1fewTnvAWUzLG6s/PXrpIRo8lECdEa
1HKpkjcQpeb4QlPxmkTNIWXExf3rT7mMX/fXw0KshjFwHP3HIkAQ9btqZjZNdNAhbwAK3LriP6TY
a1UfqaMGdYDdsiByzZvx2MlYHa7bCFGF2K2Mtp5oBIITfmiVQ5sHUSopr+wmTBvdhKitLEpc5hHM
MG4NYHz2xW1d5INTG909zaZ/ZYh/NPipbTOj4pjxMKwHY8Ct/6y/Kdk0VGqoqmmpYEv//VvFUxlO
qoWEKeeNw/mx09G+Ih/j6VM+pRKT3/08G1nCHVEvZodcE8nmEimOvQy3GmudsWCSd8HuJzL0tTsA
Olpscv2uUlErpdGv5oduitOF7yn5ofA7Tdbw2NfmIkawhKK1zb5Y729rMn2gLwR9qbtF3EgeVuvP
/OFMG23EDzRwwg0Ds6ZcwwKVXn0ol/7D9VAk00T4Ljwfh4bbEIHVnXMWam7EW9cocv+6GJkmwkXR
l0ta2D0OLCtGwLKPN8pgvVwXsZ+Ybk5LuCWUOkryaFknc120I2/TMwAvdacHeap27GT83rsDONiR
/dvShIsCc7lap4aQtmLx1mh4MWw0x8fmIMN+3J282EgSL3I7sc2ZWpC0NqZ57hRBHNi36o/4Gaq+
akF3yMa75HD9NCUfTJxXMHV7LLMSH8w2UZG/q2VYMBK7o8I9oRZDZ0fr8WXxQSEfMCOVyWgAdq++
yxeiQixAJqdPKWhhPS0+a8WZANghqQFc/thaMgi+/WtvI0sICEocDi3JcVwUCzCO7pWHssAsROiZ
t5OLFheqSOaH3meGHAl1PakrQULEPYqWfrLrBKJb3z6sNy4HcEUJWmfMApdefJYSUex+OkxLgZfR
BM6bmId3MysaFqKVEeXPU3gzpS9W+4ZpGbYRIbhy2Opjqw0QkUbA/i3u2/ERwwiS6Lp7V2yECB7c
hNaSJwqEWIruGDQGKxCKV+x7nb2/7kv7seIiSfRgFCvsOgUeIEoSp0b9qk9fDXYa+cec/lSB7xDP
N2Ut2yrc/UoWQSuQIcE0xck2rgEwJVo7vNZU+UvR3aRTcTPo6lsC+0aMYPhpxzuSrLUdmv+stNLV
OtkW024k2khYFd28lfHGiNoxgoQYVIkzSApnVcZAu1/ABGSYSpAzYAtTyJKX0Jh7FawDv0KsiWC+
aB+Yu5zNoDnEWqACUFhifLv9DbYRKQTAyh4Nu1mfZytwE3UzjyrOr3ppHgBNTmbru7FwI02IhXNk
1mrSIRbW7QeT+xlzFSxdtEdqBddtfd/sLicp2EOUcKWcCAQV8dfUPOrVTaM8XRexf9FvlBEsIjbz
oogayEhHrwJMT3gqMBkIJoX+MQ1siYFLpQkZkqIsWW3XkFYBRgnDV/GznjuTgfmr8VY7zqUn0W59
/P0RzzfarZ9yY+/gBrUBWQvDMCL7S9a1L13ZvhKN3eY8cblJ3bHq/CIyPzdG1TrXhcu+nhB3x9Kq
B7LqmjPXRivcip5ZJymhymQIYRccDdiAW8s4i6K52OQ004eEy4bw94MGVugQVS0L1YnfD1FfeDnM
CQZp8i4omhtT+/CWg/r798X5mVE3spqM+P02uRtoC9ShgBr/UolflrmxhLZTRqbFEDK1L5r1lUqX
e3Y/BSiWLR1YqjgnwdTAFpg0E4MAPS2dDJiJeuvElmQEevdTbIQINmV1CTeUGRfRkD4Y6l0zvOVV
vvl94VO3S7lEbYjfJ8uNEQEBYrip2wYT8D+vf3KJHuLUTT+RsMoT3EN1P+MFS1xSy+pCku8h4iOG
NAK0eAoRtgY8pvuwOyQyJsS9cIYeCfBf0VuHd4gdjL4nCQOn+3rvzP5wAsV6golW9RXgene2jLtq
RyGq6miXIcNZmcuEayfvy5Q0KDH4mBKJOYZXVT8fmOwqXX9FiJi/SVm/3MZP4njojLZKba/7Zh+I
V79bjvp993P05lMKOhRTUpnZMYTfxK1Kb8TlcRQZ6CJjCgZsfE4+JvaZKFktuUhXt7imlHDtqNGc
LmRAq1HT3jfWuQtfRnSKW/QjTg2dJUe4/tg1YUIgmHM9KUneWx7RNAfbfs4yLI5Jj5OUDmnNpK5J
EqJBpKBT3PTDn6BF/2R9VqaWEBoia1DNpOO2x8wPFXHUzHoJzc8aYNWuh4Z9p7rYuZjg51061AsI
N/4DxcR+9cTC9h9CMe1qBQAfDSwKqglnxhFv7K8pa9iFwUOPN26rfmnKh86K/DKt/vdkAKghFzlC
hqqrZZJSDHV6Y/YSz+V6x5nDG1B7fxMiRIgZY/dhNrWYuzEq0w1D832JATNX70YZyfCu227UEaKE
1md1piA/9dOlaPxBq7WbPEtldc7VpP6w740UITjYldGRxgpjPzlFx/S8FoUoHhGy8sy+xW3kCOGh
WAEsepozj2bm3dzb3yKzel+DVj6iwzkz4nNV2jcRXbzS0manrNLDdZPfjewUa1OWrlOKFf/fjVBZ
1DKrcmDyV9X7Vgt09YBt0esi9nVEcRqzAyoSFLHQUJiroTc7seKfAJytIe6PD7cRJgQmNWrtrmmQ
C2XtMWlf9A6U0KpLtLvZ4keJYqvnXJMlxCXecpbZnQUeL5SGTkDnP9TRGYiInu6attMcZG+YXdO/
6CaGp5JkoRHSgXlVjiWtyfaqQpV8rF17WIvuuCEA8yi+oIe4V5Rc63HT609Mc3LroyFrV+w9mTHa
fJEhBKSpMpdGWWBzhjP6xMs89sTdlV8jD9hJNpMsU0gw8Li107Acm9Dr2iMPU9c07zL95boh7AaL
jUJCSGoXpRp4acU+PUTHIkgP5EAD7ShryslUWf9/c2FUcTbGeVWEnmI88e6BqHeF9E0ukyHEo3RW
1a4fgRMwBeHBdOuD8lS7scdc/ouFLw8UxZGN1+5ehKalWToItSgTny8j0Hp418NliRY5o/FCy3dT
dh6k4667oWEjRwgNNle6uiU4v9541YFsVRjnfP6oA1RHe75uEHuVQpj4RSUhMuQVoK26SbM8dBdw
PdnfYh7dKaZ55DT+vnRNEBd95UxpfgyJJQlLEjXFB86csSWzElv3LP12ffyPESDJFB4Us+oahuxZ
uPvxLDA8M6BS4w4RjJKa+RgWRWF7UdmfwJp1WNL0m9YYp5y/LZPZyBKMs7ZzUJPhDvM644lVsYux
3g4j35Jvt0aEP6L6Rsp6vhs3K+qoSLOmB4Gcm51IoHvFw0q2kv3878ba6F4XuBvVN/IEs2yLZVlI
ieuxWhrHjD5GU3BdwH7A3UgQrDG1FaWcpwE8qd5U/prrtE855jpXSqNDjA6D5Ah3NcJMNIFMzabi
ZHSN2Qu9pxFQNNJzwx96GVWutnvxXgSIS3cTIU0LOoCVFa84Kb1LbsvPwynB7OiK4IMFTl/zyvfZ
sQ/QVnPVY+bKIAX3k5rNnyBk71ZsLlUdL6D8waBxflyOmo5eDXHDm/lYygoKvyaJ/7DJjTThylQT
s49oPcf+usBqZg52gt8Zr5rPfcUvZn9dQmhAopS/hPfKGW90KQ7orptv/gDhGkUlBoCHS2l5BbAJ
8lcUoVy1P4eTbKRaJke4SsMO29VDGoeeXr4fm+/JFHm57kvZ33avuY06QtQa7TGE+Wi2p7fMy+bl
JoqqZ4s0sgFBqZkIIWtKKpv2pmKhTAOwVi8OUpC7/gIeG4+tbLJOaiZC6MLaaz1mCeBr4lNxWh6U
W8MpTtSv78JP9ehEP1Z6uzrAVPWB3P0TLOP9Y8Umv44xFBOwD7+HTs6MkQJ5GkCC03tGMI08OJoV
epJwthugEVb+kiIETMvWtUxT8tCrvhXcSR6roP6A/C5ykgxEIKWndo70nbZTzccgykWmEEIrzAkU
y2SjsmKj9tm9mCGEZQU5LADLqzP8W2K6RjJ4M58+X9d3P5r+LfoXovPmPkqm2IQgPEVRQeLhU/em
9OuimrjFQHJwXtaVifuO5YHJ2zObus+d1iluYbxhxHR7jL8C+0YX0ve8WlqkYB3/MJpupb7TZwks
nsQGRXzkcKhRBUtG7lvkR8M+5GrsNrKinkyGEKUWwCQy1tchODAPmGLWsk8kkqixn0ICuhRosppq
EFvwpd6usqQyithXz9FRcThIJVYICHpjna7b1356sJEk+BPYxJZ63Sv3lCjzjYG6XXurc5e2WKcs
74bxFLMvVnJfHAZT1hTeD/cXJQW3miEjK5uSekOYBZ25OLUS3aioi1oRebqupkSUuE23qADfaqIW
qLM0+jwoxo1JlsAkDVCL2sN1Ueun+fO2/lsrca+O2Jll4CKzvFp7PSldH7TF+zrkQRtJEq1dnRjR
NcrWEWFxtx3o+K0VNWXs89mv7DulPE/jlzH+dF0dmRThsiwwG9Cl2D70y7l0wuWhBBoA+wo0HIk2
u1610Wb9OzbBIeLaktgzLN4k58k4gR61mCRvo91YuhEhONWUF5T2aohyWzScJrt97LHGcv209lY/
0Ki8fBTBneioJTnmS1GgBAjWKTwk3AkPAMU6FC8tcxTDmb3IrdxISmcv+06CMxHNoGORYx1tAgC9
DShIZyqrxKGYObVD439v1221FDGDx3A0FLMtsDuaVq4dA0Ck54FZOCmvJN4kUUvcB7LUMq5zRChf
GW/K8sUanAzla1SxJd9NYn6mkGNTWhdNauaxTx568Pg0j+sumlY5xqE/rSl15FWHN2wv/3aKYlqt
aolqA2LVi6f4ls3VXTqPJxJm/nXdZEco3FfmNGUWeJG4P3S1ExkOKPwws34zjJJPJTvC9f83HoxY
jlXWFO6l0ndx+k5d7ktb9rjcT6kv/mWuym6EKOmoEwpoOKTU3a3uTUcDPa4H4pZA+Gl0SUySnZwQ
MErLKtAebCxPaz6C6Mkj5nLulDxoYlmKuReaUHQFnR64dTCOKpxdsiRJXqkJ2pGxqp/WOuxju3S9
5LLf02crRTi8cMjQjUwAhM5yfiBlcpPZxCf26A2L9Xzd6PaoRuhWlnB29tyl7ZIyoKM7wy+awDx1
wB51yILIr74ywC9hvv+5P6VB9KB/6mTYR7IDFeIwKr/FkGJzyjcMuC9YY5IP1xWUnaUQb/MyUdsm
yZH/d1/t+H5WUNFOwKKXyBgIdwWZQGdX0adjmjhP0JdhWsMKsXWB0T8QO9EIEDbaXZNO7nWN9vyX
bAQJITCtuk4hhQ2EvuUhV2IX62YTaAauC9n9LhshQszrbdKhcIQgUYEFyfpULLKG52pXYvq11UKI
dmU5MIzEVGDyqT4WzQvRK9daXpXWz2VUS/vnZWIKgyJBN8VCV1sCyzXr8BLNy/txepfHT8n0hnsW
sIZ/iRBLXXaYL22uZyh1lT+6dHTsrAQ/1V33po7+VpBQ0MqI1fB+JSxrDWflzIk+ozqCwatT4VeH
QRZX943gopZgaVjP5Gpo4O1UNc25CgdXNdI3GfNFhGBnfFY1K0ks5tn8JSlczu+NXPZIW//MP03t
IkMwtRqlna4ExK6/PGtnK2g/5G7nkMbRQZ8kx1GUHZpwRRhJ3zIlsWM/DOvDxNobTgbvunPu3q5b
MxAuiLKwM2MYETVXuKx1nnW44bfs0B2iYH5DtrAVJdwPKlhZpl5H1DQZuxvb+Txy0jpNYv9LFxIu
gj7LUlYPKJ4W9odBcwf7hS4Bl9HbS2KBIdwGwFrWOw2cFL9ov20vYy8KlUTO/Xvgb2sTc+6GKXPN
VmIBbfjQA1JpaJ/s1msH2fjo+qdesWox427nLmKYYMODj2WHWj8YNXG6/LbK7HOlH2j8eZA9miSH
J+beJMzTmVGUSS08ZivzYz+WgCSl1RtKaRuLM4WQoBK1mxpU6rwmq9yuKJ8TPfzw7xzIFEJCqU9N
wtPB8prI+4tYwGIovP6TaQfZua3/v8mFl8aM4Ti4HWiB4dibvn5PIsmTeW8nhm4PTYgIHXqZsUnT
lZoY+1ho18dBgZEY0CWA77m4p0fmkVN8fku3eytWiA5lWlc971Gv0flnLftKwpeplMx77SYKgJDG
soBpUoD1/X56epQUWKzHJTdWj1P3I6Nf1OyJFc/5tPjXrWI3cm8kCWdo2C3KkgvIlsMF9adHlny7
/vu7drD5feGwxkbVYo771NNZ5k48v7OS6FT0s0SN3cCwESNEUnsCqd4SAV0pW4IqfsyrQw/kq8Kt
BmDFGqdJlayBytQSYqpNeKoxsJx4Zho7lvFUai9ZK+vR7H8bCy8vIO4BVU0ICpbCh3VGEzteZAAq
rB1Rp6XzLHGj3dgNShgTKN8UHB1CejU1NR3TmoZeMhLHrAbAkiZub8aA+vhy3Rb2r/CNKCG3ygq7
I9PYcb+fXfswHkpXcW1c6KgeN4dBBri660QbacLxKbkRGWNi4nEyfyLhd9W+6cBzO5LOzXtZdrJr
DzYqJqZmW4yKFGthUbdZNgNsdSS5q6n9DSakPZ0vkriwaxEXMWKpmHGzKScTjJxaCxxIUjqxdNZ5
XxMYG5D5ybrc8HvoIUk3TYuOeU/jGR06twiWI3P1Q/cxclEbLKTrhTJ5guc2vUr7QeOKh8ekQ6bP
dnqbVrJsePfcAIkG3iPdWBGrfleqKaKJJGMfYs5g9rvBBdIqGB0D9dvyU3f7hzRoX2RIq7t6bUQK
etkkCgcSYV6tiJ4s86zY9/PiXfcnmVZCEOropNAoxjOf2YdZe+mb5+u/vxsZLiqIUEFx36jhNCjg
WszTxqWLfiZZ7dpz/X+kfdeS3LoS5BcxArQgX+najx+NpBeGRobegJ78+k3q7j3NA/E2dkfPE9E1
AKsKhUJl5h0dUgGIY9mOPyq7lS0uC9Ukj0qFQVE5sfS3ObR8KW4vgJT58sieymY8RUb56/bytuuH
lU0uHdEumyED0aNT5yvHETyNdupJTvp7ogyAPDv3J1d3xJxDW4BroFv/cUcetRCxWQEVdILX6Edw
Nnq5twyI9E57Up71neEv1L+dCA+4mQ0BlMAAJZ6hLb50zjVANFMKbcNIVuwsae4TDGFV7NIAvdl9
5IYL+kFNBx29oQIK8u94o4MW5EmKySFmPZT6nRn4o6gw33J+TKib4BiGeojOj5zmvcZaNZAx2mil
fQnOlnKMIKbbStZB4CZbV+m1Jc41VRPdtChHp1VO/fzbAoBOfHpHGIYl6C8gaHa37W0lDgUk/gq1
qGpZvPDGAHVAKQZi+LfmIch79GyyjU4Qblv0duDSu1rh6r5o6EYjxyOdG1zUZwVaxEA5PkwVIAzO
7Mge2Usvolv1VjpZm+SSsFKNOlpSo+4Cd/0WB0DsZGOaOJMs32VsUr3b27gFuf3XCrkEHGRNk0HB
V/ovZTgY/PLd0jYKbMWOjmx/257os3EunzZBmMZSBP5dq/Nq2u7DIn7r5EzEvSqwwwMDSapbcSOj
ZxCwUvdmC5yTqGmofGiSJBN1qreNoYEI4Q1AufghfGZkc18pSuyNCshUFM3OwSpcaoIIW7aGz/1g
1vrHyhLqq7uiObdFYEFtHATePs0fJ+s57yun6r5V+XNSZKBZEXV6Reta/r6yGAHt3eUVvD+Pj333
MwnOmiq40f8P/7uuiouwMMzbJFD6yMNso9s+qHvzoGP6OvFqe5mI+0h+X28iF121QcsYD6oWBhbQ
6CvBaascleih7N7iQvC9to6StSkuspo2AK58RrdPjbNnfS78hFRPOpG8gRie1ooQL9uZ/rqRXGRF
wxSq48I2rKRQ1JrDg6nE7u3g3ao+ViviJ5O1btJA/IbB/7g4DfpdQR9bFNdJjXvQSxL9uG1MsB7+
0cTE0F2UVSqGXoPeAxPOudIlQTLarDDWC+JKm1yzaguwbuoug/99ZCcupfb4rvwAZcjnFoU8e6eD
3Ymw5YK4Mrkrlwz2xFDLce6bimlrxmfJ7KAR49/ev82xoPXilg1eRW8t0yzQTDwIQEajPep+s4t3
ebub/KW53adeJ9rNTYcHbQOVTQNYIcp5YIyB2qkbsZuJ6kS9nfQYVW6c0NO+QCZFs6XajnBoOrqT
+plTCqxv7unVOO+b7QD5zmjA639dQ7lwZ45+LcLsbnrkygRX4dC5NpmeotBvUQxjePKNpEwAyt88
/FcmOIdMKe3zwKBwSHIf98SJTLScDGpXtNjddo9NSwCnEdS6wG3wc/+pPkZKneEVr1GyU86q+yhQ
7s0o/hTPTPSgt5k3Vra4HG+ETUWmSI+83kgVNxjyA+gp/CwbH1kV7Fjzbe7Zr9vL23SHlUkuz+dy
NTRQLoM7WN9mfa8WD1Iv6DKITCyrXscXUaGkWgGsOwUP3bBn8ZmmH4A4K5qO2TC4E5F/jyqtTOjD
0Kasz0w3Un/0Bt4nBU6wffpqoGewqIXxWD7JYiK8UZsUs07Ba/tb0ijy6/cA2j6zl7v164eK9pU5
zr31WMoqMipgUmhBfIh6KU5syxIB1DbjdGWFS68mlcrKBJ7L7QfNl43qkLEPaL5qGNr7Z9+43CoB
/TO0hqS5ES33FsjA8KrT2RVLBL1A0VIWH1w5gGTGDHJ5eKC25odQeWMfkEP71zq4yBz1KGzCDORO
Zf+aFkemNbbe/f+TSP3LBheKs2YNAeDm0CfrJWt0TNqwX2Y8h7FjpvIgknTfzjXXL8NFZTIXlHZh
Gbi6EjlG9aT2lRsaqZ3F+xqdYSMTZOztLHC1xx16Ux6Ww6QaqkvIJayIW/VPccmc29lM4AZ8Q5OW
dDD0NgRxVUWeO7P/JAcicnCRCe5wi6WxV0BIobp9cp7zS9A83l6CYJ8sLvQZCySWMWgIml3t1wa7
0EZKbUtIhLU5vrkKTV5BIkvGMk+zGRCaZ/1777ag1vjZ7qkzfDfs9CHzYr87iWbaNg9TdEx1CIGa
0BHgXDxVJfBe6Irm5iaz51L5Ksu6b3XB69xRwZPK8lN/3AJXpjj/xvuxBA5HlPnRyBikBDR2MqtE
dTszR2wR671mTKRCu+kbK5ucj0tMlizMlixK2pbxOM/jrNh1TFJR4hZsI4+UKM0EGA0dPBFKpdiN
ad5BBvAYpopdGpkgorbd5Lom/j0HrHZEMSsLWESXOPF+htQcttM1XrCL6HwQ2/DJXkRZshkEOvrr
lMposfMPlnGFCekJRCUuwGd2Vhl2nzwokeh6sf25rla4pA7CaVDWJgsPi+ol7dMcC6qSbRe8/j7n
7UkRF4BeWZYbUND8pA9V/mO07lLiW8I2zvYlZrVjnLvrISYQ0cM08Xi9QDnLnfEAMlHNBkbfm/Z1
4n0gS63McZ6esZClYd8C92vtSfQjqe5UYaYVrYnP5kEcBH3CAAiqvgcXObbrZyDOH6fOmdzWiX1T
4OoCd+DRDFqkZ8BOKJZbR0+6cjB6we9v36LRv1ZUwzSg3aL+u0jpgglpMdMst/0P5vwSevGlvMRO
tqhyupVjSXYpSIPLh/gjDa5sLoteF0bWlCi0AmxZ6zunaO9Y8hq1D6mauHV1Cq3KHwfR69iyjFsm
l+BemUwqpW50NNm87qgd8318jNzvzeflRts6kfcBjS8Not86nNEgROXz02goRVpKpenGVWMnGJFm
1ee2f/mAu6+McIdyZzHGlHGKvTB5ZrMttZ+Y6Gjc9vaVDc47tCEhY6y2CxNL8qJ5iY+xxF34oDop
3m9Evr6ZYFfGOLeA+oEKwQ6VurF8zOhXDYQEZfb57zaN84OgSMZO1xu8kjZu1N71s6clgmJp+162
WgeXwtUeZG0VdOpcTIsuXFrWe7mr9mgs52ifRF52ERFTijaOy+njMJVxmyGnd8FdCyimkfsmFXjb
svl/BtDVpblcns8V3sAYwIM96XxC8II457vb32ZzZn0dNlwCHyFU20kt9G0GB3rln4xfEbSC0bGx
s294AL7TDph/Aw8Q/dLsh5OouSzydf4puAiTEk8AIBKpXbxI+Zk/2iSx1d2ixZxdZMHrlOCbqVzJ
XlYS5jYilNQ4Id0mbF9YotmRIupzbH82y7LAprbQx3FbKimhZQYy2npQ60LbFxBoVQRh3F7JPyb4
EzGqWpKxwLBcC115qWvsVgOffyQCqG2uhKrodxmEUvLHiGcaDpBj0/AYap5UwKuMXqTItx24VxP8
iGeU1UNAA7Bb0dE3d5oXermDV5rom+InKCrFDxqbNfPKIOcEtG168Eri8J0n2Y3S93LKXCnvPakR
UQsJdo+f8cRIqdLPbQPhrcgz+xfDerkdu5tH+mol3EEx0LS1VMB9AX6vDx1kzGsPfHu7D/naysyy
zNUxXkA3TTXqzHKTKDuqWSu5kiW/FEr95fZytpPByhB3TmA4sQGrNXpESyqqMZE/7ovTor9ReMO7
6OATfRzuwKA5FBCMkJouaZ6M5F2IyhauhjsggnQK9a6PcDd7XFKbvA8v+uOM0whUZ67u3t67zXyw
2jrupMA3CrNcBw+C2cb7vpldUimeWVHBaSHyOC6z1UqtKYhVIIyCXRoeDXoI+gvIfRTi5sN5hBTb
R5aFIhkIMcxi8NJ1Qz8bBq1UpLnhrZBKu1deGhE96vbWXW1wjhAricLUEryihfwWxcyOW5DS6KL6
ZPkAfxzl9GqF8wYApCUNaFXI2ezMXQLS2vPoSrZ+KjEXFMpu549e6ySI3vBjJd7KNOcbSVFKoUJA
CCZp3hRTWxlPU6MIvtR2OF3Xx3mG0lXVkHeAvlESgV8EA+eJ4BIt+E58qZA3mVybSRqgtf8e1aqd
6vcE8Nu/cji+Qsh7lgW1jtduah0RQUF5yYb935ngrhBNEqoxUUDlo2ifM/1rFz4REUpL8DH4ObBB
sgqAGTDOmdHGLpvBGxQRbY3oayz/wupQMIvRrBsF1ImxBOC69VZWe8vIRDfI7Xzzj1epy3+xsgL+
MDBC1tEyib8Q5zFHekqd7jVx0d5wTZu4pT+8mbgYDfsPvbxco0bl0kJXhbK2wFtAVprYTVDi8vKd
DaKxWNE2cmlhMoNOakpcjXIDPFX0DDYAh0YfUDvTINj63zSqchmAjgkB/Rooedn4pYwf5vo7k0WS
P5v0HWsjXAZgCknmHoLornmR/WEXHPRLeVDs1I0EDwjbBdw/q+En9KqmTNEJ1yCYpYe2lbex3QfJ
J619luKEOLeDVRBJPDukDAJFXSoGzF/rFc7wamZenzeKe9vK9tTc9QPxojLgFIsVqwRaogRD904O
MFOWgIEND32GbdpglQ3R5qICq6K1ceVjmqRqZjZIRLnc+3l3mnrRhI3Au7XlP1iF7xhMTZQEOL7n
5qWlqj+Wkj0LJ1D/xxXi6hBclhhJ2OWTpC5slJlih3tQg7vzTj4md/9BJYqu/tv9u9Xn4nIDoPAJ
8Fq/05Lsg5XPCx/Ty3gCHf1ucguPvJlP85fbLiLaSi5R6GUC8lKCtq4xuqNcOnTc56OI01jkEVye
CFgN0fAYE6mDftLj++oDmivrPMSjh3sS1XHI0FidxhmVcK1CWq+NO4Ffi6KJRxAXehnncoq+I97N
QExb2xjlccb99NBOtn4ZveEl9UXHxbI1f9R3JlEJSGl0vHJzwRTlPR1wIC4Q7NDGl9qXwQCZD/1L
2MaX1ErtADrWt11iMw+uTHLRNYVWbRAJrxa0qey2+aWlX6PgUx8JmiailXHRNesNHggNdNYK9bsS
3NFAs1l/ibOz2gN+JzjxN93cxP0bguYQmuenya1Ykku9J6Crme+nZMfQjmzT99v7tunlKxtcAdZ3
cTjqS6twqt57XfVKZf7LVXDOEAzDbFZEp+5cvXR0cuQhs632IxlhtQz+82eNFFmLBgYNgVntJy9o
xmMaKoKbi2i3uM9f61kdZjM4doKiOkRMPgxzIniaWHLXn7Fz/ehcOh2HnCKD4wZWl+QIUFWisdKu
9cTppfpQtZg5/TsH4HIpuMyyWCuSwIUC2T5s870mnD/YxIAoq6/DpdI81tMiTxaqtN3sa47q6hbS
kLyXHHKIa3d2iFs71kF5EyWiTTDc2jJXhwVSCHI1cBMtlP7tmVwWmeu5d8uDuSd7UQ3x+1Xlxrej
5N9HfINXFz2KAf+A0PvCn4yXrJ+Aa3uLiKFm0x3ICU+GtxCULuPx4iJmOwn+4zuU6+apch4bGNrE
PhehPSuHQkf742wQ0dEo8FHKJY24Y8yqMrTiMR7X4dpJrYsafpLHwG+n19vuKciB/HB8FJRTBEj1
UnP6ZvgzV8+19PO2CUFQUy53NFoJncQSEEbV2mvsMqj7278vWsLy91XhN/dllNMYswJ1KL+EevAi
N9peT3tBnt2u/K5RRrnMgXn7mQaSrv5GakdOc4lc3atPi3RmvTMAqD/cXtd25bcyyKUOpWNTbwx4
r2jd3tUclBWn7if4tf0htkMw0uL29kBEpHeir8XlkqIO1KKGkiYkaMk+DukjAaDh9sI2P5hFDFnW
UNeavB42HYCiiQMMMxl9bkvjjwQzJDr9yPznygi3jiEz6iCqZgBY5fOcOn3zYIoQmZvpYGWCS34G
+hKtXuJQxJjePWWqO/fSbHeMvLJ8FE3f3N40i1fDtmTIf0XG+Fs6AErHQfhJEg3nbaadf9Zj8ZIp
w8CQ4XJwe4btUxX44PZ3ldJ0euhud/Xutg9sR9PKGJfjGkqzLO8w29r7xYviMaCa9K/Wowo6HMzs
HkVUcNvBtLLHlUmzrsGha6AjFkUn2U094i16tMphxIhA95Acu73ocV30ybjEFwO7UBYFKDdq6xDE
u47uJyoomESfjMt9EGkcWVliRADNFpb6aeF3SeOWBWjoRFjF7bMeYoymioHR5bXx33nW6lQwxGct
usrHcLYrP99ZrwA2jZ6OfoEQ+L49ArYyx+1eNcwKECBseSsePLwvHBeofe7Muxkahrk7oaSpHNEI
2PZDysoqt6FN0xmVEuOF2ryM7vI6jQfVXYvaYlH+Eg14bzvIdUe5E0ULLWY2GM9xQyl5lafAQFjX
F4CgPkKCDyqHfz4dd5IAwSIPvQL127E5dPKpNARDxFuZUIUEzaJ2C3AunznUgnVTVciQTGkfg0Zz
aGp4RmHuB1m0ZZv37bUpLm/EszxivhRemE1+7ypOBEVxG/oIkv0fDSH9FbMsgmQlWh7n+YoVq7QK
S93Vy0s+ugnwpSB0TtjX2zlxyx3WS+M8HgrjoBcHjNBN0tew+lZNiLLg59/Z4PybANmUjyEms+j4
QNK3scFIuShTbCWl9To4tyaxYRSjFgAKaX4rVHewQrsOmC2lHlCSguvV9qdZ2HlVcIyoPEh7llpg
PEIc8x3mUS1nCn5k2bEcPt3etc3TCqzr/zXD3zyynjRF0hSYPGwdY5fPduPM77jqPKm1PaF6gQoC
e7ttc3sXrya5y0YCDrciHvGl1Bq8dBpMKn6ddLtBOmqDCEsqMsZFVVt2mTapOfhmQS/iQKLDbUoN
kIk4doegT+1GbQUn17azX5fHxZSRG1nUa6BRaZLAbmZbDT73wfPtLdyqZddfjQuoASRulakDbZCy
O039IceCXoJoDVwwTaNkNelyeWrN/h5jvRi3xRDdJCIME5nh4kkpJCgvTxPAYOnRiE+EAtOyu71T
m+XReqsWB1ldokKltQqMGIHF7cy+aU6O4ihwxwUYODuBPTzHbvIqam2LPg9XojftMEQxWvbAnH1R
wl1rCaJW9Pt8fR4qKQFdD5RDMEoyfjdkEbfRZkm02jUe1qiOlhT2Ed66FoRqM9qRW71XnrQDjqFy
RZRdm22etTUuI2TBEJtBCF788JNxrHwwVp5U4gA1A0JEjCa7UMG0wQKzr0QI+u0kSylogTXMZvES
c92I8xyXD8D1ya6ZHzv93Qh2+vRZ4INL+4Zv76gY/fqvGc4fgqpX+4ACiGg8LrWXvNcedNRdYk7+
5YduGeIcQ8epZ6U1irxU+1zMz5LqR+ZjJFM7MpiddF9ur0uwe/wT4qiEYQY2Ruxe91T1vwoQeqse
qUUXxO0U/s/u8a+HY6KnCkjdwIxHHqim2hN4eefmfsgfB8u9vaLtwLqa4k4LrSwLuQ5awPRJ8jVW
wnetlpzbJgSfSOOOBwqyntAAEbWbjl+D2WHtAGKFczi+QXY7hCjIbWubGRa0YYtIGsgmeLqSWpOG
MA1aze2q79TYDbVuK7rgJXk7WayMcGncIElmlRIm6JJDfy5wfWqP/1EWArHx4fZ6Nl1uZYrL5pES
BRoAvJh7J/thOjTDPk6+6h/RAlFXVrh4jUmrNhLDyCHrv9UYmOqC3TR+oI2ztsGFKlSwzFzqGCDX
eoUq5DhIO4jgCIrIzVvfygrPRxIHHcADGlbSZGhjUx+SPi4tXIDxveIxdEUH33Y5ed25366yOm3V
tB0DOUBngOyke+IVbvpTfWr8wa1t9iy55fttdxC49+/lr8zJEjw+Z9BjGpLyYobNA1HS42Swl78z
w8WsKhmRzuJJd8PEAY+gqqp2bIpYLgSu/ft+uFqL3mZElRSwdS/yyE0KfnNFgcjIdO7bj+C7F7J7
A1RTKtX43ngpDRBgCxf5lPFkkdda+0h5uvr9Jc2ultIUMWFRCSLY/2dpuqUi+OOgW1ngClSSg4ap
opjcNmswShQjqCST5WLumFnst1oISYnegQA6RoFkJ5QqwRTdZg9nvYNcykszSlkp4WOBss6Z4Oex
V7f2k9TY8aGHilx0lF76wRY1CbZ95PrhuPQ3TIHWhCWQihlkwKfvRA7hjL5ORUfu5jm42l4uAVax
mk+zBDta65OiApGhyMJ25F5XwqW/zGpDpaKA5BdgIi5fp+lci86+7UUAe2opy+QrPw7UdaSPJybj
HU2y7C7q72ZjFjQ2lv/yTze8muASQwFlVZp2GRgm/GV2XPIanx3anYgjevuzX81w8SQbTRJZJVgY
Na20Dfaq9BjcjCYw/IimIbY/y9USF1d9QRhYr9GEaq1dKv006V4bRePIok3jYqfOSrMOazTI8SRd
sUNIT/VCzAWWxPaxU74xwV32f5yB1zVxQaNME0ab5Awa43G7N6g8OWXeO51s2pKk/LIK4wIpJ1eF
QFpOutSerdGri9QQHcWLL/zhKwrAKgBky5pCOI8nmtRaVgkV0gVSCr7y+9LA1LJmW5B+QMNXaW2h
osGm31xN8qe/zsZ07mpQ2YfBWzq+d0nvDPL3D8JPgBX879r4Y3/sqyAqNNCezPcUzRXQ1aG77Mho
YwN3ULriB+tNP10Z5Ar1SmnGslRTCbSQEHORZqiflH4WikAbog3k4hsiFsxCbgnciezGHKxnwyfL
apzGmv/SO/jTP50JTdQYk99G+JYF8q5Xm7d5ap+rpnUG1SwcpimHnGqvHegLjMh6bHvmzGwS1PKb
sbnaVy7+DdLpTROD6TzWfFNL/TKhd4OpW56l4jSn/bli5DyOIoJo0T5zKUFup6TOG6K6EggaytHW
yX2YPk9s94E6brU6LhMwTNUHWgGvmefnWn5pYsyuCDZQ5JjcyZlO6tBZKEI8tXhpO68qfmimwFc2
z7XVKrhEUjDSN/GwAOMUw2va6ZsSap9ub5TAxG+446qASwu9HsCCRt3UOE1B4lGtcW9bEOwTjzNu
MmsCUxjoJo3WPOW9dU5bcpQjSZT8NwvF62bxypGVOjIiWfVyQod7fb8AReRdtM/90BfBMEWbxiWL
sKVKQSLc6IK03rUYA+4a+S93bfkXVt9lJizIJAkTzmrQnVlVvGsp+vOmCOG52aNYbRqXBZIglM0a
jXNXniO7Kc9l9BDLd/34GRfhsBf4miD2FS72K+xS1kvwhDJ/hjyqlxavCXsIQG31dx7HBX+rzag5
TODiCHvIm8aZykMui/Rplh+5ccgrXPiHuoxDPskk1+iGcyMV+zoPHSuzjvpgELtMJdFUi+hTcckg
iyU6SC0Y/GtSe2p76tFFTduTnu8tAN+j73+1hzx6CIzTqOiHGORwZXVnNuZsk3oeAeC3RNRDgoOI
hxDNLK+LanmuDi7mEXLgp+URNMMsw+0FCb6XytURfVpW5TBYQHXVAbGbUPbGWj9hAvkhG+dLOYuc
UJAj+FGDiaAZkxkgCugD36wuXfqRx6dr5KpcgjDLkjVgysQoAyF2Z2hOYoFShpj+7W3b7vPgORp8
MrKuQLb734lIBc+ZNRo4Sa09BnN9w1nE7rO3DPMEmNx/F71Tb58WV3NcWAVjk7FGw8hEWOsghyc4
/Ga5fShJHYpWtnzxPyP4aooLqCIdRzJpGKNdXj7GwoZGU3nsHXYmbuJJvZfL3u29FKyNf2oZqroG
Cx/uBYmi2JrpppLsDmhz37ayfQu6fjGeci/WTSkvO/CaLlLwM14hIAYn4fqx4IKjr6IPtp3UMTEB
Uk5QqWtcUrdKi5Zzh2G70Hpj0UXXL7gd2J1InHdz71RQmQNaj1bWbzddnYdV25BES5GPJvkw5get
2aeiiNpcycoEF1G60ifmMKW42kzMBzjvcWS5J4UBMl/15fY32kxGK1PLaler0ZJIyXS91d2qCvLJ
LjIqQ0a0o8o5kKL6LJFGf0EkjIKkLjLLfauKDAFq70Z3ZdQuBSuc0ZDcHmcYaOr3LNAFKVe0oVzq
aIssbwMCXYQ23IGC2WHVF0O/DPK325u5eYCsNpNLGbGEm6FSGRTHfWr37aWdvgLR4oHcQZ8wY6qc
o0EQyKKFcZlDIVEFQBMxXKk/DewOiEtHaQabdqIu++YhgjbC8p5oYNB0qXlXfmIxqqaJhVDG9o1Y
UYJOhpV/iMhXXZnhzsYkT/WhCvGhhuPgSba6Dw49ns0Lezore9Eb8GYkazhMZPCBamiP/HtNeT6n
pTL0GOSafvbGCyv8ohVdnEQ2uH1TG7nIsxh0eaZRPihN+JgDxYLqzPiIh6/Wwm2cHgSVPmeAOxbh
8JTqsj1ohm0kzTks5OfbXi5aEnfnIIlVoAIDIL4Od1kLERN/Fk1QbHrbajVcAswGKegnMwbzn6K6
dFZOkloL2umiVSx/Xzk0ra2RQsUWarmtn6i5XfRujme321u1meY0XTfBwAKyfJ4EL5TUtrS0Bjxa
c/WEZs6uK4gdsnCH5xDH7Dr/trnNbLAyt/x9taa0lYOBalgTte7l8hDm34bg2yyLuGW2t+66Ki6b
ErMjMSaOF58+wd3skLiqSP5OZINLpYXERpyyuGPoYBaan+T2LFREFe0WlzvNEhKOVQkxra5qXSp9
wYi23fZPiSkLvEBgiKf8GcxE03qygDMp8SM5voSWttOVxhmyUJAGtsdari7AM+CVqVpJUaGAGv9R
/6x5kDWy0HwAgcmOQGzAtGtgeYa3gdoiUvJtV7eIAiClAs5PLitMY9vHlT5pbpUlD0VKdlFpfpo0
VLRT9CyRVPAKsn0b0K72uBRBzTlUTQy4/GdayAkfITuLCZcFq5Q+B94guORsZ6SrOS5dVH1eFsps
6oAltF5Mey8mQta9bZ+/2uDCt9XKicwSCob00+z3gV24obe0jvTd4DYPw2/lIVHRLLLJxXLfkzJR
W8jWtZOv9IHTlz9lpjsfyUvXhXHBLOdmVKkBUNfDKNlMYk7T7aPgrsssQaRtewUeO3RgOnQgUbnj
tquyRqOA0QH0EO4pOFokMDNOn007gMRG7I8ChO32DWdljzt2A8sImWYARJedZV8D7VFr1x7xQxBb
iIXR/oc13bRwVYRwE09PlilQKQefJhKJQ5z2gMoyWu5TL+lh0ecBwf3tz7bpG0jz/9ccn7c0K5d6
Mqqqy8rE1rVDpoBzrRc0rzcDS4eGAgGbJmiFOQdUplpl+QRSrwnvjBr5pRqCb7S9iqsBzvmyuYXu
TgNpLUYtDxcbvyfF3mC5YLMgbYvT9Y9b/Gol3HkiWx0lJALlmpnTT7ra7U1GX2pT2YOJ7ZDpw2Tn
MS47Wf2g0+oQRsqhHuvCbindBXV80a3AiZT2Zw9Y/ThJ74VaEiguBl/THFNuam+BHrEvnsZIdsdO
dolavYR1mjk1+6JmQKlnssfYfALq6JeUERfEUpDJAVoVpK6VBQJCU8ejjvUwzeNLUA65DXb6c9tU
eJ3L7yeT+HFaeaTKMK88nfSW7JI4up+nAti8DjPTJKvwsDC5VJMcOWuhZljvJT0ObZanX0Kd3U9l
+jp12etgNQ+FHl6SYb4L0vkASp6nDgetTbT8zoy0V8WUfEPSj4kRHptpym29CHZm01yUoKROpSm7
gUo1mOQATFFrVx+TU9Tl+7Yc/UwpceU27gy59vQIAEj8uxFurUMT2DSTn/DY+sj0zkHR/S4DnTSQ
3B6p5bMgdciyvXS4r/CPV2Xra0kX2iSdfdRnxwE6jUHWgcSj/9Er4DgFgg7sVacCI8gGI4c+Gfx2
lM/yhO6MNRZ3FVZjmzQ4yVZzoOUE2ruEfNJ0U7XVotjN1HBIxY5lNBwx3P9Sy8SD/t8D5DCe+pic
FanZa8aPqYn9OVQyuxyZTQYVwkY0P2lB8aPH/KuZDO9pWTyrpewAxvIYR9pP3eim3RiArksxI79r
K19nml3V/Uti1GdLng5qnsT2xCbXKLOXJMHsXdGes0H2SUIvZCZ2oWQ+dKadNDP3tMofjSA4gCbg
gaEB2U6GYVeW7ExJd1eGlV81zSmd03OgpE9SD5BhmR2kBAOzAXkerczvS+2uadjekkCvMshOZkQv
oda5c6w9kyhGb2mMnaRjT0qS7yh2sZ+ZD5TzySQJgNXZ5wrgFoUUjZ3O9IEMnQPJLI/EGBYzmkuf
QvoYUTsTvAxKqFmUymUJ+TVCE6pojF2fa35rka8KhTvHODOl5iEbuleodXuBHE42BLhqJ2AyNiHc
SW0+ANOQMTsKci9qclumlS/3ha3EoU+DwWOa+a1JitGO++iQmf2+7tpdK892LJeD3STxQwvftycz
eR6GJLSHsdzBzx0p/dLN4XNL9UNYj75MOica5Puolk+alj1banUu1cvUoyrrqZfW5VuISInb1q2m
Fpx8nweTOTELP1c9NEN02WlC5bNRJk4W9qONWQ9HbvU7pk53fS7fsaB/Ar3RO1MlXxmQ/7FbRWZc
hix+BHXdJ1kfbI1GP+XuPU+LswSeGEOPHZIYd7TrwIq0dFvA1Rl06Re91h5R2Hwtk+5cRPoZHA4X
NqXvrE0nOx1Db8rokzGDj7pllyyQvEo2n4M4PTQq+RQn0cHsMj/q+3Maynd1kxZIFO3n0WBLG2I/
VtnPriI23P2laMCAMhgvlimflBK8ekpmOnlSfDZqYltT9yzP9Cf8tUcL+RNi0QPc1WNzlLgyYC9p
l3ilhIlwuX2NdeqXgfq5jYFTiivTAbnTc2uShypmzyTt7xuD1jYtFaei2sOUx+e8hhxgkfk0Ms9M
YY8xwyNMO1KvDKrJ7rtpeXB8bOvormPyaYJQkh13xp2cyDuLpceqDU9zop86Uv5MxniGto9pD3Pr
sSncGUbiMB00IVQlts7ol5FE+6JW3LKyvMAkGGSK2sYezW6yLQP5B9d/ImVvgZ58B1uCM0NJPM0X
eYDkse5BIJXJ/4e061iSG8eCX8QIEqC90lZVG6m75VoXhtyA3vuv36R2ZpoNYQuzmpjDHFrBLAAP
D8AzmcQ14/HzCMqYsbLdqV4irezu+6J7chR4O4Oll2YrfdJo58EYbpJ4PKFW+Y2pa5e5nm8Nc2k8
PW+Y39mgvVqd9AypiBhEo8ro1nOenAcLcQ4yLaOraIXmGuA6BLFvvrm6Y24RcTbiZVViBV2+zJG9
meyUQ3LIne3UeovQZxn0JBme02o6Q6y1CxqlmYKmNRJXM7v+rM96dk41fXaLdjPhoEsDzg2pKGhb
l/5Qz4qbFVPmGQa2bQ1W/8vozFZYjFBrL4q2cU3agRkqK8AAQ+ImWLJE9a10Ze7amJcaKm3BsuAI
0tXtWaGp+ZnOc+eq7aSc0gGVEnhs1Z5m1veIwEEZz/RmCL3erDlFdV6alh4oWG9KpwicGhpNurGi
FqZnl8LsvSofCI67zLXVzicaQVtkNV4GqG6ntn3H0gVkS2xwl3qF1O4aJl11Wbfs0nS4hxVd/jjS
/LzVDCGFKizswk9p9dDjOBlmG2wiWIFFe1/q9MPY2f6kxWGsZI3rKKo7G0bUlkpQla3ujXoaKcp2
25rGW6sZ7jcFaT01v+1xpdiW9NNSwONYit9btuOmxfJZUc0vOp0ue3ust1jopEfz1tAxDGgnUd5W
11pHHJIGfr4FIvn2otLiBP4ZV7Vxf2Cj3zab3+ndjWaxu7prv5O+asHLoJ6qIX6/TtupoMnkg5/C
19bioYSzmPslSrPpEUlbFEaj6hEM/JXjQXD7D13J8FE7tNY2dZ0GGr4ELNjwE008ncopi2pNP5Vk
OdXsa9vU6BioonrpThV2QlwqT3mnhPVUQLIOKgx9e1bW2Y2xILnKLurceLVqhKbOfPiDd6XNwsTs
b4y68oeh8aHaeV62InVHUnxI9XyCGEr5xrLTaCjXjxOUctwCh41TFlFadadN1bxuLVyk/c6rAX8P
kc0yr6OcFLmXq9Z9s8UXbR1uqrF9oxA0AyvoTxtwYjjrpTdTX13B+rhZXqViZ9TTj3qi39CFelc5
9CN69ksgVbOrpdvzXEw35dBUAbG/avr6UCTVc62sYL5A3sUySs80kjeKXUfDMBi4VZkXO0nepW3i
lhv0qcEj1jhNVJbOHaQkv7PNRrwX/NiaAX2xDb2utPRWVQutJr6rbTuKY/jvFRHNirwZlTaCy3mA
rvcSWmy662wn3CrDzeo0UtFqny2a1yaKO+r2H2ZWvCVt76rbD32uI9vW74g5PkKuK6hno703qILX
1ZhtfumMF2oWN3nMeneiWbQ7OzImt7WaukMyncCjE5Qx3DijCpiVtE+5ZgT51H7Rkq+4KOCWS09a
6zxmsEClWj0lbogLOjDc0NVPZJMx9gkjFCZ0XWzbMhDF5t6GBlmqaSRgD5prchl7PGYyOgYDS8M0
q26HrpXEScWP0QMg9zhEWY7TQ3kM1K6fJx8tTVGJSpD8tjzv7dZ4Jkhe2ftD5pf3xwGOi8DULWU6
K9FYVKS3g3KnLPc66pRRp0u7b5suCZ8KY1o40tAGDW1zi3CPHQs0Jw0bY0i3LkVgf1mdH1mR3Sp4
x11/g4p76V6A+PT/MtpM6YskDczPq8dOVZj41cfl1N2ob9TapcF8Su5MWZOgZHR8JYA9wc2PaovR
bYqXjqOno+y7QomqkX2QjE/Yp3UYH2ckY206iIpQ21cGqp7rslXc3LJjiCstxCNap4A6NyPBrLEv
djxZbtwxmTCu8Al++Amc4WhlP0xmUwCTfYUw+dB/uT5G4cY7fH/HP4SlB2Ve1NLBKdrhOHcLR3to
lxKXBdznWOG8afr8d2IKlrnndaAKqfKcKJ2dq5XtgMpW689E+cbwsLo+ImFM4QDAxRTAsdLaNZqo
fccIoA7pjjQwQeV+HUTb99AvG/qAwu0xUFYqdT6CEmVoneqxTtAGmWUocK22rW5dZi7lH2va1RSi
IJueunFm1IZbKmp5sboGDjqna2YHW6kublFneEA6iYr4FEseyrKDwDgUqS6aHkOx8voPF9vTX9Ov
8ewqlgEWDUtHEXw8aCTUig4P3E6jkmYm8R59QeHcebJX0ayQuMWlabwf6M1GKo9lKxJesiI7cdzN
clBSYEGiRDd3czgYcAGKZLJtyKsY7hxsfg+qk+kGhMlRHa4nW+JZhbNnQ36AWJYKkgluN1qJ00KX
EqeG3lvu0Fl4afi/sT4HBG4/Gm1el+teaWlMf3RFoOqS7Sc8iA7f56ZrMDaVODYaVUA6qG2PPTFc
pQV7NYugAWXpMnlPcWPMAW+3lMPyrGWjJ6RGL0d2RtD3pN2wgOKx8HYOs/sh0DxQDZ/o21SmPSXF
5UKX+tZvLXSgdvk11dtuTbzS3W3v8raiNkxBq1JF+T+o+RTfKw7j5byPU24tInkouKo+VWfHRXTg
q/ldB92s6m938rp3mUFybmiZLAOcJC2YjMretYYPUvleCYDO5+GTWgc3Ay5mIN6swM0wp7IMnHgH
v0wZ38/bJemSNx26z5LbPujOe8Po+NwFW1AELJQ1jMoWiO8CKjNla9PWRiuqSy7lvR7gRYGyp3Vn
Gst95v8ON9IuV6LZlq5TwjPGDLjaZivYTf1BfcvUTxvFu1jilYQn3gGCu6bEprJYC3grg7rUothK
bhpjPPe6TKRTbAovI+GcXz1VFq03NIGxxiv1t5ry/brrE18nD+PYf8DBV1QZFFMRXdL91fJ2aass
7E654iZPeJFfnIddCS/RXfpOArtPzy9HORJgho7iNM3gmVV6y9yglwPSdcQuwD5X+IlvvtUiEg5R
fN+erqMJJ/EFjOdXqct6I1uJDbuMCd52i2eY3nUE8dXkAMEdvkXqsCHWUIuZflg9Gla+HdGw8BHO
yrzkw3yLaqfIOLch+N1dWSmS8Hg5YHOmuBpD2zN0Nfn1tnidoiiBpVBE2LpxjkrUWpljHYxSRgBN
Bsub5lAoU8sUFiB2nqAl7mEvaOzfJz55y24XbwkscBG4q1/6ym8JQSA38Jf58KyPc2NPhUbRuVjM
kbI+tvP9WEmMRuy0DhjcqZ1NhqoWKdv7qZqdERT9VG8UzzR/crpVUCBMtPC6FQl9ygGRO7fj3kGZ
x6CBUsRukJYAeU3vpTIJM9lm4A5pmqA/HCEeVBYqF6M6aVTS7SH7/m42B4di9kpsFSM229Z90rXv
6++VPR9miTt+2cSMUqVgvMga9VKmn/TEuYDv22Pd9j3VUII1L16GSFPS6N+7YkYw2g46tZSslWSY
fMVwVS55a+xdIOpaR8uSPEA6UnLEyCA4n0KaPJ2GDuLJjab9SOzkREhzvm5xYvf/Mpk25zsITrEu
WUdM5m39ZQx2xvnETz7O38CN4kEpIioi9VGCKfH9Nuc4EtVgBrjTd8zd92tuFiqo68jPymV3ktfR
xF4K1F0qEtQOOu1fm+NYox1oW1CniYTbGbc2t1rqD12H4OvSBnbfuYgwJO51TOH7Hu/3vzC5LTDl
QzysCzrpCuOcJp967aEhj2M7XpS4CK5DiS9yByxuN8z5sHVw7hQXueLdTsuMoPXD6GsBOVWR7OEn
Hhj6DUzoE9oIdr2ezLbSKke3VVSU5/WdZih4zWRnx1D2kDVC3b1k7cT+8AWOm8fKyHNrYyvKO+qb
qr5oGJByuj5/u0v99R7yAsFNX5VoTpLBnfiW0T1aeuYNBERLtfJjan+runZv1vjv5PGNwD1dyq4d
YxYo9ptx8Uh5a+uS0UgmjG8BVruiye11hMrichP3e+7x87h+uz5jQovTUU1kEpPi9c8TV1hFpcd5
r+60C2NAvDlKg/jMIuyuQM4BLvKBR7D974fTxHHaLc0gIw9+HvvRyvQnY6Hfrw9IBrFP6gFC7TsU
XIyoh4HytLe06zmu7PfXIURWdhwFd7Dn5TzRFskFsGPcJO0nk4Ub3dxK1jj8c315a9ZV6jjQ4qWG
yr/q8O4xQOEFEqPZ8oZb52YnTJ8sz4mKf0CYLh7UCxh3dBh73SMyYOBK6ak71w8lfRih+TMNEvpP
4d36OCruvGgNBJ1BzY5mBf+/b4UaAT43hyv/OFywkULDKy4QojvPp2F2oXF0ffH+x6yC1QrlKhCm
40kDZjTRtKigiXdqWiQt8oidkSVD/VzlyU4r0QZGv85fUL/4iEFfaq0pcJXXH4yeuUbyZFJJNEps
7y8Y3LWCJc6qWgqI8WiTeehgcDX2OwegjmAzqrzBw23xnWl1v5V9hmIUn7RvU/3e6sNSjyZ2l1aS
E+JnS8IvFn9A4o4IsJLNKDjcoKe9173e79Ja83tUHv58UTqe8YAk871W/BlnkGWY9tPhV3SdqiZY
F1RN51wHK7KpV6x1l+sZzn2URnMIJt9IVpMqdrmgurFNHZva4escp9XChO6aiPRp9Tog2WfytHhb
8PNtFUjsXWggL2h8meO2LErh5GjSBSlHoCPv7LdR+t75YkXz7QCWDFa50hEKDf+AyRnlkiY9SMXs
XR6tgX7u+mGPKafR+gnB/kAP0SruyzJ2sll1OAfGEOC2UrSF+NmtHRm37DK5i2d/I9jZzJddnWQD
5JyYtjITVXxIp0+QuS1p61Lz0yQryhbdz9CG95edOPvKHo4yELiqTM1y9DtAmRGiAd2Amkc1qrvG
nZw4um4nQjNBRbFKiG4RkDO/BtMXlRRzjBzglNyQYnOJJWPjEs7ZAYEbTm+UabnNeGMpitfS+9WM
ilhyY5INYv8JhxkzjHpU+xYQQw9yxmZxUY53fZpkg+DO/hFkURpdgcAqPIk7NzNDRdqB/vNg+MUT
HaaKu5nHhtl1iwWUmg2nokFFOTjh0828UWr9gnqFS9e/xwX0ATITkuNReA04IHMeuElZTet9BuNt
PY3KeDGbER2gqwf2KolIxv6pa4PkLuulQidlILC4th78rXgXjx8n5ym3Hwz9OWne/5t1I3zSzs6L
GsU2ACvRn3ezbaQJik77A9RMLLiOdN0Gf4lWI9IPJblsM3xly8B6OaEJxlBjWVP1dTskKuftyEy3
0cjQ3DdW0ZLNbrre5yikvT4UGQjvE2is6QsDCKvemvm3VgmTWJLmlEFwTqGKWdwsFtZlKAy3N74i
hlwvMrk/sVGjjgOnLco5+GqOwVzqrFlB2YiyB5S2WWfdqm+zur7rbdO/PmVCn42egj+h+HoOzQFL
VVYCqgUddln1TxNbobZlMW9BwUNmS4Vhxeb2AsgdtSpBZbi504st6XOiQlhVskCyAXGGVpt1WWoN
vq9vp6kbPKtZfLLekAWtSIUs8C68gZkg81I100bVDecSEOPGmbcArFsUf81Qn+YprenmxqMzlN5C
n5f86/X1Etrf34goVn99Ypidma1ODn9noVbQznv0haNs1KwkwT+hBR5guFVqmQl9wQ4DM+sbfVQ9
qw1nBWJNMjYRGQ63WsoG2vtG33t+m4e2uS0Sx+3mu0w2azIYzjGAcbdMbNQQ+3l9X6zQcNBSj6yx
i4CIe319ZEicf5jMbkSNIZAWx0bhZ3ZiZvK1dHCra1Feex1LZgv73w+3B1utF22wsUjq+KhnN078
0TQkfX3C3Ypgmw4+YmIg7PYaIiGsdKxhgdtGi0rqPGoyPQXxGF4A9vk8jCExGsseLXQvW4sVLYXj
aw0kFebJkty0xDgOQV2jhmcML4BcxtSE10Fn/kY/KNtDOwZZFlxfDvHSv0BwQ1ENStZmBIRq3Wzr
NzI17rLc1SaRnHLC1BAq3P4eC3fbQo00EmwrgHYej107CwWl3Wn+VLkmEpiogtWj6yOTTR53yWJt
VtrWPnl5kVmuMztRkiT3REfx9XUg8aPoMDTOocb5Ug2Vs8F7P9iXAgTZLrol3pW3/Xm4UzJX5hfE
wRWLIAusIg2h86n6xirrlGawb4MgZNVe9pCVTn6GrHatpuujE07jAYxzdnRLjCEpAbaNGvoIKDjV
3ESVEdrLUDhft/VlpzcNdtS0pSgpZoG2uEMmIzgQOobDWDg/p1C6Ou1+1ZriaGB32/Q7+/Xw/X2U
B7+APnZnXHPMVYYUqwFCSeVD5jz+u/XgNmyrl6xzkn09qjdKfdZgaMuP6xDiaTI1Q1fhdcBGzA1j
gLyxMQIimdsbjbGborQke0a83n9D8OUF2qbWVrpgyxjId2q54bJOR/uIjNVQMhJeH7KpGhv3NozE
rt4qdtjFkhuHeOtbL+PgdkeRtjOJTQAMnyY/PRWh4jU3+Xk872qXsqIF2aTxm0RD5WbOMGlm3AeJ
qUUF2g4Xs3u+vvw/OTt/eTMiVUVMFZFIgyffd5as6Gv8wTdQBJeiNiwNSu/bUEaLp4d7PQYaHz5e
xxQeQwdIzqpRwW+jRhtdydmSnUAo5GkVUoxTo4XxIOMyEy/aAYw7iphtl3ppV3vDtXqxkP/b6Q3a
WwoFR0UaxBKaIIKQJmKQO90Ft2gocVpbI00sH/2nW/yRyXie9h/762K9fJ/zaXFXIKFY6qCS2nov
R6W+koW0DrJpcOuMSQoVhNGEw2A4B6eo02qiB9vwbXLpqhNUnL2pOs1okWHJzYxWputWIZ47xG4t
x3Cgccdd6Ld8A2tfk6IbYb6hPVpfJP5abAlgwjUdR7VQ4815Oq1PzSVZNB10cNUtO43RcCJPm7cX
4KS+7CQV1nqi++0vNL7+gWQMMp4TkjJL2N0SSPrUkXWThHDlCIKbn+pQebbvZTTSwp11AOXmUB1j
3O7UBiXOCxL3baiDFj1jd1YlecKKcFDdQ0BSg2sJ8j6vDw0Frd5alUKwyojVO9rl36g5hJOz+sWY
S45A4QXIUCmaEW0Uw1k/75qHczYdmzotRuwpPmdnn/JQtmwir3sE4zdYnCozTkoWsPh+c56T7fNS
ffn/7dyAAVqWTWywGnJrhKo+iPUNKM1Su8/lFmrJh3/3fe6UiokxmM7OKJ+sXTAN1WVSS8n9Xrz8
L0Pg3RzaqZMVxR2+phReWm23WdyeiGOiwVH6hBS5heN0cSsyo/I8TVP0gujswYnRVD3KknHC18oR
grPmliaqyWKsSLWE5AI1VK/26HLreCgT8eBk5Qkr2aD2CT7YNNv5V+0Kg9Ls5alZtTdWkUrWSHiw
H0fFHXxNuej1srei2ouL9Fv+XvOLEKIM6A8ILfrunzGOyAbGvcPGvOtVUCRhtRyPpDeWLrk6/A9v
8GJ6nBM3oJSGLmCMCt6gORu3iV96qfHzOZSHsqybxM75RF+GNF9VDRiNjUJ2TT8PeuzZQ7ARWZ5U
mJ44LBbPwpTobdrb6V6vuVaPK63ez3kGIZf+kqN72SUJqCx0GllV3gWrWUhMRXSrOIJzHiMFp3vG
cHf2k/GyggCqm1J0Jxeu0oQkTiXHsBAMijcatfGc1XVuAanT01jpcYVJDf1StOp3PTO82LC91Vo+
6U6RR9fdoXANX/AMPhw5s/i/SUwLcjVuOyWT12dj52qLOvhOo8hY4sXe5ADI+XdlWJOxooiv7Zw7
uFGjWzbUxpCM7hRQr/SZ7RZWcH2QwmPrgMmtYN+Z5TYi4hGAfIBal8m57+bzdQjhzj5AcD5/I0pX
2mMFeSEnmJf7jn2//n3xEOhOHWSZBGSyr12iZS5zWjc4U9AiWuV3Mba1rL9WPIQXCM451YlT9mBd
QdJC+ZhXbzQm2Udi56RZ1DbwkNJwX3k9hjQH4z2qfv4sL/pvrObP8iJ5rEY4GoKYJ66YEIPjmava
ZEhaKCEgvpHXO0PKXZt3kr0qg+DMaqyV3olrHb0Pe0N+17zZ8ti/vuxCd3AYBWdWtKRqr6BcC434
6dfBopGdquCmt0K8WG/1SdYuIvQGB7h9xIeDV7eLJVMqilSiPaH1BTIIi2uB5z91jdhmhefY/fDt
+gjFVkGwSuBBBQMwX5yyUtCMGBRWkbbvx/QUTw9xGRrDB7zd2OBrydOK4ddUsl+F+2lXVXNM3UAH
IrefBrND4/1q4VLDgpmGCCRMssi4cDJx+TdRxITWT8KZu8mmYtLmBvEQpDHJI0W6orNtBMJkPOvi
sbwA7T/ksGppPVcdxMhhJP0Qsf6PrVYu47C41xdq3/7849o4DIebsVKJcxXvd7gHyzyZVRelK26z
UNx21bg850b3ZZEnG8XWcUDlnJJDtrzLE6AmDeLHj6OOd8fgzmOGm0a0rZGW3bHlvp2/Xx+sbEq5
Y5iByjKvKGBBLDtv7lB/1DJJ/EACwSdurRyZ1DwDRDdF+fjconsufXt9FMI3/WHN+L77DM5DJzUw
pnA4m17xZp29/tsadj9ZHRvZOSt0iC+LxTPxk6aa0lgDnJpc9PHcJZnEBmXmwDfzNvayIQ4CIpM+
iKPtzC654S2e5mU3CijhJAeWbDicN1xiZ0xnpIP9BGmtpJluJpo8XV8hsY+wIUoPojuN8kVQVpfT
qtRQg9APpbsNl8oZ3d58XyQfr+P8j4l7AeLGkg0mW9c91dgnqAAco8TvTiBmXdCwqZxlxWriSx5u
sH8Ni3N9zdzQXNtZMPFkLM6QrPy/n4yyieR8oFWDTQjPBJwUQ+dlXfXZUIfQRvJENSQBChkS5wfV
qu2nDml837FQF0ouefsloyCCLWXx9P0m/KvDfZlEzvUNtDSnvAJQVirgPgPNmlY9NLV+ly/a8xwv
gWrX/jyld2NGznWrBtdNRuyfXuA5FzhVDcssBvjWgXTUVt06rIymUZaHEj/E/7YVlLm/Pr20qqNr
q8AywXjnd+8qvwEVumffEs0dfR39o9kPTZbpFY4NCm7UQkrcQc7iNabCHKbSrsI7HAXS5D5RvRia
Z78xfwcM7nYIGiiVNburKhpQcjzNw8Upv/4OhI5AOoJuNu4y3DDmtVt7CzeMPM9cMBf5DpqiK/t3
DEH/G4U/qJRyIe267fcYEDqP4ChrPhRMch0TbqoDBrcgJBv7Ki/3TQU+YHfrJscDKbMTEKrn0aSA
7+hfzRx/Ujk1mOU6G2Oiq0lB0tsubonyiVAjVR9ehxKeIuCdQC4Aapx4v71eJIh2lOOqw75Bh+Eu
oP7LulwCIfa3BwzeVaSD0aT1z0c1qN7SUxuRDCSAPlpod22QKkLxRzH9ll28DIyzvg4lr/q0k/jQ
LujGoJ7eDd3735g7E3H0vW3Ccfjsa26BLrCfcrwY9Qo8mk9QY5IYgnB1XhD45Os4xfqcq0Ag1U29
3JH2+foIhJ7m8H3OsBl0RxpwOuIGtoVgQwEzWqSBpPZ3QAxUGlIb//FNinqdbkWRwdUgQPCtqqfH
Cb1CDmu/XIcRblLzBYazsjhxEqcbsGmIM/r5xN7FjROOJr0ZelNy+Imn7QWKs62lz7q0LwGlxKUL
KWDKiEtlLxrxeFCeie4Ly0Szyeudmcykqqwqw7QtED5ynvPkvQ3Wy1GXLI+w1d0wX4D2H3J4oA2l
ypIOJRyIeVVnxJnBQx6/q0IWOF6PGLrhqTdgWfdBzv/9+oqJp/EFmPM9rdOwyTYAHOtPlfpunf5Q
YonnFmbyjoPjrCJHxVymtsDIRm9GQ98Y1aCf80D52fn/lZBPfWKhBECWjBJv3ZfB8TaSoLw/1gGs
sNvEuIBQSLJu++z8cgF7WTa+m8psU6I1O8AY56fBmNEtDk4YvYyMxgzL2ZR4ceF4LNRLapRqCDhz
sZ5iUpErMuAqkMphSCM7sSyVIxzQAWH/BQc7pHUDMWUHzg4txmERJ+8GNkYpSc4gzoxA9CzpvBNa
n41+1X2Hqejjeg1n6SxdSw23LMN6s/PQak/SLSyEQH01Ep+WbiAu+hqi2ZYZhboa7iY1WV1Er+JL
MdUJKvjMSZLU3c3pF2tAtEjbG2SQb+XMDUSQbbUlKMvqSOnjX53MfvJt7U1p6p+7hJ4ZyEqLZJHM
ofjhho5M3dEIQXE/N4kzCEFB9I6qmuy8+ZoLjbYw9coz8bv3v9NhbByguJ1c20s9x2CW9UHwijgc
i6qhPbXUfnfdKQmt8ADDTWS+U9SjLRtuVw80FD9rVujYN8YcNbJkisjBm2gjtQ3Vwf/5gLOugdep
XXfrIJCp3sAd3ujg+5iiVuklXZHCdTpicT4+S3pz21byZ3D7/+ydFZn9EYwzCltpioS0ACucL531
eV5CWn64vkoib3SE4IzBWSkeoDUg2HICZXiZPF//vnhtTHR+gVkBBKKct4vrIZ1rZqI/RkmHALJ2
sTcj9R+UI31rVUsvieUIQ2Gm+oLH+b6mr2MQrgOvY77qES8Hq1nptcz/Z93NwmetibYCA6RzFF37
nGcat6FVDUOFN48W3/TaKJ/uUqTMKQiRXbDGe7EXD+H1ORXtrCMmee0NS/RSxUTDzsrVhz5dQaz8
ETtLbSKzOV1HEhqgZqkI10PADAmd10hzHA9kbFE9ivB5E+/h8zqWDEYIQdT9yWQacH373w+HVawM
3VwWGAzmEBC59u8hdhs9QPSDVde5DofXq2+s2bnRoUUz4ZL+G3N1GAg3V0TZlClfgTKuhmewHOqQ
o0un0b8OI9ywBxhuwxr9aG+IV6L4rWguoG8/r7Ws21G2JJzn1kCQncwzziKsel1EWPWqiK6PQpjq
x3vpr2Xnow1LVnU5tIBQ2KktHlvmO5abrjHNqIAcymDqt7eIcNzpAwmzKZfxkAqdEoVynY3SI7CK
cUvVDixr813+b+k0dL6Gw6begp5v2GqJcYuPC103NBN1TqrN161vI2X9oKHabgonXw16Lz6rT0q0
0+f9TqrLPEBxXiHDXXIku1QK2GOwkUqsnWyvir3rAYPz5qo10g2ZBgWMnsm7NajwxkEvLHPpxQzz
RN7vLVyoAx7nzbtFj4vOggwgZBW2T80e0A6zr83H4oZGTlSGzXtyKjxDssXETv0Ay/mkLEdFO7zs
3maevRvO7aX/sUtK6YijZxv6vpNcOlThtj5Acj6KLHlVqJBn8LfkkaRvVZmUp9QSOZuv0ZrKshjk
iurk6xf1bu+g2KZ/eCzuH+Mv0Udb5JwUVYekUPZgmAL+/+qiLpB0yTyoxqSNIjnxhc7qMHGcsyJm
Y25FjwpTI31M2XddfTvKa+P2j1wZD/9ELCtzi6d5BbE18hz5vRGCGzh+doL8bIaTN/vm0071QU4j
FJwfR8kIJabxc2UPx9dQUFquGhiBpkRRQkhXQGfGamSFx+KthqpjYiHiihaB14ckNRTQYYJW289U
csr1LqQENFjZkH/I5+b7de8vXrO/sfhoHEMHQbKwDEQV1btRDQj5rtuS01gYrwDL8c5aj3cjSKVf
j0dfUsUhOagiOh/0/iBZ1CDq/iOPWp+EZpgF1Y/sMn6UuQ7hWh1QOcOHWophjxnKdBszKvNQldHy
CVlujsPilsmAIITaoKMr2DOjO5OJ7uXBdoLkwin7I/uwebtiW/MDdcLMlWUIxH7xZXQ84yyl8Vr2
MZxUH+T31K8jNEXF4RAkjz+JDiP6JHurCkPeh/H+Ug/v1FVq9ajpmkIajhFkJU651yBY+EbztKCJ
qt8Jdx8BuWOUkkpJ2hQMHBqZnod+CPJl+Iygh6QsYDeEXzzKYSq5k7Sbpm5qTUxl3n0rqeHG002u
a25sQuo7hcoOpLau7znZhtB30z24kSkux5zN6G+ZUN473Xa3RojXSoS5tO4Xz3mgHnGbH9Ms8V7i
g+cwUu4w7bpMs00N0pqoVdUvf5eDqaGNpJ8sWCiMwR6XjztH6Vgpo5UWcC3Mn/zm3XIuL7nuIrvk
TYHq5yGuXm+nDztBjaxOVujVDgPlPA5YGeKkR4eZP0F9pYDAiLUZIUtl9XVCR32A4VzMWKWLmY7Q
agR9pk/muxKVVOmtuRKJBxVbqG6DtgVtuA4fNs82y6qmjAGHRdrwB52iBdoiRGX3jtK5Sd5/u26g
4ul7weNWztB2gXgQWkDxrf/eQ3FLYekbasj648TT9wLDrdK6tnO1IooDJSHmVuVDn7zVE3TML7Kw
smw83DpBHT4hVgzKZA2SpJMOKcLnTJHMmXhzmTit0fINykDePYK0f2IlAU1roy3hYmjRMM03Xbct
LllwLWnjzF10885iltuBFWdpt0+/sWr7hiMQoYRmAXcembFTJTYEanwoYKUpxJYCO5PE3IQr9gLB
X76yNLMS5ky4jZufyAi25OGToj0VqmQk/2Mu/x4Kf8/SUX2OTOeGWpJLCoLTNEKftrsrhN7I1Flk
I+LOmDkh26LYuE4OYOgynkCdFOiKsit7SJyv8DpigZVGN9Cji9D5a5/foDKMlRtOGWsObUZd0squ
3+JZO0Bw23ZU2ERXNf4zIPq3e9/DbfJqX+GeOoBxm5fGdhuXhYJoZdn4efXetv7IlN9hp0EA8e9J
4zauDYRqVVvdLwvmki1QFAixTeFv7BvL0HUVZalgv6OvV2Yot7JUE7CnsRQKno9xfAdORokHF6/+
CwZ34nezOk5TySxfYwWkHMdTX+qSbIkYAndsxO5UFHZw4c/NqOe2qhwsSIe3cmaHZi4T9vgfFvaC
we2WRssqp8/+srBXIXd5s4vYwl7AuHXZyKL3dQWwVfnAsiAd7oxOkuvZjfSXqx9iqZCAAmM/4VM9
naqU5bRfiNrG8sp58LsZKo0jfUos/fuYGh+vW5rQ2RzgOHOu0zzucx1xodnqfcuK74p+9Scwb1NV
pj4vfiAcsLjTAMQaW9+teP5YldsHZXEx8PCaTkbv9r49XChkHBSpjINkPn+SPx4utlAUSo11l1Df
Skigmd5qgJyGvGvYu07WeCWyjn3TooQDxm7wqU61IHNVoDDan7v3ON1d6kDdTcYqJdhToCBB8hHJ
LM0CDfBr1zCORCkVBQ0gnTH4ePxHnV79/0fqKwjOj9blAo1qpcqgTdzekfFbVQ6pa6/0ojXZ++vm
J+LefIXF2V+VNDlJTMjMGG5duBCP+GBf6AmNLShORXPhJ/aORrugyJ4qKS6yB6RgxfbKaFSRocvK
+qUXXbGmparXOA2arAisOvaT7RmMLefrgxQu2QGF87SxTa1kyQvDT+LeraCvsIyN5Cj/mUni3Mar
kewjPZh5iXL/cUNJ48+OKnTimV7zNKXPUJGAKsvkQaETzFmuclZO0/xcPe5sDNLXlXA2DUKJRR2i
o+/99W+I69FqVKT0gsb5KXVgzh56KSHcM4bzWzR24UFef4Ti6PXZFSULDOwGxwExA6HU4YbOkJDP
UfuESyYzP7cl+Q9p17Vct64sv4hVTGB4ZVpBS9mSbL+wHJkTCMavv03vcywa4ibOlf2qqjUGODMY
DHq6PSuESGwC6dHcapxmMj6ONpR5K5O6Vio64rbOnz+sc/FIocJWtxPF25dkH82pfSgwC1TG87Fo
rW+53UD+Unalip6Mjl6SkU2C5W9u+mr1XLDWTZpKJKf48FNyNRs5RkuG+3ehywAvhR4O5NaB6OaH
CCwjzBI8V2AaF8TCzO5uB9KfQFAhCJWtjs4fdrjjvLEoLkY0BIPULYO846JMmH+NLgsIOPXbF+n/
X2j9YY470BNo/6ZzDXkErav9gV1iqcJAyf2+h26csX8Y4eIfup59bkjIMoNxVU33yXjQythpADfd
t7OVZ9bfiAuEscYV0Mob8JxX0oXIYJQbO0FjauM0/WMpnLebKmvBn2lg/LD8xCD6bSJzhzUijzgW
+76/HKEvcK5tR1ps54lkeXrvGQczSCHww0ynSZ30C16UArztiEwuOHM+ja63kDuOrKkH4L3C7Jut
PUCg1WhzpwGzdWZ9lbTPVl45Ed4C+2fBQrdieG2VS5wWZKJTOiKGW18JDLDLJD/A7qrIDpSwb2df
dWSo23qziGNK4Jd8w3bMrCJWKAQ58SaYygEtqQNSsLIWIVNFdrhrAJKR1NAWjwcJ+6YXhdOGX0ys
LxcxbmyeBOBnwpidjQHTNyjrMmbo6pvQyFuotLWr7JCd4iM92MKicjvSXg1xbpKXrMYQnGlDz1o+
ZaBVTLWP+z6x6RIK1mLZ0GS3eMo+LQ7VpG9CyxvNJzr8JNXkDMrTvo3N77Kysfx9VTNgXnCyIVAN
7HZ6KcZTwlI3ND4rInbIrXdhsFa9roWLY1DfV0ac4sqMy8xlUXocj+QGE4MApctXsaB43fw0K2Pc
pxnDGQ8sC4By0j7a1XMiiw7cXzewNzliZYGL1rhoWDtI9eJl6R3miw6S07rFU/6Vfs0A5a0bV/Xi
s01ckeCZYGn8w5gFtbNIyovQ06WHJD6Uxv//ur7+Tjw5WIZSKaqjBFpBZuWOqfKF1YNIf1Xg1yZ3
vnfQX51HuwcrjnVMp8lpiM9K0WCHwLF5EG0NuHBWSCBDHseruPgUm4krg+wnqUtB2S1azfLF1hHU
aQXrGDhC0+wzMT+YxSHqReObSwmy427m8n9Y2YgUS2qzzAYuHDqpSuKo/oynyuludquT5uvguD/8
VVowubTQRchtzZikvpW8mL0b69SdjGeiCEoJUVrgr8uDyjQtQtX869QrveyMtODnDnqDfvIoYn0S
fSkuLXTTXAFsYyY+sW+V+lxPt5noSy0/sfehuLxgUWsqsp7YXlbXL3JnX8CWfdEwrKImGoBLQxGk
OMX/6lvxDFqA6vYm2LJxhJOw8wrd/miZUXdK7Nx0AQ2lggpTsIt8Q48OTVh2jY3XOv0K0mVOxq6a
LvlLI1yKiEYJHOZjAlDo8IBrh9uMVyyp/P2NE62EK/y1sWNZkuH9ZZ4vHUhVmF+RWbAQ0Ulh8emh
rTXTRlvaCz+PHgliV7uyUcUWYNcbPNnrPjanwpuOhSwwLDgoeMhzTOU6HWKkDC2+YgMgoBC53t8+
kQUuR2hDouVDBl/PJUzqmfeJ9W3fgOj7cDVD3li9AhVA4pma27S6k7ReJ5zO3OpIrk88i8sKimQm
fdHpUEZ97vz2pj2gLM1cRjB0On9JHYgQe7roBBQcTjzVxZxmJKtznIDo7RdF7gBFC54fzeka0eO6
YA95aiZIa6glZVnqk/qTMjJPLu8jXNT+6kPxrExJFefUkPFa1STXegbJqAEAZyJS8djCJ6y/FK+z
QupeSusOVyQVlMKlV1pO4dIr7fplCiaPQvMv9O3vheCIEm0glyRaU2ONMsDorEvuyAZXne/iSQRG
2o4lHbMrIKhBB4tzdcvOjbhXcQ6W3VlOc4xMidL2ZpMKBgALtzAngsbxnzUEw4hPkgxpiApcCUC2
hDs7MDLAoaMlB0H0fY/YPAdBWwXqPqgavRlErJOwt5UCrciu+DWW/pRpDJxgNVAl/aJG0I6TN0Uy
DfbNbrcLVna5YO6jjs3mIhi13P7yIDssr7Tq7ewagJIUYP/09w1uesfKHnfeQxK0ai09Cr05ufT2
fSm9WI2gFNtOUK823lzRO3iNJFX/1EjtvRnMx+yQuMpZ9poTc3F2iMi7N71xZZFzFfQEbKoxxfbM
6tgXV2X4Y3/Xtn1RNW3FAl3aou71py9aatwOmWRYb7gqc3BVvquWBacGWDEXQlP+JlCOY1TlOQ09
O/80FsGU9sdRupuISBhlu5hdGVq2dVWly+iODnUDts/ykt/VQX9kTv78q5T1clfUtdx29ZU1bg/z
zJzQ/1ASP04cYDcg5iU9APj2cwqkw9LvUE77H21x5Tel7coed9yrNNOJlrdokw7aGZigF8lOgyKb
rlllu/OUAokje3Q2RSG96Yzar2+3MDTxABY9AW0DWJVsTz7Qypl8w00DazyYfnVKaoct7MRP1df9
tW6G9cqm+ueXTPRi6si41Li18YACzitnjNP3Uvyew2Vlhztc0N2pslJBuurUA6nOdXnoy4f9pWxv
n6WqENjETDj/IFMOQ5SVkqR7SWy7WcRcNRoFq/gXx/9tg8ffyJneqpkiES8jg9dENqBF/WNom47a
l8FcRgc9rC5QdzQdCNRckih0o9oQ3JE316krhgEJABVP5twJapS5zSYMbHpKcknp4/wegVx4HwYI
IXKPmRCdO1oysGl2Uw4BYPncGriBpwE7miYGufSAHkzivoM25A973NGisTLLohadb8kOj0YRfZCn
5pNc9x/2/WPT1V+XRTjWFS006yZTcIJZeewMzVOuQoLd/rRvZLPeXRnhDpQe1C6sWgTYpuRFnn1q
ab5WPeLBVVB2iOxwcRuSODShj4dvRNhXmRofmgbK56T3TSIafNu+2K3WxMUuyCJYbgJJ4E1ndoL2
tNc9pI/mw+IR5Q1a9q4GaXcyOMJpdKHlJRRW50wnId76SI9/Ibyz59GLf6lUGqXLHHKgN0DpLsKD
9+95KV9FAOFOnCbVMtlizPJMzGj0Te/KinSd5pnAI7dPttXOcifNwFSt1IZyecdedDhzPPlETwya
iot+Y36wBfaWzPDmYFuZ4zKHNMgMsVYRbypesuinqjxK2WMrB2FY+PthIIo1LoWojKWJoQBYU4y3
6RxMzUcq6jdsFt6rxXBZA2KpI8jXNMi/Eb+hVxIw21rj5KCuM4fjrDz+1YIMLnmAxbAKMx0eodKg
SW/S4rulCQmaN5dEFNuUDVwkVF7mPUGaGCEjikCDO4wfF21ypXCUQ30sX+YH6br6UAXDcRh9+yQS
l9jMJyvTXKTRLEt6C+O7aKJIfj+2Dpoe101X+rpqv+xv5fJTb7xwZYoLrpAMdUQTIBgWGfmsRUIR
zp9un9MrG1xgJSwBENOuQ097XB7W2wOeET4MARKyO10Jud+WZLu3Ii6uBsXsWrtSl3uLhr5XeVu4
pp8+L8dleCMSixOujYstdLrsImFa7GtjDzoGMnae2acP6IKVABz3jhGPllMZ+HRzU19Fs6ZeSIgn
eHVoW0FUiLyGi0Emg25A0fvEb/H7efXcaTd66FSip7vNvPX6NfnWjqXWnZLXg+0V9GvCMgdo16y+
HcLPmnAcdjNxrUxx53cCGi6wLzGkyOGLNoP8K/wi4+HmPREAaIFhyKBj43k1VBmFcsQwSt50nxWA
HotBKHKy/D/fuuRvE3yxM5FqjACD/s+98/8JRf4Xl3y1xu1aZXVVEncUfuAPfn8yIaOeueSzfaiC
6avocWM7f7wa40qfqovKzmxQnnZFfaVnBPMlqbf/gbYd7tUEV/EUFRQsmIVW9jClJ51ipLfHrOMw
Xax+uoonEc5EtKLl76syx06ixOpL5P0ZwwvVDRPNeYiWw2XcuiV9V4MAzjNbvM3ERd1h2iO/a2Lz
oMmjG47vEEz/BTP8j4MTLv3OxpRaY4bqNIt/5FCa737uf5/twgk4xv8a4DJuGnXo+feIoKX71V0X
17ZrPNou1oNS1LoJv+zb285zr+a4lKv3kt2PRgt/UHVH11/01nZkoHeF69o+SV4NcQl1tioFDQbI
lsuQXcKxJbl2C3WGRZFGOoEX8vBX6+KrmhocDSFIpACvxTFM+7uQolFvHFQmomESeDjPPpnLkL4x
FshpWeFRV9ZDyVNnSErtL0dkhcsMw1zKqWrHiY9nOhdC2w70bv/OApcYJDT6Oga2JE8tHmdyperH
/d9Xts8fywKLu6VA249z7MGIh1macUld3r8BAguM1ClDN7Gd5KRiYG840hRP+z4T3FsXx3p7Xrza
5Twczm0aDUEbW+leKp086XIHnBs9kap3iD6du7H3WGer3v56N5drqDiICMFjAP92l+VSZNGMQJ5I
DvTouQI1kgiQs+zYm5WtTHC5iGa0GYoFtUDqW6lGWA2XSkZbI7oqKRX0hzYdcGWL+3p4JMAkS90l
ftU8waJcnP5uu7ivVIZELWgyW17bs0Mm1S4rrHOmfN+3st20Xi2Dy0J6labEZIrlNblXn/6hDapz
Tw7+l6b1dvHwao2v7vACntAxxxQi80ZvXi7BgX6ivhpUQXf1vmbyyhpXqoRqFTVZ1CGVQ4xDhRBp
4uMZtJd/cWqXfnTbxcH+dgp8nH/MmyFFm5kxLqqFdDPm91Fz24lEDJbvvuPjPKe2orW4U9kmJsMx
M11UD+0UuTZ9MA1Hsr+H6Yf9BW2fvqs9XMJgVa/Qsp0LJYPyB4ieLgvkHnO+RyPGO3L8sNxQpdbb
t7gdwwTgDmjKoWTmCpgE6AvMTjfIivTYAFwCwtfhCsWtLjyoRJa4bKFFsj0PdWp5tA+PEZV+xqbs
Rks/VyKXgjUP+wvb9o3XhXEJI+rmcYJKQuzH0rVaftDAJil6uPuXaH61wSWNKrJJodWy5dmD7kdl
fJY6yUXiPaRgz+gn+1QBPqNnk6fL6ueuYO7+EkU7yiWTdlQgmJ3g8pYNT0P4EFdgKjza5RddsJWb
JxhULf7jI3wtQ6JSgrbQuHSt+1OJljXKpgs9iFqDW1P1v9Qz/muHSyBVP7MoSVGsj4ESQB7MLT/l
XuiZvu40l/GcPjA38eLr4Z1tBhOFgbEUS6C+/TPsknSu4hZvCngfmkHj0Rzqq86znP9NuHLTM1+N
8VnZaPKJzSO6NKlMuxuljr9kg1Hf9FIrGq7frnlWprgdJUoSFyT+T80zPevo8ea3C53qInOgX9pH
sSynaHVcpRiGXd8oBSACcSs/R4n8nEbjwsx43Pf9JRG+ycurlXHlYq/LY6/WUF+01dHJI5Bh95Wg
It1OxisbXDKO5jIzUqAtPBoY90urK/YwHh6M7uwzd8H07C/pX+wZGMRG85VYhEsnpa2wxMBLqCfF
TnnS/bYBOMW4hAogzkZQH9IDE2lgbH+tV5Oc4wNEpGMaHbi/OcycML3LZsWbul6wsu2P9dsKn0B6
SWWZpeFO2cbXhfVzTjLBp9rMhOarAc7P84aM/aglgGyEkTs1QUs/g4jAMWe/7D/tfyXRWnj/TqqZ
zBNu/Ip8Z9X3nUikafNCjMFPgouKrr9hKmykpCjNDoNLBDbUoQ9SUl+GkdxFUSP4LP/icK+2uCOZ
kb7RhnoCmNWRz+EBT0BBeOqC6G6Z8atdEaR+ux5drY07k40GSkmZijt4eVGCOhgBbhhdcoaSu1e6
ot6xaCO5aLLlwmqj5W1NTs8W5hezj6F9q3bCscFth3jdRC6ENKWeqTrjep9eABQPkmNxP6duHINX
V0HLRI4ccidq1G2H7W+bPK/hLFVKHi28hqlq2MeiUJsPmYU5sLoByci+v28XOa8fjZ/YG9I+oSwE
e3pm5h5ea4JINf3GavzJIj/ZAO5gQ/rcVvolK6KghgCCwP4SUG8z/etauYDLGqtNtd7Wvfz0nzdz
2yfLC6ni00MBtR6BQdHecidLpnahFMcWRrds+yrMikM6Zj9JJEIiLu63t6zFrVaVfjrGVqv0aBBF
GMmphksugwX8ahp71x6fqublL3dxWfXKXBXmg05t9A3/s4uYDTtgF2e8h/5PuyiICo1LLXJMbXky
QzxFzb4xfYzrL3+5IC6XyFbC7Lid8Gx4oBdwXoJkavreAkixcDWa3/etCXKJxuWSNlFzrWvRw7Hr
onQSqQ+ilJ7UPqKOzEZ/35ho67iEYpB4oPmSuBTVy7OPeSxYjCgNvwEDognWFWgB/+MLi1Qt8I2R
NwLgmAXvjSigOG1dsy0V2lR/+l7a61aalVniz+aXbMY84hfMMOzv2faaVjaWTV35d2/oc1nNmFkd
XCVQPLR5qwB9Dz8Euqv+Ec3evr3Nb7Qyx4WThWkdU42QgIdZxvDqN10R4Sc388PKAhdAIZHzee6h
AVmB4kZ5ys1b1kZOWH+QsufOiAQ+t31TWJnjwiltIoVI06+RRy3I/PwRF9nWRffB79Ad1+7CB+3T
u9BJK5tcVBUl1IAyC0PTg3RhYUDMG5oLpD9Eu8jFUpUtAnNWi04UwfgCeZDoVUrPVk1AlvUgi1An
y1d/k9MtIAxkYAzAEs+VoQxg5WkaFdRtzV2kNU6E4TomEgARGeHOw6FuCzaXhu1ZaMUXk3XbzKWr
sEiAhROZ4YK2i8IKDOiz7mmEXRlWfM4SQO5wDO8H0mZmXW0ZF7djHJMslOADzRh60tRZ7pi03+rZ
OMfMOuzbWj723udZlrzKEaaaghAgxn0uJv403BeR6kqGk/YfWnrdFBiUtp/3DS5Bs2eQi2FTStta
ZsuwmKq4CGdcTbRAKuITGaSzbYkeI7eT0qv7cTE8jaCdS0vsZdk0pzRi1zV72l+QyAIXsRDhsOOM
WjYAmtcslBwjFOWE7XJz5RBcxBYVkQfwf+CliQbhofAjX72rqZN/wfz60Tz91Xr4Sdg4nOI5a43E
76l9EzVjMMwipk+BD/DDsDMgOOB5xnrKqrpFxXeQLONSt0ZAkhFUMSKkv8gclx3SdG6HptUs+EDl
MP02L38aZkDxhCsJ9k6QIHhIvKVCbG/MgOcYmFU76WT97HLyrNdCtcntHP7brU0uRQAyFVEF0yDA
bvV4xWjd7kdkuNFTfmVeD5BAKAJ7cIzCsVon8kToLdEq+ZyhmL01h0jptnUaVOKMdeYzMxS8bv2L
1wOFbuBAsjVefM+m6jiBMBnN8Qi82f+ASmwbk7kWhhlEjabtNf02xt8e80ZS02kwAVrQu4PRmGc7
VwFMF7Wnt1P7qxnuNBxLtWTgjUwAnG1OGgSCoCZxypTZgzyfgOxsMy9h22RVA8bvDdW+Rkq7L6Cd
AeDKTy0N6kkEidyuL1cWuMxnMym3SbWgghfkNtRvUTMDub3gSd+P3F7Z49LgFI/QYG5mwDwL+3uK
1lncK1fJ2L4niH+bASfPn0ciraHrwJYJdzWSbqYCiN9EOYT9fHhHnl2Z4Vyh0pTKTiEb63X0a0kf
teh+//c3PRrspJqlQvlb5lkuyhLicSFD9Uoi4poDPdTsO0ieBJ2B7SmqlRnuPIeYOW2kHg1asKB6
y/ibmnraTe7MbvlAMURinphINni7MF/Z5A51g/VdWRtS7EfPc5AdxwuoSV3bjxc+LPBD+EUgCZPe
dji9bifn7AowWnU94tnARpdb/6xE7xrNXi2K8+6BJhR0BHjpia1zEf4YbVeJNWffJwSL4M/2gtpp
rg+m7SX5Ma2+ZfPX/d/f7J4SkFiZOuZidJ2Xj57NwaBdg26mgfElDE8tHFOZO99XF+2sggNa9D62
5eRre9w5GMY0qubQskCzknyRqfWgjnEQYR53f10iM8vfV1XyoEwYsukk04vmz3PSOFR2mWhgZDOd
rtfCRVJW9b08x8AKLE99hR8H9k07uP1ZDlQMsuejIP+I1sQFkdLaGpUSdDzCTn3qa3pjz/bJamKB
S2y5HAGNtSKruqK+0WHp+owQa7kjAT1/tii9wSiVIAdtHaoQeoK8K2Z8lTcCCtTQa1qmSNhZCXxK
07mxkgP2VepOJA2Cy/PmchSQtamYscS8L7drqlUnrKeo8JIcB+tDL1Rg31zMygCXZ8YpViZ5xh0z
MlNXNe6MtgH479ZMBJ9/s7zCV/m9Ei7fjHOsGD2ghoCRT37sVufqyfTnnwukUS0EeWfZFf7St7LF
d9dolRA7twC6Mc3WwXuUY07AAVzm8Z6qj/uhuh1Gr+vi5xoN1s0hIQCsl5UzerqrOJFv1I52MILx
KRLSVW2G0cqc+mdqkKY6YkaJUY1ovtY7L1Fixwwf9te07XSapWCqF9O9/FhvTkp5aJFuweSqObIK
uabovG9h80gFAfdvE1zysWKq6x2hwHqBJs2+Qo3lzpA0vgUIxu+8f2gAVF3gg6J1ccFk0kRTQDBu
ecbk6/Fzr4l8QWSAC6YFya/PCiRqKup0kO2QnAnyO+yYP08VkAzLkKvocvQv/ve6k1xcaYY0qtmM
nSSPFLJJ40v8SxtkeTzMr0UPM9uB9dsYPyHaMMjU59JoebPKPN0AC6I/lkGXXRLhvNC2o7+a4urV
dJJH3CjwuNDSYJ4uZHygQnjBdvIDvADynsvEqfZnMJnpbI+hAhhIpXyYQuoYyWe1O9uSqNbapMYl
yquhxXFWB7qUpJBNNWAovkQ32dd/0HmGW2VwjjDQHfXDFMgehBf8yoseJQEZ2HaZtDLP1RNR3uGK
AbrVX9GmAYQIlM1dv4AC8X5XCqkXtz/d62q54C7NaZBTCqCoOlZOqPzAiH4BjO9+CtmMNRXHsKwo
i7oc5x89I1qvQzDAZ5X+wGTqtalwZn1zISsbXLLtVS2uQD6GKbzcpadfjbBPpPIWZaH0efAiN/XT
yhVPhorscn7ZhV2bdroSA1njqvcLDmU+ll/hKLfzIfqA665buu95zwa1++/95Fw0oTmAqhE6s1L7
kWSlq9VXrfKewd61Ec4RNV2Ku6kNTa9SZRCHnNik4b7mdVnj7nvHJsnM2hLng8OcqFKk5/qv4dPG
747SkV50H52Qh/yq+QgVHD8+V6IeksgpuRMmTjOQjtqI80XEKAZvc+rVL72rO4obueyp+9ocBetc
XPBNqbP6bNyRU7WlLMkZrgp9ILuL7iDwxXe1vwwnSV71sm9tM1+ujHFnTRHbQzwyLC9XVGDM7+M5
d5su9jQqIsEWRAA/4UXzGMRKkoo3CTVnLqW17YWWDfqZVDiXKvhmhEskUdGDbETB+AtAAOxbfaqh
49470PSaaqcL5KDCcIolSi2i9XGZxYaAaBZ3GTjLqj4opOo8W/axLBVRnbVkih334FV5FVB1ytHS
M1PMQ3laRi7yPjBRYtVAg4OkX4z5Ea2MyyNZwiICrKruTSVtgyLVJSev0ZORq1HU3dycoF8FOY+c
VimrJHXA9V+/1s+62x5IMAe6WwJkT3OI1VtO6eeZE98Twcvc9m3mNRL4GTAdivF1NNgmTtTRW0gk
Qs3p3fayqMh0Iham7fMbmhsminFFAUT2z/IB3J05pJRTsH85y/qWSXq8DMM/tfvRLzE2M4qUYTcL
vZVFLpGZbRXbktVAPMkc3K6cb4xQ+gZFczdO5StgnR72E8v2fkI8FVcCoDlx0f1zhXFfY+A9AlHg
UhrhgcGZX+ixOlVe/SRqvW/GO6B9AHeCTcXggcZRXsThYOeh11efSP+cFwLfWDLum5AzFBCAmRA6
Boj0z6W08xwO/UIobI2fAVeZ7NFpitsyP1dQ6lPM5/2d2wy3lTUuJSdlXQyZjWkBSAA9mFVxDTL3
B1KzD/tmNv3h1QwPH0WVHFdzj+7urPy0AKyz1MDOhkCeX3qs7+9scQm5pkOIqxooD6XxqonO2k1N
grC7mwXfafsOuloTl4Mrk6S6lqC/PxBH0UBLToLED70WXB/UJcTpATHOPNsz/P31bTog6LJsDXdo
OMnySVeXgVFqY4mwBfDbnlAlO0RrBDsossDlC+h7dFlfAsCKvmuSYFKwEj7GLB/hrZe/LoJLEAmU
wEYli5crBbssCpEmRiyc+GbR+gPJ0/6ObV9yV1vGxRSN2nxMGrD3LVQiSPRu/7V3MJJw0o+SZwh6
btu148oaF1NyRcd4pLC2NCc0T34mVxoS+6cuUFzipveQnZWP4QM2dn+Zy+/++55a/EuQUrPCbCEC
AS3u9qozqnNWJ05VgH1gauarMvko17ZvKrFofnUzh1gEROvIvxpeef90yK7Ns5lIEISom2PeTw5Q
zq0pInLe9MmVkeXvf3g9neTMBjKiHZ9yPRgsQakjWgQXVb02SVHFwIBOi+QgK7VnMv1SlOGH/W+0
7YqrdXCx1cg0oiFFdiq/paelWqxcyS0wMR0QNwtESqyiXePCTA0zKE1WqLib6WlQv49UiC3erBBt
Q7UUiM5ANocLranumE1ivNuOwHqYx+pg30Dne3TZ8y/io9MoehTa/FArg1x0mYldtvpUGh6xe1/S
62s1yi9Sph3e86Fe7fBNYN1OklLNIwDCl8t7ie9Uf/0GCfrvEM49iGZhtt1iZY07tPSoBEFhCO3C
iToLeq940u9y1GcSxMtb2RE14rYPr5U97vAqZ3wz20LfnnqTT4N/eGCypylFWrQgUq06RUBEL6GC
T6dziSLp1WpKGKpCcH+q6k3DwAAqgBGITHBpokpo0+F2tByOeiCz0pE7+WgNIj7dzbhabR+XLVJF
UpJmCMHhkBxDWXVSfXL3/U+0EC5PKAWx4koDY28ay/5UvjDVcixLtA6h33EJYhgZBXkpntWYl90s
JFv9cbhbMNjskLvKp/01LT/25oBa7RqXK2RjkKAyp4OiHEqJXfVTZZif14hbjifDFCXaZYP2jHF5
Ip+aPlehdAkJNoc8Guc6iAPygJkDt/sESGywkMHWB8hw7a9x67sZsvYrG6IxzPeE45YUVt7CM+Lm
Nh8f+tKLLMHSRCY4Hy8zk8lJmqe+oXyy8tkZrCez6wXr2PSM9UI4Fx97SY7iZZRTPtToXc5HG32o
6rTc+sXPUlsfawF9AGBOAAHhu7GpPVqyZuPS03W5Y0B43Wxcop2HSnTnFxni8l7VQwWE6Sl0KGco
D5ZeJ/dulGFQCpra+46wlSLWS+KSnT70ci43yESgPm6sWyV93v/9LYV3sjbAuYFl9spQ2+AVGs5L
czm+tW+TI2DSfhv0/tKZbz6CfdAFOYoXiur3JVL54Frb5pwj6WjIxhD6I3Vjepbk5+xmbEAIxUDG
3Z+jVtAYFX215e+r4o9V8zDZQ7uwb3+ztaeU9S/Eku7aSfTSIloXlw4pKQe9RnnmJTq5LqhyaKb4
aMmPoGAIskbzoK8mGnzcjuZX1+eSYjJGIMUgBYBV0f3c/ciGQzI/7LvKVt5dfy0uFZpqUnYLcYBX
hP3nOq4ctbczZyrboDUsHw2j0769zXbMyiDffjUmMmYy2jQeHdXv5TQcm2Q8pnghm8vhJlPCl6Fp
DmWTXBQ2vuhF9m3fvmBL+ZbsUCuTlNgLYJepPqO4iLfJ0QqT474ZgbMQLpfIehzSOMRFvNGtwmlY
fW2GoxdqfeVOuR064MV6ttLwft+qIK/wrS7LmhQzaXHbQsu5TZ616Mf+7wtijXBpJcE1q5EAx/OS
9hJBUxTIbRASM8gT7NvZLEHXTsLlkHqEBmzPEGv6ATLaTts4euowDJTOmGxPnfmpdsMHKlI629w+
6I/jbIY4mPrr2FulkhpdNNuSYVVVDqX1YZAFsbbpe6vf59L+NBe0KwzMWsbM+Iblz/d6AinGsWKD
qAG1+NebJLwyxX+pIZ2NGFHk9x3kUpd3B/DO+sllQWClZxEd1mYXGbIBv3eO+140UrIuyZYusoYu
K1pCFB15WdfuYql4KHK8BkexS5LpSIs5dyYbbCsNG28KifgCz1ny1d7CueOglyZriGd8Q+r9auc4
zYEeu8ZplaDxBo/eyE6C50HHTp2IOeVBBJoQ+RB3SowVaaBjt/THwpsUyIViDAXBsZmxV3vNHwqJ
njd0EaMEb+V9Bn49tHY+a6R6ruvZMaBs9o7bxvrbcidEqcbWqE2LTEzxyZKOnZ07ERHIsW0mltc1
8fLLfdp2CgO2ziMxhC2cLO/cZnqU41qwd4Kvo3JXaTWpad7PgA9oxa0sPdBaUIyIAkFd4nKVQsK8
TkjVoBpBjxesTLHbuBEASJk7geOBXosCT5BRVC6jlEndtGxEw6My6mNG+0POhiBqpI+CqJI3owoP
GqZmmksh/ueyemOoBpLJwCXWmFplyceyBCYaZPtxIQXDRF9iKT8bONdmWRb17LfX+Gqbi+iqVkeL
RSjLa7U5jaS+ByuaN1tEUJhsu+CrGS5w27zIQ3WCZqkx40mqlsAHBV1Ubbbu5lAEaN+sDiBr8d/t
5EK4mSorLiOcoxIaRr3uNmHlarrDEoDNq8vcCls6ix+8zYqvBrkYZiHBoIEEeNp8m9z0IZQII9/6
wM5N4iAfL0QGs6gXt13ovS6SL/RsVvdoheAxTOqvcri+0bl1fZqH1NFuDHIywNUgoYjWRIa38+Pv
tfIVXtGFVaoN0BHNyQ8jlQ52PgdQk3HrpvPTUKTtt51RXq1xAd/GuVbTzMI7cTz6GTigR0lkQhAA
fFUXmk3e6DHOcgg7ulbfO60muZkhureJ9o0rGRRrjFJWo3WQKfdAH8/jd736oKZBY4umAEUL4rJJ
FEmdppUVQKDzKW8fK/NYjM/vyVggBMY/oOMgSvJnxpJV1BbgvkHWYHV5gy5fdCi14ksiTfOtqaQ/
mkLqTizuPg01mfyqS0WFwKbMLIB/KiZRbFuXebLixIhKiM/C/9PTwquVQd9cDaiTnuODYK2b+/lq
iY80DW85RkXwYNZ//HXkHIC3ztxvbaB+A8sVglupnfnTvtHNFKbJAMcB2wg8PJ8uMbQkMwOrq8bm
MFErMEI7MJPikBEViIUmUHXtPW+PmKCTTVPVAZzhSS8HXae6XGSIbBPvIml/biNNcIBvhvPKBHfY
kEqXxlyHFkrIksCS1EOq9oJ6SmSC27m6m9WKlBj0CPMI/TnIfENYef/jbDrEahXc+RJDb7Rt8ETs
9dAzVSQ01BXwgz7uG9n2gNevwZ0pJB1C25BBBdazK7X7kOUHw8pczca4+nAthyK+rs3z+XVNPK8a
WDXJXKjgZEjkQzh+UFLFYf1FAfPp/rIEe8cr1c16qrd6BWqTRLrMQ5BFoE0fv+/bEK2FOzSKGIKc
VQH9cMO8SQCvHkJ/Sh8MHMz7djZT+v+Rdh3LdevK9otYxUxwyrC5o5ItyfKEZdlHzDnz69+C7j3e
FEwT99kjDVS1mwC6G40OaykGuuFlABYg7/zRCRpy2s0DwShoBqZoa4oNW+zH16nDWE4TeFPIZTxZ
37yrQOYOSYs6m3wfNUVMYqAyRknKBTc50gBY/Y7La19ekuftNa7v5VUk/aRFxD02qVZmfh65dVEB
OqPYKzp4IBWCSErmoUG9vw9+iaMWG8q4hzCIlTAX0DEYPRGvAq2upeF5rT6OexDwvFTA01Dc7tx8
x1808AY7zdleLO9AGd8xK8o0AjkM/CrtEa9rGZ2g5acpO5sSL0XNO0nGhYxSFKkDaMedUX0gGHPp
07f5j4b49MV2Mi4EIEKzEdNBQVm85Ml9ZnCelZxFsK1FyZx1fRcA7EkQLnNaWWKzhyJxjIyjgCws
iI++0bYa0Wrcx6VV9pNr6JnTKC2V6G4fP92PDfXTGb9RlbHSCR0Q3YYEdC2JFp4irbFz4WVSm89l
ljwDEGUfzvp+W+zqClXRVE0JNPNAs/hoYh3xBeRMYWKRntduM4gp0imRYiVZi7lYOeQRUfLkMcvE
hpIOfKuYH43OSbAj5GlOoIGQuL2uVfVYrItxj3GfYApblHETF17Sf5JMN+/+JCOL6VGCBkR0BbId
gZlSVLlcUaKP8L5Xbgsx5qxhNZq4CmCvRXWW51GNcNUDxQBvEO2cpznH6axv0881sDeiNsl9KIV4
PLbiDk8Qlwy7CgL/5CyuQpgzb3rAgug1YtgIcBNJeNTSyZLnibNb7yncXyxosV3MkaOtLMlNNSAO
uYhvFApWPxjicbQnpwBvVCt426vinQ79/+JyGorAqM0Z9+Esh9bYvGkTR8CqR1ish57dQoCo5RFg
zUG4MSa3DbrlzLsxPyiVPY7noEYPhciJj7kbyNyAkRCC2kN8x9LVPUo0ijK9m6H0SyfkeXmL1etu
sTrmuguIkehVD3ynHhncXndDDL9NxDOjuyr9g+YQfSGKve9Kn8QBQW7eIJ4AQC7hzjdetpVhPTm4
kMFcd2kMlsVYAo6p/rV3JEfZJ/8ktvkVWWm8Crtn3u5t263J9vw1ZioaQ4S2tb68BVaMTh4V/217
STwRzM0wqkOjmiHt5RaA0NKeBYCYJcK3bSHr18G/rsEUGdcwCj1lbRzQQIsqIRL86G2wSfqPKUj2
tqD1lNXPAzJFxjsMYpgVQQmWCtUDktMtUL+P062BHhHgAfMaXnhbx7iGZJKNVBfAFeDP93qwi8tP
wbj7y/Uw3kECbZ0ioNiE9cQ/KN0scCV6gObJ4Cyf/+4mMkXGM4x4sReVCc8wCTdt+URGzqjhe+78
V99tYF5dAniuzAZarZjnZpABcSY9KDvt1FzEx+hofKHDGZiLPoh35V61RlcGbfVR/CyiuMPjAVyv
S6rXT2BUURiMOZtzMNyGB99THOm5fu0xTdC6gpcfSxsTe75bcKKv9TvkKpNRygIk2bLUEUC1ibVV
yeWXQucxy/3Gq19lMMootVOeKyDqBmZk6VsUYLHdAzPyP/ih82Bzk2PrNn0VyGhmP6RKlZu47tNz
+nk+Syf/xzBY013rUsqeyCE3xSf9gdv4tbqXmiQD7R7z57rMiFWjRAwUAgKGWHVpgy2okR3pQbW6
Dlip9A7jQ0ytThLpQL6nDMQiOhuY82v0Tgq6REYbHZ0gcoenDtBCFkrZR+JgUBZjuc0hdYUXbjl7
/VQXkplTTZIQvbC+Tt3Z+6n+Fwn056nyLpzVQ13IY3Z3HIdQGgM856rum9wVVp8cGwA/5hy3tn6I
1w1lHE0wgsYvMlBiVceXuHvQCeee5i2DiTqSNAhTiT53Wq1ILDNpMfZVt/KuNJXGqqZI5sRwdFt+
8WuLbWNCj3rSfAD7gRR8zoSD5O8MqT+CRoiza7xVMcFHq/tyEgVgYAZnqSz8I4uhJfhPAmp4nEuH
6vNvl4OaLq0lLkJSRewrolOy1PL74Go74zTvDaBku6Mt7pIv4ok3Xbx+a/+7fxDIBCFlVvUtWOTR
8iLth/CzPlqoiO7S+RzESH//I8WzNc3nWOS1i2yeGy1ef1womVqI1fC2m4OHvPHS6rvOA6Lddh6Q
wTiPykQ2ukqQZg8PoBezB68/BZdMs8mhRycMJkbcsLLkB3MvP2wf46aRQTDjO0KJzLk/Iv/Tp7si
e0h4zDub6ojfZ3xFqCHPEJcwYlBYW311NLKDOjyPvPfR+o29UA76HQttpFy6eqgD6yE9B/vcGU8N
yOHrUyRgDmG2ZQczlZIrc8Z8eJvHeBAJQBYybI0gFLozjZusOGwfDm/zGI+RG2gxD4QMXb566qWC
4YlV8VVPcouUo7Mtiv7Ur9ZMJNAH6QrQ1xjjUrWpKkhUopu9/VaYtjK9Zr1dapcu9LScE+Gtbhvm
GkUJo6i6aDLbFoCPshqSAjnH/q7D0bScY1ndtsXvM9s2D0bfSkBodLL0n7qz9M7YSaMTd429vWfr
F+9CEONrFR3QR6CcQX/5UQWpTnRMbJJD4UxgupUekCy35W2vC8b0UcdlYKUbIWDcXK33kLW1iPg2
TrGtx1+25ayXNH+uC6f0UZBA38jahJuKBElmoUxnxUWRWmGueQh/RjuuH3tTTO1+Rsuq6n/niN/W
D8BwMeKVZB5jFazm5Ovgii7YbkKruGCwdye5+X18AkQfR/tXMQH1xYoZ/+t3RqTDQ1EwIdGWHAlY
/gffkb5iwUCGLO2k2PMKGqvXykIk3YWFxwKr32zOATpUhTZ0CqHxRF+1o6x2ObtJd+sXy17IYTyw
XhtSIAFfCq1KBAwhLpzjfmqBQJLfNLcktrl7SfdqSyDjimV/AGgL8iyOem/Uh/qg7DO73gN9ED2k
lLddcBROGyTPMBiHomotHowq2uCNqXAUvbajvD4BbdbJzJbjuzg2L4mMcykzszSTMgHGqyPtaOHL
d/yzgoXVHuobHE/GlcZ4GEMHc50iIFPxkfDhf6bNWN9Joiq6STRVZSE4jVofS9EA5smojqimnNqi
tmfj1Ab7ba1cN/GrHEZHBF83ZEy4h66gPDSDW/OMaxUuCZP5PxfCqoTQ1qk2Q0CWudng9E5144c2
5UVyKQhPYsuf1Ntu2mWFRftSDvFeOPCQVdYt/PoNjKoAUdnoRhHT4Wl/Exbgx5EsfeDNDqxnGxcr
ZVQEQGtpIqboM9AfW4fWYim2Q2/lkzU5oFrbcd/01Pv/at8/l8VCcmLiJB8LCk4NlOP2bILLWrCr
wDG9/wXlmO7RljDmKopJWkhdivhx8IkXm4YV9cGdGc+O7qPjJg6/xvP4vK2bvzG66wKZ+ycFL4Ai
z8AEIT3oPVW3sDM7xT2LFut3Kzc5PmVVTwyJGLKpmTJhh6cHAEEEoORB7DWaBzV4C5TuHCsx745b
vQgWYpgLJ24mgXQCeMExdIzJBLiudg/w4w6TfrWXYCbO+pN9XAhkbh6hkdSgEfFgg6IY1uz8hyj1
f1aVVZ+yEMf4lKyoNG2UYfJ+9GwkZ3PizZ+vO5WFBMap6EOaqYlUghv1SDzohSf/ADeJI81A+aF0
rKmnWPMP0Zvs1OYpybqdG5oiElNRJJkNyoDsI2lFI1EAg/pMAdQRnwkPpQt4oV1dWfpz+Lh9ftRx
/GJ6C4GMGfS+VpZDN2CCRz434z7zj5MyWF34SHp05sQgWvgTFAF9IZGJwoYUY92US9wZjcdY++pL
55ELsLhuBddtZKwAEG+1HwAqCQ9FCWm6wkMIu6MzjcBmdoi9vYXrrmSxIsYE6jILci365f7+nwmb
uAIZIyhGVcvHCW8EM8Ew/js721FNdiCrppOu9vSwvcB113XdTcYi+savQPkBi1By+UcvDup9EsYA
uuhRH9iWtAqpsVQO5jZVh0DSjQmiGsBiIrdlo58a7c1N6zROc1bs1C09CTfgblsu3bAtK2CuV0WS
DAGjqHgL9YgnG3RvGwOYih0Bg8vbkjh7ySJjZmmokoKC1uTTc9/vBHCZqBGn/LnuI3+e13uObfHo
iDW5ypsY3e+k+Wo0d37LmybnLYJxGn6mSvqUIv0oJ9IeKMenXkp2BchT/m6vGE+hd7o45yZe3kS+
lxPBqvqbildFoLq7cfLvb8bFXmWxQhIxQduInMaWLqROgpkbIToVfuYYfwRZtFDv9wTXQhoq35WJ
WUUwycnJ81RmVqYJThQAoybqjiD35GwgR63frW0hTo/KMtZNANKjIGTnzWXEDTYCl7LiYKr8xiEB
kktFZslEQQa7vBRkBmncUrqeSQO6egdskPhVlWkwRQEGu33J68X4jaO4SmRV0E9BGh1hNJLO5gBu
zI4df7D6zPJzS7igcAiiSu1uyCyB1/K7qvwUZ1skRKTgTB/XShIjEkmOPgaSPIfyt6ksrYJLB8wT
wvjBLo47jJ5RPJf4MMuPtXgb8oDWV2/+xToYnzdhqkIZQS7npPNbabyY5os87vLhQTNyW8hPPtoz
ts15VRuvAlmglVIGoWgl4tZSc68Zb3F/WX2OIgxviHzV/S3kMMooDoVUBe+0r8ZFKG4w3LS9Ds7Z
qIzqjTEJ5nDQkRAWc6dAkkDW012J1t+/E8N4P9R4SmDTwzMJ7SEpBAcPSyk2OB6Ctxa6lwvD9eu6
H+IAzct16LXkc1ZdSm4TNu886DcsZKCTAGm+EajCUnuox9eS2/rHE0AVbyEAAwZ9VugjWnHCdA8y
N6edCUd310EYFkrFWH3sE+BSVi3F0UkP2i2Awe3oqN7lTrzrLfFAscj7C8bp7k1u3pJnN4wvAOyM
VIl0xkCsXzMTc0mPc3HKdI4P52kC4w58JRA1nzIN5VpjTU1x8n3VExvzZVurOYthx1sw+YSElAyo
5Hi4EzIwF87HPsIUlMqJgTjLYQfHiO/7YpVHaF6fSPDU+KZ8jxeB6gVlSnijLOuvtqtysAABg9bG
kZwD27//bljk2HiC7eeA686/5W7uhZec90hdv3AXEhnnMPhZ0kp+QZwQg3i4cAs7qKziu26lN+SU
X7jv0tWZUaLptPFV1RW2wlcA7MasKUhM3wOuXhrsxsfcgdZ5yRCDBbc8VhmmAgbVrXyy29aY9ZO8
imasO56ybIwzP3Tr+sXUP9OIWQfz6d8JYcxbk7I2kxSUf9P2y9g+qhgq7ty/E8GYcYOIpQzkFl0q
yoMG4GDjSeFN167XdBbHxBqxDGRuvUdSC2V0JxH1s5THbzA4x9Sa1PKVKbdMTMMIUvIsTRVvooJz
UuzbJpXiru3pxSgCFVPpQw9QVrEu/ckcwHWN7Osm12qjigK4Q6MxnFEAMWQxn9Sk5ziQdUf1U+3e
LXBxqbTIi8hdSAd6kq/l/NqNN9XglebbtlKsSjFllSCWlBWRxUPKjdZXZhFxnhCgLP+jRVdxswuK
hKPe66UvmnhUDUOX0CbPXJFTP6dhimCPQlUON5SYCunOU+2+A45fAkfh+Pk1XTBEsIIgxw9yBnbI
vAN2LlhIkT8m6VvdvUVabA09D8VnbfeWQuj/F2ck1hgLRf7fdIriRioOiWK15GYU9ttntOpsl2IY
5+BnWj7FPQaFMAjl5siJgbpFPmQHVA2/hnz8Dd6qGEdRKgWSOyXaRAhAKgH4NAKY9TV8HtFe1iKB
FV/eu+p2vIav9RMD0xfRDbTgEiZsVuVOrSZMMzpCRfbyYByNqtxJgXLY3s3VsSsDjLv/ymHCZ6mS
WiPtcGjxoT0AdXEX7HFhurR7DphjdmuZk5OeskOOWdfxRRosmeNA1vf3+gHM3RmXgl+MEYB1iC7a
frg31WNbxlZZP26vdC0sXS6Uia3n0q/Aqgj+J0krXb1WjnrEc1JU89jsxVIEPdOFAcSdicdOGyDP
6R9HIXPM8RxFAMYuX4nMsYLVXZOUdw4NDUPCjAdp0HsozRmQt2Ml8fQZPThSgD6s/oim9B9/sHGy
gmlkDVqisJOOuJiyvtOQ42+MEsNJaCni1tNWzwa4QETV4JuQbf+4caMaGEZmgoM8etNugwdKx+Qf
1M/S1/ccv5P/wyuYr27fVSA72kOaVAka1IYcoz6igamSQTk977LhaXvrVkNRYyGHseJR6iu5yGri
JP/NiyitFe4afd+BfjUFBHw7/MHDYSmRseehSWTfaOE3EDoV4+cq760qud9eFue42LbbMqh7Oapw
fUm9cBDHMbTQnM4x11X/p1A2cDg/NA4xXl4UtKAitKOhkD1hbq1ydH3x2/Y6Vu11IYNx7b2gRnEm
IM/cFU+ydhMAGhostVZbnepk5N359Kh/cQ4LYYyOy5iQEeDnQJV1S5EEGrQbmjZ6ss/xPQ+65jdq
93Pz2OFMoER1ZhAAqSl5m460JIHby5lux+OIIVo+3DFXHqvmsl8ksU9zSRfaShna0r7eJ2eq5LTj
nGe9q22pxnUv2WFNqfUBTNigoDQGmTXEN01yHM27Ln1t6slWhrNqdJYSfA9H3q287jeuG8tcVnoY
IWrskcLV27NWP0/mLcBy+ogzCcbRfZ29qrQAJEkjADYEf3R1cRysvJhdJclf/0r/2c4TZQSrdjpD
TtXXdmWGOyRszPmLlj6jzY6j/7ydo/9f3I2NmgSmLGDCRAyT2AEE/Qi6tVGxlSR5Af8a9+217qOu
J8X4j0aLCFKDJXAALsZtfWg81IwfGidAbog2RPl/1Ji61EnGmQAWe/B9gjtMnQxbMqV9o/B8O/2J
DReiMy4kHMe5NwdARQWk1l0ia/dEw4M/6Wp9p2vCm0H0YT8VEw9af1UfVZG+V8ARLLH+Pi17ImQd
brEK4M6xJyuxFYa8IGDVGS+EMEqvabVaVgJKCI18rJWDNMy2H+9GH2B3nA4vniS63IUqTrNsloI8
YepH+tGmuVVGn0X1QVYDq+MNVvF2jtF6s+7nqhzRjtGaraUnNzNwScrU2zbjVdNa7Byj6nKohkFZ
oLd3qCJbFw9B9UiSxmtbkWPDqza1EMSouJ+F5aiUWI0a3CvZhAog7wnJ2y9Gw8cgVwDKCoyYIGz3
XZ20SLLPR7+Pvmxv2foN8nMpMtvX25phOkrdvw1V/6GNj7S/oI1HLxGGHnFnSTobrA9+3NVijAJt
rmffKk0QLcHA3KMscHoy1xR7IYfN5rYTkhrxABbdcG7dTkW5L0g+yUruZZFyEtOOo3dr6kBM0Btp
CNyJwgbRpQhKcQ18oIDQrb3W9M9dlvylCCawqCI82Ugv4nHoo3ooWKXGyxavGQ8oejH4KIOhCWi8
H50BeuqkqNPQcTPEYeDIQ6a4Q6d8KfN6ckC0Wh3+QPGW8hiP4As95sqLMgaIy+A2D42XeKrl3zaH
+MhL+qxWSZayGMeQYYK4QVMpMGtdICaedbRu9PsGTWiC3QM1EVx6LkIojyKL8wKl1SzNUjbjK0pZ
G8RgasCKAlwhicjHwOj3sz7skP88DTPgv039hKbzg242VlKpN6LGI2ZZP1qiq8h5yZhMZJQnzkKi
hb6M5Sf7tn8L/BBZBbtWeB1Ha3IwOi0SBdRiYONgnNY8iE3RdyHm2zsgDOaVLYbiiUL5Atf6flt9
1vzjQhRrcsQsM3E2AdiY9iYwQipEh/pJlc1PfyeG2bnQ6PugNKCkiWw+1Jmyk1Lsoj49bovhbJzJ
vFUnbYgIyBaQBkXDSh/L+wq9F0lZOUbIw8DgiWIC90DGGGleUEdSvU1ArZmTfTA+zUPnbC+Jd0BM
FCOVfdhmUYC03dS6kvJWSeQg8VJZ60I0DVEkqNIJ+zbG9FOeoG8vduf+E4CtyPAFaa0/WcdVBGO+
RVFq6QA+U7ebOitKn1BRszKVC0a9dmOBqfrnShjTaaU093NwwiNKLw/Rqbmv7OwyKZa/y86lFdjy
abzASZUWr4luVbCKpk6Yq4yri27xIgaUUiP3DQmIjKX0AIQ137z04302fu14hdw1Rwi2MkMz0Imj
AyyRdcLqVAiJSUuf4ByUHHiHfm/Y4GuiTaTDXuk4N8yKcnyQx5wcmcN2lilqzYgwvQpBcR/3ljx9
39aPlbv/gxTm4HK0xFA2FvB7NjtVuZn9p+3f520b254yggBNlCmjDC2R0Lq+jkz/fQ8IAnEfe8qP
bXEr6qCjvVfELJ4iSprIHFIgArJyqgUgnclo9U0GYFh/EciNId4mCSffTfefecR9EMWcz6jrTZEP
wPXIJNAsF6cI5FBJ+KChu7fuzmmfcYL2Fc/3QR5zUpE55ZpZ4JHfKNOOiN2pHzVbFnS7j4T/f95i
KYqtOCqCWkWJjBRXJb3IOvr2GksdeE+ENc1bHBVbcDRbsFD1WRi7Qu30zZ3Uf95WhfX9AtUpQbxu
glrro2cAgCkxwOSMXq9esNCQtSMAfpourcKLPFdVHOnNn5LoShc+qM2QfBzRgAEVr56MXXCcb0bb
ByJKfOQTvP5GmoH3AQHONGBFP0ojaluaYMgBscx9h9nxxlNfWmC1XyRbcaNdz0PWXZsOhjJc5TGX
u9CbRl/rDR4jwPPwL9WTbDdWeqveKRfZtIZz6ub/8Jic1834KpM5Oy1sEDxNRezK6bNafDPL51nb
pbUt6pGzrSVrXhZvBkR8FH4MA7Ufd3PsTUFsKB1aXskjLsl5cuW+0L207FSOAa9Vi3VZJhjeRTac
oKnzoywTDD3FoE6Unpq2z897AHq8qJbhKZToMrY6C9BA28tb3UgFmR5dN1UdjKsfReZtN4/odgNS
Z2rsU6F0+k6+zcPkqUkU24xDXkV81ahRWjIotauGkOajPKJPmMHArCsYDO/a6RDJvLfAWopaR+kb
baK6KiuaRs1+YWxjAQQiWYXbaL+UZ2NXf4r++T57VWEJnrxP/8metzdwfUFXccyFEg5RVXQyrM30
W4s0ndNVIUcveCKYi6SQJ6MxAdwLthfyEI7ioS4NjhrwRDCaJ7V6FPkN+hG7/IfR/hB5Awac32fr
FGZV6glwtPDOEOL7VkGkSbT/fz1see7skH2jxqY4kE5HR7nqjVX6NJLJK7v4bfu8pdVr/apfbEmi
0+YwbioQxw02BSBr7Fa0ErRBJ4+ZPT/o1Frd8qICBie3eEOPvG1k3J6hq0BsrqFsRTiA47d4S1Xy
bXt9q/5usTz6CQvzqYqqjmZghTlif87L0aqjLzHge7eFrLWRfzgsxg00VdOPWRvD7YgXo3bQ1AkQ
IdhPhX7O7rMU2v4tkIQ8/u3IWx7jHYrYiGdAboOfLLxU0dPYnknJ8QjrF/BiCxmXUOpaHJIMTXtk
dOkoW4yanE4u2kU7ZngIpMluezd5WsH4h7pSuibKAFEUJ18V9auZctLoq3sG3jiCwgAQWti0h0mq
KDZoh8o8FID2e5kT38KA6B8s4iqETXjIQV6RMEbCIxMPo/Fp4A3nKDTs+SUcXwhgwqJSAOML0TMw
gB4HV3LKW5CrnVRX2oeOYeu3wHez8h80c5bZitc/9ciWpYAnpoXNVAVBaHiuH5v93y2auX0LUQ6A
9JPjcRqfffE0iZxN5ZwcW88Z+gJzmwpqY8pUOYIpfprLyg21iON6qdFsbS3jM5q2KfxQwqNKFs71
HFlgW7UEca+1PFykVU1fnCHjNiKlyPqpwLujV5y6uFF49dj14GEhgHEPfSzImWQEsQs8U9TuldcM
jVGal99odglcs5mTx1+9SxbiGE/RCHlfTgShc4vZnWjXZW+dHFl6isZs38p93ouKJ45xFABt9OtB
K4AuqLyk0wMJEEncBWS0RN8ywRi3rdzrfnCxOiaoiLOk66oB6VGQXwzu4Pl3QOpMrOBu9Oi4JO9R
Km8vT2FLPZPWTkrbgjeofaetwqj+pxiT115fWEAfc4IjOQAQAQRW7xybO+0NJEmO+eLTo71tnrPX
7fVvGx+yDR9v0jRQzawVECigLWinFN2LnFU7SU05xrdtE2hB+igGE0vdgKYMPIUm81yEUFZZf9le
CeckFRZBC7jVRKgCxB3qZdxlD4B/ctoC3YLxTbyPj/WfTNPr8k/NQafFxzWlcTRHSQtFpeOoNCdk
3Ey3ExBqwqNvB395ToxTIaHZ5fIEIKhZfk18w2nM+5DI7vYWUkv+vYsE58fHFaFOF09mhx5w4MgK
0UsY3+bdDyJ+J8TgvBZ4VsD4FDWeJaJQ9tpAtBXhHq8tp9NchDyfC1Ow0tZ82F7ZekAMWHNJp9Sy
OpukVuJRmlS89BwF/U4qEDLiEK26FLgifs2BNQy2PHEfNajug8DR2Ra+fvNcZTMeLZzVJB9mOkAM
iPO83eFNPguhVZOKs6vrxnwVxPiyLhUyqVYpa6P8uUhfi/GkDffba1lXkZ8i2DeSAKDmWI8x6pSV
T02YOXP+Y8o+G8Vz1T5vS1pPNFyPjH0rlYKSi0KMiE6ziiftS7QHwd/J383H4I5CMgkHHr0Ob22M
k9KqzKgU6guLDqOhslMExAqi7hAoj3nEpZanz6Bfje26k+wzSarQvEtwWDo8+4OMRIocO/PNtCs+
Fw5Bp7PDg8hbd8JXiYzDmufID2WzRqdJNnwvK+BC1iqv+shRQbaJy0/FwowrimSioGKtNA9kGHdC
3/1JblfXZVNH1QSMS6z/UPph8vMJ8XD9YGgeWIgSneMMV1eyEMFY7RgXfV+0yKnFopOKLehyQeIj
H7aVXF71DQspjMlmRoYmbQUj//+GA+Su2YWhRS69I7qJm3kzUGvl3eilT6anAbjWOKAzXYN68Jrv
txeM/N5H7x/kcxMCzBXpDwNA7zpA3qXMxXjmfnvJq1r4c8UaG3FkFUZkRwXdoEH3kOn7VNlt//72
jmpsqBElk9IrGTrfzMa0wsGr6q/om5BB87ctZ/UKW6yDsV99KopaFND+NuAqM1zTz+cTwr1MtypB
nH8oU2ncSWRIJlvT5vlpWzjvrBhT1jpjIMBDAvnp8GlqwVze7CTg8G4L4Z0U/YhFlsVoKlLPBYYx
tAnRNzAWkvn/j3sEcOZ/zVhjA44pboVGb9GK1AcYtQiFSyLV+zCeP/3dQhhv0WPKU216qFzXA7kj
Ax6oGXDqaLwDYbyFnJKs0kwdAHDjrQJyLLkHadXnv1sG4yu6xEhEbA6Sh/5zID/PMseprt5/19Ng
C2ZVo7aa4mNgRBaPZgNKscQqxJvQvB16jo1yNIutmmHYoZi1DOXUsLmU+Z0Uc8yDtxLmJs8rNOtl
ISKuOnwQO9XK4tTSIt2alcpq/wQeeKnF7+/1hZ34vWnGQAlBwjP/kQlvsvEolI9/dfQsEgnI6opU
KDCAHU1OOH6vam6H8mo4sjh8xtiLuR1HExbqiF4HyM3E9WMnf1Y8ya6t4pOpcZHheTpA/fhi17Jg
UMVqyHwny08CuTcETkJwveS3WBFj9Shm5knR/5ehV8YQjylafYiBlwh4wN159OJ7HXkTTrbk3Up+
iesWYhlPMJlKOIYVilVJb74Cr/U8FSAZz0pvag0H7zgnNKdnQymdLuaFLJwr6b0Db7GlypSQsfOB
7ROSqjo0VZ1/U8fY/yobg7Sfmtm8KYHr+tQLuhnZ2wq6npS6LpsldtZb3BTqjM5F1aMAi4WH+E+5
6JZk07lENQP2J0ckR4HYhrrGGGW/nOlGV09tdgr8v3NSbNVRKhtfUhXalBNEXiQDODKK99u7xvFT
LKtzK6mCWVDWoL6qtdsoVWQrrfzeMv8JWlvoMUS3LW+t0XjpqmS6pwsNmTJlTIiOQT1aF1IxGjPv
yz0tBkU7Xtp4/cm90AjGo+itUpZqDfuj+ZjhSbUTV3hAstJLbOMSRrbo1JfcjZzYa1+2l7luB+Bc
llVRJ3jtf1ylUTchgE2hiyG693CTjdI3CfDf2UubfPHH738njPFjSgDgjyyV0MuXtuBIhd9MdmN/
1trbuX4Kh8/b0uin/+pdrktjnFqCLkuxTwE4rgLTXL0TAQ6vc5SEfvCWCMaBIdmbh0GAHr7E+FJo
z4aKecHxLdYqZ3spPDlsOANHqaQZHsByfRbqz53wJhmiXXPDWM6WsWilRFImPDhw0TTyS1Dm1qAA
NpR32dCIYmPTWJCrUq0MrVPAdBwASsHT7fFUvgZncYdB5VO0+6OMkv5TCwwmvknx4mjM2KRQYcc4
qzD/stPJPsXE4PYRrZdAF4Jo1LDwF7mqmHpJQeFVrz0DcA9Q3IFL2UXAl3oXnijzJRiN/sixX1fH
OClBRg9m4iPxIwP9Tkp08A8G4fP2yjjKZzAuYjbE2CwnvDwEkqLhe3Kk7oc6f8ob3pTKuou/LoZx
D9nQKoGSoh07itu7sPNvK1HdFYJ6UCPVbc2cE37wxDH+IVezXO4icKIrRndHjHLvi/qlAkZeo5mP
QVS629tIj2JL7RlfEaDQPwBWH6PSGDOfHgaR98r+TVxx3T/GSyij3A9KgEeo6vUAPU0dM7DyU28L
XrYzXkqPZ1q/id9+CiRMGkSTI6UKG3SBFCqxxMIuEqBL4s2ARndLM3MLrME2Qa9a0/o8a+N4KhZl
YRpHuVV7rJU89o6yA8DrPVbb7Iz7wfGtGiUg8LPyMnYcSyCMLxFJOspZi/IuUMZdEpCL35U2hhiO
ijBxbpbV9YGiHXP7QMeTWZjjVtBTkUQa0B3I65R4afvKpUlc1f+FCMZ3mHmvpqKPrEwuPwRx45Ds
G6kv5vRlaKXdtu6vUbaA9v26HMaH+LVYSRkY4RFMDa5ggZ/1THuq051gm6JLEeFTF0CDhssF4KY6
+IvZLSQzTqUZ05yUEh1HzyU3zSe77ZqvpaB5o0+OPcZnG0M7xQnZ5ToPaX89hFzIZjyMH4tVLSaQ
PR1p/x8lRKaJydLm98HwDpPxLlEBNJ9Q7CK3QHOyFnjg+QKSemqZ6cMcHLZPc9WTLZbF+JnMiARV
oLMYgX4TFLdl9/JXv892kOtq6IeTmatAd/hcDcc0dbZ/fzXmvX4/21DbDBJYuUSQSdRqdJ81BbrF
409R0X4ZhNeCjhK0PLq6VcexkMg4jlLMNK2sgFk16WVzp499CSDeUZgexln0X8ZokP6sR3khkglH
ItJnJJmAJQsUhk/RPgWSQG+3b/+Z6+c5xvWbYCGN8SVSGqlaqOF15lfRDsOEkkSsLA8spTmBwMYm
PfAp59EyBF4LxHrYtZDMeBat0XQtCHAH9YBwzncjYGguWd9bOgWOo8SHuRcrn2byVEqnkYNtxXHS
KuNbRhKrmaAhWdqqjWWkFwONVJ3BKSPydIdxIlUmxFnvo1Yfh98ys7YA8m9lmLQyf2xbBbXaDUep
Mh4k7IWuSys0bCF+PSTHyKN0Lgn3rcvbM8Z5RILkN4gLYHzJeBQb6TjKiFxNgWPj6y0OV71gR2pr
1VTmSNIAW9A7+cHYxYjE5R/pGy1f84E0qH5vbB4Lk4guu3HK5xKThEZ5iufc0ireLD/Hw7PgiE3Q
BYJRExh0Udg6aEa0y/RDmwM0sj9uawLniFjcoL6a1LxJ8WSa1bekQfvcuCcJ10Hxtoz+f/FeMsY5
G/+PtO9qjlvngvxFrGIA0yvDcGY0CpZkSfYL68r2JZhz/PXb8Lfl4YVpYlf2q6vmCOBBH+CE7lwF
ynceGhsuoHtEhiUNtE+KmxyrT/aD6LoqMsiWvTK4RLYVhRjrw3TnstzYJZ0wSTP1L3+3eRwmVLNu
2zFubh7NDwX9MpV3qnDvfuae9tyNw4ShWLpUXeDcxldypsgWsS5HELwfy5cJQxvVIQ+0W4ykvEnn
4p/wW3mYb7LPoqAm2k8OMEopnqZ8QoSJ9YOuHUPRERY5PIcUfdOmzZAiGRFi9E4+U/Bgh9AFbScn
C4/7H207AX5FC75XI5IjORsbGyyFT+RM/PiT/qjc0TsmGOGW3nzTiTKy2yk/EwMoBKP2Osg5OG/U
zQbzXKiCjW5eu403eUw4XEGnoEu91K2/KTrLiLySm0JYT/hD0Lwa5+4jWr5M0qLhYspGG6EVDJMK
REdAO3Rh7HFNMHbokO3eUuF1fBtbrpa5a8k4pZkN3m+IzZ4w4OPFZ+S0vutf2QAVk5sfb+RHo/D2
v+62o15tsv9fHfym1KiFNL7hpXZ3aMzuIlfS4e9McNhST7pOVBUVi1H2S/teiwW5ij+Es+saOFgB
B0Q3qiUGOmowAoA9EeOokV/czAfE6HsRDZXoI3HwooIzfZwJOpfqGEJFxnSzzPOhn4ggEyj6LhyA
NMk0QfQJ3b9d9Snp76JM8Ib+w/vrumkcgkS1aSryjExjcsoe2N1wcA0nfwBHoStM4bMj8zsk/7LF
V4QHqtIs65Cibd4G739UjNMjWAV8zDt6orkRkTv8XPnapWs2gG/iQcEua4pTFE5TetUR1BCu6szv
2V96xM+/Z2VvMsmsFYwGOhvLez1LbuaForo6+/vHSPTF+PpwSXv0hSQGVBvRYWwesnvwI2ICR/WS
s0giV+B9fJ24aumYmXiXeb2t4pII4fJlEDggc+A9n+BQgVXWE/CUWF5s4g2URp5EdTet0fI6vs2a
j2K4J9i/7Zh59UIOJupI6hmjG7vEty+Kl/rWCTxJ5p19m7wOfv4gQ+RezR1FckQtUaLt5DCDRHan
qOzLdcklM8+ECPZyc2WAaUVVTUM2+bn/omrrJcvggVOJx52lt25f0De1gvKBEqduU2KQc38zRRa5
vezLBsIfNUo6tXySTV+SSycbfc36V/DRNtF2tTJ+56QmHEIJO9eCzDD1hzx2YnLaX4vIBge1hZya
WgvZTi9q3pf+Rm4UZx5//J0NDm3lGSRTNUZ8PZI/gJhbo89iYu5NlL3uFY+yZW5muD2gYy166bwO
5HBpEB6s+8XPPTThCYorAgfgQTYHntvyjJyaln0d595Loje5uZGiTxl6ZPb3btMUxtYJ5rttW+Zr
LLMa0iJfUGOZbPsV/c8uGMGcsMkPqpwc5NAQ1go2N3JlkHNuUFyDWqBMbC9HC8LdGIBC8L0CR7Ir
nZk2p6gnfztgrexxTt403ajnOa672tPsMjbmogmgMtN69Wm6lZJAFLDY3/8b9K7scQ4/DUo/0Q6N
RnJx046WU/UvxvxjEvGOb56rlRnO5zPM2db6DFRKxuhJGRIQq+aB1Gai698mul7t8JWWWE+bEoVz
4in3ywGChPnPIcT40kI0AzG/cSXP8vddcntppgrKBpCgWPygfDhQRYl6lrI3n+zkMPa+pH4gtYWW
ZNlWQR6s4hn034t5CRWvZrRTvPCsp7w499q3ybqJCwH2bRYfNMW0QIGIJgf55/+vLi90wrBLP7Dk
5Nf0McH7uGejS3h5dE7xb/xszw64Tg/Jrf59fwe3DvXaLueDA2BiWQi6A4qxcaruHNr5UWqelHJx
M4Me9o1teYimKiqYBhQMfvGD+DQs1aXqDepP1juZ7tJKsIui3+cAI19qcBnoGHhRx+gRjfP+PE6F
AAVFNjiQGEhv1mOHQVu1DCA0Kw3H/T3afOavN4n7IlYkawUkMDCcHDvLoXj4KXeFe7NxQc9zflKY
Kt7oKIKt2yzMrs1yKAGqdl0q5YIR308e6jJQDUjd6th6UtAE/Y3odbDpd1dX4EdvaVfkeQatBG9W
3vqsd5B4r82nJgt0KnjBbWEEpJPQ22UbjIiPS2IUUoICBtjM/RFqIql+N4ZnUzSMKrLBItnq9LZF
BIY2tQIRcnyy+tusCFCs2/eLTRMYabJMUHIRnR+rjUc5ro0InJIpyFzAI4QNUxph6mOrEgky9l9W
mPevFlKXlko70L959WidK5J9itLQJx3arBPjUKbZTW1mx2SxVdTLpe/7K9yMvyDj1sCkAT1Um58Q
whRs2Qw1+I+t2/8pecoPjLImcmVnPooyrVvBd22M+2SRilk/M6kxl2rKDklAUmh9soz7CXeo/WVt
fzjL1G3MsoPThTtYVRrq0RSjC8C0lmOWaIYzmTMafzURMgkMaezbrr5dQuy2HhlxepJfFOPZTI9x
PH4E/cDx838X83PgfWWjLWUzHDFG6ZnRAy2oY6bvf7VbGvdZ9B50pgTUip7eImVgKH6YW4FkJB+J
6qt1cCm+asHUf6tHYBiTg265xOgTipSHPl8EH38T5lZ2uPNkRLEVqiGixWKfpNAhUjBAt7V2hUJ1
2xeIlSXmHasvk1FdaxMwUiI7TJ9V1zyq58WrDmVA30Pl5/xxAj5O+f0jVzA8CX55BBdzayufQhDC
41VgBF3/0sm+Mf2lT3Ahl9jITUMlHHeh9i0j95nyZdS/7rud6DtxQbfXk0bRW+TWpxnTo8j7Jvd9
X/it5Bnml31T25F2tWMcIEwWxVxniAH8GjR97uQZrnZkI/+FhR7aHHSpokFI9sfz7wwNJLQQ6zQt
DK1w+5cNmlXVKePyoZ8L+dUKf2RsRja8b9IHuVU/AhEra9xWllFVLX0KlmXTPBvhYR5+CPaPnZnf
l8PoDhk3sMy3A4ez1URqi2fafK6PjWd/w4Qx2hir1/4tf0YXsvCdJjLIuXg5jGNuaCicLkt4nGfD
Lzv9SbAoBjh7i+K+UR5lxaQ0iBKtrx0MVBkLDLy/Emf0wOwTWI+VaN59M/6BW8UwGS0Wxi7/ixdK
1th0jpLYr5uDXR1TCCFb+mMbiaj5N6PSyg6HgFqSMO4i2Bltf84fe83rrBfB5rGg8PvmXdfCYV8S
NRH0riCFFpoueznRg3YXHjNneAHdnS9Ko4tWxLnDUJkFiEd6yyuq2aROmBlWi0aSMZU9YqUGPe6v
TmSO8wyMFZdjUoFDZmoDeX5rlDdSBfsmNlPa2uojcWfWNmULxPXQH2XcB8spgnyRN7koct9IJ/Mj
7HaaoeqyZsrQX+Grihm4IsopY10PdAIFSGA2wL7ycX9Jm2d2ZYS5zCocDkpjTO2APl05ri4EPMOl
JbhCbA60r9fBnaAsq2pc65C+YcMXeuwUXvYU36Zu27uswpFTp3wVzXxvOsNqWdxpUlubVNBoh9Ra
eyHKIQNdn5BCZROKVja406RWqW2pBtbFupXY6E90K71gyBJUjvPR8ttcEDC27/0rg9yBmpTSjnoZ
ImjtuUOfrOEm90ruxODLz3z1VVRT2Y6/K3P8gco1pYzBV+nRC1zD1Txcy9+XYPRkL/GLz6KHBvu5
38BpZY47W5USLcPEuoD7IiB1eyTWbTOA9zp30kR03RR5PXe1qLsmSXQNYNtbT3Hz1QoFQMH+1p21
8KltXa5kZcLbwOuiQLrRajRVO7H5MuaXchIc4M34dN02PrEtF9qMHDSq1SmqJ4l5pn3uG9YzMZ7/
Cij4quFIcLO0Q9wm1PSkz8e4PO3/vuDE8tXCuKVK2qct5onobZI8y/25TgRL2Ibv1V5xqADB4AXE
85Bk/1/ncuFNx+IGauzefBTlbbbTUytbHDpkTbskWl0TTyqc/N/qpIHjqB6O7LR2bvSlY8RG3iC4
Mwv8+mevyArNp3hKOn3EC0AbDCeyP/dq5u5/JpEFDhTSUJKMucK8rFY3vk7zoCvSjwTy1c5xQJAO
GulozbQe07Oq6I4Eqsjy898tgwOAXIoj1W5zw9Mh1iPHvYcpcEGR8w9wjQwU9D4J2uU5G5oZ1mWT
wts6jw0dtmjyQDNtMPkFxodEaL39XX4Z46e95rJpxqjHpslaeJYT4lRzKCCz+sPxudrgMoRUt6qS
GAxqmgM5M4e2LhThAF2YkOAUQKhoQdzFpB20cDI77J4+I8uOGRRNkO/8Q3y7Loe7l+Tp0OCKBZAG
VwVT3ESkYZ3VsTubx9nDIKpYMo390b/HhatJtujV+WzbWabIIKM8DNXU5E15ldzKL0/ypXHVV1UQ
GbYR9WqMQ6Bc1pfELiA8kiv3ndE7UnRbofFu/yD9nNXdWxJ/Kcl1SUFaEPkUZOGXy3AYQODSutKj
dVqCPCAnVhZMkJhEKvQCdnW3P1YfyrYZ15VyoKTaU5taWoiK2nhozVPUPO0vUrSTHCJhrBYSzkWH
8eEmdyLttcpeVdJ4f2eEgwuJxnFUjDjByXxXgazWvi0+0qSlXfeJrzyGBC17fYIEB3Qr3Hbpbsq+
E4CE4Njys1ySZLZGGSmgh7FtZ1bmh65WXvY3im3Ejsfxk1tLKFtjMydIcyWfyx5aJUgOxYWbQ6rC
UN3a8FXjY0+YXw5mcVAx6Hi8NhVqI8Zt/mJ/U7wYUI7MzVc9yEFbVQUiDvXtNdqaqRvEUkDJ/V+g
yMuql/UU/c2SaqsgZlQwMqCN71paggQpUeVjV2SzM4DZ6hMdRhGp9R9C19U85/CVvpQNSKfRXh2h
oVt105ufTcmRZwfZUf5YjcG4muNcv5NoKMsLKAUryXRkPQ4KC/MeEfi6u/xDp+yXKX4eqSBxWmcT
uyEZ9wV5q7pDnIja4bfh4mqDj5OG3BeVisqkbD9MrWe0X/r6Q8fsaoKLjkte0sqOUAZPoxJTbwEE
7p39U7b9rrha4Fw+JovR1wOSeZN030Ohp+kOdHpTon/3zYj2iouICcbDBllCM0SmGk5KXk0aOlBR
FkQpkRX2/6u4O5JBhQIM+gOpilmtxG3Jd3leBEa2lL4M7erG/AiRneupFg+sBeK2eCauDvbi+HOC
EP9ao7AApsWb5DM5INEG9S/hbLwAMQiHGPhWs1UkGFmXz0xXIsWoOj2Kc7x/uDVd/YKHhmRZRjQ4
xb7SO4yI1zygA+NkQ/8Ss8nTrXhh2xHlapADB0IqvDsTPKRGJYjzxTExN7XvgwIL/HhROKH2TdlQ
fFndmSl1ouzt7wxwgFDGtJ76EmnDCjlxKTBE95PNBZio3Suo3KPljHNvs7QadOXEkHyp7kIQO2ut
qGYqssDd8oyqKajBepTT6s6I35tFsEPbEWe1BM59iZ4VSdtFGNq4H7zhlB0gqE6d/ysT65rf9z/I
thevzHFeHNMeA7UQIvS6g3GuvyIjfqm/DSAU79z4PoNYvMDFtpOgK4OcF08pjaaoRRmdZL49uBmm
2DJvcgrZMf1EOTN4EB+d7STE1Sqfhyr0sLI6C1T+SlF2fieTZ5M0qmPP+b+gMMicRZGQWi7nCq0S
9n3U6t1BX3ACarRfBUodLb7RL7JvhVZ3EnwB5vO/3eJWfxp3JtqQog3dQHaRMUBWX5BKf0b3m1/c
qjcfekquTHHBstD1dGoIdmEw/KJ8KYp/9teyGV1Wv8+FSmiJ5mNemtSvLATio5QcB9ESNqPxygQ7
n6sAVkdaHBlMDymf7WNIM9e2M9vvG+mApjtdFMjYhux9Gw5PlKkk9YKkBmJJazgabruYIDWR2SYg
oIVoai86HSJn4OAlRVcnkSKk0tns1OLh+XgXXZCYA8uK6GYt2kkOaMLcHqu4Rw2slb/UEP6qegfj
no4MOpm/8woOYsxWz8JEQwJDXU5t9BQ1z9MgOEQix+NAJR8gpxoniCtQP6plqOh9Lsnnv1oFz29m
FXlqRBXSspn1eRkPoxI53YdqUFfn5jvPNErzbqlkkAgRehsS9ZNGpWB/Gdu5q5UNDgOGJR3piHZt
eNjgqWAAi87FDWMAKwJRG8EfsB7dPWj20C1QZfz3sEp49tZJa6N9M0PFS8aAl35QjhJaFyolUPz0
gEfVo2B9265wtckBhGQP4L+Q0BOW5P1tElHfbKZzIWkgtl9Ohf1V07uHBAITeSnf1LF1iJvJm7rO
ZWyxfbk0Aghhzv07gthgPMHYIyub/3cLaG9TnTa4cGdJcVd09JUoxDU686zOmd929FT0ohGPP8T0
q01uCypSUZolwMge19LFwxOSgud8OBvO8I/sqO8iysPtLb/aY/+/wuQcHLcKlFd0z1zuCHm1k9PU
CtptfgbovX3kgFHDmEwSa9BjN0wvSl56UCqqmTOVD4V16WrDsckTQYV435lEC+MgsrcHtMLkHWPd
jE7WRI8gVzosoX3YN8O+x97aOIAsaKclbQmA1DQKOjfpbupnAT2tyA05gKTUjhJCJ0xaFsboEG18
JAXI7yXpzYiWU9gaD0k7Pe8v6w+Xrl9+wT8nqI05oz5B9GRJXpCued07HcC+2fn6AsGa2AvdWfZF
WrGC3eRZCyql1UZF6jBjhxYYLaVne5GPgpWJbHAgWkiGGSkzuvSqb6xrDkIChYMbu68EbKwvf4qw
NIFJ9pM7TsLzF+TaXEiIP2ibO2hQIC2D7hgF0QlXdbT7TJqzb4559m/W0FSLFjCMcsv8nIQ6p4sU
qtQC29bnyTpq6Iqnr13viWb7Nk/Y1Q5/L+/0tOg6K7Ug2g6VEwvXD7Qp94pgNZtXnZUV7oo9dGFN
wwFDXDp+epq+ddN9l56gjy2wI1oN+4YrIIwgRWZJFa4hGBYrF6dVniTRZUq0FC6eZKrSk75ArcY2
jsNSO2b9XmZfayJygE0PX20Z+//VUkLQmfdShSR8b9zY00XVRUdo86a7MsD2cmVAUkepwdwCqwDF
jxXGmDPTGb+xDo7xSDtv351Fu8b+f2UsjyLLHFTsmoyW/nA6Kk3sjrGXi/IbIgfgAoZORjvu04x4
YVg7o/GggAZ8NASxULQYLlw0EikKvGXhAkt8iz5QW/U6pTp2ZBJ8I9FquKCRoed+6ibEJam9nbMc
ilk3tb4IzswmbQNTZME/xdQ0k9szc9CbqoZGCqLE5EU3bSDd1V4cTLgkHjtfPXTu/KooQpLJ7UTL
yi63jYseyaE+YLbIugVnv3moA4w0n2I2PtCAy0wE4NubeV0mt5llO46gY0Sz/ZLKzhjf5NVzNB72
3Vy0Jr6u1Q2kSueqtsANMJzQKHeX626BXZw9dqyUMdi3tw0Sv9bE17haCaKfNdQivFQPD7TtD6U6
fsgHryY4SLWMFo1lFJSBmX6pkdGrlMpRTcG+sU/9e7S7GuFAdaC5niDvSn0lbd1yekskP52DLjml
yp0h0qkSOILFIWumaSzbY1EfwndBSks/jcxD14l4R0Xnip+dI72WSFKBykhinnBJuTA9LMtDP/JB
u4XC2LfmRfHlo5AeUOQTHNROdBzwEMTViCmlG26L3toIFUIDyrZMKrM+mqe/c0IOP7KmN6M+BvdW
m55K81KYgjFV0fficEKyCJUwFvjXE+ArDOTFKwfJ7LRhHoG0x+XA3sjR7XRe0N3PRjA+dEG+Ah8/
STcb9dTFE0qqlf0so5Kb/92RtbnbFi78ptSbKhKamnGeqHRRFc2TZMnf/+7b38W2bYVpRGHC7b8x
3eyLqB7RtuLF+TEMJ6fU/qWKqOn9D4h6tcK5c0hSgj8fCblSz10rP+fJV7n3lv5FK9HxLPlNcmfM
t7X6KR5EcxHsp39HpatpzrG1tukoNNJjf1CchVauEo6BVCp+gpzd/lZuv66tqynOxydUg5epxGUs
OTUn7TgcpzOEqJ3Y0wWHVfTRuCiYhxgaHcBg5zXJVwWkV8ZgO6gICe4U7Fd2do5/eBbZOKpThbhU
XKKjcuyO44Ec1KMoFy1yDv6pKfUoJMQS8nXJqYfSAZhfQccHAc6f6eFldEXcDUKDXDSsykUlY49a
wYgxoPoOjc9e7o4PZlD48qvoWzH/2ttFLiqWklkPeMCjEZXoTlI9NeQUVuhCNKD7mQnyE5t+YWtE
NUHML0PJ/r+HGfcWW7UqpJDisHJS0zgMixNBgm3fzzdP1MoKF3rLGMMtvYJ8TpJPgSb1F90ua0eT
vzZiXVH2F/+2eytbHDxNda3lVosu7uGQgG3wkh1y1/S7f5mw5/gkiRMEmw+qlUEOqRYpDyNVj8BV
45nffvLyHtJnDH+jfe9jfriyxUFTJU1Z1TeN5Y26089ugabe2EfGJT6xHkj5VXTSRO7B4RPopJVa
izGcAcnqWzUD8U/VPGld+rjvH5sev1oWh05WpyTtoMsY8kRDjBHU9RDQ5ET116YXDfluXpOupvhy
Apmi2g47uEde/ej0t7AS9MUIlsKXEkaIsNtWiSwY8gRpdhfPw8HWztRoHBOdYvvbJvg6vFBKV6NT
eVYlzbPqd6l5leMLsQTL2b7NrvaLA4h0xhDkSAvodxbx6zyXgZ3QwyIprq1/X6zJHaXMqWcwosrt
2cxfS6n+LE25m5bxXdLXxy7u3b9bNIcl+oD5etXGLcqkl1l5QVfQZL7smxDAlcpBSKzEGASBqpgX
SXdhiUdxdayV554I8gnCveWQo2ptiD9pBC8SV3arB3I2XIZWqdtRF9qKGE2SX0N3+rK/OpHX8BiS
xWNihzrxqDw56Nd3Qxq6fSzK/W3HTCShDQ0EIhaaCP8bWlAbLGR7wqHOM4c+d6yj4jY86Jhn9XC8
fdH0zvayrua4EC3Txa6SybS8Jeyc2fahv+QM+uv+3m2jx9UIdxoUtOlIaQr9NL3WL7bUnJJcKOjE
/lA+gBFw/ILAXsH0FuHAcDKVFIcJRFFyQM6qXwesRTs/aW76M3O/v6CtXVsZ429s1SCjsxP0UH6S
jvea0d9Ho+kVSybgtt509bUd3hlmowUrGRJ0jTe79R348W5Cb8kd+b73mKOnhaM+ZoEILLZO8tos
5xRtC2FZuQIbWmYWflpYxwZzI2kCc4O/v5FbnrG2xHlGOMXGoFV4STY6/anRXoqYh0QWOOADowid
wKRpe0b0KZqCSUQLJXIF9v+rXK0dTyq0GjTQXxRfpmF2pN7rYsHIg8gGh3hy1Ra1oaIgMCw3bZ+4
/RCks/2BCLH+FBzAyUlL0J6N26acJ9UxGWnrEBt5zimJRYk/0Tfh7kdl3C9qTtCXj3Pk1tpwCbX8
A+KQ69VwcBDmeUpSJneqV7ajjg41gKd5pTjphNRwI6o/CE4Mz11sgAIfaufIPU/f+/GUxzcDpDUw
mLJ/WrZuSatF8QQyWmNlyFdpBEpDuZvRr4uOOl7rp2Hi0I/0qKxtcRjQh2k0myWaIcbmW5PcS1Xi
TPbL/npEu8adftOOzEWlIOeyrCfF8MHOE4xV6mamqFN0s8dgvRoOBfplyMlQI3uODgaQ+jH2MTCP
DefshU0MiTv4BCeW53BYlInOw8h6GurUkeKDEYF+IBT4uMgIBwuJFVtp2oWmN2L7mrMVFQ4ZBOlE
wVE1OFSISaoWSsxyzc3tPD71huCmLPp9Dgq6wVgileLgGOR5oa+1LepRE50ZDgjKmNhJQoD/JZ7q
ZAo6K3RD45NavxRE8D0E7szP8qXgZ0MGAk0ffdY5vTb8GAZ6CBNTcRpDD/7q6PACbkZqV1ETInDO
IFop09RZOtPtcl/M18a+wM7Fihdvw5RKAR0TVgm6t+87pNush/A7fY99yW0Pi1t+T5B4M+7q9yER
wJ3o1PINWYU8LhNZkCPQnxLqN6Aapd43VXEMBzywmlt+iHR7BRMmBxODpqEfX2K55vo8dJ+VyaFQ
4Nv/cgKP52lGaZV0Yx2C510F96Yav+vVYd+AcNs4XJBnyeioBVxoDlbArsJ6hB4aZwnmQ4RGFszN
DEIq/S1itfXOcTjRpZ2mJyEK8FKqjU4MWjUnJOFXRUPyKK1ux6xrjmGa244RtqXThEsiAJLNhxNR
wC2JqixBIwgXTNRKb0rVRBZVOg4XEI2/o5aN5NyJNZzMuWM87u8yw43fjsXKHOcqEJ7Xe5pGCXLQ
4Vk5Nsf/N6mWTUxZmeGul7qdhYYyQuW+RCCRRz+NH/L6U0Oe9lezGUpWZjiX0bNJBpMXuImz7GAm
93JzoulHLrEKgdaCJlsyqBj/e1GONZBuNGDzBVXYPZXBNYQ6tgAUt1dxNcHdWRZcK2Ozwpwk6bv3
JqEemjwbR066D6R/0fj4aymcqxlVOczQM8AbHdn69mFZfI2+fOSDXE1w7oVWloZIGZIpVu5T46ya
x74RhKtNIFqtgnOtMCwWcyIobsTtckmz9JhFoYjjWGSD86uSxHqYlhBOKtDKFE4NjqS3v1EiCxzw
TIOsdnIB9c3YKI5thuYvUMn/nQnujjIlRjfja+Byr7zkI2BlElyyNv1WQynBVnRF1jXuaCRyKmVU
xiFPlgMUmYh1CkcBq8HmNq1McEdjWqjSUw0JXEXGhHyyuJIicKdNhj6yMsGdiqLqijZNJBC7Xoyv
VkD8RXZAaILrgTv40IP81J8ad3bQN/q8/322A97KMlv86g2e6+Crrxecx/ilAq11OTndsdGdDlbn
UxOEd5awDUj0ybjDs6Bheal+joZNh/8NBUmucbIx5nZr3INK6Ccd9EeactY7zJ0m0lcUXIugg2Zi
0R35bKSDU0uia5doafyJAkP4JLdw9z6hTiK9LfmdVU2CW5DICHemqlTtJYsiJVhRJLLSxUkU2Ykz
xRW4hsjv+et/G00YOcf8QCdnLQrh9FxG2VGapZvImrzC1m/CUXH6pPHjNHGlUX+vG9UvlunV0D8y
w7z6fPwMcyarRp+hdOgZ81GZL+ZyOySCQyjYVl5W0UoWzBalOOa0P+tZ7c7LnUQ+Qnm3XgeHJaVq
692S4O1RFv9mauwSI6Cq4EIi+G78IEJDUDQBsSh6tdTeAY3fRc9SAepuPmyuqEE41JCbKl7mDiZG
jOQrjQdRpIMiEyfS71X5y0S/7bui6NOw/1+BVGcW6ODLIsNrrPemax0NdFmKSMNgO2OMoK0psm2B
+ZCzMkfpICGVB9qBi3pW3TFof9h3eeJnmMlkoFQRR42c8cYWxJdt9F8Z5rDJNMylaFocNOmYPHcP
ymGB8gn1bFc+kSeEm8ZBpfWofREaZmHlt4v4yjAHV3Icz7liZkx8MjoW3nJDOye6EEcBtTLizTuV
PgJdK4McdNVRoWVgIsUZm54G7X7CA0Ak5MI267c16ZBFt2VVVjGb/l9fIaNiDXaPARFND6wGMp7f
Yshjtz8+4JFXK3y+okv0LjQoxN3y6pLHd2HoJCJthu3QvLLBXW0GIhejBREXv/FYf13sm4/k1DmL
S49V0B/T1/0lsY+9s3F8sqJokO61qh4lcTC+pMUjyNs0249Zp34m6m0Xro155upEz2aTZJC1R1uB
q6JQjZbcybEuTP1a9lJooYg6XDYRZLWXHGCBPUWe2hyauT36ZbWTBF4/oUi0wPP47AS6kLQ60+B5
bAhGvyDngqadznSQdWGzIjjBlZME85E87n+47ef7anEcfqgjGJaaBGmm1i/sID6yAt43DSHy58RI
KlKCF62TQ42hzA0mGgIxnuFxlCKwA9mOjvH7pa3c/ZWJvhoHF4QsRZ6FEMeF0NUpNppPJLR8Q9ME
b9LN8SWy2kAOM7pc7oZkQDKdcZxCVOFgfcluWMOV6c6H8UTP0vfxQwWJq02+gTtqRrNL2asiLW/M
7q6Z35v5Ppc8pRP18Ai+F18WVye7aJaqA6l0VVKvkRNfGXMfEfxQpGiC3/9kImPcBWeCJxISU9Ql
YtUBd6JD27vc+EcRKQoKXIOnJ+ojsymLEnp1Zoe+LqN351x2mklEYrB1lwIzP+rvOrFRIOdwKiW1
HtephgzuXJzCLrrL7cjf37GtlaxNcNBkQLcTY42gg7GSlyQPTMNp7B/7JjYRYm2D/Q0ruCVGpcjh
ZIFy5oTpdtVH69jxV/tiDjJfwcHdpEhbG+QgyTQN0sw11HG1exAEuHVAEL+sxCnd+gcaQNi8x+yh
2+RmdrJjehiPi+SEj+oH8mbrv4JDqlJOIzqpIL7XzM9q/bVtTrIuwg6Rh3AYpRppQ0bpZxc81NXQ
HIfzxYJ06FiH1IsOaKcRVUw3L4zrdXF4NXTtrBBrZMl9kCAx7hvLy99KySleB1Azy+AmnN9bdPLU
ItTadVZoGbJc9sqRJGWJ7biecRcBMMo/QtmZMkE4E5ngrj2Loaaz3Bkgku1Ap5b5Q63BSLB/Ina/
GtbBwZTctLXRdmg9WPRHU3sbxk/7v78Fg7++EH6fw43Y6nV1TMB6KJdIpNB/RymIkn+kRXTQRHY4
8IgKZUCPC7gK+llydP1rjFjc92+lLuprEW0YhyCWmbVV1Ku6N9u108vppVsiwWndRylsGgcakNO2
2oiphJEAGmH//03Wos3j4KFr6zYOCQRFqCE/LyboIqkS5AM6dm1R371o+ziUqEIzjhacHY+AXGS8
pM3Tvr/9LAHwt/e1w3GQUBaLVag58njyJ+Vt9qvvGRgPHfUBHFIH083wpIvAd2+f0qcWg5e4YHv7
f4BgL/nxXik0dHPsoFUbl7GTT8/E/icqDsUkOLd/8BETMpq6qiEwc+gwVnW3lAVSAezJCg6fc5pB
FHf0CrBaaM/680dWdbXGwUSiJzWNGecc1SKniCJ3UvE6zl4lqxZEzE1BbYxF/loYhxhD0ZeQYW6Q
UnFHn7hMW7pYvAgtELLbQCo5P+kQti4CXXJG61Cazv5Ktx30ap79/wrYlbSaQlNlYQwK9v0hGgTZ
NdHvc/hRpLMJLowM3HpT4UtTd25MWeAb24HjugQOPiLIAGpTj2eQFbuGcbHQi/+RbrL1R+IQI5aH
rKwHqMih3/pTWHZf6576Ut90Am/Y3C1V1nU0Y0KUhReGUjt9MlHnxpjqcr8M30r18we+9vX3eT0o
EletObYoOc/GzQDBF3E2bRMPVha4c5pIyxzNbAUdfaTl7Wh8ju3EWUSXBbbhv8Heygx3QA3WZzWF
qPUN7bHVLTeVvnXhgzX9IGHp7+8Zg+g9U9wBLXpditIKE1nsXtKri5O1h4EEZvKvofww5I+cx9XC
uPNo0mGm1oJbkBJfkuZpyQSr2RwE01cG2GlaHfiw7qeurtC9PErga8zAAfDSz3Hp2EYp/2NMWXbX
QKwxQJ5rcpq8lt3BLjIqWCUzsren3JGtm6qamhgVmbYY78oULaCtjRRrmgqgQXCeeG7ZerZUtatB
11Cl9KgXxm2R9ad99xAthYvwS6nWtZWYGnjobzTLGZrHSMQesx3kV9+MC/LGsmC3OoVA3giyIujj
8ZIn9cf/Ie3LltzGmWafiBEECYLkLRdRUqvt3rzNDcP2jLnvO5/+JHr+z6JhjjCn57ojVA2ikCjU
ktl9CL3ybgbPfpdgpL3yysCunRqsVQG6555uL3M3S77xG7ESA6KnuNYM/A+9V2qOdS4PETrf3fKH
HfRBdCjuNI/LucoCXcnnFaszFQozixUCT2oNFFYxngV9ek4GU/ack9kRACXUjLpKR1wi5rPqgpYt
qCqXPbCLcT94ocOpEs3eI5JyigQsxYpNZE827S3o+CjhfToea82vwmMRSjxUcgjEok0el6BrLeCh
4/xpsWYnXGTlT9k6+MfdYMowFcashhgkMGrVzwfAik0czUApIyuPt/1Qtk8CcqBlqetIw9Cy1DTu
mpWXph2/mKEmY/WS2RFv/MTuM6MFcuSQl1jzH0t4yIr/eN1TATvyshpW9LO8El6f2x71NEOWAN9l
aNueWwE7xrRp1oTigTC5y+Loh8yv3PbT8CU6aYfq0H2KH98yH7OxKE56zIpSFCWv2unm4kzxOeHV
s06C7PsBgI7KPYUSlSoK2DUlEluMk9ylzX04P9HsOzGQXwJzs/Z82+N2+fTw6PhpStilTl+LMEkU
iHtdyocOrEzaey5ezaXbZYkr/lO/34tXU8JmraZBYlMHyFZEBUXvRU/vVdtfIWzQKF4j62aSrIyI
WZ2lz5txMFQMSYBxaj1h5M52MWjnWcflGL5lWOL6GYmo8TW2NDYTEwRlDEzri52d1Vz3uppKHGMf
7f73CYmY4dFmMjWpMjEvKX2ICbtmakqCdOlnEyLCkAxaheFz3MKnyefNovQLAT2+7sfnWdYlug+t
1+UI8WCZRnpUpIjYw/RchgdzzryYnCJVtju7jN7b7REw3NBCvaxtEARUP7qP0BZ4DM+8jmVGTuvP
/vyDN/0rXnwHEq8HWZPO/uv+5xFDU+WvF4g5pSYjBAKRnc9a5KnRf9veUWRTiY9eJP30tqji+lUF
dK9LOpBIB29dXqp+o6BoN1jn2agkDbYyXxSQY7ImWiGOZl7JvgFDnKI63samfbyA5I5KKWVUHDUI
82ScTIoppzwO1AKil/m5C49zfF7Jn10vydPtu+LVmLCaODZGdMQhKVJp597+0jVRUMdgnKwsyQzf
/me7GhJQsJvbZsqzBEP8eXUxFf1bbRFJvCdZi1jHr6Y6CgsFkVej/lFMnTvYR3M4mfXX2/uzH0X8
XIk4clAB0OvKQPdZrD+ZsTeaipN1kvtJ8rXE+n1sg+7VsKARsuQ/IGTgRMNbUjigbfg/JxNHCkDp
ZWA2Bw2pJr2M3VM/vfy3j8QXuIkeF3VGIptCp6Kqg6ZgH40hOlirrGFUclTEKn1okVmfuLCNnl6I
ERA8KZascOP8mx5/yGWiW/vhyfWbCYCmsHZMygiv7KZtjqN6mOMX2p0W/alI3lSa2WyPgGWg+w4H
o0eGPtYvtv6+Uu5JIvEA2WkRTn42NSOra2Sxq+UDC38MY+VFxmWuZDqTMjvCwe/VVJ/1glpe1F+G
JbDZl6w/WbpkGl5yKMUKfJ8Qm8UMlw0tSFC1g28kK/R7FUmYIFmMWH635lZvuggpqnqYHNVKjnT4
BqnOB4tWEkuyBQlvVzauVpINke01euVEWVCXfxaZBJP/4R3x06PFwjs0RJq8AXf530UaxXn/Sy35
31Dh8Jri78Hw1aKAC1VadrU9QWPEcEYvOSbnGsxmGhSIZOq9uwiKCQsU2wnoA0TdY6pmK4F3Y/Jw
fjSMA9Vl344HhL+tZGNAWEkD1b00n6DByQkQ/5bHs13D54xpBXjfyek2oO563sacEMr1VUWnOAfU
hcsRL+VkuJ+NQzZIkhf7Xw23AuI2TdfEeL5upyrvlIaBZOw+yt6V9VtAB4wO//t9wat1dc1psUIN
iq542jlhuDTMxYxyeGckmfU5NlIpe9DuQdqY5Pu4uYnMLusXa8WSlKVx2Ty6Y/2QSgUyZB9O8IZO
6cOqQ3+TZ0/P2fCojYfb27//+6apWzpjBKTkv64irMcMFCpw54w8gp9tlcVOu21T0On6nwExeGoL
ZGyHFU8s9iH8UJ6onx601KHOcjA/QBTYRz7Qk/WsvlKh/H6GrkbFwgIpUhXSLBx/eK8WeR784h2y
TSgH5l7l8snK/kifR986oPNee5l9w1UdxZORmki+rhhu1WZvk3CI0b8Vz77N5kerYo+3N3D/Lbb5
wIIfpko6NQruXCQjJ5+T6s+X0gtP2in/lrjGuTwrXvUJ39mVk5vsP243tgXvxGVFKyOG/A23zRs0
42/FSUUXY+JZvmSd+0B13VMBqMJerccZut+Yk0U3qIde5EPkzJCJMQK0yDvZi+rJZZ1kG8j/qc0h
X/TaIB0XNg+NT6T5XkyybOj+a3bzCYWIzEzUKNYHRP0z1LKhPggK3xncug4YtiFT1csYDGULEqKz
qGsTEE1B4DVdYkdRHkj4Q7JP/GzdOnsCosRNhTFUymtGGJi+2GiRhNiA6f47hbx9EP7pFGJ4ZpNS
y8KyRjxrfsiTQGG1YyVvgUjKOSV1JAFA/PqrD3RVYtjpxCeCrKo8xGvWvENfsi6xsruSjRVhYyhG
YyyijVBc0ofT1PRPPRnPSW6/3N4emRlhdxoWsVWbeTKDgdQiBhjTj6amvyXIvC5GrP9U4Vqlg4VU
Q08/lnH32SBR5LCKrP/RjoDzlKtqdjzbapsfaBYo1ifjLSIsxmYpQmQBLeQlaRjvechPtn3XkW+3
N2S3y31rQMDvgWB0m2jQlPw7QbgeiemsT8uB0/EuaCgJZJLI+6i9WZKA2lPUNOVk4A09QYaFa77k
78ML7z7P3suiZYm7iaysLUmWrBs5Ldr80LxS4DcyAor9x8ZmOQJGt0U/jM0KWUnlaD7za8HGNLrX
ebjUA3aA4IO0j0m6ZwIkVCxjDFRZ8WsXP/HSQxFE9403eDwFmbtq5Nx2EtlnFMBhmXs9TijoTojh
KzqGIKNz3H+5bYP/xm+4jcQgUdEyZemiWB6JBl3JNRQ15yQxvs5dqbhTVw3HNFEnZ1ai0SmLKgx6
W//ztmG+P78btlQKiiWTMTFlVEEGMMd8keFpmfquNsyLWnVBGhGfGpokx7r/Ha+mBM9HDcPMiFpg
WpE95cY9CS+r5KGzf5/Tqwn+L2wiBigLlI1Wjmg2iUbkWCnLaidR08oZuhSTOXbWgT21p9M9A5Wx
o61m50UzeLoclja5i4+RFxKQlH1f4XxEhWEsJAUhRjZpoLZ6mbLUa5H/hYDN7Y2UfV3hVEw0Rov8
AFwJ0WcaJqoXlaNjh7KZU75Jt/xFOAxKC26rel2gAVwc0voTxhYkp032wYQ7MmuqsK3CMPahdqKB
l2kcMYBkU3eu3zLqZlydRQxfUG1VsmEE9hfkJTaDVgOjvSWZHJSsRkwt2aOxpH2PYYt2Xd+ziToU
5J9DpD41dSRxgP2bBX0d6JTBY1IVGzD6pjUbOi0YoAYI+uVhPIKDZfjMud7zv2SKdbvutjEm3MyF
MsRhuHJmOLYgU24FKI+7ayrr2dl1t40Z4X7OLUMvxowLu06NV5f5x3KSqXzubhFmR4il6YZORXmd
odGGyNCRg9Go7k5m4+Tay5B+WQfbv31C99HpaknswJ1Cki9xBgYPlSsYEq8JksA0UcflFxdmPGSX
8/4e/VzZq8Ns0JDFWRm3BU/X99866DUQ/dylL/9xUYIj5JHVATe5fPsvgyt/38b/YnBFtijBI4hi
5XOTgO54UfTuoNeJFYx0iIO6thvZieKY+RvYbTZMuLHWYjSbqUf4uX7vzr3Xgn6hcatAO81PxqP1
PULaIvFyd3m6/U1lS+R/3+wbSD+WDo9tpG2tY1weJ/NIqOSmlDj9aw/ZxoRuGzNbUwhfzFbnqLF2
aOfQV5SPeVlLUqoyS8K9NNp0KU0d0VOivUSZDoqk3tVj8CzLBvelx0u4muxEIWFHQKjFhRv4jGX+
CQ1B6KqHhEwga52RWhPuqXIa4zmrtZ+jEP+/SXaJU4gk1eDpX1b08kB0b0AIaj1OyehE85vaPa8e
L/IY1UuTG7oCIYdWh+Du9JKhI6hTv932731Q/4lLIke1BR4Chb7S4pWdo9lfFdmog+xbCRgRFWsW
2Rq6taryL4P4lfV1SCVuLTMhQANFKqdVMJ3pz/pX03arDm3UMn6h/fTtZjcEIFDK3hgqaJ6ARv7v
+fI29BI3xGieDuhJH/HUsR9kNzs/JjdAT+MHegMNizWQOAlxs5cd5oiSz9N435eflCFxYvJFiaWj
cnwzbtkTAGLqMd+zjADZ9JQcOSF0eQxfDH86zH7lKac09W97335/7OarCjjBsrkewgGqpCa4UfzV
qy/GQb/L7q0LEtO++QMzJPeJtD1W5vQCXjC8IhdDH8BFHWNamhXPSNMlzu2lSbBWHBrQw2asywx+
X/b+OEZO3t6F+cHqJve/2REyPxqeTHbLEDkvZnFpU+vbOLKva5e2GIytP9+2JTlouhBfrL2lhGYG
XQ9Q/qnj40Jdo5QE6ZKt0UW40JNF4/IhXpSfc3pf9ZL6mOz3BayoGZhRzB7UOLadedU0ulkr8WnZ
R+J/35zZddbCulpAzknzzrGis4I7ItK/3t6Jf3hg/MRtXUCG1aztIbf02C8v5DAEkO4L7CByazdC
EHTbliTyEtO+cQiNzQQiJF6tP5HRbQxooqLgUAWtjMRDtjkCGkRNpxhhh+K/Ut8TgNwsa5rZjxQY
MW0VnCcqEdNwFA22ypiDXP81QuZhv+1jtPvvCPnflON3l7QxKOzT3JC06losKQMlnUvP9aEKGlwg
MSobxOWUkcaXTtaot39ZbayKOJ6NXaTiuALHIYp6mO/Ci5o6feSM7uyXkLxjPsF4uczu7nW1MSvs
3zJFcWIRJFhYvd43afUwLa2f5WlgheEDwxjCxCYJJO3C7MakAOUj8GipVTAbxPR7Gh76fvSs/MUY
vtw+A5JtFLuzs9xu7XAEhWGaPEXLg6pIYGk/kXpdhyiZRIquMOcF2bIO9LMlEqm2r3wFlbMzndRj
6IK0/vaCdlGKga+O17otzML+ilIpNYqqtyEsUPVfTeVMCxC2NhIk/IdFXY0IYKuGYdFVdY2kd+ks
rvmdeJ0bH/JvFirdQXVQPCpptvyH8321KIAvBk4jO5or3IYBC7hgXOFqpwyV2Bbc25YEGPd972pM
ONtdQvWOKE3o1cnXyFK8zEK74l01yUKJ3b0yNfBsIRo3ECv/uletojK9b9C1X2UnWhXOsj7kJHrL
Yq5GRA+fDSWBVBIWYyy1ry6F26px645qd291oUzCbfdK2RgTgxbkzk0zRwm7GBLcwn7XNk7NvHV8
GZq3PA42poSYpYTGLehc0AGh6tQplB94ljqz9OvtI65p8KSViQ6SVxKKza2vGSsKITXoy8MP6jl/
+Jv2nTrNpT52Hj0UHsfc20d4v96zsSnAbafNbb20ePfwVi9MX4GKp/5U554R/K1rqpRyiN/1+Y1N
wRfVsSxWnriD3lDtlM17TemcLv9jNiVxoMSO+MQ2hw76cSUAt1dbv1qiQB+m51RRobHWvuUKuS5J
fGePprqUUYx3dtjpFyUfgnFO7sJscaNG5veyVYnOWCFxMJaYih2ivxoMjmjvJ+NoxLLx9H3A+OmM
r3wzG2fMewVPYo33Hut/avO5q180mY7WvgnLNlXV0ND2y/++MUETtZnT2ta9vPH0/i8zcldFhnv7
aG5ejQgAW2V1E6UjxK3WEpr1C8W068gi31i/atV0KjXVtevJHVbFs8PuqObxXZfE3u1Txh36tyex
ZYPQ2zZ1Exj860IthQzm2IB5igacF36EZiIkIKWaibueYTNodtpcN1PUtAJCLY3a4qWPd081vO/V
r7nxnDTPtxezb8U2LMOy+bYJtz5baUOmHuVaIzyn7XnVH/Xlvh4fb1vZfdUzlVHDtKiGbyeABPKY
JLQrvH17ZPF9rpoVlq75DloFqAvbj6GjOdox8qK3jIFv7IpvbpXGazLyZFZqn9r+oZ1fbi9sz+m3
vy9cW0tbl2XBKvQLaIbfIsedh6pbVtnxtpm9YHNrRkAJvBbmqAAfu1eO1VFLF1zHMoXq3ftqa0Pw
hMgeFZCe4gbm3VbLH8j1BOAubP3VbV64wGn1jZy0p9vr2n20bo0K8WCxDgtTDN16ZY5bT9H5dXIO
hFp3ykk6Obfn6wzn1YYIImrp4phehuauqRyQuUeN4j7r2jvLiE/j+K0uLJm/74UzW1OCX+RmDV5Q
tYIY9yV6Wr3Si86r6Sz36QGqQ54FBQl27O/TzJN2sMgWKbhKFiVdZqTwSM56yTtYwBs2OfknvXNm
13LQzHnkvd9jEki2kv+wCIvbJQv+0xrdqNHs7Sn33bfE1qDgO9EMOaKVlcDhR/TqoINV8fX76PR/
w26uKnlJyD6scL8RdWIgDkOeSGEfxuIzI5pjR+ecScKc3aMO9wTfD6NUFdNd1lAbdd5iftDqExd3
gEMtR7JTewMBbGNC+HCq2q1FWoK3iQZc5G/8pj/R70g83DeysGOXJWNrSvhoqh7r2kgRkC7Nu4Y9
QOjVrdk9K96n1bGZD+30wbDfVGraGuU7uYlEslZbEcAhhfz3mEB54G3N2QVtlpzk6HT7a8r2S0is
rN3Y5KW5oCZTvVTJsR2kvMqy7RLijTBnRhnjDelnw+Cu1tFqQtCWv+jdX9bo0jgwywN8ReIkuxcb
CIBVjKVZGhWnErJ1apZwAHlurbPvGVLVUar60/zX7Y+3e6Y2VgSwKrSsI6PRoF+Ffm+szI1I5FTG
H3X0/badfazYGBLAKTUVi0AmHF2X3vSDz8UW7vou/7/6Y3v/FhVetjEnnDAlD3ut11PMk3axa854
dQ3vBnt2b69q95LZWBEOVw4yiq5ikJ1Z6bI6/TT6dl5eqsS8g/7XqTVMWUqKe9pvEL8xKBwsbZ2z
trTxpO0PvDTD3MXlPN8rcir9OX8HUUiUhf5NN/3uIQMZNXIARFNNcRTDGPM0UiJIQS5J8i2eJx8U
1ZL+t/1Q5GpDnMbIG1KsdWJgyHhqTmyeKlTeX1im4cghl4isRD1Oz0VL7jpzKR0Qjsj63feP3M9F
ikOu5jiUmrmCHKvoP6pWi5c6BQsN9W47jcyKcOTium/1Rcc0GKu/T+vit2HnNs1b9AbY5mMK5y1S
0g5tBWjdhyyOkyk1RALRefomjZetGeGcUbMZlNpEsJMb3wdQN6LsL8FBieeJ46750OUYPU+pR6rO
bbvKT4tREtzvR96bjyUcq5EklaUlKCQrd2vupqOz+JikRrTmja5egLTfXTzOkiHLVspcQbi6MAa0
1GVLkfGlo1OHB2rlDmVvyLZtt0i4vWptshHPoCWxXj4O+eCMzSGc3tLsvjUiPC9ru84WquCtbLHP
+XgocUCNTHYR719WP8+n2JEYJatJuwa83Yr1VKel18WJN9He7xJZ5lWyMWJfYr7kRlxlmJ8rK8VX
rcYbdftYhjJaBRnkWQIWTDOBOH1lmHh9JU/1YT72TnFpTppTu7qkpWmXc3ezReLcq91mw4LBZM57
Nfkos7nr0X4XHwoMvdkuiq4PfZD+oSuOrAK1mzLaGhYwArJcscY6lBzoHzMaj+pnBboQ7Lvuch4O
aeMRf9j9fkVenYRv7Sb2BPtGUS+Vyquw0bF7jPHe0wPiD+/Biiq5/iXQZAmwMRTz3Kg2xORjO6jt
F6N++k83hSXAg5VXFJX92MK0+h9TrHkMoodENg4j3R4BH0YlWzFIsnJJ9ZK3mHjhgw3x7AmCTcpJ
Nim3f4RN6PShwmUTsXDdGDGJKVI1HiRmHardN+G9ppw6Inkq7gdmVzPCmgx1jbuEC9iq3ZOSfDGr
d7p5WJuPqy27nvaR4mpJAD691KbImsC83zdmdIhD5Ae7krZHCFuHn2+7wz/s1E9b4uRSbecpHcbO
9MbsUIAF3e3c+RgFFk7VC8jIj8PxtkHJ2sSOaasy8lTjXNkRWPrYZ+SnnEamec+/z+/H9bomAQHn
iGIaS8FEech0d5zK01woD0mavwOR3Qy1tdIH9/VpVirv9tokHiIy1vVWOzV0wXRoAz0m8zg3gRa5
Sfc+jT7dNrTr8ZhYUW1IvJmGOLoyt+qk4iEHPFqakzp1R5RnMHlQZt5Yz5MkWOJ+/dvX3BgTEAmz
tvmsgBPag2JvUzylw9FWdWeJ/hjKj8qbpinZxpqAT01vqRC1mpG6diYfJO5ueOrP1YlXkRVJUkb2
FYUDnasrktcGLuQFqgzZBFWcZXbU7plKKQB3HWOzKOFAM7Wrx7LCrOO89G6n3WPwxwnx4K+nwbEn
xb/tHbtXyNWa2PO+RGOaQs0X1ljvFVFyhozlW+K/jQkhE2r1dq5GI6olrFhBD7S6tOVV3dvr2IWK
jRHhGDcGU5eMgjhxWp0wt9yEOEsqG66RGRHeNOuSm2WogkhhiVuHsTJIh9ZtylGyJ7tF3I1fv/59
E0IkCZ1Brw87zQ+u/ZAjt9kEmOPMMbTHJx+V0k0kKCFbGv/7xmTTxj1qTR3KGEb/AVIeH+N+Oc+g
Pri9TftXCEaFqQGVGcMS59mmuJ1zK0JIAVJcdm8FJgjI80+N7nQX3U8OhiTo3F/W1Rx3/82ySK0k
aV8gX2GEudOa921xl1aST7d/hK42hE9XQgdNH1c09+ECRv1bSc7zOErgR2ZDwNWUNGZaqWgvJuqz
Us8XCLrJChb8hPwO3ddlCGCaYQw5V8KMF2IWH2Ov6Bsw/AF9Cnxo0/jzth/sg9zVmACnpcXSmNSg
DhhV9AokJmSXLnmSHYbpriEfbtuS+YAAqC0tFSMyddy0aMY23lnhYX7LfDr8+X9eLT4MpyFarQm0
bh5UbH/kJfOXOPnRYpri9kr+4fQgH0ugNE01MSBi2lBNfYeJoaJ16pPuRb79Ti1RT1KQ2Z6geOr/
R4MCrJZdFKnJiKcTpuNQKiBH88l0geKX3s0O/9magK9ZVq+cIxQTf7kze8aBpxWnB4559A6kGZLX
035KWL9+TREcMMVTazFKdBDRC6BAfOC9BEg/X14pSSdnOMoqSPvH+GpRgIoV2nptGCORT0m4vutI
u6AGXnR95N3et32Xv9oR4MIuZj3L5gRsecOx6b+gD82Mv982sV/Q33w9AS+g9pVPtoHuxMm1HhcI
LkQ6iKxtP7ssXuqYGVhjUDQ+yF7z+8hxXZqAHOGSWcZkInu5huc6Q4vYeqjj9+38xZapYO+HfFdL
Am4o9mSh7IKHfGXcMXJKItMNh2BNZMIwu5tFVYuYnMQC9cxf76gYXWJo8liRH1MPOZ0Ok+6zpDtI
tmsX3q9WxECPtmamFDpepP3BeuSDHO0xOoEIHNNXiTQJsvsM2BgTQr6iHqFEA2o4T1MapymeR+gf
1ulzuLYOye7SROKLki/4CpubW74lU4fGRBQH9Oa8zAc8GBMZw6/MhABNqVnPc5oB4UmtnpPmKZnH
S5LIIElmRUSkNgunpsArw9Kaz11oXNa5f4qorJFuH/ko1QzdMPAwNIWzWy5rSksz4cWwvweXioA+
NB57pdXBdLKMWXH30G7sCYd2LhIlTEmIC6v5toAMonpW6buo0d10kdCR7n9Bk/FeJrR5iM38qCaG
fDzT8MZEO1gonyThpbYzydUhsyLia5ySuIhn9JGg8kr+yogT20+3D+zuVUGvCxG2KKdaMU+9Cv2r
7Hkhz7P2NkC4GhD2ZKpIV9YJKpS82wdc5sFguOzZDhBZuPm9VUqupP3YZbMgAeaUsmmaNIK97Id2
VpzOLTLH0NAJqzzykYd2PN3+gPu57atBsXu5apnRFTMzvbzFaHAXmBBldXU1QILAW4724N+2t+sT
BiEaThQ6A19rPBsQIiH47ewZyTEdGiBd9yGyvs5UEqTzb/RbjL6xIfhdNEK8QuuQy6FBdNSPWaCD
xEVO7LW/FDzRCD4fw830643UUNNckxikTgWpHJO0btxfVu35Ld/LtG2TggyBih3sXZLVYMRo0RjS
H2j0sRocbfn2n0yIHmCzdCgUpFx9Q/vYJbmTGb6lfP5vNoRv1Vk6VyCiupd1lyT8OKv3hayvdhc9
sRe6jpBfQ5zw63aYS2GRUoVE3dqWLmlwh6LZo1RPVtR4TUYkB3V38zfWBFxImh6isW0PxhmKM5r3
jg3BLIq+8dvfbb8ctLEj4AHGCcosXyue9kc/6D0vCSV+6tGH8S5z049cbq3/K3ySxY+7R+hqVmwi
n8IRUwYjEkW89Ykck6D3+RNXxu3Ev9JvJ5VRi9k6RjSI2Attj02mkJHpoEb+q58w9Jc/jbM3oBU5
7M5ZKsu7/sPXvNoTkMHqsgo6WAYKDo+0dZJj9Rh7YHFEf8viJYnT+yo4s+IzfdfJuiZ2m5M2KxW8
M7Emkw06xmsqWrhsrE7RhOUhPgrQUPGjrr6VmnFSlekz1HplvfP7gQzjhEy6SWx0twtHQ21NbSk0
01tc+z3vspx7dDqOUF6IXPYtOth/3vZa/hl/39arPX5rb0BeM9UoSRocRTP6ytjznJwwxuaMgySK
2e+a26yLH9KNHSVWlNzKIYyQn/pT5o+vO6kE6Vnmp/vH4bogwW+Y3lr6HDN+o3AlovGYnJSgDzpJ
4xD/Lre+m+AkCguTSA/R4FA1D2sRTNPhv+2LAFr1ZLNo0qEmr+mQ8KZHNtaOYj8r8yiBrX10vH4v
AbWGMNUqdUC+vE4v6/Ajq97nb3rNXPee8QO32XumJJMyQTrMM6a7uQ0mZC7X7i05+Y0N4dYyWEWX
pcQDjULg1kzvp86rircobrCNEe3XhYRdGqMTE12m6QyFaSvxBh2EH+ZDP0ySO2v/hvy5K0yAgd6o
htSqEPXTUj+YWXOarL50Rr3yx6R7qCM9uO1uEndmAgzozWipWce9gN3nir/KtLklp5IJx7/oVzAR
qZiob/TpIVp6J0y770NSvy80202K6WTa83Eo6i+3l7UfMm92TESDWjVjCMvoHntUXeqSI3uYDvRQ
nt82Qb51DgERCpqTstcw4Ee78W4u0sOo6qUz9fM9evTPjZ7Lkqe7J9cEUSnBq9DERM2v3lgRdDMY
yhT7QwVGLOt9lPlKLoG5/ftoY0RwefCTq7UVdrGvBZxvGJzKZ2DSCfNWJ+0ufJLxk8vWJPj9XLIo
ymOsiRXGI0uWy6xp3jJmkuO16+6bVQnuboNGp5nCwfTC9lDkhROH0VtgdWNBcPg2KdJeCXXDK9v3
K8mhWv0etF8SI7sosTEieHemgqOutTBp16DbTYXKbjL5cwkCnVIH9d/H22dJ9s0E/1ZTlhjgn0Hv
Qlg9dFZ4F2Ek7b+ZEC49dV0X1UpRSyP297QtIZnUS66JXU1dtvlkwnUXhmpNlgwV9vQ0nuhZQ4CO
CPZi3hVBVbq9v/rFwSqcliJZbr7cXt5uCA2dLhAYQ0cC2ZxfD+wwgEV+ytHEb3WXefQb60ErBye3
n7XxxzxKIq79k/TTmC1cuk1RNlY0oI9Uqx+Y9myyu2iSeMR+Wfe6IFtAoKZYSr2cwWSXfRw9cikP
BSgtD3wYOD5mh6l30GAqe+7sQ7ppMaJrSIdhpuTXr7iyxlx0AxWcCrVkaGt+slW3qKD3zA4QiSH+
7T3b9XoLrI0YSSdEF4cJC+iaDxYYZ7xpeb9Mj1UsAVh+RH+LIyGSYJgEDMlEnCJkVtSlRZNBvxPD
/KlXrieifwJF2u1V7H80G7eETpgG8Tvho431wpaiABNCepkxRU0c/i7NTuwgH/LcBaWNKeEQL82Y
QUY2R/UYSloIxdZ3LagAY/YB+RGn1DTJBu36+caccKg0vEntvJrBwFqBszZu/SJ6Z7eTxMp+su+n
GUMctEvTgc72gMZidcTTTHOzu8gv3LDzzGABeYWs6XLX7TbmhJNlx2atry1HwuI+LU7rUMk8gt+k
vzve/zwCGb5fj1GWjUYb8ezl5JLD+hL5UeWOjv4HQTbG5dLpJDzedsLXTMQtk8LlHheLZagTRmM6
PwwK8OVFjdN9Rsmr8KMzGA4DzunPG1hzP/FQE34TAaupaowh46jqmjiINvZxBHFIyE+WMbom1qCL
HkZTJj+555BbI3xrN6+dbFXzbByRoxuN73TyC8V2C/qW+sPWCP8nNkaUJFPHTIGyV8RSV58OvA3d
6J7MxNUSya0lW48QZFi90dmVDbydmsy3qtjJK91vrc+3nUNmRQAoxUhLWtIeX60HZ+idZgXFImk5
4Uggut/2mwnAhJTmaCbLBIaRLvPRPTGAGXnAYw6CHf10hzZTPZf11+/ekKYKlm2iWhQ9DsI5Time
vcNg6ahJIGPvls/Un7+hwRRnbL4fLOdfsJXzn/xtmbhIMA2sg/9JbAiejE4lpT2AvKKNPUWBzmqS
vF/toobkrvEcL+PdAsGfmZYfEtB/N2P7lowCZpp+/gPCd8aK+3FKwZpgGE+xfuzao5JKuqB2t3Jj
QgD9NF+1CTQu/JkQOatlu6nx0dSDCoqUECRPtNY3B++2g+4hMqQRNAjKGshbi50qRDHMaM3xQtbt
gLFLKJuv3v193kFmWZBlNMQ635KHZqOwCmSi+p9rBeeUeP++K24MCOc4N0Fxg44o6vGXXHRHjtbJ
BINyMPq8WhXfW0+zbPxrN9rmhBJQU+WZ3NfX5QamdCtsWgjHc3VyK8CV+arHkwTjGRPNmFYEBzZY
EuI/umMugZPd+3prmX/ujeVJSZqpKlaKmfHJp8wZAsUfXVyj0NXystKRjUfuRT0mBJlRXNI0VGqF
g14URtYtBHGcqlxYdmqX7zR/aqevRi8jeN9FSqpbNjNtpiOW+3VlhZUPkwHJPV9v/UU/GLlf58Ft
X5eY+K3MVBXFZLWEJzfjIFvx5TBRN9FG4pK7Ln9diUgHVqbtEhapbnr1/FwOH2JZ+9X+75u6jurl
69jvr1+KLGsYZ9ZqeXGkPY565FKWHG9/qb3w3aRXEwLWWU2dYUIBJdl5OC/2j0Y5zwQTlZL92A3f
t2aEPV+hUBkpqPMgciIH5NAPHSpYrxq46pHIspy7jVAba2JFKcnznoBrGOj6R36aPV7aDlOUmsMY
rWTaq84etAt8Gc/D/hH6+S3FfJYBJuAmXRqEf2vq5OUMyqUgsp+WEs3BLPRub9w+QFx3TuQENkg7
0MGs/h7eyo6ZDzrOHnwSnL3enqTDYrLFCbGv3dhKYdaosygAu+YTqbIzKc5hPx0T9atkaRK/1/jf
N9hnxbFpZChOePaRB/fEI8fYAwXkaXa1AzssR9kswT5eXHeO/31jcOlHzepqjPnO/4+0K1uOG1ey
X8QIElxAvnKtUmmXJVt+Ybjtbu77zq+fQ925LRpCEzPq54qoJIBEAsg8eY5VB2lPz8m04EgOBZU5
kRnmBMvAAkKMBEuW13aBzImSeUb/5/HkCTY02dZxNxQD7DddPEGXeaL9H8r8Z1maxCZm62hF9/3Y
lGiZmNjRl90clVIJWmCV2DKolYkhiBuiCWPCRqa31VRZ6P/OtKsc2UeanEJF4G0CGywdUbKGVmb0
aCGdqy+DfFeDGWAWKfxxbehoksfVCPwhbO05g2p7CkFJ6qKWD2UVO1QSu1EFEYG7HDsjjHeNVUeb
tAFDfRLl/jDmHo0z73jFReNgnKtKshIt/xQ5ufGP1Fzttb7kc+0cG9nc5sP9fzcOxq2iZOzrdIQa
axvexWPjZPLJUIm3RFua7Ezk52Nz/DFpRNaQVTUpW7DO1KSokiGT3KXL7SELFOm6F+l9cpfGNHWw
x+gGVDGY4BlbmjJWeNeDIk3zaDEpdrmMsWDe+CfCzsr2FbutT9phpP20oCggBzNUZQsv9hNnMoON
F1wsp8ibOFNTdU2WVYoVYG6MvdKrutHAqaNK+zUnUu13K3mg6TQKogAvpO0NMZkeCywMLcopwMUp
153qoxXQ1oZg+VQ1Ym+HWSWpsUoyEGA9oykPnYk0X6TeSK6yrH8i+lDYSZP3T/9/59ubZJZsrPop
XaxNr7vyVmSQEscqBPGNe/fa29jWcecWZTumXQV1YJwI/3+Fwy0CsJt3b4wJQlI8hYnVtkDlGstD
Nyvov9C8QsueuuwHcu2Cpt4t/h9ZY+JR2KpTFhdot97Qd12QBa3XIZkpehtxE3+mZlgUCRBFA5T1
9ynMJc0q9RzviRh9CZ191wQYGOoumUNvOn/TOm6hC/uCrfAk6ijnT+jfptkySE9TnUgb5XBhoDgh
4W5+vaZfUlB3xKFIbZMXeXfDZMshpTINpIpAadetN2F8s67gBVCuNfOPdHwlvSinz48f7yNjtrWq
gY+t2xLfQzjZ+uo3CrHRF3G8wUTTx+7pbIn1okeW2MrSU1mtJahkFncuSG6Hy9d4FZWURINiNnSm
Z8tS5UDvJJqfqF9okdjFz+MhbX/x0enf543Zz1mFwpjUohdxan/q03cyCDYV9xzZuwGzh+kskybt
3jLr45ukd+ob58aV/a2N1xBZ4w5nE9/a+EkBG2P2cA9iSgJVb7xA7xYnREGscsz7srcbd3VauwNJ
g/TreAK558nOInPB6I24y6iChpU2vMq71l61i6xG9qCL+ki4zgemRI1aYDYAuP/3sGGUJClrkNa6
Y3FXrbY81s5Ql7ZRn+eEOMeD4u7dnS1m0WJziLoJeR2oqpR2137PQPRqzA56R1sTbxnz5dgcf9Uo
MVFRRKaULSuCPCbKjAStOGF2ipXnrvh2/P/8U0t/N7B9wO7UssDylKeoObpt5PbXzdWmy9tEcEIT
lVlRtYpL92PurDErNUIoSALtAPrcTGfj4o9dSHI+Zzc5uort5txeZW6xChVOuCnNvVlm0aYmbFMS
ocNze+aiwxO+P1foKPVmKABU/nQaU0+I++e7//vMMhtujLTZ7Ae85Fv08qn5WdcLJ+8XdxUKTHGD
4W5WmY2GfmktVFJUKibltTCvF/OHmgr8UOgnzNFcDECZqRSMk01enNEx/Wzp1dOUE3+xfnZVDAKJ
NFDUb+BR+lVqjagIud1xP8RidH4qliUb6AFl7sCyVBeW0kIMtKRgDq/yYLmVpksoBfUU24vZ22N7
G0Jb5nhzcDefoSk6ku0y5AGYMVdrm/VhBGqlkbiQ+7NnVTgwgQn2VZzLUpYgpAG9HLTXSLbbiMqg
vjLvTDtyMheN9oL4xd+C74NSmalUlHxSNBnIqU3mt3rUnPauera8zs1/bMjzzM8rR7jv+ev390yy
WjnFrGitarxhzxdvPa+nGpcDpPY3rtu4d4+XjRuidyNk7iKtkcrgpwIre1Isdlqds/qlViqnzKHT
Ut9SVRd553aD+uid76NjYugkK7j8JLgpdIu9QU2qzFZSJ16QJVzBCViA81YXLKPIb5hACjRk3k89
GobLlMh2H1ezHa9S5R/PJH/X76aSCZyNSbqoqsFQVF635xp6xvqNFaAS44HdVzAiLoLQ3Nli4iX6
/+I2Iz2IzKDbc9o0A+qT0TvRWfYh3+RY516UwObGTZBfAlSjWdApYPb3NMQdiSYIfBX5abQudHXo
9IlUpImLCXIeRAXxMjOo2ZhTko6gGRvz6ipbB3cdzEtcZKKF4vrDzg5zBPRlXdRqV9E3ijHJxvUb
r4vkpfmG2yR6vsbwsR49EacFf/7eB8fMXxxbOckLFK3b0qcTug2dovl67IHb/HzYWu/jYomXyKpM
2liC/mEJn4a+xtXkOskehv5KFXWx8f1vZ4oJjLlBaCtPdeiOP9FZfb9Bn9Cyd13mtuymXuR+pjNg
5xoa8y4bql4D9USPqpb6oiA2ldLp380dEwcXQ5XSEgVHt+tVu27v4vo2tH7l8qkxqCAECtxPYyKg
BiyXoRmGAS3NqyG6akqBf2+edOQGTLjLiNJLEzhVIFA7npMr+kYHE1+JEhD8J5lpvvGsAq/IUkaB
OLlbIGip4qK41b4Lb6NP1tAbWrnT1zg4Xh/+9nk3xgTXUK3q2dKwUUv0Na5V7pMl9aVVpL/NnTtL
AWwFeFYVlSzM7e6Gn6+TCgTIrLlD1Tp1XThK2RWoIayPYfl9HoFnbSsbL8POPR6eyC7jEyTX5npS
MLxGfohmr1Ere8nAGPldMR+KfrINSaSbzT+udkNl3KTptCVTCNBwBHolJ8BMnyWnGFDMyr3hD1HG
iP+q2Flj1k9ZzIx0IzrP1p+VN/uzm53UEwhDbpefUjDfiDPB/BC1s8icJrGWmT2J69hTn8znjQYl
dbNn8lq2dvalf4CozvPxEvL3w84gc6zINCoUkuGymA8OlLjQJTU/oIKDGTVPifB5yI0iFkoSaBvV
FeCgfvfUZV4sQ25wy0dq0Fbk+U6r5k9ACdAh/7cJJuiaRjeH49aOpdIgXy4axGQFU8a96u4ssNtt
yinRoTizAUC1K+uyPajXEQ/qHA9qUcDihpCdMWaP9SoyVFKG4TRr/gjVB3e1ugtqyAKMOLfJcj9t
zMaaqVmtsY6TfrgqzxAuC4iHWnFvl6f0BbRmPurwAOcsjyLJV5FHMFss15KljxS0yhZTYXfDXVYJ
8a2iKWT2VB7pWjFGMEGCwauRA+lspJxju7fRPVqde6e9mU6fujnt1o3ZVxY450jTgbdjau7LsnUM
6TIbrcgVeUOzoGhnAZaOY4ZFAK2rEkdd1aJQ9RzqaI0tHsbTJjuzuC2ycXibFH76LHpgbkvCHtWA
HAGpDgAchfHfN3FbqPOso5jsGqt8hhS6g4b6r5qlXrQ5F1xweN6xM8XSlhN5STRpxutEx2uBvkzx
6/FeFgyFZSU3iDQN2QqpuTJ+rnAj7GZosz1ASVKwUNtqH0wZZYKSbExLkkkoWzZh07k1ZITc2qiB
bxnzEyh8n3FLsJ4gqtL4x+PjXa7388eEKrM0yqxYgZPQivu6c7sxP7fmLTJlDt5LgjFyzy4IZOEO
IsMhIWn3u1+EsbJORhRD2N3vgXCNXYC5PQsMXg2xNxh5LeoM567eziCzx6gaxkQL0cEz4XIdR98L
4zFaQWw6/vrELO7sMA7ftzkd2goduDUUHLT2jxDgQRVJ78Sww1GQxefu6Hdb7HNIoqaejym0zKL8
PGbfOvNKF71YuZsKvYIylTVVQ6Hg93XqtBzyWyYkAkvpqk/BXiQEO4ssbAu3u5A2NTGoPG89JvJs
L4phJ5UgMHA3FKU6Ph/vbjy7WQtolKk0bKgiSdwVzaMR9F2z5xaJSbO6SxrJOXYB/oje7W2/70aU
x4Y25B2wDZoSLMl9qwuWnXeVBlfR3+Nh1kQOCwClClyMohKMLtLdmt6tbW4b/WmAON9yK+uiA38L
OR9C0s4is0aTuoaZYqJGPw+2cYV3UGB++SndzOA2qwNRelA0fUxoMOYWpNXDbLrDclVL30JT9DDg
GKCoKFugp9FBv8liT8aoixuckZpLV3+eUrvVRWTKvBsSKIZVosGQhkoNM4a4j5Op01ComZz6LF9t
ZQa02T72qGsM1x2OXAAjIRovmjpOkPvNLBPkLEmxWmQukHqMYscqb7S4cEbljop6cnhYz98MMVGu
aRWjMnMYMm6sp/pL7DQO2r+D8iv5lb5MLnHlk5raSv2JY2NvlyWY1JVylqwRhV7pMnhbyahykiA8
gYMbMqKgRvSOd7JonCw+O08UyPQSSImvd+YNbk1D4ZnBplOdOGruWrpdL/aWUxO/7jin8W8jZW4B
eTar6AjfVAIgUJarUwB81mNVLI5BdL+vE8FLiGtO19AgaRC8tdhOPyPvQlS4ZbA26aFdxA/UlH1s
vswI1HQVrCLn2MLGA+Cd6EARAuD/e3xs9WoiJN06tejPdj3TqLWX+Itg5bagzoSsvRH2NtiYXSUN
E1Lis6/4m2h0rAfDa46Gzy19vEH5Reol3M33Piz2fkjI0AGGqAHO2jVuner2Gum9kyZtoAyxCDQi
mEP2kljIZO3rArmNwrrNOtMmcSBFL8dzyIuTu3Viz82hj+q2ksCF3BnaXRVNHtWFBC+iZdq+YXdW
6ouhg20Z9Adv/YToBd7IeqLr/4J76K/jIXGnzVAMqHzi2vmhlQ853dQkMUAIZv0zQulHMmubDCLJ
MF7mCW+ddzPMqNaJREomIZmbnjdeQfVEI1t5+A+JcNIJrhtcv9sZ28a8m0KtGeZyGBIQVQFEGynn
nEZeq2p2GVGBJa5D7CxtX7KzVFOosEwEs1dqSFCX0clqRPqe3Di0M8EcnGHTJxCbxZXWHKgT0Vuz
H+2JXHfl93V8PfYFXjrrt1ViTssyX5G0M7fTEu0R26WmS5HC6NytkXU61Z+oL/1mjgl7JKytBOcm
Irr2c2y8CtDt9BMqrHsb7IsARTPgu+ZN1qP6MyKdXZinFG3UgokT+AGbmStHWtIJEQ6qPHb1Y/A2
FOB4SZz6r/TH4iLmPXwis4VxIYeg4darAg/4u+dBDW1NlgrqqBRUwX4L6lt7JeoTaiaL4LHAjxDv
lphzt6U0CscMKXilx8OXJI6p/aWkxBVMITfu7Qa0/b7bSp1E9LGTcJEhASmC9IuGG9T2AB7Ly4Yb
FmdTeVRamMI3sJcC5AR7YkzNqNZ9NwKAokZ36dB7pM6dPpmfonI6m2YSzEp3oWEYrE3jHY+Wv6nf
TTODNRbDNMe4D93U+NlWmdMhMi2r5qTFlTSJ7oj8BXw3xsTeVB+NzCqVxFvHJxCfqtZ98W9NMBE3
1+VZDoE18aq+TPxcNp8jHJSOEg5fjyfuHw6S98EwERdcCCposNAotoRofq/92FegHqe88ZwnriZ4
WIqmjgm+klYbStIXwP5Zw3VS4lAepbsOXSzHo+IfWO+DYuIuNcKxThtI4qXxszLMdgY1PD27IbPo
HOaOB+9kNJKCmA/aNr9vsnWQTV0hOBnX5qEfX2Ldn8jz8Vi4rr0zwYxlks0xQt3WcjPaORT8ifEj
RmdnCTC8AlPcqLszxZwf01KDxk0GPsGSotNM54e6VwT4BL6/vdtg2bFlicLZKAAKm6J7ezdf5Mzf
mm4rPweeSxQEuY6ws8ZE9RQD0ce4RoUnWBqneyR/kpfclbwadUE7vp1ALBE50x+DsO12m6oPj4Od
YSbIx+oYNnUFBOB/EezZeSOREJ1aovExcS9Ri6zJWlDhDvkLBD9A/f0QRferKuIwFnjGW2lyd5iE
A1of9QaIV0CAbsaYvtB4FHiGaCjbVtuZMKusV0uDgjMq+6pKl3Yi7px5fSbKzQj209uDfGcnLMF9
oE4SLkmx7Iz0Slqfs+YZwomOGoqEukXTxoQHWi1SNdVYntr6jiKdPQn5NkQWmOhQl4ZcpinV3KZv
Alo1Jy0sn44DEP8Wu/NlJixoUpUrfQwQLaKoVdrlGQJrJ/NLvjjVeTnXgSgnIhgT2+arymkzVlDY
cuc0PWm15E4dfTwek8DZPvQ4tVSfcecyXXVoHHUoA6kxv3RzdjesVFSh5Z8R5kZPrG5HBLNH5zjM
jKHD3sl7/QRM6wWosytdKHO2rfTHiPNuZpvVnV9b82CN6QI1q9F6jmkTZPnVArxqf10b952mescT
yIN1Ikq/m2O261AM4wzxvcRrFRdwn/Ks+w0gdPKrEdtGBIz/6gHE5H+ikAnxBkLQbwn+7w9sF/oQ
9UqC6p4rZycS/sIpWIsErvj+vrPBxO4lyjCTKhrgjO+6bV51QfK8JQAnNz+Bni04nkheD9JvI2Lc
o6qHcVRMHLq9vzib0HPq4y0/aHbhxF/J0+hpCdJJkquDzEyt7VyzRTldroPuxst4TrquLVwX+NV0
mpAn+xlJdxrOkuNxioww/tKjGts0CZ7Ccx+7amnZAx2Cfng9tsINHbuhbPt+twkUyI7HDbawN5SR
C/lbC3x5/84CE9LrCkUKfY1QOxiuTetPSYg95+7j3RCYiD4v4HNpQzxEG+tWj2477evaP5vdZMcd
lHZD0Q2WGwl35pjgviaqttQq0mMWoA5lVHo0e0rCh7jovOOJExhiuTvyuqyNpcW4SkgfK1EwldRT
mtjWEgGVosAHWPaOqCjrWk8ACGiAqjDXWyX883gkIgNMfKDA9HS1usnshS95B4qrb8f/L9gqbPWI
hqO6EAvn7Sh/tdTagYiWRUX7kR/A3xdeZ3Y9uuOjHtIk6ASARgTxjIA44IA6ZU52XZwVZ3oqb/5l
oNGZGBBaa1ZYDbjqyvU2jq4V45v8CZDrPprqTAAozTTtJ30DAWZFQLYYPsoCRxYtPxMBkjXLSK0j
NzXqj336lE/n4+XnbhQAz8CRJVPzAzeRGUlx28UKCiXSnZV9S5c7a/X06BMsvVS3tnTXJnTwgRgo
jpTQqAkyyOVM7HwMwez0GKMt+ngw/KTQzgyzWYoIBUMi4SneySMgmNn9Eqs30dTX6JTQv8mVDl3v
+myYi71oqeDmyl2pnW3maC3GtYKsAgCTlpXbVfyrLb4ej467U3cGmD3UyClNrR4qSGreBbX1rMXk
jFPn2AhvFIYMVlYZgiegGmAitCUvnUkjCBzE6BobS8UNFVE3LQ8sgx7ov22wwVlTpU7uRnDoynJQ
njWQz0qOSRzwcJG70duUMA3LPR4Wz833Jpmnebw2VtWkhg7WO1D30ug8rvVN2veZTbXh+7Et7pVu
b4zxwiYJibqaC3AsIISNTsqJvHavGqQwiRtfCZFAQnOM42nrBBKfAn3lmwC75pRu+Eq9HA2HuZf/
KYqq3BLyfnCMF85rkiZTgTegcdNey87iDQHQTqgJQX39qSL2ljBP/EhUFeI5/94sE81JNsjJbGxY
0OLSj0Fa3k+JwEdEJpho3pZaviY1YKC1/HNe/2j777roMBeZYKJ5385J1y54CYIlyEglO659wPQ/
cWncTxV7pxuLxaAjLo2Kbt1DoRdU7OrzsYvzowToOgxCLA0wpN9vvmY0llO7CZpR+j1aL5EhCOT8
eXr/f2YIRovXcdOibEa7yDG7uyaVbSIl3vEo/iEQvZthgl0+gUipyVc0wTtGDDrb2ImuJCc86Qv6
E7dnkEgITjBvbLJhzE0wN7VQB9dMh8S3VKT/sH0w+yw35L8HxGYa0J+qtQVa08HrHQZD8B/Zj8Kn
gksDrzkAEfzdDhPhSrOHwDq0GaCY7LQIcRuvoA02idxOf2joR7Bc6cvxWvED+LtFJsipaU1RtocU
RG00z1Nf3cfSdBsbA1iI6SDq1uMvE4g6CNkIclmmpUEa5FEfwOit5P6sf5+n1+PBcN0bnb7omNPB
kcAWHPOis/R63pqn16ei+Tas10KaYe5VCDhlBekJSBV9aO/N2zUpNAMg7D6VHWlSnL5XnMwobbUo
bsFYfupTiNwt9CbqR/d4eNwTaWeb7fttkroZdANu2P9Mz1tnxUZyMus4G7ZSoAiTzZvNvTXmbA/D
VbOsGBDVRnaSprRj7arqRXk1Hokn3VthXB4qTHMnWbi0tKiv02/WqYfflz7gKs7gNmf5br1avdxD
6kSw2XievzfMeH5mpMkQlRqQP7/m6jQlo903fkgj53jReD6/N7P9vktmZGMc510cQdXFuGmKO1MX
waS2M4GNTXsD2zLuDJBUl5sa8kfgoHEN6zKor6SAiFX+OEAY4ngsIo9gTnIDV4W8VuD7lKb2YGUX
WfuhR4t/bEU0IOYQbPu66qUSaptrdxV3Fxmcu7VluAuEE1JFYEs0IuZALFu1IuGKvJ20IjETUdlb
UuidQH4vOB6UyNB2wuxWSe9rq40KRPa2lc7JMNqmnL92k+gCIXBqFthB5ryiuQW8l54B2Gl6Riwj
g/Iqd7UA6ysYDxtqZQAeNXk0TPRu3izxSxRd4ujX8ZQJds6HVlcizcWUmChqD9cqlMM0QQD4h3C6
gbxURQVvFONoY7R2Yzlsr1oPNWUNNPHki2Erju4UT5KQT4Q7Y+imIgoBkR1hRYpyI4toOIAgPFXr
X/3Y+lNe3BrW+pmF2Zlh9mgdzatRm8iZTL3fxpatTydTHwSBgLtFd0aYmQOqsOjAgByC6/ivEUib
EGchlUDqf6WIYURbIP4Q4HbGmD0KKioIua8oz8fXLfqsFLt4joIM2L/QfsOVfzl2O+4W2pljdmoz
58NitCjB5CSxwdMjt6FjlqajxKJkqsAjWOzpoCxjDrxN4lHwF1QQCSqywoksQYjbpudg+li8ad2k
YaIruIzXutfOV5r5LZ9WJxk8q78ZJ4H3cZEB4Ib/r5ez8CGFJhbtMHNe36CREeLVyEHo5f9Rx0Kw
VGxRDtV5MvdI4rrjYDiNJp0yajlxLtsRZM6PvYIfLHYDY87x1EC7H3TGsa/Q5L1lA5BlDVDGCUpP
OosSoNy87n4aN9fZHRc0gyobHmp4M/9sIESz5XKMFNxUtvQyO+FPtO7iwpcogrsK9+G2N7tN+M5s
uspzP2pQZ1Xt0d3ebSV49Aqn9miA7jKhzKFoAzBhxJjaCc2AQMWQ/C8j/5kbUMQUcb6J3J+JHoTW
klHWqEPTKQl09Mf1i+JnYXQZVSVQ1u42C1Mh8lHkmEwMIWrY5RaSpm6zOL07u7FDv46n6R6c6nc5
mhByb7mIq5CC6WS7Hiod+hPrhCpQKqOhI5RUyUPC7DIuIqpkwfDYdodCKRtdbVA7SevRWcGl3aZf
6xFgUlEzKvcKsB3NeC3qRGbxnGlcSUZaogWgr7s7XJ/uM/SgHm9s/lH2boJ5fwxrNsphW0putlY2
uHmj6luq5nY8PsqKKFvPtQWKYZDmyZb8gTpmBJ+i1lbIKMpLdq/U9GY2JrvQFa83Mn8w54fjoXGX
6d0ce75ERVSicIKhpVnq633ugE/eXpdA+oT4OoU8wX/HxR4xixYlkZbhcpuQL9VyPxufiks7A8wi
9VI3rHr7RsX2v6SHbqjaxeRY399YNk6KqKFRNHfbpWQXCevRAvJrS8fiHYJWTUdazpXyR7FkAvfj
nyu7oTHnikS0fFR6LNLyUBJ7e9RLePrOsYOE723mi2A5onExB0uma+MEeXGUPRtfDYNY7m3NuKtU
0d2ae2nbDWv7jt38pVAQ0i0ZnW3rz8mLX7s31HL8QoPiHh1YvkiXlxv6duaYkwTsCWFngGvAzdKb
aPhSlb4upOrlBiONEvQE6ltDMjN1dWMhrKb9m/ZvoDnL83Y0gkJ0I11L7cSlr6IMDDcfCK2Ev00y
syiNtRKO2giuqZZ6Ybp6jd4+FESydZSStdXyrFXKHauuIErW+J0MJdIBzW5yB43lRha4Kt913j+G
meNYyrU+CQFnXsfbSEld1bgA7+dk3V/HYYufYtuNmjmyRwswA3OExhUJjE1k+TL49GqbYRFsR7Si
zDENURVzLkN0LtHFL5SL3Avk9/5hc/89ZW8j3e2CWtZzkkkA5WgUDZ6g/C7tZrI3bQ2otT+Ihd34
2+DdHpOySwq1M5sFFbJ0yD19nE6ZXHu6/glVPMT7dzNMOAYvUIeqASSXo+a+wL+jZKSEuXfsBtyx
6EiGg39IRsshE4F1wL+txch0t8j+HJKXYmrsshUx4nFP5J0RJvqGFun6bBl0d1iDgrY4UuglBE6/
zH1z1U7HI+JuoJ0xJoAs0KzozRLHJNEvoBSPQXOsLwToxcE9NsT3u50lJm5oUzQvSwbmqxaXz+zU
OWtvW1Aoas6NDwIlUfFStFRsZOjobK4lym/Vpij/F0XCNvx1PCSRCSYm9PWqrWkrwwTaQCNreVLj
2S7gf//ODBMRrDzVY3D1Its4PEfRU2bd0OrxX5lgb+la1dbKmqFcrqubwpIye4AGHZvYvvLDk/99
+T/cz8cklzIFkAkt6M/ZVRJMfgoeIdGhyw2fOzNMGCBG02XDjCyQPBd2RRcA1wXLwX+Q7kwwQWCU
0yldB2TP/4PAr57b03g1X1l4dS+n8IdICkQQDkwmHECejSCV0IS4yCK1NF+07JLLCNfQgesKQaqE
bwvN2xYAQiiIMa6WdhEUL2JA6ab8KbQACsksR6eeFH4HQ79z7BDc3WNsbXEynlE6yzPQr1ZYlh1K
8Al5TYlX4RzKtE8g9iiFyKwGsXDI2TJBoAJZnC4RPG4WiADFxEFbtSCscUexs8DEgDUjVjgVoHWc
jG91W6D96KkuIoERvsvtrDDrolsg01NkXPuz1t8yL6AscIbSobk7QARYPg32pzpMd1PHlq9Jqbb6
UOPhbkBuLbEXL3bWk1Fu3AGy330Rd5wIZpKtZ4MGX2mMEKyVa+ua1QAMwB1RBXAdbnR4n0dWAouA
dn2GUrXmRjK1dS10kqz9zIFq4jYuv9GMfagnK2uhVzN0SqW5d5rSVaAxmCl/xa2A9YB/nu4MMedp
o/QzlMPx/hz97f25abeQ+9obris/8kVC3tyJA8cn1CA1UI+wi5MUQ62G6oJ3Z/VKzDvNFNzjRf/P
hG2apGk9J0DKrIZXg9dEkkU1T+5FZzcCJmpb2kzpiCYJcIgOj3kHQuWqVX5EGkUozWcRja1oPNvv
u0t22Q2kBf0QnLlKglqpb/VJJFn4Dw7wvibbhtrZmPU87mkJYE4t1wFW7rq0lJuuWh0ZlwV7qmQ/
jEDTq1uPeVQHo9p5kxUagoXb4tuHY303rYwXjpCWr4YcGlJSkbqt1rrabFfh1WJ4xpTYtPSODw3R
vDIB3TLrbNG3QkgZ3tUr4N6oUBxbEE4rE9GLBa3NA3a3W0m6PYJBFeVxf6xrr6XpOR+jUzPkr20M
kviuuejSfOkW6VHwDdub6GhWmXgPUVSqp2ukYW9vJAxNII/e9Ar0NPCS/Xg+tsbdGZZiopN5o31g
tWrUNJo6tceDXi5B9F27dJwd1M7C/q9jO/wCwrshVpnGHJdOGRNo2EY/FB+QcOgs5m7khT5oOAkS
FrWD5/Rnbhk7m8zrU6mBqIBNdJ52jb3olp2st4YIV8/1yp0RJnoVeYLG86Q0XbmH5Nh4Py1/CKZu
+4cPDrGzwEQvGXBqECIhRYay8Js85foVorKOFeBwvjEE7rd515ExJnilSTHpRQ2RpCGrfdVOB1te
7Rl1grmym4Feukzzj8cnmkAmlCX53BCjw2MN5ccUdiLtFOpj+PXYCveGsZtEJlaZU7F2WgoOkGY+
T1Hi5EBWjJrA4fiZop0VJkS1ZhQ2cw32noH2oKuMoXrXpZNlZ8iyzMWweFLXJUCNK/KLRfrmsWxn
PTgeKL/iufsGJobphtSodGvZe6t4/oe6Fcw+n6ZupXRnjAlWpKziPukhy6RIN1P8kqLcab0cD2hb
mX/2SORo8fvuqFO6pVpWFfdf3bqbBjSuVPdSfNWjEn5s59hDLLa2Y0DyWqsrlPURquyYvmbZtZSJ
Sux8Z4dyEVR+ZGj8MA6ipUMYNR3CYEde4/Cr/Bn4NC6yf/8/s/iEGMi25aguJs1tMp7z/GuSCd6J
/+Bg7zaYNZebpkPXFRZk458hXu5rr/llcONTHcyivmr+ovxty2AWXw81Sy8XSAHrQAYbjb1CWU8I
COce+3hKKxQki1A8Z/WJsgqtJEbYAsfoju7qbsWB8aJ78eNGqEMEbBU8F9gbYyJs2ABtLasx4CPm
qaEvi0hsQPT/TDwF+C5qKhVMMH3hx8ZD3X7iHbX/fiaSlsYsqdmEW59BXovpkufu8T7k+tfeALNH
rLiLpSoGZixb3lgbs2dZhQgq+ioqcA9molsCt9MBqy5Dsx3ySpQVyNHbWm2A6QEP+Tk5mZtYnx9+
SYDnAduL/wO1lO+hEwkOdd7VGe831F0NVdU0FnxVl8qS5i2Qx0sc2U31LJWRXQ2+nl1ryuM4fBFM
KW8b7c0xa6a3jRLHDXAUcpBfR4+Wv36VbsPr5X5LXJU3+YN0FhHLi0wyq6gXNKf9uNF+jLo9R5Md
Gh20chvBkbv9DXs6mIoF8VAIK0FgjLkcFWO+jv0Gg5HAhQ7+0lO5pFB4RDfEqPV3jdkLatjcI35v
kNm+Gp1BBJgUaP96Qm+js15CdDYSNxXKOHD38W5kzD7WCqCQYwOtTEb6pK6LXVSCofBX6H3qGKdI
9Dlb+gTJxbm8A4GyLRtILFGBES6l6H6+GD+oDaNXQdCoutFte6241dV80r3sTzxvoL7Z+NopD6pL
LlSIItvCHzkGcxJGDUjz4h49/Sg5bFSKb4Tv8yl2Unf8w3J6b7q2burb1k6B5ZZ8PExcUaTnR7Ld
EjInpQopyUgKISjSgQUJm+7UR2BS1a+QaD/V6SfuL7uJZqG2Wt/GZbRgomvz1Kp3bednosXkXcXM
rRfI1HUcvCwD5rSCmCg0gAKLjT+m4oqEsy+HvjLIgk3NP5DfDbFIkSpVm3Walw0JK1noIwYLiQci
+8mV3doBaN0TxEeus+zsMS9FfQolC1iY/yimaM5G7C15QD3gkbVl1ERoBO7O25kjv19pCzPO8RjQ
gAGTVLtZwOytoh1/TK1vx+MS2WGDY4Lqe5kBIWD21A7b9jya+kMyrSJxVsKNwrsBMUGxmiUIARlS
jKaJDacH6khbC+i1ATamzobSDWCXljPXjh6ozrbfuhNxlUAKUhsil6fjQXPj5u5btknZvReaAa/9
YlPgIqhl1nJu52sh2GpC/2RC5zTThYIpG/mhm8kjnnrJFSe5Htz6VsaIWs09HpJg37HlkiQc117T
gHRAlxHEbxonr4I+qtx8XQQ7QbSQTNQ0k8jKI4ggueB/v7WaQrVpgabdob0miuGjSVCkTihyUSZE
Fp2iDYklQwI676FnWYILFG21ix3Leu0fzyK3krILX2ylsymKdOmGBo2S32sowQEm7krUHx0aLC5A
QLG9igB229d/OITefZEtfE7tnM4GxVU2UmWXhqVXg1W9UtL/Ie3KehvHme0vEiCJkii9arFsx0k6
naWXF6FX7fuuX38PM3fGCq0xv0kDDfRDAJWLLBaLtZzzSaXRoTSeSyO/U5Ty6bqighNgcu6lJ1Gv
62MReQP9WBSHZP7yZ9/n3EqmTvNSpeAkKNJvmnVs5XddZatlYwqujjBt1EgzG8SOqVk5uAiccrlp
+5frWmxbnmWApQcDEBdUDvqsJ0PVwDmq6XHQvhaLRzRBuVgkgjtN0jhNZa6iej8ADSEdPnXzbZqn
gsty+8ie9eBOUGERY9JiWPWoPVn0ISGyXUd+F6d2EgmWbDugARmLwoq2wCLm7kl07aMaOZcMmgDU
VK3f7asIt6S2y3fwtx+vb9Cm11sJ48x4bpsxnNm8X2kMAIrunRENneaEssos8K+b+7SSxBk0cKGi
HE9mDYVcTLgPO2CYeG1iCW6NzWO5ksJZNcDA6hLDtmggCh+MwHAoetaur9j2vQQSSFOTZbRR8RNE
cZxOTRNLujsfAz8H8EqwX5zAbsB1WTiiIWdmvbxzQ5oMMSejdMZL5O0pVSttKosJsJu6mdhEO6C+
lk2nSt3FMgQqIiaUzZfXWh6zl5VXAEdjhtngXHOt+FRnfiGRXTp/MMeXKDuS8Idp7qVcNFi0tWdr
mdzrZZHUykwK8IiQRFadcGyMU5jkqX9937YsfS2F8xNET0zd7DJWSLtvrAekkG0rvo2nH9fFCFeQ
cxXZEqUYktOBjF7WnhlO4CzJdjPR7iVz3FtN7o2l4k7R4pVa9YcryYf0pElomMaV5up0n2n30SRI
S26d4dUa8j3faPfKyiEbAP7asvT77IwBIDlGYSvblrtdy+G8Eu0VTaKEsdfdLzuwUnox2IcVO/QK
2R6/kK+Mfnh4Th81UXFSpCDnpDpLkwIpwYN2DtWjElpHKc8PlVW+A5JhrR/npbKgn2vapdgnpfhY
9/KhY+QRqi66Sljm9or3oJz3GPH0+QvXOWwaALWG0SfS5h/MsI/R257Ay1voJJ5pjbKg3g7OKOXN
7vpxEJxtyvkTPM1TYAokEnpFk881nR+CtDhcF7F5Ya5Xk/MfCtF7UIHjIatWDmOgiXZaZVfe5FUf
xV00mwEuYmUg+qAEAEgDzkQqNKZEXReyPHY2vLbtJJiXGgn6e4lDfs176V1LeBbIGQvFrihJSzFM
bo5ODKTTXjguyHbh0k7OIjg76czamsgM+jJrbmy5BTFMctOSn7kmSGuL5HDWQLUBbGUlnrBm1/2o
629GMv7sSkDRB7rghG3e0utt4oxCnkdTaa0J7cqzHXytgIwUItmQ5N7gqW76HkJKFJvOK8jdLlIZ
y8DjNjFikYAnnXanPlT31+182zedRXAXiyEtHc2SAngn3Q7UeW6s2HMinAZkrvWKKfAZLrObO2JI
OEzJgUQu3YXHzpZ7Oz+UbjXZkvu+K+sfrfiZ8kWfYrmnYB7MjZuuj2w1/3x92bY90FkAd5eA3b20
2p69D4inL7c0Frw/tu8qMNUolgoiNL6kqfcl+kiA8+2OtLLH6ts0/ECnpI0OLsBlO9d12TaBsyxO
F2KUXZfVWexFseRJ0yepLX1Nfk/jmyWfpXAezmwLuVEq0ACPDqvUKTbK3HvqsaGreBe9K6Q4C+O8
m6kmCnCJqtizUL4HfVEYVs4sAhzZtoGzEM6/LcgGAAMeEWbfSaBlAp1lI/+hHpxrm6NGTUoVxaY2
1L9ZY+omUv5ojUTgBP7lsjurwvk1NZuRLBqwOcOOgDmsfw5cFFG/KV7jE1FmZdtdn2VxTq3AeQxj
GQyFkZTaZp7aWtftsvYDUJ4F7lp0iDjfNkhaqspNpoFOVd4vBf1VomEJBMZ78Hk7FVqKrp+j13bK
Sy/3j2avQfzqmVNgXiaLeoIW8wdMG7mlbziMpzb7bn3U3PI0uwPKksSrfP1DgyaqowiHRqDv6y6v
5Ct5FhTSjNbCWTvm/RPNCmcun+Y5tovoPa2Sq+P8elOuZPVkRDnWzEBxSG4Z46QyiDrNBcfrNWRa
SUijJA4DwkDz0m96/VJVAo8ksEMew37Oey3GfF7kRdnXWSocuXgO0D8yFaKcs0gQ5yfSokv6voOf
CMy7cdqDRBPo7LdG0f2ZH+eR7AsyS0HbMKc3+HrpWcbOKL3rJv4v79CziXOOgoahlChIzLnTXJh2
uvRAVqYZsr/jDgyyztzGN7Gc7eeIZnYTLKKS5HYccRbP+Q6ZAJV4bgAbNPvLLt6nLCr/WbvqDrWe
e0lgIJsGqGACATGYbFK+ZtZUiVHQAWQRS636XbD8yIJF8MrYvHrPIvintalUkkTQcOTG6Sd1eKjL
+0pEsbJpfSsRXOIvNus4JNUEm4tSFxPqTplqYIUci2NvKIL9EawYD9mB2eMiC6xQcqMqvVlU45Qt
ole8aMW4MAIIS0uUlTDyMHmMus89yANB1n7dyjf96GrJmJorz6OpdVKSFruiL8aRWsH3ZpyORas+
m0bqgGLh5c/Ecf5BTRidmmGA5rkInUX73hZfluomB+fzJJC0fXxXmjFjWWlWDqOCzCxCvSQswD6x
2IF8SMrnMXaK8MsUW06qRnakC9ZTZBac08haQwenQg+wvvZz2rdOrVOBhM0mZWulGOcYCjPt5iRH
hnE+guveA1HIp/g29BnXuGoTp/PBZvTt+raJDhYXXQRmSsO6R8ZW6WOMpChZaXeZ+rm25sJGlVHI
sMAs+yK6OKvI18Cimkhaj15wJK6G2F7cFEniCBUDN31iUJjpfdwJVlWwb3wNDAPhxtKkDdLesbnT
afUhCEWTAYLjzBe8xlYiqFuiUkBp5BsliFzDAaQimiASFNmHybkNNUkXhXYTWiw+d2711Nq1Y320
gAs4u9Lt4jVO4YuS7KLDxo8A1goJlIGhTVVRAGpapb7tpskbumIXl+URmrs0rB6G0vSN5fd129xc
VtUCYDilsoxxvbfnPNQMs9W7QHMz8qJZPxfQ2MWCaHfTSZ5F8MGuJScxqSXM/pRZ/rmOQhjJjCnH
4rshJfsJTdvvMcaVPO4eC1P0FXYMKSaen+rmoVMf/2jJ+ICWVONUtaDOcZvuEdFTOPrZ8HRdxOZ5
WqnAGeHULmWEyhw8BnpI+yZz58wU7Ipg4/mgliKXA4jzEFoEz6rRHKXazvtOcJo2Pd9KD+7C0mYV
rg/W7ZZ98tMo8uMcTzdqlp2kSETeIBLF/r66sMw5D9R6QLxZSidpsFu5tlXNCSPBxOl2/nWlEndF
pXKaAT4Kk1/KfYV+M4gxEjfYdb9ZaDmUDgCIRc+CTUgOayWTu7M0hXRZjOYMV7fRioJKBFkAcbZ8
1G8Hj8CjF7+ycnfdAkXmwfkFktR9q4+z4aI8dswb9EqN3yNCBcmrzU0jqL0S/AMYIreYUWCEViyj
ELFM5mmY06PRgXRyKm5IKuKP21RoJYpbwywFYdNcZZI7RIGjZE/tADAsEQPDdnpkJYVbtsVIdKIv
8HUViG4P8m3kYqRyRi2gc96Z9D0L4+/5sCuichxBxDBJxyW9JUJgPXUrkFgJ4DypnBhmk6kZq4Cl
dyxWGvbRpxYMj/nOyO13pWJX0tivWZ1gg47Ao09A7dgO7d2c5vva/HndqLcP0koE71dBrtfFC7pa
pL18BEaQA9rKR9YDqAGHC/NphSNqkd4QaapoDyU6EEWUy3K9VTRGIwUo6TFchNvqUO2CQ2fr/vRN
RRuZCB6BWfHb0O+tNM7KmyXqsjBG96Y01ZhUq1wyOGl/Wy2FLWFww9QEL9+NOoepgnAdFBP4H12j
vIevrDSLIwjsXFA+oKsSYv3QLw+AKHRFd9bltfhWGOfjx0QLi7KHsLSiDm4wPyeJwL9vLeBaH84j
zVacdfGrCLOPfFOPTBsAdwYQr3WAgA7WaKfVPO/LEG1zAuO8PG1MO3AIm6asaDo/oVJkPWnH16HQ
H4PbHVofIIg36o/XvjVhwejS874VxpZ6ddjqYF5oo0eaS5XfoNhiHCp2lmJKkwgePxsX5ltJnIXU
RZypEcGs63If35Fd65dO6tCvBhDEczfyRLgw2zaCaFYDGahq8e1LBQXxbYb2GVCRVoeSqjbA6AR3
o0gE56hyuUmGmuBIE2o2bhfLigOfUwvs4fLCYut2VoTzVWQqTC1LWXN7dDN2pl2OflBHznWjEwnh
zEAGGvlMJAiJDaD13SXpISk+XhfxLwZwVoQzACIpUt7p2BGGYspSccGX4CdahZ1or91YuiMc9mHX
Eu8E1yvHuYk8MdK5KCBw+LHs6I58Sh20fes+m66uFe+6eqIV5BwG6JEGpLghrG8aZzGyh66jThMn
L9fFsMDhmk6cYx+Dpu8m+fUaCff6vtuz1mp1/y4Py9IjMtVAIMXPSRFaGGNX48FZDDc1OZWSAJ1s
8+icv8+zCahEkurGhAeXLSBRoVE3c4a6nvzri7V9K63EcIGLFFSK0aEm4NLHv28l4wNymXb+ofNF
DBrbOoH6waBojjb4hjwS512Vlonm5os3VY+h+izQZtPEMJ34twB+7xuJqjSBAPV2QtWt95PaoyBE
90Bpf8p32XyUQ1s8nCQSy8Wycm+m6LKPkRqQ7wb5exl8q4SJoy0ZuO10oBNQ2cDd9/YaMrratMC2
B8CWdjcCDT8av2lCqttNczBlk1iyAW40hc/PG0Om5ik6ulx6Dxxlr/RxAd1afoeILwQ9pmC7Lu9x
S0W9n4DZG03HJg8iV6sEJ3UAvluDcSOq/aR1ttMbsosBWqvnu+UY9Ttzjk5W0fkR7sXr4i9X1FIN
aug4wJTxurC/ry72YOjaNCOT7nYAr1MGYJcXsR0nkUAMc2tv/dFbMbyPHdHAVWgjMhSjmdpxU36Y
kgEFuPp+VjMv7jTBkb48ZG/lcW62iltda1WoVWjBocktIGW1oliWGdulTmBlI5quAHGaM0Z11JWm
LSBjAoq9R3fpkY20tIpLZrTX4pl9G/x3vnmohZlURSeWpVxYJrwgUSoTy1iDMS3Jb03rGYWxPBNE
tZtGYVFFJWgZM1TeJE0gOpiAMtHxFu2cHgzm5VAeiCbCgNsyCqoqChIgeNCbPOFcSxHozcOsu1Yu
27n2KIOwk5Y32vhLbQXpqy17WInieeeGkEy0KxYcsuA2Vx9HEYwms1/eFtbf524QolZgDjKZKq1i
F/RUxgBMKW0yibKVW1uzFsQFkxgeyA2g8uuuFH9rM8lelArw///52kVzEJDkNIrpPQXkE2+dAiWD
3lgj9r8nT0AVnpPddaezvfHn73PewIwlYEw2+D4pH9LJ7eOfUfWSpJ/TaBYErJdx0FtNOD8Q61VU
Z/rAwPm6gwI4/PgQ7eW9qEFiI2h9K4e7c1OlMxutgkbdZ4CM14ClT9zue9w72mcUiZwEoNai5vdt
kzsvInffqoD61Xq2ScXwqA/2oHyLyptBhD8r0oxH6TFSs5NTA2KMh9FT3GVfKM78JTyMQJqr/Ll0
rafrxrFt4f/oZXFHSRo6I6iBuu8Wuez1Weeb1XKoNbq/LmajcvNmyyzuJNURQYWe3XwL4InvX1Gt
vbFwqv3kKBiQKO8xBu/Xf3ay+Ec7OgyCtiygnGU99OahFAZ/l4+Zt1oxR7i6z+VFq7uIGXztzWBo
BErfjXL3FzWC0Oi3IpeVm7A4N1GZfW41AWQx1A/k3xzzUIC//LVpwiVfru+XyCw4n6ElsY4uWWyX
BhDKavgQxgXYsATXhMAx8bF5nJdaDGACHOM61Y6aJJleX6XaYc7QVGqOSvxFBuSvf12zjbn0t3vG
OY+y76xkYUaBCuIhvJu9FkBY9a/JjpxslzuWx96iQN/fB4/BX7hYhS0655vLC7gLA8D/YKfjDVM2
AA9kjCg6x3VsqyEGH5vUrmks8Meb9/BKDGeec1YlCkhgYf/DXUSOIHu5vpai73Mm2Zm5UecDvt+0
+3x4ktOn69/fNJDV7+esMCwpuEKLECzm8qkafhFyH2uOlN7EILG9Lolt+kVEsZLE3VxZnJs5KRhZ
KAAwpxAM3UZra6nyjLGZbw3Rfy+ikXeRCXBmWGXEaDQFuhHpS2f0dks8dbYEaomEcLcWWBGzQBqh
Fho3PpKkP1XB+GGk5u766m3UyHGm/lk+k4eIyrOqMosOcjAiMAMB35j9vn/SgJkd7hfppKee2v+6
LvO6animvnW9qd6UZlOxI6TcavH3ZQF8xsN1Edu38Uot7tIyAbuZ6y1kqF9HJ/BRjwDA//KR+Ox5
GgvTvtfN3ZTJW5WiGLQZJTuuuvFxSPYd8Qb92DcPVi5Cdbp+cHH7v5VEB4NSsAYAAikHqh3FXUJE
fHAbuCNvbYJt4OpunLIcbX4UMhhSc9QBqqV1tAFzFq3L0O7LR22XeBUqtIEwySiyDc5vWEW+UP3V
L9WH0nJo8WIN3nXbEK0g5zC0WmoXy4TFy1Lr9PXoLaMsOFXsV/67T0KK5O0CyvqkRR0rV9bZ7za7
q+JPTXWXlKKH9WZcsTJyzkeMekUi1cI+xb9ZR3/uoSMUKH3uCK9uvych98Ys+IaTYUqWEek/wy2M
BgjAu2ap7OtbI9h9vn+ahAsNexMKhblvxkcF/mgURX4iGZxnaMy+lWcDWlQ0tLsckGWlbJMm/zMT
eHVQqzMUGgBdkmeo0rQATXR6JbKTzK9bQaV/0/GAhZ5g0AHvTz6x3AJCu9ckS3cD2byp1ehnu0Sn
Qg1vjWVxq2EWjENsnp2zOD7PXBgAnNAziEvDxTGK9gSCYEH8KhLB3Q5NNKS0B04fphN2U+z19dN1
G9s8mysVuP2P6Ngiw2ciG9W6wzgfLDzd4x+zlQvczLYcNF/ISNhcMlIaTaQVVgJ0DgCo2zR1pEWz
MW0dJgJ9NuMf/SyH8zVJmOlajpF2VBwNTN4bLvDOYWquhdqWlN/U8uP19dvAfIMbWAnkvM6cVwnR
S6SIRmdyzdz9K/ErPSu5d5J3KAzamY8MrSilt3lu/xF7gWUZN1qggeEeuZa5tM1Esmt5BjKtKG+0
rR7wfIHXbVECiLm3vpsUS2Y1LANGa3eXRXhp9H5+az0Xtv7Qn4bGnjBp+M4IYiWWHYuVv6hmVI30
GGJxsrylv8G5CrtDXlV2IQJz2bSYlSi20itRFimVos2QGhuyBFi1oHwrPkzjbQyPkVv7Qhe4qK0D
bWp4rWgqYCIvMAILmRRdmuNB2it+kPyQpBeBQQoE8E7JDFMwxk8QoNzntsEmf3Y0x6SwYWufVbfz
H0TNJyKBnIvKSh04jgbeoW1606h7FVD111XasvXVkhHOR+m5FgRqCI1mC3wSEYB3P5T/HXwZD1gN
14asAI5M5p/wjUmkCYCUWLXukU1njU/XddhYJEIUjFObhqKoyFy/tbJoKqTYwg/A/erX9BQJt13G
B7ggixBiqCgp6Disr8NgKzMeaDD2Uc2emNJDgKjUkg4y+VUn92byOUxOcnXUExFr9sbReSOT25hE
yWpJHmPWS0U8bUT9IkweBlU/gjR+ycsvQSnqBNowhTcSuWXMzBLMU0g5ICT6rceVrXQ9yuCiJpmN
y+qNFLaZq7XMSBVHZoO1TNQTTZ/UILY745MiRPVjv/bannGuZzQ1PTQUaFMne+0I2FDM2KeS3YZe
77JZRwwyCcKJzfXTCOZeMcML0hQu2o/itugAUYcuaQO92Pdo5kuj3XVL38qQAon0LIO7gksa1yEo
wYGfoduzY/xmze3modHt+JeGEWsG8YOnksgLiTTj7mE82/Vq1KFZqtd2331JYmAk9s513QRCeBBh
iQB5XmFPDK3ZycrNOO+md6Si1qt30Vk0DlqYsddmX3d235t2nT+/QwndMIkMWB/k7biVQmUS9OML
QiMp8mPyUbE8IxYkHDbX6SyCv4MKMK/0lY5pTAtzd6ph97Vmj6IJlE2XuhLC3TvAw5IzU0/RPExe
pOWhSQU39aYShqwiuUnhs/kroQBaiCWnrFO0y+1G3o3owp4DwWkRCeEOS14ilFXkHHEqnmDBLgWu
6Z+K4PZ7WHKzaS1shgHqp3FOnAUwkX31+R1W9c9qgU76rc+s02bMqIXd0Ok96kpF9Qj2nesiNjd8
JYLbcM3MsnAKsVbh3DiJkhxjI/Sui9i80VYiuBttJH1e0Rp7bsSNa1S122fWvi2Wz3ne3cwj/drQ
wL8u8roFED5ZVqQRDMuAVhNJ7Fq/643nWmQCGx3jaA5e6cXdaCMa7ae8xe6M1OlONVoOJGegjPkB
WOui5kiRRuzvq+sznulEaAuNAiCt6mVnIzuySKV7fd1E1sAu8ZWUUC7wcmUT3xFN7TnzijwQ2Jtw
1bjbMjFx+nUNInQVq/YXAYKmvq6amOFSKI1zBRhfQrrPwrK97tFf0v5/j/4HaRupElgEobKqghT3
AnMtN7Q6rQgSCyPxSwKwOutQhqpbLPtw9tVsJ6s7mfpL/DOPnybrXkdLAkncWD4Eombo7Y08/xJu
Iyu912N0K+uuOR26+nEE1cV1S9nK6r/RldvHRe/kQImQgEwOrGA77FkdurFVcUFfpAu3h0NcJgP6
b5Bo95sTHCEakSVnBju6vJvd6ih+KP+L1ZxXj/Pu8dzKZcNyUEkPItbexyyreVqO0sNyW/jqR8FK
Mv93EbGerYYfEC/QrrJgPhx5PHf2AkZhu0fD4D2b1Yh+CScWN+PjlTTO4QdqEetZgn1rXEZgFHtL
4mjor2RDtPI+c4QzUNue65/F5AfGra5rMp1Vz7oGKBJPFfjtRQ/B7fB4pRT3hAk7jJVKIWQwEh7V
iz3z2Pqpr9kkQgcBiFrd0FVELxqRYsxuV87SHGoZ+Ulml4WbBeiH3iXxyx/aBuf2kfvMAwxEovT4
dXAB1+yric26YRWn/iC+ZLZqWutDzYOuLeggLscB4qJTB3FkLzlARAP6javt2NNJFcHmiY4aP0cm
Jb3SqMj4vqLSFG7tR4uLGN2VT+oehEPXl1PgSSjnSQC+FvcZoNPdqlTsMh3uynr5cl2E4AqgnOsA
BJLE2lmR24uMwOup8UMB7+xuoiT19Bbsb0bYG7+vyxQtIj9ONpiz2iQ9hLJqmlrbyW6UYPyj236Y
b6gsaJwRqMiPjFey1aV6Dml9e6rM3NaiZ4aXnN62omLNRvsvC7H+8R386HgSj0rSazjXZLqjxWdd
ve+U1G7VT0t2t0j7IEdPiDfFx1qUuhIuKedRAjoqucXcZHZ6JZKwMSp6mkGMW/mRf337tuPjs5Kc
H2n1sjeDBqLyyTOCUzc/TuYdsMEcOt4voSjxJ1xTzqVo5WyOIxJ2yGX2HoMJNt3l47hDCsENdyLd
Nobo2A6ClBvTbZiO4nPdS9VWsfXq/TFlxgANosgmOaBN7fAJSKbuuNeAxyNyzdsmepbKLeksp1UB
ZCGWYQcGsl9mfhvsZfqjk/bX9+5fPOZZEreaUVNnVdhDUuUOn8mOYUhKjWM5mV0fMs/C4N570iWr
BeUiu1qvo9moINCYnkfjRJSHuG4EwR1zUpcRyVkptryrm62xpkQbUshIY9Wepc9K4xvVV1n7SLLb
LvxcJYJeL7ZIF/IoQKs1QOGxLNpbeaQw+wIkfehtgF1EZW1X1Q91FAjZNnyKr8sMvegC6yfXsiCo
Oxj+gFGMZLSVvelKISgOTRtUBL5Qq60mB4Ju6r8F8oGdFETpOLGTRtHBo9ssGwncb/0ue9GP8UGB
5wT0J4ApfDjRUuCklU2vshLOreksm5GqzRCe2uRHuzj6TtkPiB36Xfat/GHcs5Gq9oaNUVBB0wCz
wMvdPKvN4t2V9WC2IUvoRFk+dDdomIWcLE97R63uzdpy/jlpS90IZJgoUiP1wlIjZBKcgs1oAdOI
mqFoMkFf/Fs9QjMs4q5HzlWmxh7DuftZFr2Gt5fqLIILSKKl1/K4jJBuG0u3Lb6bjb5XJjtUMoHX
2PbDK2W4uESqikKXWqTFNdyfHjEPi8seGlVut65mHoiTumKIToF6Gpe/AjZxHWo6hA4WYIfMAWHQ
9NKat3Mkmn7bvq/RBoNrRtEUEJe/3SzdCqLKnJFWeE8yZvN6WQnjfDBgPSqa9hCWYkKHaKek/xDK
O814XqpvgvuFHdOLw4TRYgXiqHUxktTkvWpMzEIwkvR3uqQOXZZkEicwNv3wShh3bVJQ3/Qli0SK
0EPidDHEidN/2aizQtxGDXk9lx1L978rIyNaPm6nZhC5WYRV8C6lpbt3NO4SYpkYVcOUMgoOnGp1
HE39rCLZNDcftQIRgPncVR/fYxArIZxGZVdWVNUg5D35s01DXwnjXGDUTUaN9C2EJYB2LoIHOncP
wMJyYi1zDEUWoVFtW8dKIOcQTdr+f77uUrs/3y/OJxp5m4RUYdr9z+n1rROlsRFJCmobgiaqt26J
1HqijgZyxMn8wUh/dGhrDATX7VZcg2wjoGQoXkqYEOM2Sc2iEg9L4OfoNmCmnMw1Ce75xWkPgERz
ZhGmzca1+EYct0V6TzO5tiCOjp/U4kkbdv/VwjF/icZ3NHIgeKIqHw3WIHtcsnZGoesRlLw2+B6/
xH5+mA/dswh040IXThQXqmi52oA7A6h1SX27pE95J2hmu9h+7vvc9nedEoyDhO/Lyl4LfoeDTwdZ
EKZc7v+rEEQpcDmgfuNnZK0AtoFSCq52Hw+QY+mPX6IXeUc86bA8Lv+1gPdWGB/TYkht0iQzxNOm
vs36w0zs0fohMAC26m/uPE4GF7rGjZ5MYQrWyOSg7CwgQvmBOya2rtvtofGVQYg8cel2OImcHdTR
FGLmHFDf3a465PsJoR7eBbObgWFWXMzfsjpQYlIDNzpG3fkiaNPlda1bwPCtvbB22Fg4WhSc+Ufo
T47kF0fJFVWPLsM/KLgWyR1aSZVmMhgQ2bmjV/2MkPdlzeoL3j7yE/CNPoigHC5uDiYQxTEMLqIe
flEKiWutlHWTEX4s6Q7AwbbU/axwcShNZlvGO4xyLYy7EzspAFhZOhkunRtvUTpXayW3Sf5zVoHT
iXO0IclBURyAGWDKdHtoOzssertvDmgpty3gGl4/BqIV5LZsVJZSbtGM75rL05DfZClYWVTHHF5I
O4hcyJafWi8gfxPKZZcqYNzw2sgZgK2pIN0lf0GdxWvd6kVFakj+LvK9Av14T6IUilJQDW5rzhTP
yENXAvBfkKqA+VLR3KCIdGS+lvcqKx15Chqr1HpZHuBVWm/2DCfZ5bfNzXBEk/FO3hsf3+Mo1+I4
l0Jjs0DT9IgQOn2MtRttRl67ElFjMcO+1IniAYp78jJxUhVyqNIJQowksLWhcupMeV6Gzjaj5eW6
OW46LUA9/C2K06euFkufDLQ4heVvrfimiGjrtk3w/H3uqkyTdgoLEiAY60Y7L7rdFP2eF1GAKZLC
tFzlJhSaGCoJWKOWCuLEMLTbKXV6/T+/2l49xVkZ9jNWYrSYxlQPTLS5vNpa7BmSrd6zBjR534l4
xURGwHm/Qi5NQOYQ6BSFP1Sp2i+B/LXpTXRTiTzgZdWXU4xzgYnVTuiShqPIZHB6xN+q8lDN3/P6
i5Xjgo5+JuMnoztct7zNAAc55H9Mj/OEUV1lJengKYoTAwGZ9gbovxUHpH1uvxddXJcZXU5Fzhda
FQHz8ozwkxVIIyfFRal+YRVSVgIjX0T5XJF2r0u+spVEUfrGmLB9mGkt7T58ipfUlyZrJxHVqcgC
rObhW21JTkeXO9MId0sQP79nhSmx2KQPYFb4J4SeKlrZ9iV1g+fBDfdkH7mxU/1+BTATBiOb9orm
dx0N4pap8sQtCkmL2TRzhHed8jMCkNBDa4XWA5B/NFuvK+IIlGPmceEkV/I4z1WC5xHVsQoLjGmC
4NgCDyB9jo/Da/pVdqOPoSPbsRs4jQgXYNNnriRzPq00wiga0MLlZt1Tij77WBc9xrathwHXYznB
8sejAOdZHNCkZ9Yzo1Uh91gTUndMZhsZIi/ciYbmtx3AWR5vrfWc9gkgjTIvOUwn1I4OGV6ayb4B
+Pb1bdu2kn8Uew3ZV8ciq8NGgqfGQyOMP+WhsWBSL23sMlI+A6smE0hjDvnSRs7SeBsBq0bXRtip
tv2Y6ndzcb/Mgnnoy7EP5lhWS8dZg0oDNOQ3GHfNTsYR6D770Y89tUAoLjnT0XogDsIsMBSLphG3
PdpKMHfpNVIFMOIOwf9k+qb1QhG1FkHvhLOXlshS5a2z6J+s0dXTB8l0SrUUncDNcwCQHDCT40lv
8XX3wuoIjTVUwFW/OjQfUi/WbCW0iz1uRAbJMdn0iyo6GptbinZsMMgq7GnM/r4yoLYLGGwsMFaH
9ja0QjsmXhb8vm6kG4rhwY0xHgbpbGo8ZJM2ERIaOjJIcfapH2+Q1bz+/Q0d3nyfu9o1dYjGetIR
Rxi7aIjsQHKl+fN1GVvm8UYId6fHstRVygQ8ac1nbIn5EeSWp+wOPRhu40hu+P26vI2DDXEIs7Bi
mFrjK8JqTrTMJEXmySB2d7IuRVOLNhi2XFfIWiWFMPC/yAFjrGktkDP/yejyioxIWQw7NsPaOuFx
AQ7H/4IpsvGmeSOKs7khyo0qfaUUnvV9TZa7QrF8KZYdycBrNDKin9fX8l/27ryYnIGYeq5kUbKw
k4Vurl8Zhh2KG90fTyo8pR26InIY0eZxttJTTA2p4BR0u1A6lAtglcrpa9UT0MToj9d1E4nior7M
yMqxqUbwu9WdPYaPOYbH5sZPaWFfF7R9yM5ryAV8ymiM8Yx2YdcIBidSncUqbVBa/5EQvhTW0LxR
zayHN6qqskRnOpJDbiON/SlCpuTlurDL4u9bk+dDrFEbwUYqWdgmt34h98oOsJCP8TEHfuvk5B+s
Vwg99ZMYNHnTIVKiyASeHgknbi2rhlrlTMbUW5afUnsCBI5gsxT2Be6m1vWzBD5tEKV1KYGrJfUq
y25OLEVMdyAYM13NHjzFl3cZxieb32Bq21mH/4zLwdZ1JZzLTHZGNwXxuFDsX3UEOpIdjPlLXmuH
6/u3aZErMVw0QkC5oNOBor6IV5UcljdV3dpxRgXZ6cu2SU4dLiKZzaIqKtZeZTzkNvoyHWUf2rkT
+/IPRpTLULWVL9dV2zzVK9U4Z1wgL2i2EwzEmu960BhHDbUb4oeo91wXJFpDzhUDcGQcCfqG3U7G
mDqeTUmp7MtERA59SQjHrSFTeBVmkHkxZLNARqH16A9yyu+iL6wJKHVqF2BF9+mBHnWnQsnbxmnz
4p3w/bjxvIE1gF7HQpwDvHLOJUdLImVlgSI7ukzkO9a22d3n6JBW75NPIKNzQ4ccZbfCTS6atdtc
YpNoqLjrJmpcnPmkORmnukGLidSgV/N+Tk4gJb6+i9vHfSWDt5csHUwpQ4TVeu2L4ra3zX76FB8l
B61PD4w9HfD8kd1+J4fMt0SVtc2lXQnnbMhKo6lpVbwKohP9vNxnh3hPb2oncLP/I+3LduvGmW6f
SIBmSrca9+AhjhM7zg2RUdQ8j09/lpLztbVp/ZtoNxromwCuTapYVSyuWuscH9Njf8y+rboysSe6
Zol2lnOqro+XpJ5M9H672E/lIWhI5cq25Ql2dw0kb4LpZoGc71SalTJdJ0DlHS0w2JTh4DQ+CSOg
QSKhYOve3dEAW/Q//sJl9EmnVSJhOhOFZvIhRx9nCTHWen5nFtoY4rIQ3gPUeR7w3VKpfYhZ9JP0
RHCb241jOGw4cEA1giL78tgXipFOdWwjvLS2Y+df4uRrHn8YRkG43PXAjRluyxS1yuRYt6B1Zd/W
xaM5naQqc2UjLJWTKQvcYdfrNsa4bQNqrpnYgOwWtzf96PeR5VS56Fq2X7K+WuHBytNQZPqiANES
fRu8FZVmQX7bqRNH+mqHdYAHtz4QuPn6Md64+cYkl7ZrrR4jK4bjWbfSj+g8hokHRXgQ8kF42wip
Y4CvaUmcKBBN1+3vKMGMuoYBcoTJSy/pQXdr05Sh0utPRvdZr7wyP15fnMgEFyoUGy/Mo4kcXtl4
wr4Ha5ijVZ+v21g/PL9/4JIxVl5xS34zaC91UTJEEZpMK758HaxY4cJihfS9pZgQQgaGQQZY+A2w
HLNakzGoGKLtwko6y+VtIYkGDkQ2uNJKTRapngcl9cviN01jt5yfh1n4nrZ35TTRTLUxBaaQN6+f
VGmm2srq1B/dv6jn4XkBL1gZSJ4uypB7MXxri3OA3DQSNP/L1Jcf1utt5pVu9GsM2ME8RJ6oO74X
9rbGuLBX53ktp6ukPDjg5V8E90zmR7NgSbvfaLN7XNCri8Yw6IpVzO3eS/KvXWy6LYSErzv13ps4
mkOvH4kLdzVGEaMsxVrizFmR21HqsM4ZXDTC/uQ/jD/eaoLTurt/po0L0sqq+gbOp0atkVZUI4Ac
HbTEcGrEWB2KPLQ2Bcvb3cSNJa5wguoUWOBt1KVq/tuKTmYKzT2R2JnIxvrvm9oX6p8jlKEadDR1
5oxN6ej9qa8EfYC94A1lzH+2jPNvVVv6ZamQlTKjO8d0uGtY5oyL8jKYWjiWohmh3Spla49zcdBU
VLSbcXZly0tKMH+aIFcqG0cuv/Tx1z4GlPABd8B3XFe2Vjmfb9RBzcEkkfrE8K3+tgE0XRMA4EUb
yfm7bBgT7s7wiFhJLCCmpxtVqu9GaQoqlt1W8vRdcMBWeO+btPH65fhMHyt9xQjKWE+O6k99Q7+m
RhZEpAgqjNc4TKnuTTM/SoriKbFIBlWwWD6XWMqUm5A8R2Ub5y1zcqZo95kV5z6NBv1bI7Hszsik
UrDk3eMNDB70HohlvnnaqowGmGd9JuCvI1/MsvlaWnPlNU3+SJNa4DHrAX6zuxtb6uXhm3CJHguG
bLkk5YnMy12Tt/71L6iKbHA3PFNXGdRicfvCkO/gRB9rx3ZyDFeufUbccL8U0F2FyoRT3K0Psm7/
AbMMHxVBzNwP1JuVcqFsgfw0VFRwIodghKZnQD90DoS/AvPHysGbBoCiCha+G9g2FrnAFoNvrSvX
vn5d3qXmB0u9kRJBQ3B/a6FqAaYz6E3wD3cm0+VZziBzXZAfeSc7UccEDrIfycg/Jvi3OtKv+h1R
B1RPnzlRe1eZsWuXd40eTtWd1dSOjCcFGwwc171mt60EdNv/lsY/3Y2q3PZGutKtRLPTLlI4SsOD
XC/nVJLOpdkc4wZ2++TESkBWNQqR8cFyFQl4o2R4npCzBb9o/3O+/iDuqGh20g9yIqd+pIRxGlpQ
7xAxnu1ea7aL5o5KHimFXeUoWjrABiZM6q4dyf4lPyo+RgY/G5+ub/J+pHldEncmlFHOlniJiUeg
UOzmRuFJrVW5M7hMlbjyrhvb3z+UshZRwUrNX3apKkWR2ePKNnYfl/IQT89yJuhF7vbRTPJqg0uA
vWJ17WDjjkaJWxx1dwyN77im3U4nXDscclo19wbA0f4Oa1l3oiizfx5f7XPZcRmj2sja1X56zul9
J9LSFewhnwznKJnNmOEwamrqKmUOTIB2ow+qIKyIzHBX3YrmzQg6L7SOsw+q5pWdX0k//5M38EO5
dFgiVnVIrdOUdZ7R9IrLAKW6RX+qFYT+3Sz+6hS8pDMlakI7A5tWQuk7uSutY4JZ4PrQirrFgq/P
6zi34BXM5Ri36Kk2XqRZvpvBk3h921YHfpOvQRBlQMoDyCu+F1DNPfjK9YZ4S1E5XfPcKMyVpUdg
b0JS/erJw3Vzu29AEKjRIZ0EZA+GOS/rg2JqoyameNZNjt0RddfX6BaIxwPUWs/J89+hxzSI40D6
aYrIQdaz8napr6bX3d7cC5ipM5Znaer/r1+ggTX/nf2CzQrXs7Axg2thptA1rKdlGSYLCwtSeB2d
H6/v5O6R2pjhLyByVaoyeDw9Ugxu1xiPqbl4WtQJlH720+bGDnfxGIZeTVQdF53OGzwtdqpgOGff
20AO1n6sdKyDKBCOia6p79qn4sIuBW9VkffDioqFztW5DumH1B1/rHOpyQnv89e38u1ILF5Ltk7J
RVmAUIpS0xKUJD70kP0M9HzxrXEGHNdLwz6YfHau7zOg7T7+N8MqN4pIjHi0i3kFOdyuqD7tkDxK
H2eQQ43OfE9CzZ8POtCgxMk+KwJ0+n5p8PpheRrJpZnHuS0BQEtiZ/A69S9DiSffg892+aY60lGU
zPZd1sYwNQadMTnIZQF5ie1Ras21KRidk7l66Yvu97CkX6/v6m4Rss73oypQTEwFXR7AdqYLXWqE
52UAfUBn+1ql+pYRh1MzB9dN7XuOjQrBMmxDt/48FG0O+6LZeatDy9XDfdEdCTu0Mb3Jc+ZrsRHY
1QtZlsyJGeDjI7pSGlvZxgJjmg9s0p2uG0KGDtIoi5jsd6P668/i/crKZX2KU9zCaq37Dh0gT04K
j6pWuLSK6tgzcfJoETjzXrICGlaBRBx4j+w3/iQtXW+UOhh1oB4tn4rxcH2v97xn+/e5ctlO0SBl
C7ynxozDYL9EGElW6+frRvZ8Z2uES09RNKpSis4pHlBOmu4uU+FYuGKK9LP2AJLG1g6Xi4wa5AIL
sRI/uVklRRHgbrTQwr01WWWOBfFN9GW4jCQveQGxEMxsMHMJOr26q9r+HSURkjlAdKuspMmzjaY1
evHGkACCYMhB1X3Ce5pTxPeT/dyKiGF3L95bW1xySAHkKABRIR7uaTIkjKog/1yOrnKX36wPr+xr
5M2iBv0eTNLYGuWCilHbkVX32do7j++yG/t+fXKQfBMEXNFNDwlzMJw/ioqzfTd53VaehTRSejvX
ZfTfii/0j9Z3fltKeAylPyCHfZwEKWHXTzbWuPhMF2OpSYtg1nYfyfxdlwURYjflbDbR5I7wMiES
T0me+uZX8kdQiwWGrz6a92qwwoJFbe3diLFZD3eYcQXtmgmNDk+lfjHfDErYRIIHV5EJ7hw3Rp+u
QpLAjpaNV1WVm6bqMdZEojird/H10HbjuBOsprqtFkQC+l+ZFwcsGi6VZg8gj9JpZu1YYvrQXuYz
69vv1+Ph3lVna5irMquiUTAqh3M9y2AQHme7P+gEwykpXrNDfa7NR9AYNoKsuhuEN9+NKznRsqdA
ViNe1f3n1IJ6Ze/TJZDmQRAX9z4e4Cnyqmpq6zJfKETVGGmVRTHSO5JQMrNDzEriGAOGSK7v4q7j
oz5Y2RehmKn/KSM2ZQIAMnHS19pKbzd58cF02T2mvEAvGQFdTSG2+66VvdrjQmRCFhOVpYqOLznk
2iMxgm4QRPy9YLFdEhcQp1FVqipBp5BMZ7W8GUXEOLt/H9PDpmVYso236ssqDjiKsVSltSanSXXP
ZI096y1lT9e/zI4L4AnZlFEs6jKBE1xasUs1nvEEj9tNDmYr434pTpMignLuHCIYsTE1jsd2E3ft
SyPShJn+LkKVvyRANLvxoKmYFsJw/Ke2Za3kGKoZtY7KLNYK/GBnEy8sc8e3VgpNSqoi9Wv9bNFb
TUSRJPr73EmN4tacFQV9nXxo3MYY/TTSBcFAZIJz5b6sIAxR4m0S3MbHRTLOclcIdmnveJoyRp5x
JbFQwPCQMXhaEuPf0cS5XzwJmG8Hhbq3iurp5xqv46LjKTS4LnoTD+QBPEFDj1p5ncQbPyZBd6Ae
uAuANAFAmvoiwrO3CoKaihWamq4rgBTLPPS2VVgOtB5WmB1pqHjFcTgyt/xcAHECKuqwOxEMejTu
fOhc+ZxghE0bhUFpJ4ld/AYu+yfQsB6ZzP72X/JTd5hO7VE+i1Bqe0XThR3tcnNpBkUEuUQNPwUS
ORgornMXs6cthmpXlURZRE+8F0MQwXWIIYPK6M211sIIL5GlEd6T3mj0iw3WUvLpepjaOwRbE9zW
aakhW+OAyU0rexztk8b+/d0KYhWvS+C2bO7rpqEjWum9+kmbb6Lype4F77y7n2Vrg/P5YaEA8Rgt
AO1/Ktn4ASyen4wHM1DB7yrkA1nDAlcxXayIi7ndNNqZoQA+P1DgKECVW+o/OnoumqcmvVtaEd2F
6ANxgVbqSKSwCI/KhvWtqZ7l2L/uAHuNhov1cJG21jul6qcOBzhz9QfTH8DKSwJQynr0IH3Wj0so
3bZH9SBiD1p/+LV95MKvAs5yi1U2ZO/M2EmM49R+oClI94igRBLZ4cqJBGaStiX4XlLuyK0zQp8u
m/x4/Hl9I/dy8cYLbS7hV0TW5KIwE59Un+rpk9rg0Vi5rabEHUWkqwKf4HWKkWYW3a5wqDLl46Ce
iAjnsncn3foEL1CsEgLGG5UmvqI4UyC7+Ufm1u5wUHEJXgcgTaDh6kNyWwuiheBb8VKwlFZ2Xwy4
jZjQqSNZ7RRSEur2oerl8PrXEoRWm4sZXcyUJl9DeTXUwVIBwDB6+iJwid3lrC+IBtrACN/c0WoS
kxSz2YP7S//SSPfmJPtt/ilhP96xlo0Z7iTh8FbyYBlo8MyYYx5uZ/VXSoSj8LtOt7HCnaNpVLqs
mdK/RNrVy4LxidJd7xrJHbQgGsxOiKB+Aot8rzHWJYXmeIDwsogESZe6UUL+/fOhqbwuim8tRv1i
d3OM9Cdb/RGJxNEN+SOe65//0xdSuSy7NA1LVHkAPT1YnTrXrA/jO170LlbCJVplkGJ9KlGHNcrv
svy2TJ+vL0Hgy3+gM5vC0gR2SlZ1tDwMKe6cWq+RL/IvpZwFvSnKSbuHc/NV1n/f2JoMmld4V0l8
oz1qGJSVdbcQCk+JFrT++8aIVS/y2nVE77KqwpHqYVkQfzSaT5SZIsqK/RJlsyIuEkhjyZZxRCVX
I7/KfgE8ke3HN9ArByOwFFz/VLsVCsThiLEWXuhAXK6sWiZTilo18XMbkqKqKkO8UI7dSLFPXTEd
FfAcRmokMLp7WHUTU8+KaSmyyn0zXTakpCkBIWr0Jzp/iBbRcMp6Rt7UCxsD3PdK+tmkY5HDAfGo
JDmmG/mrcAAByng+iEr9XQ/cGOO+F4vUMe5beKCdQqFwaLxaN9ysEE0grL/52pq4yC1pLDPTlQvD
1v0ifknpR1t+6O13nSdDhkeAK9TW+LTKEt2Mq14H1kOPQpmS4yL3ED6gohfd3U+EQUhQaigGeG+5
Nq/Z0bKPjHrVsVxh4K1bhrbfOe1NAV4xkZfvfqKNMS6m6p2dd6MC1JVMm2OPp0ZKprthyMLrh2n3
E23McHFVr3PJtAn6lGZfg0+YlJozpbQ7NEYNQuPZHN3r9nbP0cbe+u+bsMTsFkCZHJ5XLYENOO6g
Gc51C6vvvnG6jQXupHbAUuVqoSf+JEMrggJmmD0u8lkbP9vp9+umRJvHndklb0xSNTAFhp6iPekQ
QK+/S41o7ES0Z9xplWrNShCUUABZYTtAal2ALRG5GndMx7qYtDhfoSXTc9NjZNT8SNr/enj4qD3Z
/WSUmC7MvvSzUx2rIPJtd4z8CbTxTMgBKPACfq54sUkDZpoW75Hkc6V/jpsvwwKs1pFkInSMyBIX
FWQFfpaudEag5PvdDs15TqSDVVk3VL6pVSu47nKCb8XLr1jJYNf6BGSTWv6OqtkFh7Um7O/vZtjX
I8S39WR7qLWG4VI+RMNNlw+f8sSPIf1KutnpovZUT513fVn7FcTGJBcX8tym4PLCAF52A12Ulc4t
1J30KIUN5pYlQbIVfTIuRGTzZFmthDqBpfe0tZxYvcnoUwoe9U7wMiiyxEWIfuqNnLL1iqQQX60/
SMOPygRVUf5S9YIt3IsSYNwHNYq5UtRa3AErMyuV5Ky2vCqRnT6RvXiKBaF1D4RmbmzwTQBids1s
1phmiJirhx0+FAvM03p5JnfZmX2zbjp/8bsH6Wh/uu4gexu5tcydsoYsEp6CcMoUqTwYA6rMVHep
yRJHGcZQLmLBh9s7Z1t7XPo18WJdtK2OmRH8dXlEZ+W5Uh6vr0lkg8u99hQpetvoDLqwFqBEddmH
FqMflFmq/33UIDYgPeAUxlONwYMVGctyEpGIenWsu6b+2Kg6VDrCf72cCyOcr6tpBj1qA2XYYMde
V5Bb1f6uab0ApLTj5hdWVkfZFhCdKc06ngq9LB4c5Hovq5R//zZ9YYLLh1ouF4neAOBVK5B0aCan
Uz8pmeBqvu4GV6ZcGOGO6xRLWReVWuy3xXkyv9rdkwHSHCF2cw+GuLVjcH07Fs9WpKUK+zO72N7p
pzFE2eouxG2/rKw580H52YiqvPXHX1mcwZ1Wq6NxN0SIRVL6YmSFC2nnb2VdfmwW8wjp1lBnfeO9
o2K+WCl3ZNeZ4JbaiLXEzg51XbkZdEJVNRbE2b0gCDsreb9pEsv+A7PZeCBQNHqmmUB7TBZx6mHJ
bqDkCEIPPflokLFyhnGIw6oaeqdOgQ2OZr059/aShKMytV4UIWXLehUwph5p1AYSpqgKiKldP4z7
X+D1R3IpzoKSmT7MIKVZw7RyTkPltGJ2jeN1M/un8dUMd+YXEL7mSqpAfSgBd64lfxxLUTd4J0pe
bDd34JPWzAyj75mv2LdTEkT2N0Mk+yMywR14lU4gXU9a6knqT6oczAwUgrlwjmY9aW8PxetecSd+
qLu4MvLFQotJcxbjxkwhNKeFTfE0xn5Hnhr7XjcFMflP6+2NUTywyaBwVwh42LlwaUlF3BPs3vJD
CYDmvDVPutu69JhgsFh+yc5QXbxpb1ZI8nwYD+J3kN293fwA7lTa4xzV0gi4Ax751BTKi+Nj2eWC
M7kbTDdG+EzaFhDdqkYbTTvDYf2vLr4tqeQkIq20vTKVAIZLwEMHZAUg8ZfbWVMtJqCLBoSO+vpJ
9+nRkF00C+0HxS2DAqhUUcm1v3//WOTjtz2ApLewLYbJR2f6YT0owSq7FfmxC0mKtHf/Xp9EzEii
hfIRXJ4qkywD+qErel25ye6HQ+eQUPUSn536w/Uosp+kXrfV4JxE0qWYWkbDQEM5HJWDcWD38a18
NB8Hv7tbuW5w4SgFRkUby/lMr0ZaFJfwmbS6U0H5XUjPbSWS3lojx5vjt9IfrOx40FDigteoQUFw
nFB4mdnTON/pNbjj0pu0O0nxCSJFgtO+u6SNNS6O2S3gCnJnxH6dPKfjYbHu5vI9AX9jgjsAqjZk
Oh4Q0Jisj20C/ank5bovCNbAv4rQuiqrIcFcEM3Yh7Eij9GkOCwrBBFjN3G9roN/GdFGm1VLa2re
2Ju3UkruaPeOkX1ib0xwTj3EabEMSUMxoH1QaOThcuYo5Ok92wWxtZWhTSa8IkkszcD4jJhzmw3p
nEaNq7XWGY+zwX8zs27npuYZMGwxV/pseX08hgoektosvcU8l6BLtB6HN8cFgEJrRRdCS4HLVgsp
INMr9bHfK6dZDlE9ke6JyS59vr6c3XyxscN9mnEoWAzFEkQ3WoVqBM6IGBGV2q6BcY7rpvYj6cYW
F2dqojYMmqEUkCUaFt5yMO6GU++ZQRUmoQiJvHt6Nsa471TMyVArFPkpmuRATvF6SQxnqnKBOwgX
tf6OjT/EmDPq9ILg6gqRktatb427GGjulXtf+5ALrkqiRa1fc2Osl5jWqyiaPNafGu1QgBaw//fX
/RXE+I/jcXG67ogChYbY8KLhI7QR5+Y0ikYXRD7HBechoWaxUJR61pwGtuo0JXMzUjnqO8ajL9bC
hWhaKFTv20j32HSu2SHGTFQ+/mupOw00ua8bpnHXykWTzYSg3+Dp9rOkroyeOqY9TkP04/rxWX/s
lYigcRGBdB0eFwkiAuts0Kq4Uc8cCAQq8T3Jf0pS7aQiglmBt2lcbJjKVB1lGRbNMjRK3zYDrfev
L0rgCjxnLgR+R7JEMeiiFXCyy66pDn4lH8rh6b/Z4aJB25nVrFQm88EUoFLw6pHanapAs6bguqH/
Ix7gRrxyB+I/7vwkBmhCQeWJOufr2mGgxzq0XsA5bwFLMx8Ww71ub7es0l/NcWepjrTZqmrEVMif
O+AmtdhXqj7ldlAWd0ot6Bavu/TWBV+NceepNRVpjCjoYyZymPT7TtQJ2nfxf/4+P6uy6Kyl4NFk
flylv5d+zMNBy+bbaGhLz+6tlyxaUq+saRlQSxER1QgWx79pFqUR1VlraWCAwqPF5yEW9Yz3j9Pr
6rjjhGlwCG/2aETQ8ltnn5PxRU0EvQ6RCS7Dlk2e9pQOiBHaRwRWqXuqRU9wIgc3uaMUycvQqpUE
7khQKxJQK0puH2DQ9A+1lHCudj9AvG7auuJNxsMIaFcWCzKe9VULCi/+aoJgMQn0F8hj47lsvjHP
41kRnSqRL6y/amN1jMCLnmi4qjeD8qiy2YeumyAiiT4VFydSjLeiBVJQLyLa0agnKKXWB9u2vevx
QWSGiw96m4yTORDNS5pbzQq08oPVCWC5os3iogKbZiPFFDD1yjZI9HvVEJTCgr/PP2DO2ZDrWo0S
VWuywmkltKFjAAgFgVTgaLyKkmWVo2QRhrpnlBwblHYQnDfQn4wEMXT3g4AzEa9TMtDyPEQjSpSu
kVNc8CvjSWIvvdo4Wi14Gdhdy8bGuqMb9+0kNS/1BhTBA1B881z7eCY9WQtEOgq7EdE1iRa0/vvG
WJ2ZZsKi3vZ6C/YestmzY0HZu5sXMFwAyi0LUzC8GkEbdfbQWevz0B+axuGQgnxGTLuwm0s3ZrhT
j0slU0sdwgqjGZT6l6o9RMnPJnqp48yzC2E/ay3Y3mTTjTkuApAKTEyVlVkg71wC3a9DPXG01smP
a6GgiwLB3swr5BxeN5GLBGqnjSU1DeYbEcYakk8qBDVX4EH2W7ad0VO9OBBJnezBiy9scqGBkjYC
IwzVPJsBy2WiHsoYBmPw4nJTe9YNCZu7VXpIdE3a9/9/lspHDGB+S/Af4oIhjeeZPRMoLSaLY2jB
O2Lr647yIaOf0KssG+xoLIeVdlNFn2UivScsbWxwRUNHLZtmHdCeyahPTh0PYVyC9ltufHWsBa99
ezNF28/Fox0oaPsblSKS67f6Krvg5pNTfF85yZpvq1Mq79ARujDIBao8tawerOmQxxu1I0qXzwq0
tK9/pD2ysAsbXHxiTZvhQczW/sAJlZv4FN2u3dvsQTQhtR8IX72OCx+91Km2lCODWA3IserG72Uz
cuQleU8+3LgEFzeaSQa1To3IXi/VR0wkOjKlgibA+ieuhCZe16aqloYtbLa9ua0CXWkfSGU5Vie9
TNbwOBDpeP0b7Wb4zYq4MJHQQkcfakSn0yiDdIL+gVyK3GAtfa8s6Q1NVZVg5D/H3aL1Jy86QyzF
j8NVmHQdHB+FIpB/uOCu2eOu610Lmty4L61V37w6GjerftUfffP5WIUiGdTVta4Z46JENkdNO44Y
jGIZOyRxflvY51k1DnIi0qMXODlPXFWUCpRfExnoE9L5Mi38hSyPUrZ8+U8ewdNWxcpIo6ZABJej
Zu180lHgD4KSwuKiwsjSKl8G9DtVvAoXgXUcg1WDVzT7JNouLiYsstEOKgE31myiC5kvj7od3TeZ
IiiQRJHb4mKClkRAMXdrE99VgvSwypymgOSu8+FDWN1qgvggqJQsrpaQWA4+tqg0vFKXnaE/61nv
JCDf6m+XMmxF/UJR6cIDuhrGCJ0NJFqtd8zQ/I02q9sdjNsxmDIHfaMg8jJB3t2/5r7GJB7gJelL
Azg4cmHjgfMGMzDsvjvrnr3KK/0SnV+Bm/BzXpAr6CGrjBc4M6NOM5r3Wp84iWQLnF4QZ/lpr7mm
TWV3huZNybes+qkNgvaDcNPWILy5C+gtJIcaEBgAu2g9qL5yyF35Z3qU8VYa3Yt0dkWbxhUPw6gb
1TQAnFSWs0PjJ5AVOQNGVq5HItHRsrlI0XZ2Q80KN+gGCtN/FYQl9+/RKj28cwv2ULQqLmKMhtlI
Q5IBJ2nddU2YS1+FF3aRCS5YmHOaGkqMLpHSPmvalygNVPau3vHm+HARIp/apekZ0m09fi4BoE/A
M0JFfFGi2s7mCoeCzFVSNyCpMHPmlPFhsgoHMCVnUgNIt5DxWAPGIYIQrl/g/0y2iixzDf8qMpaS
mDmqZPkUQ7maEdXV0tFNRNQIV6swGOJKiEqNURJPaFov2q8YDX7JYA7Rvxhx7bSzaFjg+l7CGldD
SJBKVSalZX5xU9714XBQwh7dtcIVURdcdT8Y4oKEFemTXRWF5SndObHNcIHgriaCY10PRbDCRYe0
nzAkkyRAFfrpnYqWYe6OmFzETOuqVdyIBr92F4VR2j/Pz7amcp4I4Yc0ibUWnVeQxMXLQYlxmY9E
vNX7mfDVDP/YVFQyGOIU1P7JKtnzXftuQZ341gSNrPTQrbpWt4mochasjH93AvWkpY0zcPZxfTfo
XwF5rrLv12PsbjG2WRXnerVaaGnJ8Oa4rko7I7WHKGNPooSxm/42ZjjHkzNzyBMD/Z1IgxCe+nOJ
BEWDaKs4n5ObYs7LeGR+Py63ZW/7wNcfS0P5dX27RGbWf99kWZVpcoymbuxrjV9noY7/0/dUCput
4rJQHFfZMBiofqb6dmluKlXw9/ehoxsDXA6Six4aFQkm263b+E51p+OCKxkkodzYbXxcn7+SEE/o
5wn17PG/7R6XmbJK1qXSwA2mscYzqYzHsdXOTZ58vm5mv27YrJCLCJFCB1DZABhgPK4KdKs653BY
KWFUr34UR9XdrPRqjqchgri3OZoMTgHdUU/tgtb4vr6pE11QD+2W/hs7XFKKiRrFJqSL/akcP8XE
QmOvLg81Jsz67L5p7EBSJcFtYzcPbkxy4QH8plKZZ4buVdN4ZEnkDdNyUqTebTPy0DetoHv+B4r2
JsFDXRcjJCBAwNDf5flaNGUGaBrEH62vBKVfHE3Atp3SzZHi3ZUVQXOH1JE8yHeKcuN+iHo1zTkn
I3KltjpuOnn2AaA4S0SevB86Xv8+55Rs6RuIk4NbpGa3ffxEkmNriLZvt6/9z/aBE/py+2RFSliS
Awndeegyo68NKWh0EJ9WnM8kIl7ad/v/LYjwNdIUF7SrVdCilc1SnqM+waymAtTykHeaM9BERPh2
/QMRvkqau2VsBuCY/Da5raqnnL1cDxvXPxCoRC43L2N5r0VQTPEn8GRChVMCkxLmyZ1y7oSElPvn
6nXvuHRlWEWmjUmFkcNHGs5fYz+H+CD9pDwMPkSWvpSQLIuepHP+fH2Jok/Gpa8hlanVx5hbWcjk
oZB2zET28+EcS6UgVoksrf++SZQxHfGOS1AtRbgezPIhLgvHyH9RodLufvG88XkuZESFmUITDTfr
6mZlEx0O0f8f2COC7CVaEhcgOiPDk3SJ0Q5dfVjwoKJafgfI+pSH1z/Sfv28WREXKQqo9yZjAV42
+RQdsmD6bkBFGxJSik+/xx4bDtft7fg9hKNAH7+qhihAi15+qpyNmP/KCzTPJ4hG2ZOjGDpYjTOB
R4jMcC4/D43F1LrG8ZULp7efFvoYi154dzLkxVI4/04p+EzSCVVg2n2bI+ZU1icV1IAGYOtsvpPM
f/+gfGGOc3Ip14cavW1oWNiP1LRcK69cu/h8/fPsuN2FEc6/ISIwAk2HBvOgQioqizzVqj/kM8WY
nlwKqmiRLc7F5Y7MTRZhPnqUa1/vQTuoZoGRlG4yU8GLl8gdOCdnWsYaRZ2Z3w0ZIq4SZmkTQs7C
v757183gCfvSuSsjyvtyhEAVK0qnAEbQrCPX7kXqfDu5afORoIFzaWaeu6SaCwAlMityMsv2E/kd
LG8XJrhSbLZiYzEHS/dGUFx77Qxc8lKQ/nbO00pQ9Yk2jYsINM4rM7cwel12BIRArr08DIsIzbR/
VqHnbUEABuyG3JZFLCI5cMLMR2fUdDuFUmceqeywaiKBHrWFW+nVr3LqRDf5/W/1apjbyHoYJMnU
Z8Oz7e6g2pNfR+rDda/be4LCx3q1we2gnGeqDM1y05tw5YhGx5SPavGhnD9lPcWk98dS+znHdyQT
Bdk1GHD184VdLsgOdjLFwLkhGbZ4+GC5P6q/ZnajtTfm9OP6GvedBDUmKFxAoM+3XQaKl690RgOQ
mOAvHtvHlGk/7VZrBDFp144h68DsAItm8VeCrMrxeDhlumcmOlhKm7A3jOd6pEIR2V2H3Bjigt+Q
gnSwnHLdm0+jr69Itw925BTPxR9lE8z4npKv5Gh+xkCLIOOLlsjFQsNiZjtqFTpYIxLvU9w7xTvG
vEHQ+L9dtPk4iFe9xM5tXPrL9KTlhWv1YTS2ghS/N0J1YYU70zlIUaXMXhhU1QYve6ktNz78JfCc
FW9xZQ+ajlCues/2EfAlqxCmgRQOd9iYoRRFZwPqQhn1pZiBeVr3ZyoabNpNjpalaqYGdLHNz69T
3YobxVjvpnR0JOh8KEwKwLuJ8vZdPo9ZeYLrkw1le25FSCdgDekRomrMZevHQT0m0eP147vXz1yp
mf+xwYUKhvmTzlhf2fSQdf76nSQ3zdz4OHrS7y4s3Pr5Hf2fC5PrOdhcCoal1soos6hnlUpYWeZ9
lgIEZdaCpe0ep83KuLJsafK+V8Yy9qPRPHbak9RDq7T+JNi/PXeA5Coin6piAJsfeprAnKA1S0o9
7VE9QbzHUw76h6ZxzJs5aBwggD/0DrsxBYjPvVlaUH+9muU+GxpNbWWPeHqbM6C6AAY/dNWqehNM
TnPuHBs9rjiwPg5QTwRuJMAAuvsOLd2Ln8B9RqspYrOIDRvDZL8H/T4xzlIkuGutq+Dz2HaV3Ces
EaLk2lB0jybEYWWIiS9BrBJZ4Mrq2iqghDF2GIwb4uzYE1MLGM3yw3Uv2cvH/4+0K1uOG0e2X8QI
LuCCV65VkkqSZXl9YXTbbu77zq+/B7ozFgVhCnd8X7ofHFGpBBOJXM856sG9KU5W71njgAopoZpr
TwMGTgu3mU5q+ZXQ1bsuTKYS94zMAIFqRkON/bq/SbXIVJ6u/77E4vkdgTkl8wikbSyRlfuNWqyf
FMMOtCq5s9vi+booUQ58tDE+OtQX3ViTHK+++RBHbRiff8xe9sgI++T1W8m58cQWykRaaizIGhPj
QtRHLZEYgfD3AdbGqAMs0+FnKKydgPuztYjf1Fih+D5Loz6Rw2NocP8SwA9MDAw7fKjxMln0viH3
pX2byRaVJTrwYxJmnHaD1vdYHFOwz9c0niUDYRYrAbcNAlGV6Pz2zpiX+5Zk+OIaUA9q/WSsnpHK
gIqFgTkQhH9L4S5k1pFCBREBecFut8DZtZ7KW4yc+8VHGcCTqA3hHGVx97Fu62Us7SILls0rM9eJ
CFbmHT9dfHpRQ9OTT/0KzxDZlKGDGFGlfCmnyxowBgAaxO/V+7iq3GS/JURSZBZawkEG+/fDI24S
jKBZFcLkps6RWDQnqCm5MOLbf5DBvTBq21WAUIRzHjZX9/Y7YBLlLpIpj25u8jXxZZjIoiKiA4za
3wfHvTeb3mz7qKBcua7aeCJ5ort6MyFQMQEgOjRaYBvpzzXtQAXW7LZLEyMPr3s88bFSYjlg4aLY
YXt7rOtSNuaQlba/ls45szWMHPzBLD+UfBXBJb42zTtAneMO61GPwbv5NIXdeYxkvV7hm3cQwwWv
KFGp+Vi3io9FjKgf439WVQ+srT9lRQv4CGWSTOAJjR5tf9QwCRAx+UR06J2tnpoN/T3gVy2f5xwk
N7JihUQG3/zfx3TTaAtwltHJvMH+adJLLaNZFfomXcVbwOg8wXTMWf2ygVqzd2zqU6e7WWpQFupO
glbs1KX3XT2AmKD82Oy76xD1495knuUUwX9vhMe/gLsGNM+G2USq72/LSaU3bfLz//f7XNBlDirG
T+IKkEzJt8E+d5bsOwk9x1EDzr+3nbFqiV4rmMZcghlWPp62B8tVIjap+AeoQI4OD29oBOUJ/P/t
ndWGJjOQpgGQIL5TZqtwC/NOr6SVCVHcdRTDeVxt0vS16Wzi1zvGaJbLQEt3ih8KJBvXP4/Iyo+C
OAM0FJCeLjPKv0hsd/XO3O0gjjOJoxMLMQ2G4YdFO4uzsVTbjK3IYhR+DcWLgWo3tR/I/uO6JsJK
hI6k7N9SOEvrk67T9VWlL+9898RIQQswVqzge46RnKknCj4fyfGJv9OrTM721HbKFFJBJim0B9sB
EKdlu71RfGyc3r+un+wQudCic7TRVlSMAjSttzSfxt6rtE/XRYgepMMJ8ps8w2bsg9MkiFec1S+0
5GHrZfUA4YEBZByIIQBMBvHg2/sDPgA9zU1UKofhrlfDBbCovf011WW5njAS0w0KYGadATQbnDUs
OCnSLOgRkosV6Z7ldZH1uEdjsJwrH5SNwfWjE3vygzzOEhSSgaI+LrFhSsvviWJ6zWp5ZdcGU6Wf
rWb8hcWsiz1kYUH2oO1kuGvC2o6OxVj4ahX/4TmrMqyl0HLFRTZdUOJiAKZ03ORDgVmAcvcwRR0p
z63skIUmaQIJnWqqgTItd8a7UlZ9NlrYRe23T2Vquk0CVKp1lAzpij38QQ53tvsOeOgUuBCAeacP
G2De11vruQ9oZJ2gl6TDJ7wENpiBoJDxnl2CKvlsNCQj/hqH61a4NJZNUcgkcOoQ08gK4OcYfrF8
UvJLYZ6u26Lwjh004DxFEc8dNlLLLKiTJ+qcbDK5seIri6SdJxHDIyZNu96t84QUtDA7PbStxgzb
RH9W2xX1UQde/rpWQmN71YrH6EnbeC7BFA9xa/fQZuNtWY3+OJE/6ePoBzlcyLxnex+rQGDzgZMy
3rH8Lflkfl/8+qmPZF5DdoRcNLEpOCYUGsGVpp0xc+zZaMdrW9TNm+TwxO7woBWzyUMKtw/Z3JaA
F/Wtiw0q1DpUAufZDCYfCx1IhGWbOOzm88W84yFybn7r8iqfU2SlS//Yq8Q1bCNsm8CeP5CqkNih
2D0cdGOnfNBNKeNRr5QWXLa2x8Dxmqghvv5soTI6RrHtyvZHJPdX59yeHS9abbXAri+dLnebpQJw
QfN03dpfiKivnSDnJJBtVlW9oULFFiGS+9Vfz+P5f3eILTe/rx4Hf/HHFxgImVWK9bPBfYjEkWr8
ttZkwQwLZ0Yq7jyuyqPlPEt0E1/lVwHcB0NNiRbWjoL2GrbnxsUCi195m/kyL07CIjS/pb9ks37i
q/Yqk/toeVbSwiaoNU35yVT82EDFyb7FvrTspjH/8P7DvQriPty2992srwrBYzW+cJKAse8Z9Xos
Piq+lJBeJo3z9WWjz3XOZipY8kNDcKCAHbBD42161k+ybRmJYfBFx0JJuiq1kWm1SRL1a3xqs/kP
MnuMgf7b9viio6WkXY95awApjFUw6xSFxyWk6AhcN0GZJuxYDy6Dbq1qbgv6GV01+/vaXOJ+lcQR
EoPjM8U5Icvc5Dis3D4P1U1uloDDuh1rGYOUTA5T9aBKNVXb0ucrPHudPtn1/GEpMZFJV9uzN9kA
gOzYOLdud+nQ6Ck8A+nu9fZTrbeS7yKaVHeO359zDeYy7HbcMN8Dos0UE9W3bBJYPSeX2du9BOPq
u2eC+BI3OA2v24TEK/FTB1Y37pM6YHsUYbwLtEnPih9oIssYxYG6AwZjleoATuSbiMSGdyhK1K7I
ZfaBzBfmiDQ9tvbvuKBDv6REOucs1OwgkjeROVcbBLtorS3p6qlZC9JQsvvIxv8k8nQwU6iDCADJ
COeNDA0I5nPV4GWk5yb/QfdP+XJnSaMZsT6/xfB+KNbzMcs3+HJFmULQk5+3TD+3hozFjHnqd578
VRveF5m1mlZWAroGzfjp7Lmn0M7trPOUfMvoeTYkbV52Nu+kUZWiW0R00EtxD9Q45xqmWsfsBXaF
efEpTE/yHWlxtHSQw71PU9wpFkiAia/unfJRGcFZNKdzEkxd+aurqhbIc4Pq9TR3PILikJdYU+Yi
uc38pHFkiFPCL3n4YziDses+bU3QK/lKbXjpsgbm7oTdmknOVqY038dc7aZZmyQDbTS44gLtTjsl
kTO5auOybdn2IguhJB+TL+3n1owlKwN1d4ahY5zGf2HoyOruQn9MCcoODqbp3rGDFUWVFOawAkAc
XQSHgKQ6k82PiwsbBxmcR1aMBizZaar4veHVjwZ4j+cE82zudMaasd/8fd0Jix+AgzjuGjjTMJWW
ikSFoGoD4uM7cFSfhggMjJ/Sv4evrKq7BwilUGCRhB6yw+QuRq1R1TBarCrl4w0hj7oMwlhs62Dx
UlFaAF0Y+/fDQ53vabfRAh/Lyr+Yg44c+TzpsmlAkRBg/+qgCLBQw+ANT1vtNbcKeOAJ+yzGR1Bw
98ufZMhHGVzwtHdW6kxp6vj65rFUsvqkeNXk4dP4pTRuF30V8F9j9wMZHqgYOQ9hjUmVjBoUMtX7
dMndNZcFUMyieMfLCj2GY2uo6vPv/pJlCt0KvCaYbAzK+bZwCnDSUY/00dJG181b/HleZXE2ti+D
A5aVQvGLOprqp8U5lfP5D0Sw0QD0FU28w7yZNdiLzDrQRJDuh2VQV9Eu3fTzugxhOeGFje5fQjin
APTGgSxIHhGmge0nu01uRjc5xx9fUtJwupXN+4me4qM8zitsfQ3cMwYRCMbhE1UX1kVY/GZafaDV
ra5j0RuSJX/gEAxMJmgI1gAKzcOlbkPRWcpYYsG0OvXb2VIlvk5o2joY7NGFtgBIyZn2hAkODNeg
brHud4xsTwYVKHqEjNff58v5maYUaTNiXFdTH2mRuijO9e2pii+D0gbq/mNNTUkIzT77u6t0kMh1
tJW4bTVFp7ZfK5s7jQ/b/qgPH7Ly63XzE4sxDZQmENWCxf2tJ7VqFfU/4BT6076FqePcdJXu7k37
1zqvMkQK4Y3VX2VxN7ab1Y12igos2+05Vm/18Ws6yeZghG+soSPUJKZJ4Os4hbAbO48g1EaAfqkf
hyi5Kbwfu9ff1x/+JGI4SuLUyVI9bpQFI4xjRd2xSdx2lGkjvKsHZTiz1uMhtfQBnZASMLy7qt5P
YOWt5vl+a7GQYSeFtyWWbMJf/Jl+n+DLtMfhcdX2rQTfDZz4vOiuZeQuUXzaL/51wxNB7DmH43v5
kAcxoKLFmoITJ8EY7ii2TIhLiij3Y3QaWWaaeM2DnbuyKFmYMx7Fci8ukEuXbETvB0FRcmLkZ8ZJ
S9wptIDHo7vZQwUuWu+6quI79nqgXGnaSgun10A5gpcKncb4HnRyINsZ/ayQFfbFj8mrwbxofzjU
Zk/qeFdRw+qhRz/Uv1prDaiCoZXWuC2zzcvX7ZR2oHgbeg/wBQ91QwN9VyQfV6Yx93A2xIrLoQcD
RFM1XjF+r0Dl5KiPSvXX9ZMVu/3Xk2V/x0HdDqhhZqqgkeE4MzgvlXOaSKGBhNcBvh/D8ToLOLmv
15Xg3iEWyijNP4wyltWNq5vGAwbb2XJRiXrhFU/c64qJVrkd4yCVaX7QLJ6yvkEBB4hHX5fA8KsP
SaB/0+5Xb/ycnwrfPud3cZCFsnq80OEcxHIfLonzPc8mNgKXD96EFqhmWT+UbL1vFQA7NVjv1ctV
MhInHB876sp9RT2zZr1UURwonTmYRuemAWyqGzvV/VZ0jxPpbpOK3A023IQl2xUQprNH4dx7Yedk
NTsV6w8jmgMaPm/q91+0SInmSxLuktUwob0SYOcS4Oha70j8gFMJKH97ibGFNn5oVDBzOo4EZFFo
rgcR3GF2qW7mZgLcTUW7H+KTMYRt/kNinDI1uDNbAZysGDtct/nQn4ugunRRFhWNOwdGkAe1Z561
n9dFsl/koyGCBRULg124iSr3EBZpPezTvBHfMPXH2daDDej+plZgrnHcvufL9PW6PJGGKLqBXp1B
cCL7e3v9sOe7zeUIP5ouerjt9XnTZD1foeUdZXDxw5R0dGpVLFrgKVce1rvipkLtskpf+ogoykpe
IeE1O8rjznAYKJAq48z0gR942pTYI7vm51Z2qWhzN2p9qDTFs7XaoEwgkvBfrCuCTASYFg6U3/5R
bELjot8TtOC0kIaamwAxxbywAcrlZJyvfzzR60MOwrgr4JgU0boOQp0uO/d72GAPjaTRJCtyC23y
IIazkR5wB0nP4ABm0kbtXINhFJXgoqnCppg+ZPH26bpawogJL9DLKh8YYvkkiqDi0aqOhZ3Bj9kT
So1+/hM0u4DntL32r/Ef+8b0QL8VXZcqOkx8NhRSbQxXYj2SuwkKbTEtub9AEqspEE6HL9Nce4sM
uEcmh3t5TFx6dQKaoK/q3zrMMKHN7rUAQCj+APbbwVuOrUsNP/pu85LotM4GfQV4hLUx6LVJHb1N
Bt4r8sIHIfzEa0nqydKamPpa+kTri54RVxv/wNMfZXAZ4r4gIaAm2tooN58SukYTJZ4yNJIYS6iK
hpiSJe9YNuY+jFo6mr0lGxoRNhjszf1xV1rP0BPJZJJMDH9pi740nBFB8rAjGZ0aYOb4VatJnKDI
r6P+8FsZ7s4uetWZ1ETxgzRPtRV2scTRiaz4+PucT1cwrJf1JcgQqHXK87Asf1WjR+nT9Tsp1sIC
QY+KhVFk7W/v5IBsrBo0YMeo9XyDd8pfSCsp84s/x6sI7to3elFvvY5AUC21iG6/ej35YGddcF0R
mRT274cod1VWO5ltzD2p2vpQ2XGY5/PuovsqeRFEYS22Vn4fGGdcAH7WB52B31RtmYR5bYO2qyGA
RlqbNrSQH7nWbKlenWeSzrWwBn+UzBmcMWjzVmVFGigfGVZ+E8UA5neBcPBR8czAedA8HaydzuCi
V9lL00HmAviwCTy3NtGx2UveATHGejtSxUbZqjV81biY2tM2BY0V2OMvU73k+Yc+AfmOKZuEZkpd
E8vl2LYzmCZacKY/LWYwOm2YlHOQ1cX9Aki2oslXSbYkNCPdwEC0qmPDmK/O1Vk7LOBOh7z2R1Pf
FJvl9X+0JoYB2N9COHe7dMjI4hlz5LrGcEcz16yX0KkkgadYFQskTACyRLLJ2cs2YDX6JQErhnDK
b7vhXMsQa4RfB12Nf4vgfBRZ7IrsIwrObY0ZlwGQy3nYJ4VfLo5vzank2whDP/Ct/hbHhZ3WqKVD
UaKcpH6YApRcsChNfq43e1CFylkW+kl048Hk6DxkTqVBWEcTLx7CzVL8DQP/mrG4qQz9XVhtOahG
OJNYyb5oejvDrXxefXa5qTffWG7rmhgmo2dZHUliG+TdtUKra88S0Chv91uau2V7a9sShyWTwT0t
6dBlAP5H4mMsJroCsbZ5xmRXQZ02u+Qtlh4f98bYABuw+x1F+yEwwNmQBHjujXsT+ImsprIvHpUo
J3ydX02Rz0Javdm1dUP/dbD7c8tYXPM5rDJMRxlUEpxJleOenLzMyqZR8LQBsThz66mOjJx67bxi
FHBxXJ0A5ndvPVAh3O+z6Vt7H9UrPakgy7j+xgqDhYPSnEexSgzi0GZ1/KX6slLtQ7eWn65LkNkM
51AyahejvgM2RV2+gzB+LQpvMiRRqPAFP2jBeZFsabSKZCArrCwD843z145Y3yyACVuD9oO0X9VO
ujgkfrtfZfK8zXFvZ8qSAtqLEYaRYD8pnv48MuLmCyC+fCPYbrsTibbT+u36gcp8Jk/dvKAjOJRo
sPpzqIXZbRmiA3DrfGRDLPG97MoLCwMHN8ZTN+PJSzIN24WYsIijKVKCAZuNvbe5Mgw4iXfm57WG
psBejIroWy1Oha24u/UwYi1AA/pwK6VokVilyXmXfO+JvtgdwMKbb3MDaA7NzdqP1z+UEE/ieHTs
jzgEsNhrtKxpeoEBMULDcfNv9uSpQek3Eaac4pMa0n/KHq9B9pHNhwMTEYjfrsyvSa64yfkasqxt
A6xjVKs6C8SayQamOZrKkKKF3tMAYhGlNpq4fGet6kZl7lKMvhnxuc2fy/pRNR80+4+CR5CMoUyD
AYJ3eDTKSjO9XzFfhMZ7WDrY/3Zqv8hNT0cTQaetJGMTmslBHGcmxa7me2ag0K50lzn/WmR+nkmq
vmIRFkXlEog0Dh8mbDUW9qYKCLeoranjXef8tcmiLOG3IaphslUbRPuce1SwkKAaFdMieWroXZY9
ls1HWofXzV1oZ8TWdeoQzFzy72eREWykYN7Yt5XbmEE4S4Jfsd87COAMGVSg9kRbhG/xpbi3w/0E
AB/Mck7wRqjX+Ne1YWfyLksBXjJAJTTQKPG9MkDA7VOrMS6QVv1abAQbws3drEzBOu+BMcDp13lA
UyO6Lla4XEkPcjmfMSfN5hgTRvaTv7aAeNlNfFcBldejgzuEc8AI4vb1RhY8Cr8dkIFBYE9123K4
WHXMtEmZ8F391tbumix5rkr6LNGMBaDvT/RVBhegAiQzjTUGJTX6s0+wOFf9Gt3SbVDlzfzui0Sa
0OYPGnGhqtIrXb8aKFGw+eaXpcTcxapU57MzrMIMFXT13gQdiSxuFRvOq5rsqA9OP1f7ycCgJROM
sB9sdMUvCxF/gAY2GEXjhylEHBtspwa4GKrU2QsjoYPanPkQUtaKEseW3043iXmfk5OBrbSNjO64
ANRQ4ruERWes1P+2G+5KrgnNJl3FDt/iqd547u80XwMTXoIv63yMken04Hc4y5oVwkjBxGYr5u4s
C0/O2yNeplHRHGJj34MWp1W5rAARjpUblIjcRZOoKHTPr7L4MI/iY1KyAmgE65dubXxvtQ+DI/Gc
wrEUND7+rRAf0cUw1UxxgN+q3sQR8Yy/GVeAFjhf5AxAwnthqZhCt4HpgK3dt2eXgbGpsnq0arO+
cFur8bpyBmvA095LGrfCj2ShrkRh7Tq20d8Ksoc0Uzu2LAZE8zh/NADP0kwuPIZbm3/yjQ6iOCtE
fDqa+wBMzaK8bUzQPoJtyO4kD4LQEGxUhxG0aRRovm/1KcaGbJ2D14dq/2QjViWMX0PeSdIxsSVg
MN3Cfr2mAQ7vrZRExRjZYGApkjnJ/Y5NNDNyD/Wuj2TxtlQW56mAxDeoSoYWowp/fIOKH5pF+wwu
qPJUhLJOkTjlPWjG2YM+TCtMHGP32T9oaY6zm3pwFWHmjftZDysgq8nKPezvf/fgUOy/Yy/dAWQP
s9CDJ04zO8GKDmbDc/0f0n2VhlXigOQggEttVyOOY6VHR0Kp3TUcz8un+TYOx0D7x/Dk2C8ydbib
2820jieC/SNTT93MWd1qkCQsQhP/rQ/YZd4e2FxoWm32cEM0/aRmHzVz8vZEBq8gdEAHIdw9Ulbs
FhMHS9PGQD/ZJPar4RPdnC8DqIklMQC7LP/ZADC2/1afcgMvSkuQ5DW9u/aBFZkhcED9MvYSw6vu
FGytysb+ROukaEbqrKSuWwS90bcyM3NraArsB19vvR4UCx0qV7a3/m0HeBLd9Etxx8DG22hUgNbZ
/ffpCht/UG3m3TWTH3TF5G4LIDxWTR3DzPm8JZGmS12UIMQ4CuHr6Wtlz0U+sCkgbFUhwqnDLsKK
fUADE5N5mz8CqyX8iEaKd/1zCqzzjVzOcDZ4ywT0AYwz9rZWvtVDgRsgOUCBcb6RwVkM0OTKHesk
WIqody9PPhvqECz7PfbVJMoILvMbQZyZJKk9G1YOIrE9v1Oz+6b9A9unWE8wNeb9sAXBOb8pUUgc
ayjblNQ1NfALkgAAc/6Q+OlnFgK3kZQWmbkH7roxmFi0SGH79juyqJwAmKop8NDn590f3P1Ezlto
QJJsSF1kCQdBfP98VtttS7QdiGJWtOonBGZj/PTfGxuGkVWMpWsWLhJ3fEbbo609YMSgLxy3rIx/
2tXAUlpbLsF1QaJ3kR4lcY/I1C6rYaroHE2zvgXqkj6aBqDut19r14X73IOr3fqidxMqxOXolTPt
XWwZBuWifbv+l4hs//iHcO/LVnbFYipgFJ6TW5Og9la7LQ1iU4YjJfx6v4/2HZFK5UzahpafBQyz
0KmflSJYp+frqkgO1eYx40mjbsTslCTQHrDW9MQGYbIou2MMIOP/oVggmhvGR7QIIJEYVho/BjHl
3aQmKiaYwJ13Qr5eRe3f+nlCwp54lU8X13zM/r6uo8iDAJgNS7xYArXfDU3Nq2JlI1jnfKP6nlgY
dctlh8ic3bv7TPGMAfJQB1ER56McUmIE28T0PyMMSn/st+3JjuDfPVCOPMgW+cTqYP4LKBwI5fkK
RK1ZdCuLAfQpYzDVd1JSRaHV0dff5zx7nC6qjT1a05/Tp4KmfqOGwywD6RYpgYUtDFdgm0UH2tzb
x1+lsZIAyRWJyOwX8VMtbTNLBPDZaGVMo5p3aPINzXaiRu1X+na+blciN3DQgc9FW7OwmrLKEKer
qm/bn50mddc4u2uGL9cFyXThvsjQq4Wzs9avpj1aa6jKuBJFX/yoCGe++zBhNokkNoDRl7tsmT29
WPzU6j9cV0NUsaNHOUzPQ5rh1JtWAEIOr1FY3ZNgPfXnFP4G4NUXsDJ6L7Ds0u1N0d08CmXKH4QS
2rRYfQX4xRDE0Qq8kiqavhnRdGZYfFK2WPGnAsOHjSwKi9OctLrRMfo+obRL5k+IKcJqmP3rp8hu
Bu9rMFluo3BMDUPll7KduJvAP5ooWLzIMAWQAT+MhOpJloUKbQJBEfbULFaW4BTRDWVaE8dGwyx1
rNM6lfEnRxmUW70fZ4ldsAjhvUaOhXo4q4HwsBSDNQ9TnCsxqCIWr+0f0vWHOdw5ye4mf4LoDHLO
V1mcCVbKuiV6EwNT9ZPFzg97om1AfhjAb8j+KA4/CuPOcKIxXrsCn6qzvsbljzYOrF264SC0b7w7
IAPQXnau39p3ow1Kpxdoxk835IbedsCm0O7ND2vQoFAgw5oUPt+YYsU1xhniBecS3w2za+qS4Vux
fu/tVJT0rl1jNXGTBkiXIGy5jMXqhFiBJJ/MXt+/7Wpfnvu2VdDI2/rMKwBN2LqWWcXP1++FKNky
2DqA5aAY9G6+MknKEhSIOIdUtR/aofs7o8utHqMPW5WJ25MBlHebJDcR5rBEIy/o+2AFoZw5TQOa
H4Qdh/ZReyA3DOQOizpRd5OHWMNwtWjdgsXvwjqqZEme6PU5iuaMC3hPTqUrFLcGkOjhUCufkxS0
LqtT/FxKRRZ8i9wBkDLh0bAZCgYULqUcUqIsZMfpwlVEHSAfrR3pRLl+vf4RZWK4lw6ovYWO5efY
p8PiJtaj2rauWkr8jUwI/9xV6agoM3SJMQbRft+LoFQl2fF/MIzX8+IMY4vbJivRXvAZynGFhFIL
bZRUMBPgr9juaCOGrBIDSD51/8RzHz8VZxibUaRIO5k7bSgNyDr/cvJ19irQVkvMX/QUYZsEs/QM
7PZd2dABNr7Wsa/FYvnsJom2kHE8ypJYUfUQwfWrHC7xSyZtnHX2QPS+EzG49OyiA06XhH0EAFVJ
iVx4r9ArwYoMJQTh6Vt/ug/YK1oXNteu/JUtsWcBO3BOL4usSSvyVyB3+C2H/R2HuMSozWHZHcQl
BbhFu8Et6r8aNMF02wV/64I63PWbJXpkiQMMhpeKF9Cs3orrktzcuhF42J2dXuzl/qUFVDdhstxU
xum6LGbc/IOOtwHRPeAL8FJwwX2naDEBRLXi14biGyrm+cY/qQoRaphYZXLAwMFHQRMtJ73rAWVF
lk/r/LNa/7mugshHoJgBynMNw//vIJFMY9vNfSoVP9MBV2pfthpRcSkdLBY93kcxnJswsgSJXA7w
BZCUg8QbnfrCS1ALqp/A6SjvLIjqTkdxnG1nepuW2p4rQGSd/fmc3WB4DmOCrby4y3wobwJHSZx1
7+o0m90GxbSH4bPmT5f1pH1/qXl6zUcAkEk8kWj2ClSer9+Lq0IBkaNIaQV5c2jd1CGkRWwpKvH/
pCZzFMT5oq001Gxmgtriu2qEw/plk63wyGyPuz470JttAHIBEVh9NqpnADB58yJ5A0Ve7qAGjz40
qunWDzpkbNbmZ8oW0eprardf6kVGSijRho8c6iwdlszGTepLCy3+Dou/y3Zn29u36zdW5HSOGnGh
g1ouS6uP0GiNL/P0WKoSTE/h79vgBWE5FwpJ3Fdpd8NZmhFOzezPa3tjUYnTFH6R19/nEcQSaweS
foG7mbdANUq/N2Rw4wpQlN2n6wcl/CAHQdxLABTDyuyZd9arfyzls1kjeLfO12UI4x/zIIT7Gpq1
Y0M+hpD5x+jv/vrcRU6LbcXxxPizNQ+7Yqfi2QjQQfONZ4lwoZs7COcCPNwe1N5bCAfATgHipjbK
jOZzps2uDvLwdKEUr/p+a5uwxUrzJdKFPv0gnRnS4WHPiVUWRYYPaTxk94zRzPHnm/ghdtG59WXD
V7KPyf79IKzXaazvBoRV1teluI/ppbclAZHE8CnnyoEtERvAR8XFWrPI0uvzoMoCSdF0DKY6fl8u
vokwmo3hDBgT9p3LAhY4NgNk3jM+6hF7AAxgC9OebSQ7PGFgaWIqBcEKgADfAdztVqLOeVkpftm4
GkbnUcrDguH9hFuHgsB22mz3unGIz/JVIPd61GuPZZEVAgeWFBeABJFRXgsz9KNOnJ9K8zwuthj+
dsSoAlvEryIVyLzZY+Ix2irHk809i03wt078U4LlOnRZkHL6oDP1h2kICBlCOzWC60cnE8O5rUUZ
Mhtcooq/J5PvaPg2q2sAruK6FGE/5HB8PA3XZK7LvI0ILFmIlJ2U8jkFEjB5Jq71tQ7MAeSb1yVK
TIKfY6lHNTYp06sez4pxobK9U/G78vp5OHfU0BatSIBR+x2gdczx1i6jCRhf+c/rasg+D/v3gyNq
k41gtx9WUK7d2UyUBzDiXGx1k7zCojTm+Hk4Z5Ta+aBnKT5P3VQnoy4/ou503srbKk0uxi6reojg
Q+CXXg+PCyu3tK6KoWrYZUJjB7OJ6g1mTVG5Rk8/GDAXofv6LZJ5ia3LLrHF+Yl17rJydPDRUFcK
MdsaNJ1bRM4D0CjRJQPupZR8SmaGnNvoikIxxgESczIG29hFpHAkQbpEBD8OoRVqEmsJRKh5dkE1
8EE1s/+nCM5JxEMxk53ACk0dREzPq+wyydyDzcU11NwVu2W3df0x+yumzpJf+wflsqPailU1XwZ1
KblVPGhOsZtkt3KIG4kWe0acFa7VAw+yRnwl83wSR2FzjmIAXNVujkwWgIw9pDZozSQX8hlVK6/7
ypCkEhNvomxsVGYVnOMoNmMkY4IbvabLQ1IPj3ZPJRGM7J23Oa8xKyCRKdlXU05se7iLClT9zYh1
nBNpLipTiPMZw1Lv7VbAZxjNQ7ecRu0PVuKOTsnmnMOSNEmeUWgTX5yobF1g7YTLhE2q4rEJ0++l
JxsPlJ4f5xwUIFegAIxrtUUzHGEdYsfwyx6BsRDj4crz9ZeE/fnvSgeODnJZtiPzDkGWjoajqBsM
gi73afeB7k9ZFqlLpFX+PtQSqxd+rIMwzjJokS15UUNYp0Xbcm5iyesu7HmiaP5bG84atr6i40og
gETsSmm3lbcCRwUTbmCA8tWT7ed3zn8POoBCPRtGoDZo1vmGWpE3k9E4SIWLASNmzZhGYFn2ens2
JacndE8HQex0D4++zdzTlkLQiMrvfJl0IMBtf183B2Zb783hVRnePzTgvMtZNaTtE8/og9m66dN7
Xf/ZLs+JVnu2DDFcbO0HrTib0BN9K9Me1p7aJwe0r2lI7wtv3II1UG7kVTmxCb4qyFnIss2boZXs
cmXnVL3Lna/XD1D8Zh304fxFbjTj3Gg4QbbgURquceoxKg2AJM3LT5i58etF8gz/B6t/1YlzGJRs
2agNLyLHu/JuD3VvidjiZ3KXxQC4ZsmVLJsT+41/y8Te/1tjHGv1XxHoslQPJYDEtSF9atPMS+bx
XGELe1pzyUUTx2m/jxbse29ldplD8gyNHr/oXXa66/MQFZfZzRpUOfZgeSik0HLX7xzhR3UHgDI1
5sYyfuM5SX/pG6iI5fCf140SG3FvFVumloDx8eUD9mf2+cDe9YBMCHFA7GqXLFR+XrdSmUD27wdX
0pdFp4I6GmXC/hw3d4Z2uv777Bb9ZzdCeDIy0o2FmSZQaEp7l5j3xhiS9BHb45sMQ1cYRx1sgnMf
8xw7yWJCUoYEv9j+KvUPpfqBjJKXRWYHnNswy1ir6wli8rFzx+6mcjYXrczrpyY1cM531MTOSifF
Z5lip3OrAi5wKk/6TP/Wum9q1/mOvZ7WnTzV6RDWBY3UqT/luuaqs+JIXhuJY0bD8a2NAODQURMK
lccBCBi133lYoIpUzbdvmhAvrOx2S474pelwtMl+M6zWhjysj/e+jent2a1PltudoaB247hduNzm
ikRNyU14WUY5SE2amNhjAZ+ytst5Kf+HtC9bjlTpuX0iIhgTuAWKGjzb7fZwQ/QIJPM8PP1Z6f/b
XTjNJs9237YjepWUklIopSXqzK35t5Kp7zXZBUEdKsxG6TFG/zF60qtfyZ5N44+RO3ihO/6CPue/
lIwLKlo86k0/QbJ8vpDCK0P08i3SHBdD2mmOjYZVtie7vIzG0FMaUaVSZBLs74vDkQnm4cH7jWxk
eCjHysFsq2cIN08zRWwEq7dy6QIF1DKpPREcD5uVAQclBsUvdMe+Q9IYO607HLATY9vRRXJx0WRM
+qBOShyNpdzF40s+ZZjyF9RuRBhcLEliubEHJlWqmDeYjN8puvYUY5XsZ0TBbD0YErHAna/gTXWB
8Z8ZotD41e73JvliVAL/WTe0MwRnyBnIjZQ0A0Td245Kdnb+++9k4Cy5t0ihV6waM5DSbdAoLSNX
K++3QdbjKSa2bRXcC/qHRQbB1BnBFKFJpdpNLhvBZXyS6q2xBzWuLxoYEaHxswgFplLA9AO04Gra
vZY3PZLQzpMvH6iQbFGIxeVl4HwcCpIBi+LtGVuu7nM/OOYHiR7GHTbUCZOytQlBjHP8UaXGBVQL
xAStZqJFZfSj2xLvz+HR3huu7IgJSFc/iBZQnPGFgySbfQGo9LI+Gof2QtubJ/XQCRKm9at/gcPZ
YGFkgxUPwOn9t2KQn+3Y4ivzin269lfmi/ARfzVALBDZ3xdhzxpbGmsdENW9fNJip7hP/cgzr+Xj
WONqQksEqstgxd12g1VnXqBy+VrQBEmZ40b0dPUKFP6O3IlYJdaftxYQXHSN9b4Jc+ZoaPO4bo+l
5WRu7/Ru/CVwpDtlx0qH9sH8si3Y+offApYLuLTLbCWrmRdc5sf4MB/Y2jLijBi1YOvKRB9gIkVy
6VmZpQHpY8DVavtQTrY7VZ9gt1y6Gc9LltVZnU45IFJ7X3UvqrFLkrttrQmk4FlG9MayEsxz4J1p
Ji7Gw3dSZe+3IUSuxTOQFQl6WQamKVYUGq5iTATmiBiDx7aCxzepG37fRlz9JrEJQdsCRi4/LJRR
GjB56iWEiosfpRE7o33bmndS+Wsb5l/i7hmHszjVyBpDDpnybuTf7VE5WJ75ODzPoLMOH0T2JkTj
DC6JWisFowF7q1NP9VErMUpAfua/2YNxYvui7wH24z9kZX+UiOrk+/CkjHlj2T3gErwLxrs6uZya
m944ghHTyfsXgSpZTNhC466wTh2GoW9gIxV6R9VdfBp2mBVEdSG+7Dy2oxyPufo1Pv7dbeD1IPzP
EWI4572UaZoMI9jxcG/Ro01vSPJamQIXExycwVcXQI+bdjLWg3ut7cTfWINs8lgaDr49pkv1YHsi
81/36bNM7O+Li0WO0gBcxZBJ7l674kaRPpOuLSyDu7jyWq8nI0ZHcW2jGzF0JPk1EeVPonPhrqmm
k7MC+3NgDyqqx2jaSefGMUYquA2FZ8PdVRIiiG30wJlOFqaVw5PuYU4frz+JNwjXiIiE4uJFNKMp
rB6huC5rHHu+tKvCzVVBM7bo9LkwQVCJiMsAEmEbnTEfO0PwwfEv9+wf8+LrBGqQ4NaY3+KQ7JIT
AZVNcAz3xFHc7kbcD70dzA2+QIAOklKP8cTuNeqdOfxWo29xftNool4VQQB6M5SF0wSdHZtGwdrk
4wRMj5fT9AgWXrfXvjSf4UTDvX7WIJfTgqVPN6wQWLqSO5H5mramgz2dk3BLGIvRG1H17WZeCDWU
el/XFnSHwschR0XzR3IkfnLzqVLEQiA+IkxzFQYYLfeiOXfl/imqBZ+gQqPj4kFszFk0simGAZ9u
Pas7o34z+dJedrKbQczWJLj93lolFpqztMwocUZoG9x3X8fLDE0QI3XJS481sf8LD4e3NYgemua3
rySBA78RTC6g+16dlYllLyHIV4KTTQUB4l++3s7mx0UII6+UkjDZWNOP6cN9UVc094x8qjr8lSwq
l0RQLUXXigKo1vwp24m4yiJQFt/oX1faRJsAACCHrKT7dBJc3oLo80bluDiMKdeiXGOfS1b/qpG9
TQ8y3Ve6gGJWdA2pXERIDTPuSxZT9TtrH+O2wyN3uSPogLG/ivf1iCxA5TMEi4RmMTC4fXvsXsMd
NsHDrI1HcW88MyY+BBFsYQDnCYilPmxDxPxrPLajhRknOXFNJXXU+KmIroJpdOzxO5l+KeVnmtaX
kFysUNBCHs0GZsXa4Cos7+vxVaGJs23Ya1f5EoPPG6JstOjb1x9pd4V1KU2d0+UCqiwRCJ8v9FM5
GDp0p043Q30b6pFrm7ttQdYcaCkIHwykubS7EBhWEl62oXYFAg1BQFvzoQUE3wkVYRlmE/UYru1j
7WCWE3Zu6W4nCpsiFO4LojVNfIhrEKQkP1m5XXtVAycRVjcE+uJbojDqY5itDZiEtrcj22YUf6ak
u9QXFwxIloI3ogXE2Nzl9G4ub9EyJLBfkba4CJC2baDJETCGLDtmre0aWffU35Fm9LbtS2DDJvv7
IoDOGoTJMgAVNSqTZe6Nwzd5+Pp3IEzaBYgyW1ivrgCkKWPXHF/RReEkkWh+SXT0nM9Pmh20JgVK
MsVuRRonFzWfi5TFObw2ZPOUYJAac6f3VuEOmDSO66dtXYlOnnN4myRgZgwgRRnNd8b0dbYpWw7p
SFhYvI0k0JfFXf6YiugqcDkEnhlh5q+/mrtP1HkWjsJzgyRlG8fNyAJLeN9h+Vsx+jbmLnpREiA4
FosrEkx2nBgVAU48p46dBk7YPPWiIVoRCOf12dRiM5QJkHH0SXKci9NQCXrpmIF+vIvBGoT5VfC5
8hxkYKfN0ilmQ9Tz0Ygv4qz1uuZXGaF2X/3ePvt1KztDcfFFbQLbCtn9SLE85TLpEywFJfQWSxZg
ChOo5Lbh1k3tDMeUuwgAaEHMqDpCMkP7OZtX1ad6vwiYkv9RHRdh9KgLo4hFGBnP02bZuu2gXaZq
L7gqRXJwIaZQsyHR2AnVSQ5/GS7rMfP/TlVcjJkkqTIbdjKlOTyNw7RXmvpTEMTWiAXqDsy5cKcx
2o1KWPeJXVvH0s58bZL/EoJzyRoEsGFJ8PgdWb+m4QkOKrggV/NWRdaw5wYTsR92Q+Nrc7a7t+fb
I6vshiAewZezL+IFXD3wMwyfGzUBSsg1mxxNArzHGKlrG5nA69mBfvD6BQR3GlYVY62ODoi8TH1c
8F9zG8m+GvhWVRxGFfsrrfz2EzamYPBMN3UNK+A4dyyjFjsZ2XRfOKXX3Wi8GMQ6bkOshssFBO+Q
JTVi3YABQLxb08A2KwvEWomolrqqPE22LbQ4WUQxOYe0Rh1z10mDJoshc8be74sfUnKVg2OjCo4j
zb1tqdiv/nBWCzjOObs2lZosqNCDI9VfIoxBFGp9UNJ2V+kiPqdVBS6guDwAyyLspIhqdInbvReW
sl+QnzLm8bcFWv2yJWxzKahrVf3D8tIuLQNzsHoUGx4I2528bw/Fc+dhkY+HfxMYhRCNs4q+z6x4
LoGG9SzlUd8FKA0V3v/1Hw8/p4PokWRdiWfpOPPAOGLVhzPwrPDJivfWfNEaAl9afT5bapCziTAZ
NTtqgNHs+sv5mTVm1Rf4IPwfiVz5S1TNWx0vXyJypmGUbT6a0QCjP2l+6Wf7GePl2EIhHtFnseej
vf/RH89bVkxlKVd44/fI3bSLMPnTg7zf3Oe75EE0ZbTuWqZFwB1EVPutwrhIEeBEU18pI+N0kXyr
SC9CorjNkLhgzNptG/2qVbAOEzBEgmuTz0tpPEu6NbeYibBtyekb2h4G0k+OImWVvw21en8soLh7
kFpKHZs9g0KzeKzKuyClAmlWs8YFBJeYUnukikI7nFF4JYe/EunanjGYQ0MUxx+2pVkt87715vxP
c0zcxSGllEYYDwRWcGVGDvPg8QBWF282HAQobzqIjmq1WWGJyM5ygSjLkzxXCRDDydH3+mm+zFF7
wxqWea/B6vOd/EZsKCqMCnG5SEXCqCmaErjyXt+TU3DC6/GxfEiAWqBxwWPhkT5Kf2kuXLyarHkG
eSnMRW5Cv9W6x6obvn3qDLGCBaShmk14ssNaQteqZCJe6VcjhuEVp8TKRDdxG6yysb/W4vFBZoAf
gghSjf8B8kHEVguSyAY7wgzjOmy1gpQ5leaw8ikjFjEGV1RsWr9oFphcUgVOqIlkNhMSFdTEdKlv
71gJNaaOJTvid+rVki34L/8IyTl6ampjN2cQMrgiv5lb5IcJGyPMr5/rbFlCcQ4/j1atUubw2Mzh
yNquVQRPiOz+2DowzstbldCpjxGKLWXyqrI9mEl3WfR3tvZYowNw7sNdOptP23a5HinPCuQcfZSa
NrNznJhM+oOS1A9VIOq6/5fwdcbgnDodR0kyTWhOc/LYYdkOntzm/XxSfUYvK7rSVgd2lyfFubOE
Mp5k4MUXVqi6xO39YB+5xsX/sc8omPdrr7FK5EXUirJ+v53F5DIS8DgVicUcbpz8crqXu32kfebB
bykal4N0pIvUToJozU79LX8l8DAD1B0x7oHkpbmxj6JMX2Af/GC/3Q9FOaEfz+uM60DfUVEeJ/r/
uYhhyHpQNQpSnYS8DNIriHsFqfYqAFipsb0DuyiwpeH9TZaQNChNA7N3U/5b0TNnmn9ue9DqsS8A
OOtWx2LM9AIfJxkJnqM82duddRFF/e9tGJEcnFHPQ6u2aQc5ErApBffRKCKNWAeAwmUd1HCmwSkq
mONMVtmYsSlNz22gPrZ9ctiWYV1VZwhOVX1EA6kb8M09xvck/kqLX1EgKuGvXwnGGYRTVJSEhl3j
i9EbldopI9kJ+8Lp86tc39fSQ2aGfhhgUOZHLZcCU2M//0MAXyBzAUBT1QCNpPi+p2RwsxyNH63s
GV14rNRJACU6LC4OJCbBWAPjDCPxcEiC0TfSXnAdCSB4z5czRW0GNuWgd4iiRN4VWFO2bQ/rEKi6
EmyK1xT+mbpX5niwOpjcpN115lGLBMMGov+fyw7AfZg1lPl+XWiD5kixrmGjVWk0qeA42Ml+PPmz
IFxuMJpGEMlsgjgG5lVv2TEop++o06a1R62x87b1xkx4C47JvcjOqxBlnpYxHBBTdidQ5SggU3IC
69S+bAOt5+NY4IMiBdhxdJ7waiazoVGC4FZiwc7oRW9dTRHWdOAZ2aliTDCrjnwQ10dWFXrG5Ymw
dMkuTDtBGYYYzuwzYFDwMZZoONMl2+pmHew7Rq4O87zflnk1SC2guRupKrRc7kyIrM/HKfg1oTFX
tOx4NVAsIDi7tDq7CkMK6XLrOJDbmHW2o+9NxHkvkoSzSvTt24NqQRIVy6toeZj0e2IKooTIQnj2
2ymJSNTFkKV+7j3J6fbj93iHt5TbssWEe3ZkBJ2RtUu+b5/SuoEYGghBwVJv8dyPVLKK0KyQCM2Z
a+uPYYLdGcqdlk2+OewTUbOqCI39feFwQaTMsqHgA9HKfxfRsbZyp81v5/qnWu/bTNSpsere5Cwb
F9zrXqfNwD5HpTR3YvJUK4+S/UCbziFKK4hc63W0Mxgf5mcaT6YRIsHD6PLvZPQSkLjarlp52bFt
0GCM1X+h86lUeQHK+ZimN2CiBWk1GHxexlRxVPnWzERBmanpQ5RcgHBeRoZaB0MoJKvTzI3tyNcy
aadNnY/Fm4cG31b6XLljPQiC83qdcIHLuV0XtLNuB/AIeqyuuyu2nK76IjvY2njY9oH1MPLHTgh3
DUjYwV3nI7Rotc3BUsEKZA6h0xfxlawMD9tY67HkjMX+vvAAvVfQ2xzDJk2F7rIejSQvkv0ZciCs
EP3HqQmXH4KKLZOyESCtme/UQPIDiQhOh+lkyyi47FBRtTHtsRHRqyMZRLvNsZzS/baqRMfCBwvD
pErW4lgiLXnQW9yTYHJyCkO5jicRtcja0mR0mJ5VxsWKrMEtGTfsXNhSNc3vb/Q9Y7FjN3RwGWOO
922cxMcnInEmb9z/f/TNMUf6qFPLtHS8BFsqvybASipLq0PQCreejIXNihPcEo/gkzTfhT4RfAKv
G+IZjLMRzZiiFCScqPj0jxW9HUsw9Qn8ar1gQc4YnJFkkl4reQSB1Dtyx9Z4R571c74bsa6r8Kcn
0WunSCTOYJoRzLXjBJF6/XcjHeridy3qbl03+7NEnJmQtNEjM4BEkfnDyu8pfd62+fWvrrPK+MHO
htZUGRoGcLRO+q9wl+wZyef4Tf8uUtd6XP8ji8ZdHnmf9HbcIK2JCnWXjF8sbXIL6peowxuvo7yv
bP8vheNuEqVVLSxxY/awH5HjaBcRst/Bt0/yQSScUJHc7YGPyErPmDOxNmQJax8Zp3p2ZDRBovvj
X+7+sya5CyTuaTAECTQJKoX74IRRkifraL5aYL6Mn0s39IvPNFljOcM/oULjrhEt0LokweIzsMVP
oIQGrdgOTXwGxh/r/SQqR7/1UW8EJo2LFZh9nNqAnZvx0Huan1xkT/QYHjLslId5Tqi9S/v0NJ6w
ANWhJxGbiSiM8Evl1IYGmWQBXmpdCxvlQJglYy019hoe+h3IRfeicd31xPGsXS6Q1JFaRJOK88zl
/rtGbRfPsG6ng7VQA2+WsC1nvdy/OE0uqtAK29imGAIOp/LIxoQwpPs2B4BJP0+UHAiiJD/2WWt1
aivYIeIN7f2oPkbqnWZ/FTi6IEzyc5+9XphNlgBD3w87DeaZXWFZS4tAFjgaTBS0mZkgARdBcrFl
mANMdLHILFvGDbWbi2DSv2yLxcx8ww10LqTYyhBHVcE0N0nOEMaeEdVONX9tP8MCu/BunYsnw6gP
5SDB/qo092H5PkjPPEOPj9vyrNsd+LdVWUMDBUbu3yejypSxGiZw+jcCxuyU4cnaIZET3BB/umhb
TwC4ekgLQE6wFIM22I8EwAb9E4xPl95k7nzP3u5qhzwFO+PLNuLqkS0AuThZWt1c5QOOrE0udfoQ
VI9EuYxUQSf96k26QOHiYzjSBGttgMKiIhseqndgM/3UGimMc/45Li6dssqOpKqBD6LI0l1QnTlR
aXk5VqJu62w93i5wuPCXRuCuLJg4M8i9aaa1LOl2gqI+yZXl0yo6jqT2iVR5RaY9z63h6uHopIN+
J/ghqwnx4odwcTFvBnwqVTAXfR/sGze5Q4PkbeqwfYp4d83dbbjVwPgHDZ2/772hm6kaGizqK/E9
xQdgq7w2osFTgct9aF6srNCk8sR0m7rWqdujwoPRY8yazbt+H+aOKNqvXmULobiwqNdRL1OdOYD1
nc2GpsG12t+VwbWhC5e/bns3+lnfKzApx4GkLQsnPngtX4JhJ93bbhGDbmK67G5aw0td0RItESb7
++J7uqLVaJsy5KtNLKOUv3aJoL/xo1VgyRzWFGDUnxDQP3JOl2tahLlN7P/NQrDOD+VzlNS+Efz3
nkbAECx8Qn1YxlJPzucC9Imk2dTTnQlW6fkQidj11sTAd6XFxqQ0tBlzyb5p6BlpVZQBMv1uTLBb
MflaZP/9PsGCmgUIZ2xSV0Q9NskTjFEOb6RiyWN9aDzVT9FxJcqBRRJx1jYrZSCXFSTCl/spNJPn
fFJdM1AFQq3DoDFCQ4HUArv9ewMjpAnkhgyQSd0P9DoME6cUPkR8vKaY4v6A8D0mJGiiKDEa09NK
em33eN2Xa7xJR+lBq/57WeU9FmcJBtWCsesqAkrdqzn61kvFjrbfNZDBbIfTj575HoczhoiWcpf3
EQi3ssipui+z5v8dAGcAUpoaltbhZDL9SbHdwRZ8ZAlO3uBCC4jr07pvA+J12DtGsZO5/lF2IlZ0
kZbYj1jEL0XuFDO3UAusw70U39BR8K7AzPN9zvr+FLjURO6KpLRDbJRWzWpfSbIbltpOaqyd3o++
OiX7XgW79yyaNFj5/H6Py4VNqbXlNtRVyKVUd0qnuRjUeh6b8IIm6W2dg26hNQvHiMFB27VOLDWi
pbgrtKnvfwEXUYdSkdS2jLGIFT1UyDQjx7ptHethdtk+igRrBI2fwooXyxG21M1Fi7np1TDQZbBw
HfPbHL2t40nakwtxx5bAbvjnhhoEcFZmY80s2IJL68vcCa49QUTiNw2pY24kWCtserJC93U1Pljq
fFNo9NpSrN/bfswOYkNnPMdcJ00ED8xwAUUbXFWz3DC+lqaTWt9MmauS//4qBLvAanN87hgywTLe
9x5ntXWf2jTDhV5cW8UlFp7leGKLJ3QgGyKSxlXRFlicDU5GYDctqKK9KAeTiR1Hfm5JX+M4OkRz
7JIG5POZaOPVqmUsMDkTRHMyNtdNHd2hW8zR7F3Yiyi4VgPjGYEfuyfljJcuG7lKnn8BP+CuCR9L
M91tW8V6BFmgcPfUOGnYgRFUxttCRO17hD574hgntu/R/rKNJVAZP4YfZ1FtFlCbpxbDrUSKi2aW
RK9oIgzutqpjjWpJACvviXozaKPTUUkw5y86F/YTFndJKIcUG3hK+GykXoQ0/zlE03VpkP/en/PO
g/h3inSgmVo2JQEOVk5rqRMrv63wYtBSQQqxLpCu2AbqE1ifzP6+EGhOxihvDERTUPUcbFrdFopx
UCbRZSWC4e7IbhgiMqWD4RFkKk3xLVJfgvph28REGFzU6bo2HxT2DFeBNU461sWFbAi6dFaveuOs
LS7YGEqiB4ENCBU3bPqaVY+V/iOxj1X/K0wvy+l5W6J1gz7DcXGmwCR/2LaK4SnqT+wVKKRv2///
euz88//zrSvTNOfqlNWGh55BV0Z3VgYa1ehbXXyzqiu9FczBCKSxuWiTFLZeSDZMLUczWDnGKDFT
b1ug9YzkfEA2lxGTYNYtsP7ggPbWSbugDyk6ukFAprmVL1+Yx/E2uBd9/wvsji/xaVNrDmYHuaYM
+wSCytW1yzz9XHA7nxUXeWYr0vXaKkzG2ZVGBliHFGdbeaLz4UKBElhjNtaa4VnRKW3uu08wL7Cg
dhaBCwISyO0DCauwPdUI3RmNFCDdvt+WQXQWXAzogyAP0kjHMuvmaNV44u2vI/vXNsZq3kawfw2T
pSrIaLlrpsqKKW5K0BzX6K6nsqfmk6e0fpBVgtjMfuyHrG0BxB252eWxHY428TA6iIogSTtHtvaV
uiOjiA1lpRMEZ7PA4g6/C7PZxK1DPNq5wdsSCdxpGNqR9u0+kwWWtvKa9x6Ns4Q6TpQ8pgWuN2xi
Vg7aAc/wt/mF9UCvGYmRlrua6EYVKZOzDG2UDMxBEbpTy/JJGsrXtu9QaE2/hZhlVzJBrFu1w4U6
uYtCyfUAR5canhmmXmzVp2rOMcsoYuYUwXAXBNHqoFLyhu7icl9SxUnL+2n8sW3u6ximrdkwdtD/
cIoDyYQkNaFpeHPdgt8dieisoS7eTZ+K3eQMxOks6PIBc14m+PswBNTelEfk1ofIC/x8QvF2uFSx
frxSdtvSrQa9BSinQQ3rp7FDaqK7VvuVg5NO3Ky+Uo9mxv5HLv47kmhhT6S6BMQz2Rt+gwWb5U7+
MYNGF+9bAi0KTov/qIw7qRunaMRlVA+XoNbwM5P4uWkLPFigNv6D0owiuUh0fOGF2j6bb3NRLXU1
xppYyG0oqAd/WKpk4UKdikRD4UkqnSy9CLqD1seu+okNbDicBRAXidq2mCRTVnBhqNdVyjrwf24b
2MpTz3sEzn/0XMHUCOjxPTt3phM5FafIT1tHu4ueomusltkrhuDeWLWBhUycI6mmUlZai+iaUv2+
bKJTLQWvmR5+3ZZs1QYWMJzrJDkoCPQkNjwpv5EsNMAJ6mrrjnMG4Bt1ZsUcm7aCEfTP2C+fH0u/
2KdPb5OkFpgc/nun57uD4pt1IiydyqkCebrmsi6oq4DvqAg+E00XMqnc99aYagoNELGt/FodjiYG
OKXPFFUXENp7iKKQE2UokMdJNRpztF1OLX+yRGs/VjpW3quLmcfiyzGkthlWJsIa6/5hC3fQ8/6i
eV3lkNvp1rxmrQi6T3cl9v14SeyLiH+F5sHcYPEDbLWda101DDwJT1+rO+pn1JN+Tb7s4TdJjm57
f2XvfIvO3JdqX5DQAHvUF93e5yIqgnV/wuiXohDT+LAGbUjaXolzXLQDPZpz6xAMaW9LsB5Vzwjc
kdVzUmhNDYei1d1YHs3yoen2ZIwFMOvx5wzDHQzePmhpGMTARqH9PEb7KLkectHopEhbXOAGZwMJ
7AGyTPZ1JYWOQp62lbUyLsAM/CwGF7i7PKo0Q8N5t/7sK15xop5d7iwUNR3tKjvW6DhPH+vBjZVP
xW9L1dGogSuQb5au5bFo9BGGXSdowrJtb6qUya0aTdQssm4PZyDuoKw66CKtHRHxql8U22Gk1ke/
qme2rb+tSxEQd1ipnURy1BC88zSXanWd1nhGtHZFWX/K8s4CcUemDDbWxTeF4Y20cCLjVbKuSSAI
Ayszu8wuziDc9ZrHdTaMqa17GANIb6Pj5GKAHH09iTv4WBBy03nRveqVjyJWj1WLx2CopSmKoX5Y
fyLTNjU7RUOyn7cHEEQ7tSJ671tPVs4Y/JVbT1Jv0xRVhuho38SH1C8KX7ueryffQBOgXniVKIyz
I/nwkbtA5KpChhGno5G3qNol9CKPsGJiNJwmxM62Lr6yw/xl2xLXlIhap4XpWnzKfBjGCbOokcYx
QZ9E4wU2JmRE35lrwW8JwFlH384dihwoQqukOcly77ZNcEkSUSfN6kktcbjsa7DB2Jyg8uzVXseY
9t3mqnjsD5UX3la++j37vq23tWNawPEfMTHtzKFqY+KF0oAnjxeqmE4Ljpf+V18KWr1WaxFLLM4k
LAVPfGWGZ8V2UDwb2woMU77UwJ8a0Pghm7rDXDa3Y1+/qqomyDnXAtUSWn2fU/RWh1eqKEMrQjxc
990TVskWjqzeyyMVvP4JDJHfo47BmyqpQhTDsDzbGWu8uwgLeiJh2E9YJEjUVKRJpyhMRtZN3btD
PrpyfF9/gkoX/TRnnyLcNZL2Q2TbwUg82D44NeO2fNDaMtmVahnuts1wNelbYnE3iRVIJknaSUf/
S3wt7xLM7+VP5Ebao0X5QtT/slqnwu5iFbP8IEL5MC5iTINJUd5DEpu6femQfXyIdzEWC9oOsgDZ
Z4tpQuFimvVzO6NyMpJ5mifVgD7HMPxRzHWITtgx9vN8+K3IFT1sq5QFJD4AL2Xk7kwUqCBmoeOL
xNayQ5bmPxjht1dOw0Vel6GrFIXtzIX5uA0rEpKLk5oi5VHesQpCdFXaXl+dqtRvo1/bKOth66xK
LkqOExkyzOAwF6iu0eFrN140dsMRXbkZUsZZ1NgpUCZ/f0pSMEwjQU+GaraV27ej01eS2/TmjR3N
LzM4O/PJ2G/LKNAk/90qV3UTylKNA7QuYyzvrPZDjIdcfDJv46w+F9tENhUMkGr6h17mbJyLnnZo
N+r9/AumZw/lLrvEckkn2qn3AqzV8LjA4mKXkZAsbmY8sbNioOaltxq2QQVfpp/tjo3pNo1bCG44
FqU++MECkf19ES27OGhGJbPweafYhzBpb9Ru3GtzJHA3kWCcc1eJQlFzQktVXV0FwQ/V+rKtuVVr
WIjBubOd64acR9T0ul5CnHqOWpDmgXpFqUTmIFIY58GTnuLz30jortmNHptAqC/kAVvC2AQCarVX
M3WivegTdv0CWMjHeXRfFUUoEUn3EvmKcdtFXu8M3Y7Nx2BUQMxwty3lh5blDN/kVqkNeLnW6iMd
b/ECfKFLor3u7Ff/u/F96FlWh7ysW30y0Eml+d2+P2SX2IxxENErioRR39u4lCdmaxn4PpolTNoo
1Knl/jAFImnWbVBXdLYzACR6XAWq7/RynnsUVYlaNbvO6lCbqbDNOh0Ty41TEG9/xubPeFywiA1b
nrGkgO6KLHZiE33zx5o+EZH2Vi8TPEH8IxYXIRTVNMu4RMmBTMekukhI5XXTQyMXLkkEJQCRBrko
QZQCbKgJimtNFTrJgRjyTa817hzMx79THRculFLFE1KMyyNPXqPpZ9zuk/ZIh5dtlH/x2rPquFgR
V6nSdnnA7JsNtcV35XcVA1jNMbuxX0SEC6shFreUgkZpHcS/nEyR2tIqmSo0Rg6Dg1mPYyOLxofW
BVpgcAIVeijJkinZHriXSywEC3eSGxUeSVHzVA+hh4W02ypctYgFIBf3ajVOdFIiKdSa51xtnVIq
nES5t+VQYHqrMeIPkMnPaAzhYKVINdFfaZT7CluNwkK6k9VMcE+tf8AucLivPJor05DKCKyTPTx2
NHCKeIidLJCvdHP8qSYgQOjth4hO+6SoMQRGqIOk8UUZtEgg8Xqav/gpXFg0o8quepYl5r12MlDi
6AzrW2krnjX296HZeHSebioi/cxm/Vtq9ped1HpNPDvyMO+2j3nddk1sLdMsLLnlGd7rOFZyM0Io
q/LICdVftYiQRwTA/r5IcwxJt40kbvCoUt+R+FZV7rcFWLfTswBckJRNsBjhkwU1ZvU3Vb4Xw6mS
HqVB0IglkoKLj1Gg93audriV852ifIvRIfd3YnAxZO6izk5a1In0/KIC/ZacZBhKOJq2qMlj3d3O
+uICCV4GzVLpEawKKX2ui+GipfSybUS81KsKsxR012gGbmWe0d2u0r5ta0P3AisLXLOynrSRfirK
L0A4P8r0vJDbUdWxAxL8Crvck+71IxaB7wtvePrMS7e9AOOSjGnOEjVCJ5Q3qacWlWQ0WIzSZ/pw
lyCct+R6Npf5GGIXX+Mn8u86xLq/p21LWzWAhRycw5BiDCZDG3WvnK/jKAFVFbIKgVOKMDh3kcaI
KFM9Ey8InqiROejzpKLWq1XHX8jBeYyO9VdTY6ERO+5KL053knEXWpPTFYKMZfVdZnkmnMfYsRUk
MnuyT2oHrPG78Vi52RW9acE8Xe9kv7qtXXoXCSqDIhVy92+oZYWtDinxYnIhoVynpIdIlLgIVPhW
GF3E5n6cx8yYAiQVVJsPrRWmL2Y8aocUXJ3u3H2ms2ehyLfv/QWc3fWUdE2EYqei5+4w029m0ox+
gM+T/V/Z+Fs2tUAa57w0ahtIEbWvaYW53YxcJXr8d2b+lnIsYLomMZQ8hSvN1jGzLofyS2AJYty6
GVjohNJkXTH4WUWappVWqwHG7ZtL3X7Oyi9DLagMr6cj1hmDM3C0ydNSn2t0x/V4e9RPyQW9ifdZ
goVykx8d6iuklyIuyvX74YzJmXekgOa/GnK8nJeNV0mvc/992wTWbfv/kXYdW3LjSvaLeA4N6LY0
yczyKiez4ZG6JQL0JOi/fi715ikpFJWYKa16odMZFWAgIhDm3l8CREyEugflFldKGJv51KZP5hIy
/riMHy5LkXyeN6gIbTb2KBAjedUav6G9n5uVl9qzLGNcI9mb9/r5E4mM2DMvm8lWMdQDKDLA3jeR
PnranQkKxjqygNwqMezVd14SJ8Q6PdcyywHud6BN7mvndsd4il+LxvI1U/VpXEm2HCTGIIIjVOhg
qQWtsBQwLMd2dAJ3yCVeXKbR+iE3V9WxsRLApxS7Go0V6m19sHtyl0xOyFWA+s+F5ABldiEEQNYM
C/iUsR7Nqjut/27RL6r2nlUK1wVwL0EhwHVFzhTAPc1A10UAxORVQ5kfZ34hnQnefzZtpAiaJHOC
ieT1HpGoQpZlHIow/mydjC/Ahwmx5ydDplmdzRvT28gTwjrI8kq35MhPTYJykXmf8Me091IttOfJ
z+Lnd9zfjTTB9ZmTkpltDtc3tc8Nqol0Dugsa9Hu2B6mtw3k3LaONrD4xkpAyYJ1fvjwUVvuKjYE
qTF7ilF/Y7V+oCqRzGPteL7fxAk5pOWwmDFbwZxSnHuZc9PMnW9YGLYYvMuHt68X/nT0Q7HkrgqC
WOMUvM3QG+vK0u/cxV9K5wU904MGyqvWVGWrd3uTED/H4P8rULjECc5Xa1pCglKhN8rQhrVCIzsu
HkyW3PbudKixAM2U8VjW2oecsKBKOp8UzjGzuiu7ZXjnwKXl7Tu8s6ZiC9+1URgDtIAQzFwNT52x
BI8GBxe9e1ibhNZzGwLDPcq/yxZSd1zLVpgY2KhhYLkNbG14Kd7ZmR9Xz5XylwqJYU3V1KlgIw66
C4qvJFyO48PK1t35a6lJduNlCq2xb+OaW7fqbZp1JDCBtBU/MudUEYn338vhNRVQvfY64AvzEbxK
lmLS3J1waF3g3uu+4mlHtFVBMfEPsDomQAHqmK5KFL+SDfHt3pGNYMHBYOmQLGOOladxTK7s7Gs3
x9/KnAWGvqCWYMk+3BqYBe/5m56CJWJFtqrZ1OPZfdue2vvKL/zOA8jmqQBIWhLIFm93nPVWnEjY
WLh5pxsqHhC1HiTJd4ozVcmxIl9m85DLcq29Guhv0oQKXt9r7kBdNC2mwxyu+P4gXdEeNeyPqkfD
8LKPl93brl26GIpDURcDB0SIfJ0e01QlDPgdjmer7sd2Oua19nJZyB+UOksRLJO03VA3BRITHsZR
EdKDbV4N/hQaIWDXAlU//qU8wSDrqXYxzwUL4WF7IomfhOShiEiAosnBAQKm5ObtH6KjEZwf+P1+
uvTN5TYSo9Nc12ShNXy13B9zd1Um3yUq7QU8VN9N7HoRIK6IQChFH7O5tDrEV38INIwmldProIMZ
KrlZfmKu9Y5XTK+UeI0k1O5pt5UsuK7JWDSzAbRSECsPjfJPideTJXlh7BrIVsZ65TcnOLRL1wCV
bHVdY0j8LEwD5+Hn9wqUVAo/vOevttKEmM6XYZiyLHYwsvtsc8yclv8O0wuvTqP69fJn2z07vGgB
b29YmDAUrhd4vPqyqiw3KBDHHE/rXtIsuixi/+x0FyFZB0S7Ja41k7Ymac5sEuQnbnl6uJLumLbf
ByuoYqH5suHC9XRE94tByV/yBJ0Ks0gaPSM0zHnnJ7oe8tyRgLzuudytCMFf1Dag31HZcAOGqTUf
s7t3jVWCLwlwih4bQTho6u2nEnWxUHKWq3d9o5thutjatkGG9qbJ2rUOiPkwOrPesuWmPgzHdX2/
eOii9ziNn5/L0FYeeEuIYjzBOJLhomfA+5u+mvzOAExZJ4mVu99qtYn/CBGJNGNNq9Qy4U5Aic/t
1yb5fPnAdu178/tCtIpdoKDgPUuAdYz8e6Rem1peMskKKXvVG21zWLbgg0Bfh2dEnMDD3hr/IA4D
g+/QHbGE/Gmavexf3ZuP70Al+E2k4JKaxGncwXbxTufo6VyT+pmlo+RxIdVL8EQ5SbreZPg+6UnN
AfY63mIULtLyYN2unu7Uo4uFWIlQ2Tdb/33ja5fcHVzuxFjQtLBabb+27d0iwz7djVZoE6PlZoN4
R3wNcs5Lc+A4vKb/qpgoeYDwbwmT5umy+a135M113YgRjq/het2MMWVhPj+x6X5kV6QrDk1SeLSL
puymUtrgskSZYsLhJdXAeuzYYtjDuBn5F5DZeAW9y4y/lSM42biLeaMCaxN1j489Mw+qFabU9rE1
KrEGmUKCqzWYoqRDjSqyMh9K3fVV56tmX1tFF/7dwQkpGS+1ik0UIAJF5VzFnXlrkMGPSeyluSr5
RrvhHR5PBwmQY+hizUgZsjJVue0E2vIwuc/VEDDtBpg8pSkjl5JJEr5SN01OpSg5C6uxCvs8zMd/
wb/rA1TZo8V7UomNVsKH6tIKC0Dd7AaVE985ZHxV8uxQFbLoLlNJ+E6srgqtI4YblCnwpogdNZkD
9HoNHtdIHk2TSrLL9Yq+ucIbtYQwWDmZmrYAMETr/KQnV6l9uGx3kt8X2z+m42pUidGj1dXiqs2H
64KVEtOWiRCCoFvz2V4HegOtvkqzJ+CWSe7o7sseyaOJ5Xdd11CJ+t1lx7SeaKaWbqAcy9PwXB6G
a+A+lR2giVcM2s5XvyVPxPZkxrDrXzdyBc3K3gaGoIJ6ElB9vcH+x0ojs2UH3Yzs5NWs7kxbcpT7
1ndWVP9d0aKrOUkrCJzszMsaIKdUz5OmBkt6V3IZYsLqq9+a3lmYEOErrdAa8L7HQV66LIr7/qa0
isxTZyM9XTbCPQiVNfv/9QFXE9rEXG4vStPGMBE1Kk+gHwtr6lXfTexzpndAH/d7PSx9WTNfdpir
/huhVLMNNs8Yt3A6CORFUKnVrWKRDzFpwzSRJc+y4xScodUkVp/QAUbKP9D5H5N8bpZvl89xh+5i
3dM6n6PgBN1FN5hWo8SVr4jFfnJFP+VBdxyu1IcRvJ/dSleD5VgTOHn4O67H63fsM2OT1AB/O2bg
0K4UzpSZhjVrMyZlDQpYwu8z0EoKPkqy9t2YvBEinKSjaHRoEtyCIrWP+kK+aNT5MDt493MZ38Cu
KBvQqsTVbMRL4Q40AGYeag2dj7SlAQBjfTyKPiGjexysTOLpdx91G1HCHTAsl5OyVlHYTrrSK+p6
8pza+U7n5GA6oCOv23/MhB0vW8yuUdoG6tZw9AY2P3+/A3acVszCTCNWLyZvQhKFNRrj82UZ2q6b
3AgRNCvbvIo1e3WTwI9dORvSYLjWjspd8n0qj8wfQufn/KLZBUCfc2Wtl/1XxEa+YJRLazRKOaCS
3aI2X3ng+j3EgXNj33YJ4gN7AHG4471jc1KDB/l1soKRDjV6JazDXJLrfmsM5s3/f8ZL3PWNAOGu
zwVHIkJGFk7xFVGOuYyXdjdsb35fyHT6goCqaczjYHKjOrul2f8frua3v3+1mo37VZKS1dYIV9Hg
WiVWcsew96nlstnAfTVsDTVBC1WLN1V/UleuzTBNZcxIpo2oLmVTsvt36CxBPCggSbtJiylZe8iX
A4b3tTCvy+EwjJlsom7fHZ1FCWemksVd2VTBINfpfr980As8Epxv+SBxC3trN5rmqBZ46A1X1Yhw
Zaa8ppWTa+vKm+oPp/ReAZq5HTmHWUqzsgfq8Jss4aak5aJZ01IQdJfn17V7BmIEbAEr/qPt33Q/
rJsutACkRm/Hoy3zDbvfbqOncImWHAhNjgXMQwAVYu8Y3eW5Dk0pFYhMjGAibdEaWjIUDtbcbcR/
6mVYwLTfsVr/20EK1qFgmIbNLW5sYsWoCqIwvOReN3xtUMO97NIl+ojA1rqqNYAet0iQqPGjGgOo
IDOj1P1bMUJ+XcUDGYYKIZGRD0X7RRu/FqAWvKzKfn34bAKmkFOndjITdUItxmkO5YmETVRf64oH
CLQV4jcJ3H8lAnfD4UagEHPnpZq0ddJrxRDBHE8eGDd50H40Oy9Z25HkSQOUcRex6ghSeDBLSxTe
dYgb8eu/b/wuJe6gFmxgYdo/OS3YcT9L9FuN+c27YSNA8B1Jm/R6vDhuYN/bn5wiXOGnFL+8nv9R
ojL8mr4Wzz8TUd8KL0ve9Y4bwYIjIRPIM2gCDJbCvmal4rH6Ns8yT5OVGmRyBKeB9RX0+hlzA6u6
Y9nDpD4n2oMeyxinpZYpeI1pSIBa6TAW6hG5WvmDyuu1A/+zTX2QdeD3hny23sMUvMdUp3nfsp8d
tKrx9TA/OMBBc7+MwQoYVd7KngoSOxS3+5XR6IbRRpfJmk6z+Tj1kuFZ2fGJsGT9EifgpcHxZa9D
YB+Wo/GYg7Mi8YeIhu8A5NyenghONhZFW8/JmgTYV2r5Ara6zv1x2bxlByb4jXKpamq2s4Mty5th
OVm9pKskPTDBM8AxKYOq48CAD14D+Qqw1sB2cHpvCju/jv7W4sQd/ngaqNJ0sAA91vDISTXLA2hd
cqeao6cMM6B0lTSg2nBdVbFxXTP6gSPC3TepmUYaz9rHy+e7Xtu3fgv87pixxIyW+BYy7Hqc2bhC
mC3Jk5nmwOowU6+h7TfVKe+rOpPsk/zhxp0FCuc9Yruq69GzDJLmfx9GyYc1z3Kpj94kuJtlJ75v
QWeBgmdW0zhb4haZ1sJAnht1MjSpfccI+CJiA4zccQSF7DTlk5qiDWWrnZ/xL3UdlUvvJe3Hy1/q
D+npWZCgSDvOMXAeIMi5RT8cs0nlERwefha8C5EfF/ssSggq9dhwZVmwMmZONNBGsDUnsqfi+te+
NbyzCCGeFNwu7RjEY2GRLq4/Vcl0Kpqu8EBRIuuGy0QJIUXJUx6XFa5cRp3PGbPusqIPlj4PLn+g
fUM7ayTEEtMmvKEmCrKZdsudV1v99Fe/L4JIuy42iptp7auS77Nzr6eHy7+/XzJwwdiDWRLV1EV6
mGYBBzNlOnKY0gPnA9LCKhpiHxgc1g1BDC7DMpqpROruxzkLFbPq2p1mQlqOLm6aHKahgCNaIUBs
X6LcGije2NtGjpBWp5TPJCkVO9Dusx8Wqq30UH/7qPY/l6aUz7LQuF/d3cgTMuxYTyt7oS4NyZch
yB4xuo6RtMErbvgBI6lR59PwXcnFRqQQK/OpTdWaIlam/ANrR68fZIBz+9FyI0JwdgNRYox4Qyvj
SYNZXJUHsLr6CYAJwipQHuLw8lfbvVIbcavxbNL2xmzVPK7RtXPYFBJWPti1KxGxH5Bc0BRbNkq4
logyPSg8nYFWhYB8q1+1Jx5VABizv6zMyB3Ckewj/eEIz/KEI2x6OrpdV7DQuLcx5x3qoXa0wwp7
R74eA1dBht+3f8HO8oQzVCzQMcWmC5yK8UuvR4tqe332fPk7/cF1nIUIAWPBFTYyA61p46kHWxaP
Ju/7+HBjRnNQHJDmBJflyXQSggdermVembB0Ujw0i8e1J5BQXBax/sVv/cVZIyFo9AbJDbMs3GAa
2++qCsiLkhY/elBZxXPy47Ks/WrQxgaF0EGHWHOmEeNTa+Up454NDhdQd7cnUGauZLjGnd7DaUwv
JuimdU85KRIvLLsFIp6O0Y5dlbSwyiz34kgLNC99KnzmF6fpa4IOioyWdj+bOassgum0E7B6MtMB
ok2UPhjBhGymAqNx65e+7MpJrMUQXDGjbuqQDPX+fG69GRMTQ+s8UYPI4NT2Q8wvkxEHXLrUjqu0
jG1Q32JQLECIQRsKFBkIMTlYzw1JLXk3dd+coOBIqrooFUDQmIHL2is2sQBwXcdlQTHH6D8QJZV1
nNffu3AjRJ7mHLR+5YyFnACbk0deFQd1Sb5evggyEYIbqXQ+13rSYkRIrZ81hz7rhWyjTCZCcB3o
1SmsXDC5XfFDUt4sspUumbEJfoMZfWW2KUrvdXtbdfeN8SPRJKckvTuCu6gVVhM76zEWNhRAfanC
Rk9/KGy+rorqECeuZy4vmgq8QlAHN66sEynRUNzDmMic6gBNwfKsbh0LMBkMY3rFLFvigLX1pC7Y
GxEyNlefSFsaHQoyX+aoC9jirzB0RTTfuy0ejOph7e4mPgYMR2l9fn+64ny5xL1DLJt0VoJPib1Q
wAX+J19UPw+Av/1AX6vTFCknkER8YN8uX4B9nXGJdBu8lq7IEmRqVZvRAq8iNHWidGTPqtU+OGS5
tiwaGH0SUvTeJAe9fyPOMoVLp2fFUFcIbEFZDb4yLVeaOx0vq7VvMmcRwqVriGUsZYutQNvJvZR8
B3OIbyaSGCbTQ7h5RpapczK3cdBj7F3Tr8vq5bIWMgHCteMqNYnbwr87ZPDsqfRiGeStRIL4xKOs
7xVwM2DkPSG3cYVlj2oILyvxh0j/61uI7EB515VKXuj0J5w4vGyAQvUdAYZ49cDvWSAbF9oDGdU0
9yxPiL4YHdOHggLAx8AwnKFUQdVPfpH0YO+xQKcBAETAJNDFz/Hfy6rKTlN4DwFDbxlUC7DOBHkN
a3jUJqXEsP+QzZ+1W/+GzQsFU9z6kM8WDdtAeTIPaPD7S9TcrLSM8lKW5Bq5679vhU1TmTsxiLLz
eK6jbtS/uF0NQqneSCVHt59bnNUSfILBU8DLODnWqfIfTLmzHBA70xse36qycV3pCQq+wVXnKckS
rCqs4/XELwMauI/80N9UeDjYz5dNYv2738aUs16Cj1DLJlHdGXPOhnOkSuGZxadsAXPV8s9lOTLT
E1wFqrpD0jZ4uObGi11G9fDh8u+v//8f9dBVETuqnp1YiwfERrLSbx2VMDnxUxe9A4tDQ19T1x3L
0VXDFAxuzHpulhpWcNqxOQBYzqcNKuRpHVzWZtcGtnIEc+s0DP8WPQYySVTHngaIw+6oJxh4X9dV
lvFd6ypbeYLNmf0YY1u4ZSHVE89sPpL45bJGe99/K0CwMz23crMtEPAyYyChlZdtAE7595S2t1IE
K8ssnXHCsZmCfX5Mfh64FGR7z842EsR+FXVrik0ijEOuxLPZlRuOhxV2TTZxJjMAsW1VDCA+AqU3
kKgPzey1ax8mMB/1+/qrgdVbWe15t1yxVUuISYVGsgRLMOtKj3YgYR5MXvICElPP8RI/vbIfGkmc
2PM7W4FCKIqLtp0ad3GCtrvSkcky97rMx8MgI8TeixBbOatdbiIElhA40Zoaz3jtCsuAyvStHBxJ
bJDJEJwCd9SRaqA8CTh/NWuMtylY6pXVT/cC0FYRwSNUllHXupqyEOD0jWZ6dnqc0YZIB09a917v
ouhLt6IEZzBobhZXHYDUCoDjL/rTSG9LsOfOaRlNZUgBMHHZN8jOT/ANheKyOZscrCI0J6MOOvKp
MiVtYJkIwTF0CdBi65VKjMUPWhslyVfLOfyVFuL4eRbXPYn5grkDRGqAslSgwzZk0LcSPWzhCcgt
ps5pPqAegAHJpDL9qb6e+/jvDFpcJDPNkee01dY8kXvT2DGva+wTaLxlEHS7TYGNqdmCG5gXY+xK
kllB1WI12Ld6UL6hel6Vie/Qjlwt6sgGP6078xG7o0agAYum9SpKnee8r02C2mNm3afZVD8rjJej
52RAx/l8+ctKYpct+BAQcvQJURoE/dbwMZF7Mxm2ZOxXcrttwYVYFMTOY6E5QTn4TfrU9/fdqEQL
YIYdI7iszW6xZHvmgicZrYTZWFVAKnaabnhU3Fajp35au1mAy5AxgsnOTvAldTLSeOR4wFVllMWP
diqp+cl+X/AdaEIXda4jr0zr+358ymQYG5I4ZQuOo2xnPo4Wdg/1ZPKwiOq1Q+EVVji1RHLpJCYg
Iiggb+GcZTpaOzpqOLXqj20ITnGlvpvrKbxsA/tuBHv4xDJNACULbsQtMoUZbHKCyaqvnYqGigNe
gTiXzJLsi3HW1V3dBTCCkFX0XGUdiIth1cvN1BSIwR63ZMwxMiGCCxn4YsV9ZoCG3Y3ipvTYEJF3
4NUh7T8rIniAXOfKzADWEQ5udaRF7Sdtexu7zenyZ/nD1TzLWXXdZCsYRI1BcGjTUI3qn91mgNVE
Pye9pAOAsmMTvACHn+QlX9f72ymq8ABcXO26LftQotK+WZ9VEhxAtvDWbH+2faO16QsOwsA6Fbf1
9Yq1YoRLWB3KF/VO9lD7Q2Q5yxUcAzB4bBWbwyyc16maTwXAEtzH5pPjGT4acKhG5FHx8bKu+77i
LFLwFVNRm2t4xq1SjeFgMBODZqDPwug591od1+CyuD8k7f+Vh1v2u7U0OR69dY3JoZ+PxMb79r+v
xMUP12G9/8MzUSpScByFwh0rZxiTJbf1Df2X+5jySX3Fb1xP/7TWeMrvsSpJD/dd/FlNwYvEi20k
Rf6zBhhZ5YuVPl8+x/WzvE13z78vOBBm1A3WRhEPC9VpH2NMhYVT1abekGbWgVHTCIC5x05qR3MP
PF/Wj8viZeqt/76589mA6elWw8pqNjVhbqg3fSKDHrp810Gi8buIEnkL+DIVgFH0zYmm5WlMqkOd
WRL3JRMjuBQLcEuKvpYW0bsN0T49cSc/9ItswF0mRvAohKuOXmFjKWzU+NBP+SlfhusEEOiXv4tM
jOBAirxmTgrA6rBqbE/pda/MEq9msgmSXTFY1zMsC/UkIpIcqwmGX+cSYV/pPhlAJMnd64rI8NJ2
hejY4CIm9r3B5/S7AfSVoU1cUc1ApUtoF20Y5+mdUw2SmyQTI9zUKgbSaqGBn85cnpq+D6b5GY9G
iTuQCRGuK7Htwspb9BMx59Apn6reM8qXy59+v/pCdIJPYjkY/hI8OVfdhCs2YCjT0wCMX1Bidkcs
imEDpY1s+Q7qrkpnceLTEbyYKoajcO1r1GG1r2PhG7JWzW5s2ogQLGBZUnXOTYDF8IJ6WCak3VfG
j8yUIcjuq4KFcWxmaq5mCnLacrFmu+Hr7ilguA9FZM4AdfUePk5hGSqnYLBDvNIuf65dD0rOMgWz
G3Jum7xAWwPgUuBdVLhMqTWQvokQgP5asYNMLICuSm9ctOsWypQrWKmpxpcqfSADuo8faf6UGidq
Po0ZgF5NHr1HqbNMwZnGrcIad9JQsVDGQLFQ90nz8LKI1VFeUktwpOYQAyHIwbT6aM0fVbaU92a6
pA+qWVAfELPdfQyS3b9US/CqalcUzKQg/tTx4uAEVByD/XRZrd2GHoY1f30u4fYSG+vbFBg7ADbT
DhZSFOeUADBmXTEFhnE0yzp6+/b3S56InpCOLcmXuoB5dI/cQMJnyUjPd2+vqWN7EceCB5tggBjJ
b4ssh4R+8eya+haAPNXE9OpYxkixq8tGkmB2VNMXK4+x0zUYQcpO9SgJEbLfF2yODVMPlgZ4b8Uo
AlM1bu3SkJjYfpK60UGwMUtXJmBv4WnjANP+B7mqsfWRdl7xSfm5xpJfJQdZ6r/r9jYiBZPL+iJP
chdlZhVN2xIxbwDXrNscLlu2RIpYIijV2KLuuGbf3UsdH6zmE0rNl0VILE1E0LOMcVH7Dq/pmtLv
bsrVwKEkzFr7fuxTLhG2/949H5sjeG6w8HXKnONLrUzeC2bsqlsTOPpgDo+oxCp2z87C8u+aBrkg
kfvdhw+ZMwwgyEOEAISP8zlVj1w6hrQrwzYMByv0uoV6we8yksYCw4kLnMj4S32iAOhrIhqMhlf/
cO7/My1u3VEZHbpMqHCGhFeTmbuAnNVY1oOZF9znI4CLl0lyc9eb+SZabJQT8i5n7nhCywYLkR3Y
zuybWcd4LvXcFFgFqqQcKtNp9SKbgAuiY6Z3egOuXP27NT4DlNObmIzQTSZk/feNEDXHlsqkA196
ma/NOfMsd/ZyQ+a61z/1zbE5wG0AxBLBDokgBUFcTY0Rw2ETFjzVaJKx+u1+ls3vCw5bmVhScBN5
Al+qKHVG08uT6l9tKkIX3cNKTxbJpd31EBuB6x+0ObbBWOqcLgSjS8PTZD1q6ktp1QCxlrU6Vpd5
6eAEL87rFPjvNeYS/9vRZyd67CJZp3VfHRuvelW3XdMUzLqxuqliDNM4imF5Qx3EGvfMKrLewY4I
GWc5gkkT5Dl1sfK5JNlRMyMrf4yzG736eNl979r0RopgbaA6z7O0xFpvDurUrn8lxrcKrbvLQvZN
+qyKYHIddp+qiVJgzSuJ11kH3r9eFiDTQjSxrFEGfR0W6OIPBRKqMv0XgU+ihezDC/ZlpzbmGV0F
neHygesfsuoGZCFeI0PQlh2WkBmUfe3yzMDjxLLzIkKrAsRwo2tLKu37XuDXJxHHEsqyVVnBQJKd
FVdmhxt5P/Xco9q9GbuHyx9Hcm7iZAJPORByKNxmHD8YGPgj5mtJr2IuaexIbEBcpW1ydc60GNd/
bh5sNfOGdvaG+N/Lukg+johkypfETdMVE6ZbFz1pjh3M8LIE2Wmtf8HGW5ZNFruViT56ptQgl/+B
QoyfT88qf48BgPnBAvo+UFnFjs7iAAjfZoBOdxLLi5lvGAVwEMPciXQZVsLuoW1ECQlH6w4ObTmI
G5kSKux+TCQcIPtZoYs74bq2aeHF8/uZNW07oAcG//ITyO2BXXXX+rNiegYKCIOsnLTfKDhLE0dM
jYIDE2kEJ8NwSI5ZCPCvu1N7vUR2pAFNPOO+bLVk1yQ2AoUsccRsBVr4YNgs9clTsueK3TjZjR3L
cDNkcoTvRKk6UbcHAgNXHsrqWGg37RIO7PUdBr7RRoifVYf5/jpxUadQTzS7d6rSc6yIYgDispxd
D7eRI1wkpwG4SNuBx7MhnzIgO4yqP6kvSvE0zNy/LEp2cEIQLYm7NI4LRqKOUE8hR13TvVwNq0WW
ge7XGTdKrX/JxjsgitptpzXo4GCDeQn6KPmwwvSDP+OVSGfK9u/tr2slkpMOMQhvkhJ2lzY86Ap+
0LTicPnkdp32Rh8hpgI/rVQUqoHtbcw9W6+8ITnksirzbmK4ESK4B8p5EtcxGJB0jdi+AVrmCHv8
2UObtemNrWLsTzMM5ZYRLDbptkL+SkdD7LrFhPfT6OJtsnQAKGCHeKH+RGSgqXsnuQKVA8teczDg
LqZArDb7ZYK5M+2D2gdKrXu6LQOB2btTWyHC58rNpdU7O4cQnmO4ISCsAX1V6c3tR1X5dNk09r6a
ATCpFTMcvU4R5gGAW2oB5IE4sEcrC2o7Tfx5mYGFnbm13ywACECTPdB7vcbg+yTzHrsxZSteuGkt
EB5Z5mBXy3Vuy/irll0PzbFMooa9monj6Zk3ts1plrXEdof9t3KF77hkrDPHpcIwt/NRnYLGLHzd
DSv1h9P465K3UUZDLqMQ3Tee81kL35VovWHGMwJoS02ftQZ4OKogKWWLtHsOxcAlc2zbslAbF11/
CeRH3AXcBH7lki+GLqkC7IbmrQDB5y+6viTlShpuUq886T6wLMPiqvKdIKm84pT4RUC/yLTaN5WN
WoL71+mAVm+1fjJ/ChSPe81tebQBWsQOMtaI3QCw1VAwy7qu51ZZ2zLz1Tp3Ox0HD51mzCdQQJ3K
Rkh3zWKjmGCLemrwlizgLbXbq1G7d+z7rHrHnOVWH8Hy4pKBBQ/DbAHXrvQJNFB31vAO/7sVIbj/
sqRkLEoc2ZDdaN2PDjs0TPL2kBi2uNCHBzSwXlKUJWPtlvCraTxd9oXrKYiljY0K4iJfstiVUq74
qOaiBdThnt62Pm8OSvd1UdSHhTxdlifTR8gEbcVurEZH0yWbQN890mjUGlnSLjEuESOV6ljDSddm
kos1sNvmDpizh/qjdtdhxKf90Z/al/RF1niRyRT8g6PMtHewyx/kvR0M8xI2U4lXz3v6ZNvPJTgE
PhkZ4S78XK0+FETz5vjKna5q/kgT2Y7nbkQ+X9E3TEOlOivDGqbqPAXYvOvrQCVeMSvLeQYYyBxc
NgzZAQoeIR9jxTawYBc0Vf1hadjdACaRem7eM+SwPUHBLRSzhVfCXOBDmd21QpWbVqN3HJuVl9VZ
veWleyW4hjhjKYgiTCyA1880b7xxrL3BvZnc7B0vhI0+IkaLznJqDAPWgIbC8J0imBXNbwdAZI2y
t4jkC4n99MnNgdPnAjU369gBVJy+OoIJGm2Zyye3u9671UhwER1pm0JhLhpYH/rQOKwbVPM9u13B
THhgfaqC+Ujuus+XpcqUExKIcSiKHMy5aAYb1zGoa8b0oFNN8nCUCRGcBB361k06xAubjDzs3Hm5
muypx6x53shOcf2tCwYorofh9gwkVhA4Rp/dxRH3l8ynh8xfzJ+QB13ly53gatRvZRJwb2LTWQND
Mv5984ac3d7CrGMMMAc8xT1rzF44a9OgaNhzoyKlYNYrenrBZNJ/Ln+9PyRKZ8mCzaBIk5WDhpQ+
SwfTa92a+EZJAWuqG/UTS5cviamrEQFD41J3WGas68THXgEJL/8dsgMQrKjO4Uy6HOsqJFpBJrPo
PytZsgbi/rc9ayvYUUlGJ54yNBDH+nvSY9+5lnXydgcXDEwu/PdTrqa8+ZR1m9OqW/u7SvKopI+L
9awuUc0fnMGb+rBrXmez9dLFi/MhrN4zcLIVLqSibWJPS5uiUB3P93q+eKl0/Xg/7TmrJ0SbFJCZ
dJnRaql5GtbGPeGhjs30Sb/q1Oe2SCS3UfbBxKCjYmWDA+cvUCjq+tpTMr0nEwWRnWtajg36HiHc
pHqtAIa5BHa1EvIKpYfjKAMD238CnWWIqWhjLT1zFqx9ARUdy8DrC8gsPBdOuTjNwQpA1hzjr5cv
1P6jdSNUcCkJL7qJMdTe6ak9oSgVKr4RuVfy5tvuJ9oIEjxIZddOOaztqtpiaL0AuCJ7D7azsREh
eAfSGw0ZDFRBS/bSDJ/pHOa25LmwG2EME8NhlqVZaML8fm1Balhky1poXUAh2mY4MIv6SiwbSN3N
bjZiBE2MKmZ97mBXCiOLftdl/gik6sq1wtmQjdjuu3YD8I22hSVnkIX+rhIGeRlbZuBJjbbf3bjX
SEb9wfaB23NUjzI4ol2/sBEmeB6FEJcXZQ2EmHn23XyJkIdAmhZmzewDYS3slEmSKe5iqWBQ45eC
gi+qVKa1mYrODw/pQxOC0ARQZyWWbMkJzvaKnLowe8YcynfzdPly7RoL0TVMlqoYQxHfSSlVslhD
USjQ6+xQKPZptpmfLLpMwfWOvkkLNnKEcFUYVdnaK7BumwTdTXO1fsEmCdQDOJAPsi8oU0owF9fo
1SXTJxZy9tFBWUZLUNcL/+7gBCuZ1W4yCgcjVsUIqKViHsqwTRUbO1LT/5B2bc1x6kr3F1EFAgS8
cp0Z3x3bifNCJU7CHXG//fpvkfOdDFtmj045qdr7xVX0tNRqSa3Va4mozvZPw5vB46Kjk5tm7GtE
hxUDmLQqOffPzOmuQLLzpfIGj7iZm//82CgCggCI31oz5PaTVhvqBe8BeCtsfyTDa44a+ixkOt+f
qj9GeLDiJA19P5XYtMboQaalUwPGQ0TXWJERbgPRzJmQkYJgLEqU+UYBOdJ1m5qq3YeQcv9IWJz9
4ZIvGwuQmBq4nOvoeak+LZNjxC+XTeyfy7SzDS7zTj3+mauOunwq73MXSKTmqs4dI0A7qAPp1fqq
EhWs1wh7v3zPJrnlKzPZqLUG9PCLnthpfTLT7zI7FskjFckF/RbefW8KkvS6DtEshUetyQvtOwKc
AJSip2vAZUFq0L4VgeFpv7v/IRv52fRqz/ghGNV1Zi7Z5WZuSmJloSbsWgcarFdO41EHxl5eCRJd
VZB2d08a2tlJbgoNWdKNxcItSUoeI/A4F4LC5/58nb/PzZfajnKkzeioHKPWViI96FP5QcmXH0RG
kzKI2y4P3v4CO5tb/765KWRqVrfDgoKKgQdxubvWgM2MTNEesg7KpRniUu7AimLJFlCBN19SdCFi
fwxdC0dBkkOWeiVsFdXeRW5xeTfvzUYbKyy0pvOS5E0mjlI8Xh65NYle8om7FehGMc+thVbOtGR+
jR7bBkgpyzJPLI1ultq61qzOjywl+DuzXG6PFilqtBhpty1BgXI3zC+0Z3YbB7L8s8xPSSUayv2n
BZAWr71FsqnzlSPwO0L9PTpTyOR+EvwthQxOp3/scctZGyPaFTKKsWrssbywCQBIl8dwNzo2Frg1
DJk2NEWEaARMpOtqeWRmUIvavfcPvhsb3Dqeoz5Jcgbi0fJ6laApguQaLJw2On5d0XPM/t1uY4tb
xDPy38A63BuS3O4Lu8ENr7g1/OgE2cIxco0H6oPL/EbUgrGbqjZmuVWdRAONB4Jr+AARTulXWWV2
PkIBhNmmiL5NNGPcepZ0ZTCTtTOnDz+3am231esgWtDrz323oDfucAsasV+AJ6cEjm+igV4PHoVI
tFnX9hSKYMn/Eh06mO2BcaPW73PjJu2GchHPFcO1CIdq7fSfa9HvQ/X/ci3aH7yzMW7wGAHnS0FA
Z1pl+lOU4LnaUFF26j5CX4NL3h+nuAFUrErp9AUDSKMvA8v9NAWHJjlcXru7++/GCJ//0qWWDFDM
un31WLGXPv1Qmfds4Dej8GZqNOhhJVqJFsdiAl4iC8fEXrR+8TK5/1D1X7cgiqUZpk74A1OUZ90S
ZXiWtpb7Ur8ZrHsWB60IMLE//WcrXD5Fa7c2axR8MvX4rel+pvlhKAWFnv2lczbBJdS4qjrV0vBa
q4D5DVdFeXiCdKTNBkGBRGSHS6pTpWmSPOUQWLe+hZk3WVBfydyGCt4gd7f2zbxw+RT6jbSfe+Tu
9JgclIN2nNFJkvmiQrBoYrj8WUNhiEYaqKvq9AZ3bJuYdtV9hINU3fjCLX6piqdBrcEGncq+0Vx1
4+tH1uN56rlFnzY97ZQZgOGlObXVU2gKvr+/yZy/z6133CjyRptAXNynxzY65pZkV8XVktwAGuRe
dmX/enYeKx7BWbC6TUMGdWT9bpXSSn0jsifIxbogYnKlozU4oiLObkBTYqCXGWU/wLP+efyuBy3r
5YHhylR9V8ObKIbEsPYWGg+XPduNtLMZ/pnR6mpVkqYZtcsO6FcG+R1ds4ncCc5Vu7l5Y4a/rUsp
imEpLhMgH8qGB63+fNmN/QnaGOBSGVD2cqUDBO9WimsGK8xlTO22Rgn7Ny3ovXovCaBDuwTy0C74
7wzxbR1tOHZV3IyAWNjkVN2Xbh4Dd2+zh5Y5/Yg7zOwySJ7g0mSXDyiLPcYPIh2c/dkDgk/XCCUy
D8nOl7rqJLkM3bIP5P5GH91KVMbcn7mzCW5gC9BUjnEJEwqai9rJUwuR1rTICW6LsPqsyIiGdUyU
kzL8LPTH+iPkOmA/+DNO3O5QtpEJpkNcHGIKLQGleC2X+dA0paihSOTK+vfNCaFsrII16KD0FJTp
wbRjl8AhmJl/OdhFVrjdQZcjM8ykAfpR5OcY/cw1ZhtCUbP9/HMeMm53iHDUnUhDIVqtUMleMHjH
RR10V+qb1xAtDa5slS2Qt7V5TEvy0oHd02VhWri43LYgYlcGp23TX7Ec97YxV40gI4vGgNtcjFFp
ykoDo4rUT4ttFeSZ6iS1e7kWHGD2r1Cb2OEScZuPqLSH8LyKvP9klgly6DcN9IShHuITd3iOXJHY
xvrRdzeOs1FeGiKngCzEs2S6aIKwDSs76SDlBwnks0QWT6OlR3v8N4u0APZv9GghtRQ0ecgq30qY
Ugam3vXNQj6BiExx6yAJDMOZnPhQBYXiiODB+1F2tseFspnUvVVVLHTRjgkEMi7d+fC5YRW2I+nX
5VUjMsUFNAlrVZNTAJHkLLST5DCNy6mJE1ubRU9buweTzSBysSmpgwQoHDDPRfYrAb1hGR1y+Roy
x4FQEng/Og0VjYWqoaJrn0uepTFZYdqDQqZzIVAGJmfZAUTikNyMil3a7WCvlHujCNS1v91uzHIJ
tavaFRmno3PyZvFXSAT4D4LoiK4CkAeXwUf6WeDfHy+5vFrpdYebChhs5qUOBmu8nQa30nq3neOP
nIc2lriAbMmYL2YCwAlko+1kOg6TZOuG4Baxm7w2RrhQ7MMiGjoLTN8kPVW1F823TARhFQYGF4QA
gNYA9KGSlR+tLytBAQvQuWWDd/ta9kHtYJfPwnrg7hLb+MWlyojgNB5qCHxQk/nj7XKQX4ubwV4e
1AAEI6dVZBbvyiL9BlEw8p2JFs4nKQDwCMavybdVHyt1Mzzyep23UlmP9iR6EBL4yfcnarrS52kD
Dj29lO2KqHZOnuTUr8YPoU8Ny7QsAOcgdMAdvuKsMKSUxCjfMdMvoMPVxbFT1JNgM11X67vdZmOG
SyKt0sRZsjKnR9OhyPx0eL2cevfj/ewGly30Wi1pKuP0r0yaN3ShxyzTk1gdXDazy8qhbvzg0kTL
IiltgSpxuy90duSXAm19+ZX2lv5a5d9ST/4sCVbyfuwBmIOytKVjv+RCnpSpqk6Rgm5o1ZmdBZWN
U+6ax8Qpy0BxID/8sYfws0U+2rMyGmulWxFcYWGzxR4ltA+I9uV9fM7GCndho0s1RtWIWld+PaFD
ITs1V+xaAzeV6J67X/DcWOJjvM3rSicFdVN9uQqV6rRMy1WkysdWAkO42nlMxwXLGB4T0gZ6GYmq
evtnns0P4KKfFh2eXrU4BE4DD/EuOnQne7AHp3iq/RGU+LYgSnezx8YetxpkMgBPqIPDro+dMFhF
EcMnWLxqripvdL+dlJ+RL9ICF9nkVsbUyeYSDwB9S+SNFYe4+zVOn4T7mmg10PVnbO4/FeQXOlXB
Lbz1pDsCbhK8t4LrAI/YkOZI7dChz5cHc/eotRlLbieF6KvSdAY65dgMoJL+yaCvI3EoaW0orggm
bjeLmdQA+gpUG4RwY7iwKI+UHC8NupFHsNElaBQFD4/ZdkSQkEWmuHFcIJiVZh3ADdms/piX7DpO
v2RhLQr93by/8YgbvQgsQlpY9nhrKCovS6Q7kCLEglEj+6F3HjbuINIU1iJnE46KrRcG01FBp9gt
5E2lL1ho3owWb5C0rpxZETSt7DXDQLXNroJacfBiZPqi5zfR0HIJe2RRHaXR+pajhb7ZLl9Yax6a
vH27HJgCr/kLnCJpC2lAHe2OTWQDjWub6kuhfTOA6r1saP+gd55EXtQvMyTS1yGEyVpPdha3dcL7
0mcgTNVsdqz95jm8Fe0OgjHkxf0ipenLvAUrLLRKItuQe98wZD+LMgHjwL/kkz+xw7f/kXChjGU4
jStva+9a9ABmbOklR/ey6Vc3UNUsBEU9kWdcbs6ShChJgtJKqb1Fo2yryoORCkJDZGP9+yZJFjo6
1yFpZbpVf8rCyI6AuSWi/sw1jN8d6TZRwWWQzGBxUlZIVjkeKpJTBK4B4lZCyqt/2TzPM8SlEDB1
aC2wUeC8Ku3Br46Fh36OAFy9K4KtCkT4tf18fzbHJZMQ3YVtXQPQgxKIAtbcPEiXuxSPF9FPwbJa
d/1LA8jlCVAtqQz1RAuVkO4I5obPprsE7FpxCPpUlHtZEOqCVMyDsFNDAot5jCpTNB/M9HpR/i6w
+X5ATTIlrV5Qxp3rCu/W1pT7bO5zOzInwxcMHdkbOksmskE09Oda3IEqg/JYSClWLSSKASgH4YVD
j9GR+LknudqjwNpupt1Y45asobBummRAHOaHzp299LV2Uncy7OyIubJrHFrXe+csOsbtruKNWW4V
s2iedINZqhvqlVMZvaO2b4MuiIp9I4ZsWIolGyrhghB3zKmfKc7GKI85ejP8CJMoIMUoCI7d4AN7
/v+b4TerfFp6rStBHJUOwSzXtinkc9pzBBVFkIQpVEOzMZcmrBT1yqUlGvobUUQcUscMT5H59XIo
7EWChmECORXkszR+t2gh2dHPuKK5xXxUjYcWoN1KOZYa8S7b2d1yNUUjOihqLEA0uGmpm4oaRYLa
Sg9SwWsSDC6IaF0Q0XrGQ/4rupfdzBeRiO3N0camIf9z1yhlLZeMFkfrqT/F2UmKDpedEn2fu/CB
QcqcIQePY0T/rLNDJ32+/P3dnWLrwJo1NtueYoSZjCfh2IuP4fpAd1W7RhDaKYBPpbCuvIs43Vrj
chD44+S5zIBsGZ3Flw7/EciO3Vrxl4f0m+Ks/I/qMcMO/3TZT9E4rn/fuDlJkN00CmAqZkO24wpP
EtWHZgqM0eAuVVHx5dYS+PHbMVvhhZaV21XzqH3k9qEpZwPcJisZsynXPWgYlfGqKmpbD29NESP+
7lrd2OCWEBqQB1JXqFtLMzlURXKEAM9zMUle3YQfKOlu3OG3VnnIFrPRQa3cFE6sqDaB2g+6di9P
+26CO/vD76+0p2FUzthfC9ofQy1+o0Vzb2SdgCd67/yz9YVbRFXahZYJnLtrkf5ZklBTNTsv1Uef
MOiHl5Ah/ju3uGUUtW0WpmDQchvlMQKdlBp05NMHTBBsCtQykVN5faax7syQhMAKonsqJ05j+GV+
vGxiN9jAviijRqcTyk9OH+u0AswYLM1p49Cx8SMWueXYvc1E9H6wO0EbU9wE0UFmZYhBc5EFAr07
MkWxJSB45PTZnB//zi1ucgpzLMeQQFWWKSfd8hlqnqn0Ke4r5+/scCkNEPFamhiAQkl5VRTfk/m+
9jOh7KFoktYVtkmcddTGeMvSAQOgaGU2CjtedN/os0dJBOLaXasgJUJLHrGgacLlHilUaFRP0Kpo
hlh2QEedHOIlfc3ylvmXR279En+J0M6W+E4YHcrR6QiiIldva1QBSpBFWfZU/uiTb/PwK6OPpYiH
Y883vMBAUwDv3TiecqNItAkk3rEK5a0IEr+1asfUN7ufl90SGVmncjNVWi9FaWitZ4WEfs3KzFfk
6lqLU/eymb2tdOsLt9FRiY0hGs1xGY+JN+TKTx31RUGCE9ng9ro21eUZFCk4ytUvi3xKdMFmLRoq
LtYAhkCHHM2ktd1AK8H/6VmjqIdi/Y18lK2sycALE2qo/H0rgaBqbKLdEMzgTgUZz+nQQ7XPmZkt
3Q524ykOPYwHyadBf4g+f2SOzra53DAZVmuZq/ZSTQJLeUaJ6/L397LC1jcunjUr7Q3FjKElDWhJ
iH6G2MAjJlwzx7fLlnZP9VtTXFQnLZnC2EAfNOQ1PWWwcbU76l75XQOxAvNBTvE5uhMB9PfD4zx8
XIjXUi9lfYb93Cge9DyQwZpXC25FuwfvrV9ciBvr+xR6y0DfjAJs7CgH855eIxp9cpXeLAIc7u5z
Dlgi0NWrG5qm8FdWqQAt6FxCUnCVlu6eiq/dIX/pj+VX1M0/kh/Opt5dW+VyfblEU28v34xJB1J8
0UPvbgHSABRfAwgb6mw8pZyadcWoTKBR6hu7n+0wgEiubz71vjq6kZO5kSvSF96fLl22oKQDXMw7
yjMtTaSEWG3sFVljWxX91GVKa8u6dMzUxddodhURlEKV7NirldfGUHQqTMFa2M2Km9/ArWqFlfOY
xzUYj5Y3y7iKRexXu2G/+T63qknMJMOMFehhKQ8rlUn4dZkEp37hOHLLmaDzRU+bZQ37AS+Y1EFN
/Nbw2BFEM58/UpdEw8afSePWsZV0pCmGynChs+Rgb/SzKrbVTgs0Mz4mqogKSzR+3JKejISa6Rzp
rkavOtNXlqMuKhjuvgBvXeJ2LgJ1E6uaIdOhR73dzTrE3sDnybSDlQD4UOVOlHX2ZMy+QiTvcioW
uMff2PJyUgaVdECm6494ggZYzR7mL39ng6t3FKHcp0OMTuiY/oTWgjMZui1TQRCu0/5uZ9Y1DR2Y
qHm9I86ZlEQCM4Skuk3yNesfWXwwYstRmhe5/fURd86WuHtHpQxLmhEA6Rirbtuw+ZmQ6josC8FV
YH9mzmbUf578FFLFucUUww0Zc+TpKYk8NomeJUVGuOwzAtVvJVqXeFrn90nqqJpdAeTwdwO2/ojN
Gbap2mqJUgDfyQRKozQYEGT1Irih/UsSOo8Xl4Q0BX2gWQf109bLblcMVuJ0ngW9zRk1adGz3P5u
tQk3LgsVsdzGjKKOy3CDUmx6Gu7A0uQkozOv7bTzcf4een83jFwmGuXRGKMEe3DCblXZsmVQANbT
y2Uj+4eKjWNcLlJMMxpYRA08xhAH7ReotUI6/Gj6Yr5MQfDxVzaFjmleMiykugjAaSWln4TMIOuk
v88K6Oui4ObQLV4qD10dsjLmuNdo0InSgIuo8sPY3+OeIFitIkNcUihTcHNPkM11U/NoDk/zj5qg
Webp8uTsnxXO3nApISQ6NSS2oO24AiAia24qScSCtHeNNvSzCS4hJHpVWLUxYj8wRodGEeBAL7J0
FTWSGw6t3U93VAQTEHnFpQeznzKIA1AwQIM/zp7VarYbaRGpE+0H29kxLj1ExWCWUwH5T7W864hH
xk/5HFyeHpEJLieYqllFIODBUa7VX8MqNp1IYbkdVt1HwIoGxYkfDdoGXl84S41R1qyuFtBzTvcU
pNzToyISYl4/8W7lbExw2cYEiLDR0RAH0o+HqfdJd0irT/JgS62oOW532DaWuIyTABWisQzO1OWV
vriy+Qsy8YItaDfGzjb4Y06qLTWJa5z0Q/3L0iX2KNp+BE7wdU8IcmYqS1rqmo38RWpv6hQ4g4iE
h8shtptmNn5wacboq6opEvgxTt8GGeLHaXRqzQEsYo1/2ZJoxLhco6d0DNUM5eh4PEW5ZBdgGr5s
YZeXZxPF2voTNucCKTJkEsrINR2g9KihzV9XbjK04HqhXbyZdmMXuPVNr5fNimZq/fvG6jRY2pBA
q8LNs+vSuspSG9QRf2eCyzUJNLIXJcLaMSO/r9Hsp9lKVghCWuQHlwOkpejmpO3x7FaZwGg8Zkbm
6JZ32RNRFHBZoK6gdZXFKD9WkmQbZZC3msCN/QPHJqS55b8sitRbOQbrI+RkAn/4HswomrU5alAj
LHRz9ptpAk4yTD9C87oJbJ6sY5CKsiQE9DSsIY9tmlzlHftBLevz5ckRRIDOJYO4zBdGB9zdYAXy
CODs9ArZEhxsREa4PBDKsWyNXWm6qhE0IGWaD0UqWC6CrUbn8kBEzDom0gqYUeYgLQu3Gw0coswb
PDCBTE0EPBPFwOrxJgF0o1wtIE+n7rS8ZKB0zRoqiGnRmHHr32IkNEezx8O0Ml/JYftUW41XGql3
ef73LyHnpcOrTdddzyA4DU8sNBMDD4Y7jwJWs/xlrZgROz5JSXDZpGjsuHyQmIlBSQHpUoO8RNVD
LxJYEoUClwymHMTS0ypY2RWarWW3g/FEkmdpflC1D9WDz4PHg/vDrK8HfUEHDQknu8x/1ZXbLapg
9Qj84dtXpHAOk7YCxUir+6SPgjEsvTT9Yba9H1YiiSDRhsqrbLHENNRYxRV4eItuVV9+rm/G5wwX
YcbsEIJL0SvIra8KUce5yEkuRejGjH4NBqSgQhc/pkfDfB2w5ZX654QKMc4r+ObCuZRyyWKk+aIa
bYO62N10XV6XxxWHWzv0fsXhVp51M/v9NeTdH3q0UYpqj6IVxxepm7HqIYquGe50t0r8qIdQsmP3
rWDAya4dUIqowVGQSniYvyKNyCbIUG5Eejujhzp7NhrBs4XIxjq/m4TYsqUZEwXyJab5OUUTCEns
QlgwEQUJlzniumwNGuNy1J46d7pewatJgPaPzFECEJF67TVDC4hxLWob2gXFbzZjHkHWh50sNXq0
qtIm34gTXVXXmDg3/SSDXWK6kr6N/tpJCQqg2/pefxhOixPazM9vss+Xc+cui8Hml/C4shqsFroV
gwVwffVKDvlg5/crZjM51CAC7gBevwHHxWtS2v9BEIuiV5C8+WJIESYkmtbDXCNF3rQ4aaK5l10U
WeBOJDkOI0uh4GzdUY8Wd62Ie2LdOPnFb4KZF7JXGng6+HRqscGUBrU13EVtbaqeqmQ5kPHn+KEd
fGuIc2RorWIiMR4Z+q69rvThWzFSXzUqEXZ89/RrQnYKWrKWBngjt/YqgFFViyyxN5/W92Q0KPnp
LbHRM+qIpn9vBW5NcSsQ0nxyG42E4niV+5lRgg61D0AUdtBo45pW9f1yLKxb9bu52njGbeUqeK6b
RoaECEr2x4zWwQwSD3vJygOZasdUEockzcksZtE2uBeEZz8NXtKrZTPJpwo7BKSZFPUuUURCb5c9
A8nmP/MlrUymUoYbC1vuFB3Vqu6LijbcFMovC3PxgjiKcN57GXrrEheO+UpXX4UGuMnR6Et8Q37G
tdm+PF/7NsBhbJignJb5rY0SZAbKFhR8uu8FUWytO1jl82Ub+1NDTZTCNAh387Bh0jGJahnOXLJc
2XIYqOwvDaw/YLOVNbpcKrMOtac4vNO0e02kZrk/9WcH1kHcfF9PY7COAHYNWkTd7SEvPcQ3lnFt
NleSdbOUj2Uoqlytq/L9Mjpb5O4SA006SwEbmkeb675M7aK6N9hpAcNgC/ZdS3q8PEP7UXA2x+Uj
0CO1rB/hYGXIrV1k8ldVZZIP6j9RgVHkGJeOIgm3ZBz3NXfK7rTwB+CCMbDwBh4/lWNNquNlv3Z3
DkC1/ht5XDZq4wXyGSYO4kmnHjLA1VUSOabuD2YYXLa0n2b/WOJLjUypDcMwAXlj6eKlw8vEXsL+
PjOfC5F27+67MbS7/+sUX3TUVRCzSFqFK8xg2NOcXS/GDzPH240x1W5I9SA1WOipZva5a39e9lKw
kjUuIy1DVraNBfAl2mlqDy0vit1EoS64Pu0ChbYecleLkk65DCLAldg9DPRD6kPIRncG9DGGtnko
n3Nn8BsRW/PuQW1rlcsiQ2vq44qaADxpcg0fMJ5TflT9zKud6vPgKA77sjiqs3zVrvqrToSEEQUQ
l2NC9PBTSQf5cImObJqbDTaYxsnAhRkuncMq/dPlqRQOMpdiyhzyzGPYx1ALKr6FpzYIXQpmW0f7
tHYNNE5yF99AHVNgdY2Qd4lNk1UFWGRIbvC7qNEl0dg32KbzL+ZNcat5GfiifChTBOwVxAiCVbmb
uDVg+PG2ZaEzhlv/rGjluFkKaLMGK5tgcyiO/0uT3m76PJvhj/htOpd93aK+aOEsX36jfVBQEQZx
N5VtbHDHj2GucY2q0JK3XiM6f/QMX0XL3HxX/lqc7jY9tQfzRtQTI3KMW++ZvDS5paNRAayM3tzJ
/qT0x1ZdngRRsS7o91HxZ554iDoooNosnsHXstz9ZrvBA3R3IEd0mHnkgDdIQYIRucWtdC3CPyqD
yLQkbtjeQUpXE3Glikysf98cGWiTaT2eoaGrSfDOQaidp5kdLrnAE1FUcIu4HrOut1rgyLSqs+Ws
d7LyuUqvcvWLYIZ21+2qdqFT3cTpmltJpjnk8axba8uh4odocATbnj84AHv5lfQS+aJnot/Meu9C
4myQhwlEZV5VrMXS1e/yp/G0cmTo17k7HFA9SALNXoudqB8c1dku7lMv8mvRU8vuUWXzC7gVN6sk
ldImxB3dPPYtuJ7U27E7LThIyLeLLux5253KjTlurRFqqm1rZJoLDboZLVtHAzQ7xY0MpHEFHkx1
5ToB36G4xXg3SW4Mr4tzE6plXchStqxkScFKDw9URlAfoRMk6IHcXREbM9yii+PRBLQYZuL5tp6g
xK06JJoF62H9yKWo4ZZdx+YQF3xVheTyQQKaWBcUzURjxa031TKbio3rMljSFzUrnbn9sj5dSHPA
rMYFRa4fAx50efGJRm49OmwmqC/CKSerRlvfVq5qBVGv+VEl2GBEI8cdzKGJOaTWkmKrjA9gz8+s
18tOiL7PJRAF4JVGlhHeSvMZLVVyJhBv2B8kw5SBAqSQ0eNmfuilkFAJbwh1Nnwtit6ri+wTk9vj
ZTd2RYfQ9v/HDhcBVRcZZZ4DtZkeFT92jAOqKj/l1NaeRl91ADUKhhv5kN4o96JupP0RPFvmwmAK
R8WswGft5iAzqzPD6838cNm73UPoxjkuCDQ6SuskrUKsvpo/hE8su260W1UwiCJPuFiQOlASdWmH
u3TakKDUaeiwmkWCw5/ACv/qCyOZuRSYqRLTE2nXTJQM9o/Q5+HiX3zZTNt5sGK8+HozmIYUt79J
7yAODuEpxdHRFBI/iArbIqe4XWKQNEmXhhZO0dFJl/HGiApBJtjbiCz5dwVyRRrx5VYcw4Y+a4jk
ZnXtyWXjkHw49VV41cm5oNtyz5utKc6bqZRSM45WU8bnBQoooqSzS1i2NcDtbYDZx/qYwEDjoifa
KR5idyns3tf8/GS57CrzhRx9Ip/Wv2+ydVSotKoURQKxF51tw18OUZC/lNDhkd3yJLkPPy6v2XWx
8Fve1kUu8aG4FiWtAXvpMTqsPJHZUXbJQXSV2o0KhaBVg1BK0Pr2T7cgJgeqPE2V3BKYnREyf1l1
aOhVqAlCYrc2bp0N8U0nSWIWGENMGZCIwXDMXfQVH3SQq3RCFY398NjY4o54ZcsmOYf0BMKjfZH8
zm2OON7dyD9ad/GGB7HI2t6ZcuscF/CorjVDUmAUhz4g9EGhXjz8aqQvTflpmUUt07uVoq01PvrN
JhqHHNbMm/X8XN4Zt2oQH/IHUXAIJ40LegjVWV1ZaBjI3tF9HCKd5kDvVqKGJvhrY1zELyGYuqoK
xmqPPugo1Oi30dPsFi7WgOA8uYsv3w4ht903kSUvXQRb5s3sgGbWZUF1pd8Qn/mSqwp6u3ZTxyYc
uR1eYVHUZhXmKx4mf2TNkWS1fzlb7O5ZW4e4LV5PpwRds7CRHlekt7WsmoKS/YaXbKdwB0BvfP2o
CnLU7m1ua5XLHnFJhyFcI3F0eg/S699Blnoag9S3nNGHDlUwHnIo5eFOt46r8lq5l93eTZLnkeXL
s8asthJ2PKy7IX+dEtNhCxgBLf3UNYlfxYaTK9NxlCQBvYxoBfK12r5B73OG/h34LTtrTTEKQNbn
iS9xuyiQzQjzpVm5DXWZSfCwezO9yV8bEfXvxQ2URu34cb4DsdL63C0CgexCI7ZmuRQzKXXZRex3
OIEFF8/7KsDjx+GUPeWH+dBemaK2kt19yNSoKhsKNQmPfpp6I2lqGdtdCM2OGRyEcVXcsx6liFAX
HIT2rhRoOPtjilsq4B+aMhbDFDEdKXMgqxOJQHD7+WVjg1sY81iXE+sWCXUV1V+pKtXCNjKb/kbu
jAfQH11eCPuZ2jRlCjoI/I9wyXNMmoksDZya/PypgIxD6OsnfaWPFJbZdtPZxhSXO1OWT5YVwlQx
0CepxR2pDgWnhf0pOnvDZUwt1uZ8jGACz2KnUVqOaQ+EiSSLWGhFdrhQiEClgtQMO8Nbs6rordXy
0J992YW459rqy+5AHCRwbj/Uz85xsVGNBpkGhuRRdumBdDgJZWiTHiWnaay/dJA/dbG8N6TEgoMx
4FWrf0WgFDbeGitvcjS/8PXX6lmkrvEv0f/HQ55asQ01FOclGcOKhFV4qZ9/l485antrlX4qRZv5
epx7d1Q+ByRPq6grIBIla+yX1+tRGQVMe9WZ1w6RsFVsd8PZmOLyYgHVJ6NfbzbMMO/VVJntIfkS
6eRnp+iPi6W9DAm6wz+kA2ZtzK5LcnP5UPM4Utnq4aD9KpoSVDyjPWqCItj+sXljhcshZViir3OG
lbaBtO7ktnaOa29nxy8LdAyInfiiir0glahcKukHq9UkC8O5kLxDtX5cXIgJixDce+WP7ehx2WTS
w8ZaBoQjjWO7sBJ/GfvbMm4HWydJZU9ZJnoP280rlqLjBQC9amAh/+d8sUjOVTMccAGehk9G/VpG
9FtsyofLSV9khYuKOAulLNFgRVWujTiQsties6e/s8HFRBWuTzj9LLlGSzxdKrwCMO6lH72/M8MF
QhqiS02vRpihVTAa5qFVaifse/+ymTWfv8sUm3nhIoFBXLksJXhD4uHYZl2QxOlLPuVORshdkoy4
tuXuZZP7q2pjk9tjWloobWnC5ugk0Hm4VuzU11QbKF5yR23qDwHQBSJBemU3UW2scptMC07MQmOT
5Oqf6AmigT+HY+n2vZubdvp9OE1e7ZeAlbdOf9845bMc2ZfdvhibOjRR/rkCliIHrEqB1xKUq8Dt
dZOY1E5ykcDF/lZjaRb04lXwWfNVLZlNeqrEOGiNJ7Byrq/Bljc9hJ+sUwdCZCZ47Ni/Zm3McRf9
wZiSgkExFvjTwW1vB0Bfp8Ny2/s9MAydM/wUyyP/SwCdXeSSSdIUxagnSF/zQ+9BEtxrV0oGJ3EA
YETT2P9wPd6fvLNFLrGYtCJGvmDyhuI67G+YckuU58vxsX7i/Uo8m1h/wmZHi0cmk4LARFLca+FJ
F0knCEeNyygluKotNsMACbJHIIR9eq9n9uTIKOdnbvozdJZPl13avxVugoPLLu3AoI+sITjk0ypQ
G4K7tT6uPI2p4FFkP42dB49LKVnZJcOUIiLUENUlBhqzFHKagBVC/Vwh19AMtdk4Hy+7t7uLbrzj
Mopc1NYU6xhQue1ezdnwW1J4pE/9bAaEVzO/XzYniEEefFHSIpKgcI16a4jeS9bb+nJoRKxf+/fc
s1M8ihooiJYOJaxMb9UxRuvB8Fn+RFGxSO3MjR9EVWSRU1z6mJJQoulqTrKCrHyEgI0Muaj/I+3L
ltzGmWafiBHgTt5ylahW7+3thuFlhvu+8+lPQvOPRcMc4TvtK184QtkFFhKFQlXW7YXjeT5bdUEy
IQuzHCBTjdEa7ZGccyd2oNGG7qij5lVozucn1CgJ3djPOkMZS03icqAh/xCE59Af/NkSbPFL6w53
mBnviRxn5H44hj/ksmniIoWRqNX1zI+yEwXK8fvoyvZQ0hE9NmdRefYxdJJ3U5frBHiLr6HoqMFF
UXVHG7kKJ4U6M6+8m/7creVkqAQvXIMiVYCrm9epgXD7NKCDCjUgA88w6nK3kBguQRt1Lkx0nwmH
ETLQJTKhyufE1v3Sjb/wzOJ+NoZERjlOuiWHmxhfBpe48qGwdZvOv0Ky0I5dLt7OOkqQT5YUDZLj
yMcwbiJizuS6RMDroXluzU5sj6VFG5Pn5xx9Gjg9NY8OEO94GWYeMOMvrdzKRBGwrCLRfTy/WrXy
uvYZHnc5250HxHiKhqTBmKiwcCrNAyZ6212EIr+stoZG5xw7O2f2L4vJuMqo5EOsdfTjFZHVJN9r
nZNX3QUQJbRPqAQPUmwV4SCtkd7jyd+R9NCrRMGO5967vZF3TjH8rorBn4ohouqJcUA09ZOlSBAX
F6vf96a1khCXJmJ3pddm329j7ZvzE4s9wqZJm8uW3jbmpXDqHI1JES8BvhdzbO1hDzAxquu6knBx
muTsbxI/TRXeT6bF0fIwteZev4uazM+G3q/jhZNH5ZnHHGZmZWRtCelhR1g6fx2hUZ72/p+tIGXl
TZRYlzXk4i9fa8ysONKsLuaVFu0pXv+ygtTMDcZK9LgaC6wgCcKgdNYD7eIS3PK0fBLt1tK+YQRt
YT3dNmzvIvELKkNMYb6YUMEHapM7KWSNQLwlRIemz6PdflgGK3wwqHQiZ4PtxB+/oDKs1EnNhLco
fLJBAP2itnzOJMuoV85n48EwnKRKzYLwHsYNaX/IEnRBQZQKAsycvcxzQIaPzLGN54nAGl19VqIf
kfqV85F2zsZfloshi7nThyGEjCEOfcNX8eQvP88YXhrZKEzkHvkcawzmxqxE3b+5iea0JM+1cLht
De/3mUfxJDKEkOj4KJl2aoQf6/x6+/f3znasFmbuEUVVRVNmvrqBXEoZLh2oCIX2/evgjwfygKkF
x9aGAuQ974Tdt+cKx3z9dDDHWYkB1yqRlSpoDXv5Q4OYz78oZdsWMxDoPI4a8zHGbzQdGj7QgrDK
sHjvxHuPfdsVZJ8zhSLNhMZo/wHUvprEUmw67cmE+NnkJJ9xVqGY/tx//jND2edMKe20BflQWi9h
+DSnUfnGHcbYwtO1E/+ysBuyYNAEFMUhtYxJJ78ybqZGUTw1NG+Jugwps6riq1z6RdQ4t+3apaEN
DsN2USY1aj4Ax4AURT9CfwaDzZsid2/D7NUOYob41R7G8dEOkRiDAZx/hGJTx/ja2IU9fB4cgtvB
dKBFDBDheuNtgb3s1y/IzB4QxjJEnx+Qk9xSAsXNnf5bYmuWgeQi8g7DeyhkYyizIXqDRN2YgUKS
PnKlLIGaYczJsNG1Yq4jW4su8c7mNE6hWdmuFEJMpGOuYMxZGX6ZpOkHGZS7TE84347jIpdn1Q0c
RHfWSEN5pFOJi6MuolVompeYOidI3+Wq68JdvuMGpmmlahBXwCjx05J+b9t3zNj7ZdmYQEkupMpo
qQtK89dufDXKByhMc4zYSyz8AkKt3FhRRGosh/RVg0ZK5sfIHa0qxZt28ii6y0F34mPFK0TY/z6q
oUkKkVCfy9hV5ZWENntco+RhscURGqD5AdM9OJbtE9IVhTFszvXGTDSgYCtZavep6om1pIaliRx3
u/jT7+59RaL2bpewK3I5XC/30dGRMHY6CqQjFQigRRW3aWl/J12hGPabzUGAui6MUmM/jB40rF0D
TieClfMFIeh3+M0uGUMoIMxIVIXtIxHEyMgWhTq4Hx0yDJzLfN2WXpCPQVGM+YNXM73vilc8liY6
6P8Vugw8jE+Lj8piqV4OcUvxvvukPVRHIeDXp+3u4Q0kEz9Fq0YmmUabjf44ZgeJpwe5Hz9tAGg0
uvENmYyY8hPCpiFYFou+ZKM/8ofoC2f6UG88Nxw2319EvE5ieghkHCSFoXPMjEhEyGzS5AidgZ7j
7pMp0PBQLD0Yz+VZiyyucghdpd8c5YrJVm9nJrIxpgBMWgZKpTvWE3ksjuN9HPByhLsfTMWEYYJg
VNUkhjsaqRpJgfuOa5R+lzym3ICXfpDfbNkAMLShtUKpJ2YcueUnFaKxpRe50Tn+QMeEv0+tRsLw
vJ/mMNTREkMi60rNOY9OclgP/UF1O4cGaZenLh5V7W7pDR7DHwjcckOPIFRMn7pMK7ZzT0NiMMGo
5mOJoCbmnWH73wt195pIpzEYjIH1UCZGTwG7tLWyTHXlnFdjSn/i9y92hWBsauVBaZIuhfiy6k39
52y0uRLtPCuYYHBJKiFrTVgh4gCZ2sd6Ld73Za5WMFFfn0vzFKmwIr8zv6teEoxWYs/tRbUo83Kb
15ywTxSQo/33y7BEMRcrqeMschVf/6S/jI7qoSLdWX5MHm4kNS4lvA7VfTK8QprMbRg9sWqT0S8l
nSX/IqaC6eC6S1+u8wN/ODgXj2H3PBnrckqBNwXZPTT+8GLyXbHmHHE0sSKH1+BJV+yGI5oM18eY
lRzmDbxE8WmPdnuYPNoTy13GXYfXcDmRRMyUkFWGA6sGCgkQLkU43eBqp7ipU36LH1IdvkJnSycO
nXDCrTqjH+c36zaoDDFGc12TZBVoMXJ0GPz+MHiCD5LiPjvtLuMGiKGMLs1TKQxhHu1xBNBpAlCL
cS23Q6n9i/kGh+ENYRk7Uchg0BCsXndf3FPFK2gcg/ArBMDQEIDcVexn3OTkLglvgBk2GcWaKOkI
A2sUdlZfI9Q3GA55yY6ybZz422CXvDZwDLMo69TTvB0eXZGEn6vV60ficNaS55IMmUwYF0PIAIze
o9POZad6Sp2wtr43MpQgRMSLwl0i2rdROaCsPqCWNbIYxgBdqkcj/1atj3PEE3fZv41fV4+tRVGG
XkUjCECIrwWIbA49WpKIp9p0UiP37r8bSW3QGAppZL0h2QK0LvhnSmPyFr4sTm/zXyM5bqH9xiJG
QZoWoUeWfYyX1Gqyz3/2eRjCWMZEFqMEthjCiyl/Utpz1v99G4K67g1OYl8CZbWKtbKiVDEOOLG0
yenN+rQsEiSfMozny/DuGSuvt0H3T87NR2KIQ5HytBAhqIJwl973Yrv4YkyW9tqjxRQvrMsBTwto
zuWg8lyDYQ2hzCqxLrCcKYZYl6jhhNL3mU71rX1uznI3CN5YyFDGFBmyVGlY194zH+jDOPlM54zL
toJjmlcvun9Mb9AY8phrPRLFCpbRxgsqFplCOgBD2+ioKWf6yH3253g++4QXCx2EuUfgyQ8k6D6I
0KJ0Usd087+LO8zTSuzW59WI7KcTrzayT3omfRntO2D2Tn1sXMzUQpMjrfrC/rPJsbibnOxHb2cv
6vG233BIUmcYxZh6TcwoSfbZmyg9KOZxTThJCR5H/pbQkZs2F2OT5kpFb3yhYzYgvgCRxvAEMWIe
Gs8ihldSo6ml0YRz0swsetjGO+oxGdpnChlp0vI5d83U4lYdcPaETv+szU1+NtCqUENkG0WJ6ifJ
XQ/qc4YaB+LQPcFF48QIOsMxzbwivw0FLid8yxEWXKI8w4G6BL2KqjZffoe3qgy9JGY4EKQBkQkZ
k0MryW/T2gZSw5PH55GnzlCLLK8F0Qn1R+QnVofmJ0bceaG/breWcjKPvPLO/d0uQwpFRO22fml3
23y3SV2gYC/hnGvmo1r6TePf3mD76T/tCsDsMNzcVFEMAYAIAVu68aVH1Sd4HUgcLnXRz/77gXfF
Yg5ttYwXcTWApZzjxTtTv4jc4191YUnfm0+m33j8JAWl31uYzH7Ty0Qk6kIxkQbs/Mxv3fhQ8G+H
PBxmg61t1CFbBhyk/8Lz4tYe7fCNnfyj9Pk7jcdbdMdVjvLNdHj0vO/812VldtsQRogkTUDr1Wsj
eZrsjpHHcZP9+9MVg9lgY9T3pByB0Rp+Mh+V+qVQgiJCkAJ9QqTCvWn++zYkzypmqwkY5gpWBmJY
/khqu0MCXMh4Ups8EObwHmVxIDo1S1nlYziqdqO1VjdInOXj7GK25wm5wJH0NO+XF68Gbtfk2+21
4v0+kyrAfTojc43fJ0sNgdDqpSvmlz+DYHiiyIxIlGiYk7R3EfRI0LdyG+A/AqmfLsaKd6KNqZK6
BLlL1Zrc5j62kyA59xetYlrxwrut8NaMIYYl1uiRgTVrcG01jnn8nlqkK7HKDCHEROi0XoU5QgiP
OnfxZ8560RX/jdl05F8hpipBhobZkoUwYvzUrNFIQgvoWQQCcKUHE2kN/ZGnkrXXvSHhaPuJxmzH
KcyaGaPR/y9ueUhO6mnsLfEQOus9baymIzSXb+pb75vH+h3NS7+AM9u0IGUUj6qKm1IRWxpGx+bR
U6K9p5bwaiF7ISf1UJE4AUhtPE/x107l/P5+gdUGgNmlsYbjT62whK3T3in2cs6hxyxAbbJ3dQSc
mhcHuHvd9pI9efLt0rGa/XqlaZFEl044FB8g5HI23NoZnehZhMdAv99PUFnWeaM7HQ1LgiJj+mF1
EYNyT6n9jNXGfOb0l9W+Xvr+Yj7VMyo9ycWznAvJVEw4lu3xCUPpfd4FYj+636Ay2zyFiqiSZ0CV
X+i1pbGTJ/l5QS9m+ZRwOWWfwzZozKbPO2EKUUpKL4MT3q9KL3YQcRxmW/ALr/TN19tfl4vHHP2z
ImbValzWdEA8SufphY+GgyGbeOYk394VaWzMYyhHwbTXbmxhXrge5vw8koM4Hm6btEvLGwiGZ4w4
NM3BBISqPufVBzF6Dy1vfp+hEsHUdaWk/tAnirVq57DkHSx0EW7wMntBr8W8UDHeCou0GC/FAo3T
cAlMjG2csvIes7Xs2wu2fye5WsRezsc4kyZ5BF56Bxmbu+U+CcTnEAnu2Y1PvZ+flefbiPQT3DKQ
HkybO0k6zaWklwDMTc1NwoM8/l0raGMyBSvCpApZ/3Abb7+ieGMhwxxQjlrWpaXfDM3btUdvXFQ3
8H/IYNL9css0hi20skQ7jAbv6x3Rm77QGtjUS86Z3TkD3jXzQ1/ZJX/sx252bGMgQxtdrySlOl9o
g9iS3VlJUB8gjPa/yHdwwgb2bm7mamHIkPZyRNESHhT7nyRONFz6HWr/ffmxjW0MZ0wLRsCGdEO3
WFINT/rGsUYaWrNoCQHU6463nYXu31tfkOGPpERDAEnobsBDj3xILvc9fukF7zDXGR5pidiOIo2+
zIP+QiUFIGdZnqTXNbiHprGP/vHH24bx9jlbjSsslRqhzJWeLe0dnATj34s3enqif9AVjvkT76lu
93J0/XIGE68Ua1q3CrSinTj7kkpf6ywI3yObtg1PDIZL5Cpq8jRG8QWGJI2fiq+rI1pRkH6MFFd7
mV2qzlDxSt94p6bB8MmqdHKljFhJussVO8G0TttEECJC+TR7aL41nKQf50wzGFbJ8jEZ0wp4OR6W
EoyCNzmMvA8gmxq0hJEqkhj+yDsMAMN1GU7fvKqjRxQOA+97wvX3mTAjNeT/Uy8bMU0jBNWnqa3x
auf/g+avKAxTyNUiazkmtcHBNb8/iif1vjimB8J/g97n2ysSQxJdl6E70KQdSngDoWFTFJAj8ai3
8Uqa9qOBKxTDEysxolhP8WliNI2SCl0Bb20ZW0Lq98PruxjiJxabZijEqikr2vE42eFT6Jdecxbs
78Vdc0fLfRPH/HEbkOMWrKhKIcTRMGjACyHPpz4ayXNcceRi9un8ahLDD8JkGMmYYPnKux75NO0o
+7SSjkd1/3FNuOKwlJDOtWEKwGlxOZK90okflGNvNcfZTzxez8v+dtVRP0pEoqAU7NcAqjF0oewg
M+Lk4+xjgKc31+Px9qfZX7crBP0TNjFar0M+eGllvC4HdN36A9bNlw46B2Y/XrrCMMSjVXGnpTos
MUEMefsymUGYe/r0dNsaHgzDPwuJ6zLrAdOZLyOdF+uX6J1sK/c2zL4/X61hCGg1JaOYKcykvqbK
WRAPfclhah4EwzxL2sWKbALCENFAnib1cRJDHxLun2+bsjdjAgfr1RbqIBsHUEg8CqMIoN6TMGm9
hOxk7UEzNgiP4R1idh9Dfe0cc0pQ47OcePVZt90PLZq/os9qnKfdDPdTQOQ0607Vj/6HKhi6U36P
9v61EtvpV5xUTJVJy4BD79tLYg8oUE3s5VOrWSA8T7vndjdSwrmFyBBSsw5rDJE/VFRA+oK+KISO
+Jyg+AVVWSdeceB/RJlX+ximyEiukDIGWv+9TqzQNxNUPeKOjxt+/DUbrf4r8m7cYRb/wYZXWIY9
SlWMpTi8LCsdgEgfmBOfHKvj6Jeohbntqv8Rjl3RGBJZh1mPzQWumlLtXPpoot4bd52Tf71cEd54
uczb9CsRhk3mfpGiHK3QziCd8/CUke8cg27TFbbhr15ZQa1kiEv61S7xZf0gfBqQZ6tsWsg8u0Xi
ZjiNyR9Ri0RYatGiZGyp4muqhggxvXmEQgX3IWg/dLp+LIZX9GZuq6kDSnykt54Zd3E1+KcikVuZ
zVlHtqS+R2toIQ3AorV0yluDzW28To8rKi5R9RBgfz/rr9WB8/V2ucsghqyjPV9S2ZqppF/CUGxx
JZH86j69E14qvEjQWurY6w/5iYhW/TfVDy0zazrw0Hd9cwPO0EsxpBmGlwC8a+47wVN5rxL7jLIB
YBgF6VAVY6lR/kN9s7O8IlhP5r3mjEhR5m7yMJ00jl/us8kGkmETSchjDDyiNrkLhsnk0OzNP+pP
MSL73OYJwO6zyQaNZZO5XPVlBhotEm8fMYIQMzxQzvGJ1pbmNvdA2D2CNngMm5haKI8pTQT0n4QX
A5Wzybk8rTjw4mcIWvn66x+6J0MuzRI32ZyhXIXWGw331Qf69DN+017Xe3TZQX4pdUdfBMPkPoa4
ccB57slwjJSEbY77DJrT0kN5pHUk0Vn4Sh6KxML1CQI1pc2tGuBhMoxjJmIrVrQnhJ4OyOD70IpE
K/wloMB4dfedfbzXT8pmcCNkdiblklGtFG8wsmNGTP/2SnKMYpO2s5roFQbGQfSh+TCUb/3MiZg5
JMYWTkW1gXmLJRYN1dyQvhkPyVGCEj333rRL0ZulYuhEDlPZWEaKcx5cWoMfO/XBLKz18sZCDjIm
5qBul5cL48HS5d1Et62AaXR1AliCSvyLgkrVWNqRHNWnxZEsrbfMo/yY+7zQgYfLkEuj9FG+Jth8
/eI1EQYYTtCljyxDe9/Zt1lYhlYkPRukXIeF+bE/Ql8z+aJMVooMVWRRiXpyaHprVW3984L2b/e2
c1IrfotxN9gMxYiq0Y5LDeesxINePLamm/AUj3mHAltJ1ZTT2IUiTS4eDdQdrYfy1Dl01FLmRfzK
I952YzikF0y5EnWgIRHnF2H6RNbZVjGicU7Lc01ErzTWr5pe2SIGBSUmFKI08mQOOC74+igcH2Lz
uGqoN12OCTLIUCNH43TnGdnwyVKOnUNrpXFI+eNfYWQVH29/Vd7JyOZz01JplUmGS9EcB61UFU9R
0B4UVKqWLpQ6eakvjhuxud2+VTploHha/3XKjlUEAWPd5hjFA2EIqNdSKSlq7EjFl73lLfXKb+Wp
oa81LjkYz+Zjd+ClCbgLybBP2CdLGmIwJSLE1cM7upe8oX4aQQYNaeI3iSORwnFetgsN6o4VRt0C
bpC0D51oOqMk8e5gPAyGbmpZb42Cxmj5XfNhcdXSgtipsz4NuHVaaOfLLKQsODTDXUeGZ4hST6hE
B6iCd0vBatB1gfHzLm0+DgkYnNfitJ9hvhKbwYQvfazmYdQDUOs+EJSRkOIhJHdFfS4LK9MFq8iD
pDpyPJSG7DfY1GC4Z1DbRh5pSJ/ezR4tRzecPsDjnl04WFPOfuCc+2yTWjes1TznoG4pX3zZMO/j
aHyE8NSxlUWbiLKAschmbJWa9vnPzDSZVMzSQo2uXWDmhIYkOoxGOs4QoyMODQq5r4ocEmW71cys
WKpGhZ3jp/a74tNiXCpvSY6dF98rKIKi8+t4qByuYfO2k7zqvbGCuaultLTEborPUc+7fvJAGHJp
s6brwx6WdcESzCh1eoQknd95OPiXhwFHRIXBb/af7kWT/lmbiKoUipwQ2gUtnMIvWlCjc9i0Qwmv
Yoon4Z7GI7X9ngJcsNFXqxrEZMf8YCJfXoy0D2X0Rkex6YiO5K8mmP4KHdOGFnxAkz+VHoQuz9b9
Ff6JzD6TmEr5r+90r9Psz9JTn37n7IZ9Pr1iMLvBrEeSkRTHEtWbV1z1Y4FpLn1AVxOP0W8Rt1Ni
v7zqup6s5LxRrkSUaMNSYUEzJxAt9WPqPGc+Zt4+jS49DeXJkjh3+326uZrJnL6LUSZypqCbgVZX
Y6CRvwaCnwa8SIK3msyeQMlCIZW0qbKo/4rSL3P2rhNW1wl00UW4InMQzZJUqjIt2Znj5mSQ5hgS
ifMGTI+W30+BKwRz9IzKIi5GijfgBLdybQnkxqvmyh7Hr6SobbXlKefv5umMKx5z6lSkX+Y8v7xx
0+3V2fFDHxAME0ITAce0/R6Cn1ioR/2VOyol1Me8BNbsLblVBZWfgTe68aL4Y3C+Ff0W/72QMpvy
L8Qxg/AFwKLodZz/MsygXIKwD5L3SOYji/rvEsqEHuwbSsyqspPHEHniRX5N5I+t8rp0HGP2izo2
GMwGKqEwMCv0Mw1485ZslAw6cIqDbqvI4Yxnftkz92Mxe2lAyDXpFJEE0an0Mn+0F687EitxuJl9
+uFvfSvmUOkMA5ps9LXLFM5reFizr0v/We+Og/xSdG4znmRpcDjMy8NkItnBXJMkVWCf4s931D60
vDqKxx8zu899V/dgSKOBZg6EgGDc6P3zxJodL/G/zzFoP3684jDMMcdlQ+YG5KRANpxWvxE0boXY
W9KJ7x77Z+MVjKGNQW4mvCMATFxXDJpFlRaZrKKOj7eN2g/ffsKwmX25GZV4oh9pmdBtWh+a5kvS
fJ6kt9sw+1Xr1+112QzbLayHuaDSV1Dty+xRoXr9YxSUp9z6CFnm3pVQ8tH6OQLFd+ZvrhYy5CFl
GOiU02ot2epcdDrZa2wNfuWbeAICrIWbxmd+G9IeOUKrVsPYAVNTMAP5V8oSorEshzENnRyjIKWX
CXroipxaKeRLYuPj7cXdc5UNFvsNSz3LMG5mRdPJpPlV1j3qK6R6pJlzkvFgmEhKyWu9bpQmdsPw
ZTA/KMlbLMzWbVP2tvLWFOZjxQWEhCNDQQMFeYS8l22OgWlIdrs+aHgoTyp7MQ0OT1GaZalxC8kQ
f2OUddZ2Irpd2jMxHqr0/3+kE1Ut/tcTLgfPxvMFLSJxqOuxayrPJHerdLVS81SWnB3G+zr0/zcw
ipnLcYk+eWdYE4glaIZt4FBGYQLHnN184dYehtYXXZeMiWDqsuIvbmzLJ4FA+NJAFWnrx0hhcRIi
PLsYcgfz5aWhqRCUW06ynNthd5Bn3hQgrlEMtRNJrFsdKQkXEvVfjKB+yM71aQ70IMW8WG4xAYcc
LmS5+VadkE+xUmDQ2xJorhIg3RGIThJIP+ijNE28tlbl8buB97h+8+UulSobWKEVW9JK2Fyx/JeY
PqjVR2nwITXD2cP7iymjURbKWiqdcfSrKw5jJlaFCBlI1aJF1Ogf+4LqN6oM1Z55Ie+ue1yxWM2w
VYhmOWqBlSq9VaKGQM6sLH16ByttQBjmq/tU09Exg+bES+tqD0UeDd7Ouw7vxqBYtH8XTmXYbw6r
MF8xe9QdvegALT7UeyRBiaaVxekeanuCjuJtw3a5bwPIcF/Ym7LZxQOUlPo7Qk5yxrmQ8L4Oxd94
XCTrctzVHdots8+m/DAMn8aB/KG7qQzz6WLcyaUMEPGhPipu/KC72Z2MUojMMR3eBZjn3CpDf1oY
Z2Y74BvRQqfpHpVph97N7xUvcyLnXeQnYyS3qaIWzbjok2/Wz0jNTjUnfJ8mP6zzDwxSkUauNM3u
mbsBYbhPU8e+RhxILaIX1NjuPmTPKtrpI7ewZR+3R+1BQgooeRkO7xgLL4kbbIYqlCqTFymEgZH4
IGKuotZk9ntc/OcSsqSnSf8uoSArZ1lCPDETDsR/+MQVg+GHhcxZHtcTFV0r4YGNvz7nlohWOumA
Z3j3tkG7+brNmkkMS0RGk6/qiO81elqgoNJO/36pPDhMtRVDlAw3rOEbrTrg12vv88XVUIYvWmXV
9DrC59Lk8sdY16coSThcy4NgKKPSiljLMPPeaY3jUAjWMkjvI4yrFQxhJBmCc6LQXeXSoVkaRvsU
tnivX1LVvId5nj0MX9TNNLSqBrCsfs7qh77jxWN71+ytOzABkpmb5kQGuAMJkoP+TUBtm+7LH+KA
l0SQdk2BMrcBCXdZRvfkr2yuaWNfLFEL6QFHCdpP/6iJFHYVGKgGoap4CVpo1cA8z27pJi/RI30d
5x1ZF2nO3+L1zV/BLKiarAtyXPgrNIznFjFAVzj1ENynvdeFGx5F6GaMWAH0ejt4M4suY255nYW7
gyEgjfpzKZhFX6baiCuzwY43rfwoP/SjZXpQiXrsMRpWPef3KSbKYGxNf+b50z7ZbKAZus7xTteV
+cV+8TvN9UIfTUFmJfwU2eTAq0DgfXOGoE1SEGHRYajYPo3D137mdIHuPj1uVpJ9J5slzNeIJgAo
5/l79EyjHrTq2h0K0oLLyzGHPndPu+vysa9jDR5xI3nB8lH2pPU4cyBhHCy33ZmzcOy7WJVNWqOk
wFkTjFUUHXm2ov6u7l/D8vOQf6vjh647r8lHHR0v7bdaeQ+NKhoG5iiGjpk2DFMTtUiyXEBQlKVq
kOS6Vawx52a2v5JXCLoCm+BEbKa6nCmNSv9X2ST6zfGdOpXixhSGdgimh6mdAlNaL/yCd7jooJ5C
cE34kN2lX2mlxv8wHIoe2b+zzNU4hmUW0chTk9BdltSxJeWQ0jWGoy6Vrr6sQRVmvjTXX9R8tSLT
DHAdfuGc8vQUv/UHMAyTaYve5zniTDpggo6d6b8pGOxORSUQZ/74QzSGVCqjqBKBDtKmbQLqKXZG
y3ih9QYtBmApvFw7zzaGVBaNDPVI5wSkd4ZPX6gze/V1iB3VduJxuZq6+o2VZOUk6sgM9VSj/uP0
1WUMqHSRodM8WuXEP6H2r3FXh/2tblkpwjqk91/Zwni25BkR4RtUxY6No31Cq0dQ2rxDcZ9sfnor
qy2hLMuqjPSekCp3CRo4J2gI3vYQ6u+3FpHhkzRSu97IYFOvJ9gOnjL7kADtOo7b8wxhOKUO56au
B3yrRqxcsc49o8/825b8x4lzXSyGT5SE6DW5YLjlcaYy41botIcOcpwy6q65BzbdqbeWjqGSFO9h
VUrdQfuigSlLZz7Mz6PVnGnBfnpobZTe+fyiHmrGLViGQIx8ISiRBIMJ6l+pcV8vx170/nApGdog
pdEVawTTqFKQEdBIOnTqE3I9srt84+XNLi/nt0xieKOrzTzX6aHW4oFzsHvMIU8O3bl0xBOVTlne
6LEwOKsrP4m2ejkWxGP7CeNVrHuaoqSvQrw/6j/isZ/uxNYoz1KemCqllx7FfIpNOzHyU3fXWi0S
Nrymes7+YKuVBVEu4o7ytNiFfthJvmRyH0w4/spWLCuREKYpXWXiZ1+lZ9q3OD7kjh5ZCQb/rAa6
syXUEv0PsnQcl2UFIGVBEFZVhztFfyf39BxKIJrfOej/dFe39zGOkav4wAli2NmkLSQEq+JyFB3D
QIRKAe2PSwOul/BMY0innNSwQMUb1RDPj4ur2fMBYrmKVRxbPCBiWo6LsjQOZ/OYjlWY0Jt6qidq
XPkpuq8fq4BmdPAKi1PwEUe7z7sscPcCwzlVrfWLoQGw9+jBjgvRcXCM//ESRsnlNzZQJVSKKLJi
SGw5n1mtSB6lguzEpHdTglY1tXrNk/XHilqmcG0cqc04t5Xdr3iFZC8rgq4WRO1bDdXLi1eUutsk
xE4zl0Oru/HRBobJJ4Wpqpf6uCooqtewjI0ff8tBX6jgQ0k2L6O5bxMdt6UQA5IqzDcbKgR/oxHK
zjCfpQg+Ofh1InFckQfCHBR6NArm2BuRu0hBkkIpo3lQw79uL9sub+G94V9DmNNh1SC/0zWL4jSR
4YhKIZySWrOnpf6mdqXVZVnMO/72v9NPRDayHPNkEBOM4kbyQfQIJGpQMQfhN/R3uJHHVVOmIdbv
/n5FY7xCrWqEscJCY/TkgFtyaenPZYhXbBrGtnaLwe/a+zzxiklXYHPHi1JixGKaxJdsN62Jgaay
JZ8lr4SF75FYFa8fkJUS1/RoFiCbgN2VHZWusgQMML/tIhw31JjwsjSUFV1TaeKS9KOp6tY8PPfJ
j9sYu0f0xgr6N2yWrJiUvCibRXUIXscN4mji19sAu0fWBoCJJxtZWUsU4anOtFqF+KJOkTVLidMM
7oxBtUVuqTFXmJ+HyZCESZo5bQoF+zfQ7xo3HTF9ENIMXk4s3W1dql8s2vH9P3MjuPdFHjrDHqqs
xgt2Ng7P2jbOCvTzqTINMp0uOpQBjpQ3AoTZxzQOroQyz2UYVhkMM19Rzhm7NXlsyrex9OPx6fYH
3T82MYNaU2VIxhCJWd2hHIxKFMm/d32aAdPvMdwJUnUYj/7IQdtfzSsas5qVtqTqKKkUrcCHc5dz
FIipXR9qFPwjcetV32oMscSi2nHAu6nuL+cVnFnOTGi1Yg4HzVlGp+9tHeni6MgxcJ+Wf2KwZcVp
mU/dGKFQhdIy1Tek4uj6mbbVhveqcxtt99RBcQdK9lX8w5aia3K9CB3eUZ1BO2XZeWk8dX4Om6eV
ZxYPiOGu0GjnxETCzVEq6U0JMZa6DmOrJvXr3HwtiPzhz+xiaEzua62ccyF0iDm4cvUpzQJiJFaN
IZIZ7wmDnly/nWybNWQYTU71Qa/SMHbJCFl79Y6GqSsGS/kY6Md9QNjl5w0Ys9lmMezqVop0R4j9
0Tzp8Y/bC7fr4ZvfZ7ZX30tm1ZmIEfv4NCqfOoIWmrc/g2A2ETFbIZlnHDGhjIKbNbP0KoGQ0ffb
KLcXSmGLievGECdTRzxF8iA3a0fJRec2Al2K3767TkQd20fBBmKiC6Is2prEOFXWIZDmwUriYIGW
Rqx2die/kYqXxNq1aINHI6zN0dxVyhT1Ic6RZPjWmi+kcW/bw/t9+v+b3zch67/EVYEVE7Rjpg++
CEmh2xC73rUxgf7/BmJRUN01JpKKIQWfQzwydeSxTXiTNXdLk8UNCrMhtRUC0IR0mjPpdn9nnhBa
2qMOfbvliMEdnFXbVULYojE7Ek9pw1qgex9hNG2R7lBUod7rLobwFEf6BKT+SF54lRW7bLqxkNml
ubHIbdjEiTsvj6IQZOl3SX5MhLdZern9wXg+wezVUet7vZBx2uboqk3uk+z19u9zHIKdC42srNyS
ptEcLTlUw2uS28nw920InjsozM1jaBSlWtdEp+6gBORM+RnuYPrLMfO49Q27D9rXT6P8P9KubDdu
ZId+kQDty6vUknqx3d7iOHkRsmrfd339PbRn0pqKpusi8zIYIIDZLLFOsVjkOQwq9JmgClL9dud4
FzPUD9pb7YdXmd1+0F5ZYvBgNLURdIC6isZx0iIrbydP8d57g9+JgvObzo52qmIrD/SmXfiVhvcQ
qXCuLzAHB1UGN7opFkUNRO7umLWVH8lqdqjFDpQKUXorKINsW0rQ2OOUR5yTlxOcKoMmVSurs5Kh
93UQzcE8EMnRN11fhmx/3UFekDJ4ghJpDuqwVN9ZBuR4ZLuUNFuxODjC2dIqAyNgLMyiYNb1XS0+
a92z1ucno0cj9PitXL5d94cHWSoDH41CsocidvUAdYkMt2Iqfseg0O7mv6g/MGPNU+3lfS0GSia0
KguqHKq7OUoCeyka/RA3ZsOJCc63YjsqlTkSR6WCa7M22JCKutdAX5QM7QtnCTez9Mvm0xhQUTHc
EAw9UD+5GUFYkXnK43jfQRMEgH/gqf1wlo7trFw6ZLKVihb5oDpF5nNZ/FnTq6Gg0182DFNlJ9eW
eDBKbUpx9j90u3eB3mqvn9/4Hj3ecPHmOAXSpl/WmPib26Gc6xTd3rW7eESOjNg7tI94l/tkOO/6
jZG7fOnwBKHxiii0WX/P2i62mTDUsn7pgnZUd0Wg3qgThg0Tcx8NzS5JU+96kGzH4t+mNDYFzfvA
xBlNuXr1kBQPmfhhRJvvdRubs+iXtYQi8D9TqqZrl6XNJA1MT6aXjo0bDNPBMHs/FKInMZJvwkQ4
tMXsLEE1c4zzHGTOumiYLL23YDtrDmn5ODaHtue8tm+H/mUNmUNOVaq4XbJE28VzfKPp4iEeK46g
wvWI0ET6CaukVAyHsQhySd0FYCY2G4wp4Zicv9dxueN8q23QuDhD67mypMdxHRdGgE6Iz+HiNIfC
E1z1EOW78Yb65nmpKc8x+veVuSGu4ZWs4F0dTDqpgI02SIdwrtzMGDjdNLzPxJ5e0zjJSka5yASu
qqTbg+Hfvb562yYMUdUgJaWbOmOiCHDvnQuAoCp+0oTSLntOu/d25wNGrf62wMCS2BqK2ELkCcfi
4kF92LUek6dotzx2bvs8/Qig7sPZQP+Sm15MMmgUm6PZmzJMapKN/ipvOGHgiprvStBO8qpX282H
FwfZx150wlmxksAaXVUmD/2+z8R2cKi8aS/dzZA8lnd3xVHzISEJAplxz82ON2slq1/AoFU3JGNm
zPgFJCSau/lt66GLAL3u4Y77EryNTr/Wln0JDko9aWXox7nVN6LYLI8kyVfsm5P+RKzxoBH9yntx
4MQo+wScm8FQh6ml7ZLgqJePUcOrfm4jyMUn+gGrLb1YsVBYC3wyb7ub0Q/Qsanbwwv0L5HZc1dw
05oJ/jBJhraLzEopRcpUmHGKyi4GsvHom2BotNmLZ6IBqPyJd4/YzIBX1hjf2kgoo7TFBrf03NYK
EE86Eaa01BfdKHj7jucZg8QmpEujSYOt0SFmUiJDRdHuTjkS1x7vZWgzEFeOMTiclEkM3SMYy6u7
QQGvbHWQKs5442bkrWww6GgMAzr+aPEm8HNHZy37eh19eT4w2Ji3WRT39Pfj5NDKIC1zrdm/bmIb
DFc+MGBIvfNZ1KNuIx4pozbvMYo/emAq2c37TOPcWjkLxlYezLHRMQCKUtSSe0LlDxoncdk8fE0D
wuTIziRLZ5yJsxia0wKmKpJR21lKCBJwfXGqQtnPpc7xZfvkuhhjgX2qF31aAhhTH/Aw8UxSoIIT
fazwuqQ47VPh87Rbtlfvl3dsJ0+by6hBo/XZHaPjMrshV+RqGwwuBmgDr4CurnozyvLpvS9JuQG7
GUockdfgfGxctLM6+kehwAsP74SiOP7terBaSSbfLJe2jUsFjsVWZdfB+GEO55tQb3aLJjvBGNmB
pvBuXxQK12wywGcouRX1BYXKgQo4qU+i8nyWa943YzAvlcKuG02YEdMOGoh7NeTdrbZbdlarxyDd
Es7guySkIxa19qH0C1RAn/IDsSjVyAmdSeEhOWefGQzwyZNVZEpBgYKkTQGtZ/Wx/KDfW+Jba4Hk
RsfyqwZBO8723r53rVxlABG8Bo1ZKHDVLFpbqGW703J7xqNkf07K0DYwziQqXxqj4TnMixYWWAqx
z63wrzWG8hkoemQ3Q1vm8kjku5NPmuz1V6Kp5TXbcEyzlINimqURrmM0rEM1AvOQosINRow95yDg
bEKWYdCATF8VgLXZtQp7dtovo0+c10ngBIdiTx2SHV6XOzSAhT95rW7b59wv3GHJBtNGUltdQziB
Bb6M78TcsXihw9mHrGxMGJSdqNPJ0NW32XRWQt7y8Xxg8KQ1wiytO3wmoi7GPrR71Lz7W2ov1W1M
HDzInc1bN15oMOASZ3oQCnQgJAfNS1HOUXwi/Io4OQLPNQZgpq6qZSmCmUl10/i7gQ6YnlMO4H0e
BlCMrgebWAoTYfk4a27G+/vb1dcLcrDsgQFmpOOOjja6hRn7xKsh4oIRKOL+B30mKawk/sDD5s0D
1VKRyEvERiSyH6ijJm4BxYDCAInIIrtzptjqMDupkdidOXBSkk1YXpljPpQs5GlsZHgcDcX9LDzW
NSYI2sG7DhQ8I8ynivFiGcMNBJ2o7VVB+wCuFL9sE7ft+g/XTW13uViGrkuipRoie7Ur5gG9/RXu
QrSpxi+4nuzbbwtm2/OdeCo/cqxte3axxmxhY8JVfaSbVxbbpm95cWp3+jH0rQfq71U+xU/5k3QP
1mDOZ+O6yYRJjsaJdCz+cpPYD954Ju13ETku0G+WA1aLykTJkiuTmZObyaF6pk4XSFGA/7R4lLmd
7pvIsTLFxAr0S40hnQGKNGSS+L14Z1b+9a+2iRwrE0xKIEtp2yoWTOihY4lf5Ip79lPW+1umuLLA
nP2DUiloeIUFYf/eWit+InLMEByg/4ecIMcae9wntWHWKfkzYlJVdTLql1PfFPcoOV0+XV+97eTx
4hx76ud5plQ97bD++CZSQuON+avkd+676ilven+T6lBaGST/V3cMZekEc6AUTsbYWPm5vIV/eLcs
SDIRLanRQ+jJoQ2GEa503OZpubLM3DKEsMryqISrpEhBskrUtw8ZQ05Abt8LV3YYGKlVs9ObBHaI
qpl2c3YmpRnaYxKUcpGUc2qob4QEVyKUnbIWOx2ipWSRRBpUt8SQqK269LZofTF8eRe5/Uk59geq
WGXOwImhrU1OYliWIWK4WVWZdU0boY9LAweC1h3wNqe2+znmPDBuDk+vbTBrKo1mBgZXmUpwyjfz
WD7kvvodJWlXRyszqfcMtwKxRfOyui2sXNtlkDlspFaaJdgl6o7+kSjpVHzH5YvM5bXgLSMDy0ki
F1mdwlQaeprZ20J2qmveEbeV5K/9YQC50rRBRd2R7orNYA/fs3vBTl1KUudXGfpEdxMGn0CCci9z
9ZC2TldZMmVDB28gCJ+YKrQpFfo40NS2mD/hncLKb6XyVOVf/wDQ1mYYfBkDyM5MIsxM3lg7Kkar
MGf/wTyP4N5NPoc7XjPn1vmztsdEv6VHXTssFejHgrPUfC0kzubehJO1ASb0zbAf5CWEgep1fnu+
ijxRsc14R5qXVKXTFLvgibZvngtrq0zga0pcDCXq6hhRGyGGTW3T+qGzqceFpol5Hca8VWSCPy+s
KpQSmJPNOy05C+HD9bDY3Fyr4GPiXg4HJdJS/P3stR7dYL4XuWygPBNMItIZemcFGkw038bMBkW/
nZ0F1EOCs/n0/rzOH0WTN/Fp5ReTm1RaMYJwmoxCEWhGUYAkQ9IT3oTt2KWHg9gxz6hrZbiC5ruG
Ty3B2dXseFOqd+ZUTfgBSgc1D2Kelu9z3Kx0O/AyO/gmgoaKP/bHWWuWkWEc5GBOZlhVBwhzxiet
fskzTshsXhllWTIk2ZJoxoRZ2wUH+ZiUDYw8RDetWx1QC8WwTuvFfnhoXhRUuXizmpt+XUyyjTT1
EKllGcNk0tZePWS+UmFKJ47d67thKxNaecb20UyxqVQCmZmPDbxCT9CBBCa5Nw3CPjYvWdthsLiX
AtQJVdhp0KMtA0RKxzx0RxOyBMUR406H625ttris7TFYHBijIuo17PVHUjjDmPYpd9KHyNOfB4c0
E1N6XvVEu/B5zaGbd7i1bQamxTKoi7BrKQcDpRh8HUCiXyGLzjCmKX3ieEp4dW1lKZBWWXQZim1r
pvBUvu1eW7c5GF7r5P6Mm8nkBvv8hiidwDrLK8DyApTB6UTSqyYhu2a2gzgkylvonduNnnzfuMlj
g/xSuNeeOc5ugtxqVzDgbYZmhR4BGH0/i4wTKawrR8XNPvNCdjM/WpliQLyWQIva5AAWMFXZXfqs
Bfcy5vTao5L68fJHucrKGoswYhblFbEjlXCNHnvzzzoel/ud7DXHyv+jccBVjLLDh6m2TJFG8/2z
/15MfqfrfyvuglKAW9fg7H+W1SIKuqavctijl4nkmZKx1Glc+RVUiM6857W4bZ5Fl+VkKS3EaJTn
toK5tn0cIOKe1I4i7vtYsq8H5GaysrLDwIwOuQXQkdBny/aBCQkgzm1ne3OD2tg0cZ/CrMM/N3cb
K1VdygWqhtbXavk6Nl8VPMbHNWqV9cA5CrZ9udhiAn401FJt0xIB37j15KnN0/W1+hdcvBhgYhxU
TZ0lRDnhYndDejvBrv+k+NE+P1t8bTHO0r3dlFe4WNTWrBlmRt1E40t6J4M7v3aQuj53J7q3CX7w
sXKsT9wmn60GdKry/vXJ3vK0lV1VzcO6zWG3eV0w1psf9WN6J9jFDnWp3dDY4tnAPTx9Knc058t7
P93O1lfmfztoR72oFnxFYT87s4sXOdDTqQfNJQbV2Is41frtU+DiLbMBpFBWNSODudm612XPNM9L
6FyPGwqL3w+4iwnmOJXrpVBEDQtKTxv5sdtrCBk+FQcn/GXmHBWUMguHBlutqs5WmdpN8PO6H7z4
l5kTUxBqYdRGOCKd5aN5TI+Wa0b24Iq7xM1ueRDI+zIMdEiybqTTCH8MLbHnCSIwYKLiymZuH8iX
j8OAhiQ0KhIQfH9SQev93F98yunUPZ/Tnrt+DH7E6hibeQj8GJ3ggZgXp331EWwAIN4RuXQxm9XJ
1T5m50DLqAcml/CsBskycVVPsZ19o91kQWkhK/0EHC3/3UuFVnyFH7naRLHRwW5/lF7pmbfbB17x
srg5HvF5QcIJenaGrsqEVC9AaucK802X7oeY1zDHQUO2hS0UCyUfZ0Qh0cPG+xhvKJqvoH2NB3zb
KGFqpmpqlqywhc8gjvQpUFAbSQ7hnopz1MTxZ88Ysnwxw+zhNNcrqY+wYLqG4c9PYvo5Nji3ze2N
ezHBbFwhjzUrLODJAtXi8SVoHpZh/0dQdLHBbFuxrMCcq8KGfktXdUrGes/y3xnbeH2M20F2Mcbs
23Iq1MzsYGzQxbtWf4GkAodZZbv4cfksbO0B0IDcScBnSV/ij8VrgUtQhm5JbR956rP28KbD4pQH
KOCBsu0PK38r88yeFXW17HIRHpaSjwYUYTpc/17b6eyvFWTpIIVCsAplwN9vDH8M7g1cXK3Z5mab
m+TAq+j+bRy9F4oGlCeojd0QG1WKBmEiJkGtA0JAoifegLgJ7yR81OPsXos54zPdrOchAEyQCEuL
Fix6kIHCln99HXlmmDM+65V0iTT4R7cQ0rmCvPOeT9G/ORq4XkcGJQwo2qka6pjIdKdduu9uivuI
ah4fMi8666gF0MN19ZB6414/ZX57gGQ3WGj/m7MMjqiGKogpQVUCshdN/jI0Dxm4QmtfKu+r+TYR
eFzgm6uraKqmm6JugTyUObk6ZDhLm9Dq0qua4PYQJMo9g7MZNvFxZYbJcANcimJLjrEZxI9TsS/Q
72JwFbJ5Rpi8djDCvFQz+NJ5pFTxPp4n7S13cKwHCS8jlc+j0eSZZPZA2ogg6SlgUshrO7Z+xsJD
NvGS6U0sXi0eswNG6JynlYXFsxSw7ZXCLtVGzibbfIOUVzaY6Mc8T1NJ5dvakUDtdJi84Zv+oHjo
MPgRHAJP80XZnl+pj6z6wAt7nodM2E/6XMazBA/D8dyIez37kxvPyjvm6Jznv72L0BiiHw3RNwtO
hG9nuisbtNNWOeBoWFkTdbSCO1KmbZ0gsS2c0JhL8fAezluyzePlYo5NdSu1taymwJL1w4cieyyn
u04pbEHgBMb20+3KDgMQQYBzsqAIHx3Mw+FZJHaFO0O0BSf5aIB6MdoPH6IfcFB8vA6FnK3Fprmz
2o+ZFsBBPftYSIY9F7eZ9eO6jTely9/uqSvvGMhojSlIBh1GCPTNF4yXocyFT3iKvO6+8tIUIw7N
XvtM1WcTzyIeEoXDAI56W0MdfHgs/CXhlKe2qwEK9NlkwxQNlWW562pMWmoDFBfBj9HtrAwFCSq7
dLY8nqixP3ngHbGbUwR06ddVvOxSv9s/Y7dMmgaTP7jlEoufCkVw8UCJF40Y8SgKN+N2ZYoBGiMI
YrEMU1zR1HlXQCozSneYvJx4NOM8OwykxMPYpZqBLzsWT3ql7sou2rVN6oxR5l4Pok3wWnnEgAtG
gNssEeBRA14uJfQsHuH/5hm9MsAgS1MkBkhQYUDFGx11+BBRVOfzzujtTPJi5zdIEeKqNSpEAUQd
fflD9RyfkE36g5N8KQ+BnbnyVwk32v+DtpLzsdj7c5/WYlmmsKzf5nfGt+ptGkO+x1vdoctsaizC
NAufopO+zG+7f+Uwk5X0cymoUoWFHVXvnWOsSRw8/jpib5f+e1/dvKuR1LYns+Xsc07YsLfsUQit
ODZoI5RonD4V4uv1sNzEz5VzZH99HvVWP0gyAXefu9JwLLTe1QPO8cBzggEO2RpniJDBiUGL7Rid
XyKvX3X7XF35wQBGjUe5LqgRG8Mr5hMcaR/cW87oSW57hvQZ56MQKlyLCAY1JrQYR5YCf9rYUbvE
QeblLHnmjVawSybjj5pDVr4x0NH0cdZlDXzLbprDfBd+jn1VwgOS5EIa0al2xQ/eE/X26bIyyYBJ
NPSWNc/wsAHUR6PdOtPJfMZby0yckj4mWHnvSJw1ZafGunrKarFGIGqybAv90Vpuk+BULee85pQU
ONGoMrmKmU3tYgSwVOqaE5tfeuPx+p7iGWAAIxsqfZYtGJCj6X5O4w+axZvo5MU724+nmMmQYxqB
UhJ0AzrK3jxUEASToR+cfODNBnAQkOWhARdXXGgRjC3NwxzFNkTkD0HTerLkjkBeVUo5G4zrHoMY
cz3IaRgg/kZnwkUDQzintwuaX3rCgddSwPteDHaEGk7+roQxPTZP4RS5Sj5wYm67a0G1ZFE0RGRO
bP2lFowmK9q3F7IRXWuiT2QgBUbEQ395UPy+wjzmuCtcnGCjLTxfD8jtLpeVdVqBFcqbUx8lVQXr
1Tfp1Xo1MIGPngnHuk1mu3ihekzwyMUQ2ke/o+TFZeYbllY7NqNCzxTn5q0Sqdwq/rssB69VYjtA
L6aYL1g0cWXEOZmadEcJX0YVkxfiflAOUvYzL3naYdvXndV6MgdA3uZSNU1vXzMAK7Ld/gz30qk7
DV9DNFUv7vAwvIRQ+eKm4NuhenGUOQoGUFsPOt4h8YQwNnaHZY3RtCceZLy2Gkd9333g5Xs8i8xJ
UJhyFDb0eBbPz7G1r4YDJzbpD/x7mOgslwsoSKaqpbWcH9oGokk9qMRyNz6mvuT3uM+oT21ii69E
+KZyg3Q7/fl7PXWW4yXLraKPFRgfxxo9lupeESDEjvcSjpME+decZI4ESzBEwUTvEJJzavgvzt1+
OVq+hpy1cHhtSrwVZa6rIfgZIbMJp95lKf9TyfXXJtBZdhdDh5znJMInepd5r+wK0Jbjca1wNpv+
23yVKDRpSM+dFgSacQFX8dqf3+Zu6cdO9kIcvxKK/5FbfuV8tO37xiU4GFRJxGmp5RnraKa2eMR/
qptlJ9kLqN+E1q5fZeT/GMCNHngvXv+Sfl0sM/ii9UmSmQ0sN6/VDclRUQtWeBBfCT7RaelyPOVt
AwZWlkZUKvEdz0bc64YdsQS8e7nrd/UzBvl3xneO0e2M7+Ikgywz7h2GLCCroJI9uCRv0Z/uGSik
5OC1J8VbauWzRtv6o87IS+Cyuth6lgl50WN1kwN6aDFsSxOV/Gr2v9RLfjn49u+rU1c1YtAHUPzQ
YNvbjMhT6AdnSKDseRp8nPwCqiP/POG1uRPTijZJcZNiBLXZBf6Iqf7YQZ+1U1voRSBB+vicOdKB
V2Tkhevbv68cHaVItKQSxjs0KFNBXXCzj3RDphuK9InHBbM5IQ7t07+SKf2tm35lLxyMSuhTLKxV
JCOeeYp6+dabATK3VMkydxQjLbTNaElemqJSa7uT6/SIZLz5yQlhDkK85V2rHzJJvWQK1LewnNFW
NYP8nLZNZ4fP0ufWWxzjSDnA/Hjd7OaRrMm6gsk6ML2xHXfD1LepTEWrWDroYWQvOZf7bNMxkH4Z
MlqiLeWtIrpyTJ169JsX2Jvdt9lBk+3euiv2QgM5rsEdDwB5Z0bKaHC4rjZh6GKVLS3NQVFEpYpE
PJ5vm/RW6x8XUNleX7xN1FnZYG5/0oxW8DqDjTl8WISTKv+oYmg1pi94EtpdN7V9i1nZYjZl3jWK
3gZvCDe6w4HKZPOnFvzVJJrLS/J5i8ec+oVhCUsiwVjbeWmj2vV8ysLY4bi0HXu/AkOhf18FRhku
gV51WD6ILJWgR5DQXzA99t8GF9rkkPVMnOX7dZOcUFTI75VFWZJnsYhgMRf3dVLbrfxcxuEu4g3Y
baPK6mvRD1kZKooRmjg6DBHrKxQtztrd+BrtKz8UOTHIDQzmfJ8gM5sMJkwpT8Qj0PvNV5oc7G9w
5PFnFSnMfks+V44xp3uvmYVa0f22QP0Ib9Vo6NYghW3ioSL1FC5vCAXaNXPMuT42mYBHXIAicaBK
O1D/gVtCtbO70AGBhs8bBuPEB1s4suoqmVId1ZalGu1h8GLzpxS4OlfUZTOrvqwiWzbCjMOSFPTN
NNs6pwnYrUQXdEAelJNOym0WOC06uksIMzQfNF6v1eZVemWbAZJCGWcT79bvNXcFjCTZaXFIhrFy
eLY4MMIWlsquSeuZmly7EaSXdmvux4JTDOFgCFtOUoxRVRodJsYiAoPsd1F6vA4ZPB8YyBCgSlIm
9FAwhoelf1lMV56/XjexfStZfRIGLTJQuElpgnCgPqvRF+6oPkVDQ2B3xbgqkUIPo1273OSHs5tZ
OuM8CsA0mMOweSuBlmdBDyHdgCgWQG/Bw3te5DHYoc59giZCLKWO6w/KDQLU3kYHza1085n3gehe
X1debDDgkWutLDd0PAuDHxiHvOLEHg962emrWFXMqNXels/0ZaozOOI5xzNm4lrQW7zuDdcak20k
+FS6iuurG7+g7Hcj2QDhj9HLuKPOYIHHRMI7wlg646aOClWgnZUap2K+yYuznN1N4AcBAR/+m78u
hrXjuLgN95YGkTBZwdwve5bVmoxh/+7v5B+iZB5NJOo2MW0VDl57OAY3Q0SHmhcarZD/6szuzqs8
a2cTwubyLVE1FF4Clc4qt3sUUDEGjwfAkLfZN31cmWQ2+9z3QxCkMJm+0N0YPu7y0alc4msU98L3
9CPHx81NvjLILGoItoYA8gdU/5bQJhK78Y/ihG1OLz6+yF1Snjlml48JKA5DMvf3TTWBhlPoS0fT
m/c80sbtTbFyjtnj1aiJcZ7CmvU0utJNfFQ/SY3TATVJyXGaOJtw8zS4mGMp/KypDYwmhDkFhTfl
rI2u0h+ufy+eCWabh6qS1bOB+Ii05tkUiwczTO57q+LkAZupzsoT+oyrDFUYwlEuLGy1PPf79NRH
mNUu/NYS7P/mDm2HlR1LaBdToRWbjV2bvEzRGa3rnJNlexfriilqhgQ+CcbGIin1qMjUkDo/lcGP
ePp53Yft6ot+MUA/YOWErNVWEwyY1dTkm1F4nWtnSHQX0uS2gFlfYd8Xu2K6U3CgcQxvg8XFMINP
SSSjayfEeKHsjyCwB/PCffBMt77MjT4HLq/RfzsT0S1T0tGgKZtsDTu3Rl1NSQc9Ad8qFUcjsK7S
f7GjaIBiD/KrXeFwU4PNAYCVXSYaJ6NYpESmBUZ5az0AwD1Ft1f04iETK3KhDdFE6rYt2IYjR/mY
3+q7xjXR81F9Dr38j9DXUGTiw8ZYOMsw2kVm2BoG8ciBF0F6rm8xF+oYfvwJ1DVHXgfbdlPlxRqL
T4I8hF3dgLUsu6kOOdqqxk/mToVcRPZVftKOnZ/dgq0PEtGOYvcnXi8DQftvt7WVdQa6VNlcyqqC
9X5yLVRCVLm1E2DLfF6S+xD37eu7YxMpV+aYoOlLXRylHksbLU8J+gHN4KwN3Pv1JrisrDAB03dz
ahYirIxO/WIem6f2dsEDsuYXd5LbmzZfTX7zdriyyKCNkXZiOyYLXXo7sM+/8w7x29y3xyFWdhhw
0TIcM2KLzxUdpFeaXYpd9RNEvs70MjHtg5tib9wSE4W87x4g/Wk9X/9+24f36gcwqZA+douVpvgB
NPajQUYvPDa43YuevCv+rON3ZYxJg3IxblHygTFVPLfjqak4BUde8DN5T99Ui5En+PuZYLqimd2E
k+yWSuuFWukkDR61Ou7b8eYhvvKJyX6KWp7KkjbcfBxdHfIwiWfcRWfDrejJ2G5ucYu75d4aOfuO
ZRwLQhzEyogdIfr9T+oYISZj47FCl+CMt1WMKf7gcZpun8AXT1kyoChrxryADCluqsS0F9xXbvfy
f87WbR5GK1ssroRl13a0/4j3C2z/+2/9jsjN+v31+Ofsc5ZiNDAldA5BLs4dzNBDQ4fTFiDKMRfH
SkVHyhY/auq9WvG0Xbc7OFb+MfiSqJEpC+HbtjN90q8EC8sDUfW0BwPDXf8Pzf9myCCdkFUVDw0W
++7aYtJeqIl4tI2l3obQibizllGy81brnOuruu3eyhaDKlGvV5AiQQLdVg51xij76YY0PALP0Ozp
OO9IYI73brX5LVdGGXQRLKVPMpUukoiZAjFTufWB3zG7eRiZumXpKhJd/OefiWgYyN3c00RePfeO
KeafjNT8xlk/ng0m/LMASm9GABujIzrhYve+dbc8YH6W2PaI1HfHTTt5JpkzNrXivCtUDCFFBwun
D3FMGu4IbhKSnc6fQBfK2Xr0OX7LVFbryGyBuOnBQQcGY1eA0qi2KLcGeIEkMbtpQwzyqkb0J6nK
yh5z1JrWDCV5GikL+vxQtfFdYjTe0sucM2j7SF/ZYWK/TDQwoNOg/eANIE8AjaAvQTksfMD/HZa9
4eaH7LFzitSGzPCHwucm8tv74BKgzD5Ao70V6PXbD6BJ7+HU3aDGgQtEs6dH3OiUAkbp+oImgB0n
cLdB5mKbOYGNGqpD0YRFVsEUKdmKaJelJ1cAtnfyTSvZjbkdPqFpnmOZ4vNaODHnMHCvE+oGXjc7
6ilJXeIRwivMkY4N6/BnVY/LZ2YLj4lSp1lDs7LK03vvX+pbX6hjk5oreC2N/wKov9aVZX9a5qaL
6wyX0NHBlFtmV14U2VlDb/JIMionuAOxqcPtTyMsu7KobAFSH6JqjAwsqmYvHql/hEcZB5QCfgqe
6h0najUWf5QlEpIS60ksNznaxaiLQ93/Uf/b6rMxqLNMxmCaGcyU2ICldN9VXziBSNh8bc0YnNHG
NjVnsjAjo6bELHqyQCln+YNf+LxGEQ5qawzYQDdDbkyaAy4E8B7dCQqHPIr3VVgsqdsitQYEQHLI
7klxQfKrO/6Zul3pXn0WBjcEM2v0MIUfprgvBjSGDdDKwLNwJ77mlenGwWlcXLngJSq85WNAQ5tE
1VIqgsrwRpvPXfmBEwycQ45lb1qgh6uIEfzqXkdXsI2PdAwIkHoIfeuWGnWzfbyTMFr2eN0wB4fZ
npIomhVZJwLKqcvi/djN4AaWwGMe9PLAwXyeKdoPq8JcWUxVFNcwpcvPaeoL82fZ9K57w/lMOoMN
kFxKE7lHqlAGH61yssv403UDPB/oB6x86C1jEno6PEBQaEfpdAyt6IdlxZzXKl400M9Ym4nq1rAo
yptm2ZlG+oCn9Y+JHNy1tWaDUJyTYW3TkF52lc6gA8BuFpUQbhETbvdM8K3eq7bhSy8N3hfDnfjf
4EJn4GIqI00bEzio+uaxxdAaDZbL/xXEdQYtoPCpCDKdFUv2XKQHYXi4Hg7bNdjVwjG4EEiNIUW0
fTCKeaZWP6RPZ8muoY9NXY3yLjmaJ1IfuG6XEx9s6TDIQ/AWExFApn0zpcqWpsUZrc+q/lnLOWnq
dpPfxUVWmCgozFHPKBbp9qn+AEPPG9uW5qj7EtJePGXWbZaelT0GJpKk+etKI1+Ul+5kt/ZH9Pbj
dCxcxXT50mwc6GDVCNJWjEqdCDm06mBpr0X8cv2T8TIzg4GOIAvEaCAWoG7XoJ/4bVQaWjOGS1S/
6k3kGve82artop0lqgroc0xFFJnwLCu8QcstnAK/kk8Vp/SH/qz59JwoG7bwJ+hrKaZuKrosKQZj
DZTCI9ingb61fDT6uy75kzn9y99na1lDqQZVKWEF2xT6q1+yxW3H75yvtHk7WNlgLu2d3AeBkKDj
hu4lxJZCDe7mDbGKJEcrsbkc/ZsnysogE+5T0bTySAgyQye4voO5D/pBrOzGJUDMbpX7/+MOT3/0
t9RzZZQ5Jy2x6DCVgC9lPYkALbpwCpiajPbTLX9nbZ8uK2tM5Ev6YupiBmuti8oncdD4lhv6k6OC
xzRzoO3ICZRNeFwZZI7PIR2ssEKBDrKspte33a5MTG+qgodAVh+FhNd2tH0KrOwxx2dU1rMFSXN8
Q2iAzi7YCFBojd30g3qoX0NMBkWYTzbuNV7fxyZmrewyp6jUiVoyUtKdBed8OMgBZ0P/C3782tGs
sI5QyCMm8rCQlBcQvyOYFqhhkRJS85HHE841xwAIBhujLtbeAkXxxFvQmezkgwKBFlgLbW6dmrP1
WIqpaTKWapLIu2Nx0F9aPwR/X/tJtSWnP5Te2IGWg1eQ59lk8CUJpipvaUZnkp3MeF5au1Q//zcM
+41bqonzQHgLx4feHW6UPWl9DUfrFjcjsCP/WS3nEobsjGPcGWokFW+Y2RyyHVojXRL/RG8H0XLq
3oCnjVhyOV5ygp8lmJKaJhUiSsVbqDDbRAeNjmS00ur4fP9nUxwHNi0GV0BBI80acVq1ru6j9LmL
zpQMUU4yfuQtK88/FlSCWpQ1lTrwxLMc31Qpp6mEB8tsA1cpitqw6G8LKHkyCBGJ0LQ5zdgAlj8+
CTtuCxcv+Jl0vGzFXpmh5QcxkaPQnBL9pPLus7xVYyDEaMrFEmkkpRXdYYxtKPvZ1wPvugWVnVsc
2ry2arKQhXfh+BxDjuW6ge3GgF/7CRzB/7z9LWlYmAXxVHa7+E5/oAE0PG1FHuYwWjxuZXa9C27a
neSg9f7cf/2PuKiKtA1Wt08Zx7WqG9RNOKPDY9pJgJDUHwyncxvUdAqnPIV8Pmny6t9zElVkcpJe
y2TQc2FdiXc0J2mPY/2XqA2v8s37hPTvKwfjUk6VLoKpaPmOcWGl4SDw9fxDZV/QwkyO9dHCAjbj
x2HYp9JB7R+K/Gcmcw5oniEGIwor01tDhSONCIqGFn2QaWFLOuZ18OQ0z7yGnOv7VxWZfKOUmn6p
Rfg1FOd6OhjWfTJw6LE5uZQqMhghSFYd9BVcop4fGQobO/WZNONjsEmpHulNRD8qf9yHH6/vOg4c
quxdCbMmMV7x4BwE4qivqfanErOXgUcq7rh6/sic1uBsdUKjKzH/Vu1cBeJcx1UzyNjpi9XaVik5
mfhhGHZidTsKsSfFt2PAIxXhfEN2ODE0g/+R9l3LkePKtl/ECBIEQfKVpoykkm+pe14Ybem959ff
BfXZXRyIU5iriR0x+6EjKpVgZiKRZq1xyiyItA9knz2bmKLNXfW+eTUBB1nel6A9S79dPlqJu72l
fSstaZDTybLxSdX8VteeKcq2lwVsTxycI6a4iGjj2QncCEjgwynaDU8csU56TLDEI4PHlikjxg4t
KGPaQVTRHal+yzTJYclMQsgxKG0monNV/v+WuCWR460Ks/omlq01aTTCDCxzdCbyaVQ+demt2fiN
bCtdktXTN49fiWraqq4KnmZzFDXsBflG4nIOGd5vMxRHFtx5zLvkU0IAqat4AGoYt4Xmtu2AmHNt
x6e6/3nZ5GSX9Nti7kqrQemiKeNGXXk9oFhyvz4VHYe/e+RpqLJvvfi+BhqocRwfktPHuopni3/7
81biDVL1dscbEs1ngkUU3QMfkR/3IAghAJWW1Rv5mV0407dW9kqa2lomAeYoPLi4D6tH27w1owML
fiqTl+VSpE4ikcb/fSWNpXmpT1waXyuOXD6hEeyYQ3aZbx9l638ScyFC2qGFMUaSeSlV6TM0x7DP
EwSukfVY/v9y2WS2K6mrbyaEjqhvep1yvXgllbkZD7xfvjOH0/oa97I0TuLhImpfyv4XSOb5r0U5
FO0D1b+b+p2efZfoJfteQhaS9lba5fzZ/nuLoHWXg4X7mo8GRlcytSTxlwg5iILMVNN1XNNx/i3K
Dn36WaIN/+CXbF2IH5We4+3MMXN+8y0mXuCNeBJZTgJcYduT7ZhI7mNx4zrMxtoqeCmuUr625ifW
+YG5k6gkSa3F/erSnEvS/e9OQWvRL67NvzjI/nxArnhZmCRUiGB9RRMOVsv1IelrGxN3rv4yLN/O
HlXiNcXiXJa23Q8++5SIAxowxkhswByCk3WVX8UnDhJf3/2LsXeJlb9bXJgBxQYAoN8XMycrrhOv
3fG1+Oiq6+RzVpJEQNy4xphVRqoYgan2e58XG8p9cV1Sx/D7EtYYuqqD6vAxOpaHAjPil89VYpXi
8rXS/6/4MNlXIEsauggdYVkBYvtETR39CR0rXVRIdWoWGWWGKSSgU9EH9JZ89CfcLHLz47+5w/4h
/J7FCWEqt8AeuUwQx8vQnBlzOeRuuAdlEcrQoadLwj2RqSdEqqmay4LOb/K4crFv+4ANdEAdiEXe
5o2gFtCRrxzGNXHA4nqQjfhvh8qzwkIkq6uuZRHv3AXjX0aRunUpiZVbVoKvp5mMoOVDxUHftOzL
1CLYzyiz12rAs0nxtaaQuLhMCD/mVTYQFvZMmgFCxvDBxjKjclKnj/Q414rwO2Elo2vpnC06ZHQ7
Pr5kAuAXq4UYb7cBPMe3FSTutZkTrwUKqUDD8rKvLAhUH+Lb5ojAtTf/AvWsz2F+pEhKsiMUHI2p
iZ3XFNIaDwC+HLZ+D9oO3/DHHd+l6U7ZJyZp8G8+ydYaCt7WEcDFFiZkDjvV5dQuyZ12a6JSKt8W
2PS0tSzB04y+j1g5QdboNjeAJucu1d0AqvmhOUwGiJqwtomkPCYOLw1zqKpZWq79h09qAoKHGMBl
Fhklm9Hql4qPjTYYBQCOEoqpxWt8wzkCLSypSrxis52sq3/EiWOFpNaxu8kH/Tjkz4R50exbZzq8
4K56KkZTnEV3rhtJJvGWDYvJ0VqqUJpkNBjUlL01lCevvJ6A9JDDkmzggZi3PFWyAS5IP+t+zp8+
ngHIGFkRSnbQ4qyhziw663yuOrlpXzgSSfJN24+ejk3u+E728tm8NXRNU6lFdE0HMdzfQ8OUY/Sd
9rCt7CZ+bH5ksCUKSGogfHPq7fhONqi3Of+wFihE7Yn0xCY51us4pHr2o7vh/dnp0Dn6Qw6c5eVE
r9ER9i/f95t51Foqz0ZWEZAmzMinnLtrnoFc76Ckn4z42bJPZH4s496x2m/lOEmMeCtXXAkVH7Ft
mFWj2UAoy8GwTBx7vFXIl64b3UQ72cHLZR23Eqq1NMF2s7BPDTpCWnKcbjhQdnycb/4FViO/kN75
yNli3qLV6igrRVWGPse2bna0sOYT+wRYZl87ny85a4kvjQRbKzBrvYTLC0MrakP5wivH4+Nsas0b
LMS/oHyVaSbeWlYIrKEYJ6iMT3S4iaxdnb7m5o01ebkGPIVmP/WHcXpSZ8kFzZ3s0pEKF1iqMJIB
eBZd0/A2wCOiLk9zcAipWwGB+bKVbIeX1ecTLq4k0GmM+TueJpIrAzibBOOYGNLh5arsU/3tsjiZ
UQrhpe6nqip7SLNOnGElPY274vZfGKXsBIWoQu2wrIcSn671g70BYNbWre4o3rXFC8cW5Ow1HLv9
Q+Mta+MU4oqqsrRLasil+/SR1zxQJCtQa/49Q9AfVJDlyFAUNtOd8xcUn7tjpkSjzsOKUj3P2P4E
x0b3cPmzyUQIsURN2mBANwTbs+EDJjAcTXsIqOwpvX3HrxTh/riKJMoIXLRCezu87P7EsQSxH+Wk
p5b3JD6TQ/gkazrLrF985Q6zlgZBj+BVAYHSekOg7Jw5Q2bKzUN67Ww9UVbmIT5yB3Oa6jSBOP2u
Aq7S8FRi2KrdTWj9ceYylIelGvJweCGWiE9by1yCaKze/FtHFQ44Op56r+/HGxXrEclplFiKLIHQ
hXgSp5aOOX+oOLoLhoMUh4PBVAD1wNYCbnIphDY3vff6UWSgRDU0Q6TNa+Z5SsxxiH0VWwVX9nXi
KW7wBkPwL3ixNr8fZv0MpgGCAOnR3y20iOvWpnFieK1ROlHMHFW60SITITgBAz+ktYTU9Pi+DmaQ
vPKnNV0pbv4ZtIOwkTRyzODxsnvzb/LuDFdqCVeqlg9q0VYLJtMAGGECcd0p7MBN08irhuT1siyZ
fvzfV07egL2jBdSd7ZX19y77PDWSl5hMF+HuDKx5NvVQNTxtfDVajHaTX+p8rXfS5Xv+IS4dmmDo
dZkwfep105tsLAE19yk+khV76bH8AYK5XTc6lw9u80pbfSTh6hyMdNLj3NAxW6R6VZ/t8pLsJqrj
W41Y5v4IQBoM/I+pCzfoEOX1lCg1RsIwFgHGSo+ojaPXVNKglZmDcGEWrIozlURAgqCf47Z0hlCy
W7DZYV8pIl6PqhJTo9KGyA/wSERESn0dvos8lfOgJi+LG36pb2aPHGQ71NuqUdMGdiPqsiJ1EQ26
MekYvMqmIfmZBS35ZYd4eHmX7WLb4P+IEcf6SMKCugMPqpdUKJFWyl0CGA2rjV9ZxSTJokQjWwh/
rRJFjZnMtoc5a6el4WlpZfYg00YIf/NcFcEctsxTVE11wqh9SQrzZlHiva71VOJSm11NnZzPTgh8
wdATGjRW5Ec3yhN56TyzdwGW5ltecODAzNqV7he/YJaq1+xt6VrIZlq1Es/PexULl2IcwGKq6F60
3HJn7r9mMv71zTfnSoQQDqeqs9jYBJE/6TeD/jWIrxf1Sxr+ZbNDOvy4bIkyWUJErEgN/pZ4RjPM
vtdybPISvwp2UR84vbp4hr67LE5mKkJArHsWjlZnoOyCkj3BM2luI29AE7qaJC62nSauTlEIhmBK
Z5x4KsIK/bIrb3tQGke/+BuJQ7/JkD5lViGERGaFtEozhkA/fmLJraF9Kcmny0e3Xf/4o5ApTvUV
pGNYK9Vjv6mNQ2kuX4eiO4VVsB/K/DmzRqef26M2V68sMPzLsi+rZ4rjfnWk0DZJYSVomo36bmJe
ke3/mwghiOSjbrYaj1N11l4nc/gCFDa3rJjEAGWaCNFjyoYuSGdb96z8Oi79OlscHQB9l3W5bOWm
SD8wtkGoTCTFhI/hq2iFVVXqKNm3JJRl0tvea4H1VcMoLODK/h6M4owlA1UzyzPVX+l81Vf3dfl1
QXHZTo5xEklcalutszTBo4qsQQWSmbFfzPej4ttL5s5h4SAefujOOgsSvCm0sqAv7ZR6Ef066FcD
lbT1to3gz++Lm6xxaRulEVLbixPm6E146CdUwA3tQyZ9FiNcvUo7ZBEhFfPs9sqsXg3Tm2WzcjJN
BK8JLZhAqHSWZ6BLl/WOru+CcZF8DpkQwWdmMqqp3lLm6WB1ofssf6L9y0c85nxUwq1aNwap5zqw
vbQExlezV9LWqaaTzSRVOm457x8AZzlc1dXt3diDZtg1gRxavihmd1eZ6KWB85BRTLzYpTPpxl2+
ZJ8uq7c5uamTs1zuWiu54AccgbmIK105lJlTvmT3fGRoekwatOc5UKeeOB+qMa1kCsHBKhuT1bMW
+Qmpr5e+dcCz7WLM0Zfoxm3s3ZnqGmOYtqU6Fad4NLUHq3uAi9Y+FDecOaq7pp5yQnqOlrGsNrJp
iythwkGGQ26MeaDZXqsdYiDX9tezIXl9yEQI56bZmEwemiXyjQCVFxa8KKW1G2jycPncNqPpShMh
msYpIHEb8DeCJbX1zGy4s4zgOmiqPafPllxIMpWEgDqScLLCmsZ+SE6G+Rwut2ose+tK9BHfbCAP
VjqqwYVJ2Xg6kFlswPCzfReGEoOTKCOO78xLkJRRbKDFFe4Ia66scdcXqcQIeMC5YNTi0E5ax4wS
PY79Jbiy4tt23F3++tvZ3Pnzi1VMmtu5WtMSePe/l7L39P5t6/Ukaw/KjksIrUM7h9mCd6U3DbVT
IAzU+P9Gk33+7Q73SiH+d6xC3ADUmsS2cGLJke/pqC574NxLA7qCh+7QARKTeOQai+BXoEXx1G+2
HBFcEonEOiaGJPNcL1GYGL4XR+qnyLqwLFe8RId8hwa3bMJVdrJCoCitKYuVBWXMjPwYx09NbLsd
kdRatm+O1bEKYaJc2iGIaEw93hVpsLePl0yKiSDre37PrjuQtkvPUaaXEC2UeJ5tMkQU6cpTndxH
ZexQjM5cdgB+OBccTORGsIyQWEUKIa3lpcWhI26MXDwvHmpZeVYSmESQM4UVqtrg8vXiOHOVrHZp
GLq0uTEzGYGLJGhQbp8rF5gSncVTh7xf6y1/MQrPZLL7TyZCyMW0yU7JOKMg1S27obmu2EdS47O5
iQQI6RwnEzPhQiF9skpUU+bKyYgm+fgSCxPH6gLDJvpoq6g6jPQq6TATPgNdq5DBsm0floG3EUp0
miluffYzimwsQ7bXWUdCXlnzdNmGt9U4/74QWm0jZawGoYjfaqe+P5H0xpAlrDIV+J+wMikzndB+
jXskV8nox53tzUnhX9Zi8xGpn7Xg/rMSYWdW0VQ58sQmvUn01GFR5VXalwRofQMAuozjZXEyjYSo
adpdtyhTF3hmAozkvv9q5+2Pj4iwDJ2B0FTVRMSgSm+iNNeZ7Y16eVuZ2ameZfs821qcRQiu3mcL
4LoLTsi63Cr5dTV+6KOcf1/w89gG7eukD7YH+MvRqy3VS6c6c2vMMYzW+HUk5r6ara+Xz227Eaif
pXKtV6Ywgb6sCwNe2d8PN2iF70gHuGcD1KgEyMsOGNpk+ADbZbqVSMHAjaizDbNEQk9Qx3LAVXpA
VPN7L3/mbM6yZGh75m8lTjB2LRtJ3LIZ0MT72V8wk1bNHkc3Sa6VY9R5l8+T/+3v77jzcQqm3qch
nS0geXtm2LpMSV0NKULTV+5lMdIzFHKEjrJubrB14BnENR08aA8YLHCrGfsNup9KwUllti/mB0mA
1diCBwzzUNLXkkkWLLcv7D/HJkIHhXmlE5B3Bl5Y3s/V18aeXAa+HyOXmPumHlSzTc220YQW9xos
kkVtmRSB17UPvI4v7avzIPDu+58FiE8iqzeCZJlo5Nd4SO75frQK6gWneln86YTmj8wONiP5Sp5Q
cLKtJC2sEvIYYP5dktmNE4Kf3QlSVNuTkei7JFZzR4mU9F5Tl/pgz23tTEv7ydIDzVHnrPTqIE4d
o89zd6R15XAKPr/uc0X2t/K/5dLZCAF0VLJMD2Y4Il+54wO/wdE4/WapkiWAm25IDZQnbIb/iYVz
IwIL+JiEllcr4b4PUZzoQR0S5JKQvZnRrsQIp58C3ijTQsv0gqG6spRfKgBBgmZ2CWo7OvkIWr2+
kiacH7GS0cqUAYnaXBzCZYiQRSeelk/tx77U+fh0fMnVpTBEo6kCEQFfKgJEE6zYs32MLE8YBAfX
ukTa9reyLKrbVAeRpBBbWtqoSheophfT3m867Tgooat0tuRbbYdM9ID+T44YYypLt6ZyKCKMvKjg
cY/ehmwwRrTDCOTpQ0n7SphgGaxvVFNZSsRnFEUAcen3Sny4fAdIzs0UzGGqhkYv7Jp5tGceGrJe
3NpeVraSc5OJEWwhC20Q8iwo8gB80a3Gl6bpHCV8uqzL9pt3dV5CGhKUNVPiKUcF7q44/oas6177
XXYL7gAQJMjxn7hVvQtGBiGmbWumzsSBq3BJWB1VJvN6Eh9aI/S1wkDUtCana0uw9+mtw6Zg39JF
UmbajBkrwUI6YpZg+VCUBgMp4S1LOkczH7riR5H2bktk7Ieb324lS8hGFl1P2ozliodlZ6dpn8ys
ddLxl+TbcQu4dJRCLrKMmNuoqcodK77N7ilWmJJXnmGFbvAN/NCSeLGdsq60EgKGno+23tEFHNSR
azjsSj2VQDYMFewZ2HsL2/UyZ97MTs4CxcIF6BjihUSm6YHuyAmnxzQpPKt5HhMZissm+jZi4P+s
UixcBGqPmfcMMSq5IVfFjxF4Pq3TnoZreLk3Ao2SHYwHZU8cBVsMxSfpFsPm1PZKvhBTZkrKaBoN
5gXqQ21eJ/1tFDG/yLyh9+II/Xv2IDEe/osXjEdkeEwDMzUUEDphrVp1+UIh8lh/2XOA7/nwkbXq
9fEKUSbHWHM+TEj/hjraEXqvNhimC27K4YdEK4njidWOOg7NfNKzCAOrxVFxsHz8OicOu4l+mfs3
xu0f44NsR0MmUwgsubrM+lh06D1iqK3LHpIMkfND9ZWVgQgRxSDDkE+M6p49PdX2KUx2kpOT+ZoQ
TCgqdcnUBLpnOOPsAJnvKxYTHdvV9+AXY07xlXh94YDxWdYwkcTld5tScZYoRoXrdDR2dEqdkFx1
0y/GIm9aclkIk1i9uCdl93Tq7BgjRUXyqFSnWT9EbeV0bN8ML4r2bLSJk2i+XV6biqyMsW0moDkz
AKcB0nIhMxnTIq7yFA6nYQ4dUznLKZl8yUfkv/Heqc8yhDCijG0H3FJk+vPgsavlCAAKNwBhB/Ci
5dF5O3cwztL4/bTKVsNBV0MbEx5epbvKd/W0HOYRNNDzTvOn8v9mxD+UtK5kipFkbpZptDu0Poan
VnmNksCJDOfyMcq+FP/3lV5Un5pYaSkmE43YycIvqGzlk6wov+1v58MTosZox3TQg9rw5oK46XDq
oAba/UVEJPCX23sDhq0ZmsUMFbW4v6vT1yCoIRMeS/0VxQZSe+JMkkbo6I/USb5y9NdUzoS1eYaM
GJaJ9N4ydSFeBS0ShVTFhRYiqaOnIruK5s+XP9N2G2wlQwhZdr00ox4iZPECU3qrYsVKxfxq+tO6
MW/TEsuPnBJHATRa4JBrAJV9I4+X/wSZlsLRWjSxSGEpkW8BJmoxIgc50s7oZV9wM2qdFRXzoLGz
u7ZmeQB4lS9B901fvpX2YxZ8sfVdbN6MkY+zdtr5OrJeLuu3mayvBAsxKzMzVSkTDM8ubX2d662b
B+ULiGu+JkDtAUKWX05z6RiWJtsF3H40riQLkYymPanSysC7BPBbnNVsAehcB4Ix3OLX0vRr0xlX
0oRIpo7VUhY1hsc50WpwdTpiSXhn+uzm96KXeZwPskrJtluuZAqRzGRtCiQE9lvD4l4HogP9YTwm
rwNIT9huvq4SD+WMyx+U/+i7C2IlVAhtaHCkHdM01GeINSDNTL63KgkOl4VsewUaArqlEVMTAe8Y
9gItq8SQsmldafmhBFCgIkn0NpMGdhYhRM9Im4asMuERKWuxZjKNkxc2S+akE5kdUtaaOzJLutMg
U0wIaniPLMlimDoK6NZedXO/eIrucrcGy5jldC55HV8XSZOQx7D3H+ysqBDjAiNSWKUz9DlNxVUS
vPVQuifmcZx/UkCb1bbklbxtIGd5QkTLExImOqq1fmYd0/G5NGWxjLvSBYXehjVWl6vZdSrJTcxI
VJ9nlxNuWfd1AmLN8iZCjpKdhsG/bI3bGtmcJhr3HxWR1hsaVbmtwhrjpXWH7hPafLvLEraN8SxB
cKrJVBUV153lzdiyr+IOJJpYxM8tHyALboQB5cvitvMudpYnGL9eBXSKgsry2KfOq449uLZ/0h/T
FUq6uO1k2A2b52cSC70hpuqW+DTGPrFRV7POR+R/asmTKWu/bcbe1e8LkT6KtTTPM7TZbT7+s7gZ
Hx/pKbp9+8vntulKK0FCkG8IAfMSH1lRmtoJFtcKvrfJkcT31Hic0+fLwrb3albS+LGu7LyOU1aY
UWl7duRgTXnPgV7Yl36f77+PuzoGflnnpnfZ6UMJssl0HdU1ipas4MBJPab2EhixDzyda7xNQdQ3
RQ7+lI+4lQnqddNULYxDC7FwjPVxUYzU8nT7OaxOefKhwYWVACHy0Uq3SULQlq1ry1vST3qXeqUp
S8O3u5TYVURibGkWnOrv3ynq68lsa4IU7m3lGkCzwDS3nOY237WHyzax6UkWyKhthhcM8CP+LkrV
SzVbJpQ+aPGk0tgxZIuKMgGCzVUAwW5z1HW8ocUsSavOT43aSbxIJkM4L6AItU0ax5gnAcdS7eXl
Ry6g1SEJwS1SiiqPFx0D4+pVnn5aFMnfvx09VwIEwzWrZMptipYqR9IaYzd55oVT4J1+r34/GNRX
aSt889JbyRRsWcmsOtawaefxYhsobrD5DuCQ4/fyOO2jB5mdSVUUYkA3JHpkplARkNEo3dxjS9Y1
/cYPvnOW0NwLP9anPisoYnfY3cCyksBR+/Zbhtnn+GMzrysJwlOk6IumUJhteGpwb2QPGOAFZKmT
B4H3n5z07dG5itva0NJ5tHtMPRs70j80VLKAu/2yWSkiRAFSh82kaXAgcgL3CxKgHEhu8XHyMz+W
MitKvJUIEWHsOhAMtAm2VppD091nqWxmknvLu3RupY0QDtq5zzQrwv6Iup/3IErPsDuKJ/g+OKgK
Aims77b04rvm9KHZppVgIU70aawUgYL9Yj341GVP3SyJE5tpyer3hTBRYGaubfMWnBP59aB4NP4+
JJ+N2HQvm5vs/ITIkI8ofiYTckdz2mHQA9OfJRZinaVVnSH+8d9kCWGhGVNrzEjDvDSavGI2D3kT
Oemiu0WiuNkYfPqAOIwAmAYjtgEaoL9fdzQiU7YsmKMzzcFryVPH7iyt801AxC6p5GttX+MrYYKh
N8yKrY5OQOScHY6vNx1GcFKhXgCIsZ+yvhQ/qHdGvxImGD2ucTMcaqRUGTB2NBQmDJBOqgfZtcF/
5pIYwcQjLC20SY4uop3mrkmP+kK9YJSs6WxGiJUugp336pSE4bjEvsm+meozCvCXrUD6ZQQLT6xE
sQo2YWuYFbUzDslVOBDLmaPyJqsy0KsYo1OEoCKJQCkwEGAH2bLJt00nW+koGH43zUE8JBb16pi6
Qega448mnx0W3oymJH2RfDNx3RxcyMwK8JjyyjG8igZAIfX6VagvvuRU+avogm2Iu+agIaUhCzB/
xGd6FuBgDAfOocSnerK9jMqLf6JLwoQnWq3oVaUGGlo0dRx9pUamjn4/TPmPONPZvR2a81NMWwAI
jGqUyTY8JR9PnCy2gRbKlCE2kMqU95TaB9RYrxsbJZeyvUsm2WSXxB9EIplhAqD72PHn6Aiq42E4
Gn16uPzxZCKE8BHFWYpV8CT2+/QFm5Bp/frffl+IGxlgKAYM5mKozx6cqit2aZIeL4uQmbkQNfI6
wSGlmBtclpvZfgyLz4msiigzOiFuLMpcJ3GMIGuli99UB2VInNpMnaTGzvwXxZIU2rY1wmy2hioH
BYErfGCV95kLCfUM1OK+Vj4YyZ0V7CbZRv62Jf8RITYfmwk+Y9QQESZPAABI7J+MXWtYFZvq3Uc+
z1mSkCxnWYhHvwIgnq6L0xulIfHRwpynqwRBJ4nvknMT8RdNC8VzFDtQ/Cofk+4nM/YTZnkuqyM7
OCGTaJcp1WMVJSg95yy/iWpat0vX1LaLqVJSOG1Wa6WTWwTrM5cly7QT0gqa06idA6wTp531mqF4
iazsASyfkqqoTAz/95XxNZ0+WdaIjmM5E88sTqExunr4fFmX7bBzNgohLChN105qwocL8yuA9an5
w3/7fSEmWEFZGokF866W1DW7CovSkmnl7beTfVZBiAlKMlISWNgC6cHRZu4yDEiCdAPlmulWzkov
Oy8hIiiB2Zp1CqipaEgeaad+yZcPTa2f9RG34wdjtM0lwrM5mK9Qmi41RylliMnb1YCVECEYJKM6
dGkGPTinJAOIW3kiIzg37JOyN8DnC1v7UBFyJVJIGKIy0Qwl4fWOedozs70LMBnQWIvkFpLEBZHg
uQjy0pjNKPAs62bRIgcVj2DEElV5HzNTEgm2p99WOgmhgGmTppRBa6JHSAD1tANQkrGvR4ejJhtu
q6KqYskw/yRxgQlxQTdrmhjQBbVx7HbqnWNEjcOCL5cdlxvy+/Tuj1eJfM/pEqsL0Wy0kfe8HsGh
UDkXp6wsJVNGiA/4kzToAmQTc7o3Biftn3XZRcFD2CVNhPiAxatinEYYxJBjyQ2DSzoAcoGqR2Tr
h7JIJA5VaG0xJNWEQff417J7m5v9ZHlJAwBNDuwqRTeTxCJxhrqM2TA3M97Slf5Colsqe7Zs70if
rdsUgkSrKrSoEuCZAfh4j1Kbuyhq6qRd5UdIt7nZI2V60pTFNyzZYOm2YaChZaKNQN5RAoV5yZpA
nahXdX45JC5VToEm899t0zgLEUwDYHRmrmlYAu/mewTctEdqrB07TVIQ2/pQYAHULd2AtZki3qJW
RYsStqjxLxGY0hP6MFeyecPNgL6WIVzk4UQVqobIjJMb7bO+g8de8yoiRprRAiQRxrZlj6LN4LcW
KfiuNUZaOqsBEkqs6jvVMhpePUamb5Mx8Ktx6PYl4PBuOtb8NQCgH7BFhe6HDdwcdLggS06HX5dj
1pbNrP8g4XOWgdKWeQVIh64Yj1k6/gSxNbod7eN/EyPkAGllAiBUwTunWe6T6Wc475ZJEn23LrGV
JmLFIArHtKYZhgoy7ZepXDHtbs6+RVbuljLKoW3bxFCGbRCKeTAhjR60IA3KBouUrXVdJ98WQ9ay
+wczOUsQ7siYRnbANEwPGL0T7Isd2g4YaKn8+liDqq+9NrzLn0emkXA/hrNSzwuvpWd67LSTbxiW
5NrftrOzRoKv0YbWNs1NA5tG86FLK7RTSwBMabvLivCfES8ubPL9+TSCf9lAsGpLE/PnfL15eq7m
R5NdG70qqTbLtBG8JpvUpix7nBfN7+vFabWnD13Ba00Ej2kLw54TE4uY03idzp+q4Lkrf7L55+Xz
knx4MXGOA3RyrRHgaGWv3zZKnzqYKpF0ajbpDVaqiLvNuVoEwPXBdN+AzM7RCPr4k8cHKHVQtrDn
sER7QwPBwnRKbjW/2ivP/Bkiy6UlpsGEXJoVrGiiJQPzpd0+5BimMkz7WRtp4Ya5bPJVJkuIEPbS
6HPWIROsy31kf+mKX3F1RY0PPBTX5ypEicKkGQtAy+cDeszJbL/IPxS1/3iTmDYvCZnskCCk6sWX
OnjRCwy7fuyiP8vgR7l6sid1QdJM71GWBENcrdU/srj49hEjh68Y1LZM4x2cctWWQxAGWNBLAN5c
lo9dk0pOatuPziIE4zKLPrfaELsLBRDhvWHo6anRR+vw3xQRzCoxFGNoNEQ3kh7o8GB+BEmDaiqz
NQpVLJHivAuJZc18k7FXXgGarJrfxv7XZRU2I+dKhKBCVdGeqr2CCk1fAcDTdloFcKhB7V0Ws/k9
VmIE10j6MWhTbJj6SkioW4dkOYVLTSRNis1sf31gXNuV8aLYRFqmIhkm++qYH6ZrbZ88JkA8N4//
TR/BSzI7CTPsZGKDSx+vOl6wa8L9ZRGbDaa1MsLdWXedYUUqAN9mLBLu+YRVuxu/IxN2qv1Hnipr
WcIF2pcEK40xMb1c3ecAATd001H0SXJNy6xAuEOVOYtyLUa2nWvzYcn1XR8pEkPjP/Eu4fhjaOiN
/d0CQjywjLjlGKA1yErRK5jq5JrR8LigBbcE87U2RweraSSRQPKxbHELZtKDgDQNioTv8ejVg6xP
e9lpbZG6PMXSVM8GLItE+iPSnSB8qWV8K/yDXzpHIS5oeYvGV4l11iYr/EEFVY6S3eYF2IBCRp1e
KW4Mu5j+k1fZIuhpqtLWsnMLI+ONO06fp1Ra3pCZhxAgNDoNncbH72dQKFMXQJFoMM4n/t8BbB0t
xlUA/bzXj+GTdBh/+6tRjI6DYRsYh4L1xwy4KM2AKbbRLV+0XQWWpfBq/DK5OVAOD8YViFn33Uc2
dqn2R6iYUM5jNwca4N49JVBumgrldw6TRSQ3ukQ1MaPUJrDDKxXwsWwzc2Plsa5GZ7ElV9V2fWCl
i3CppwGx2wogTcAx4/udIDv7EV4BpOLO+DWCWfA597KfsgqBTDPBD7DuPIRTPb65mj44U/kqdTWp
XsLlOGiqkgegL/DYg30X3XNS9uDZ2JdHcJyBXbbay6jytuPw2SgEL1CbrKsHUqO+PN9Z5adJSoa9
tfa7tjrhejTKiTQdd7Pihtdx+M3FuTy7/UfA9teChDsyLEjO5gH7EkN7COObWJGUvfgf+j4Mnk9K
uBcJrbTOMjB+UzG/zguvjgpHBf4b6Aucy9f9G8bpJVFCeND0AWEjqfjkQ7BXHOMQPqYHDiuBKUfq
pPvsusfGV+eiPIZwQZy0cNh1upNzwEpMXqzJZnwK3+BR2EZVqGudXHNi2UKzTIZQls1z28hVyjAy
XN3Y2Z42+2GUJIObu+8r2xDxLEhusXrkeqhX8cG8S3GcfDw1PGmP9kkDDMTgYqXzbZdu/la+yoZL
JKZjCpFDw8RbEJghNmLHp7oElR5VXQN7V7YmyapkZymEj6qMRsxsIXebuieze9HqG8P6edk4/yG9
+eMHJv8bVol1XUd6u8RIrDXziHk0JyyvMmD8G1cF2SflETtXod271Hy+LFemmhBHKo60PCTIqpDo
KO3nBFuxtay4t50SnFUTQogWjEY/o3jvdWPtjWHu61W2L4oEKNgYW2zzndp3xySQMXDzn73g7qYQ
WQKrUgvSL0BYsY92f5qCnQqAH8NEJQ4ktpeP8R/eRWcdhdhSsbJoaPj/SLuyHblxZflFAkiJ2l61
1Nbd7t32+EXwqn3f9fU35HPOlMzmiBc9GMADo+DKIpmZJJORESsNxFk/5BfrrOCNNPUKV0aIIFkw
izt+62FShe1KVxaEqCyF/WM7126a0ef9AcnMcOkDokVF0uYK3izJyW5uInLSYwluRrYrW9xpow06
1ukBnl6h6qy6i1nEDin68BD0tuHE8cAcvGGOHjLMcDJzK/tUD8x0SGO1blfjmRYMLNXNYBEZa5Mk
r/Dw0zoxhjjJ0eqfKJc2fcj1xDErqF9IpljY6AO31w202xAVvZV/hnzVZL1hR2BmmC+A0pKPrVu7
tr889p7+pflIPKgdeQao4d51FUV/D1jBbIb/aX/aVRuazzMwothvIaeU5Hd1jqpkLHttErrQxgyX
NeNJZ1CBUQ1vMK3bqjQeB824ZeosSy8yO9w04p1lGSHUx7zUTNwYsD67glpUk3v7ESF+otiMh0+V
bJpxqEvRSHkhl/88nrFzd6EXdlBPmSvLzFR4QVQZGLY08Edq/JG/DZsktXP0F2W3DSjbc3++TN50
ji+23znsc+hm/vJr9RIZelj4RM02lrnA7LWwKsK5if3u8+CtOOX4qN4v6IVfuwRlVerVDd6k6Y0x
zhuVYGFVvcqW9PZzVDbOTL7tL5zYP67zyPnhkpnzmIcoTVtpdtcpkOKuySvpZGR5MjOcG6asqBeN
VQB82Q9GeIjtJyqDAQo7v7cLw7mgGlAlNzUbhKN37FId4i9N5afMiUE1bT9qeEhgT6l+TCUT+A+e
f51BbgMvyWJYBfgZvfwXKLvd+S6+sHMcg4gtf4BA840qeT8R7tyqaZlUQ340ec7HOivahc5ocO/G
Z7MC9v8miz8l1UMHrsR93xA739+WePJHfcCK1aYJ0HX7vVV/6olkjxM7xfX7uW2U5oGdhSpem7T2
jlG8NA4fuujj/hjEeeJqg4vWMMjVuFmJdBcQjet24AzzfYnCjk4fWf+5KZ72zf1Ddrja4wIWxexs
mqGjCyFFeogbtwBlJkNdwh1vuyOrfFmBQLgdX71B4+KXkElL5hiNLin9gmbpoxWxR7Uwntuik4E2
Ze7AxXBJxlSxA5ziJjBypEbghLoMlC4+6G+Gw8WwDXq3LmiBlwEPbHdbX1ZdzY64K9NO+t5Ufl0s
LnSDFv3XurFuWu7orwyekRcf6VE9ZH54kHHtCz1RQ6M8VFRs3KW56UuSpVGwCQMJjfxUfqEGSkif
J+InRe9G4+DuO6LQL/CMBh1AAwY1zg/DxjC1pQNhI1HSE5pCDlMG7YT0R5i87BsSBjGDchNVKUE/
Ene2z5gWpKGSMy8zf1JFW5zF0h4SrXlProDcKtKeBeU8nvgmNxVzRiwbXtJqT0bOLmpD7mhWSaCw
4tFczXDXIoigdlodhODXUU+Wec+Mu1E97U+YcGU2I+EmLERxI051dH0E9eJ2evQSNqmLhfQBZPf2
TQkj9mrqDcHNHEztZGYMbXbFgWnW2STZed+EOGI3Nrgk3ppF1wXGGHjR2TqqaPmdH3LICqde6MmO
XuvMvDkM4TWSaAQpAo+Sfx7N614tUgDGA8+ItVt7tG+i/Fzo1I+t1pnqyMlq4+MwyLQMZVY5l+hp
uIzKjAvPcICgNxTtNXSlyXm9hZ63GRznFmVnVBoEaFCFtT/1LXMmciKLZHcS+sPVBt8pUddTF2Yz
/EFJA7eEAFobJxLvFp5ONiY4d0gTlqO5DiYsG7Qg03BW28BX8pd8MC5GlD7ve59k0vguiXQqqaV3
BP0yQe4V6quhhU6R95JcKvZxE0wnzDZ1sLpyg2pjNrdt+lvBRL3MfgVkYH/oPnZHuXKJMDtsTPHn
Fa1EPUivFTAJhV4OfIxNX6h1szQy/Lpw6jaGuA0iDwODsL4FZRmZnqs+xp5U3kNcWuIP4uPxxs7q
k5vSXRkPWkzbDNel79YdXsX90E9d7ct0mXy85vkyLS/ZsNbPN+ZqZk0sAcucB1C00/d/GfUjk92Z
ZGu0fr6xQTsadyAtYt5ASo+ALWy2ZzeI2dNkJ/47HNwEbwKxmQ3NWD4raJ1eGD2OyEH8KZiPIwMR
t5TkfV3qN3n1aoRPCzSYgRrS0Wxe+4MXHFHyPyRgyNZ98wjBIyltgzALbcxx0ZR1hmIrdcG8uLwZ
ldAZ6q/7kyauN24scEEEuT/aDGvtjFyCYw5e9u+Ta16647tgGBs7XAwRaGJDbQIcm3F0F9LbQiqd
JFsZLniaMZ/wYjxDpwCvCPqhdUOfncnZAM1NeYAg8nv2h814uOChLcoBioHSRtSi72cpPEVWPRSX
NTcmuNhJIDuSlguOi+txgXr9XfAQvxY3Ld6W0KN8GDtn+etfegN3bOjiKmbVMDNPM+PHqp6/ULPx
x6L1h3F5mSikGZboYzBMt9M4SLLfejZ4E1mWajEDckBQceFM4wA+BXYHWfiSDh/0aDgCxO4mqf6s
N7MNftR4RuPbICkQCONrY3T9UZv0lIxm3dAUq4hTu5tqk2dLi9NCv9yY4NKSCUnYNsXVyUtBIzic
2+oAEsVvlT97eGWd3MKlspYu4bniapFnQhmi0ExwtTK9xTzT2K+VE9O+B8thsn9K3EUytjfwwLwL
035EzHWfRz97wOujv+Tg4rYczR0e43dxvEB19n8+wjOjsGGkaZXDXrZ8zPAEL5U/WKN2xwl/43E3
/jAZM9R7C/TUpO0hZR8Ueomtl/1JW9d7zwSXp+o5SdCDgpQegbmhPxrnxger97uYG7ZTxeWnfAE1
LoBHeCtTDrS6JOoFFKv7I5FNFpefANUqSK1T1Mtp4ZjDTzaCvTKh3r4VSYiqXF5Ih2TOiwIiBGH6
SZu/R9N7ErllQDrVglyIzbfLQMQtUmqKx9+INmV4mvWZzug2IsaP/XGI0/nGEDddS8ogdQOI/X+2
JzBkaacH8CWkD7rblW51LBIpVnD9yre+dh0bN3dBkpZ0yXLdS0PjF6HF44B7MwTtvZhapbs/Ppkt
LpWGI4tCtcLbdtt86yEflSrHovrRK6Wzb0dcu97MI5dQlaECImbCtYlcfne9QeqdnqbcCc8YG5jj
lRf7rEsWT0j0y65G+RaZIWrIHEMYx8szMJPrh+WGOg0QM6mfHGiIDszFry7jzXjoLiuFV3nAoeA9
HCLb38AdBtU2Lux+BDK3XpLLONXPdkaPPWgp0ri9X5bp0/5Ei8MbekkgTyZoJluT/yYX6qYV9jRC
okpUikbq7NUYGtQyZQK84t3qamaN/42ZKZ6wA1slyFlAydINbm99aokfpMUxnA7/bkRcTtSzGdCH
CpwEaCaEXCMOIaeK9j+7ZKglhxlxbdu6jooL9mxsFdpDZASVEHQhefWRIMqd0VvVn5O7WEaBIA6+
qzku0PvQXPIQMudenYWOGrpqRQ4ZSGwMqJv8uznkwrxFnSLuS31Vtikcm7k2tZwo+rlvRDx9tkZR
QUD51+QPFp1JM4BXUVtcq80U3MsWFLPdDCIf5SEIHdnLgHCP2ZjjLkFLbWdKQHGrs9vPalI6ffq4
P6B1Vt4k4o0BLpamipo0rCzd67ObCfz04U8rO4MdU89+TEYkcXMxHmBjjQupATijbDRRq69xZvaK
H3XmTF77gZ6gOaPej148uEUGgufiMfSIZDv9h6UzdAh6oqBELC49ZxPNFxZrYNddWgfw58+oCnqL
/iVa3F4n90ZTo18FlofmNkniAzOgQLY/2cLEBYLL//4CPleDEN3KxgI4067VP1TVXLhs1I+J3b7s
2xEv6tUOl4+zSF80nYAyg7CbOAr8ubWcrIu9qP/JcrdZQskOKxsX56WJXVpDhQTsRUrmlpPfJItn
J9/3ByUyokNCVQVUQIXkGJdJ0DQb95U9Mk9tM7cvn5aEuX1mS5ZIWCbcmuHSSNe0s85UlLp+g/AJ
YN2Kuwy/ZSLeB8LfGuNcsku1wZgpthi9/hx1n4NscIf3ON3GBo/eLrOlrWaDIYWojoZDTxrg7vVt
f21EWX5rg3c40hYaGiMgXAUtA2gk1nnvGM2nJVLf4WlbQ5yn9VbcdlaLI9acnGqoc6KUZk+f9wcj
yrlbG1xKZOsb39hih8wKt0UO6JkMUC+eLo0ZqmkY1OJhUaY1hqOFGPXG8jbOLsz+FSr35iwLS9EB
BqIWf5tZf8bmAFMYZl0naHf2Gu3jMjxUpeJa1WPV3xbBdNyfM5kpLjiTUY/MhhXA4mplBfIAEkOy
TH+hCbZji70UtSajcRKv0nVwXJwuw1BFrZ5CwcI+L/P9Iqv6yL6fC83Mjho6h9AgyTr0GjVGCWHo
4sv+rK3fwW++mwXisRmk1UJSghbP00FDrU1PbPRTVTmQChwq8wdjjIERLL19m5JxaVyoRk1CAkvr
Ue7EPciuuu9jqMluQhL/1rgobZowTaYBa0PQPVklh0K/qcy7qnpPPWk7f1ykZqmRR9l64RrbJ2Le
dH3g63h1Y+otqT79u2lbp3UTS0vQJM2oYkjg/k+yu+Q9wonboay73+b7Das22ymoQDVpdk5WHP5f
MGXZ2nMJgc55BsKcCIfxMAwdfbbQw2QYsQQ0L1t9Lhe0U1Y23Vq4X8CepHSNY7KLPX5NBkn0iEdj
WOj/BUcE5UGeuqrQCG3AkZ9rN3N4zBJJ34bwwIF3asA9KKSaeXRisvRLGtbY1BZWeomhfGiTwoHF
13d41sYMFyxgeNFydbTxnmvmR4YHrxKdDPsm1hl/k2c2Jrg4mVhnJ3ggQktrap5Uc/msj6M7tP1h
hOCDY1SyJxXhUVunGujvDctE2ZxLnu3CxibTUpR4Z2hpAz7lgRzuslwWP/fkRM7i4f1tjU+jcTSG
TayDAHYIgAmr/AxVkPC2rF8KmSSozBKXPOeOtBBRCUF5TFH6jybtM2ME0q2sBjnZ4uIMLFk5YSxd
J5LPpGHAukkD0ZoHZN1AoYgc3+X5sa/9fQcRPvBuFoxHGo3MmHI6oqs2uV0BIOUXQg+puz5RZf7a
quEtirNvUhxdpkoMHIEger1O9SbhtUaSsfWd9zdJDR6XPa3WDg2o+ffNiCfwaoY7JmREDdFNkGCL
wC5nz6Akq/6aQ+L2jYxfS/hgqdOrKc7pldAYkU3xRJWdA2DeIs/087Pqzaf3kIVdDWl8f3JjjEmi
WqigG9m5rXUH5akQPVb7E7e/PhrfjEyVYggXIPo9I/+mag/g3LHDWHKaF4fT/2YMgKA/fUCP7awM
lfWMZeSAvkbnvqO3at/cRXZ8i86rT/tDEm4Yfy+QRrg0OJapHoHMSwN9/ee0fDLYx3/3/dwZoQda
AXs4vp+SpxkFoViCaxPfTRExaClYIfNv0IdVGKXRPARecbs+iU+n+LZwZi9xAGGRsG4K52pjao2r
TXh2edxFtoGjVddfsuheqSS7ntC9Nt/PhT9yaEvzMUPCSZT7MkrdPohfjEUmoCneiTZ2uPivaJKG
VhyEkHsYPAouaNo55of+MHvlgUA0+mXfBYQerULi3TKIDd2UddibaUsobXKQItleYXzr0teOjgdm
vwZd7rS65PgjnsGrKW6FooSlc1YhC5DuaYw0bEA3OaTu9scjdoOrEW6ZaG7pWpvleIbO7dCxSvNr
lkuOWTIT3Apphp4OYQXlZKAkZgeQnNFHiSz39wcimy0uOTMG9bNwSkxQs2VeGkSOit3UUEJv38w/
hOjfE8ajNe1Ci+IcEk0gg0MLbg+kYYUA/diey+fQA0vzvrl1bt4c7K7uxutPqYsW5EEDYHxhnqzg
VzyCApo+UvMmyF6odC+VzCHj0vUco7SpkUWHzjQ4MXTywSgSz2LVv3MIXn1Zy+tC6XQ0bAZBfIlI
6Zj5LFkmSZiy1Sc3YYqLT59oA87cWtg8TklxVJv5OBjkiz0Gt7QsJbhn4csgCi3/Swu8kFKYhnpR
48ADAeHBi0/96/BN/SsqvQGC5NRPfLT6ld/Sd131N1b5DGGFdRioAw4kzbkyLyyULNT67/e8j0sO
pCitkMyA0JHyg95XzjR+NwaQNiSyepnM8bgUAYBoEVQlnseqFmCBy5I+D+NpP5KEJjRg34kOOQ7c
WTiP0JUpilvCvNAo/RR4TcPOj4SEEkUJiRm+Lx6k7XlXhjADsYCjZcWHoR5/MlJ82h+NMC9cR8Mz
lo51UE16kaMpp/iijo9m/3HQHumAu15yP5qypi1hBt9Y4/JCqU2AAwYm/CzJnofIcvNJpmcr3sc1
wNvXFIP7OOdrS59UiZ1iY61B8ntZb5TVtzJxlC+TDxWTI3kPu7C+sce5XJoWMx6ALIhEY4dlZe7Y
/eJoqux6IkxEGzOc27FlHJpF68HOBfLipPFj5YuhPi/0Hhxqkr1C7Hp/zyC/M40tWUDSjKamqllO
S0r9HqQM6lKd911PiCbZzBy/Jym4btUECo9QHo5PGSQsla9J68730VMGOWXcJH9YxN+3KR6aaanq
+qql87p+MBhNlQUm0hK6pqaRuC3gDoUkdMVbu/a3ld/3v82moZHEaE0ddS0VVND5ZTilt4vbOMTB
c6Yks4oj6mqKqzOk9ZIHWQ0VS62+o+kvrXzdnzDxXXUzFi5kMzMgoWEkUPJI40/Y/PLbLte7g522
kRsxNXeNjn7t8944tI1KXTu2FtmeuJp4s3tsfgJ3G1MarYZIC/hd2F3vd2d6Cl8NR7sEEIv9f5D0
CveqjTVux7fMwh5oiVbjzms/NqBNQq3tIYMGEjskPmR3XIJLlIxjS7iMYEzQ0e0EqW+evoM0ic1G
nGY8ysZvlt4fs7B8z761McGNaxzmKFHrGHomyxnKMzoaBgPpLUCYpTZG1vjbeL6etbSqICbspeQl
0wGB+dDQ0h2VzCliWZ+GcOsCtALddbqqgvH6T1vjqAD4muPdIB7q9pzkA7hDlW5Ed52Ksp6ajx8V
kodO34E/eT8oxKO8WuZiwu6tubQiiDGxxVWqzyPx23I6asypZxkqRrydbUbJOb8102G2S3Rsj9Cd
XxuuFJceIYbkQh7Qk7EhiN3QohpB4YDgYvrnlJZDbCkd3ui9wYhcRWlvMzZJEpY4obC/bfDJcTGg
8ZtPqLPlqE8mGfnFjBFChO25Qhuh05aZw9jwABK4Y53nklQijG2d6qt6qA1oE3c2GEyWqGZAdW+m
j0qrOgbNPXX8mBHZRAr3mY0h7lBgm12J9idsoVF/6oIbLTorMmUf4VphC4NAuIn/+JvCaNVkUEvg
fEPid/0Py5SR8okn62pg/XwTy0xZmk5RwCUBeMtrlSyvqaZ+BgdxMsp63GWWuGVR0iypVQNDmVQX
9Z5jaqSO2nzSdZnc4eq/b3aSzZxxy0K6gmQlQVOuEXwKjIcJBZcCBM7GU29+TQdXxS62nylkBvmA
6mpqpdFKMn8esHE1J/2ogcVEVucVZ4nrwPieHjMYW6jpAZzV+rO/vLQAlOqPK9tU5ZJPMho08aAs
HBDx4KXjiP2nY9Q10WodrawYVIcWyRSMC9GpO8r6P8UxdDXDbVgs6HrQns6/hZ5a5ZPR4h1FRtUs
DqKrDW6/mlSrr7sZ6OIieR36V1smmy4cA4Abaxs4ZYCT/TlVWjnnZaSBuVXTfkTslNs/tUrWRS+z
we1Gc2BUAa4gkV9NhV+CXNfuUMRMVG/flcVmdI0S6FCCo4Rz5bleW6wMgMzrrPNw6bhAkcZRs87f
NyPc1XF1+68Z3pOnVvkvtWkeU5+SD2PyDP21pEuOi/ZFWlIUH9U35rgFalUdvS0BJk89rkW46fS9
Qy/D7zr5cX9g4hjdmOLWaYz7hWkrYXf4VTswN74YD6mrH/vz8Bp6suQtdOyNsTcxautj1K6ki8Or
pTwWMqlQ8ffDrw3VWEGKXMourRliKivltanfz/lXC+eu/ekSu9vVAJeqi8WYx7TU8URSNb6eqV8o
SFaSCNK4+3aEew/qOP8bCOfWQR+NoEZbaWTs2lkGZ4Hmcs9aRxse9w1JBsS3NI1xYMd4FkZvJ7kQ
y0/IsRwlu43MBOfMiz1PepMh25AcBY/kvis+gl3u3w2D82JDy8oqA++1pzbjr2SxH3Rt9sx4+fnv
zHD+2watUdkU0LoitpyqnrxEe6zlBCTrr31zILiuPq/sbGlFbc0TkCEQXfbR2eYuxIGKrwOSwQMY
ZKx39OqtRcP/OhsP57NmZck61oKY3P7WqH9lkQRQ8w855mpg9fbNma1YstYMG4zHmnF+NujF6rtD
Sm9q40Ci6Wz2vVNVR704a8lZZeFpf9EkSYHvcyqtKaxaVPg8kG1P9k3Qv++RbjOBXFYwB61U4xHe
t4psmd/NQ30EIFwBrxqYlOdTZ/r/bkRcdihjqPLEyKR+Zb/iQO/Ek2xIkpjlISkpKWZbGYE1V6Zf
S204xPAbW1ZekBnhEgOrIpYnEZJcm3witrtkEa7FsoudJJZ4BMpcJVUODkOgrBqn91H4esyP8ei2
3wffOEQXvADtr41wUOirQDGPqejRWD/f+DoI/pt5apAibH3wiyY8JXrlxrnh75sROjWICWGHGqbO
9xBFdRORLsUjU9v1Xwdl8IcaSWLfhngoVxvrb9gMJavDLC/0AoT4bEYRo3qwF+VStKqkMCkbCjdj
cabHRdxACmM0Dv3waZKRo8m+n8s+adX1rF9AzF1Zr8HwaOey9EZE6XqzFtypox1BddnjWu8ZxQ9d
SSHmd2rLv1q08gT2a24/lNmzncjE5cVJdWOVSzqU2sFSNDaaJC7lU59Ctkb7MLmjF/41PhfHRX/P
yWdjjss5aUVUdcIZ3Gtbeiqy6FwvtUs6WT1wnas3W9/VDI/2tyEmXtTBDKq04bnUjgsUyYaxd2bm
WpMtGZK41G/aRGcUf6Ar408H7+3G6jUb9+DoPLuQR/QSr4PUdntY6+LDneLJ6LfEZaaNRS6kejbU
/VCi0xDATNsd7CV6rNHDfq5nxXDDNkLteBlelRgd+kOZxy7TGvr9PVF9HTQXbgnJtLZg4ItYgiF0
wjBLfLOkn6sIx799S0J+TN0CYQihaNBAG/Cf8zvOuTJPFPSp4Udo+K7oFeNIfPzVh7birb4Se5xM
YMVBii67povD42qb71UaaR5aw1Ay1B7Yhfixj4L5y38YOKwPMq+VWuO2Mi0HPrUPMFJ2nH3DpTfx
cb4HszZejJKj/rI/r8IY2QyNO+yWaBMMSAoi6kY5dMttYS6OXt+09pd0nCVbgPAesjHFRYipdSFc
0MZ9p4gvVkMOIegO5iByQ2JKtgFxbGxscbExsATwuRk30blRXVX/oKD6lTuG/bNvPkdJ7ZQKAuPj
/lRKF46LBittSBcWq1rOYwVe6LUYpj2OnoZC9niSEamuX/YmuW1GyO1EigodiiFn2Omi8UMe9qOb
9XXukKiXsV3LLHFb0pwZwI1OleFlbfzKyuZsaeb92MoiXGaG24MU1qRmOoGNsWlPdPze935BZAe4
1cXeThqyswEUu2rwfXPRHAZR2lg2OlaJC9h/dihrx/S12bUc4hknvK9o3r5XiAPsapIb1qhpNXAO
FM+XGqQ8wtQBC9+oeraCx6mw8feNiefwaoxLkqaiRWOXA6ia1cmdEi2nMPrayRZKvNVZf1vh99Ww
GaehzVC4mI/WMV+cwgu81A3PFt61S6Rh25Nx/6/hurNufPtBlAVzlS45uMONp3I4jZkMTSo8dm2G
xKXBXEERiIXQPP8PXcFy05xWvHJ8/657ysYQlwRjJR+mZQI+v+khBzgGj2OrfbZDmYqtxBEMLv/V
ygLWQRVmyvRMQfoxPcehDK8hs7F+vjnSRxWeJjsLotNg8D1kKblrOurriykJWvHagxFbpSsjJ19R
oNaUsyHAhbECYl2z6mNUNOf9sBHvTFcTXC4lLKZRaWir7txzpToLec66zKUyiLd4wq5muESa4C2u
IgsSKc0SDzUmJw7wUI13wf3RyCaMyzhWp4fGQBvda/TkZCXq2cpkaDoqmzEu0aB7PA+iQQHYcjiq
3U8r9wL1XKbHtDkYyfMS+2P/WBbuUPwKjFtjLNy+v9EjSa1JOJ+2atoWQURpNr9s49izoIXkQ0Jv
jfm+YvelLQP9ymxwa6YtfT7VNUMDl/pT7Sp3oOdBhv8WbRF4i15vDhZVger6M5AMdIbSLAVuIVE/
jMrZYO7QfywyH3IdkiOYyDW2lrgZW5bYzApQTHpGd1Dq+JAOi7/vfMLuma0JbsLMoM/6rAO4pPZH
v3xaVQ4Ud3oyjys0rZGKxctGxDn7onbLvOBR3zNzLXHq0FY9YiqWJKSER7vtqDh/n9u41ZcFlR/9
fjkwvzyafnpeCbRS9HDJiC5EPrcxxgMjpylpoVBd4F5Dzgk4QPtLIOPslUwbD4q0+z5pAP4EMZ7e
P8amdSdV3pUNgt9R2yBLowKojoR912M8BjxGMmSYeFVW1njNXnmh+L6ciGWJWvWahYPIclgrpXAD
Nz9rbuLLZZyEUboxxg0obDstSQMYG6uPbXQKsGcn5UdV+5pkiyRMhScsHFH/Hhh3Smj0CT0VAbFB
TFO8qGAvshcnuQf5wof6dvW5IHcGGTOn0CU2NtfPN9u5WWADRpOT6YXZzQh4Vim5k60hwp/htmPi
slxhLSokNYC8URItcppyBtBzCJ9DNQEZzqypXprXIIedzlYu7cEUOuNmbFze603TUIsJJEz0e3Cc
v5iHDEfWzgkbr/gaOOjDPKimI1Ntk00olwn7wUQ3JqhB8RwWu6YSfpp18p7taTupXPrL+2UBcHAt
3ZrPIGSqih9Mpmwu83su9TVmNJc9qHe8tuucprpj1S8zuGUW+jmkN2jR/WwzHB45BdxFkoLZLfLL
X+kH0IOCeI+cy88dyuvZBaWWdxwtt+a4SouNfu+irWrczQDyrCAKRzN3fzuUTN7vDLYJqkTt1QTa
n9g3lmi6dGkKnLFSqQk4ukYS37Vpbv6yrcWUlJEl/s7jVwILkNV5fSYN8h9W90QKqGD1EhvCGst2
9riEYeRaz2IdR6MVJDPeldjnjfv2nN9Hkv472Wi4zMGazjKXEX02huJHPajRw/Mo1d+RuR6XIrC/
kyLRyH+kE8jHAoXF7jQ9rlxW4T05yS7RkuTAowvifkaHTI/LU8d+xI3l9MDy77ve+oN38u3vgurG
9aYemP04AhHRUFjKSSkSlBJXSZVpKrObrCsymT/IDHKJwih6W51xjv3dXqg4EVRZiWselhNKwyla
tn0dO1dRurIrtWQqedhBEFfzkq0NTIZSe70Beeq89ffnUhjGQCHiKQ6oehDt/bk3aiPrNKNtcKht
ITcY5WAm0HtIs5pdeou2QHIEP998+Hc2uemkOriYExsdZkravLAaE2cR5YmkwWVqsr8gGnjctyds
zDKug+STrxWrOLaD4Ad15/iJeimIzQenOQ0X/QKeXwDC5VSxQk3JrU0uAxsaquoRdIq9VUgPMfeI
5Uugb5q60838oB8hMgMEfHtDTmrumLfKWVZZEsKjtr+AO9YxUL7oNEFjS1C5Kz3DWsoyK5cdci88
yDSLha66mWLuXNdGvQp4JrTYknqycEeOp4PBLNntXJgvN1a4xFyAqqNLW4AUaHavTKkzEm8eA0l6
kRnhkjJec6PJTg3NM61jldwv3WurvafXbbs2XE6ezWqpuyrQvAANR0bzIdN1N5DyPawr/CZRbqZr
Df5NotQDZarRILpSlQZHBnnY5LCiWKlf38tRa8Jp0xgQhqaJ6z6PPx/aLk67CcD6//+BTWKCj+OF
WACSQnfG69Ddbz8Bg6V0kh1Z6MfXUfwOqs2U0QpRG0cArhoN+kba+7GUFGSFBhjBYx9mCZURbk2K
Sa+sIgDKR9VCfyaL10yN5PAnnKaNCS6n22VgF/qAB1u7Se5SY7oZSYMCYOVL0ur6PW/ca2OHy+NZ
Ps59Qtd3DW99GF4OxKfOcgKq+C6+ndD02n1o3PzZPssQ+hLDPM4USCw1Hkbkc6qM86lUJs23cvtH
GZotuPAfS70DfbbZyVpHxPNqmiZIGUwoNXEpPcjTCGpHIPLq0i9MiZw5uMyaDNO4TtrbSb0a4bJ2
bU1xjtvUf/eNQ3rsD9Epl6LOZWPh8nVZpEbMbAX5enju8fDLvr/vegWtKWIbjOJpm3OPPEuMmg0T
SnIpKFMTh04LOgSeNDwvj7KKvTCqrrZ4j2hKgIEVA7PWp3hLnuZDWtWSC494P93Y4Ja/6XIaFBoa
EN5yRv4/BM+Ep/aNNc4PwJMCDO0IBjel8auz6kOMAFd5HwSPEbbwxK/wvHfeD2ihT2xMcj7RozRX
zQ2OuQUOC/TnMjmxTCtWbIIZDHgpdKfwl4Ma7HCjGuoM0FDwld7PsTem78ngOgrnVLcs9OOtP2GT
wa14Ccp4AqRhhlpbYc9PjKaR5IggdrerDW77Nuw47uIcWi9Jd2HsQS0lKyGuNW8Gwe0SitU3rF75
m1tf/7ziMpLnyLMiZ3Lbc/GoeNMoGZHUIrdpaMZAQlQB8YB8Cb+u6lmw90KP9iPYvMAmrklGuA7g
TZrbDJBLDm2WlmoV4b26LkKnIgqaT50O9I6BecrfBxU2rtZ4mEtn95M+drhxNN7kMbd11eRY+d3s
TH4J6qayOO1HkvAVaWuQyxVTVrVWEyK9WpVLD9QLL6AXHW7itYa7csSjIbVx8akkR4nD62+/tLmk
sVADHFw96o/tfK+wU1285tPP/aHJTHBJguQ90RIzi3xjDTFFeZwpUGekftk3Iy4Ub5ZsDcFNGJtG
H1mLjYfxaHpeNP80ukBX3rKjlf40bZD8qClg8iEwt1Z3inrZVv8Pyf46k1wW6bW4oWqGCLfuJk9x
Mg/ooQ+g+YFEsiztiov9m6Fy2WTqLVotS7UWaFbk16ptqT5Uvn3scDl9j3DQysW26nWDZPkNJFYd
Jq0JEQpsCQ6zkp+qLPb2106YHTcmuKXrw9pMcPfVvZDO/mCMHqMyuSWhF25McMuTR82Q1wGqj9V4
NKOXznat7tf+KMQ3+I0NflnavMmsFMe9FVKjfM796EBXmQcbKlXFTXcD8YNbHUHc3mR34+zZD7LX
Mtk8cptA2i02K3L8gDCPnKJRHZY97o9RHGWbMXJZH9BKs7N1uPk6RtVtoaADqvumAikgddfU2JtO
+GnfqGztuNQ/kwL+sOpKBWDDMEHahcKB0zfZYd+MOKxw7NRXFjUca7gcPOOildCxj/w+WmGrqH8U
30wMTD0kN9Ux8PfNCTe0jTUu9RZJZ9vlnBpgR0+9MXwx6Wu5fBr/j7TvWpJbR7b9IkbQgAavdOXa
W0kvDLmh955ffxd6zlax0dyFuS3psSOYBSAzkUizlvZTy35eliRcGOeCm0oL2qBIUVU/zN54k4Hj
cHmIvht+6vc/UsFpbSohknwq40JAkpBTwoTMSLeO4EBNMl8NMVwXfL28HJEATgXjyqhNDHLGXp++
ZhhuKHvB4LhIAKdvKVQ8jQvQnqbz96lBm5qIXWFToS0UlfH6g7bxYyDdMip6OaAlqa1OaVA4HWCk
MXUniNDYPnyImFZSOHVW0yiTk1ELXDnFXWg8puVVKU+gLLmKwUobiYqmm4uiYHHQVBM8mnwFuo0H
aqDFDxMa9dOEiEwNTzoR6BbzoB+WtJLB2YwSSREpphovquCurRy93rX0aIkm67btZSWGsxcdqML6
EKEiMR5ZMX3Zp86ym33ZBfOtL3LaW/sG6hZQQCpAhcXL933cMkeRRfSKBQ6NX4fHfDqZo6AeIRLB
bVuZdnUFJCu0BLS1E3bDro1zO5dHwUNqy6OtV8JtW2GGkzp0CS44Q7ZT03QWA7Nnk3lN9KyyR5M+
/v87grU8ZseriK9cpDGsewkTkMq1SXZGIVjPph4g6QagYgVk2zKfoczSeemlBEj5020H8sweTxyC
OEs/QhOEjOWbh6RquHlkqgDkgfObVh+owWRigGCmV0u6uFPzLZ4X5/KWbb7azJUUznnmsyFNyoyy
MnihhhhALXZ5o+0D92cx28n3InZUIS7tljtdi+TcqZwpk6z1oM6I89Y2whdNBDS25RVWAizW0brS
gzQC+GCYgli+qg+q5Sbl4nbtD0ItV7B5zE5497MWxJnqiAo24N6h4Aw1FK9CO0HvxLJDYRQFIREl
k0AfLM5oY12f+57RryXdfdmXdtvcl1X3l/pgcTZbxUlPKAAjXRDXH4mj78MjdfR7E0sC/JGwn0ug
CxZvssocpxYaTN2qfZTa0G6UzwwKrs+IbetKGTpztCY83qk7D+VPM+lSuw1LAN5Vf6sMXLSfg2Jt
GS3sXH/MX+J9epQc8is9pHcZuvtE7RnMRi5pHuccKpoMAF0FdAXZARPrRL0RSd5mJ4JMER0P5x2U
PBujSBpNV9VfEQcP9OWyBW3eEGfvw08uRUWIHkUVPq6r7sfqQR7u0UFvL9mdGovYaDfNh2isrsSA
S/isnhrm9RQreCPr4V0wHjv5WyRCH9xcDTGJwkARdARy71UNSIpmEWim7o7t4qi0O+QUCf6SelVs
7KKoFy1p08+t5HHGMw+4xvMYjnRQf0Wjn06NLYG8T5SL2t6587I4C5rqYRgLjY1dJ3uivRrJYndj
LzCfTU1brYWzniSEI510lH+DHIjYv7RMoGmbD1VzJYCzGGQ0tGmRwaGUzH5U3v6XnZw64J3Qgzvj
J9B3gewmAsvZzAKZIBHTVQsDSYCBea8SC+lKqpRI4/Epf2ufCtllNw9qJYy7IWhiEClfAJZdjIZn
Tqrfq4s/SqKZ6G0xmDO0wHahgljj/ZrCRleqIEACj9TJlVw214pROekwPF32DVvPFQAMmSqxACsv
8+/GKAzyNmgAhkv717i4yQu36FEyk29yaQ8G0MvCNk1pJYxzdMSMKakCYOAWyewMY4r8540u/V5i
EV/Q9uadV8VtXpCSfiAVcLWCdDfSh1izNSBmX17M5uVwXgw/hDQWwGfU+5ldDiGKqZLHKoBsQvKy
GMFS+MkjYFlUvcq4aPQZhR7dtjpql6IWy+0A1UD5T7ZkjRJ+xmUqu7CvZBKiad7aaVf1TnKKvXzb
uxFG0qwbEf3fph9CdYkaqKCaJs8WEySExjSK8KKMGhfIg0/yJOT32+Q3NFdC2I9YxSSAp9MXtEaF
nrRXj8ZzcRXfEEexy2vjMN33GSbuAru/rXYiy93UcgP7qAKA1MD/93I7o1noEjCAZDMHVUd+oKn+
00Jdnw6ZqP12eyPPsjhnpJqdrKgFPN+YUYealpuXIhI+kQjuvlXSdpyzoAHVn+4H/ZP5meETc7Vd
3DHpQy+3fYmMHJAekeA6mNEuk9H52DSOSgRvy01jWslif1+pRAHU0b60EAm1zYuhPmb9Qzv8vmyv
otNnf1+JmMc6Q4kbpVPJqn+0suUuFqhCkWr3tWwSvCNEsrjbNm8tuZusyHDrqXIB1uFHi+GPs+a0
bSdqeBBtHee7KZEqhsdpuujRd7Qo2av9cFWN08/L2ycSw3luY6ZhVoLeGNhHsS0V9KQvskP6wr8s
RqDU/IRL2i9yKA8R2jcWv5C+RNmPy98XnAw/3hIDTzWnPchUSNbsyjKqnICkt8VEjtqiiZyAYM9M
zgkUJCpVjI4iI5PGDiXzszInTlz2z5fXtJ2YOVsPj6AbKuFUtjFLoHqyw/ozzYfWN2x0KvrUFQFW
ihbFuYVRlhNZCXFCRb/X1UOVHcf+9+UFiUSwv69MFbiEZk0k9G4QYNhm7atu5o5pCKZORJrG+YOQ
dojvtBjdGtrLULxIRDCD+C/X3J8rgM9gBSqty561g6i7id4qPvnOANljR6b26GJsoXaWBrw0HUpg
osbnzaeYqRCgRaHugJo1t4GF0jaNhKeYXn6Va3V2lEi+yqPhVxZp1xLV7i+f12asehbHJ/CponZE
IyAszswferSbmp1q/cdqKluewe/iXha2eW4rYdwtbhRNIA1khHJoTzKm5jWAYF2WsB10rURwdjta
YUq1OYEIFkE6yg+KY7JBT+80x7SwA6cT9bO+tV5+yGiYwDABsjIbWeNuDDKbSirPeJ/3i3ZlxhMw
CBan1k13jm6mNN0V/fBYFdKLlom6Hbf38yyZuz/kUVEHeUDrl55J+0KP7hV1/sztvlocp47YB02p
manRZi+33zSkWRNNlA64vA6kp9/rvNKjWS4zRuJW6lXJMBSSp8tqsemV/qwCDajvBRTADUk1I0au
eH6ukCyOy/tGBJQoWgSneROydH2eLqE3GbsBAy1LLOIG3pYA9FoZPZgKkC7er2JZoi4PG/jWqfXy
6FfQvH5ml87f59xquUR53AzozI4bdEElql82X6VKBMsgWgVnLpOmNfIc4xJSqRclj/2nIAxMwNH/
s02cVZS6uQxJjOd3CKx4K1mugkq2k/ZzlnEWw1mG0jVpCJYB9F3CoWVxsmf1ditp9pcPZTsRc14O
H1ZlZt21IQZT3dF0uit6Ynzdg+nQXYZEjOhlzH70R1/2Z1F8jCWHbaC2wRR6xRWbm7AOvV8fsqOo
72fbHs9ieFuREMCbhkRcswFfmWrX9KAJG5kEisaHVrhqJrWqYS5FuAvU0Q6az0xjrTTNZL9gFex0
Y6WSHFlbl9A7s/NUsG4Z82NffqboudIAzu5p29Wt3CFGjOXCbvvESYPnCrIEisYenZfOnjN/A7Ds
0iTDC3cuK6CwXizqyIeJjc34/UnUBik6Hs4PJL02ojAUgNS0fqrDh/wznLAmeg3AQI6L2eAZPzOj
Cq0wQz7EQA+sOdiFmtm0fO1zv8bs2uW92zSblSxOEXpjrkuMN4Reqdw36uOgAqLlVAM1e57tQT6E
khDcb3P3VhI5ncitOa+1wGSGOrmtnd2yGRd2YGiTvYL4whZVVDZtdiWRU48uYliPESRq9aEcQI92
UkTxITvyDxq4EsGpBCWgg21abOPQHEh6Y+Vfo8wlUD8RHNv2eekqLlEV2Tk+HpgkUDpZKQ0x5cry
jNbhv0UokTfdPiQL0146JYbGc24RpZkQ72I9UeYrxjGbvMtqt30kf77PXw1LlnfBoiPD2JqnQTsk
6SEbBPHf9pGcRXCRU4We1yBnS6h12c7bu2F4KUliF/K+qgv375bD3QplUtVNNkPW2Pl1Jtmh5o2h
CC1l++jPC+JSb4HVVnqgquzog522l7wKwOndTlQ/ERw9fzVMUhiMSYijWVTwiw5QaTXcXd6u7cjA
Oi+F8wFLrRVSy85Gt0cPHYwOKIZ2JmbcouNfarLJGb9ZRmUU6RDVdcfGvM9EsAqbXePmai2c6RvK
qNGWqTJrSAhPxlFzl9dhryIAAWmS095KB/VVNIO+iT+5lsqFimMfpDRnUosr5Xb8j+ppe4KJA8np
QJzUHYHmBADqfemLh2RFdsXUdBU6tHmfl2BVQiLdPBDjNYlPGS4JKse+MYhINNnhfHSrf/SE7ypR
2kSJqwyHV3QlZmrwCqrJsQroPh2Vw2WdFIni3AUhnU4ZVpXXyjuifTXIax5805ZWkKQVqT7fUmKS
aNLLGGOEGHTRfCRnfAWct/kTnvnCatF2jg5kt+heM0B0xfe1LQQwNQPBWY0YaGjuUiCFJq+ti/eR
H5i2aJBB2fRQK3GcG1QKPc7S1GAeCs0YXhTZus+CMevXsmMtvCrKvdHeeM126rUsimQ2D5DqugrM
WxVsFpxFGFNH9LoAjWyOAYNucDKSODmwG4OHy4qy6R/BZaSjPdlQCB+cZyqJrWiJkD8DbKK671JB
Ck/0ffb3lX0VmoVrKw8xCFreaumXSPnyd7+f8731okpxECP079uHieR2oAuGZbczWasd4lyuEgEF
iWgotWUHA+F4+Q1wJm7n9VehQ15HWzTFvokUANS1PyfCeeCa5FIQtTiR1tP8yNFOUYGwEiyHmBSa
r+ADb4PQFmVatyIYC1RQFLVyUFvxpkWNGQnwBo3wfZ2p92Se5skBDSa9q6JYeF9u6cRaGGdY4xKM
xMBT+u2OKX41twlmC36oT9NxclgHuT4dRa3xm7tqycA4thAAWhgIfa+HVU8ntaEWM2aT2pNrOOV9
eLTcYF8ONjrTHjoHN5tA+ZmR8g5/JZQfFg8RYjetAaF182MIX6TyGHdeGzyosIUxF/litm2XpHE+
f87iuh2ZtNEZPWA4+5XimHiHRPvycdwLb7PtU/yzo2/eemXZQyCpehFAXGXuh/a0UO+yZW8aHnqt
gA1KNBNwspwhKLE+WGMEzNjJz28UAAdUlj84i1PhvICD84wH+GWJ2ys6C+R8Ln4BXnMyI6Vpq12s
N15vVv5lEduLUlRTljGQTChPu6YZiZIMBkBkGRkle/Pkjv6A8MZePBbeiICMt8IbwB7+Ecc5r6ha
zHSuWFFYq5xW2ykE6PrJq1p7IYCaBWvbujDXwrgDA+NSnBYdahhskmdxW8fCKJlih15zmnBuDAuM
7sI3AkxRN+O/7CtasGDdmH94+/tKG2k+56qlImmCRJa/oH5XOvG16U3Izxmn/iSKrzZVBRfmP+LY
31fi4nFaGlrgWjPVK2phKkWAnyD6PnetgYhFrcAvi+pTpbl1L++MtH6+fFwiEZxqNGOhDtaAKYGM
HqLht4727csCNuM1a7VJnD7IiUWKcmaxdW/LXuFLXvKKzncnvet22U40JbTpbFfSOOsNChiBnAOZ
VQEcnD0Q6aGdlm8FWi1opdvZBCyNctldXiLbow8udyWTu1VwV1cZwINQyO2C8DpsgucACNEOSFoH
Wy+L/OGyuM2Q1FIpZmFUC8UHvgWVzl1VToiM0SHcXGluEdl4QPgx0MG+T05wu3iNk94yglmGrzOI
OLW2D1SDdcFBEdBTcm/2fEnasTJQmOi+MHb5Gtx9w7F3F+9/KcBum/RKGmdj9dAV6TBisEC7HTuk
wdk8+M88tk3MnKHk+z9w97Lf/+E4NUykgg/W0pCWem/VRSsr0jSgG5/syHFxGfVy/YU9ewsvdqlw
AH3z2Wut5LEbfeVFejKVtGbBd+spPnb1kLlA8EImJLglNqYpPMufgW3vFj8FeiRaKHeQWTVRJYkh
WL02dtYRc6Vud7KulHvV73aFQ0Svme3wa7VS7iwXK550iQkk98mT7IWDG93GuxG8C8W36Tq9A3qZ
L0KB2ywIr7eXc6J5jKqvFOE4rWnfTH7Rui08gyzdpMOB1p1tAa6yXEQ3PPvqJSXi/OqUSdZSBKhx
RgfFp8BNlYLTeDf7gR2dut9zbidH6mbjp5ztaoc5Z2tKlS4vYLZwya46yB6mxffoD/0S7TEtfiei
B9xszADtpQHaZNMAbDgnDZxWZUsk3H+A8lbv65fFxRjYveSkhyv0Q2cv7HVcOaMtCtE2He5KLufk
5XRRQ8Sc0CPlupjwIo8N0M4chkhgIZuX40oO59iLkSRxRSFnrl+ifDdq3mcs8CyA77BNpKHMSgUG
UX0BP8KRtbX87I7xm2cTN7Ns6uRKGufYtBCTJX0l4Q0rz1dG2b2mU3rqDevl8qoEp2Nw/mwwlGzR
I+xauxxm64pqL0n/3OWinrDNTnyGFUgNRUU2n2+xnbqlkUYCAKsZw9S7yPmx7PWbwrTJofFYkcxZ
JJF5bXrMlUjOgSEdlfY90q/I8Q6u6RePB5acXJyvqts8i/h4N7VP16iGdyrgEfgu26yLjKFXIGzq
8xdjnh+B0ilQwM2jWongjsqUM2noFLSrK2PqFLVrVKOb0gMNf11Wie1b3CAqQXWHteYw1VzdcV1M
4k4eFGQWzGn6EcVp+XVJm+iQ1G2mgi4qKVK7kXLzBo2lyQ7w5vHvlkwFRv+zSLrNsjy8JuoIxKG/
/F1sg1a/iybZRKQWmcvO794QWZQ9fUgxm2/Z6lUlhFLffBuZCv4B+NZU+UrXoJepKkfIIqEy2RlH
k17HZW4Xg+HS0kcBrMtFvL7b0ZpJgO9GicxGw9+vMMxiA3uPFbbooEYArp9CL742IhstC15jOKLa
xPZ9exbIl8GqOIsqeYbA0Vn8eB8f1cPsG754M7fDiZUk3p9Z8Ujl5E1SesMuu+GU3pfIy5FbBllC
70KUml2Bxmxa5UooZzKjQma6pDhClpjL94mbtM7P3s0eGtBkZw4SLMId3bTSlUguTluMcMJ4LYpk
wxcUydxylx9zjC9M9+lB2qn74jnwxr3ojhXuLtuIlWn0aaDURoWFqjvUs1CHya/j43RSHrSdeQTG
7e/2h/zt8uaK9pbzEk3QhHlvYqGG/tSR29EUdQeKBHDm3udyHU4xBMTqdQztqIQkjCzk+RD3rc6K
C4nw8qybboFOzmQG5CF1ZSPwSB/YhDxJU+7/3YZxgZA66rmaRMy4pWivFIpHWirIQWy7rD/+w+T9
h1rmGZpRWOI73CsnALTAmMXk84KT4atiVmaEtCQQU1enIbtW55fLOyVSZx4zsTI1AIPOEAC31DtI
RKA/Q03s/mt+1aKnqnju95JwLFkolfMWE9qqjDmBEXX+6C0uXunE7q8T13KVHbgfHYwR14ojtF32
2Q9aaCmM7QTzgprMG1KRJ+MyILeuXncug5yJfOup8hav/h+Kp+xjl4RxRjWbUlOkOlLAtC1TpyRd
4DRICNmmokeu4BS3F4YODt1CrwgaL987pWYptQYY2IDq2c3/YfxvppdkCMBkN/FCV1iF2Yz3rLM4
prUrH1hUuJCBewRrxksKqKISqvol0Iv1HfGH1NZfxKXoNxbLj9uJ/I6C5ANiJe5WM1OpTQA6ECL9
0B3MPf1RPyu2Ci5xnyEvFq0DFN0vGvKngMy81gzH+gE6uuheWCvZ9GTQnn9+B6e6eKf3qcnq1INv
HBU3Bi8jAeCUrNnk/4DG+/34GPqaACVnO2JZCebOeFTjAEVPbEADOm3GQhn56iF+u+oCj+4FGrXp
eFbSuCPuI+R60IQCjsvrMHbCEwJArw3d4kTQdNDYeMA+10LAWnaGH86YKqZqorRhArn2vV518lxY
YY3u5EzKbIn+TqTFVubDrN/W6uRa+bXZubmyM4JP2c9ZMF+LqlKlncdhZNHL5LJDpQ/BvscQRbPL
HNEM5KZjoKgoa2iXRN2EuwsbSZXYNGbopeXJmr8sy77XBRHDtoNdyeBuwHomxdCmeFjIR1ra1Eeh
1NUfSsluvNlVkQC2lfF/SBJuas1KLHeAIEGSABYFsYp0LVu39SyYqdmOos8C+PtQCQIp1iTsHaui
DIfk0fRmX/NQ9vUEBiA4Jf5i1Gu5K7oIS5EUm5GhphiZ+IYMGUaLbxVPtpvf1ivIcESBtGAH+Z4R
La2UclawwKTVHK1o/aLXBdHRtidZbSLnSdq5njGDjaW1XrDLQSkVs1rQ6OoI1a0HwHdc3kp20X20
6j/6zoOQzBkxEcZAXFieOvM4JV+M5SYTUheJxLADXV1KUqeEC3huQi9Xvi5mDsK+xyzBW0cQ+In0
grvWw1HKVUw74e6zXEs+0dHNPzMIghaHfxyExTkIda61qjTYhsW1Axacp36IHNqZj5fPhfmAS+fC
+YgprxLQ2GElgSWjV7L181nxhtFIbeAw7Y06vytlS6R7olPiPEQe0QVQO3DxZBc0NoN6nV77HaxM
dmp38gqvmezxVX0V1UAFx/YBYTYJSznTZ9xn6lFXvqfa1YgRm8sbKrBdyoUowEUKQAuIteWhHyZ3
eivw6qLvc6FHVKtUrQrohdq+JEBwMaioY/uNseSjTqATGKk19JDxFfi5CLMhBqM2MnmL/4Y3eaT+
hAYvRk6Bu8rRnfaRPej7o3iuY/uMzsI50+pHdAACDgV6r8yuPMRuRabnXsq9zxzTWQxnXoWlIg5P
cdmP5ImOV6H+/fL3/+WSOgvgDIsuw9LqFtYhH+N9+Y3NZFq3hp98E9HQbRvTWRBnTEqZNr1CmaDh
uTT93KD2svR2KC/O5SW9Ffd4vWBk66ZiyoBA4W9DedDaQQvwwGDpHcPJbqPfFUgFWLDEiilmaM+A
+32uD8NOfq1SO3RF3fBbyr/+BZzy11YSzNObe1/i01h0h2oRvQ9FIrh7cZLRcY1hKSjGEi12PhHi
aLqQlnlLy9cLYb9idU/VSRhqKevtnsvYNpLG6QfF1mIR/9dmFWoth/2OlZzckqYxbbGaUAdNlrXY
0nzfRsHvwax3Y9G7+YiZDDCQtc1j1Bg7CpjcWrK1QgOdN85Ufoyy7umyGm29ndY/iTNwANqQWmYX
29x+76PeLcyrQbuy5AclFtzSm5n1tSjeyKVKy1WWMwuug91yiD1gqCB/XT6F4ET/HzIaIt3hbL5C
Q0M1W5BXlTZmeJaD+Zq4OXAsrZ8L+mFR75tPolhxM8pfL/Kj/QeVwYQiie3pV8AGHm3JyewiQ6Je
OkbHzFkquxXsrWCp/FXaNl05g4wK2XrQ+8SVflio7l5WlM0QFShfVDbRyIG+S25lo5ETeWEMLP2x
OkSVzSihlG8M9Hj8VYibp7eX9EccT08RsvoVrZDQYL0G9KTB8FEg1q7jQ3tl+LnsSgdd8J4XieSC
hQRkDh0NsMIijXx9iL3KUn3BLjKH9dFrn5fF+Uy50MKwT/GIf3stXeVe4gINKdwtzoJIa+7E/blb
L/jVufFNMBkeTFkzYSOLq2BX+MiL7+pDh3eFmBVVtIHs7yv/VoWFpvYRFkfaX6S/nkzREI5IAOdA
ad3TsVCwFtax8DC3oExvG2XcXT6kbZ94PiPOJxqtpXU5A2Aak8YegQnQT48SDLgNjlEiGs7+F7d4
lsa5xSqqlQhcVqx6QUHCsl9O6p16UHtbute87llKbNH4CrPUSzrIOUYtoVOHXi3sohXYdek18YtO
4CXvmxgUCC3GPV4ub+j2/XpeIuc6gP41tz3LaAfGdJBi6mdae99MrUCMQDv4HoUWMWSnMJfRJ9dK
4Fmt4HUm+j7nHzCkkmQI0RGJg3lD0W41UxMEdYKT4RsSFAnkqoaGkzGCKz2unOmXpDzq1de+eFCS
xSPE+MT7aOUcDC6+Ar9Q0CUSXJ4SPEvWjW4JskMCUzI4j2BU0jz1zGBHFM8V7TuyiU48OJJ+Yw1E
sHmb3YbrxXDeISSNlCAfz66M6I44hd9cjTsDSTU088ZOumOjN8Y+fsx+q6+faYFYy+Z8Rj91+ZDV
WGhJv3Tx11oVUextPmEAq6KhLUZXQVHMgV0EqSFnZos7Xj7OXoSZvf/y0qknURV3U81Xgjg116oY
+O8ZBMXZr6L9Twim5MvuYFPLVwK4O7AN+v+LVljdQDt1+5mRhAjXsR2xrORwym1WwNh8y0yiBIMJ
rMhZTsZd7LDsZHP9GWiC9fFwmq5oRTqPE3ZtUDHRL+NGX+Z9FNSCvRMdDqfjDTqG545FemP+qKRf
ZBFXjXDTOEWu0oa0I+t/YQFsC3aLo3mTOr2rOMO9+kOU0930D6sj4i6/eB6yfJHxIqJtCGQkbUgP
kaR7kkWOxdh9Dwmd9peVb3sDkeOnQPLEUCG3gUvYZYnO0tXsnScXT6R5vCxg+0JXzhK4HRymtppy
pgnykaVrxmeWqEm+M7xVUN46y9fL8jYv15U4bgsTC0B6b+npGq0rgWTLzXEC6cRlIdvndF4TFzLE
WhZoyoI1zcX8M9d0O4qvu2Z6UfqHJBWlvIQ7yMULtOyHNAAqHILkyZ2/xx5rvp39GG23yX3mfCZn
Q887yL+emj6Zw6DG4voer7T4jmDutFCu80JUTRMcFZ+NHGlOFmDnol6ovLbxTVE8KnXxdyfF81lV
CeghLJZCjk0ZGOOv2fItyr0ZwFzC5Ww/dlcbxzlYLRtaBjGNczrKqHFnPnL8yk1zMj280g7qfnwV
k6uI9pDzs+o4x+asIZa0DOsuWfSD1oEoMZLJJ8BTqEJVRTcw+wQ+nPdvGQKeUQm4YwjLwX9Cq8Zu
ssdpKAWnte1ugdHNqC80RvH3XgzeZhoK9+ir7TAHhGFu37wpvzCoVxWN9KEI5mxz84hhypoGQgfQ
zr6XlhX10JiDgcgfmGZVdZQATWnIwn5XtjcfHhgrMZy3KIgZLN0MMYAwAJUzGxozPVa91ZzcLXbC
xnkWMHyQB04SdKCCRcTgezb7OZuTmKCvg3VGsvRnvguvNXQ+AAzxIIIc2NxDoMOo6ArRDYOviDeA
OydaHqK3Ycge9ELypzy5oqUIT3Q7v2sBj1eXwQ4MYe/PKsTkfQ+IfeJqvV1mduP3aMuJHEa4EDkx
sv/okjkCs+VWOUo76yTu79jWTZADy6aMMVvCZ3wAgzMbWYVsq5kMTg9PnNwBjALTQ9EY2VGT2TP1
Y+mwyAcyUufyhbN5TZ9l8+mfNgo1dPKDEK0jqTvF/U4Pl8fLIjYPciWCMz2TlPqQAO3fy6wftMQk
8XUlSveIVsEUd5UQsbCASZ0nQIqVyWMaL9UpWepYALUiOifeVeUxMRODLmgvP06lDXYEoJP0Pggz
gIGNjgJRjlO0KM4Dp3IpUQx9G64hV3aVH3vrMxENBXq8itFuw3p75612TZuCuCYxMphL8IRhBjV3
MK0mcrzbq/gjhH9OlSHGxfIU01rKo5Gj6N7vAlc9AGbb72O7umHpYdEbcVvhziI5hQuCaJIBLq+5
yUj8NNd2jYagMNG9y3q9BXKhybL+Nq+LbAGvD2HVLEpHsbTkUB0As70nd2xyabgWZ/xYLMt5XojC
oxpzz+iXf3Niq6NqMcKIlDCgQZpEPWSZ5spj7ZKpcyaiiE5s41YBLD4aBbFH4EznUfjBgGcCVRKE
Cdoj6/BktwogDe+XI+P2DX1RdWtzaWdxfFRozEOc9QmWNix3mOCxq+JuTr9VSyjwdOwy/LCFClAz
VAuJdcyNv/cRea+0vUVGWG+K+19V3KlcHrQ5PNQqdD+h7Gn0cFlDNnQfO3kWyd3P/VCDfKLEFWbS
HcqtWSjwrKLvc/H7AE1pgNcaeUX+FAEpSf5y+fdvPRDWC+AzfXKqgtamAdrI5M8e6zNXEmf+laEW
oXgJiM3tuRGc0lasC5EggLCANoELkbuOs6rMZ+QtMCYX23gmjC8KGE4lZwZ3Hbo6kbw/6i/imcCN
d9c7qdxbElDlGQadJ7BptA+D8Uu3CrvWJWdJb7pWAByyfWjnBfJ6mAWKEclY4KQh6Xzo4pfLh7bh
/d4thVM6s+6tjhT4PoY5/TRMdtMQuGYqapMULYPTvbkmTZ8F0L0xHHcT0nCaJcI2E6yExz6OoqxO
xwmHAv41e0pvNeVpHkUqzi6Dj27hz3Fo3GWBz49qWmG7Otf82d4wkD71kNwo3+HWd391MhoXpZSS
Wqj5gPVk1mGWIhvA9VkigBYRHAuPqpiDphKzCLqB6uT3KttpkmAN/+ISzvvFfsDqJpKSsOvmBJcr
6xcNjqw9ptljuhTAR93OxKyLwCEILFPj/EEc0LZWNWzaMryOht8BsVE1nrPCbTtRkl6kb5wTMGND
wo0IREqpDJ0WAPZ2YmEol0iCuEt0RpwH6JcSz7YAS2rxlk+/GNbTZT3bvlHPR8R5gK5KaKNOUOlk
KpysWlxzNJ0kPOTV698J4nxAn9Qz2gEhKJ6f8yK30+Wqyx81KrhGN88Fo/d4Q+ApiMfne5Vj2D0q
XYDe2yx3WqvatLuKP8HBoLF5ZU1G0R2wMpwbqOMZOEcV3NnSZcfBAB5JG5yK8ROI4O/EcC5AH+Ul
H7QBzt9MbSX8Krf3l49kOyhdLYTbrKFXo3bRsFmtFxeY0sIjxWl9lXhsRkf9zDDhuwXx7gDYcUVI
saDB7w76HogTaMKYfXrEi0jYCLXtfFaL45wB6HhNKcGr2DMf2St9uC2RgJAf6a7wwkd1/ymHvRLH
OYS+JXHTx1hc09VuFcg3KSkO0pIJinfb+n3WPc4f6HKlJfMEMUvY24pcOjmQkCXDF2iGSAznFmhQ
AOcW3PXe0NvZQf4PmyXJXOsQX81fqhfjC9qDxO0lTN0+XK+rLeRdBA2UXI2wttEpDkAtt1sncsNr
huda30quCIBg07WexfGjpj1QjaZEhoI05dcy/TF2j5c3UfR9zk1IVls3A7OuPDsZ5r4z/04VeFoT
4CQlw1Jiu8I8sE1jOSLCctshFSRdRcvgnAQ4EMtBoVhGKlduNSCNp7eHv9sp3jEoVTwZC1aiB7dj
dV2K4KMF2mzyrmCWujZi30dXsD0ZgLYJUrurBX3Hb8+ND/qL60WRDTA7Gh/ms6uiCJQQVGTJQXps
DoaDbMlP9jSZ7WBXAZ2BevIvq7f1GXAwiT1gFGqZ7dBRbckVgXZtLnn1W7jLI9TDetDQluP2hZsj
bTMmPilz9/K5bV8gKymcboAofjGtDGjmeZLt29b6IdemnSa9U5Tdzxzdk0SPd4UxOWqQtfY8ZoIb
bDN6WcnnFKfpuyCWauTyiORN6X1STnY1PQ3pYl9eqGg3OQUCXTnjTAdokZZYX5S0OEQm2EfU/jPP
PWALEsPQgKPIT9urLe30pusA7DYCVKFrbttYFljzFjivBgiFf2TwXq9O0igsRjAqMBbx4Q0tiHo2
MDDAhqOj6XPei3KT7K74aBZniZwfjCNqxUYBFpymPS6D5lToaFK+asVDMCp2Ie0vH9W/6ORZHKf5
alKYeZQCrq5RnbwL7Qo2Ly82MLWHsnGm1HCk5HEhj2BHEJkD+/SllXLmUE9Tr87NW7OL7KDG4uB6
drRrhpUQ+qKOsW3dB2edasgG2Gu5SCBLw6DogewKIrV9llK7VhV7se60WgSiuK38Z0FcLID+rV43
/h9p39VcN650+4tYRZBgemXYUVmWPPILy/bYzDnz138LmnO8aQizca+PX12l3g12Nxod1ioMvHqd
8DGZwNHnZNPN1AyyTpjYUC6CuPtfrSwjBPQFOEtOeuWvd51/109utMo+E4sKHz4T2kTAH8MLQeXX
gEtdmZQ4Q20+WtwZeNSvjPYwxUBAC/rIwaV/AQNNCiIuzkc3UrlYBRgaq1E1PICUw7ozgOlkHrVP
FBPIWJM75N7ydN0PhEraWE9BGxMoS/xMxRI3ZdyEYDKq7QzXzO0iW28WmgU+FlapQRUJyFec8uZx
r02R3ipZD/wv8xwPnauCZkL20hIeGkETES86gj1QvhBL+jonbQchvV8ex+PwQwEcaXHU/HpPz/LS
uejQtuI4U+9jbZ01m4lLw9dpmm+Xed1f/y6iY9uK4I7NJLORqzVERACtqajjggSTljIEMYkifDEW
xCLpSmZIKfEOBn/ura4bshYXCzC8GwFUmjigmsYKFP/Ubuc0zOKww1Pk++hPX6e7ZUDxNf7cL276
hC+EYeZ28hxsucvqPOIzvEjmXGnu7aiYR7QB1sgofHWIUm/QsCm5ZESKGcBi9jUt2W/ZmLnt9JPZ
adASbFnVV9Y4xy7Id3RS2N6zeggDUkuSDdFKCkPr/nWw3FMyXppJIwQiw9sp6D8ZB+WOEc7SZ+eW
eJE3vkS+cSxvZS172alyF0oPqmMFDNuwTBUlwaxK3bpajkU6SrIcmRzOyRCzpqiMIAett1M/96cI
LMSo3wbXHU1mnpyjDUCvXwwTYiayb+3HSvtk0PvQ+oaBdckHEzobHMB2bEsHQw2X4HQt6CxrbEEH
ZmW6hTnv0ZqTnBn7sR+scCOCZR4bK+ymKNaMEcp0dHDXovAHxwksgtmKdfQpmV0rLk91+SclKOba
/9WMS2jCpC1XhcVDNdplyqmuJHUG8ckxPmWAnxkqP7fhVFVSJgXellX3FeNsrqbJMHuEVgCM5P9I
eJ/g3RycktBqXQ08/XQV9c1QD2w7daPkLc6+OYl33eKEhr2RxdmBlXXrPGIJOQjTZ1K6CXltav+6
CGF2yzCf/6sPZwiVVg+NMePE4DpH4y8azIfuLQW8v4euuRQQUpRjbqVx3392xrTSWQky/NLfTE8D
xiZ7NzkyTK7Fz9lqTLGT38LCb2YCIRbgFqjX8luUY2Ok07iqcdAsx7VyW+N1Tu7t7hSur9dPU6je
O661if0w7T0Qb4zDNsbBWXKoRzKQ1OyV5Rsp9wlWNP83MVzASxMlLNgSTqAuL6P6LcYcVHPuMhl2
ttCZNtpwAc+MZ5qCXBQ1u+jGpIGdSGKQaKYFAz4Mdfz9uPjxDKdu1oIwPcYdwMvAnLFGbvfdOOUA
EOt3pcz6hGawEce5U90gAbNLiJs7AIAX0TFpzZ/tbB0SUtxGqlSe6PlBwBP7DgkJdnJOnqK27Yqp
KhSMnRdT2Y/NYzXdVuVNYX+f5eSmbDXgQ0TfSOMcmWhro3QE2hkAcbGmByV6o+bPbBrdYtkR23FB
9d1WT9ctURihNkI5f87trBlzpmKkd3cdAe+colWYHjO+/W9ymKluHIvmOVFC5ljAgHZH63GlhVcm
smAoNPiNNkzbjZR+NNVU0SCF6ucoeTJk3XcRtjIeTxeLYPFjI2AuNJTQWPgbd9FheppmbGZ5GGtQ
Hzpf3aEGnrkdUGs/d/c4UV/ZXT9EmXrMPzbS+2JtjE6BhUyqE5D2O42oJEWSmQMXmGy7bmjeQL84
gjVE3hKdh9yRRD+xGuzxhqKobfLPhKYEIUIPnN2g0TH/9lLCwv/knC4COGMrFZoZhLXKi+Qwh5+b
5NP1vy8+pcvf58xsHOJ5bFb8fbPv3XwMXVLdAXJckjwI7yL7IoWzNTBPZopqoRthOLezFgzOTxWc
2KUkAIilWHhNG4YDjALOpozIJHGWw6a69GjWhZuUX4vudp1kpE7iM7vI4SyradTQqnByALNp/ZYs
HhbOvgyt+v36p5Gpw115lZZUWGRBfhpnT8aae338d6/tM/XluhhxIHBQ1geSro4ZLc4EciMjycA4
YY17RvuS70bVBacCwOQzrw/sezbPkMSu/hafZNVTcQlkI5szjFGxliGsYBiMkuUfGLf+YATqDoDy
GKWWPWZEwMg6UHZ/6cqZSF/ZXVIxE2FMdIyBow/94W35a/J13PPGA9HdQrIqL7SWjUjOWuJkXppw
gYpNs+w6c3x0aueAcTvJvIv0KHlzsbohaVnzFAjyo2ufYhRoGeyItXjOiWXQsie1aP1xe5j8WBIx
1LgPHWgW3s4YEWdT8J03NW7od5Or71kSrX1WbvSAXSDAdZfYrTDJuBwsP7AEnr+wddj7amwXjIfP
be+CnLt1Y8Ne3EnXi6CPVtutdTSRozBeTy21JN9W6KKbn6D9fovZfdHOE8VPmMrUpe33Iju3AOUJ
158SXYX3zEYQl9uU6kiTCmQ/uKzD/XRHzh02lZ6KIwM7pL1r3g0nTRJNxRnxRiZ39Rhz1JUrSxBw
a9ZHBhygeOSOPqs7zZcPecuOkotCyqhpncoiQQfO6DJ5K4bbOn+uNVkBSnaSXMQx1EyhDWEn2QY6
svxUYhKyEMO3Lmi/kCxlKUF8rFFVe2J+qHjhTVKhqqbelKd8v0pwJITJ/eZLcSEmzbSYAM0IlQZD
8wt0gtzMstx4JLu61DxYKIBe6B9AI4DoBJRP6Aaj5kM52y/yNWxHFND9VDmZ5kskgxgRxU1dQ7cQ
g+VMDheqo6JQOqWs4MXhPlSOdvs4xH/y6NvK4A5OmayZKIlp+lV3sxa7OL1P6NO83lVh6TXRjZV+
rugXwMyXYOW+7tEy7bhoreURAJatFPhx9jDfAMb+a98Q42Gtqz8BcmckMQZTFJPz7xfHJtVuerq2
odMD0hwbXyY2eeaz4tUBORF0goDCLIsb7MPwj7+tPD5u4ERXFZtnvna7eOpPdjGEvv5kP7ef6ZEh
0upe703f1lKSZApvwK1gLoQAfQeLvTAoMHykD8Qvd8nL8tb5E/Zgy8dGlU5kCr/h5mC5UNJOJhBj
0sT21yr1S0XzV9SqGrQFrpuKKDLq7OGOThc1bZuL/WptNtHYQi1j6vwoI14cflHN/paOVDJ0I5w5
34riPh0FKGtMiW35LB1T3NgL35w7xzOfK+C4s/t8Okz1/rp64lO8qMd9NbWnkWEnkeWr4d2sPmlG
7E6zRDGxDGyhUgoP+AAlFIfjgkyTAlilBqKcGWj65PWFZPpAIoTfIKuTVbOsDHafzqufdJg4wLR2
XmeSYC92r1+6GFwlp5kjtca+pemr1VnrKzejXqLfleFrnH67/mVEV6WuXyTxEb5zcjuhpQUGhvuJ
PgzF4/W//15T+xApYE9UBeMkWDy4EI/6davTGZ8lxvS/Gx2oN7wwhqdJcZHTuP0r8cBdC/xq9TOA
s33l03X5wqta38jnwr899EMdq/AsxuU8H63Vn1OPPOKahsyy8hbLHdC9vi5V+P02QrnI3zojRp7R
afGt9tT1uyXRPAI8fPt20i3JJSP8gBdRfE1zTNS+6Vq4Vj2cTOc00ON1VcQRdyOAs8XJSewiZ6GJ
YTdQPB3N9H3ahhGVR35zkJGVC3PSzRfTOJN0SJ0pUwWLYWhW4R6v1eds37v6iYKSxJQ9qYQevVGP
i7xGBz6bMnYsfwR7ha8G2SkafMfDBiw6laqrfcsDOYyc7KOx/99c1+pk1gtRiOmHRefm9idFhlr0
L2bPMF107H9/QKQAU3I9rz0OEfirOELQV3i0xrye6f5D1WEcw68SQxG91bBt/kskf1WWTh1XnWn5
q4Np5bh9SWnxCvJDYChP6RstwGs76qcJplqV5IdEuPAzogNCbR2BxuJr35muLHEWIVPFJPgTg5vF
O/WWVTf0x9VrXfPsKFJybJlMzlCTpV1T0F3kQWlpwK6YXI08pCh8X1dNmBpsNOMM1FLrtm8X+J9J
2uPcWZ1boycYYM04dbtpyPzr4oQvfh0rg4Amx/ogwvbvtpkkcVKZmJ1GwNROwx2jXAkf1IfwoT8x
WpnJb10N9G3RzvClE/YsLn64LByMgmFH13EwMPO7bBpFyaiusFqsih3zXX829iyBlY26i9yP5VmE
gOYQ/OKcimMT94sNz/d7a7gZbOuBZvNecowib8DUkkotoAdYH5ZYp65sUlQuLH85RQe2YZ/th52y
z0+yeCmywq0gzgrNxI66NO/AjY0Bj3hc3LL2skwyKyM+sYs23IkN6zqp5TrYft7a3to0pzopD9dP
TKgHoIhBVog8AUPIv397RbHjGje15Zfr7M7G12RCv7uVVgfZcfAmRjdiuOMCLgYe7xXMG/AijJ93
Px9G9/uK+pl8pUJ4alDIMAyLsM2R31UK63Ho80IrAmdZbtoI9A3TInNXoQyDWMCaARup7rD/31wl
nUqnpZ1gZ9qjdlve1Md6h1oEWqhsOPvn4tODbONcFJAg6pdETqusr0BvnCWWj9EHN6nPfde5pn5j
Stu1MkHchWKCODo268piRK8Varkz4F2Vwu2wHwkeZTZCVxxNkIP+URjaasiFochW4mSIWXzAYAqJ
vtQOJt2A3FuqM3DadS9RFjQFJe8XUc64FcolqlhMyGczhbF00b0yYncE8x5as18NQCPJrmrmSx+c
YPMJufx0Hea4Sdh7jL0BkwM52BiL+IemTAZhJlYLZLKWgabvx10zDNhpbY8iSF6lt9hm2iX5fLL6
5CmP50elKL/9QRQxLuI490YcHvoiximO4X1R3Rjtt16KWyW2Sxsz7tTRbBSufnc5o88t04mwKK5r
vRdO2W2ljq8pWFMip3z+E3Uuojh1xgpQMe0QI7s3F7ebD/n8tIQv12WILl0K6D/MwJoY/uLxeyJa
m1XVQUY6ngrLAazxnpDcs+2juYRBFd8ALvK6RGGo30jkTL1Ui6kCJC4cm0R+OkzekGi7YZ0kj3Xh
rBG1kMNYOqDMP+yzhE2eLn01Wn5m/YcGivoLAWBjscPLRVIUFhr6Rhj3qdquLC06hhhnx1bAOO8G
dIsNZRcNZ2yZuNcPUPhGAqWhBiQf3bA/zM6XtFtWW8OzfcKjheUXqL8d24OFdEn7/EcZxkYY97mm
eZrKRDOKQM0Oaa+51RCE498SjYQhyWb4R7rqAEyKu1XGWCfNXC2Wz7hFy4fuBT1CtJewXPRZlv4J
zW8jirtX8nkFy1Q9WX4DJLER/DLT1yKVzd0Kg4RtEoMwFu0PM/pj5UxNljYoedHmLwylnmK7t1w9
w/xFY0tZ5sUqXaRxWUCYdWQBi4LlW8/JHYMxab8pnYucHaVYupv3IHwJPdmNJRPKfbK6rJqurFYk
AuGyR7J7zHKwe7S25IkuzHA2J8l9riZfkrBuLeDNhQ9G2rjJ/Hrd9mSfirvuM4vmpqbBHrCJABys
IX9V6/FBjdTBzeZOk0UlYaDY6MO50zijn5oTuwgomCXrh/HeOMe70V3umb1Xfruv/PrWeZD24cUe
drER7tIfZl2zyx42wlq5yC9+MPhDcI8/RtLNVIllfKBvohmdwxknmrXfl2F0J/Vh1GXjguLwfjlI
fswyGwpjsAvKgqDqJQe2bGsF7MVY72VZjFghx0BlAavLQNX7/cqPy8JZsDBk+3oReiGWoqdu9Ka0
kDyzhI9vbKL8ksP58ZoR7FZk76/G8JEVbrrb7KU86/v3zuK6V3f2ARj1PpYywydZi1GmJOfP2lxN
etojBI89gEwtdx1vLClGltjZLhpy3qw5mWrNam/5UTq7tnWjaT8N/dRFb9d9Wli23J4k59S5Hhu1
qRWWD+yR4pWtr1YePt9dBd6GXQM+Xpl/yRTj3LocVj3XFERDtf1b085W92CWX6JJRj4kjB6OiZl2
DQwt6Jn+boltmCpsnc309Z64/fLTQsPGuLGjl2H6ef0IheawkcQptEa1Q9JaAR6SWt7bJDnZ1rRX
uj8BvEBn6JdCXFjqsOG2LhXSz8GIPEsNGvsbVXv//18XAwCVOiGGZqKy9PupjdjOBpwjUvaheiDa
V8M46/m36yLeJ/H5R9VWBue7ZUK6CbQqBeacGGcd7uAze1KlJ1n+IroQt4I4P+0UK4unGiemNLeF
8qSRp+uaiD789u9zLgqa7p4UFFh8TQui7DYBl0Q2oAxvZ951QTJFOFs226yMrDhEco6lhlPVZksQ
lvn0B6+NrTqcHU+lYyrJjMS8Amn9ELtRezLi1+uayI6MM+Iwjfs5zVo4/1S45nhLsC0etZ+vC2F/
5IqB8a2ekA5m7RgjSxxYisew57ujvDoqfFxsDoyvpc9VYlUOeHXeGUipN+0bbAGHN9YeEOcvsmqS
5OT4bs+KmRaTKEMR5MVbRP4yp892dbx+bjIRnPMrimHkSgznp+aDM7wuxWMt+/6i4L89Ms73k3Kl
HXBVUYXLn/OwdLssA9oRavatDLdJ/HWIqqlYsUMLmAdQbbBSuqgtbukmYP0q9FIb1/H0vbOvdskz
/YPk27hI4xveRmzHxjqwWy056O1ukjF9CkPA5u9ztZQOiGRRvhBoM38pmhvT7GRPZbEE3WSL0hR4
klyQmYoote0GGtC9vluP7bORetHtfAq/R16GeQuPRq4ZXLc4mUwu5BCLAbMYqEIlmX7bTPpJz5f9
dRHsZ38IBuSiFhdxtEaLooU105L5S9TchKqCaSY0nOPIjat+d12YRB8+8owh6WxnqBF5yjtbeaKy
oRShh16U4SOOTmqStxaqNKibZIY7Ow8kOvxvKmi/ZwBZH4600hEE2j6Iu3Nv/JGj/Poe77zWmzp8
m4GHNy5wRFX1ldJDMkg+gfCIgNXF+ECI+mFZeSbaZAPrzPTtZfjqLJhqtKcgK2WwK+/u8MGuNnKY
KWz00GmWlLRA3sxWRppT9iX5sTwUt6xAPPjJWwuOpxlTQ41rfbr+gYQhdCOYHcBGcAJsaiXs0PvD
wrcSfmpi2+3j76NsfV2sIAVQuWmbeCDw4GeAnbDWBdgleDXOvp5709fOW13z4fvsES9LUDCp7wAo
/iJ7Hwg/4EYuZ4ChaiQa7SA31n3HfIzxZLUerx+hsOtvbGRwN9209KtRM90Y42//0O3jFd8tO+ZP
2iH/oT5NwH+XiGQ/+4O9bERy9jJgvNKwqsrGdcQo4kvUIe0b6rLbaDrIaqzC4bWtgpyRmEqW06xC
mx+9a3SCMqAwAixdz+nRKDApnffB2rWoww/+QGPsQ9aB2tvBCJpqMOB+QsFAcrvIPioz6o3RFpjz
nwsDB551N3N4rLDDP03a/yiEu8Fy4Og5NGuLICPhrlPjg7Okewx8Sm4UYZCnGNpEwRJ74Bp3o6SF
2hfmWLDWyeoVSF5ipwuuW4tEBL9N4OSOUxA2vdlZKHUtmUdiSbIvvBYvSvC9mSjRO71m7Sa2/p+q
n016Z/TgxnCCXJdEfPG3/3VePMLpXDW15aQN0uTyTSfACc5O0/R6/cCENS5jow/n0Wk0hrpZ4WYc
4qM91S4AQl0rQ4N/9OrlUzEc7dgfcrQjY1mPQXySbBLDJpqBVebfTVvt1LTSZow62uHk1oOrhSmo
1o5K+XNMZcBDwtiPfsZ/ZXH5UtdHy+Ak0LJw1Ee6qsGUZf7irE+gjZKYoLAwBILbX7J4M18wi65V
7HWLeTa2HpScnCdMR7nVMccalit7rYsT9l8CsQ/8+0Guk9PWZEbmwYJyCVxpVXfn0xxoPnZK3FSR
RIvrZ2nxIG5lVoD5FfesXxZompf9zinz3VTZ7qwOknKl0ETQflJN1ETZvNDvmmG51JgU7OiByzDc
zVQ9ER3PUc0Kxlp9Ti1F8o6TiWMOuQm2gDwi4QymDl/JdnjSefl8n6if9eItn96uu937ZMaHW40x
kqLca+GdxRkJHULsa7MqJavlFNjvIG42BW3sdnfNYzJ7WL1g6HcT+lM1lmqPZVDErnMkPwD9V3rV
t+s/R2yzl5/Dg0Bg7gNTHg7afRb8EPNEDKaePmDnyXQpNvcGjM5KJGo4yysH8B6XNmdd1WapZAWe
5WxCgHr1LjxaAXXZ0p7zJoPDEectG/3Yr9lIK4rawXIQyt6ANRz91a8id2BTLEaAWUzbSwMK5npP
JlboKRupXGxd6ap0yQrHzJtPS6W4bXmmqq8BQev6YcrkcG7Sl4TMSYZuiJnNGNkDOw5d7sYo86hC
ZBmg7LtxPgIJlpG1sJRlPwTRofTXc+E1wDioduWeSMbUpd+Nab75bkTr+pASlNZYLYIWvrVLfTv1
R1d9XjGis4xe+iVTJccpvHc3n427mKw2y3psZLCSwW2n3XXTzlb+uv7F2H1zzfq5+4gqmWEPEwYH
WqXydKV0NeVYTOfG/LyatWfWveRSkqnEhZvKUnKrSDNkLc6znQEJMnKlQz/C3OtybPwbvsJcdbUO
KBgY5o/crHdKOfxJfN5I4Go5dT/YoNFitpcnQCzc691NWfReWmFzXrYZKtOGixjYGaTj3OAWn9tD
Rz83luRqE1fzsbGAnX/wkOh8n8XIbXMcV9wAaVmdMCq1T/vidQnreyu2T0mf7wHL+LKotqcU+eG6
9QnvOUDFYb5No5ZFOR9WTCMaepZ5pWb6ZQmLzyBs95zSCHKwt3ZFKxEnRNSEmr/kcV4ckXLVkmUp
sDCtepoXewDrwmZ9485siPCfTQkHA6y9q0pSaHEA2YjmfDmv86qpMrzntD2ivgugeyD0jBi2++de
O8tanLKj5Rw7RH2wNkYsHJKk+2QYZN/bo5t24b1aphjty75c/5JCK0UWAcBSMMwQvu2E3bEiGUfk
YvVyFzW7ef0f/z53syh6nzh6YaG22Y3hC61j/TPpjKfrSojP7KIEZ47mminhNCPtmrCzM8xBUTzp
eFw1WNlUJXFQnCtvDowzRTxM48hifTq6777Wu/mwYlOndtlEROTLtnSEUXcjjDM+PKuzLkSVyF+q
vzvjrjb/qhrZsAeLeR9uko0MzuDGeux0OkKG9Zw+ROf1oN+1r8pJc+Xb1TJ1uEtkSh2j7VKMQ6zl
l7Y9pxhuWmWPQnEmetGHv0VWbNmhkErQdPY0DFDHHjgxju3ZdInXPdT7RhabhPkMinQgi8OMos13
OyyQhGKsCZtwDO1XC5LT6HY7dKJQui89adYrzNQu0vhuxxSpk4rs4p+sd7irCyS+0ak9aJ/yHLlv
tdMAGHYPpBzJ7O97gfuDmWwEc1dnpFZlocZIgOnePpV+EkTnzgPi9bHzQP7r5ph4bo7KI6ae3fRx
+jzKHo3CQOU4BjYBEQI/AInVLdZP6xQ+DgTqvTaWflzVsmRR6AobGZwr9Im+Oso6FwHoNn29Pelk
BG237qbx3jHooSrsY0+IGxeZ35uaJLLIFOScwxqKdXQWZD9t+BjPL7PsKSz5+7xfjMU0VE2MBqDe
n1T6kGSSNXahc18Oj++QUDxHFbtx8ALE8KACu+x+GtHueqBnZ/DRCH8ZwYdWrInaokNgBKy/XO76
wwQKbXl/WXZU3LPL7omNCWC0sfXYV4bXdHy7robsqJj8zaPEVJxwjCgeJbn6Pc0eM90vkz9BSjRV
cJ1SMLRgmIn9ho0MfInZxlKp6Tt9MPd3VbwnicRfRGpsRXBXYTPEqj2yxcSEhjstKjK3Vc1jA1Zm
yXtKeOluJXH34OBEI9XjFTH9ZGPbq9mTJ8Z6Bngwr9zL2iDCG2QrjQsDmKnP6hLpta8+9hhdLneh
b9duf5o9ZV/swrvq83VzEMX0rTzO80mLt6JhIOWLs5sheo6sxtenb4YlG/iVfC+e2m/ooyntWa4H
3hSf2Lu5/l72L9d1kcngrgkMtK+tTXA/qYkDeOKws+61sn3sCk0Gsy+TxL2vSpRk9GFBRdZYHqzw
EwkfKtkTS5RXbj4Mj6uWORVY2nO23hNlb1FpHlZzvWk06z5XQfmMauOf5BLYl7AZeQABQQF3eiWg
8EgZaiZam/oOl+xpSn3qjwFbMTQUN5EYnvgIL+K4I7RActsvCT4WoMqicnBDzTWKr9cNQhRLtypx
sXSZ1nBKHDyD05kGQNg9kV6XHZtMBhdPl9WiU7lARn5MDsZ5/hb7c4GUxHQXv/CXz2vqyypzsqNj
/78Jr3pt9J1BCtsPl/HWtDs/a/pjM4ySKqdQDLDZ8czH9hwYQH8XAwiTPu/CHK/B6Aue4Z6OGKvL
9neFz2vzIoUPDDMAq5LCxH10RiFp3hWrW6NMVuC56Qbfk0/JQ+UjrZTNVQm9ayOVM/Y510Nd7ZBR
Wkv6BAKLv/oyPWeqequgJdCRZH/dEN/nG/jkwcQ+LQFDmaN/AOYbKj1LDda+1/bJ3QqMuWavYlHv
mDz2nUcsd3nog+5Yn1CFTN3pmO0i2x0sN32R2Y4oi9n+EO5+GfMyIikmZJHF9MfslOwx73FQpXRZ
4vO96MvZTmUPpZWbOF8VK/xKF+NzPs+T7UfqbRbJ7hbxFX05XR4Ov5/izEh0PIO6gAC5ttrHqtuj
Ae7PQbXLXzrHv/45xZ7xSzt+SMIcIyd1FDxba6AhkPnHMpE70shsVCaFi5B1XFrJErNCV37TlKBw
PCjhj/9NES5A1sZgTAO4V/3K2M3pp7YM8j9h7sQyG6O+BebzB2xFLdIax7BQs7AXIDeerdXrrLfr
WmhCa9vI4JJBJyucNJ8MVCOPrB0z7GOv35l7bV/cARoGGNrpLrnt3fpndTQwprn4mqud14Ae8r0m
qdm9P2U+ePrmt7DfugnOimYmSoFNTwAETODcCxfEM3IuXjAiXJ5NQMcpp/xReWtActF6ih+Ff2Kb
G/mcgyugqE6dREdqMmACvsFCkF7gvSqD3xfGkY0YzsHNsc+B+oeAZigoZReHIv9SqN7cPFfOPQjK
jViGsi3s9W8M6cN0BGNL7BQkDHhXvIPx7Yy7NkKTMfyrl2IgCH3voh4/KGFRe1rUOoHVrk0QD8Ob
nan7SOkllQ2J4fJDEhEd7DJi8D9YoDnZ1fyklcZNu1QAIDWPUZQG1x1FWFAGfoDhgCIcMwt8UqmD
gl1VsN+PlU8t2YNWqPPDBm1Mdchyj4BMxM0RENB5G0HrnGqZVwxTfqA5YICWuSH7xOrvKC1iWR2Q
hbKPTnP5XVwSlQ7jCtIh9m1vbeyirOfMm3b6iY2gyhub4m97Ecb+f+OhRtRVyWoDtKzqnujsdTR1
+0ryYaUnzYUkilWyCst/qHjco/fnNafuVkGHWLltjsVOO8tBc4Qtme235QJPo4LVsVzxJilNEKQN
a+l4YD8c/Xg10mCsFLQchyH3sQ98W9jduC8i0sq0ZmnTte/IBZ9pjjBxYSL40X17VFxySG7z1+7I
vqL2dN2WZV+RC0BYxR7TEfAivtnnnqmeSTK7kYyAjtndv+tj88MpZO3mZhqx2OaAPjdiCwyjbGNJ
8t1sfiJlWsKhjfTSfkd1aVDQdIIJizG4KiU3w7/YJIjUTY3xz/Bpy1hrFdi5kVBoQD3C1nUSZLf2
Dfh8TNSxmgMjxco+X/9K4tRMu8jkkpiprLWmDBHhGD5W7JW7at8f3gcg/fhRljH9y+V7kcblM0qV
F/kQvl++5omtSrORS/uB9C7V3TqwwcZY7NJz66FI/Xd5Kx3AZMNKH+3lIp+LY0Ye6RlAuDGAecof
yt14AHRK9qBJUcDExn+Rw4Ww3gKrQDJisJKOxg+9toMlSl4GS1bHE1ejdAuAiHgr6ZrJyTGTNisS
rcsD45meqFecolMGKsFqRKU984FOIHlyCidYzY1ALmxWjdO3hgqBM4oQjg3atl518/PkZw/jfsGH
S5BwuDLPEB7nRioXOkEyuXbpmqPWomMcpLLcoi7PvZIHEmeQyeHCY2lb05iHKe7bR9WLDgwdtAWs
cHxP7jBWM76yUovMJ2QyuTg59FZbKGz3vep27XwzGEGnH6/rJRRB0RoBuKqKf5zXlSaQqeayxnyS
6hyL2XZpMzwDXu2v62LEpYKNHM679HmJnA6s3ZjeaW+yQ3vUD9me3tNjFCjefFL2iGDEkzm1MEfb
SGXab9IFUoR5TWxMn4xW+cmOloOS5K9zOu310tzpETqK19UUVmQ38jgXmPqyBekfeiV0dQ5hMXlF
XhySOj85k6zCIxPF2f3cWGmYmC0g2rQbgDB4ILlyZ3oaI0vm18wEPgTGjVKc5WehPeazgm1ZhjNJ
/Bx7OV7BVo47n9W1lUi6Bio2SsCLYRFYB2oWZ/fmqs7VqOHd2QORMV9Ct1jv+lrGHPsvNvlLDM+3
WiRm2OnWCoTQ5ykw90uQAeUezNap3571L6bjsqZk/2LGu+tWIrbKi1yugGV1tA8zBldQptRtOnp2
Ovt5SoifAmY+tm2Z74k/4EUed4+PqR4N5oqbLT3a++yQnADXUR5Gz2Hv6UMCJA1Jg0f83mP4cP98
QJ7GcwSLp1KHCYAtQIVVPTK0QmPP5oLVgwxoW3zPYZHPslUANFo8st7Q5s46ZQtrMLPaN0i3DG8F
NCL7eLUHZCbZxrX4omOYZFRFbQQrS79HldDIh9wCVLOf/GQYgs0PI7AfQt/CgYLAPna1w6Osfy80
mY1ILrCQZcmrrkKTN3PIyQyVvQ5++YSmkUvW0TUnmY5CD2RzU44DXg3Kf8AySo10sFADdOrHtD72
1d9LLXk4Mif+EFY2IrgbIalNNRxGFP7SY7jv9uOBgQjKkepkmnAfC4/TrqEqnLzvwaJjNx569F6j
tZLIz37tB21QC7cNnBkwgTmftivaJmMKMdlaW0fSNrE/RoW0oSmM+hsxnCv3JMtSLRww2IPh5dVn
O0lT5bVwZq0Cc3nmK77zKf8hI5SVieWyBDtdZvBeFmDEmLrITXP7rl4NDCjGpyUGbOf18Ch+d2yU
5CyjbNhKY1eySRxWEgR38iH2GUIIo1UxJUW/f5FGbY2wQTCAhf3uzXk5pWXbQtpyml47lrWeGbbQ
BK6DSAofIzaTX8L4cfciap20AI6DPxqBBcSfWJdB88skcIaoZUWqTlgR9EcUTJtzm0kRmYTXCRYM
/3Ng7we6Sarq1UmmxBjzoN/Zey1YAbFnrRinRNkJ14nzdycJFDKNOOMDiFsfNjU0SpbHbn5WZJ1G
mQW8v703CoH/KO7TCJFIOZAdBr134Q3bmHyfEvBkKaIwHm1Oj4tHDujPDWdA2b7Ub9bh74F65fjp
ugOJvfXygbjLArgjfVHW0AfRricvffNtyP8yzbfrUmSfhUtAR1WvrHIE0rPd9S4pXydb8t2FF8Tm
pLi80yiGenYo1PgvKMT/29COEJkI6IC/7JkLAOrSq2u1IACYlrfuijviNx6mGf18B3p6xgLeHdNg
2K1e8/cfXk8X4fx0lUXNeZzsCfth9JM1/d1RDVjLsnFQiUHw4wHNuFh1QbD5rFaredCoXXhqZp8b
tWzQoBqk5X52C328DH+dKD9uFc2NoSv0/0j7rua4cabrX8QqJpDELdMEzShasrQ3LMveZc6Zv/47
kJ+1aIg7eD/5zlUqT7OBRqPR4Ry8yVuPPI+7fKedCxtPPBtjYXtR3kFgh/x4+iApulRQ5E4T2U+m
U1Z9u2znggOrMvkr7zA240D7GWaY56FtDv/I09d+EATMIh04pzA0hjqFOmLYhEaOmU/uIGWC0yRS
g3MKtGoDKUSKzdP7b0v4UqhfpOD+8kqJzIzzCCZ4vqlewyNUmW+NL6n6oHfHvOqcy2JEmnB+ocI4
rzR3EKMpjd110rcRfKMx6QXabO+JhTE5jNKjkZ/Tpq0BF2BFcAs0LX1jabEvonEIkQhOkySYhoFY
LfLgljOBPyEPRN2v/+Hc3rXgnJuJ9pwWlOw/Y6l0P3vlPXvgBgfJYWQ24yl0ygeMhtmS+7mb7pdo
HipPW5a+yDQ8c7XFz8hZaf10EezR9hXxLoILdvQIiFhqzuCM6y95ISFTfNSGp7k6p5onAagmKneX
bW+TbtAw3iUy17f2BskyxlU8/cRYUBka/zWbIOzszgv25Qmz3z4GaHaBoxwuS960FRP0vphglxlA
9O+C01SVEuBsomirvs5NZef902UBm8dqJYBzEJVSSjWmHzKvn+CsYztFO26t2JeFbL/WV1K4UxXr
2QA2Oxzexp3ekknTq3bdupZNnORohDZxBQLZD364i1YCuTPWtmajqh2uB5CVOBoYpNA4k3qWi/Kz
dWOgnFc40qn7nhd29JlBKzSa/Noy7uyRgGZBjlrOW3sZ69fJUPFWPHlPBLaxXR0CDLWKnjydaG+r
vrLKmMxt07P32U+SrHaHaYKvbKpVcXrMfvdf6Y/Ly7ptje8C2d9XAsEaWKiR3BluqPyVzX+NouLd
tjG+/z5n7clQNG04w9rDLtlJyZdOxoi5iJ12874C+a1BLAVZRh5lM8tDjPUNCFOsQXdNrXfyqXRj
1RskIbTVpj6WinwR0IZVzEz9vl55tKRVRQcWy2q+Ojlh6ZTn2MlPiiO73S4zQCoGNm3RY1Ag9sPU
h9FZJDcXw1VAbgO4yCx5LqZedMQ2H4TvyvGcTkk+JnGdwM5lTOYSP/WGr8EeVUM32qt76i4vl21P
pBTngud41AMM68AF5w8WOv+ieyr9c1kEcwofnMZKI+7JmQxqrmsBII4B52wXqmXTHtzC01+AoipH
4Dcsokf15nlCLxUwNywTIO/cRVbHZRANCcojhVzc98pwbymKf1mnzWUD9QgcDsut8CwU8qSmXY+X
gAv6JltX/ShWbWoJugg2F24lhNsbCROXRhojDYZiql/iIpFjJ1IaQK4bfja7QML41IWykshtVRiH
cpwyvHBpjypIcNaPGGzyqNNLvuwTR4yGurWOpoIGHBO0kbrMo4dYpItKpVfRfop2T2A82ll+Kxmi
vkiRFO7ayrUMHM0UuxXngdeN6bGNiDP3IgTqrf1aK8P5pS6UIlq2MV5qZemY/bNsNHYbHNvATRIV
THbfL9vglsfFYAmG3dCjriJZ/7sbjIMimgKWyhkrcqMl6dUw/d1W1AvzUSBpM6mzFsXdUOUEvLGk
gsfF49qxTKfVXHN4AJCpPTR3lfoYk9cgn/ZjeEVE6OFs0XjvsRbN9nZ1OWLiuqFLOAKWU419JZav
uka1cwLPSBu7b4zYNqXeMyZzf3l1t5zIWi5b/ZVc0+jzmcYN5DanqX4aAwEPwKZNrnaPi900NA5K
0YTnSlScI+m5qk5m9ddlFUQGwpl9EvVBUy8gnso040rrk6NWR4cynD0QtX1i7swE4hYBswGoDfn3
3dj2elNrSKWrevhXmf3orehxjoVFRubxPhjDSgynkabRBq07iJTGY3ytesqeeq0vncn/aQRp0wJW
wrjjnFOw8ixqhJ6n6ktnfMlUgQVsWvb77/NPug69TmpQQpnsEO7TY7pbjqz/SBjPMj9wYdH4yAxc
srWkpiFy8jtj138DtBAjId5b3zUnd2PXci5b3aZhr9Tibq0K+I+aViCiKIobIjlyfiqmz5zNlQje
8wFFSZE0dKGV5nUUPOSil/DWM2dlzRbn7paxi5IxQZYqWIhPje+WCuI2ojrd8BiI+Eg3295MAoIx
eHEEE/xbdBrMqLSA2et2xY2C+o+uXIXlTRkd8eS3o3HfNG5FHj6zR+8yeeeGV75kjripgNgJpM76
UVq+kMT0/kwK5+JoPqH/e0RCwQgeKhMJBeNc1QIft3lIDQx9EwUFcmCQ/e6mA4yolA1rqyu6u3q8
mkWkD5vWvPp9zprBzNEYlgRrjhs5so1meOxD2SF9Ljg121esYVIZ8A9AUuMfNUVAI6WWccXOmJcH
Xq8f3aTO/P1n1C+6VEXS+LcMYK4nAy/C9A27mfUGMjSe8AQ4RvC5ixqH3gLuDx7oXTf+TSPVaT3r
Uobz9Jd+HlzV0T3timHth15Y24OD2RHvjd31Wvf1vXT7meQZuhn+XVvCbWJEaUYGowJF54BSb1gd
w6Dz9KzfXbb3zXzMWg7nlwpdp201wqPrO/IcXzE2TcCF4n3DmgQlYf1TuIucn2qsruvUiaKxoHMY
o1vomaHdAFn8pj2oV6ErAhjbPmzv68gOyyomSvsMeUBAr3uG8qImV0H6+IcLyPulCixgHcGLx0BH
IKN2nNAAr/zFHr8NWGTJj8vytg/3uz6cg9KnrB4Bd4S2r57YS6M6xLjt8vtPCDEB0KOBb9r8QLEq
E6OZAwZd3YGbKy4y20pw1KZ/LkvZ3JqVFG7l5EKX69RKYeKSv6DVfhZUPNj//3CEV7/PLVWbWiRN
JvSwSHFhF/QqNm5V9bbqPhNHrsRwAZ5McqMvCfzSYr4W1deiP4WaIHjY3PSVCC6sqwO5SawC2TAF
2LqF1vzTGYBKVYjAGbAFubBg/DhnapK8Dkck7HM0XLRfAxnTqeATS0e7AFP35c0XyeIuQVAvpAA0
LXEJthZ6VxZblf04bZ0a5aJOFHyJhHHOdAq0tFBCJO3TJrqfpHZXy8YODHheFs4vixJ6l3Xb3C6k
WXSGmw+WNs6n9sBIz5esQPLSmu7H5S5cggeS6e5lKcyuPuzWSgo7XivPFip1Z0hhnHmtavqd/D3u
5X2pmHvTIM4Qqn4Sigi5Nw/USiLTeyXR0oMa7UeYQBrSwabJTaggRWAdw1JwcDdfGSs5nGPIAHYv
tWwkULGChyUr94O6AOPAuLemGfiUy32UTa5Eoj/cNmZFK/WWHgXthQHyVPQM5lyrrgHfEH0qaFop
x7mLqUistomQWkxnmzWQD/t6tJe7n7P6wOwOBQdNZIyc78gLwyzDAo92Wu/n8aAbe13kNwR28WG6
L0AAYeY4ywP6WbUSszzGmVS3mSRwgwKL5wf79NEswHQzZZ42d89zjYnklvizqpwatT+YtXwqlepw
+ZBtx0cWKKMBlcquQ275QrWrq3Jgl9R+eP4fpscX05vAPWdcRd6nwr53cbwLHoeuhDjsFpJUGiBR
6+556oVdhMzffXQdv5TiU8GL2eUIwZAzVb6DFt6L3GZfXE2O6ne79lXUn7FtHe/COOeLEak60zvU
IMwCNO3qcwEi59Y6VEI68c14YrV2nNsNMiXq0wCVPqK6Leiw6JfLtiBShHO4xUhoNabATQzi+d6Y
Zi8aonOV5e4wqII0ukgU52nRR1FFASDh8dYgfweF6VnLvC9rZA5jrXQvq7XtIN73h33Lyu3NsyaD
7hhZw6Dczf0+om7+mSET1Nn+PUR8yryIh6glWZZ5S3xKs2tArqBz9LIWos3n3Gov54kVaHjHNCA9
WWrN1lDuuixCtFCcK2iXpqJqVL+lV6VWtfVBscNQE2zHtpP7d63gdX7fjqpZAikI2XakmD9DFa09
RuNt3BeOln1P1W+XddpeNguZCIqKkk64O6+GfQ1JBjjYMKgctZCPZhELbHl72d5FcDtjjSUQvhLM
xET69FBaAICVLBk0GyIupO2Fe5fDbc+AnmxDGRCH610r26nRnXtpOZQF9Rs13qeku5WU58ur9x+3
wy+ZPHiFpRrJYFUVdsmzdv2CRuXmNUZuIL4ljxV8qShRue0X3uVxUXNhlrM8ZkhPyc2pq+w4k2xa
O0n8XaDX5gVBFUpU4NNRdLv8boRxRuYcLaQ/WbTZyM+wr/Yt6IW7HXXpZwxkJYxzQPnYtHqfBRi+
yXcV2Q3KcZh2lxXaXLeVCM7MR0y/GQABZF2Wst2iOFjUuz54HABye1nQ5nlaCeKMfe4ATaMsEeoX
+knpv2mFYK02OV6QKv61M5yV55YZocU7Yv0z6XX2Q7FrJwCuGZLWla3eGPbkEQfHi7pGI1CNrdGH
oOFdMh/lqUWCTpo32GBpZ5buqN9WEdrGitzOQ1HfgkgWZ+dm3aRTzMYcCL0xldSOej9Tzqn+aGkC
y9j0TiutuOgkKHu11Gs49ZxEmtOlw9MSTOZV1Mexd9k0BDaoceGJJgfUbHtgYGck2zd6ekhIDrxD
ejfR4e6yKIEVauzvqys9SJW+nzuaeqp27OfrSYSQsOlqV4vGuYegjwZazQj4Y+WuUWc7wFCI0u9o
ljpaHzuA/BTYHrPqS7bHuYjewNyJJONSRKH9UBeLFyzDETBFjpnpDoJ2W9aWm1mvBR1c2+uIEUTA
wiJP/wFyo4+tVtWwZVG7N9UbRbSO2/cHg6X8nwBuozp5qOa5wxu+cdkkGdpmXeM0OAsmKeR95ohw
27YLNyt53MaFTTZXEUURJRrmU2bkX1UVqex8Cv1eSfzQyHc16HhsgFA5BSDuL1vl9lF7V5bbxFJr
Mc6ZghNT14e/aqpH9mJ1vroY/p/J4Zy9VY19nOkwFkt9Cae9WbR2HP+hDM7PL/XYDPLMTljRuFbu
krbwa+0zXUFIv1oorQD4gfCgDyYp6lyLEdSWy9LZiHC+YdJP4Jb+wybehXAe0AA9vZVVmJFelkJ/
KiRahHaRhlOC82wBBLRM28QziimL7Ejq1DNZyt4DWckoepay/f94yN8/hHOQHcHUillhTYvWM6xT
ZH5JyT5IBL5x2wrfpXBHDoR/WpOFiHijDmxeeXuU0+YxLEWFla0bDAOpKsbqMQZLecqpBX3XTdQg
EEg7dbHxNtqTEazXhfxU6dIjlUVQAZvDzBYy86xXXQbFFWf1y1I1apcjc9B63QmMlhiFDT3jRT20
7uhqjv5agyZDFLptOrC1VO4cNJE2lFqOi1p5qBs/vdY9uJFHlKysB/UZ96mQrnzLSNYCufinXRQk
w2vWtYER9DYGrV1mJyPGqB4vO5HNltp3QRr/DiPyWFXLgCae4nny6+v+nJ/DM4DpGFz1cq6c0Mew
tkDmVthtyeBwBm4jXis8ZEcT9dQcCPYQmK7GscfgDG3t/sUA51x/i937IpDHwij+xK3lscVexQn9
KEVLK2ExjTuGvTftu2N7YlPTuA8Eum2FDGtRnHm2hRx0UjdmnpJmp2HUCjvrGtDTNOdqBgkv6feL
LrkC/baN5X09OetUujKf2ez7G3KBvFv8/snA8MOwlzW38xQnscuH/lW+F4gVLStno40+ose9hOkw
1GHVC48WYxgG148YOUqgIQ9hMNRpo+QSbggzOKrWSZoxwAiMEtoLTGXLa662z2QqryzF7GezSDJM
kCn1F8Ct2D25IZGguWizNrwWwo7HSshMqnrSCmwXsYsDKu5O5ubneDcDdi9/EDnMbQf9yzb4VsSw
6vUiHdG03AbgTfcKGe/o4Tpu213QC6a7RIvHXTnRaFZt1KBmS9KTCn+lyu7SvVw2uk0ZjM3OQsAA
GBfu8swXGhYKS07mdXZvyYGDG/vvShPRWIjEcKpUBaC60AyC/HRbn7OovlbJ4ieNiAJ4+15ZqcO+
Y2UKhlKmvdLBE1pnY0d8BTPGwb7bBw+6L++js2i4ZhOw4o0M8H/Lx3nCMRmNUFZwZIOzgQZieEIQ
2RGQWVQOEVjDJnwECkCyjAI7kAJ40DBJjyJFYu2h6i5sbTA/eOFjfMdm+AE5wmCElhfp1hA4pU1H
sRLKna1YLqS8KJDyp9KdLB/M/kenfEkjgRVugnitdePMsDDR7diHMEN5VxzIKT0aOwVEhKCaCrGg
2XUD2rP2JLvMF2qJPYuqXSI1OfscU8DJjhoqvVn3nI5gCawKe8mvA02UDfkPC33fRc5CE4AEgrwI
u8jA0Raf0S0mvnWY7hhMAcgWP1MZwhMUHedsSABsyb+fiDgYTSWsTcgzZ99oIyC+P5lAB7zsRtj6
fIgI3qXw9wkhRaC1E1q6svImyE/p6F/+/U2vq6qIidF1DnI/LgwoJyUNMHaD+ypLnDRXXW3eZ9JD
oJs2nQ6XZW3awkoWd/svC4omis5CjvxxGXpb0XaN8aiEn6g8oJvyl0rcxmBmDhhTGpZsAc4TYpyb
pKt3n9EEELwYZ9Q0wgPOTENdqMMbnnwDmJnGQNoosUG51I+i0e1NsGukrX+JYou6crw9GaTUYgE9
o/SMHO2KFQfLXY+2u1fgjKI1zIn2AH1y+/10UwFkp3Gio94IQoHNa2b1FZyZLEEygq4XRfJO1s9d
O9wAEKSww1EXgH9sm8i7tpyJkEGO0nhG+EQjUGXTV7rcjXoHbnvBo3P7flkpxBlJmHdaOIQo6A1+
d2L3C/EAz8F6wIUAE9tH7JdOb+/99Q7OgZqHVo+K9fgVEU1Q3XaqaTdmaXeDaIJu2wu+6/Wm91pY
WOE1NsMLht8GcCTWu3QXA2Qwu2bgGZIrgkHafpWt5HHXmFZLuq73wCJLn5i8ZW/8SCX7dnCyayh8
kPwocS+fPaGK3JWmqqAhi3pkiNmJSAD119ng5gPWk3oCmboDSENREUFg/W+LsFrUJBr6MQAqtldg
HnGk1A3N8SpsOoHxi8Swv6/ENAZQnmiEFtcOdeVIq5xGfs4MQcFi80JZbRjnT2J5WqyMoa/WfeaY
YXybZ+XDH+4Q5y1yDY3vtECPhnzHmEHBDe8GIGpnLA61L+7REKnEOQ1cp2lejzCIQTpGuLgwXGxf
1ki0M5y3oGOeywNLHvXLWdG/1do/suhNsu35wPJjGQwLn3/+aOFkhqaGy7Gc5yvg2LpqgHWjy7UV
1/5lbTYzjJaGNKJu6Izu7MMJKjBryFJuFkqkKGkX1pdunJyov20T2Z6bhwiMCWVYCVZxU8WVWLaP
K/s21GBsVYJ2NfzD6yxkG8wwtctm2aP1VHCWRLK4s0SHHMm+ARURXX2xrMjXQfebkK9UEl3Qm6ax
Uop9yEopUy/kqqugVJffsBrSGLrwFH+4ctyBSo146acOJftpjp6CVoLPK3wzCK51VSRq8zCt9OEO
UwWikijEsJ5bq+dguVVEPWOi9eKOUl32UxwaIZxc/GjVADYon4b+M82sKwPnRxPGogXzHKs4jFVk
AyjNbtrMrqK7mX4dQu3PNoefTBiSmqQqwZUbz4U9tK4egbF7fJT0r5eP7WYc8b4z/ARCik4Uo6/Q
A1AsYLplGMxdd73olSPNgZM0piCM3qxsrxeR8xJDWmRNN+PW61yQEQy24g4nkDzb5n14mn3ZLY7p
LWjsj9b9ZT0FFkI4N1HXeUTiFuvZ1u0VLQ2/ImjrslJBSCvwEITzEHkTh7GFrmcv7cMjEl0nKQL3
55g55SACbxSJ4nyETHo6RTKqiqN06i0AxJq2OvpL9P3ywonEcF6iio1YBb9u6uVocU6eDONxGG8U
YI5dFsNO6Icn6coOOQ9RWyj8aipSj1YgPdVBdAYCYmab2nycF3B0aN2+SA07VUSIjtuB30ow5zrU
jo59QN+aYArwQyl7ci/3h8abPIbVMAaOJGoR2DxyABVliBQWOB74FR30JjM0tErKwF136qxtHH2p
atyNqX4czQzNHZGw12fTA6+EcusrWXOhWzLCQEbAU7jVzXTVfAUZ6CkA4vr0d38Vvl7e0O2FXUnk
FrZVQj2Jagyotd7s6V7mgsVBPfQuE9g8UlcEZC/QkJ9atWZzpAWyVsCluh/GUzToApe8LQBQQxbR
gID+pvDqUh7bYErbMkFyDVj87TGvv15esc3fx5yyhpECE40InF3MaPqRohEzRiqmbeODqgtGWDZR
ogArhMyxRjTkMrgdGTGuPuURWmcZ4qakvKXfI1RKwHXlZK1DzmaDYBrW+AbBaYoitU0X/C6e73qO
SRdOQYOpb0vZVfJj0Tg0F7xDNp3VSgRXwGjCACMgGXjXqnI+jfE/VRbFdtYin1FbgtXc3C0T/a6A
E5VRuOc8/RyVpTTXaLLopPyuo8F1YrTuJwxiJYLz8KYaVnGZ1sAmy4hTZPFtNHffLovYPqUWxld0
AAISk28+mFGlrK0O5HhLNR600byqF+1k6v2dZNLQUfWKNSQgltd2aQma5CB4icY4AcRu4l/+ks0L
gLKitmLKssVXRcFwl0cjG0titGfZ/8hbxbRnIjHcmk6a1eSlJeMMJN1xHLsdeHbQQJXszWjxu8K6
y436bpwrQVywmdKg6BIw0YNIdI1PiTajJnWlgfxhgXQ14G6pHx/RzneDLK+PKR4b9Y7d5QUViuRc
fi4nYWxinNqNnxa/uNX2klMndvLKcG8NP/WtxBEWRZmP4q/xtZqci5FMifT5gBbMjNrSg4zqHn0d
9u3L/MJu1GSfHwBGboeYIRE4583AciVZ5zqq+3RG8q0hSPLtjV3isDRO7oXIZxZfBwcsc2CaU7HK
oifhllOjigqcE1mjYFHh3EBPM7WMR9BhxNKJqrZGYkfKRPA3W76Gvj3gQa8F4FguaLbGSJYwUYTJ
NvWcV48KZjUv28rWqVgLYB+wutqIUU3WQlDQ0YxXub3KqaPE1Kbd6ITGjzq5kTHuc1niZhmYAuOO
cV1h/Jh3PLo8LoAZwYFo0MSK+hgDGNZt0gAiDheDkLdkc59W4tTfNWTd6bkqIdecgZlc/6rSFFM3
//yhTtw+ZWOAVxN20G2nxzmhwES6JUtih+1zYvm6Ydhy+C2Sr3T1KUgFTYzb+ukyoSgOa+gM+l0/
kET0pDah35R0z32k+NqcGXYVFCKvsnnCzV+C+AZhQFBYiV4hmc5OGL1Kj8lLjcqfwXj70GqhPht+
GdnBtWi6ZPOmQibrXw35ubA5iQwt1qGhvMu+zF7hRy51pG+sU2c491elwGMLFlTjDEZq5DIo3pr+
pdtleNLLF6t6uGwvm8d6pRFnLnWcKj8ZsqeucJSl+pLU05fLIjazcutV4052hgsvrBkyqJFPHjIk
h6WIQ7uV4iPoKJ7wvvKHfnkOkshDdmtxBdJZvPXhOoB71IDgDOBCvpyJ7gsAQbU4EEXduuY0gNwm
8OtlwsOjV0FwRWypVvZpPzpIYXpzYziXP4BdcRfk84XOCDFwW5vIo03KSY4f8nGwp+mvqT/F3UNH
RWXpbWm6wRBaFITY7OisvCiVQylfWrQzdDN6gJr6qY3knTXg8iGSr9IGKxDtLyu4eRrpu0jujqfp
nAV4wKK3SzY9imTAPFI7XqI9MWeM4gghe5jVcwuKJx2GRTT4GAuJ3t9V7FMjqPoM6ZvRmQCX0Trh
kQKAssS1Lh1KgXIbRxB9EwrYzVX06AFQ63dh3dznqtYjQVmP0XVZ6c40WbVtmbMglN/q1UDBXQNb
FxqTUOzntErbtKMmAlAvtxm0puaCCtBRrluggQPf4YwW7dfL27ap2Uog51xUQ5FLlaH0JemjMT1L
GBCOflwWwQ72h53CsgFQAG/KD4QpVZ0VLQA2TbcyU3ewjF1Dyi+XRWxqsRLBGZ+VdcWiF4BeMMn3
0TwF1Xkmoq1hYRuvBqjwECcQgCd9QO9M1BaoFAZedPOR4bLku2XXvzUvijrFNkIglC3eBXFbEhmd
2hQGHkKB5abVYw+GxiJ7kvODMbl9dh40QS1ha/HW8jjnrxgFjYYRXC9BMrhTkB8AQO6OkSG4xrbi
rN/0Ynayckojtr0LJNh25xYH9K9gei0FJqm5U938wTxctoitS/o3aUzrlbQFo2ttEEGr0hu+v0Xg
x9yZ7nS7uCYOnhzeZXnstXbJOrjXnJInIYka0KN20rnEezUvXDkBngV5vCxn6zCtN4v3REFj9qle
5F68lLaBBzL4fy5LEGnCnaU0kWs1RZLfrZXZD5TejXrpRxsSJ6gSUey9cWn8tklcrDh3ZVFMA0yi
GHVvvrYmTMtZLei3BqcsRJOuWxHIWhqf9unTxgqJiqxTOx8i+ghg1XJe3Gofdk4OTKXJ72OR0xCc
LX7yfUyDtiRGCKfR2GiR9yVPuTduld3sds7idWDR1M+icv5Wa/5venIOpOiSNMtqCz4d9LxH8Knf
KK+Rmz8bNnCWjJNhK86woy+WEHtQYJz865CCGGuYScDAncK9ftTcxEdHQTo62s6yZTeFh3EqEc6s
yK9Qzq/IbcCyNfCX+jycLfl5QtBh9L1TGOqNucgnjaA2X8RuJg27SKmwFZN7+chs6g1EZ6JRJE0/
QDv2dRhlVofM/dwPo+pWlRSoDmORET2/t73aShJ3OKUua7Qka3MvO1k7Ha3ejJU1s8sT6+NMzp/I
ZOsMqvpfxbjzOdR0AZuhgaCuAfDFAxXlLAQLx2fKQaywVAiCQOGpnVrjMR+fLm/M5vGjMlEJBRY2
+v9+vwRazAya+ohUjATKBq14KumhKAvB7m86sZUQpuTqpgEnd0EqgkVSC0BB5HZS+NXw3cLxoomI
X2Gr4VVXVsKYxithY5vq0pzA2AHveW9mjuyk++mK4ZrpB+sG+dEn1W9dxWF3KkWOTfCM2fYtK/nc
PWeZTTk3OuS3XnOIr9/aUF2gi2MSczfGrKCCFjNtdESCt3YSg4ToE1QQh39gzYJTURXgC6Zeoj8Z
xWNff9FFSZPNtUXSAg88wJAZHxg4lCVLK7PFdP3oBDv5OHuaG3vSvXaVQ70WabvOma8S+yd0Tvn1
sqlu3k7IfKEYB+QX5UN82SkzgLpbOJEOvYGVuew7MHCXmXkttWDMGJP7Whu8tlJP6bQIQrMtC16L
5i6MamBD5EjNu/1UerUyIkpHfna2xoNZjOeGKiJahq0Qdy2QO5dJ2mkAycKga5Ds5eSqBmGpVNpz
fLLmB8LAPRtBULNpPqvF5c5ohCIJKWf0Q2pkcnWN/j1LvSO1oqaCLX+21os7nX0ZlRph4/hKc1AK
TA77l42EuXc+ylz/Pnf6NMME2G7HWug0BUTmz5qyU5PdQmQH3cx6GAk821biHgnRd5tkhrPyNkU5
WshXQh95lxyS3CF+u5O88KAcpb/GExAVd8nusoYiU+QuOAqusooUQJygQWKTPrbrKoFjPbTKnVyJ
wk+RVXDX20zHVhkKeG7d8A36d6EdY7P4M8vjg84oq+Y0SZDQNqBBDxyz6UAkwaIJ9OCjTEkC57CS
YtFK+UaqXtECNCuC8pxIBOci9KGN07JAwxnVfyTKN8CYN4rACwkODx89hn0tyTFlrZuLtOsQQVWB
CH1BJIL9fWXPaZyGkpZDhDzczADFjgUqCKyXcue/SocFnflo1STSYzy8zONDpOzrGYl3ImhfEnhQ
ynmCJTHqxACZKtjj4319bvasfAcIGIFCW43kOooj4BgFYA/Lt/2+YqaWtEOkI6TXbqwdBdio+cje
DwytVdR1sGli76L4rrYkkDEUV+dozatmG3niudScSfr7sn/ZtICVEC7Bpo10rMwYFrAYuZ3SeyCM
uJclbMboqyXjG9lmRR5NWYHTrD3kU9DTEB6bq87GSKYXu6EvGtQRacTdpUtezE2IQT23mZr7ulWv
9eXpskYiCezvq1OjalXRZf2Cy1OZUDjqD2kZHf5MBHdw5NIKqNSiV9ekN7jRzF7QjrF5MFfbzh2X
wprCVmOh3SzfjPJzop/TTrHpeG7LXLD/IjNmn7JarSqK5kmr4YzVInNCzNZ1sW9l//9FtvWxJNw1
KdcyYPoURGxxCEiewRrsLFWdIQhrwfUlcgCEcwDRVIR9MSGZoO4Y9djbpKIT33bAGhbNbAtWzuAK
51HeyJJcALDDYkNaV5NynCaB2/yPw8kK5ECaAkQXtzsxesarhsQsRQFipEdwyX/VzoaCukHpj1fL
yygLXkzbSr0L5HeqVBABLAAXrc0ptNPsR9QF99KieZ85QO9iuG1SUzrVGKRLPYXch+GBDPeXf1+g
Bs8bmow6KatWwX1jVbaWP6eygkSKiLeKHcMP8a35S4s3lPTV2bESMuhDgSsgLYL8elle2+wbDeUB
ZFLCXIpIFhfRBE2SyXXPZLUoq8xHnFNbUo+YhhQdIeaBL2nFeeggsWYMjCBqV26MY4Hh4sgtnxlh
fIdEdLYTUdBtPhJWi8i5a7OqqTlbSODKNUbzx4lGu9TI533Sh0D/bwsTENtW6Q+NbvqfMBK0LFHK
2tAUwimqYgnLrEfze0H34Zg4ce6nhaiSun2EV1I4/YK4p3Wm4DoiD4OL4AdgZC2aeiybzWojIyIo
j2zmF9Gp+EsrdjRWRjkOklYpFHeTdmPsfsqLvpKd4qUuvf1UnuNtthOwKsoH1qyh0aLFLBihFXkm
ikOLp6YS7NKm4a9EcIav1SSUVCT93MbwGsZhNRROk952QSHwSZvJIrqSxNlDO8kqrToUvVmrL2u8
DY9a4FBMdaKx88hmOhm+3/Ry2Qr/Y8PYyO/PNeQMBCR7eqq3JnErAHEw1sfYCw7hbkSE3JxFD1bm
WD8c7pWOnHUkyIVJVTAiMXUYDgpgC2dfdZudsIeO7colOWxXV1aYTW0sRWpA3Ohg7dL9clV56YGR
hqduKOxR2gyXVkpxt+Q8JUo/W6inKsHRSL+n+q2uxTYNnuJANMuyfZyRQpJNgNDAbXCypmnEfBv+
6rZdfBWAVJVEpl/mylUcZnszJuAHm4Dajr1Lg2/6shwLjR6WWASrv201q+/gLupCy8bUZOOJjAOI
QUA0V4yE+9MMQDoFqSqaUahpoaT8+26aPQD/UlR5wVt3Fy2vi3ZcROzIzMo/GMxKBGcwGA+arWCg
xJ2rH2H8aIoqntvp0pUAbuOaMLfUOcfDQz5Kz2iCemmdaZ/vGC0tfWye2MKlN+MeUHYnMQv3f2zX
+wpy2xUvmmnlZgf4VWKzNl0JHHyDkx/MI46EsLy72Zix3jAuvkppNwWzhdVsoO7iI1sJsGTP9ObM
GbwQWDvjlTgZxqzgwhbyHW6WnnV9yzh4UczzzKDdx+Erar/uZX8pMBS+na1sp2yILdzaobVcy4p0
aGRRELxFY7y2d76HbU7DbikNhN3W44BO52/xHvPve0xjYrLmTr0hx25GL7D2fxri3rzv3u2Uh6rp
W0mJIw2yG3rWmp2m95jKc2QRA6BoGdnfVw56BMaKtMQ6KiPQcCrie6T99pd3avsxtlKFcxtLW0sZ
aWCF8pH45V3k/pybaez8xhCEPSLb49xHHEitNC6IekCuHgVf0upmEVEsiUT8P9Kua7luXcl+EasY
ABJ8ZdpBOVr2C8tyYM6ZXz+LnrlHFMRLzJEfXH7YVWoCaHQ3OqzFGRA9HuMmkQD1QAfMTTMMVtXz
VdAK6cOWnM7HawRDiwkndP7xiUUJZAFVouAaqXfsMDtw1Q7gYZQzgpC7+DMP80XS/8nitCCIC1qH
C0yLn/8GfEQObDzlfl8LthXtTQSnBFGIGF6haGMIjfa3nDJyrPyuPOwL2T6bNyHc8ZegfmqV3ECe
TPIAac1qdx4E2ryxDori7sKISCgGmbhU3KQojRJT0CHXqtlj3icZe4xlV1nxY38pW67inSAu4JWl
IVMqQ114wwx0YSQAnmOPBCB3y3inJoBbEq2Ki3nnnqggQSbwDvPgMQz/aCwVJTE2DufdgjglyxuC
nAJFF37vaV5jR26I/kcyWMGhcZpTeQag3gMVDU1tBLrvhHJqp/ddnEcNXial/DsOD2FInVHVrFx7
/GVUVpU13v6xbcvDKJAC6B7N4PvI8xijzKrE6B/uR7TmIn4Pj+IxnMXIcMYBy/pHDO9j+0RNBwC9
LGPHw5felzC6yr5P4WwFWXaUmkgIurgEJh8FsgXAB3yGH/h8pXTQgSX5p8os2wtwpm43VzrwdRpb
u/aPxl1xm95lePpJlnISBW0bvhCrfRPOR03+LKtTjdyA32WWQU6kUaxEs6JOcHjbGvomhwuXFpyb
KQcjEHACr8b2d+d7siowH/siPhAXJBHty3lGnjUYOnuamvsxpW7eitjG93dM4TtyMXNXhFqBleg+
tbT4qQh+lVIHvkmBv/0vVuo/WwbcivfxQzWaNQ3BHudO5+WxXBwSu/PQHPmHF0+UZti2Um/COCtl
RnMAKmaYxMifzmVTHJpJ1IO+FfOtdE2ROSs1FV3UtSbeONTqnf4EvLKHELYKeDbpa+kad7qnXpi3
7LpSbNGIxv4dU/hZqCamUdQO6C/Anlqyfy2NsaU1lxgsbNLeipLHfVO1hWL1bqmLEq1iPyOKlDzO
MOA2nPVz9a049Ed/sPxHWGZHP40Zwtxl0q0+5CgBKZJVPhWtpZ0+M/SGrBEyb6ZOZIbW+PffYdbK
WJMSnBSjN7njaT4Gh4RgxsJClvusIVVg3ibM8m3/qRFp1OY9WYnmTtunbVQ2KaZQG7k/Y2LenmkH
n97Ypogzdest9m6VvCfSfIVJITK3KmBkFaf4lj0tOSXZS9HaKx+ZOxxFQFCi1XEHTNNECWYJObPQ
mE4KUW1wEADHqPDmIhVEXlvzg++Wx4XFKiCjY5pL1NGvQDtm0SPGQ5rYigDq6luZA0QKOz4VF+I3
9aYrXB0h5xz0OCWzzyBYUgKQLHix5KbjZT081YW3f2E2bfdKEucepgyxngJMb0dPTpF2nbXuGD3v
ixCcGD+FSVAPC9t6aV2cr3p2nuXvbfIliUWdTIKV8GMos4J8emROsNqmraHNlVnaIFAIkQjOMaD4
OoL0ES8xU/0VBYbdKy8F+UsZnOEos8IMAdMHTpTqh5QfY/O6/8SA0FqtCWcgpLKfxkYG2ERLwakw
AxpBKp+7Un0YtfKoS8TeP3/Rri2/r0wyLcikqtkSI3eHRh4sWXbC8WVfxlbPHkXKcpl6wvgootT3
Quq6LAbFh4sb0IgZXGggWwfo47WYoXzZnA9BI2bEFrwESOIdGqmnaDICtGGogcdCwBaJvPXm3ddU
0MNThFI6j8/l44lEgVWLBE2huDG4GMaBuVE2/EyBQa6zTtAYv+mgNbRYogirmTJ/bSQ1ygptyQeV
w8In5JpB7CHFwObXtsQIOhG8yrcqERjof5PH3aHZGNs2IstBIXkHnFhXugbCECIRENgsbWz5IT4H
nnov0I/NY1uJ5a6VXhFVngIUB8JTewnmkCdAj9uAFfbmydLQRDNdTCI/vKn3K5HcNctbXEL0tqIQ
bB5iJlmAVK2I6BGzlft9t5/c7VIMxPatipxhWVj5o+YUyJgvD1HJ9j3lTK+yR3TJ2qkbf4sPjStq
GxdpD+eNgdVMU4UuHlIHYWYrlXcp6UDsXLlJKbtkNr4rvggWaKsX8t2SubtegalEq3IAKvUpmKS7
Ayb6j/rX4Gw8pZaEVEKEMuRxX3+2L+Wb1i77sLJhudl0RR+i6VkyT4YSWtPght3PskEWoxWlaEV6
w7lkjDgmQTwitUi0R8X4iga/oXrYX872E+dNN/kOL3NACYv8KUnYUmf55+RM76uXBWyLHIMHUWPU
FsrM+sR45LJ41luDESxpsBEn4tIHbnIofmR4WxlPCmqQo63Y1C5tFlim7u4vVrCffBcYsgi1L42w
OHnyTUkqqw1eCtGGbsogqk4MoiGLZnBnFs6ATNEl1AT1RnMZMMwKolp+IMJk2Ayl3sR8mNJAXAj2
W1ToCiDx0P5aAwhgLV1n4IjZ37NNc7kSxGcEc6NpKxm2S++Zoxq9U5ciy7UdXePQl5ySiSYFziQz
raWSlGPPyBVA8yQLFNBPugOUcNMKvdaK/tRUZSu4CYfPRCS6BnBSFQnPDyzngHZJJWD4II6L4kd/
Hu7pLOFVmjr7m7htqAxcM0UBmAXoPd5bjSHHUzQakFYnV/kp/QrSSJTGUGO5G5xl8nE4il7bm2q4
Esg5Vw2j06A7RGRH2YGyr2V+0HtBNC8SwZ0anYMJ6r+c2thZsfo99b+Yw+P+xolkcJ5zlDMlbCRJ
d2LkrKZLXf6tTaIkqkjG8vvKoldJnkR5mcA7V6aX6Zoth+VDNUWCeGfTcRhAL/pT7/hAswlK7mnC
uAjmK6ajqd6mBtDcaispX4JM1CC4eWdXojgfVUuBmjQE3ThG4rX6VdAJfOCm8Vn9fc7GGZgJCgKK
NHDXPRXhA8Vsrd9dj91p//AFy+B7D5k/t+HQoZxcdPeBCsYYd//vbx/8PyfCFzsiGcCwWgBXrrHw
NIzkAqjnd6SrBKUBwW7p3FWstb4Bz00N9HSTlrYe1sRt4vIFE96SW/uGJPDoy+Z/eJa8HY7OXcuu
RE/ZBLZLZ6xGj0qBK7XjYURw5o10OmSNeZLUwQ38OBDY0u0c0Eoyd1nDJGnQKRX+KYG8aE7uxU7+
6ueYhNS96ShdDhe6KwrHRJvLXV7fSCNCQcHl9PldKxf2hCEIvCyN4W5fV0Rylt9XRqIvVSC5Uaxt
zL9m0zkH7WUcnEJJoPIileQC2prWmZzoQJEtx9buk2+0eihpJ9B7gSXSOfMQaQTI1Ri3c5q5s1Nl
ssL+VcU7uUksJYgE8cNWLxGVV1rBGQuCSba6KvCs7JH/zNH3lRzm+//NvZYHdGO/7h/U8vEf1J/J
BNEXGnk+0NYGUt71fgOFYPGR6F/MvrMKdHcqT2rxEgkHCzbPayWNUwsyFOADH/Dq0dhpxryv4fnq
0/6CNk9rJYJTCa1K56n3YczH5hyRB0quUnoRSDeyIoIcVzcN7koUpxgykO36OINH/zPA8i1GIjfA
e9FBA5FXnIZHZiloIJJO9DE+R853es7d/JB92V+vaEs5fVFaZRyzGs/YIgNpY19YWvddrkXDh9sR
2dta+RpjarCQlqWSuMM5uFZdDQ3AOcDv9Jv+GV7Z8V3l5/66BJvLt/TIAEZsmgLJ+DgMrrRUOWqT
sG9vCSN3lJ9v6UmyKdfGDHdtlALDYmN6CnTpUi2A6WEqXj2Bp8ZEV65P74yRHYNQxLEsODu+1tEm
lZYnIFnGuBDmnKcfxfSgSoLxJ9E+Lr+vLDEb0lyrmwYcujk7pgGo6rNSEN9sL0NDbk1BCwqocN6L
ANSVUXYJDORI7+n4TMhvs/+MoWdvIpZPWK1CLrqqB/IKDIc+241J3BkoCJomaksQrYSzT6We+0wO
ISZi13N5lMfRyvpPoJOAq/5tLbyF0uI6Gxpg+5e+lSA8j82HCFZXFqGeixbDmSfVUFnq61hMrmOe
4mcVHgKRsd32Vqu1cNaHTmo3Gov7qEDpRL3ILWwlQ1ISVAXH2DVBOSnwj9vmHfhRFK9CsDpxL8Mu
8IfSxKPB6er7DJ3sNcRKvR0UpxhasW+CNoMY8Dz8RxYXiUZqIpX5DIzifLpotMAm/n1p9lYeGoJQ
cFOQKQPUDYCU6gfm0y4noVI1CHkV7dJPUmuojop6GGdRyLlpC97k8EZcYXUzl92IXEFPLjqi22ao
C2zBdoJsJYM7ICOfVHkszNhVHia7PuWAdci/dIBlTY+RcHBwOym+ksYdkeyTvqQx+uTJYXhuwyVP
cJ/Y2eXkpBfGYTiVV/TE7v3v+4oh2kfuzdCYU1FNFW4wSY80vpJFnHBbTZLQ738U4gMbeWCGhrw4
hmXEa0qsyI0O6WR1zoKRMpQCPd/OMq7ELZZkZV0LOadsZItF+jFRqzwBlcU1r1Wwa6PF0D8C7NWZ
AKlbYxohcEQ5TtFmcjZXHk0W9EuXplxeT9XRGASuY/vvAwPGAKis8oHlNzS1uVLKAYMA4MRUHjKR
Dfwz0fUhijDfBHB2FmQfbTomKGwteCK5Mx7TWzSKOJItPc8ByjPALHLB7HTbHFUrdItXUQT4X67c
2wdwRriJoxbEArgE7ErxFvBXQH2g7WZplhDzSS2r+e+r/UDya2plH1U9tpOyG7Sl1BVcpPJbUU4y
OSnKw/5F2zKM6FeSKTOZDqR17qKZkRkTlqMVdZQea7DdFM1ZG7+OnajitOnH1oIWJVrdgM6k85jU
hP6hvSVoRazs/sJwZ3tyCie6qQRWcksn1+L4CxdUYaXJZeLO5tXQX0mJQOeXE+cPaf33uTtFQT6r
axo6B0w04DtUUjSPqP2Fn8nNY5MW6IRNfLSrT75eOVGt9s7+sYmWx0U4rVFV0hzCn02mKxW3kShb
K1oed+MafWwom3QKOqk71kzHXO2eY/q1pvIlehkOBMl9CdxZ+4vaUvz1nnK3LDdrYNjGUBFCPT/4
pajfw8BrzCtAeAKH3NsXJlgh3/oRBMWQq8APccnBP+RAamy85pR5IojBRc929ISvYaMcPy3DqoYj
DeCNZxhnS+klQ/VCsJrlnu7J4dx0kpr5nDWYostYBHhvA3OXDiWldAMK2VkDWQcpc3vq5OCYE0U9
+aNPznQop4s8KXSr1tjkgnY7vKoyM30d5Oh26tveM/RS1RE4x+ZrFQD1JOzU8YbWaQTQ1iK3upm1
DtWT6FCWVX+lqLl8aJIKjOTz5A65JqeWrxpgxDPNzgJivXQ0gHJyPdWScZRoISE5ZvYvY1Ugtk3M
yFLnubNkcCxaytTPl01moExVhD4A/6ToW9dlICacSfDTVLPsUet9zQ5nPQHdejFfRHoMQUbbuCWG
S20GKo9rtci+ByO+LKJRZVeqHriypF5nEiAKBhAFWGEpYUNiDU/t2BwPlT+gE3BAD6eJIsxLW/Zg
wzEM9ZzXA0i6yqQ4RF2qxpaiJvHJBPbhoxJJ1BoRrTy0TYuGi0rtUHjtAwynA1fygphddRHmUW6b
XQhWhBqv3bQc2ptpHn7GvtbPVtMW8pcYu4jdkEK3JWy+YkMNcNy+aA/7aiLSRs7aF6WUoR6Ia12b
GOB5KionE3ZRCEwT38Kjs14fow690noPzqT6VC5Z19mRekf1Ci/81dqRI0q6bvZWrkwH4cw9NeSQ
TkaVADYU0LGPAPp2syvMb6i5jRSKFR7HQ+TEV+hf7Y455iH/PzyQos3lXIJCAzaAKJwCz/OlG6/i
rnSSaBC8zjYjSbTJEhOYSzIaOLnoX5/MfCJL4a52sKN2CD9aHIiNKo5j2MtYaeIFzgKjCFMjkL29
wDfRnI0B6o6K1zsCE31KL5pgBgCZ+phIvsC3bbuBNzGckpZpSyiMFqI91rky/dLmZ1o+T9GN3n8p
dNEbfuu5u97PRZ1XcUmTNTHYRtAnOmmy1feSM6Wa7ec3Vfhdrb985vq9rYzTUpLBWACEIXbD8UuV
fW+r1paIiA19O6J7E8Kp4QRoNnNWcf/mtLBYNJ60QLI18Hk1pBWMsYgUgotC9CKafX9hfdNmjNW3
6YHRxstaXeCqRWK4YKQbar1pO2S/kuay0C6q8VoTAc+LRHChh5EnQTY1KOsqLWZhR/PerPUrSW8E
CrBpGwG2ruvg/tA+ME37vVZGcwM2Aim8nPKHlHyC9IkC+/AfAfxWISql3YyHSjxdE4a8cfvwCRVe
CeA2ak61TI9kGNosPzTjuTWvC03Q9repwG8i+Mhs0Cujb7ulXojYI40cdaitULnqtOP+UjZv/koO
Z0mVWlPKZOlmlKUJvRw5xrmpdBmFzTNrQD5bdX+3dYQ3n0WCjhOZYlZJAqOVEWLwK7O7SQQttanK
q2Vx5rOnvkliI0OtvT0CGQKDO6bxvL9zIhGczYz0DoQkE3KShpzYapxc6/ldbjDB+WxKAaaYroJG
hgKm4b1lrpg6owsVnq6Q1RpwzA1x49gwTkMAtp79BW3eSwNcTqjSAXuez3n2hZKHXQNINj85Sklo
VeTbvoDN6o6yksAdflrJs8kaQLG1PyZb8zrQAcu5zS6XTmDZkpzwiT4KRC4H/eFJwBZyKg0QF0CC
er9/YQyjFjVIcYWNu1AbZefQKy/CZ/kHKPtAkC5KM21mSdDfrCi6oav4n9O80E8ACZ7DiFKrc2cn
tGfLdzCshoEWdPu4+8vb7C5dS+OU0BhUdcQABIrGwA2BObUnt7pPwc3JvgZPGqYgEGiepMN4QCh0
WwlqPlu6uRbO6WZczXhK1aXuZHF61c3S79yXHodyFKjNll6uxXC+3JymUjEaDa86FamZ+SGeX/Z3
UbQOTke0uaUVqWFrfT0Gn+qTGiFmKETtP0LN4NwSI2UWJQxeo/fSx2VsjbrAxrELR7YQltv7a9ry
H+tN41xUkITxjIAEICjkhw7zJ/fpaUjB3RJSgQ5u9glqpg7GDwOwqh/geKUavCNhqC06CMRYG6SR
iuffSnZqkR9o27LUL7mNvmpypf3cX+P2ub0J5swJsv8V6WHIHCJXbtCYbqEWTsjyT23lmxjuRpck
nxlwy5G9CJ8q9aIAvovPrFrUV7XlidfbyF3lOGHT1BJooUJ+MvOZqNehvDSJSbqoyi7at+X3VbQP
KJI5mvGucuZe9cIWEP9a7ZG8f/y74+HuLQv9yDSXZCdgMa3ZeIyVOz8WhEmiTeOurhKY8jCgku5i
7KezwO99Ecf1YQQF7BDVJz0cBbog2jruDquZiQRHAySXJq6dIWjsLPLtkFEBCOP27X1TOe72lnNQ
gHBpub3aa9CCUKK/DYAOY0rO/hFtJqRXSsdj7pIRWShwSyw2Kb6V3cpeevXbs46R//aAZu/PmCUi
ayCu1BkhH0AFB+D7yR2c9VLSUhGaK2ljdd21GQsZFpbLzzt+3Ba2cDcy1WCcZhgEuK/TAGKnZaa2
PeU3oNE6/y8cay7EnNo6r7UwTi2MeE51OMPFRbX3Yz6i6pndjcV42ceFoGF1MQN76+JUo8/SctZq
5PTzLGg9Pc3jI+pOIiQ+wYJ4vQiGocvaACaC+JVFVcdsgOTTME9mAiOx6RVXW8f3YMdUmXWm9ktZ
yz8sPBhooJJvendpTkxkDPbva/zWBV6L43yGXMdlATAG6hjThQkcw14+gU/V2heynMHOGX2AUSnD
pAgohOjyVYhOPgnoDy1SudWpUm7NLLXUVIQBIVALvjlmlOuK5hM0cCyvWnYXiYDvN738euM4p0HH
MpFjFQIUxer/8BC7ydl31Af1pJ8i238I72Ortj+FdUrXgjk3AgLntK7RU+9M83EsjuZ8CqfD/nlt
KgUSEZg4WKgKeTBNKZ3VuvuDEzO2oY0GtOSXphajTVG1+Iz+rURx+jdKdNCaGgZ3JC5Gey3SHIvh
1/5yNnVhJYMLWHwaDJlhLrCFPrLwP2Zf1Fq0fWlXEpYvWEUQMRmNPsGop0NvFthm9CL+MtzweiGT
lC+K1/3liE6H07y2H3stVPDGyeYrSXUiA81lsilw7JsGb7UiTstA7020qYWQIDuAAafEEHRtJ6Lh
4c0xWLISw3klXSnKqV7Sunl6kwKlXw5sU+1sqn9phsu6OUXNAx17wdqEx8W5p6o2OyQYJkRiXo8I
He2+lWUiPq9O+sUgZOEUqR/noToQR3RMw1a2QW7FmW636Y+/0gi+wagm7ZCZEgDEMtJIl4FRzheS
UkoWrqto0EqgfB/6Q8HFbFQlNL1QiMOI6iGCccZUBLcvOiK+RzQz9QphLNx68J2dFSt2yC1mrq6k
Q41KkQh5aTPsW6kh3/AwVnLrm62M+4vgqLjGo+2hvCAWs9Q/kJza1/3z2kz8rOVx9kKtfH1Iatjw
7pxfFteaU9mYL4yt/GLwpkv1SG9F0Kaic+OMhql1oPYaJ4AaBC850KvNV338lBYuBDQU6F+McXpu
pKXcGD4y8gihrZae5N60RlFNe3MdoB+W/wB/fcD8nMxIi0m05K9yJJrH1Muj7hEM85/xgCsxnIVI
Cq0YQw05+aZDtZmoRuzKMZ28Ma5FfAyLieODIwybYnIeQ4WGzG+bVpPGryR0kqflHVHv6vimH1+N
8gcoAQV2b2vvVpL4IDadS5Qja2RoffM2rIHvcq8zb1+zt9zGWgSXPkdNhoT+gtzjZxdxayslOVXD
oew/gRdN13K4sAG2zh/ShaZ2nltbTS7kTLOrSHBNRfulvffq0xyNVM+QT4mUY6A+ZMnlCECV/Q0T
yeAsQasEZZiVqDeoDXDDvvuK3XXP+yI2rdt6s5ZvWEUnzVxUhWZgs0pUh8El6BTAEpBPBNatcIaj
JNCB7SXpkMhMQOXzsLx6UYVZHyuITwrpm6qgZDM1Zymhgjrj9r15E8Nd0T4m6ARZ0NACVT/IkT35
ic2K/KINsm8wRJ9xfBRv5/+sirNuNBjRbc9QDWBD4XZoSzaY6aI5w9k/rO0LBKRJoF9r2ofBoEYm
udIPBRCo2ZMexVYi3dOpteYoP+4L2opK0Oz6j6DlQ1ZKEXctwNyWG1SN+knvtMQyAxHe5KYXXwvh
wrtYBXOBNumxqx4WSuIFv16y42fpkHmBJ8J22FwRAE4o5pfRA8E7cZYNkhQ2NAZO2KHtrjMRhdam
Xq/+PndV5w4J1qLAYlh0Ismr2rqSiI5p0dkPvmAlgrupbd6qVK3x+E9A+2PUh5p8M/3bNr5TA9ke
/3bDOBVgSQj8Xh+1bSN0aPM7RQv8vo6Jdow7flmiJmZwY+oo8i3qwtJ8kwafUePVjnFWIKNax6Yc
7BKa8aMr7zrzbn8Jm/dx9fe5ay8PKtqkB3SCVHVhp90Fa27yurapInqUCPaKL3CX4OmjEwDMnXl6
AOuDM+hXqfkJ2jLgpf5zRfjGw9lvNFIv1b85uyoxJMLme7/5tb9jm8HtWgjnmwGdBaMzIAZoveZ3
exkcF+w+5oz3FYg/PM0tD2QSWE3R5nGeOulyuS/RoufMKFUR/TqRZrsgp/2FCewL38OWtOoAfmXc
/z6/6v0vUiiInwWqxrerKci7NWNboW4UnebMS5XUbpmjMxGv3KbjXCkBd+2RiiO5XxI0HCUYW5x+
Ir8DbA7PNxM0PBaCmHMTy3GtDZwNIK0STUk+LqMiDNBFTnYXO6ZhFecwtCQ7PyIduOAZ+UBUGk6Y
x/o7+0A4+0D9lpWsg1PQaWXl7e9Bnt19tdgchlmvkDMRUtbpZOpqtNecFkxd7VWylWsd4dVsd6f4
nNrGJeLtw75UVaDyPCJOxIxqDhIECuQAEHsncFW0zxdPmV0e2W1+oWVWby999LU9vTZH6SLwMJZz
CK+A3rr/JaIP4UL+TGmTWa976vgqyPdMA/zbMbDACsEVF9w+HhUHz7FE1mvoUd2YXt0pnqSLkvwi
y8Wz0NBh7CGmhIwXdjBAur3gnzROeA2c0U93h65Uhy6LXgVhdGasixh65chYHIY2OHSt5OR+I1AW
0REtv6/E5FOfpLEG84hS3XUfVN6YNFcZksd/pwmcYamqtCBdDNQkNt5UCfr/vg6dIOgX2Ej+bUG1
Rs7UHLaLTOcq+EnZl8D4pswiTRBtGGc1UhA7xVoLRegA/B49F/ETrQRdHCIRnNUAvNDkT2GHo5cw
yICiswyW1CYdBD0pgg3j0UmGmRZooEfllMzmUS+vEz9CbqZzSeztH77gfvLdUlqRJkYh4bVnTI2V
MKCOdqI0+/aWaSa6v8AS9aHL2WwIM3Mfefw8eKXYsXR8VWEI9texOQQIaJh/pHDhS8b6uAkUTMAn
z6OzjHWVF9EjMvnA32UC57i9IAPpIx0PFqB6v7+XIVoc4lQDpk+gjk+hkR57Ol/KyiQQs60D/4gx
5PdigljT4mlCYi6OMntklkRKu6JuIXpSbicatDdBnCvQ2rgDuIqKrVIO9cnwUgeQzYuTb3+Hpl1b
9UG/3z+tba17k8gdlq7oHSGpguwc9fruNhkE9ua/aMObAO393nXGVFM1qDBzejBfMjf25M7FZKGt
udNxCkW6t3zux/ffmzTOH8yNHPuhjhfZYAf3xC5vFocO1hHitYcK040CxRDon7H8vvILvV/FycRS
oAQ2wXhVpupcWcZoxvdSWqaxtX9Um715dKUdi5qupNV1RdrKl0F4czYuRy86ljf5Ze9QL/WSQ3DZ
eTKS7cYd4PUuy4OoD1G0VC4MjSKQSI0d2hDNcHCyanCqInZk5TOIu+s1co4DoPhjGmdIsdL4iQU/
+hRxpwCoSXjLOKvBRt3MyzSAgZos/9AdigP7GRxGW/XQ3OglnghHa/nmHaXkQfwaGtWNauJdEkfy
s5wFtyOtbBJNLzLQs2c07AWVs68qy2HsSeTsSABMdIxrwTcqku9OjVex0Qpr9EEkl7mIO1qgGIyz
IJrMprYxE7h6AJ7FHgnuG9X9u+XwNkSaqnzuoXsgBLRM8gs5aytsIjsob5Lu174sgUFknAWhDW2l
OMmogzb5LEysuhAN/Ij0j2/BJsagFEGAaHIBx9TR38ji6wUHcXZJaKkAUI9FgC1CkZzpSNM0B38I
wj6QDi7gBqHDnA7//c6tZVLYPAmhs7dfdYDC1zUdcI8oUb+3VkrWmV28eJYWA2v+OT8tRToUbyVw
hS0MnMrTeF0eVFE9YFP1V2I5A6LRirGqBHoIpjC7+GLSkZrz3UB5RZ79M9Z/JYqzI0UaKboe4hxl
/7Yq7hP9FZB8AqO/qY5vMvisVlA1M+iAEHqkofYSjfoZVFeCZQh2jM9pZWovTekCeh9UrwQk2Zph
BWlvK5FtprnAMG32K6D75j9awY9rYOYgSGIN6QQVZUdZQqGOxJd5+ZzW97o3Xknxz7TRn/ev9KaF
WsnkzMc4N/OUU+QXsvI6065ldjIiAYXIpgjMCGECmJpoRuQMblQzNdKNAQ9ENPNK9eiMxa1uqoKT
2nQkBnDuNDQhq+xPS9UqAGgAvkwRgiIxmMVOqY2ulJgXSqw9jiDZSOvvajT+/sTWoRKtGypqAkBB
f3+JqZLlmN5DXT9ZULokDeNu9hhFgnVtm6c3MXxhdUq6etKjdLGInYuZadhE/zY6UGBBBHYIIOv9
VW3LM/EC0lT04QCT+/2y4D8yvylgm0jv5IANqWz/1GlW+F06BAAlFrN6buqHCerrBfxWQR/9e4FB
KFUjDdHp4bPxNGqAR9HryEr14Wl/ZVsaggZV0I8rUHighryXU5j+gkqMsnvWK78jQ3tMtM7JlFi3
/LT9zYoXzRfxem8tbSWS753RMznAP1iokLQuaJcwM644ZSDSfZEY7oZ1U8R0OiL4rQvNzkeMtbeI
tQ3Bc+WjLQQPqiZD3xeA4g+lV1PDMDd6FcBsFNaWmlyX6GPpfxTzZZS87J/UR8P+XhLnp1hYlGxO
IUlVkKoORicz//3I73sRnDJIShgQJaoxSIoosPZiP/XmtHZD0v2c88hWSXe/v6aNcuU7iR+SJRja
6I0a96pxw1vVrQ5ybFUvrRuDPcz8KSIxFGwhnzEJZU3SixxxdUkwivsjDEQvro869345XGibjBLI
CwIpdmk9RgeMs5aYYcPOJU35r5NZ7yVx9oEaw9z2FAZQir9OeecWdWvnQhwt0XqWDV35D6qXXd4N
uEMKO0hKgb6PG1k0vSy4QfryDSsZ5mBmSteDWrAsv+r911h+KouLZnw2zV9/qWxcTNsFbR6lxR+K
6+o5ODaH8CGxyU1zakIr/8RT//0JcS5j0pWpDdURj+/uUhouzfayFtEGLx/8/tX2XgRnErrajAMf
1tSpclDTGajv1ET+xqQIWaBMVMkUXR7OOKD9DL5Kw1XNkD9Ir/TitH88Al3jc2bNnFRZu4DQKear
ZHSWXj3m/b9vyHq3YwbvFFrgBAUxQ75M1U6xBBIMJXfqOnD21yLYK4O3A1Lbwd+idNKVUXuF9FJ+
NuLh3w/kv18MZwOKrJwI+uYQlBSYlUUvgVE/N9WX/aWITLTB2YCqVBotj/FoqR1w3QHhgp3kkw4a
jaWjJBMkz0UbxxkDxpos0kZE3mqeOKE+3UxqJvA5AntjcFZgULq6KwFt6KildplOoLOaDZcEk4N+
QUcDl/n+/gnuqMGZgb5N0JPTI4WOSX2jOA9tbNP4NgiFiCSireOMQSiDBHOeYKuL3wxsDJezAzaB
s9RYBbhPAL1SH4yT6LhEi+NsQlhTvARRJXRmk9iq1l10NUjhASx0matKb+3v5EYQ/k7fP6TF/GBK
hhIrLF8me8nDSa7RWA2I3wno+kxHNLotWB3jjIWEdjHcYSTFzPplCB7gPZy+vKwD0WtGcHJ8Qkwq
21mJZ7yZ/Ca5ZRUo4wrtYX/vto0rwfsFAHPmhya3yh/rIGhwr5SC3Bc+e6ki0x0iURPv9t16E8Pd
LXMYdTD4gu5Ykn+ZrduFnV3n14nuqoqoO3B7095EcfcqiYM0BGpL7GozUoiJ5euiAb7t4zfAecWA
IKuYnC1SlDkmKCOhXmj6oJ0xrEb+rfSv+izs2BBJ4rZNL7pJGykeYcO5BvUUPUZu/aWQLOZEyHzp
HrmIwO1s0Z/7SrG9hW8L5LYwU2t1lBWIjZX4WATyyc/+fXPlcmXfRHBGCfPyaoE4dQHbOJvxYCGF
OOsXqI/a+0vZ1u83OZwhSrQyTssAZf108g27msbBIRXrXd/vZ29f1PLJH4IugLMZlBFd/wDMO9E5
BcI8UDClHNwmTLntKtPJaXRlTMHJLEZXLgyBy9qoiWEbVzK5eCKtJBmYYWgdBS6ajbYTK70hJ/DN
OuGdiHVYKIuLKv6HtO9ajltnun0iVpEEA3jLMEkzipZs+YZl2d7MGYxPfxZ9/m8PDXETZflaVepp
oLvR7LCWkpfmqJqIRm29KwEb1h1k6Vh7M22WhAP1tk9zhRzid9VmI12k/0FCSwwwjHPVF1uy94AZ
ufifGEievsqYlUaH4Efd28YfV99+F8q5dh+ZAcBOVOQ0utfHqsOyyJ5SXWApq0a5uDXOrfOsTqVo
btAb6HSUvWEjOnsNSz5i+xpFCce0NPIO91XJkzilA7pTvrEj2bFhHh0FBrga10FVS1FGpKhRc+cV
6mpJAdKD9S0/dbQpt0v5EaPZjiHXdhkdtk1i9dgWwrhjw5ZnC15FdPQUjP93LyM7Tf4/2yJWqsow
gIUMLvSNXQGaToBUg40LneWU3kqocTQm8PGm7qfhl89jXp3yxt93RJjHzL//XQAxFIqhirlOys8g
SHrqY4wf8GNl1KuhrSmSlWLQNcuem3CKf/Z9DAZZgb5zqrIhk/+4qnvZj+UKW+9SN1fSI9uUTx3b
9fk5LAI7tDCZ+GZYFybKfte/Hq7K8h9cTd2FUWthZyA80weyI+CGZ6WTHIknH6obEQeAUBwXKE11
6NWpgGOD0QBLzl66a4KD+ol5c4aoDydRk3v1CV2oxwXLPMDMDPCGMINTnbrynvR/3nqGoS4EcOGR
KUU3gDwH8+lz67ncDTfGfftqPva7Hltrpu78rUacq6dyTfVuwCAWBYFcCLDRUbSjsOrfC5U4/zYB
vUeLYIq9QdpNqidXX6dQyC4jMnjOwXMUE3SzxCaROeb3YN57VLT2mcQMVabiJs60g1pqhRNq6Vlq
UkcdhaxHIi25zEeNK5P1AarcJfmp+280B01rKQjLIuvjsp5GBy9Lq1INCzl3Cn1K+j+f//rN+vgv
rhY9D0PDtg8wbH+o/kvT9Tb9wEby70K4zyytDo266rGQJQ0YGB77PbDtPFTqzqkffh2Z8l0qq6dY
1oGkJovmHv4jYFDzV9OZYHPm9/RDD5RQrdj8su2U3TxtNAznyOmAzJXsJNMr/nwAaFb2X3m/HqZF
uhN1qNlgzgIrWonsNFJ2KMfWlqxAgNGx/sZcxXBnqsYkqDqwGHqsuMvThzj7UZKHIZEE78q6AV7F
8OE27fJJHVEb8ll0MFRslLNJkKqt56OLE+NC7NAxNMkpToy5vae4GLwGQafdAsZWPWSyQKHVRGch
jAu3MvhXrI7hqzJWz/20z83WUUGwHgcPvh/tth/l9QhxPTwu0s4hyjISxMF2KF1dr50ilp3eF02P
iMRw4RaB1tQUYEd7gew74A24qbXCC5X84e+04QIu+kNVUlvzIJ2Z3k1pgOiu2H6ZCx5EkWFzYZUm
kWFJc988lUMsaJm1U9HskEzVK8tNIW/SbL/v06brFXHRgZZ9pNUJavgdKHC/0v3MF8FAkWJbD+O5
3ovmvkS2/mugbxEdrILRppsJT5lr2tFBOUgOs8edgg0eESL6yuj9b5GIhxyJSE501laoHl/a1I5/
YOV/R13p5+SwF2OXuda9L/hQETiXykWLIjR7FuroIAA9kujHKb5Tw5eKPSTjKHDj9VLh1Y9/AVUv
DrJXjM4qoxLNl5lOGORyRnc0ndadF1/kN9I70+u2+a9WBRYCucBhmQDO7MscFWSUl+02qka7G8cd
6IAPpMm+KGZ+r1iKQM1VZzBVxQJ3rALeDy40Glav1Al6mm4vnbv8i9xgHyU4S6kozK/biqkbwMyg
+lyJ+P2VBMJjX5pKAYzWfeeOXuYlml0fmhlKHADX8V4+iNLQddVA1YL5GEqNXxe8uMDWBEazNhM7
gMwromep+MzacxX8+doBnMC8iuGuzWj8sbZ61I06Y9pLxPrsG7U3VGz3AetYiOFCvTSWSd61qIuG
QVmBE7AB37o8PuKzjNgpcI0cquCbL9bkv9VvPubFMYIsoCwwBAYcqEgH2i3QW59Hs8XD1g6TKFkU
XRn3AhhtFg8AIUM3svpukKcmvG/Z0aQvf3eU3ANgxDUL67mfUhJ8O9cvCb2fglc2RbuGObFoZ2Q9
kCxujnsBgNIvFxHFgH2e7CLD1hzzMK8oYUKcoQdxB8Ib4SuwmlRdRfKPQF6xLDAscFUw/1LHn8pK
AO23/sosBHDeHAFlYRrnnVSQNBxVPGlyDBStuZwoHwrF274vkTZc0JfVvu80vUAmmjR3MjBwmay5
fyeCD4Mp0A+GCSOCQ51i3yYdgl0sE9GngkiR+e8LV6r9UJbaAC0Uyar3BWbZm9Y/biuybm3ozoAQ
C0hgFt8sBDRTZxqVDo5Lz9iPnuEUju+SR82ea6HhKfzIV8JCHOdLepcFbWP0GFep4k8Ycr8UxvhJ
TuofmAMSzEmtZqELUZwfKRaqQJaMMm8SgrD7rUwPefH8d6fHf612GsuzaERo6HbFi7mr9tGFTLZm
dx5gAw/mvYgdbTWfuerE9wcxkF9KBniVPVymLVHV0dyBxk5Uh04nquAJzo/vEYLrNW5bZZ4X9Z9j
UFG1xouVfds+wFULX+jD+xENtFgdYQ4lsCn0/hngDoKEZTVLohbGuzWQXJn8q14wv/SHErx8SnMy
AVQT3Ri9PNciSXZLmYidaf3MrtI4j60wIGHSGeY/DUunDZJdEn/NzMjbPrXVZ89CgxDAK5qKGcrf
40KnGXVIAS/lpljBMwEz3DSnULpVNVGbeF2QhSQTRUX6bpg30P0g7itM+/TSfdBqoM656YtXqfjz
1X7kREgp/yeHiwqFPikV3nF8l+b3rQz6m5de1BZcvZmFCC4aRKWKhXjciAc4572eGQhwSXuQ4+7z
9t2seSiRiTLPP+tIwbmURG7GEew+qD73/VdgCNDopjCfSXtO/xxpGK31hSDuzHq00jXsOqFq2pFj
VbdeF34Kgde2rc7asQG2ChPjBBwFwJX43dQsZZRZFKKKr9Zvcrlri9ImhSA7WAsCmGcFjhDBqVn8
Z6GWGqFBRixjjg3bN1JxLnxVEAVWi24YagYVN7pV6rshcVb6rQkA6HmTvmhA5KccOpR0pAzT27E3
vn3kW2Ih7t2wuJHIEfiPUTPwC8f03yLrUcrArivaOlo9uqtaPJDsgK/3moCzz5vq9mSG/e0QiixA
JILLplqpIMlg1fiE1rHNlH8p849c/0IHzsRKM1fiRsE7PRb3eX7fTwITXlcAoMjzfgBMmfNIVMTD
bqB4x+KhPgPS9Zwn427bS9biJEFv7X8iOF/MtKy2qISSbtjnGDyR7jNYWmxQL9VF68Sr2qiz56tg
+kFH8XeHBMlbB4/E5+NYJTa4u50WpGnb2ohEzNou0s5CIjopCfoxwHGekidJ+rH9/1e/7clCB+5G
FDDIYYoUWZMKBj4sl91JXnkzF1hnqOrsKb7UgvuZgztfVFsK5O6H9crQNlizcGl6bJXGLdRzXH2u
iksPHEgNO4eBaDZuNW4uVOSem6SiqDxJMOq0u83l54QdwkQ0LSSQwW816EYqJcWAgkUaP6ftP5V0
yv+cJWLePwFIMKIyij38Tog/DQ0NJg3dmKjbVRpxmNkeJZAZblvEuiZXMbNFLiwu9ds07Vq8/0nx
xpJLzna6JqpcrSz7zbqYyrzfAhBGfhQ/q4ZqCLMGTnqcQbeLS1vauBa3s407QKjYiZte1FsmwsVe
4W2DXKLJv/Zd1HdsLIam+B1+koYKa/AYvjaAmx9zp3I7L7XJbYa+dPSkPZKn1JFBBPyBg8U6Niin
5mUbfoqCxXpjaiPWDwrAHCC3rupDaYg4dFZHG6CgpYDbCkspPCjbREeN0Ri4o/WkXWjQ7v3xVenJ
UY5MpzPI3ijriwl2b1+Sn7b1Ww28C8mc4YDwMu7JBBfQipchcrWgdaLwNtMFqw/r6cNCDhd1sStg
9RFDVV6ujD0AeR4xthJ5msnuG7OyDcMM7CYeJccw24fOMpycTXY2iG5zNYwtfgUXmIO8stIyb1A/
38+7BMm+302eehCtns2H9i5aLsRw4VkbLDDVzYeqT6Ndy47u/9y+tTncbgngwjGYbWQfWPGotGK1
NuteyTDaFYBRs9buyK6TRDTVq+FloRAXjDvAJGddis0VfXpS1fwSYT1L9usv21qtzpUt3IDfg/Vp
06tZD2ic/Et+nFz9EDxIzrQH0bej4mkDtLaYpH3+1Ns4Sr5MHoZdQsYCJtGMzkwu7h91GcvL1l53
2LOoWSQ4R41LBdEcp3rF0Cvq5cL2h2cm524vmi1brUgR0HEB+9VQTIPnuSRaTjtawjroJdyn5zlW
B17mgALW2hdu8CTqEa1rdZXHaYV6Sop9WTw+FpF2vip7kY5Nt0LEqLPuVVcxXJobanHDpgA3lRif
R5RxRVXqdTUwkKfIODqLn/GqoqJowQCIsZ0WTM3fGv2RqB/KDOehv/8vg5/pioD4V7czMPPUOTL9
2cuiEWuBEvzsFtL3IgGDLO6++6YBKqvRzlbRetuOKhLCXbiCwNwbWPz3oih1wsLYGTqziZEdtsWs
v03Xw+Iu3AyCQAbBILrgw1viK5exI3cKqDIlPXr5O0ncK5jLxhCj2ok9DIAWgHZ8yj1N/Vbnz9ti
/iPAXTWaD3aRpmUk6/zRQvVxJl7LQVsSXZLKngIbpOdYgi52wVOgOLJgHEN0Xdyr18pqN0Q1dv9B
RaVHO6Vp7F7/c4A7JGm6omLMWMZIK48EMaRqBSZs9Azq7tSH96MOoorv28e3ag8LEdyrR8KAaP2Q
wezSQ9lo+1J25BhMgNPbtpzV81rI4V67nhA1QyMYz7fCJLsZDNMOJ7l0TEy52tuiVhOSqyj+xVN9
PWyKCjOtKhKSmUq99KojEw8OCI6Of+VoUmFLmOAzxPg6uIqr2NFXGB64z74U5+asAKapYHb2Vnjb
6glOkn/vGIuq0iD4TpW0ysmL/gatYy/IyeO2mPni373hi1PkAkXdh71lppiStYo7GeDjanrqilMM
LFoaf1LqD42YLGydxzjtI2M0gKgPbFDzmALBCyuJXmq55Os89pHdidLJ1ebfUt58zIuw0U9lKOPd
wITTsTuXsJJpr+50Z2YAFL3lq4/s4ii5WKHpZSJhnhT7JfRNLR+aP9/wn8MEljBUi+JbUuZU0ehA
prBDitewR4m+YmKwF5HTrqtwFcGpYA1ln/nzeGAufzbbH+Yomgdcd6arAC69j3IZq4ANorg6Yfgr
eeus29Y41q0l8J75/7w366scLt5ppYlZHxOzN3EROAGWVAY0MPvP4GPUEsPZdqF1T73K4mJeLYEw
nQ7oI5nZXTu4ZLxkH2m6LK6eH6M0WNhSc0JJN04ek+prlnYz8UUipwJVBMf2y5sW3jIaI5kUiqZv
i2m2wNxpg3mTALGFAWyzagQ5ynpR5GrQvz58F9KsuOz6IEGS4j9nNw1wTVSvvAvd8jOISsrRLlCd
GA9aYPcP2xcmsHK+LZcUhgwcRJCjoJl18s3gBiCpgoMU2MSvKuRCtaYK6i5PMA5tKAk43HrQQgHP
JCjb121VRHLmvy/kaKEUtBVWirx++Kr7LouOsujDf71iurgmLiiAjrPv6h558TyRKtm5W/2UHgG3
7VTH5sk6Nm+il110P1yQSEwzHsrS11yAlfrBT03+SNF/oRAXHJCvUl1q8eYp4Y2ifyG5oLEsuhQu
ICRN1kpqA1T6sP9s1bXd+ydF+bJ98b8aUxsRjh+bAVS4VudjOHf/ya6/zOBhIDkDvhZ5LAEgOS9A
q7HTIDXZ9W7gzAvDqmCeYr0ydT1IvnlWVlkWlSUi31S5JfDLYrc7NLoz1zYBaRI/UFngVoL4xI9U
jtXQVU2ATJmwz63/IxxcHbQp1j70/xxX7LfHlp+orMCQ3qkMWd+oU2yKVlLkDNha3m/fosBS1NkT
Fu5r9Hkq+RM6nLpxGINdYIV2JNxqELgT37WJ2sLU/QQ1Dbm/i81PLebv/k4LLkBgCR8zPPH84ZwE
tt8DpOxCQkHMXj8pKmOdG51tmR8V8hsV03wdGmmMnYqhsA2tsVVMnmxr8h9P0lUMFxq6KcnzbGbk
oc/5UZrR5E+Bl74ptwOIuzwffIv5JWF2Jwjj/xFjr3K5kIHdSfS6e5jbTMppYiHaB1e6bFeufiJe
epLc4XVirkDZdcP4Vyg/QARiUyVJTOzTzGhECCAX7V59Yt5MKhg/pI5yFD0lIoFzQXFh7i2Kbk2u
QEupSBwgpWmhaAB0Pb+8qsSVV0icoUk0c12Fhtf0TvmPcS+J0gfRZVHyuxqYWCsxRWuCnu7Se92n
Zi/dAh41/AXLYB4rIOGLXsT1uiQizf+ZP4+66bNyissIBbz0aGEqs9pbt9jTGO80G8jxnnSURHWq
1asyFB2TFxiPAHHw7zoOjZbFagbbMJNixyLlqctEz4dIBHdXrSpFQ8CwCJUH4S7KUPuURLu161e1
UIO7ql6mU0YYmz//okP1VU7wRoGa6k7ekW/GTfBFOtJGUJdYjVQLkbPaCyPHIHfVGxWGYfrxgZiv
Q3lfpyJW7PWXdyFk/hELISnTkFzOk5PSgf1i3Jpu/KP8ZO2NQ3RHjtuBQqQRF9/lTmGZzCTNzc1H
SX2u8tc6qEWRd77td/nMQiMu6ZMkqTWNRsanJ1o0ThmXuUcxb7grh+Jp8iXkM5FF7SyPcmyGZil1
GgNjiF2XDfs8mMfJt3VeDSSLn8M9BLUxZkhBsS5SVMxWp9L2q4PVXejwAbwcspDDBf4gzet4zOEE
fnxIpJccE/JTexcJ0T0Ed8izeWSRRmk8AQaIZp4kJ7YCAIdWlA8KDk3nggbIZfxBiZBYh+fpewds
++brdKBuZdnmRUbVJXGbz/mzqKYwH9GG5fDEHf1EVKAOaRrGq/7XmZzXn0WlpPnGt8RwoaSItKSX
VbSz++TJD3ZDUNpKfiPlzBn8c2OUu20DFF0YF0ZKlIqtjKDrm5cXv9hl420lwj8UXRcXROgYVHGo
4+ORxWfW70KF2GP0qAmrCoJAr8+/YxGsfCKNU5+lwIQq20djkNV9mOXWR1LpqyO9m7QyS0CCBRGQ
WNWj2p8M6WKFL393JVxMIH7Vx9MMHopWbl6cZD2yiZCvUXRYXECY4mRISI6CJWVY42LqrRl2H1gq
XMQcHoWyHOR2GNsp8rLyvjQuQdXbif+gRG/bx7WuCZ2pxE2sNPEpu6H4SaNLc84iBTe51hz7XBZc
+npXCJOumkr1GaqWM2E9rioM12LCOj8ru/4xxueBXe1BaYDqkXbGpxQeeE/EP7mq2EIoZ89yazZS
0gDopJWPZHjU6qftg1t1/cX/555ChZL/66tL8bOBiVQ9BtGyKE2Z/8m7cLYQwhkz5moTH0TvmJuh
d9Q612VtM3S3fO1ZJ6PgcV8NNAtZnE33fp0loxlixLq8T2pgLFSlrYWfGl1gDusHp6sAZ1RRJf/1
dbcMNMAbz8uwQ6smvwmmU963thoLZ7nWr/8qhbseyY91sLe087eacTJAPRddphuULT3jTsF+VKY4
ornL/zDzq0jusoiCPWBVRfsuyA3NmeoMS2cBSDVR3Ul9QOCkTpUrLwPqI85kZMeCgtzRrI+1P0Z2
qBpnK6lj9yNGev1J3J1WYUxAxhxgC4n8oIGDZT5bFwHYrtvNvzL4GteUtUkpgfzLnYgXh4+k36Xq
QZW+/ZUmfBVrqDtAMqEV747qJWtfDXoc/EGQTq4n7IAm/z/T5CtXORm7iSmIGb0jn2Qvd9GvvEnO
2CjdWa6Id1PgB3zxypB0pahb3E1S3ALkx5QfLOmwfWjrX1YLhWYvWfiaPGZklNUWLYkz3bNPlROi
aWSbia3edd5cuKe3Qoo2kV7z3xcy1S7Cx1wMJjhKwDNkTXbftjeZJjI74WVxAZ7FfVpNPlrLc1PC
wNd2d8gPkwNueFRRFcGqmCCcqFw4maQ8bSQA1nu91T/kaXxkRFg+EMng4kfqlyPTi9DHQnN+JjsM
Sbohs8EGh9GwwEnu2hvrIzX2hXlw4cGU9D6VNJSnaVC1bg/e2SMAOpi3bYUCg+CnkMMxkv1WS5HB
0oOp3un6LhJhga0fHQV+LZVlBXtPv9ucVRim1Bs5tt7K4k4t80+jEM1PJGL+NF6YddkOhS6VCHNG
+tS2vqO0uuABFkngvl1ox2IzTJCKVXW5A9fDbRkTwdu7Hquv5zT/hIUSA3ZB0KFEx0sxfmJgwjaj
z4b5dQTH6PaV/4dzXgVxQUDPmhAT1hgxAebVL4AUK8M2DbiS92wfuIUgiV23sKs0LhQkdVLpQ4G7
aSxvQo5EjFufCCZ8RTK4CNCopCurDl2NhFBb7Q9UDh2m7rbPbf4n7/O9qyJcCCiVKPDzwrfcMQAm
RHXuMCqNuVQMvd5rsvt3sjjnL4ZRKU2C3HIgudNjDUUO3sh+MG1MNvydWvyyU2uFpanLM7K15nUG
Ur5d2D7W5bOoQi+4I37ZCcRp2QDiA0Aoar4tl4+JxNxx/L59bgI3tbhAkFc9HrYBH5gByDq7GybK
CwQ+ym9U6MqEZCeFoelZaRdYdGARyIzfPsD2guaZ+a+tWVwsKKo+CowQzRqTHqo0s+PaSZlolEh0
I/PfFwEHpNmazjTs1ahAY/46Zn32OSNK/Wb6viraqBEd3Pz3hSxLGod4avHO0JQBtwvrKJK/n8Br
L34MVkVRVcFSPHZeDI33HVkL06hDsYRIBPwdJxXnV1h3efDPtq3N/+ddPLjK4QuCmCXXY1LiK6Zr
T5H+WfLPE7sJgYGqnoj/0naaKG7Pb8yWQO4hzfN0qMB8hGX/0ooPmoSWbRxDx4EMyS2Lo3aHAcV+
P1o5Zizz3jPCcZ9MyV1qtJ/MIpkECeyqry3053xNViyAyTGU8wAj7g2ZdRNppaAeuhpyFyLmE1lY
TdUyXzIIYsagAEC+dkP6Gqj5vgg9LWoFz+8KDTZ8biGM8zlasyQza3xgDLvg0F+Ck45w+xq+JUcK
5LDA1e+H1xIPpHLUj9uWtOqIC8mcI0pEosQvkeqZ9NKBKrr/GrSCKrlIBOd/RhF0fjLDQhIUQ1uX
VoeCeNtarOcVCzW4V5iwfExKioIryId2fWIPB/LYuBTk4cpPIP8L8gqR+fHPMfDqaiLB/VhvuVGg
7/pWxJfwa3rgvccBUMgwNZPKPB1WTjH2HxmDhglZDYWK8g47Qp+SI8icwIkJuIh94w4v5Sn0Atc6
o0GGiUiglAr8bL2lTq+/gtd0lBoMYSaYbnbnhctizgPkHuOlHha08KWYPbWyjTjQmMK2+nosvYrm
YmkrobsIjNTICzDlE+7ryLejGpP3d9ums36X/4rhyxTKWE0jmeuBqrKXy6+p9vnv/j8XOYNoGsMm
mwdLTe0zjUaHyeGHHOyqAhcNmyJXLD/EJE8b/9OP8DDpTvFzQYyaPei9PWJvWAWIl0F4XscQPGk0
NRAPWcW+ynVg69F0SDrVMzBxCrBSe/vYZsPaEscFDQ2TzUYQ4tEGdW8jfenkx3H8EoMhc0gPoEF0
t6Wtv6dX5bjwYap5lac6pM2d5gbO1WOgWdyFWt/opFc5nDuFaSuFpYpndA5TtMYwQDgPfuH0OrgT
INI9/1F6mCdVIheMvh8acl6I51yqMwuZtdh6dKtyl0+XSkT79R9h+F/9+IQ+wPZAOpqoXSmWre+S
U+aUXvzP5MzQU4GrPW7f2rrrXqVxrtX7USVnZqC7kxzIB2Afyq9xF0SChsv683WVwnmX4VuTrOsI
xFjyKq1PXYbplzAXPGAiVbhsQ81qQjKpQXeqOanklorgHkRKzPIX2QxIFw06TTA8qbqE3Y8i2w2i
NbL1ywfvIJ4sS9eACvW7DFDYWn47QgeAt3ma0zjhjh1KD7t3IN+RBCWqVYUWwjiFsjYgVj7P65v0
jRg5EPGPjfK8bV+rIW8hY/4Ni0MbAbdLxwyFl4J9k+WLZSZOGRA3YYpdBO62LJE+XLybNGAy0hSV
qrYmdj/ZuXpIm0QQVNcnkRYacXGuzzMpLQIE8cSg9gguVMnqPFaDu74O7cYId1nsu5ocXNqK2rGv
vkVJ7NDOF/yO1ad98TO4MCgBs9vqVXwq9zEmJ++m8W0CsnsupLhb9aqFHC7e9UFJ9JZIqNFnWBdW
KjvVP29fm0ATvhs7qCPgLmu0H/Ku6O2urQ/pACIZv+geRisW2LxAHR6HIC1DVaMZWv56+Jiy+3wS
RDrR/+cinW+qo9H6KM6pyUuLDVohwP7qV+T1PgwuQjAz8yMSoJVojA7WvjDONfMlp6M9syLFnuQS
QXledD2zxgsPrgqLTnGNiUKjNW0wDdsE3kUzZ4wLd9sQBP7L4yVkFg1jI5mHm6sv1WQz9m0Seq+M
X/suJ1ocHxcj5IQaQMALfDc9D+fMGxBcjS+qXTqi5Q6RIXBhAq+RGWgUhtCVB7k9GP2P7cNaX+xa
aMIFgN6XGwOlHgAh7NmxubCDdPHtAItdqAF/JDm2dGphxwfstHyDUFUAH+m3gDzLQgwZkPLLEE6u
moXHbZXW7/8qhvMdORzSSo9Q0IqCyKOBcmoA8Zn0RFCVEInhPMg0y0SP6wwZN2OOTkCpwHZV0Xnb
yqw/fFdlOLcZ/IRZkoFWfJTm1W6QaHuMcs3EijCtz1bpv8U6MIqcbaHrffLFTc26L5xVJt0wZBm+
4Zt/RuQPQEE4MTt86UzH+MXj3h+0x+hDKbFlEUCVAeJL4zmgkxbcJ2DVwThI850APU4XfF6uX9i/
/5/PiAG60fQpAyYrWq52pEpP/VQ5XYupkO3T+9WDfh8croK4ZHjK8ylhA9C20IPc9V50kB3s8Drz
xCxWT4G6cPZfUbCwe+BK107wRLDWJOpU/UcKeP0RnBdkUpFm0jDN03z1MXWzr9QN3/S9NsPfN44u
iLnr0f0qjXcGdN7KzMeYM8M+QVs9ArLGMapTk37ZPlvRHXLu0GmSwroS+4iV8hC3IYBH9oloTHe9
0nI1RJ7BzSDlENYx6hDdLvumOim4hVHqMc4pbixEfBzdwo2eRJWstQ9fICjO1HCKgc0pLtIrlDGN
Fup8YeyoHNgBLRjQGYselLWAshTDxXvqa2mRqzGAkNsSGW7iqn16LlvNTur+WA3KbvvCVuupS3lc
4keaRNbI3M9sPLJrHoHZd3iseid4njnqfJuhVGY8AtgazPLbktdMZSGYzwflUCKDH/fIbNV9ERM7
C78pumgiS3CafB4ItM02CfIcpZjwkU6nIniUi2OQn/P07e+04dw56aJoxFo0xoT8uyLEVFLjSLKo
PbMaNNA6mDnMAAOl8itOZqIaM7w/QuSpxxZptcfQ8Xd9r4B1yXdE+x/rF3QVxuVQTRHnWjCPw/uA
jFTadl/0+WMytgILXAtNS504vxqmLlNAdYZU3XgssbSsYO4gtQCI9BEITA3AWVTVDFkGSOHvj6Yf
g9TUmhD2JXoHgD+7MgX97VVNFgK4A6PgJKqUFMYmpcPPKZG+9+PkZvJwLpVAkEOJRHGH1o3Ez/UE
C8w02HVDsksHLyruo0aEtbuafi4PjQtHKmumwlLn/QAvB/QRxtzP5l52EzdwRVnNqr0tjo+LRLkp
V4o8oYDuGzdSre0bldnTGAhyJ8HJ8fA6eDksdWjgQkn5vU+OWnf0o8ImifATZM4i+CxjcXI8zA5m
QaWq11ASyaOvQXicNx5a80zjo9XcDHlsh9lns++cKBUBCK2WLpaSuVhkTAMWRzJ8y/e08IY+RRWu
zuxUq3Kb6a2LuegcyFLSjURlRN32DgVxuxm1ndLVAliZ+bnfOgMu7cgo6WPSokGupO3eaJK7SGpE
nGCzBW7J4FIOfQqtJPw1uTK1dm7uJ/0yGa+TfjRK2Vbw+bwd6EUqcVEkMOOCyX6GRZYEBffQHTLR
Sprw/rg40gBapiMWAm8UsQc5mB6nQrd9C/VhVgB4DNvGo2k6UzJ52YCNCeWzRtXWjqiIfVWkKhdk
ZMlqJrWGQ6rjnV5Qr/Wpu32Y6w/a1edNLrz0Y1YMcoMyh5Z6WWqPXujEO8lrjAMApLHMLaJBFcQY
k4sxYZdlihIWM0Po4NZV5jJsjqMV/5HcRgdQIx5qeUY7+v2pkaU4VaQB32c58YruSau8KX3cPrrV
ywEzLpYlAcsDWOffRZQjAgzr8QKMI1J5vTiVkZB2cS2EGSYGNGYoT/UdJ27RJl0pZ7idJrKcIAsd
Sx3dxlDskOpOrLS7ZFQPk09PyvQchW0ncLVV61jK5wIZ1ZBwW7mK2dujivZP6koZWqp2g21hYxee
qtLbPtM161jK4890alIr6yOMqObfgf9u681LoYo2ANcubilk/vvi250lxByqFiZIpz1NH3NhP3Dt
hUMnHJj1QPeTLZUzvkSJklHrkFCBusXumocw9sHmesk+dlr/yuGHUpsiMyRVggVKKcgYsEtuxLlN
fGu3fSmrE9gLfQj3uR7GqdnKIyaFegcDNEdQwz/TI3Dy3fgg7dWDdRQt2q29KEuBnNkpOsZg+xKc
Z7HGTtEMw1cUNpZvbvVuOvWdesBEmAhbYO1DxTBNA4NcKoCALS7WRlZuSXWGpsYEuoG+eFSrYwrw
R5Azs9ft81y3v6skLuRWVjsCfRBZqp7Iuzph91KYiK5sdhT+TV5qw5mghjpOX1uNBiyx/Ng8Vhfq
JjhCV98bu3nl3vy0rdP26RF5LgcvfKrVk5iEForXhXyQWOjk7T8l20G3PCwEQWn7+AiPnMlISQOJ
oo0RlTcAsZOsl21V1mPQ/66HyJzxtYFFK1lFDCoV/75h5CBF2oFJtb0tZj22UkXG8wFCmnfcz108
huGoIkmcx4sn8C8OB6x3gvqL7fsb0SbZqlILYXPIWtzPaFR5bhoANU3IvtTuUvJQiyidRCI4BzK6
JC9lDP4iLwOSknqjgPtbFi1erRZeQZX976lxzpOMGdhTgHztsl3n5pY9w8HOZD51jFW8rMMQVe2U
jojQZzUjXIrl/AmftKRWgWEAaKKZLTh1tdhW7/F55IQH9pw6wCDcNo9VK7/qyX8llTIjcpBCz9oq
nEHFrCRrBIYuskD+AwkRvR1yUmkusqOd+kIO9F55oF/yU+lYbnHYVkh0hCbnV6QwjTEIAIal2/9/
nN5/BR6+h0F0N9vFl0nQThOYI8/hB1I4kkIemlz1kXQvhXUcRJwO6w/j4pLmS1x4VYhpzkRhM4fA
UfkuO8YLsMw8zA7uywrbLpmbC3fDRVrNf19IBMntUCoV09wi/UzjNyLfFR/ZQ1mYusmFColpliFL
GHQ3sQpKcrcTvX/zP3j3NlFNV0DSqBhAjf9dB0XDmkP+q1Knfs+SF7m4xOkPoxc17n9h1W3J4W6n
jWM/irAf5JYq3BPVXCepJ6caw2+F3z8ir3a0ajyD89QpunwnsPbZmreEcxflNzQZjRjQYrO1qxgw
CZJ95AAWgZyK3f8j7Uq249aV5BfhHJIgCXLLoSapLEuyJdsbHk+X8zzz6zug99pFQ7yFbmmhrbKS
yEwkcogo9kMsaR3KPqpwati7HKq2gLw5nJw2/me0Bs+kt420oLtZkDJXxyfE+bALlMTuUcVrqJeB
KzCvf7R0NweRY5F9WN0F+V0+fmGRxJ//JX4wG+vX2L8GVdPfZpMRM4jxZ3vkJvxeHatd5KVoFyW8
6YB2gxR1fDsCX+QJ8aqvJmvp+JRLQ85pe2p1SUDcduXL/xfcwKTlnJAee42mAeuIE2eyMSsYjEvh
XbfFbdO4CBL8YAkbmloaPtyofzG1U54Tp0+/FeHv62L+5Tq5yBFMnqrBAizegaM8qbvF4xQQzTMu
l+OwL86mpLAl+3qCvccRkPswVI+vV5e+XjTnhDS7ONYlYywyMYKx90EIDqwBRkDmyJu70edUe0Eu
Y+/ZFGOr1LJ00HYwEdac9HSmADZHtFDi3qnG7KHNP3dFJaXp2LSFiyAxrWBlP0WMY5uPbo2VrGOG
Wo9xDv3BARb0ke+dJvv4TrajKVFPTDRqoMzmy4SBEyVsHHv4VXWZw8JfEvvbfPOsdBMcVuntyq4L
JNQN6q6usQPLs+LWFF00xSteGjS17KG6nY6uZApOXFUqNhLaBVNb39L/VM/yE+iej8Vz8kRP7FT4
0b0sGd0MTCuZgj+H+WyE1ssZLndTcoqTneRDbladVgL4ca6SjFjtut4csWcxn6z9uE92meK84LWB
LnuRgcPJbENwZL1eWj2NkafVyYkYmkN74tiRjCBx+9Za6SQ4cjcuxAhHPFDHhZ3iATtBRpQe1Sxx
ayDw1zH7hdEUZ0kVj+nDwS4K2RbZdjqy+gXCy8Viea3oOuYNMtTSWke9CffzjvqR30pSAa7Kq9QD
RJCaDiojVRVR3o0hwBdF7uPb8edk+kD0uxo1u8n+kg1vmUgxV6IEnYy+muN44suKQXosg9SrA+ZI
rHHb3C/qCE8vM81zPeuhjnLqcOtPB71yjsv9vOO0ukruRGfZrIZEogj4PpVD2tcU9p/0msOqnaZL
+pTbNv9HJRHzrsZsq7lQTpYUNh/ha8clt90+lgGIbAf7ixghIM4qqyMGQA+wqGFKN7eK2a+nMnML
NfgS9n1/Lzkp/v+uGJ4uBMMW1NthvoCBBkhZsdPU+hGQOR9Q0d0xtEdybXBDfYT0zIvUdJ+Hiper
7VHyI7aD10VpITpOVtzjv6O6i9mil8HDdpd9CFETCD0p2oFMlhAorbCsQQs1xv4EaNz5nOyqm+Sf
/IjdiJP+FkTalavpQpwc+1QdNJ33FPPfU3cD2lSHKZ8622egg5J8w+2bFNA2CpjgbUMEgF/6nlXM
brHCvc+fOOcB5w9rf5qOtmvcWcpJv+1vF3GCapS1QVb0GOEkQPVIgye7lrUo/yX8X0QI4b+KaceG
EONXI640DV306ia4AyCFR6RWIdNGiImFCWTzGki4ns0+zzFQosin68cjEyAExDBTtWUEK4WnV52T
jb+jIZPE3K34xBQMWZnYzsV6teDIoCpl0zBgJImkn5Rxb+coAsjuQ5kMruUqyUhjZiXVmGI6NMxd
bQF0h257yjzL4sHWbchUTVF0IDWhrC+cfNySMUyyyvYG8LGfBk/x2SHfFzfqfX6bfRh3k8+nkgtX
mhryYxCj4VqwYAeMLBXtaQnB2JNt3fSbnnhBeDCPt8BO8lEcOpNj+GjmTvoYpm79hiRgLV0wkniu
gWIMNmIvbx+65TklGCAjgxtYhdMXslr2lkWuhIn4vqxJ0nLmF6ZKGr8fbC8oGv//b/RrETwUr8xl
GhnJG77727e7wP7HiGTTcDIdhMuyaUuw0ANxy8vjczfd6ePTdQW2LuO1AoJPLU2ToF8Y2l5S9Ye4
AK2pqeFIsr1myBqcmy/xtSzBt5REobla4vA59SjnIulOGDhxNM7+KMUMk3044RIsSi2MIs6LSLF0
lljTR2ORkWxsxoqLD1vCBVEYY9VOCbE8Vf9p1Cc88x1VhropU0OIE9ifBxUFzQMvbp5ykrqqLRtc
2axggTwHtSussIHJR/hSnLuDtkGDK/xl6azfY2r2yHwGwrfsPtzJItB25LuIE74aAOmsIBhwMEr+
cSlPY1I6U7tTx08Gk6GObR/QRZTw8fquiEibM9szy98DKfGAG92Myig4ZVKEiBpi99zKVKyyx8ao
7psSU+qopsx+oVk/rjvrv3iQZWHqAvCn7OUoV+GGFoU2j7gggWNl7fnUHSK0h8FVrH0QT3ZQ2zfF
RZjgrmlqkzhQsCiR1V/AvdSx2IvixiFG5bT2LiqAYVi+YX0KOIl/9BNMcbBUVOBBkuqF4AqmP7s3
rbOtBQjG10yRGacVQlA3EtciugtEHu/6IW2bw0UHweiAxDvFdQYgZ41aoDJU/N6MT6otC9yb0+5r
VQSza/Ni1tWq1FFXSj5RUMJF6P8hpjrkrO3whEejJ/QUGS/EplFg1xVbQBa1FBEOrJ+qtF0CvBHb
KgQ0b79vlg7AQ/1DOUZe3mQ7bAodMkvWNtsMGiuxwjUYhSxMIxTgvcVMnYJSp6pNJw8xXzICRvMt
wMAgqv+jpHApRmWaAaEEl24FK2nr7KgWz3mD14Ze/nPdWLaD70qU4GRYDtWLdMApcqg9TnxA3PFj
6xUOX54P/Ldg0q41ExzMqoIgrzXkKyPzOnavJ5Jdne0IhbEwHS89PqwgJHipjQE6TCjAwTxrz8cH
Spfjzf9ng1m28cFN/FUuS5FAK6piUKz3/p195XaUp2OFiSa8739ZdfFLzYMvGLA7jOPkTvF0rwbB
XnJgm+69kilEECPujTZdULFr/cHT3QL8qFnnTM/6xxi1Esc+ld54SIvDdbGbacBKqhBU5rQfjLJC
dytnHyrlnDfP7/v/QjABFJKVt2YReGF4ztgpkXEd8K9y7aQEs+hjfdQJUcGFnRxNDHT2mKIblQ9J
O0qi76ZJGKBNB22sRV+RpptDn1hNhksr1ZX7Nmhd8JtjZq/eWaXlqFF3iykNya28aRErkYILF1Gq
hC0cGWO4e02/n1H4ACG5+4YDWgkRTD2pFTXWDAxFjNGZdE+W9v19/18wa9so+6KgMOs5X84Nhtmc
cTZ+XpexaQQrHQQjnkCoMXYh3u9a84OSwkn0wK2UU2NFEiPY9BZLYRpntUcnXxA0oK44TDaMoK9U
f0zLY9OkEofcxCEBqNAfGYLHFDEm5Oe84HXz7ON8z4A7NXlA7vpMfPI9uMsOwaH38KDe9TcyGpkt
G7cQ7cBbD7rFVzgyXT1X85hallfkX/vF6ReszbeYSk0A0Wo8h8myu35um0Hd0gAqzSjTENoF7w30
YLFbxiLfcGa3/tDv83145Ftg9V0oTTu33AmdNw3knrppvNqn0+M5GmjELLwPbqrKKZJ7VcYtsGUf
axHC2SUsC1SSzZhxa9PPc6g+J1O4l3wzbmNixFvLEL7ZkEfhbIcojNb/VLecl8FifvQ8f/kPNUPz
JUWdj2dosqx98/MZJlUxyMKZvIXcpTcqLR7rXPeUOncK45SzfYJyn0S7jS+o2raiWqahYd9YLMVZ
phKMFQo5XvMzHL1lx4lMuxvz16w62dPwvXGJFCd4QzGIBO2nhTFU1ICFD1rO1TLY1mR7RrArwEIb
gcRj+SLRi+eRwqmthbx0y1YPLOCFqECy4tQAIxjd+n3og2FZvxtLB10Br3A1ybzAhpX8JU+sH5HC
pgbfnY7ZlzR6LPvBqUjtsOixxtDMdeUkH/DFy1e60abXkP3hzDJ2pMVx7vZALrkuYtss/pyR+D7V
Zp3kBgN+zdSMN0pRub00GL2gDVw7Iv4bVmr0nakn6dBEvrY370Gy4prf233rTB4Hqu4OzGXftGOP
Fe26c4ffgBuUlDA3dETZFtOxeG6oyqvKbTeUzTDOTeCV1ujPenSDOXrJSW1YxV8ihPjUp22wEDCe
ekSLQLGxS+Zven47EhBCSh7cW6/Iv0QJXoVNnqFaVJt69DH9wO6aY4vg3n41jyGYgod/zF2+i71S
1qDdanysxYql2Ske7XKy49jvFazYG+NODyoHcLy7QCv3rW0d1QG9unoMb9LB8EnG/v+G+pd8we/S
Zex1Ja1RGs4r17Tyg0VDyYzORrbzlwjhyTpjsDkedPRDArNyQhsVT+VrF7rWLEsHZIKEiK/3gb6o
AWGebc9OY2ku4GHceIogVFbbkIkSfE+tiokFOj5bq5y76giKNK/GXsIcvWGH5K+Px2PZysmjIgxg
DSigTNahS76U1Em0x+uxaiur+UsGV3YlI5vmarRMxHp9Hx/Sb6kfeOo3GrmckyDcMRmHMfckIW5B
HF4kaPmAVE4ss1ZtS/PISvjAAO9dpnu654NN/eG6WhtRHmIYOqTUttirEmGSVODJyyuE4DLB/lfj
THXkDNUbNtn+EiNaQjKPQakT6pnkNtUfLftuku1l/0tsuqgiGMFcWLYW1Zn1Ukvgw6qJZ+po+dbU
yRwOTDrecbibKXjnJxQMA0XIKCecen7Suy8mGL32bVm2blx0rcQGZYfFL4KVCSrFwECbPoGEhhI3
M/J9by27oZc9imVihPskKKoA87G4strGHehdMmOERIKqs31lXc5KuEcqzCsruJU5unHgJCqGzqy7
uTkb1Q4AOO4bTJzvWuB9h0RQrEEWamz0ekGZl3T3+fyYKPtMtjWyNUHHq0p/ZAjRO6+QlxkRivp8
DYaT3KTlLfkdokmqunysV8WiBXNs07+u2uZnXIkVYnk7xu2cLX3kL/SJsjMdfvbLI01+xDK4zu3o
t5IkOHDSY0swL5fIr1HHUnw4146480uhjkgJWfg/exX7VsIET17GKC9ZA7WmcLzTQ3ZfB7LNlO1o
sZIheG2szmUdlApvY5V4WB3UQ/PcOeye7el5RDk8ceLHzJXh4ss0Ezx4QA5TpL3BvBmkFXV5xtiZ
5K0lkyA4L8FGv85ClGyX9lgXuWPZ0oEh/i+uHY/gvEnSKjqZkVIrJ2RdOhZqQz88Tz+WD61H9vUO
/dk9uU1O2VmWCG5eipdDE7GdCMlGezFhGNkx2NNDum/89qgd3tBFXXuzyF6QzHox2SkYa6sKzHJA
tCOOGeVSUIxtbXAgFkoX+qvi91grrAWNCt+d48X8Zaf42NPDI8jRPvVe9qA5s4Pu9wcUrL30x/XI
sRnj1T+yRTx7wIkOwIZRIp9VnzoA55n6bTFILsatzSJ8x4sQIW1uxi7Tq1jFXPFe8bHj9mIp+tH4
1t7yWbb+2f70Pq2EMMyGAGTDJAEGFvuZa8+q/aGCC7xPhhBzo75vSjohf06U0mN26kdj+pwP1j/v
E8P9fHXXJ7OqNcTIkdJOtTNXzbkMjf1IMfL7PjlCrLXVqWSBASLIgWDj5ZmF7pgf3yKCmUyngBwC
WNLfqlh2MihtO8d+pP0uc0fXftWyIdHtqHcRIUS9zKSAA2xRSaDEs8rPdS5DQ9n2l4sAIeaZil7Y
bVVYHgXMCxZRnY49ZtHz9Q+1fZ3/ESIiozeR2Rm6DeLSQvtN2ue0/mbld+OyM0gtyYn47fY6hF8k
CZ45LHYTdAGj3lLds+AY2oW72F/GXmLE2xHuIkbwx6kISGZlEJMchxewMw4ylZxk8VpyOCKBW6Cp
c1EyDKWXQ+8oauUkRXDUOyax439Jgi7qCD452K2C2wfq/Gf0BT10r7tpd7xbWexl7DNSaYJn6sDK
SnurZoieQGR3l2fTcDuHl6rAH/itkdX7JC6kCQmRGkTLoicGXCjX1GPWW9p+aLvo03UTl0kRYgEr
p8TUFmw8dST17N6sPPABSFERZY4khIMlx3tzUaoAT8HBSxdHBfDtdNB+5bcc1K/a8ymyysXU2sN1
7V5C2TW/EsIEqn15QVQIbrz8u9E7zbHYBV/Ds/4pc8JP5Jvqgtb5sf0h4+CTeIAIolFjVHwhGWyF
6tho/N6ArF3GtiSzRxFAQ7PyIEHuB0hLT93xN053Y5w7H5zj+8CdJIuSMoWEyNHWXdtHMaWeUXyt
x0/MerRl1XtJDBRbH8qSl2mpoYltDKpT6Zmj22dA6TvDJKmaynQRwoYyWP1kauAnTowfd/bw7Q1Y
ZEiz/oQlKgQKohvDrHB0QkYBfGfWOpiQQvq1GB+CfPKuW/im/2qqqiqarauvZigiAJ9lWUkjX7V+
1FgYyCQxdvNbrf6/EIViQFEtud7Hvjb5TbDTGr8Odu9TQQhBoaX0lVJ1zEurxMnt0GkySZtG9pGE
8BNH4aQSXg2wipux/ExTyf/fvFZXH0mIMhG11TQYg8i31OHRRD9cG6KHZgbacjoyp1SWU5CCtDDt
31TGuwgW31/VbNAxK7AoaNXa4sS2da7N4aGSkW1th5qVHCE9MbKu0VCtxNCRB3CtGI9z4tL9iJVc
Pubkvil6rsQJwabKUkCxFHDQiD6U2DFiT7Xs0Syxa5FLLmnUQS0sIGEo6jludCDMuZW0zyoTIgSa
LJgBvR5qzBvK+xELxfE33XKuO4/E9ETQ3LwwrBlccng3Bq2jdIFfIhe2JwX11Xw4dRlxqIZLrmkk
bbTtm3V1RkJgaMtJK2gAYJb+lB2ro+b3+1Z3rGPtcbTefGec0CBH8+kNlCd4tPwJeCKikmrlVtaH
4PGIlGmndfnnfiGSrEESLmwhXBiGMQPnAwtYYd46MXuiVBLx+Ld5lZWsdBDixQzwRqOMDQxk1NO+
6JES2ZWTl8U+ozKwtW0TBLSBqZlYohfx5FgcVLjq4EpK9z0H581cOJZsum1rCRVnchEi2Llt5GOT
UszMqgsZnnSDzKfJxEq7yqZnRoP0XGRN7KQLWFuDpf3S5Av1rrvBZoK5+gX8M6xe5wWbqpaw2PJi
+4M1HWtMF9j5L8s66PEbeA7+UlYw/FBNOja2GRrIfeU15bHodY/Qx+v6bFvI5YsKd2JqB2mx8Cn7
LBjRBppPSRXkzjQDD7uKJea+HUIusgRzT9F9tLXBBK3fPjykJ9tHOxdw5bI+p+yIBKNPKdLHesAR
NcNjieou2kBVFzrB8HuQjWVsF7ou5iCCUKtmzJTRhNWDWr5vdnzYvnSJm4+OgeLoJ/vEuXZlV8q/
3JJ/PqSISj3kRpUWFLF4PqEaigdOu+vBUM3LhvFbBoXWZmgKdyQGhaZM6bCROqh4O+XUKxZjZ3aJ
JM5vxw9mA5VaV5n9Ms6xcqxossuuNWw+brwP81OUnvXucN3Wt8PtRYSgSVHYqtVw0hVsMDssSPZW
xSTtrX85mosMoUiIANWy3DDRD8JWHi4rNITGg82JV+ojcKJG/00lEO0iUAiJhgbs1hCI8149Habq
ucd+aCYrGm1+OFA2qJz20dTEub6B9qWeay3zGvAxmVjoAADw9aPZmm/XlIsIMcGM4zICAAvez8Mu
+6QCfSX/HPxS97zHnv1OTm/Acf1LnJBnzhiJi9LQAjscy/bZyI7pZP6c60K2ubtp1Su1BJNjA2v0
kaChYGj9Po6I21TNIxsV2efjv/fVRb+SI5idQiclSOqGYco0PgBp/TcmLbCn6Vq7+C6mb/GjlTDB
5IDqmgcpH4vUsDznaFi0Jkvcvlcl4aad6qzCjgCKx5zAD02SQzV7vKua3JBjPXsS++MH8eoDclAv
ZEsY1hJDKstpa0cA0cSgovFSvMn36oP5SPaZH+5k3dvNS3clTLAKYhFsx5ARq22s3rfLJ0Ob7lv1
2Sxlj/ZN81sJEsyisAddz/U28EaqofCW7Ksxdqk+SQxia8hZU1ZyBIuwklqd5iHF1PnLaiCCxAmU
UzvTQ5KEQxu90C3uY49/S9mYnUxFwUzMzl6qCQMzHmnA1b0EpxlMZ+mg/JIYCFfhlYEYCBogfLZA
Ny0kSlHL4mwY0WEK/+n9c/Wp30deAFKgxUmeogNoSrxFyq2x6dUrmULCNCtUSwi2V/zWb5/4Gp+C
aWrVbU6xx2QOIJMlZE0s1LDbAWQez0Y/kqMPxcne8AcfrMjPs8zdNj8mh9pSLT7iJCKIAI9cV41F
1z01ns456/d9Sx8kB7bp0SsZgpMlfcdIFWKOKp4dvkbMF4wKw1HuFECvzAdMPV8XuGWIqqIAsMa0
sSArbjRZQazn9YB0vWZfNOs2q36H7A31xJUIsXe7FHgsDgRjQGbt0ogCrXYXA8n9uh5b6fNaiHA1
qvrStks3RX4UK/tYuYmHPZR1DHK7mOXuuqzNB91amHBI/dSneoZlTs82n+by1rDutOxmDEs3Ng/Z
8IMBtblXZVPpW+F3LVSIitasm7mpN6j6FPHeyrGgkB4r5bPWEsmWm8QkDO4Gq5wWONA2+gKA7Vjq
e117NIbPSfx0/QvyECCGpbUuQviz4iKY6xRPAa2vDy1JdsrA/H4ko6OG2X2gpj8GpsqyGpmJ8A+8
0quicREOdR75lb1/UgsnUhzT+kwUyZNgK0qsdRNCrk5rmhUZdtpbzIrFwPwzH69/PNn5CPHV0sGg
BWgQhAjlPs9OBgBJsP11XcbmCLOqUIPPvPENRCGwqgBM6GcMW/7JYzS82P6bx6DNcV3atkZ/hL1q
JGN6r1Ib3mVj5o7EoYty7R3tZIOC2ydzESPEiCE11SULOLlyrR7sIHzuy+ZNvnMRIUSGbCwG4J+q
eA8mxhHMQU8LDT1WyXLZzQG+1fGILWTgJKhqkuGOxcr/Mf0wPnAwpNTHtuaPFhXGoeBdQ//6KW0H
oItuQlyYaLf0Y4NJEmu6M5SHZBi8GvsjWilDNvmX+HqRJISHBd20fEGjAJWC8FDdpfuf2P06AdHq
+D6NhIhAm5ZlpEZIzYfF0cLO6wC619T2zwJN2OuiZCYuRAWS0GkmpGRoEPZea9Qhr+54+kw/v0+O
EByUoVeaIMOk6mCdxrJAQecGzCrvVEYIDnTsJpRTkDjH6iFLUzfP7hP797sUEVvErNCwmMcwejjk
mIBNG78wyyeU/b5dFyOJCWKXeKmUCKBMCKbYE3EJrc6qPuzfJ0KICSNpSlaAHhML9u4yPdiyaV6J
aYmN4S4tZqKUIONc9Idw/FprphMnb5lYWgUcKji/qtYqSA7RsdeSRx2QhpgakBjVZstkLYLrubqf
+zSol2aasRp5UnzMIRzTByzCATIA7wfDGXxyQv8zcrBVKxu5lt12VAgEcRqRLkgRCBRsvZ+UM+cd
XgbP3meHdPeW2tdaTyEUZM1szhZmvL1ZBXp+Xbl65JFOUtKT2bUQB5jNgrKbEUKbJDf9zlo4F0Uj
K7Hxn/o6j/sTqKkQCEB/QrNYQwfPCKLYgaHvp1n3JkoeE5AoN2Eg6SRLtBJBIg2jCFN1gSupg6vl
t+bwdN1Vt12JUxeZOrZZRMgFOCnghtuUeIMJddJzz8AFqRkSS9/W4iJFsLYaZGyL0hmACVOP8fKx
kK2WyLQQDGxoqtLsE2wQGOwzY/eReZOXkptzs2KsvpA8/edLCfalMSuumxKEIK0f7Fu3ekRM4MwM
fFQpf1TfAFirrcUJhsYXJZhmY++nDR7H7tyGe4NKbEvy1cRabshKI6hCCyQM5k1knufoodUl2eFm
vXilhjipnakj7YckDYAi6JqnEcUY5pfxPsocQKK45c4+LqPk9pHKFK6feYKhDwsoIDhCeO7Hp8Cz
btFpBJ12fhf4b8DCWJ+UODnQk6DvqhGG0aDUusT9LYvxkgywTJr3EtX4ob+KPirwe8HRRS0mNm/H
cTRARDbwzpx1avfDYTlxaiRDYuubhrESI1x9BWk1g5g821lCD+Mk+6FGtyzQ/euxh3v9NW34z1hd
f0SxMhMacRw/434K6A5Ik4OjGcEHvTQl1ZLNCLRSSYhAMaED61BWRirvZt3Hcfh9XRfZJxMi0FLS
MgpMZAvGAuqRBDyQRer14yA5GdknE4LQXHa9UuoQQ43GT9LloW6QLRjVPs6JZN91241Wn0yIQLNh
hVRPYNe8sG+606FPAMCBiGc5hV/s1V+mrNwo+YhilzbotHGJEjzB/+9jPhI7EPsHVaQuLQB/iFeD
C2a5001J6U/21cQ2rB1ZkdolOUHwmbzhF57dPjjMSuw3Agd2Z3+UtbYlFmEKRbJQmbu2ytGPDaIe
MPSDr0ROManuApaH6ybObeuKu5pCVACDTzJbGSY12FD4MzlY7DgM+8QCkHpmOoYsyd9OUS/2J/L4
dkWv0rBAFdUCqjI2bBUAbmQwP464kS7S/rnMMoQI0WtxPioRFuiKcojxxsegbk+XUhLBt9OIlVZC
oCCz0eZNT0L0CiYvOKU+gvgDX8vKd6GHLcTrZyZTSogXppqRtrYRySMWOehtHpEXS0KSzGmFMNFS
mrM8w53UgKUlzZ76rnX7MPLfpYjIKKEzLS1QIbE9tR0xE/pLqWWOK3EkkT2iZVEb2BSfSn007lCK
BZbuaTgw8C09ms4MtBB2yvzkd/x8XTF+3le8SuSr6jEXXAwZ8F2q5pNlnXvgXhi3UfRPqkssT3JO
IsRLZBQkpAScHEz5YAGXhGSHSTrgKPuIQoyYahr0YQ1cvxr5XmXF3kBzZ+4+YZ73fZbNuLrr5CFQ
ZqXNa7yWq6MSdE6K0aHrJyP7YEJAMJY46/oRow5B+1TT0UmN1NHjT+8TIoQDWkWToc4T80L7sa8+
T/13xfp6XcT2lQS6F80AhJpiiAmqnfSJUph469e++hMIHKfc/Tl+UU+KxxcXZSMbmyFnJU0wAaOd
0P7KO6x2GPOxw4DaEs47iUac5/GV01BVMVVkwpYt3uKEailLCuzExRP7wGrAwpF40TDuYjGnSRLq
VZ35rSlNsquC9LtCRhkR5XbBdvULhDeGHdVBFzJgn9nZLichmHIjx4atl8DsoPZDkR3nZnLSN1A6
aOpKrHDbL6QwDG0ZMH4z104xfO70kxZI2jmbEWklQzhAXU0NrMlUDNW11iFRdzbCc5uMTkw97Bu8
JS9fCRPceKkX4IePCfFA7X1MO+bTrJI8c2X6CH4MUAa6jDpEKE08+napHbIkiZCTscgFcExyUrs8
8iQWyg/imoUKfp3WY7B0fOAQCLuF7hdHtku83J2pE5gHVNn88VD6EpmbwRddeht7nEAMEQmBwxoY
O2qbxf6QudOXTnMWD8uvANgAJ6tiO2mMNzdPnkJvecMyEJCm/1eyWLoeWlWrwKQLKhP6Owu+1kDO
flvRdyVD6GWxLmeUDti9NKOzFn+Y22NkvFMNwanzJM7apgYmSbqkPlHUXWsN/qxVkkrl5sVCmQ1A
PAzjmOKIyhQNYZuyiqA++Zu1N031K5ol2cxmEF6JEPI+tcF4Y6gjmdG722p6UpYnia3xT/Havi86
CFnfNCvBMJXAixldxeWk3cuB+D/zY41lM9mg8Etv79+FoYz4912fRATT8RTvwvQp2JtINF0+KBIh
XXbVB91Rdh0oNsLH7yik3w0+L8jFnowJjit07TcI5gcuJ9soEiv0kyMH1bKOHNlADvdz/eDAK/+3
qj2Qx7O4qgmCb3MLxJxDqcvGla6bH1OEOwS0Q1ECqj7QbsSfU/KPvdwvQy4J69uPtz8GyBThEmGJ
NdhEj/7bX7Bv/ttfUHbZQZEyu8jORrhEki4K1CDEoz7Wan+yWsesv0/NjRkqbqZVuLhql5iS8ohM
pnCr2FqnZ0kwg5zyyLFJ0j3fnOa8dtcdTXZYwj0Cdm2lKwp0NzNd2yvEfKbWF2poP98nRQgXgIaN
aKmDd7iZbhgIovpll4Bo7roQmWkLISOa7SJukZQBydJ25wCMl2p7uC5i+3V9MbuXtG31KqhLuDTh
QxzxDPCTYJ/7wVF5tDNP2RlutX/TNB4myf4bytmLG6zkLVlKFyPGKyTrEZOKXejb7hC5k9+58U4q
TWIML9qvpE1dh9ioYo2ezz5ofvEYeaZnPPzsPR24fvVzdC/jd9luUa4UFIJFi7U4hmqs7iW3ikuc
wqvP6SmtHf3Y78JfSLmdcIck+Cv9ev0kucVdCbcvCx0rVVkMgCudwFjs+qBnB5seNXbsoq9Z/lgB
C+G6MIllvsyerIRVs2omCibAUbz9OAM40X7XbQw24r+DepXEZWdVqg5Ev7tsTp0o/3FdAVm4fTnG
lQZ0QaFMK9PL8NK7h7DXVi+ECw0Z9RxQFvrjCYzePqIfOtbAZXITv3Blt7/M6IWwQZawA6zQgCEc
arhDv+yNjvpN2fqST7hpcTrgfAzET5Aa8t+x+oR23Bg5OK4497riLrexX362PurH6SY4dC85hfYj
7zgogas9XBe9qeFKsmAeoM3rlCEHB0NePubB71b/xw5jiYnLZAj3yJCMxOzaBPDWgCCN2ue5VZ0F
79brmmzH35UqgmUkuTpRdQHTAm+9TcflEKku+2zANMCB9hXir8vbdNyVOME2EoON2aRBnBaopxDb
hHhOvu/DiQ34ghCbhTbMQg0/UHpUycd2/HVdC8nZiFPW+Zi3qlIhWU8wyUaOfezF/e59IrS/jRul
sgTMKHCibPjQxx8H9tGkkleN5CxEWkZiL7FpRjjiENCv9RS6DCML17XYFgHGURXUCcDyE3JwMtjR
BJxoYA9o6S6nOYBsJenWdhC4SBC+k5aZQQ2mOrTw9J99XnlRdLf0O+ulsk29Ybi/rtD2yV/E0b+P
Zep1G9zmKJem5JHWE8YXvCqW1QW4a7+6SjlT5X+/Gv+qq8BmgNNxMWcM8WvdLlTYjpQ3bftoAkc8
SSVmxiPVNVFc35UoTe8WsyVIh6JpcpiegIXZ0ap6J93W37QEtGuBHG7bNhiS/hbE+lZp47KM/GTQ
fVDUnFpVNvwpESF2HILYTBNFAd5vQjpHCX7mvaTOJhMgWDMb55LWWc6xyXMnb2uHksN185JJEKyZ
hYnedBokBA31WZv6cyQJ+JsGfDkHsalQ9WE+BRmiYxC6QfdVWXZZ9PO6Etul1pUMruXKqGqU5wje
q6AnMk0nnY4K+EYWnkVNAE8cNYcMN6TdTVSGKCb7eoIxq3nbg2MNO4GLZZ7qitzNcyHxF9nn4/60
Vo0WoMGJEyCdDPR2mMlNmVlOkLQSMTJNhMvfjBSwki42wkx1o2p3bfN8/Yhk/1+49Rud9aXW8wZD
0znm+MVqvesCuDu/iisrExDcHdTnA2IwelfmhFEEozwFveIZEwWOQHYelta11OmjvsgITrY7Jxe5
Iqy5XfRt1BXYFcoAXv7ddMtv4anyq9wz7yafEwMNVOJQ6uYNtBIpRIUQINn/w9p37UjO89o+kQHb
siz71qGqq3Oc0DfGhG/knOT89Ht59v9N+1d7lw56zl0DDZhFiaQoilxL6GthjT3xi+SxPixB7I8v
xTHx+TN5GBMwLFaH2gJQcqEISLvReyNaChcLK3hVzxBd0PGaTuyx6MzMKzJ2XKxSUZRXWL4jnXx1
7rAFMGbIR/vqLuXNPY3pZVY5L+cNRyVmtdyNgwmDVSjEr/ei+YZrn5fsV50rgqzSSNbfsJGhC2B1
EoZDD42t+oN9XLkznKACf4zv4lW/PM6KJGX3QN/skxw1lsbUJ+La64EuNOHl1c3sfBPVTVyP4d+t
nxQ5CNOzliYCJMBp+ySS5CJqigE0JKoBs919WnmT8aYHoFUZAlpzOqtkJVrBnPKTU/n59Ah2hPOq
7AapjQjJuo3GHewuBxMwBuRv05ReOsvP8xL2LWEjQjLqFiNkDPxlVtCE9nGC34KC/M4+rfMp1rV+
oSrOqBZNMu4iZqnVpwDbre2Qto+GAHKnon9TtWiSbddFG9kCd320tF07w7OV/eX3JVO20hitDxaQ
zGtNe2hz/TruOoWI/cmhza5INswarTd6HToYmJfNgcIRf8YgnHHd+HHgBGnkD351AnmAKpKr1k46
FfvMHVKXLEB8iP/zXlH4eCU+5uA3L0N1eXD3kNzoKR2SHe2a1pyR7dVu5znRbT9/T8baN+PXhXNP
z7+2kaIGrjJ4uYPYEjGJIg1gcAtqxtah+bS+BFVHGwSL9wOwwNSjBLux701JuZ94KPvIZnglDExM
yBwB3PdVZHEbVk3feD1Q1u6ihHxoMGcjU4ocg+VEYGESgNSb8sspMYKco80u6xWrqXDnd20ak0Ob
0Vl7h4EIXlHX66aTSD/AcI1p7j+R1pWChj1FQ1mubRlDl9OXSs/dY6QDDP98KFTpIsWN3sKtdmxj
JLbuvc0PiftoqDCzFObuSqGjIaS3wfyFJ85j9we6tj2qnhR2k6LNeknRY+5JTkpHB5yOcV2BbgG9
gTZQLj6C77TdFilYCKoLBzy2eOdJUp9rMR5ubzLnFGkqXH2VA0lRoi7SYhzsMQpcffKsVvMW+mrQ
ymuGyXNVLBLnzYC+e7gtCcpOFXAW9epW8IvI+TaYTx+xNNdiRAeHrSlXvuN+LEvAnKDkoLMjyyuv
FEUI3DP/vJh9M3gTI+1P07ZRVcctBnbTpfSGJF28mEVBUa7DtZ2laovZX7g3cdIuVVwQI9ZxY+vI
fZXeL3UCdkXVhNv/Eb7/SJGnkLPa/k92bL4Sw2uvLcAguf7E/PjT2qKSHCpFrqxQSwaPEnnFeGIi
xNn2VVpdDvqJqMhe9kvQzptSUrROzDgXtYbHifi6D9tTFjLmAZDtZu2wzV9UlLUqjaSUT4/LMrUa
9PxH9pecAU+YXblKlmuVEClmO92A+WATKhnutxiN0O5N3yiypP1k5W3V1p+wucSUxjhq3QAIBBp9
i9zLXnXsKPxHBq+OeWMWpDdx30N7kouXI/PzaGCUoI4Vjrof394UkeI1QJY11GwStB8KK4zn0m+N
JIi0G+Je6fnr+aCwCytnbGxNigqjaxVF0SL4dIdeuy5P6AZAk9dyW6LpqwhnAJioMyCVMUihYXRT
YdoUlOcZRkMnfQkrs/VEPSnSV8WGyS1drVbGg7aCsCUt8+bqygIeYBq33izMv5QkVTxIgg49jJ8j
KFS3JJ79jptebl1hIChQbNfq+u/KSG/bRaTQYDddn48ptsvNDvZlEcYH12c3rP79Xg/1juflKXZK
HlPOmrJmAPSMAS3H/KZtPK1/LJQDJ7u9sBulpOAQcQf5qQOlopgfwKDtd07n0QFgH8Qb6Y+uAcAi
eyZueF45RcCQn0v7TM/RlgJwbm1CA+wn2ioKRLuHk/W7um84OprkJEc2l2zSzQKtHDia+uLoPCxA
m0uxY5r+MISrZ6k6l/f2aytR8uamKAAyrLlRMPEUS9g29/lilp6oNMVT2b5uaP8zmUEt+p47Tqub
xWgyFjD0X89Av8dd9IDe0NEI4kfTa/3olqoqi7vabWSuDr+J8HNrcd3JAKCRLK91+Un0oa1/wCbA
UPtHLWnLSmDa1BwTioE9BqWeeeOimmfZi0pbCdIW5SWvXTDH4o4bP9bRwcnFkVhouDYUp8iedW/l
SEG2Lw28ZZYzxWR34LiPFZQ57z4KRWSIKCaqZmB6gve+zPFc9qkTny2t9Y2CKQQptp1K0ZUDM6We
HC0K4sGevNoew7hAT5yYW0W02028NmtGpejqlDnNly6Lw+GQDh475AcQ7aE3SQ9av71RBVfVAkqJ
FxUwri6akVCI59HNw8J9zVClp1yRsqp8VQaHyp0eOHMjmoOGw7wyx106p5UsYvFXXoX+gvw8bxgK
y6Prfm7cdJncXMw8w9x3ZXusmw+9nijCj8okpEgwTKjtlwI5q91879JDb+BZTTn4ve62fNZurUGK
BXFuOkIzURXXj+YlOzTH5JichpD7K5f0B0iy0bHzJ/BQKSzoPYZVbYH+c636UruIDtbg1zg3zm/N
+pVzKklBQUc1PGcdXCmb6iACnpad3ZJi9mj33eG5l6tMT2EK8jgsMF4HczHxHkNEekEyAAOl5Y/z
Ku0+rm5WTp6kSRarAMtYguF1Lnwb5QCeXGHxjOiqpVdG+mOkj5ESy2mNOWcWUp6RRZeQsSwVKpW/
wUf+tzlYNAE7OgAfUXZNKrZNnpAtjDIx8IrBQ+1i9smhDKYrctVe5XeaP/kNiM50T/tav4wXKjI8
hZ/JA7O5XQpRlLjzZN2jBgBKY3hcUkWatCvDAteHC8IP8x13ZqW5c9LZK7SK7cXDz4X7dv9JYSO7
rryRIQV2XZvLuqrQMJ7EwEomQXPUQCDgoysCF5ziSRXZVSpJkX1O5pzHDopGQ2F8Nnive8Dguph4
rahR7roXXuYI1ZkNTAXJnZuesUinBtTSPsVN5s1E1XS3e0a9SZAPeX0wm8rQEZaI+wIwCC9pHpBP
llx1xu/LYQbDXLHrvONvo+OI58A+pgGPB+rF0fTa10WG8D59riZl6rJ/Ilpv4qRoa6VlpZcujij9
0vIb7znx+ORpfvMjO5kBnrmM8LwB7hvEmzxpowaSjaTscMPR2st8bvyE9wFuon8l5F0tTOeoRbQY
KRSk1b0Fk3t9sjTHCIWLj+SWb8snF8F6tL5bkWPToJ7+Id2h/ghZirX5vuSucd10uVEgd0XLx4Ur
4ks9ik9VlP3drvwe2tkkKp2hF0aScMwMmMVLMSHjN+vHIc0Vq6WyNnN1442cabC0wYlKUMtTr6y8
+lT/7rI3QQn1awzWe6DqxFDYm7n+fyNRcJtnbotuk5kOF4UQnjMZ126cHM5b3O7D5HajVrfeyElA
ETSnI/yIdT66BQJMW35P8STplsF4WMIiKAHH7KtyJUWwMKXEDIEchMstynBMGF6JjvoeDPM/Svfx
vHbrZ96d8RsrlIJErZkk1gxQyyfVD0O/Xoxvs+v6juXHtgqYQrVfUnxoGRmd2MGbYJTf2qATnfrX
nHw+r85uqW+zWXI9TJt79C6AXwnXAHKI/f4luTFu18Zw7nc3gB6/bVXmsZ5zZ1ZQBuprFy1egCu9
jtiNIdbN55fZ0fJmPB7X/qgcolLYhVwcA9puxxyBTHDglmfQEE3pfkeeC/O7YiX3ClYW1YFftRJ+
v2MoK2y76NwWD3eC5/e5Rh/qznmtiBPURvWCkuNnTseDs1QocGqKYPI7ir9b041syeXGuTEn5ror
3yX9YoYrhJIB6PMyqI6DB7TXX+v9hB/Yc/6a+3VwXvNdO90Ilzyvy0sr4TPywSkVj7EA/Yheh7RM
PlDK366v5Hmp0WljzjXcjIcja6+orZiS3TWUjRqyu9VDpTkG1nDi9NqyNG9Oes82tIs6UaHt7aZo
b6Lk/oKqjRoNYCnowaXhlDwT1aurYkfkbgIaW/FQzDNKv8t9Xb1OqeUXRDX3phIinceERJTHYHcK
SqACTRH9OblpQFdA1PPmtR+iNqu1BpTNeSJ0WpmAKeWYfEMP2iXajw7AXfM64EiC/SvUTvT5QxIt
fa2aMtBgSRJJNWGmAKgpwXgJSp1PeITFtHl/mL+s3ZE6LlSaKijuG9+bRCkbiKc+d2mDEiN9Wqf7
lh9gXj2CZrz1VpAW88c63w4UNoXJ79vhm9R1izcrO8a1gxGkHNhA8QKUROHVmequsG8lbyKkyDRx
gDU30/qUxMdAgDKwFW2AS39wfst2j2X6JkaKQWkkat3BPGOwZK+UmX4HnJbFDUEs6xG0nJwXptJJ
ikQVTeLKWHBxjIxnR4s9Nr40neICvF923GgkhaOymbuU1MBtmh9W8gXjM1h8PDxStSijqytN609+
f4D8WT+5JpOSwahcGq1EMbQA6ixdk8SnfnSoN1rzQ2mLWzuzFY25++bHLOa4zCDvOJfAjsaKbIU2
1UXuW2BdxPVEYRe7fmXrrmG5FsbfZOqgsi1ZXoJiOHTGMMFW5UXl0/inww2FoP18/k2SHNPbvhgd
0eLesLKL5YHx3Xnm1yJY/BWOxv1aqS7Hu0a4kScVwFuwOmIyBpp1yTVNDtRkXtOr3jD3rRDjKA7g
aExXf3dnaMq0IzWkRDfGoT5MFz/634yHScCV1c79vXqTJYWKttJZskwwh6Q4guiJaJUXuafWUgS9
XVPfqCSHiriuam3FJK/xh48BQgPT9ICGHYBd4Y/1/KpZTuPrdXk6HzX2z7GNYCls9FMeRVPPoB9Q
Qk9L4q0nmYZ6U9KCqw3PCYjwqkuzak2lKGI4ceTkAEnDZGnjTWIOaT+EhFnfOLcfzuu3683MMOFl
NnoV5T6/ghd8YgSMGUNbeW49nybWKkTs2vxGxPoTNudVZ059TDqOsfQE3ad1UOZXNnD6zuuhErL+
fyNk0vqUWevztt7o3waDHyySPo69inBOtVyStWuuZgMGSkN8r1eE0PkmbpSzv2sK9i6qb9ZLMvV+
qTDJPyCqD4cxRH9nkNZB4kdP9W13dEdvfjy/cvs3/408ycItjqDEa6BjNPrRRqLW+NYR0ESHtSFh
nm9XQJPkoCpH70fejVTJxkkVcVBMwCpEOOIlC+9z1bWrg39sCsuQ31V1SDSFL5/fPCBM/7eNOEjW
LJ1DUQZguwrtc2PuKBKAXc/9o5UlD4UKNpuxtdq6RSO/ZYCby78mNPFG8u38ru3Gw42g1Yg29m62
qMHXDgQlxte6CTr9EcPa0XRbaHeLqZp42tfKsqnjgMjqHc+ZETmpaTZgRcpShjHKOfGIVdUeAZxU
ny/Bec1UwiTNHK0Hm7MLYZb+YIkfE7LpNgN8VKp6vt8PGW9aSfcFfYkZM0SElsnivlk8YTyRj/Qt
WexNhBT6msmIo8ZKEPrcNPNMsGD3A54g7eY+AxfF+XXbVccxKNC2HMzXykBOtoj41GiwbpEz33R+
OfOTZpfH80J2XWgjRIoVQB1KmsWEkMXEmzM/NlarqIrsbv9GghQXmrLvR5Bw4RY8f3aMp6q6K/Kb
9iMgGxZoxHDmgV4H9e3/dp82MvHm9/thW49vgef5EKMP9PxS7cJgbGWsmm5cNAHAgZ50KU7xYPaX
QPOSS3oL9IFQv1D1ha9HwrsjY6OOdGREuV31Xcu1QGMg67DQJfS49L3flpdU1dK6b2ZvKydZwGSO
NU8s0F2UWe2h2o7nll/8Qw1/27WTrECkczGOyUqyRAavqW8NXHPL6bptDuc3ydw9bN9WTh6sBtgK
UBsG1DVXDkzDq47VJSgIfXTlHfI7dpv4a3fX4hOfdz6qFoFdeESR2v7uCj+zezLY62RXVmphrjco
a3GohOb4rnghFNjttDyYufjedHVgDtkFehgu+rZ70jrb02wR9pkIckTjfOSnBMCF3vnFUWy1jAab
O1WGaXa8GFbmZYe5IWIfKKirzwvZ93ecKybePsGBJ0XhZTDG1o7RXhlnut93jkf1mx7Qw5wqGk12
QxfYAxGOAc7iylP6cVJmHagZEqBFj97Q42hWzZ/vqvImQbYlw+htc7JioHNEueckNya7XjpwQkWq
Y2VvYyiKmmit1QHaZ0nRq9NYlQE/JQkxCCdMgMHaJ1YqHqRVMqToFZkTTvwZR9fSHzVyKpxTbCmS
pd176lYPKWxl7jQOswkZw4/5N6q2TX0ivBWhRfey2LNVh4tKKSl4aW3Gonyld6R1HmbgYyfxqeBf
z1u0SogUu1i3YCCDQQhfbqbOT+fvRFX1VoiQ3/LTwkzjpcMx3JHhscmn0zCidzNSUc7uNuRsNkju
18u1ogLAKzbIMMqrcRaX3Kge3a49dFF9zVzgmDWT57QFULFi1RG9d6ZtZUt5YMKF3VYZapC5BqTQ
4rpuwsz8h1pPUzMqjurd5QRPjm0iWTPd33eVzUm9GPZoNTZ2rM+NkJJPHaKDqQ0KKXsBCNWsP1LW
/2+kTMVQL4kFhZLiV0xeezM8b3d74Wf7/VXLzfebeozmYcT3rZp5Y4NjQbcAs45rPVWcWCpJUmyI
yWRZw/pqOxDTY711bKLsko45bjvs8bxSq7PIZyMlrmuZBJB/70hG2sRxOp1bSKJEc2jnhHu2CfOz
zF+zi1qMEz1TKkLQLX06L3fXJDZypc3KNA1HCIXcroie0kHzWLNc2kOjiLK7Rr4RI+1ZlA7NoPcQ
Qy1cEpfcc4vXDMA7Cfs5zgpZqqWUdi3N+EDtgsah3X4ziDhiIjhktYOGs6Hz0AQeRHMexqOKf3bv
pgrMAcIcYjCCobj/NktcfKyl7jGwUfTkeq75xTzF991i3QsDUMS8u9AzVal//2DZyJRiBwpBddZR
yNQuDAwqHawQhCGaF/8C2tSDfvGRJrGtilIO08ZtsWgU9TqnqobqUHauDiRagAi82tZkfT5vmbth
BDmMsUYqVMgl3frSGsyW6ihINgfR3EyJor6/a/mb70vKcAK8XqsmoPWBRswDn4JoPKN3uOZXzWKr
KuK7sWQjTnK0Mo4yEHWaWDv3S5FpB5MDp39wTxpRDQSoFJN8jY9LE7saFo6O90v0ZSah1akI6FUy
JB9z+STS3oQMveSeNn4axm9Dr3hS3z+VN0smpU2Y/u7tBCOZIQja/a7qTuYkfJKMRzPPX8exDrX+
h+b2Xyy7Ppy3vd1qON2IlhKohGXjIJZ1DXN/bUDnl6Pm/TP46w1peC0x8KwqFKpWVMqmaj4YojNh
H317S7pfZH7mTFGgPu9R7waDR1O4nK2GYdr3enGIh4vzq3bexKlcFKzimLllhv0q7e8Jfxb8srDg
TPr3vxMjBYZZ7we3s1c1+joobPRTgaV6BOSspbhJ7R5af4yA6lKEwNR+bAodghKt8Wj/JTe5l9Db
qax8otX+ea32YznFI5ZugjLcoZK1MxtoorG1nsSHPtRDsOxe5t/b0Dwg0B6Nr+el7apGie3YJkEV
TX4546lTNczEM1M2l143dpfaQE6o8weVZf5TZiwPPiLvdx3XWAclpaU00Oc0tgTVLpNepclxqi6q
9Lup3y7F4p2XtB816JsoKdBmgmt1OWLkqpz4Exlv6VI9uDm/GhbrMx8tYKVV9z2nV0nJFPaya/8b
yVLgbTp0DpQTlDSc46BddRHm4vmBKDuPdzONjRwp+JI6r5s4wrNnlZwS64GL18V+jsdv3D4m9Uda
dOlGmGSWWm9pc5WudUrnlFcXUXlXTgqk3t3QtxEhBVsuWJVHBkSM1uAN7rOd6R64fs/bxb7Fv5mF
FF+RcdMoEhDSNhSgJTekuiycHMOa3JtUNYX94+OPRrb8AjOgOJM2MYQNP5xjckGvQL3qC+L1X8ag
9Qqgsk4fmTR82ydgOv13+snruq1L1MVDamNk5Y6Ka3tSJNbn7c6WYfILkPF2iQYRGkh5OuTXeJr+
1mWRd9s4z+d3a/eo2iygFC/IuFgLahgIvcsNdZ+ZrsgtzlsDBhH+e7WmRvSOSPH9kRwi4vhZn4fd
GJLW8Lj9kd7z7dZIcUHwJmXDanoGwThth96f9kP52Ga9pJBgFpixBr4MskvMI2v8O0vHg56//N2m
SKHAtozYGSvoMXUXA72iHxmr2a6TFAfaaclRc8f3mfHTqe/nKQ2iQdWwt2vEtk6pYzg4Z+XZK2II
vO1MuDIZeLEUv/rotc47b+pul+QUqcx418w2wqRUJbY7woXAVdSdDhSvpIkB+8oOQBnxpuni/O7s
RtGNLMllHBGzul0VI/bNoocxO/BY4TUqEZLXuGY6GEAngFcWlyaAydy72lGdN/t50EYPyVtYxefJ
LJCarK1KWVjdLJEPMtTfw+cAoWc//27ZJM+pcVnSjBVnoWGpn1gA2bdTj6kKmbupwUYpyXV4ZVcp
zaBU0mY3mal5Grd8vDIGVB8/ktptREleRJolXXQDl3QTJbJZiNvY7AKTLK03Yk7JyicFHofKoaSD
dZozMRMNC0in9IZHPeA5+69J76Kd3fF7oh2GvIoUSd7u8fCmo/wCsXSmGw9rM1Zf3Zfpl0jFxrX7
pkk3AqTTtK7mvI9WZ/r/xdS+FSZFiY62JMknRIm5e+mtK8f4p8uP561cYX8yZHCukWIwOugzgtAz
yX+0qPRRVoJEVNVSuy9pLfUZtk7e8WEttciImeAkEvZVNlz3HVi3MJgO6KbzGu2H1j9y5NEQ3eyy
0lwb5RxS+y25rrUrQ/xThxH9dV7Qvq29CZJMAeisraMtUMhttENVd6cqVgGmqkRIBsB5FnOLQhe3
sQw/HovRz22iuGDuB+83PaTzocttjDanEGJXLQDP69CcQcXbiKe/W65V1011Pl+aJivrVcykd4HV
l5HnCNWNQbX50hmRD6jZtejXDoup9JoFk0d3DuAPlvLYqeC8VaJWe9/ow/reLXMd18klisJh/gQE
LbIABzlFNUqRX+/v0MojB1o3wKtLkTRihZlFLpqqk1p7NRYQF/fT9TL2p/M7dF7MO2IvNxGVJVKU
abriutJj37W8yFCVO1VCJK9JUedgXYvaSdSj5QgoamA3DPvRVRj1/5Et/Ltm76i7urKL8RYEORhN
uOEX4qiF9jV50ICkBnpDRRTdVYqhjcY2QISgy900jWZXmdmiRjcbz213YeY9ukJUr+sqIZLBmc5Q
885AXRrvQV6JRlxaZ14UPX/ACDaqrGa/MeuE2HFW5DACCtyxEv00t/QjMMZ0I0JKRNpqnmq+PmmZ
xvP8v9PehRKbZn+14DLrGL7zjkDG1qhIJxvDRDR+WcDMHt205uEjS/UmQtqQKNerxuRwyz796YBn
OXaboBQfSa1XM/6PHtJ+YJS8pq4FPZLqqhpv6uWuUb2L7Z4yGxHSfrgz+qKHHiJa5yK2L/Nc0eaw
vxWMEbD5gCBWrkAkLE+scf1+XH1Bs2F+F6uan3dx2il7EyEdlE7fjENtwdtHv/pkHdtTeSiOzXG4
AAGYz46tZ3rztXkxXqnmd/crOhvJ0uk5DrrdtDH85UvWeu6d5tn+dGGegHwSuscqmJWToarVlM7R
ueQA+J8h0OKHxn5xG2+Jf5w37N2jbaPT+hM2MYC2gPAZ1hjQd4vX6KFGjjR9qbIUDCyqa/e+8b3t
nOREdm6wOePYuYocx/FqGBS1V9X3Jf+JR96ZZYTv67wFgs+naFREgd1rzmaxJO9xSEIEeKzgPRFB
ueCym69LnNCDl3AzSCLFpWr/XNuIk3KBqZ7m3FnjmqFld3Xpxp7oLG/RqVfE+VUHI8S5dz2R5DTq
w3WRCn/g3ffz9qFY09+V9o194EW7c3QHgS9mj0n1dVRC0qzu+q7p4U3J37ewjYC2tss+J2tECsbQ
xJNHdtRPk68dQZd7MD6S9myESbHDtPo+mdeRNb3+YQ5fBa75eapoGFGtmBQliqzIrGi18jI6ZdZP
SyhC7Lrr5xZslb9ZMDuerXhcVh3Ez6l1PCdOvIIAwmDpvcZMPICC930W/J0ZSGGiQM/tnIj1/ENO
tdyYmcJ1FZFOJurj0+I6UYUwNLKniP+izSFzPiLCMQy2AuqAxEHyJm2snUbvkFMNeEUuxy/WYN24
+pfz67RfNHiTIlclyNIxAFQh4dkgLC0DWDBzICypejF2g/dGmJRg9zqQY8E2jHJf+bxEXtwdByCy
45pdzn+3eHJ7bMSGCekoJEXG4PHxGtGVVKrzYTe8btSRPMco2lyI38liTTxWZkcwQaO/lF6Jrr9M
Te0kahXV0K7dbURKztQ7KIzFPYyizYD3FuruL2tUqaWSIfkOeP8MURDIWJjlm+bXPuaYSP/8l4Yn
Ha7UWDAmnf1rePrNf3h/3eP/C7TXbozbLJt00g6uq011g2oVm/vDNIKdL7Y/nVdo/b3vwtxGhHTW
5hysCsAThgjW4Xp/F6UARkt9qkKzV+2OFBayKHILzrA7pMWxfmB52ESKtGGXRhtvDf+GHpnNSJ9E
mRcddKERQC9GO8yW/Gg1lZ8N1inLXF/E1Kd96kemc5X0wm9TzcuE+wiaEfQkz2Hqlhe5Ox6sRkcT
CkZbgUnXTVEgpiasev3vnF3mhMnHpJnc3416XRpy8sMBuLvdHP9qfx3pKE55QdK6ggkhdo3VPdrx
7Hb2Lcc7L0YVkGW+o4jUpsvXq/T7Kq6aD1thTI4UTgzeLlWUQlhVZV6+XE957BHun1dJJUSKJ3NR
EVus7ZoxeXTBwtZ9UrL87aeejoUah44CLiWS91UlK4wG9QEgfw2eDs6elNdPLvtF6hEDG5Y/VOCe
dbi3LJbXivzGdubwvJb7Z9vbL5D8chKVYcUznjDS2Q7n6aFevhtV6HSwkfbpvKj9aPZHlMw0mqRT
PzgcplgOVzmpPBR6FVaoUEYmGtXyBK09FBJctBu08+dxuOH2dTR+nmKFLvvG8aaL5Fa6PjYziH2w
bBbI0tjkmdNnXeW7u2O09M08ZMrRmtYdMLahz/IEGAvrkgTAiPPJ7XLLqIexlhXLRzl9r1JNcq52
RLwAKxKcCyA+Rud17ErZtaEyBcm36qaa0fYHxaieeGIgV5len85b274aDmZZAK1tuLokQkx1jNdn
7JBwo1t9SvwpyfG+qeLN2A98gJUAIhAFROW7556qKXqnhpzhwC/YRXTqxyPQHkK8xVxM/cUHlNoI
k/aGLV0E9kSsmxEVtzwqfM3hr4YoFX60b3gbOdLimbMdATYNSpVgpTyZeBnOAxyjvn7XVJ64/s12
HPQKqbupyEbo+v/NjauOuzYdMewUWs0PHSNINiYB+vaJpw/nF3HX+DZypKyKVH28WDUMvDBF2KXa
dTUsilN31/g2IqS4blcFYDkLHFCNe1/RW5ZjnEGR7ai0kAJ3CTRqLY9gCvEQB2nHf5VG/eX8Qim0
kPMpvpA+o/ZqBVoBptuj2/3UDEUSpFBDToKYnnaFNaLOX+PVHNcdJY2SSgkpUo9DIpyyxDoNDjtl
YNQs2aniH3oidS3XYK5podlFulONzOVZgj7zsLe+VMVlUV2LuPSiLqSJwrR2z7iNJCkEUFb3Ipox
p9UkIHK3r0zzaYwygFNe2oUihKpESVFgTjAnk+pQqk27K/TUF8GSZN/KSf8CsA0k05Oi5LIfAN4W
UQoAmmvE9bBOgveDFTjiYNQk5NHRrhVLuG8Sb3JWvTeBZmqZWKIUcgDf7dmpfZtnva8VquNbJUYK
ApFuR325jp27eATAWEANkJlJxcKnEiKFgalvhqLtsUdADbvPCuaXkfWwDJYiNu+76Z8lk6cDUQeb
dDJAl07/WdSvDfpczscalQCpxjLMpEz6GGOBpX3jjgFVMXWpvi+FAWG0hiksrBPelj2TpmED2rbz
Kuzij+Dl6N8gIKPFGXNt1EDzwx3ooT6Nt9VLbPi6AUBL+4BHi9RDr+2HKq0bkavaG1OGjQkz12HK
UX2fZd8L/T5WEj0qTExG7C+ARxM1MWTYyx1mynx3eSAlC88vnmp/JN+3E3Mi1joWOmfVD0w7nQai
AhxV6SG5Pa8LgwN6G66igX+w6E60Lz0zY4qoqRIjuX05IVDifQ6ZOiuCqb83UuNo6yo2CtV6SX5v
V3Ebmzk2pWWmx7XoZEXNxfkt2VcEg+3EcR30LkgiiiHnNgEQYDhwenLc+dqxhMfnRXHP3tfkjxj5
6aOIKzuZ19lmd6wCZgm/ZAoJe4qgSxvocg4zKZGZdlb+PENf++qT/MmxboX1mKpmO/eOrq0IadNj
pldjT11kY07mVc612Xzh2pF/5EjZipG2hJXlXOk2TLgr6eC7gOUYUUlzllI1IqNYMjn1GzSnqN0W
+hTdI6e3Irp0VX2aKhFSxGdZssSErUs2ApXlprAzL7EVvrhnW5v1kqtfy0yYhhnmOASCSYha2D3A
PFVoE/t6YEp6vakDMW39/yYEC1pTsyfwd54+Ce1zTyNPUx2/KhlSdMSUd8QiBhlV2fvUbF7TPPO4
yL+d9/j95XpTRYqQizObplgRoCoQZXQx6k3MUFy+VJpIjpLSPp7GBXErGXpP7w4M3ZG2qhqpEiK5
SRzhqUGsyURaHkAFVUHS/P38Uu07/Nqe5Ji6acjz/YnIhrjUELXqrsVgPyi922t3mryOKJLifV3e
BK17tjGvRUsbh67kAOnwRKqvtIp9S1d0w+0qYwDeljAbSE8yU0RiaPjpFMrkFcbUasvvmu61MuYn
W08Vr+276ryJkhPJsm14OzkQ1Qz1c2e95DS5sJ0hPL87q6HKrxrosfxXIRlkIh0dE0xTMABqf8r1
Zyc+Amv8ABANr9e643lZKo2kzDLvNLxvj5A1GOzLbGsYFUtecvHPeSm7rrnRSLpgDtNszXxFejDY
D3fKH9KieTovYXWKc2smGVoSJ1GPkgUyiqZovaQiXpqCd30ZvixV/yIYfVli/Qkz8B9Ctdru1rrC
GxPPp3pEoQE2YSA5B/2d5afNFGo5DXqYSrCU4B6ite6bYjqOk3mfupXieqNwACrF1zbi2Zyu2Sed
74sy6Jwo4KbtM6KC8lcZphRhay1qWdNCVT2JvLa47tHRYhh3lF7NnaoavmsyprnC68FwqCMtq52k
vT3XKO0Djv2uo04wD1pw3mZ2120jQlo3EeXO/5B2XbuVG0n0iwgwh1dm3qAsjTQvhCYx58yv39Oy
16J66Nu7mgcbBgzcUnVXnS5WOLXOGkmlFSmGW6PKTqPBzVPBLmNWDZklizq60Bj5ZCGDCG2pW2rn
xmVQ9Fhgx2os2fWDjU7UCxXHab6GHY5tFVZ3SqODGqJjhu9sPa+tPm+u41AxtUL+xGSmSmIIAQy7
kkF/PI4lGlEbkEj/H5MJu0i1EUF5eCRqel+veN5bvTCbTK1MIY3MIkxZV7UvyBA1TUWSVqL5ORRV
4pqJjHSEaoG6NQhn2/y1X4dP0Eqo4rsYCnmTsKkSHUxfTjuXQcaPppzqflfGDCMnF/4bMEpYZSkh
vONxOx/hKRJLSagIwTJWlVlTe/VXL5rWo9sejJUdq4Fmd6oax/Zfeb8RSHdzy8lkYDKMldt0QQta
GttFo/jDdM3n7bFue1dURXNUIxYO7l7cRjQVk6tZxXcCYXmO1DL/kemDFJTakpwmlcX3swtOEoht
MRbIozpDefMyodOpT4G4pXHIUPguBhb87evyLoHyY6Ve0Hpf4j2TkHrh0T9eKf4qMh5NlhDKNkqu
6bSmgxpNGppov5fC5zH8MxkqxTHbItW/luRxkrrYzkt3jNDirz9fRnKGIvSs5qosJfrLyeuPNvgx
/1WgNUhn8W/te9I/V0LvxUu4VVHBz4sEb3ks18Wsyvts7ex4OklLZK2YCLys1O6T8W5k9GY8JZf0
SggBeKBesMvwOu6PS224rc6In1mHRwFrOOV4hUlyMQVtRSm/yo0vFU+XddmNHDa6kL9hEyQ1khgX
6I0HF6umuGo9+WD+8rC8ydPLHgSSTRX8mTzqaYfNDVrYQZ5a5Njeq/amuk6ekitmo8uz3bfJpy7L
QJyCRxCcaZSCU7YsfSEgNFLLYybypti7sTHYC6twtntZpPsfQRGoP2h+jHY2QE5A+JTX2eWV21D4
MvUzQ5dddNvIoAxibZNYzlrgqJAv1jwanjKx9k+x1KCOq1bWv5PNBN4UbjTrOWDC264DbfSgjECv
wEO1LghK9DUIC8kp+7OK3RrKkNiXrY2lDfUc1CV4hksFghruKQVLeOUp/cufiaDeA5XH+ocGQ+/O
yINOqzj0022sFv6fCaHeg1muhUkjfCGNNJ41QXBVPfIbw/D+RAzmoz6CwbyA4zJsIAaZcnPp3aWI
QMvj/pkQKhjIytnoCgMJOnEmLXtiy27Z2+2eQLX0b2fUaZ4LrhA6MSXk9xxvy4d/2ikxX3L43N67
rTDqG7pLUcjIDQiTsZyrSXgkN2cz0grn8rlddn50oHy8nCLqY643YGgCntKyjQKuMhgPzu5jsDk2
2vn5RcMrC00q/b5Rv2iN2/NOnvpqxkjXXQYA7Kn/qIsexkWqY78ierbmU1oEwjhY4QJSJkH5Q5Om
EADrT6V+JJ4DAmg7T1/Q4W1F2h8KoTFgSrBoM8HVdGNkt3xjpmN0GNNPFRw210OhQNTr+OgZoIvc
u2m+mJ8e+9xYM103SaR8qApSbcTGLGxq/tFFo8/Xw6dOTMWQryKJ+DalQGCpi7+lrMopR4yL91/D
NMRlj9lH/3ch4kcr4/KyF+sK14Ka7CT8SgQzqT8TRMvvIijf19IilysepzU2PphGrbRErlYeGZC5
7/rvUijXR99xSqZ4EAgaryH/BCLMywdFDOe3T9GNFpTf6+p/b2PhI1vKV3fWw1OuJtZkTOhg6Jw0
W87D+u2y1B2tdHz5on5myFieRKeHm7hV15HXQluVb8f1uvgEnaeOeE9TFSyVAlUu5fqGNoutnmac
jeSwpWmHJbuZkebmEtEs9WPIRIG9L+wPAikYqNU+HQoisC4FU5gOav5DTDQTbVpT9pjMP5BwNw2R
9TWy1+37QSwFC3E7S+UkQawi9tZgPHdVYSrdr2a9EaugTa6N0uOyDMTEfj2wKkhEJcpytrLp5ttl
KpZVlbCgbyW7jvqfzTCZaQsWZM3uk6PAIsEgV3ZJHAUbmdwWetpC3FJeDa3VnafqUVuvVdYuyB3k
+KAWhRwSV46KoOFIC8GbhmspOmesWV6WCAo5eqwsG6MRqqjzo4YsRZbdLfrLZQ9jyaBwo0lTRUAj
HMbowx78yo/iOptSeXdZyF6w9eGwKPSI4jLRCnJYURqE3uRFTg/6HXv+JVm9x2qD2AONjVPLVOTQ
g7GUayOikhIag4VoRV8tQcwzllvtmhp461F6Bd2/TjfgArHWyohSzk7S3p4qcB5jskNeDqGgmko7
W5cPcfemNtKom0I10AC9B6QtGrpvKyw21p7bjMUwt4PzGLB/14m6qa6u9EXqEs4em4d+DBrhVlUa
k2uOY+eG5QnT5YyH5Y3D5TeH3UikrovTtCRUUuiVzrGNWrOJyrmpTYMb8dfYcNzPR+wDypf7NtUB
zIYpz9YgG+jPRZ58JgSngxvrvJVkLzLfm5VQO/HCuxNe2SaZTDE9aFWgCKCO+ZEmGbhEvl++lr2O
ZZwYdu5KWGIsizJ1L2obiVwawtyeC5NsEy7t1C6swpOxaUM7lE7pZV8ui9w18I1E6o7EHM0YYldy
NhhyI/Wm7Z8u//6+pb1rRN2IGOYpGnzw+xgUx/zSYLyu6/NlEXuj9rqMrgUduW1UHejehTUb9U6X
IUOLzf5ZPtTY0OXGPRqKsFX1FRUqZJgYDrR7bKqkqALoUIXftiPzo5xl1QgQKosHIzr3BuPYdh86
FYwuGqryxm8rW7HmXk2SGoZQYPBrLAqY5FUpYT9sjE2CGJvIkoWh0d7cGVo/3kVStpcnSjbIWs7Z
aGA1hwb/JC3KHqsTcYVFejK19p43QN7MIdroTlnYwUGSs9z5eR/hP6+ipbcXyTbSb0P3TR2+cWVi
xSEr+7rTn6ggiFNFDceCRmW6xFTrSaeVKC7Y4WNvd09kD1zsJpYI3mW7tzACaF82r9+v+qM86lwi
pej0sWuwQih77OqzqDCIPHbM96MAygXnKB84gatx14tFxhSy2xArxFYT24pOJUhpumPtscijWUpR
blnzUtdjAxfsd5YdceysfGGtFPn9RSNqIa4g8TApoH38HOqVMUG8jXtSQ/mgDpXVNeHXqDFcaexP
2DrO6DDZ1+hdHHVNk6bmsZT0MAvFzdsvqvx62Qx+98iP6lC3hEaZbmmGjmySCtLpSi4bp1a+jmgw
0BXJlKrHy+JY6lAXJKyDmKsR1NGFFz38qrGmwXeemo/6kOvbZOIzfMBoYQYB0wELPCMfi57s3l9n
JzfBWe7UnvLDsHXnslb/4rzvt0ROeSM1b2NDQJEYgUdul4HsVJ78ghg+sXRTsNYzOkK8yxLJtXyM
CKCmgUQOanQGqLmpr5UmXJJCzis413pdLj/K9ruSMz4s9x34XQZd6qwKvQWHGWQQAkrwiyWObnc2
iEgnd7Ebt7jPrZE5sbVrIBuh1LdJzatahvW/gAeneVWt4ja2w9LtcXmC03ot6C+Zy9SYilLfKSrm
PON4gcw4qAM1sorsigOPjvwcYYZvVi2eN/EFrzNeJmLqF66QLnUoS6xM8QB81Essp9Yf2u5XNLsF
FuxcNhXWiVIIwnUCJ4wtwogEe3qTpvNAwciwf5YIYq0b8w8TlJCnECIWDdeWR3ZfKwwRO99HxOKx
kpJ8SUi8QrlYpipCpCfA3S43vGH+CX4Rq+oXM8T+g3EtH4ShftGj8raZDE+Nu7vLh7h/We/SKX9r
NQM7AwxIL43kps1XfL0siuzXZMVj1TLLYL9/YiiEWI3HEhxZw+IP6kCHXA85rkFHkKSFN1iPfa7V
1kZX0lPY8uZYivaCbUXZtHzCVLZiKXQOB7VV6xUwJreuIb1O3MPlUyR/Nm3y29+nwDmMK3RFD/j9
Rnop8Z1SKvdiz6CeYR0dZSdyUaxoSsHRpYHiSn7vT27ss1fA7OSLPl4RZRGFXpSRTq5oOoD7V3Mb
by0Q26yWYk337PLIDuXXB3k0z+faY8uTvuDs0spcLNGS7PU4eBmWmFcWls4XDucVbmQjbI0s1mvD
UlaiUDlReX3g+IGg8uIID+Trbb4D35eb3Q/MDSB7aLKxEomCY3ksMJExEePHfvFhOSDvybBzpj5U
EDeNBfrIdBwm52dXY5AcQOhy0rwIqRZMjTOAnmH1EgXAS7PGYylD2Jy6VY+lh0JmxtGPy671Lyrh
KxGrs3jj98p5Lqdlos4IFM/qoXSjr4ZVgmI/EO3amyez8hnyyBH97svv8iitRCXiMM004Vl5GsHN
6IJx0hpN1FMGW7IKu34MGS/AHgTr/LtAChPrtMkxSg6BTc131jBqX+Vsnh11iJtjoYv//4AN8bd3
cRQW8jk20PcKzrOUf0WiuzQPmRJcPkOWRhQcNlLL6UYPEXPzInWv6ByLlEOeMUJFpmVQiNhxZVtn
7YKDw+Zt0cEAgTdiA4PsFq5hs2bedpabfjw3Che1JVYleYJSvR3dgebfIiQ8xSMkuoZHvvtSTzQT
/PvyWb6xY/27PQI/PsYgylIt2aRBrnDdPGkEI2eb7HUdNbP0Bxtr8RBAZiYyNoxbJLd0STCFjXKl
zM0qwC5T6QePMZkq8+X5p1A+FD2jpZIc3SVJFDAOsybLJTlawvjYeZkneSviYdZR7uMVvimwhw/M
CXRVcdWVIlIm4FXFf83n1By10ZTygoHBLCmUMi0nalNCnpSxfImL5655UFLGee1+lqEs/o8mFMzH
hTB1coqP2zhoT7Kz+pk1HlRzQkIlsyNbsRk2SP7m3y/oXR6FiWiQz0Iuxcmpt4KLB/pNXhVEkFZ6
rO8H8mOXhFF42GL/syKHJCAGCZlQ/MwKxvT/vwDHuzoUBErCCmYNGccXfi0RTBFO4ZZ8/a1O6kzf
WAkp5m1RcAieZDnTC4hLT9WT5JYuYt3Mi7z50ATr4/BFYkSKTP0oYFT0SpWEAtcVn3QPWWk3dYcX
8VmxMje0WMC477zvh0nhYqqgutKquK406AMEbl52aoL0ELMujeDcBbOgyfc4cIL3FbF52SuuBq/w
oqAJZD+yc0ZYw1CI3mJd8XmaYWXrX+mB/wbaCHwDhlMxgIKm3ZP5wegUAwr1dvVE4myQMd3oL2tk
kjV0qlt7WMEoMaQynIuuW6X5CIZjIrRR3Up7FIo7hlbEti5dEwUVsjJW8rAQ78W6yjXIDhPWCCVO
YemnxRVtxdOfCUiFls5iw2CdJ4UbldDqyJDC6lvVGUK/Kt1Ocxna7QeH/xi7RiHHIiRYeoHhK3t2
Q094QIuqLQa5GSOLY5Xg3slYNOss8KDHiBNV0MSEZOCa1oyusjt42FkMolNxmp8quz5zf6oiBR6r
OCRDRvwsTUzxIGA3La6v99X7AfVUp7DBVsx6zhjPi0ZBSCHUKaJd8mSCzai05yNnLddo+0JWM7TG
F8YdkrjlgoXSU8ZTDh6TQnvz7/jH4I3H1pEOkqUeoTIDSnaztpuHmiaakaU67sQWt5f96u34R2w1
qA6C7u+1sVVzxWkmLovDnimTCkCyeEkbKSMXeMof6tNfXzA6vMFOHgSH95sjBnFkRjr/X8LUfzyD
puLToqwdpxqnqtzXgWwpx9mOLZR67PWKOIfqK0+1x3paiWFcukoKbKJ4XTOhh1AU3j3FL7zaSW7Y
XQUsMRSyDFNaoO4C+4zRwVC7o7965OnpfIZlEvS4pA6FLvWSy/OcIEHQ2oJbu1FhdqA+T5+UyZZd
sDXCPqOnyWdZKUssFZ8IiZihwAT1itZqKrAmizfKgs/r+fayfgyA1ilkKWCZtdzBGYTuoMl+Jsam
In25LGP3o0UArSGpLasKndCRtSyr0WiP0E7wjfKAXdxmVzwkzTmbWLTJu1axEUX5mcIlnCGR96Zf
4Nc5b+uxauqhGMyK4ed8+ZQ0MgZn/3/uKnyHbsRSsb9ctmq2yvgsy4uvSpOZJWsUcfeaNgIop+Kl
Wi7kkqSptMAYrySQJg6sDt/d0sRWC8qluKzGZmsRWkzW+ry8LeAVsHzV4l3JSRDSiT4rzbKfaNzo
RXlXo6+TGoUQORyGX8CoW7JdIHZBm3EDnltQ5+Wv+OrEJzzrfWMdKOVfSi2JmHuEoUyp3+RepD8a
rCU2u1UEXdQUAQ0OWFBOE2AvmTG30oIC8ei2QeHMfsGZxnl2KnfymaXi/dt7l0bH4imWciQlqVm0
38Nzslq8U74V9XvhgOY+5F9CR2Q8MLuHuBFJZSO0FqQIUQmR/YrA1anrq3piDMPudGjCtTYyKI8G
FUxdiDwOscr9PMPY2/Bq1IequebHzsS6nnz1FtbKvd2AfCOTcufZqGt1jiGzXURPN9ZANpgRwW58
tZFBefSkTIsQqpBBCp6lXXzVb2p/tkQ3R7OIxXqUWTdFufaiNrkcD5AWDnet7IX8zcBa38YSQbmy
rut/W/uSJGYSf69iT+tZK41ZN0O5bavOURNxiKOSuj+tsuqrTcOID1kiqBcRvclgrdfI5Q/PaXfs
WeN7rN8nT9imfilxeqgaMn5/bM+V/ljp7uXXlgU7dCwtc+D2iHsIQBOksz6sR7x+2KDe3tbYoH5Z
1m6U8m7EdCjdiFrCT+SsovZb2t5G4XmcUnNlLbnZz/Nu5FAgoMhFzdUS5JB2VVKM4jpTwg6a+kuL
TTCizQXKw+imX6Nvl/XbP0uJN2TSQ4ZmSsrelrpQdZSx3770WmRSQrv2h+f/rUlqP1zfCKMsT8l4
Xc8kCBtd3SOfJeFhQGtu9LP0Aed2NJi1Nx0/h0QbsZRBNgPqvdEMsaTehg2F2JvcHucD5/VeZFes
E93FvXdpdPu5xEnLqAl4MzoUCGQrc+oOdLKqSSqKyb3xg3GBu6i0EUc9UXOXL0ZJWnSaXwsexEGF
sNLnXf40WpOtuqB2t5vPJQg2Uil7HbCQDxsZoaRijjapS+Ru5ek22mED4bz4rHTf/uflRh71YKmY
1dfLvyxnPs3ubIvIP6t2f4gestPoNFhmX0/m5aNlnSzBuQ2OlWsj5PMKs4kb3VoUzp/X1o25Kbgs
Zt8FZUFEpyK+IMCK8VEOGkhyHkuMiO8PrzVWT2UWyFQPwzXqOgzo30/sbGRR97ZgYayohSt5lIdX
ErF9n2ElxiE1/xd+7f3YZiOOurYuzLpV+Eu1xJeOPd7/ySbpAFbZaBenN4KouxLR4zSDswfPZvsN
dKqc9FXp76TPBbwbMVSUoeRlHXJYkoKXZ7TTl8wZfcHjvOkacQfrqnbNbyOLCje6sZXFnlzVej26
4kG0kNm4V29Kv7F1ZHHCL5+WKauGIKC5EpXvj6ao95IAJiThr0xj+0IyjYkC7JqdGekUUnkJCT0y
S9VdyERz9t9i6fm+YeS7gpPexAou2tldzVlTq7Enm/QYyoZ92eP2jeVdHOVwEWgqV6WHuDA6pwsW
VrrTdOA6Bv0XMbnf8iobpShXU0TstecXSJHXIJGv0piBG7tJh83vU741NksyTRPRoozyJ+yrvVGT
6YR2cO2qa/PySeeGWWDdFPnRS0pRftY0ajzWM4ROVpebid8ArOa7HH2ZqAef2blM1iFSDtdURTQM
KhxuCmuraseruhfuLlsDCTouqUT5mYzNmGtRimhN4K7XxptDvx49mX9eCt7Upd68LI140CVpVLyV
CUVULROk8YfEzw5qoHiqyx9ZVWeWiVORltjOcxqB7M6uMf2UPiy6FWuruYiMs9tPb2yMkAKMRuo5
scigzugKrmwtj8khfAE7kUkSzZIjur1VnqUgcpnVYYaGItWhkKDaiOFjaDgapop6o2CmqKmmttaZ
BKuwMMLr8IJ+6jvzXWGa72lO5jYuRSicp7zXNN2JD2eMYw2Mqff9gGcjh0IPCS3JWFNCvPucNBY6
r33Oic58IN6nTxpMJj4Ytcmatf+X8OAfZPytHX9MlFUkyDhhyIBMFhUq2uFkswm6m8IO75Y/tB+R
wpMk42Q1i3GcsoeiT/IkHki9IrX7o/igec0DCkCIYcvb8Ir5vjKgjO4KbZW8CbFAEnG6YqZoVa5R
sFYD/dR9xwfXKT6ozmXP33/P38+WwpmJa9Vm5iFPBJ+MmL+O4lllTggy4EWk4AWD8aBgIY8CviPx
bZWh3M95aGph1MX3YVkXRBAl8WCWocTwSzQag46sps7d5Pq9rDKSYvvO/f77NHyBsb4cKvTmKOHq
l6l4a+iL1U25E4Np4PK17KqiCBg+4RVcDj0XlknlyssCXpiw+b7qLw0TIomn/ob4GwHUvYcJcggT
geLwHHoFGsYKdMMPiOH+l1HU/U/sjTTqZtSlwKpG8mDKnn5YSxMjNXoAI7g1PGRILABxoAUt2CC8
PztG6sYwIopOUwVy89ow5/XrKCvmZQn7b81GNeqtqYdRXFIJIgZrcJI70Wkei9vCEgNDMUF0b/I+
52L+0kyY/Qtvj8mFO6SpXLVZq5vUgGjyuVvd8T/j56IxlS9k8cXDiPrB8MCb7aP21FpJbPK6y/xw
Y1gRTfNa1hG2oESwIgW9eOSDO/s6mg22QJaIu1i1g/101PtRK+Sv2Xz6Jr3UCQVxClQtHOTZXX2y
pM4qrPLY2Zw3euNVc12euYc6Zdwywx3pwb106RZ0SkFyVN8L0jU/xKwQlnWS1JMjpJKipAskSNfY
oulIPtIWEZJtMdZpDv7KaovaReTNUVIRbCxOcY51ceRJJemg3I4O4ot0Sg6GFQWzMwW9Z2ClfGbj
YWB1BbIOk4KeWRn6NCXQo+dHQ7hFIMhwyf2zxNCUwYuYYHuLJzZ2Ei9rVcQLnu/OkdzkSFo25Hv1
rRijX3GMmGhfm3dh1MVJyVoPWi4DYuZjlx7FjgFh+x1syrsA6qpGkY/6vISAzmmD6pC6hsMH2Qkt
2E58qJlrx1n6ULcjFpKs5yoOj3wK5Hb4Aiz7QQbrAB+3odU5GmuDyn4JbaMh9Tp0otCHkvwWbvUB
XqJzcdCDEMnX8TVFDXL4Er5etpAdHQVeMAxQnmiiivVkH4EkSmRJ0ts4cmokz5vnMH++/Pt7GaYP
Aqh3RzfkWqpqCEgD0ZItJAUDzSMZJuZU4o6tf5BEPT8gutMloYMk3tM9zSUOLHlkygHtqMxxtj1b
3Eqjaxx5p07S2hC9KjPLTdIBEgbTTRvjsSEdWKz3eyc6/SCPyolkhtxrKAJGTjZhQRAXnqs5dsFU
5H/mvkQJ7I6ajE4JOtySpEmKwzWJnEQ8cpghb9svIwiqwE4W9k9FcxtPgcDsjt77rhF4cBVh7l+C
KdJN2KAOEtOsKSInfFws0u2NOciTjHU1q9NbiMxYb8zuaW7kEVva4GIy5kuUFpC3ftet3iY1/9nn
S6tzjXN0I8E8F3QZB5fPdidoRtZOIMcKdjnZoHyt4I21SOIcBoqgT9Jxjd23Ao2damaYlyWRX6LC
IUiSDV6QFJlHx8tH9SQ+lauMr2As82PcXa3JYyMcZSkylYFF07vvCBtZFEpqgoqe86KJHPmMGQi/
86KfPbrOUe+3J2YaeReuNsKoI5yyqAMJMBSrYyyP/RqlL5cPTtwFkY0ACq6iOVKSNYc2+tm4rpzV
VdzpnPiCGduZp54wfOkIzmKnJgGx/tFgd9WzVKRgTK2aJDbQ5O4oZnIlvpGH9MfE67Fkc7HLA4Jn
RgS06wvvKv/WthHV0QqUhsfnvkKSUKEnjywG5H0P30ih8CsR2mQpkAl15u+89Vf3YWIlKA2Rrx6s
pLIvXyTjFOk2akGqsXzVgFKreqdl9wYLjsktXPAwumM6z9K0z2TcEmmeIMMpkyu7rfenYoiaG5wq
8z6Be0ENTf4Rc34k3LbZZC75q8i9jBh4KwcW/x3r4CjoWHr0yfVEsS73jPLIs5o09j7VtthEN0uj
pVCcVQOG0KAVXDj1gWqlrhxUXnIiLaH8c2giJ4llsvN1dM8EfmJml+6NApA0bda8mKGeekvCEeLX
4UmBL7efe7E3Fk9BSTiHwhTBDp0JDLLzSeKvR57VI83yXQos4mEUdAkNKQ7nE6gSfO0qvBkmKyEJ
DFf0EzvBNP9nwtTtHdLBj8TH+iArOMX8VAa8kznRofySnAjqp85y1K9Y0z8s+KD7PDJBD3uZx2F2
Tnb115xd8dYOThoDjYAFH3tpmg8aUgGC1GY5pEFDklAQrQ7d7kZhlt+E29HBxLHJ3ay1mXusVgiG
99H90mUbjljVCLGFsthV2zlqFnmXkZH1YNMby0UDiz9SCTIGxazRFRg5hrNcSx6PWgCbo2YvK/Th
JClAiVcu0nqOuIGVPqwYUkyvi0ftS+YlmGdpX3F/rnpXucsX1gcB8a8Lrq5TgYnQab00p9BTllOr
D6/H5kssP6T1QY+ehIzxiO5lZD6oSQGLkWi6kOAphZqCmyFgEL4VZ8ORTe42sngT36xH3jcCVt6J
ZTAUyKxFazSZSOxUvhPHYGXVOfZj1n8iSZp5Re/FFasQodZa1OoXpSxBilIJv2KDy7BDsmO2jjEu
jWZhEbELdcp0vA6y1we5W5zBA+Ry1nf1uvRHh7dbK39M8D0wsVIxDEUNKj4JxbKVKxIwCCDUqL+u
uZN0bsGxAJsRXxoUrnTJEM6zjvsKz6SZf/Z7s7OrAAs5kV9ibbHe61zZGiVNumJ046I0JHwgY1fN
XXbQbemrdks+vyeWJbJwxaBilZjP0L2mQ5jokcHrzAnt5WVwu0A8GrZ4x0AxUj684N0GBStjzWeJ
Ag51GEp+g0UUvoxRfO2QHz7RufLhDCkYAfcd2Hoz3FgmnJs20PtrQbdFicUfxggo6Y9DBcSNq8bB
8DsnvpG+L05sdY+VJ97ID6ODZYEoKdae6oR3/8PXMANEDApEeFGtVsmAivFgLZZ+0HxMsTv8fXid
BKszeonLfF8ZcZhBBS5VPbdLRz46SPwMAnx/Pgh4VltEfqxk+eUYyaBH5ddWmJNmIBBZ34YI1jFg
wqRhIej+79aI7278/02cnkxzL03E9oc1KNpHHsugsvw5KxJT/sMvKSR2P8pKSSpoJaFQi6I+sZPk
kH8hc3EY8nZvWW7NOj1Spd1opg1pzOckECqlxKzX71qbm8vMWrjxVri+dIAUeDT4muoTopT4NT8N
1mgTxVZU1VO3sFR7cQVH+co5oY/dVybJz1RflIfLkLLvBToWD2LrkIEU2EdN+bju0lhoYZJxEcjt
ci5WVsfiW836dzXfZVBq9mGdTaIBGaQzWrKLK9JkmzxK3wovDtGdqeIbv0K6MvdW1Qqd7oD/dGp8
DLEC6n2Dff9DKPicszqe8AEJp4juMn4wjXYGB3NrY3Vk0txfPtj9p/VdFoWgUl6rkpp0CI3yziz7
X+qpyE4L68PyX0L2dzFUBDYWi6INOcSIngQ6gvSaw2fQiB6hU48kg2imX4dvxbfKuazcfoIbwzX/
NRsKPHNN6ZBNJNolWBZeKgiVBJKmzZXWzFrlZ/ZNMtwyNUttYr0ZLIulQFScimgaRDgNed5JewSY
kUy5Rn/N7IA0y+ce1EeGtgyRdPN03MuDYKhvIpM7Bb2ApFze+52Lqog53i1HVnZqr9EG7+8/50t3
34LgsEVaH5Yq3pbB4kzn9Zh5K/omqiA0G5dwXbEStfuhjC5ohHpN0LC19yMULKWaV+sK0OttxQDb
j+BzlnSOHrqgsGOHNcOw/4m0EUchel9hCE0iQW+PCU8QJpxk7+/53AfjNX4FsoPqCr33P1nppd3b
3AimIE8qqqKKeQieBhhO+6yxpiH3b28jgQI8Cc1n+NiEhNm1QXIBc0ltQTMJw6GILhvUtEKnYna/
76LbRiqFbtnA8y1PpJLRcckPg9XGKFpsqnaONGpoTvdcUFznHnNMntzUb/i+EUxB3ZQUU5ZPMJzZ
jW9I+3aCVnHDS82/5nQZzkiu55I0CvGytGqaSiR24yo5etAwuGgnXnk0zos9PbAHq5l+QWGdODfZ
UKhv50qmCkob78ddDQUrF+RiD5fV2302NmdJoVurVWpVkCKG0qEdBvSsdXsT6V70/6+vVwTMzv7X
2enmZiHp1iIjNYW1vtaFU8VaKfEvPqCgWxsDRIpBT2EK8oDh4xqnlp9IQ0PmcKFV/SSgqR16L7lW
bjIYJetd2vftf6TSaf1MbPJKjYGb9TNac7Vn0enQadR9l78Xp+ZEPgFZaLL7CaO/S6RQUy8bPUIV
D/WtQ3gQ/NbvndhPDywxe0VyXNi7HAoui04buDAhFSc89AbmWmbNlK8RIoJso/TEu/WaJXLvLAWQ
cIqYpNWxZpvSbBnbKC1rlAu7zK/TB/4z7NHo6H8XQKmErz9eLUOUBmUvvcH3n914qh3/yrD/EF26
yMp1ZsdIRexh5FYkhf1pHM750EGnCpPAraxb0SxdaWGeWXnT36TZ/HLZnQnm0mC1lUe9BJUeIfVB
vADbTVLZi0s7Txgq7XraVgaF+6KaKqpawJU7Z7bnAFnbQ2FJV2SotXIjl3xdMuMTlm1QkJ9i6Eic
IuLdiUk42MhMRvjje3WS3QhE5tiN85lU41ZLCvYH1ejmmOSQRnc8vTGn28pdgXwq+TZCctqpriNX
erh8fbtet5VKYX8q5WICQEYcdibtN4UTu5kVBuSbpbwCdTCz9kV+8JLBUPhflcZkzBUOVmyuDMzI
R5GZlSducRa09i39L4Z+e0/3Rj868yhjxkVSFbighKUNqy2Y0SHxctR5Caiw6BZZp0mnGyut4sYU
zHNIF2vox7Q5s7OEb8ZVeSQTWFlq9j9ZYSbDUOnUY1mE6iBLEIkVMqYoxWYjsUiydiPZ7SFSoDLr
Xd9NpLaQBpFfgwZ/9ReM494N3xe3vyIjbJqtP2on9iDK3uOzlUzBSzQUs5JmsJbR7dHNQdgCOS89
sIoKu4WorRwKYsp8rrihgZwWM2Yr2GxAZ90f3xi7rfCYuM0Xhl3uBXlbgRS+NL2MNC6mUvD9Mzjk
s4DkQ2pnAPlL+z8sStiN8bbyKHQRszQMwxTy1PAUxWepfBaGn4ZxGJrHucByjussOqXVsRgKm6Ep
w+HpNCSHiEXPKxgPhvdOSG7Z3VUGlEFbjnLVYdZMsWoAuPpt+FaxHg6W9VBYg6/PGsuI4PwTUk/t
A7b/4h3EoIxfO7xL5HJBeYvEIbFbI2CiweW3UaRTlIuk1jH2t/z1vdIh7yWcOjwjnNV9J8282Kra
n1mlxt3iwPtFi/RHbq8bQ5a0uGiSixIdAnjRifQrlx6Tpm8vlt/KouKbNmkmJSHeSWShCzAo79N7
kp/B5mWSm1l840d9ZjrrZcgTeQqOZDmf1g7py7drFU6Sr91hQXHyIEJLMCZ5emYyM9ssmRQQGeEU
xz25S+VeM8m0ZHVuv6DtFl+8aHX5Wnos8r7LtivyFCLJScirmCeEkqpipXHpgGj9+j+kXddu3EoS
/SICzGy+Mk3QjEbRsvxCOFwz58yv39PSXQ/dptm79sMCCxh3StVdXVWscI4/YxpcCh/HPLdAZ+jG
wBS0tt/r6qzU8lIZzwSWvnjM6SRH780IYKjbfjBP+r3iAaUAWHQD4HMwolLvlXuUo6wstMyDxMuF
tqO2LDLeKu1jUJSkULD6Tr0jLdTMt/qFYnYGF14t/Df5pSlTnnhZ1djhyFKXo6JLY6oxgAouIj6p
+pvooN8FB5p5qTcxvlTt7WP+TcS5CmWOORjlMO1NTGRqSEwUDw10J8Mqv4rUpHCSRx4C5bo5XcUx
J1rWkpJPCXRM3xDlo522U1Fl42Uj6y7vKoZJJwPw0mJFMIFlDpWVFKVVBp6kcybSuRfG+PVqzONS
yKGMeE92s5MCe3Lei3fhRXtD7SAzwBd4XVeOZuwuSqr2fVaFkBnGD4ayH8WznDxt28S6O/1xeOyy
yRwqej101A7TZw2YxZn/nAmnsn7eFrPuyq5iGK+tVWSshhpiRn83ouGi8PjyeHow/lkwYz8lAkyb
pNVJF0wnUuuTLBM7VfMP27qstgfos/337WqMXx5xZkVFTYFCA6iY6BE6a/Yowqr/VGsW6SzgEXrJ
RYrdbcm8U6T2suigqWAtzzEviA9fv3Hawt/7gsJRjmdy9JwXIsZpJLMuQEROtD0o1mwNYHqtSb5t
a8ITw7gGbJJUSW/guhLSYD5c3NUSakmCtN8Ws3pgEt1GEHVdBgnrz9rIsWH6aO/jK775pAjuJD1v
//66V1gIYEwhT0NN9xsqAAgw0gn0AW75QlsY2tukDh1c5mVAq151IZIxgtYPWr2gIsUjcvhzu88O
ivs/fJ6svqiFHMYSwDcHcmEfcvznDl+xNBJH7mhhfrgETIR2pNsQxmvGC1I8sYxlJEQa544mWtro
6eMeCMaWLj1o08ftm+NZBhM0Gt0vK7OCnRstsPWN6skIzcO2iPUv88UJMiEjr8Hk19Q4wTfwKuTh
+MATbA1osLk77dvddMNLGenh/FLouEpkN+UrsauiiIbCIn6c0n1LjpHwj1R+7ceSk0twroldjgeO
XS8GISRpdXfuJj238lSB2PzjWKac9HDVWSy0YoKHruRqN7QwiaYLd22ou/UcObVJePe1mgEu5DDe
wjeB8Kz10Ek8VkAAT3aGPaIXqXu0ucRbceNZB7sPn0+mVsfl2xcFJl/v6bIKhYsET2WHXZXs9X9o
uqweJFFR8NYkoJeyDdBYL4DDOgt0s3T+WKLq8CbSSWzS4kkDwWE37Hl6rrqrhUzm8oSxrkRMbtI1
9WAvYWeLlvITj5cErtrjQgxzd6QcQpIFCChCddYr2WrK0Ap0TItV3DUV+lO/PLKFKMbnF5msiMMc
0E9BIJA/0ZF98zw4+D6x6+fc5jnEVU9FiEwIZicNkQXqMUstVZMCVqliQzG+SXUO8OX61/tVANu1
6sBpqgkVBOQnjCdbEUb7vr7T3/AuiaPK21+ySC5yLZGmyoTT7Yh6B+Tqm6GQOL5iPTlbaMPYW9sG
oT5RpzsdJY98jh0VdILYeakOZJ9j7K0+0kp6x3GH6y/rxyWxiUYa6jL2lyG1jBziR1ac3KgyZ0jj
zaf+anhXIYzhJfGoKnVOLeF+xndyjg5g71AY7MpuX7QE9BwY1cBca+i2qFfiD+EouZ7tLM6WST0a
NRXwknF/dJR9+kzhC2lfupxQufctSv8QVhZ30WL9vV3VZhKRlgTGJFOrGcBMQz+UJfDYg+SbVkHm
Zyx3v27H7XWPdZXHZCACCHHkKMUxx4cICzkwnjePxesEck+TSUEisyaiRm2mcf1dhzZTfUc7PqZd
fydgUAzd9My9wbUQpxsyBlGIiBDAzoYK6QBwxASt3AQEgFg0jf7pM6v4OHm6N+21O6wqbp/lqnNZ
CmSUVJswzxPaO35HKaFzd5INCAe8RZ6jXHuDS1H0XhfeJda1Nqrowl1rHGbdHbN/Cu7Q9ZotXmX8
MgEqTbUfliaV4c0ebHFn3BJsl+oWjWmmw2PjXi2hL+Ux7WJfy8HLLrzJIzvaoE7s2qXEOHSSj3eA
a+55KYxxnVKmY97MwERWO4y7OGtdYW49jj2sH6COyS4DEwwyu0/ahoEcCSWdcfsXIyFyUWdDd6w6
gIXP48IcrWXEOraA/yuPcR5CIfuBUUAeHYaW0AwfgAoquXQO1Ejfp4bsMHawf3Pk1uLXz/Mqm3Ek
YxL6pdS96Uru/QQrMnRMv3T1J7C9vXN6Cd+2z5cnknluqA4UWdlQddMbnRz6kYPWs/7Grioxb2wE
0XbcVvj9Mdh1/f0o70pe650jgp02SQMgFmd0+JKQ2yJNMUv6gZicLg1PBvOsgqBFj1aCDKhyNHJh
X0bGd6n8vH0Zq6PIC+NjV0fDfpgKrYWY+DA6jdXZxQeaAxu3FEcm3d+Fj8NgDXfZgfaFuhdZ/F8W
1FdfAFHA5mXIChpCjK41MjtjikX8EScVFC/79OmdL0csLYKGo0uXJEMY5xHYIe72AawWnHUTA626
TvlY2YbCoHVJi50HWuVOHnInf8SEp9V8bF0VG4XGq8Ep0q5F7qU45rGnxSjVOl1hojxvdJND2jUA
XfmTPY6lGOZdmxKw2wGrjm+N5mi2N2r7qk9eqfBGvOlfy6Z7SzHMWxYCsegyDdqIMv4XRvaAtft8
UC0tlR3ORa3mBYuLYt61MadaErZQSZLgphRM4wkgVDKfAfBPx1Q5z2/VJK/S2C+OIETrIxyhWWo8
kOG1aHqrrT438X2oPm4rtvrQF5IY4++GCNh6NfRSARrS76Nm33ORYtdl6IAwwzyXBpLln/MOo+rq
0CCI0XRbqbxr7AKtHO22zCxtF+8LIBPWgjXtthVbN46rUBoIFslOrQqpH+RwLbXgTUCZm417Yl7q
gNea4ylH/30hR1HLkrR0LbifvHT8NsaPqsyb9Vh/tlddmGdr9r0BgkbIIMMndbSM5IumPCiJ7pbj
J5/cRxPH/Hg6Me+3Ho1JmSTI0w3fVs3ElnvN0Uhib18RTwz7fhUjm5USqa8kSY4RVE7RDwdhDDhi
VkO+eT095umaQKgUkJfCRcQvA/mu8eha1iwNZQcZZSOssvyCWT101RjWLR4rGSM7qAaH1Pdhd9Yi
g6PI6uLrUhKTf4K6pxAbuiAk7jBELrrFUREtFRML1lBY5lEGZDydvCux06I//P93tRTNvOERo5rd
RH1tNboGGe1E3St1xlFw7aaWQpg3a1RzNql02i5uW9vP72f1ZVuL1Xi7lMC81gpILaNpQIJu2P49
XW4PwTjt90CjKQ76TfTIKzj/RiK4kFTMQ8q/wEiXTffv/v58oV1zjEuBPY5O8s0uRRjhYsGuBSpD
/CGPDR1qXaVBSDFNWkcE6kLu9C+68z6VOex585HrF3YVxkSPFIhW+dgjeuTTTdS7hJdI8H6fMXih
IFEx0OUQfCQ4QjkdRMLr560WjZYHxlh20JX9GFOjKz/SVbgGxSLzoX7M/lEefCcG58QMZiKT7jA8
p5/QNuWY5KqKkgJYMJVgLp4tjClDq00IIlBRfg2kUzlz4uCakzVkVRFFlQ5SvPmURXwygqBpO19F
HCx6T8nGT/1QO3JHPmy/LJ4YxpeDWd2s5xlisqmzo0x0ollz+sZ0/07ML74cU2shXfwSyrOatlai
BVbGHRFfVUZRUQPCUpIBdPKfY3oiGwHg9SAlPpmhBfRfbJfE8LSH98kiJMxAb+B6Cp5Uxtj1oFdm
TYRU8YhWuV0BVNOwZEBfoG4pOuAJeJ1uJt/meYzV8IUlTEMDciFFfv1Z2bQScr2kg9x5b9fT3RB+
0+SngEv5S58Rm6wbCzFMDjMVYgH+CEwwhQe6mYEdIcd0A5QOzR04ZD0euNrqs1qIY1KYUQwqvaZa
RZo3qhe54nzn0//+F3UQ9FTDVPDtyHaKekkOWhOu1p19SwwNSysPZrpLm2/t3DjbNr9aBzUWshjD
QMOt6PwZ9d0arKe1kwPdj24tlC9BBNg2fCnepGdubYba+JaCjFtM0ULsJiqULsrRD+K8RZ5BK70A
bONuka1GrYWK9DoXXqrVlL6LaQeTlrDpxIh/MNzGoQRZOX/ncNUWF9IYkx/yGWGLjolMht0WFkVK
8Q/NYNUlcFIUu3uc9jx7XM8DFjIZ+1cwqFQEGb3Er5Od3Q6A3Uswc9q671+QvMrC6qteiGPsv2x0
pevpgQam6SZBZc1D95yKysGIoy8c+6S+fctUGN+vNmrVkLdGbW29MwlqbntJsbMgHiiQCJ0PpCxK
yHY4M4mrLhMk7EQxJVlCgPvZbDQ5xCfEBKeiNl80INfW6UvZcLpKax9fxlUGm1Dp2jgAxgoygiqy
6gZr45PmZoHviZ1sF0LpglLTJgqXC4+jG9sLzPpIktUIHmw4ZhiXwTS6YAM/6x5qTh6FxdO/+K70
jXOX60/jx4m+1dsXD1FQVVXyBUilY5fY7Pbi1grA6vqGtLkzn5S/Fcj4mUYQWrOhY7ODPX2nzPbE
ES/vrAV0kZPXbaeO5BdbNbFqbBJ8rhksCKsgypMAEjN8cwIWfNiJ8vOfHOBCAPMYSDsIwfRe7JA8
YBtjqh67LTd0R6nema88TOVVK1mIY15AXilj1r/Vs8fOqqTeVszYjrrv21pxpLAgZMFg9GSiRY4a
bEySYmVoSmS8Yc7VzjTC6X/vhl39S9Wp6M0MH+rDsT68A6NMryJFbD9XhxRT5MpBeuQuW61G8oVU
JrrmdWsE/X+rU0CCQcvY8Oa96dYuzbuMHUVN5C/RcAyRhR+Lxwxr7/iax06g7Bi+7szZaP3drdE/
YfGWk4myyJa4tSreG4Bamu58HoQhzzDovy9ENPi46H0JXy+RJDpCA4CNaD4lSvSwrclqhFncERM8
mzjO1VCGJrk/W0VQOtp80MlrbNq+oFq+xqErWt2tWloiEz2xaNjm2CzAybn5gcImUkbtxC1sQMhW
YGEH/ZOIj+kAWTm3682zR8aBhMAEFqcZug62+IZuHxzb1kqxb27agg4AK7pPEUhuz4ObX09RFqfM
+JIgAZly2UGy5gueOIi7PDS8PgKkh9DcT6LhBbVi9xgdHrT+KPqYi48xR9T37vZlc14Gux0YAb1j
yAf8GbJ+G7enaviw/furg2WL22UXAiut7JOkxu0CbJl+3MUe8qPp1UhQlRGwg5g4zQuPPXe1z78U
yrgZLctn3ezg3NrKUY/mDWCf7IaSFqRIqLnfkqtJy/UqWTSyTG9QqaRIHiqwdWUbyIMP7/i2gt0p
lnGmadlI0d1c/jIp7/4Yt6PXs6jFCu7PjJ5zkEv2zvb9cR4IC0cW6xXRWnqSYfE06b2lTK0TRW6B
fe6KE/d4qjB+R5xITkKNqiJ40XCvt5xCO+/3GT9TCsnYzSP1M4pXmN/AW84JATwBrDMhxb9Wl4Y7
XYSVywpHwnpRemFqjNfoVPCV+xGuQ94BZNZJjtkzoKScAFuhkh3uzXsFa9LpLuGNPW2rRthFPpGY
Y1DQuF0JboQmNY+Lkvf7TBGo0fzIKIBG4Crapzh3DJMT07ZDJ1DKfw6dconJz1nH7yfp3sAyE1Ht
4O/yNsIu5SmaHLV1ChmjeemIW+bfyvJ5+zXy1KDHuMgAhmYsCkLnl9QkAE39oQRzR25420K2nzym
vn4WUsdRP/o0JBjAeBPNl744dHFsC1NuJSGPXId38cyjF3IRsJs0+Aumf6jG4EHAGu62PrxDY959
oxaAk4npoQ3PXZ5ZbXCv/+3dM0+/8gtTT6j9dm21T+rops+S0Ooi3s4NTxfm/ddJr72D0ivVfdZi
zLd68PGN+lcHxn6EC0oV5X4BA0jnx1mQnXi6b9GX3BZCL/b334aE/eIuVEGc5wlCQtCgJfJkh9pO
rJ80tPy3BXEsjP3IbqvUl2sanVv5QyV+r9L/n5JMuuYahO0p1JlaRiMdwusHzcnA6RkUofN3KjDP
PlGwAzVSKoI0vU8iV5YP27/PCSvkrSi68Cu15EtaQrMIcn6HbEhBkIHxGPWQ77V7zP87wwv2XDEC
td+WzLsc5vl3RVZ1I82ClXbvDzdiztGM817Yhswk93rS0InFWDiK4zFITgVPBCeTJ2/fN4vD02e9
RG4OGeae7jBQ2HddsAwgGSh28HXCh/T2mb1Z7NbTYZyArKalPNHJSLrUT9uq2XNify0OhfOHRb8f
CQdhd3gCPVBJS5OyWHg2h8TpIqeMVI59cz4BCdsDUrPwXyl0kFV2Uc3cBZiSB4VcbKlO58T79JPh
yGc+R/u6GwJjioYKFZF+2XwGCq4Q1qiImdNtlOxK4TQTp8o5Zr7eVTCvYhg712M1NKIcYuJT+DS5
Ei4NNc5z9lEFbpvuqV8Cj0f7+Bu7vMpk4p4cGE0a0Vpq9IEAd0/aZ8AlII/gNsaunMAlKOWdJBMC
wWYrGzJVsZGOiuwqGa5OdruQUyFe9xhXrRjjl1oi1AKFwKsMT00/S436R/HihwB2zVnRBxDBUXj1
GpGva6y54NbeODqwa85EHKumpWgygFaavdD+kl4SjB3Xn7FrT7Fk/ix7v6rEZL9DTVKgaeLMCvUm
EW/nnmfe9NB/9UhXAWxdORLHvtbpmQEGgyI3TcVJus0bW5kB2kktHLWbylJvVRS3H4Sniodyvp6z
Xv8AeuILHwzykDgidCyoxVRionhi9iDIu3q6FH/G+GJc37LG5Me52Clx2eM0a8wwtIcKzSX5m3yh
BDri3ndHTtuFZyyM6xA7DOmoFMuyA6um6H8KU3c7nqzHyOvZMX5iTBKMEVIgcAzvdelB0j7myW5b
xG+qQFcZjHNQSCTGVU9lfMWQNibP8f/2mWYHJ5R8sX4qnDqeSUjrRmkSE1QhQLhiEzP0BSpBjxC6
KIoshkixPSO4xTl49j2DfieDtzPzgCB4J5x4ac36kV5FM+aoJOOsTCEi9IhF5fxB8m9D3nTxb470
KoMxQ0WeDXBq4Ejl3ilP2P0DtBe4vl7j2pJ22nE68NcafxNSrjIZW4xLQJepGfTynyvKDdfhRFUn
OhWn4iA7CRdOnXeOjGn6cS/pMh0sqEdykrTczmfzoKm8/OMti/nVf131YswTH29yJtEvHoqvR4vP
lOpC3dGm3LjXXNqnHr7Gt5NDT3XibbrwDJUJaU3lm5HU0Zs07UJ6Ave8JfYvc/xkVB/SQMY8PKcS
9psM8oe+bFZXhlHRFm+T8LNnTl8C4a4CY8PwmKr7MP+Wi3u9fpGb/dDzBnjXndlVMFPnmU1Ba5oW
B03mfRLsw8rbdjQcg3mD9lnEgTRqp3bW4Cy1ei9ox6I6lzmnnMC5rbc1i4UIwWzUPKNjckWHPc4I
c6DzQ6EC0FL8nI/nSf2oYkzq77Ri3Emfy0QRaEqCzr/VpZjfBuBLyU1L1jO46+UwHoUkim8S2h1O
T9lnBT1wYC8eo/N0mT6qlEPHlgYAhfHK5+uh+yqV8SlKIEkC6KtwnuIntbtk7TFvbo3MyTuRU3Lg
mj3jTsq+B0sjHbWm5AzyM10rGDGEInynAJrcZS+aVW04FZlxKlgqMIBhA2fZkeIh6CRLLx7JDFrG
BAB+XbzrdWAat5oV9r4dR74VdNNh2254F8o4lrpBjpnQ8dQCe2aqcWMGrTNJd2rzRynKjytUxJ+z
L1Maw7GkjGB6cUskL+g581+cV60wXiOoSV8pEvQwhXuSOCR71cW/e2IKkyJHpG904kOFcgTuc1tb
agW4RbNytm+EF0FZMgYi+lKvGnBQ84VmytK+xDy5AoqX+IHSKfm3AK3liORYgcJ4jzkfq1mlLCga
eKdnR3FS31IBYAkuta+iguxc+yAjbw2+bMvlXRrjTcQQZTeDrj912k2q7ep4n//J2olhXu2OcR1B
U7R5QSeim/FJFWOnF89hcKgMxd1W5TfDEldBjOOI8hxwTnQnpPXkYwy0fgnDOtFzcMZwElrE4k16
/DO8raV2jP8ImqgxK+qOSfMlTc96U2FAtf5Lu2dchBHMitZRJyXJp3k+KVVtVwOv2c2J+iy5Qh4r
cSLS+mWoFo7UTwfsjHGqsBxrY0dEMzJHSkwz7iY4FyjyT/5BG3YcM6BOYMOjq4yTyHJV1Xp6WORM
95+zc3qTW5LdAmogt3kf7bwEX2U+qsOiyHOZ4rcrFyxSjQcJ01oAsuws8kjnEoQDKBB5x8i7KcZX
dErW9HWPm2qEu9HIrWr4zjlD3kUxbiHpJKNT6G7LcExBXzAf/MM0WJXzhrUPGorISbmk1jyZjJ+Y
VDnOydvk4uhk/VMJwKP+27Ze65sNV1+kMi4i680wH+lt1agBi8cJQ9eibTwWn3uwPoNGtQMfWnor
nzLZAinnzuey1HPthfEXWmyaxTjAOv04eJlHgBqk5HZqTadPZ68zxUNd17bmxweVEC/tDLtRw10Y
9c4QmpyA/ZuGwg+HqTJuZRrmWKrpZGN3FD/pZ8xr34w38337pbxRAf0uOoUnOzWXZpIXXtniXYiZ
92mi+yUtajPSqdq12HB/o1ayK49P98UJrWwhL6v0kPQpjlzPXKJoliFolt9hL1bkrd+umTBaymBw
IiDAJuy4nizUPoYAgSg0SqcEqO/luYq8bRNeTY+JiBVx0NlJCoi8f07jCgG4ddAIseCSg/z9oduF
XrAbUrs6VF7ocoev1pzNQh57WX4ly/pE5TXAHKVzM5Rzx3ym6C0yeAPzM+9TY+26lgKZPDKX5DGJ
CA5xSubEUuYZMOgkzw7J3FzaQAh4r2D90n4cqMbEi6LWOnNKIS8tLDpehmKQk9z7Tm8L5+Bb7lLs
Hx7kM/UzbIxa6shEDRG0pFhdxKF2oXAMs9KrzMzppsQJ48bWQ96Rrr44ImGM1ASChqSzHTYJLi8Q
R1Nwsu/qUXWTe+SZ7mgrKWrZIG77IxTSpTzGy6lJrwvZBHl6+b3xH9J8N4kTJylaNUxJ0RXNkAl8
OhOjQE0tSYUJTC0h1k6xkJyVfnD/5LEtZDAxycfspjQQyKCA4KjxYOnDvwt28W3uljse5cyqIS6E
McHJjHNFTClImFx8y9KdDFzQeXj6S42YmwG8SilpGoS0Xuci/nnCrX6iayXtznRUHk7Y6lteqMQ4
qySYExFLHuioYUNHAAIUCndvvETmmWDdswVxA594dFWoDLpPFARVRdWYcxz9MW91ilk/B5lVdqGV
mJ8F8DZnn7fPcvW+gIknSYokKoRd4o81MRSiAnEFOcVeVg2vlPO9MaW7bTGr6izE0HewKGWFhATS
+EZ6Vn4P0lvS7ef5UNQS5wuUXsUvLmkhhnlOuh/7DZmhzTunvH4YAPDED/5rh2ZqhqnqWKyTsDrx
szZTNQG2VetCd5YbS0WVVk5f1UHm+AaeFManz34vtRqgH12tOGfVrS/ctzyatjUXvlSEceFKJMeC
kfahWw+0Z9aOsyPrp0FJLpgy/5NS8FIYYwNi17UAG4AwFROFmVvsUsmlTWI6+IzpspSXyKxmGUuB
jDX0ZCStqeAA36ndoyMICbzJE50EuT8PYox3W4yX1TrSSorShq5ZnBXBFtpv0/yw/Yh4t8X4BF+u
JLmcICKrWosYN2rQoAVu1eKHPNpvi+Jpw3jYvAAJUJbjrgywaE7NdI6EycKk3l+KYVxrW49Iow1o
lDYf5f4pCD8HEaeLvzqhvbACNvdDkl4XcgArmKZqLwn9nUSQD4X1k9B8TwrTjaPPOgbDtJ44eaAf
ts9xLWkBaQKAmFURpXOTHXE0kkBsul6ii1f+LvfmG+DmHAy7c+jCpVBavH4gvRjGA/4kjzFDHftR
/UAgj2CtrfBbJyOiJZH0uz+ho9SCEivlEbev5DA/iWTMUhTKSktFiByMG6LvS15Ll/f7jC2W5aCm
pMHvx5qbxw1ggLgNXOrntk6NscOuwxx/pUFE5ZqPFPyQOBo+5gbASmYYYOEWXDjy2LlHRa5kSZ8g
T7mQHUVzmNH7C54oAwKlIOa1/dZKBssrYkcgZ6OTzTGUMZT8ffTiOyBWdG8UTSpQEQrbtMMP4YTx
ifaD8T22KMQer+Oz4rp++gOYWBaSaE46eoeJdInrx1QEvlmKr9dGs3V15gROjsG8vclFsiHqotxF
9A2YpteMXsZdBqR/7S/mogITBquGuvgLnrDij8NgJBAgXYxHCidJl37ryRZ2qYud9z8InLK4EMcc
Xt7NAbaaIa40rekIg8FqC5aGUE4B8Gni8XaM1+KmDMwyYHABlwDoTkzcFHwlL/HnCM57jxpomcdg
p6P8KLnZhYeJtS4NULs6yEBkzPszyZSaK1MiiBrafaGlWfEdndjQnV6z6AY1v5CyEtlkaSGOOcw4
nYdy1HWIGx4n8yGRY2dIeRNxaxa4FMLkVUlAqgEZogC4jB0R7uOEBw2+1if4SQ36FyxsXDbDRPAN
SIhPg0sBOYN/pL3vSAFGMihlZIGlfmxmyw+ceMY7PsY2tNggwL6BXIpjScHm4otfWv6TisaS6Mjo
s1vpM2+7dzWKLs+TiWripHVY74VUmtcnro81Aat+ES/v1HIjPspKi6PoyhcLDliHPaoy0nyWcpQE
U4OukkEfgfjdDAHKVGEd3Gq+0ocgfG8uOGXXeOWSlVH7Y33LQi4LAwngQB9YfrDP95deYDyVbqwC
ZBik5n/21K9aGszjq+ZCSbUANQ7NmuhWohU7hR3sKC5uyaXsW38VP46UhYUs+lwLwwbCKvmYRpeK
t37xG1dyFcA8u04vJ62WcGdD6ryj+WGqV3fMT73bPGVc7HWePswbDEG3Zk4dxOnTJVNuYx7GD+/3
mbeWBKD3iUX8ftKnVja8pAonsnBs3GCeVdqSZFZDOPqyejWax1CL7LRPrHTqnL97Tex+PkGYMc0W
qoSHCVAgoS1ZoYfplVEEu/NwKsAXoh2i78a3v5TL5I6U1sVIRsh9w5redZ+VveDKTyO67qgLNHjC
gdPc8Ijh1ni9ls7DYPLJqQzqph1wsOqOHGnZ7Ywx/X3zDOJ1gGcIZ9VTjpqtQny5Q9HbrTgXu+6l
fzwEdrF/jg3JGKjafu1J2UdJ2sX+h+2j5dgO2yaYhTkMqw6PudW+ZKWd6KETTDcBZm+35axN7C/P
klCHuYh0QziO2BN6u0LEG2TK2EQ/ljfiR/KN4jb9y2B/HgeLB8Kw1uf6STTjTwI1MDAFDtHDZDcf
QCBsh950l+y6DsmysMs8Q+CTlXFePaH/vtBXnzSULGrYznQc3P6QOsJDcRYPOpCTNcxsl88yb+hr
XU8ZtSxTUbGZwBYBuyDSI6HAXVKYHnAh2OnFPwCbFMcLODsXUPO8Pv0by8cvYW4hktEyK0VSaTO0
9M+KV3rFc36IbirKPbJ/34lXju1teya3tE+bW5Pj3wgHXl9o9agXfwTjYNVKrVLw3whOULVPgWHe
CnkR2dv2u/pOFjIYH+s3Qkswdik4o+pG8bc4ehrDj4P/J+wcMnL1H3fIfIU32Si2PVYWcIe9k97p
NnZnH1ow3IV7tLgeuSnZap6ykMd41jk0E6EXoRdqJ+9j1uattEs/0G+S0OUlKrybYhyqFMi5il1R
hFr5tcpehf7/H+pYnh7rMP3BaINygDYJeUT1zq8+6r6zbQhrmzk/yWBzLUEAib0CGRQHRf0M1jSQ
0NJsUrOLg2RnODauB+PcEus8p7AzsO78JlM/hl/Be2inFpBXdu29cOCVQNc+8hHHDVXDbKP5C2Jq
lgeSGE1olIjKUe7dSDkl5SmonqSGhyjKk8TEBM0cKnFuIGmcbsvwEhq7Wb0RNHz+8BzVb3zjVSkm
BnR9X4tZC1HYHf0secPOf1Wd3q1Th14drV1rucexlHVrv8qk/74IARRTTMQaMWWmGcArG3ujBYSS
nerMNk1bihce4Of6B5aiSABzBkjUL3CmhuAXSDQVwem97FYcreQ+RknD34teibD3KBx4AFGrN3gV
yFbApoYIRQM0Z0fKzrPo+aOdYwS8S18742n7NFdzoYUk5tmZU4HqHoEkYmKsTTwoqDeZwf22kHUz
WUhhLLLCztOURJCiPZaH4iHbY8JgJ37TrewpsKvL8OVP2uEyOgr/vTK2ypVMytxNKSQKwKuBR6Ek
WulLFFn+I4U2FV55EnkHyVhlPaZpWM2wEb1M7bS9EepTkXEgelYtf6EUE5EN0UzoWAES51x2+rk8
+G30cfuqaGD6JfNYiGACcjynQy8lEOH3nzR86E67ASvn5nRppzuScroPvDNjorJgdHOhUTMvmlPb
oOAElrOElyLzhDCh2BDVJu9aXEwZukn5acCcbcuJj+uf1otTYwKwUgoYawuhiPLYgUJXAaGZ8dw5
WNj2AoeHUrluBTpGPEBhqWvs16IIcJZRSFDuqbPqWdVbJ5zD/bYVrJ/ZVQRzZukkFlGaIbUHh5+j
mf5prjH5OGu7bTHrQV+5ymHOre9D7NT7ODdKPRf34KFoMCmWAHAJPSDJpdO8PnfeiaMcm81EZY81
8RjKtVNtNYObZ2DmGg/bqvGEMH61UKIuTXpoFkp3QOFX8ptoCK1tGb+JSz+Oj81fAlWJ20hCNSw9
0Q1IZLVu/yLd0s8+5RlE4Jz1gt+48as8JtqbRVVODbW8sXL8e8EKQRWd/JO/xJMlYo6wAmywzeuN
rK0PwpNfhTKONcuSse1EKDl/xa7b6EhOnp/9A1ZGjr2r2f2Z4ibKvVUf68TyH7j9hdVPlIV8etOL
dMPUqqhPJ8iPPmC45dTtgvv8i/g4gI6RMkAGDkWibXgja+sZwFVrxg+HPRGzUIDUKh92UoVO2zzt
gzq0kf24hjbvO3kUrblRvN4QL0IO7unmA1gcb7I5OcYksGf508DN0nlWzTjsMBs7pdJotSGHO72o
ldt3nIfDO27G9Qgt9tIket01WkZh5Sj9bNf9A7gFth8Px4sSxvXETawaDS0CESXx4iC4SfKO4944
p8ViuvVgWzPGAKqQUTqOguZOqgKehOZxWxPOibHIblqkDp1ADVQWKmuUWyuMz7W4q3jemieHSeLS
aP63WljVH6LpWE4XUdsrvLU+juGzIG69HClRm+Je1Ba7rY9TEtqF8VlrazsqOCbAux/GsxA5NDPR
x8HF86Pev+pA3Jy/bt8NTwT994XzaABJXEa0n+Yn32uswGvd57DgLELywoDJ+ArRxGB9LiDWDEdK
OD7v0eeaH8Z7Y4eNCMD6JbyOOX0bvyaJP5wTyxcYmgYYAwdoJR79o7Sv92/UTTe8AhTv8BhXgK9l
2hSlpqA8afqTnHrq/GX7fuhPbGnCeIEqztSx6KBJ1Z7U9lY0MOUS2EJ0nyr3psKbudpWCAXon60h
VoI6Cmla1db3avxlRlEj/iuD09l+cYsekjSXUCjI/qnqTz2QF9T99pmtd1d/RETMC/ysRpiQf69/
sGePFtOUfejU++nu6+QJuwK7/OYrj/OQd3RM6oFEsZQGE0eXCXfNeFT0m6T3OHptG4MuMv4gleSm
S8Fzj8/8yS1bFJejezAg6BfJVnRLv6GjH8JpdFHCu/fdbeE8/ei/LxxFKxWDFFH9wPFgartZuvcV
zr3J2w4coxk/y5hSRYtFmvjGWPgJbeGCQd2b4sE/m5Zqp85by0nEUChWYG3/0h2KS/ARhJxHg1sL
2w6+usjkEUqTymNNn10JChWy83mhiuMSwWnxs6pROYUABIOAiNjkeEnc6B/Q2oHB586mBDQ8tuRt
h6izkOx5p6VGodNsP/mkgpPtP6RdV7PbOq/9RZpRL6+qtrd3L8nOiyZVvXf9+rvo853Yh1GMO8mz
ZwSTBEAQZS0dECGDctNVtR1XPzoQg7SF+1cKw6eIWiErgL+DFVq912PUxVyPk0pckL951/7r6NEG
/d9t1BdLXswOQv5FuGpm27ozHCto/L5yKIdPHdvp/1xYQacuFkhjsI/i4+Sh88sPUbeKbCED+jtj
0q5fU5XYR3KNnGeJ11wF5yMeNY1nfmJQGuaDuu/c5EHEYBS1QsLMTy+siwWWc7WsYCNEAD29rtpt
rn8s07frikE8qvXT7xcyCqCEpQLIu131Vg9EbwoaJ63d8QaBYY5SUeVWNXu1kHWyTfeiiiLy2+jJ
t3gIr7wu88ZskGhRbzuvflED9lZLvNPM3XpAEppRCpF5N0oq59SK3ixaq2ZSq8iusgfTOlSJBzAd
6rG9GZheLI/zWXEvRX1VQZB4SHYpXtgottY7KSj2w1fpgCeoWwYhiNJ9sh9y8166kMw5s0LOxEkA
TrUbH0s88u/n3TjajEsj+r48pG9gKXiYGyBCRPcFER5ttQcziomfZ8rFR6UYK2uRnBbNZmMaJ0Tr
5+IrHhDu9oTebjpRaI5pyZKBZBpniAM6jcxBgawOUysqggpFtnUnO8Ruv4uOjP6hB/5LMqEFs3SW
P+pylS7Ec7e/0kVApx/YLu9RVnCKXRnbGBNz1kO8i75ON1TCeFtxz8vlbvxUi/RwliBPCCPxYz6n
q2I3aReI3dQ91qYWh4QGb166FwvkLCUtpCgBphqSehh6rZ8X5fX6AVLnxxmINHUjCl/4vnhgKHf6
XgsUdHD8kQu9WAZnDWaJQucgQkwvvJrpnVnfF8n79ZVsjc1C7c9nw5Z64UK1TB80jKUxVWQ4RDq7
jbzsgJLTjf6s29E3zUkAxflHjSlnsTwc0DQYwAFgNYQsTB01BvCi8TRnf/JCuBDC3elhWBqgVGTH
VH9fsjsZ9awcfCfXd/AEqvLLw+pCivzfHUzaWotUkFD+0zThSTfCM8Nil3Zjj/oS7JpdDKMzepEj
7wT3IOU2Wine13f2ZAW2FHHLb967F3+H8y39NNazwQpQTf0tnIO+O4ojMQlHieD8hyQuVbmwOkM2
rXYmvCWjZCtUYn77cr9YCOc1klX/n4qke8lvH/qH3GW1yAWoNrb+UbZFO9Ud6+X6aW7HSBdSOdeR
VXkS90wxU/CYKX7phg+qKwXNXt/9P5iqmG5c0x3OkYSaMWsisz79k3o49RXFdu0tHxc3cmIvJtzW
9nP2YnGcQ6kNVdZME6raoXQz45XwJfNwt94OvhUUbvZeYOYgAnkloS/b2fQLuZyTARhkh8lGLFMF
Et/qln4VZA5QaPCGlu0YxNtU2oZyazw+kNnkkySGkNj6ZmD40s0pQkMnzNf8bUYuvb2tv9PzFdRC
edggo7U0pQVylqs+mkH9zqbL1zv1XkHQxLqw81dqmI4wRR5ESKmlJFEWWHufHsNxrwp+QyVBtmOy
nzcEjx+khpkoACUApRfxQSowhKrYC4AH+vkLpgSNiYLM2pxRubiRePAgKVdRCGDepfNiZFwwpBwA
4Bh0GtV3yxl81vow3sI4gsyPQD1g7K97AMqfK5zfiZJeUzumrOwlCK46e1JtZMoYvEZtAiC4/sCa
8BhHTOtMu+GBwRQUfnlr+hjZea4+/AEa5+UNrXAeCVjiUmLOTKcSMMqtqa/kInFnMId9xQ0pnBsq
aqChD6yoO+k3cxNYVXB9T6nvc34nsgZZHli81KmRk5foLKZQ6pkHubYCzsOkAobqCw1Kmu6jHWO+
V4JTXyahHIQt8LBCWiFbZqKzu154XuJv/Y/PO/CfVNKX6/tFWDU/Vyw01TKurDXBLJ4xa7laz5X1
fl0EsWE8sFAj1Wrbs8dkppR2NTxGulvPsC31uyAktopsRKFSoRJ1pfP4Qo3Wlvk4MqE/oiflnvWq
ACs6MFYg1UyuBc5rBEjkXcAiniu6oTLtvAhxxS4uzESF1OjH+vWfFsUkEJ+1x2IveaiIEcq+XcY9
33Z8dqDS+8WU2etuAF+iw9RRP6CztbFj10C5PyscvO+CYceYE4cbqopM2JrKuQsDCcFmYrmJRdwN
5ec1ImvxzBtc20/OWyAnMqIbCRKM59lNdtIuuZ0CdtWJtZ3su6PuF/fCtxDMvUQ3O7U0zo0Ibdyu
iLVhFnFqL3g/TkR9ie3NtZVxXqQSRLCpMP0Uxy+a9GotmLffqZ1OPBm2zVu3ZE2yMOLDt8zXcbhU
nYYWXWO5U7MvaRXMM1VV31b6swzuVdL2ZYRWYMhQA0SxfhHIij3VyAsjqY+0wvBFUdzrHuU3wc9Z
JPfykEerAcgNekxnATPOgD/29Hf5ofmavWgBAKic5F59ui5y24mdJXKWPTeNOgCqkXn9FphXRSDB
68u7YXddzHayVj3L4UICGWPNA3CD0KR4b3xElfYx3CdO+VbesWms6J7yWNSyOBMe4jge+4adXf69
l19Faa8o9/N4aNSvYXurFxVxcttqf14eZ9BGXAyVyvRRbZ60EmyI1ZMkFLZAekZKKTkDrk1D0psV
ZZl/8l6ds4IhoL7pAMVW+GZhU/nEbYdxXhhnz3oSr7UlY2HoWLOt/nXo9oRmEKbMNz6sSjQPE9NA
69kM9LcGfUk9M7K3fyJEVkejsmmUnfFdED3KIbnOphXEYEFYqjtNMH7R3fCZgViBuPyd0kdK/y3O
mXSSpg4CU0jM04UB5uKd2F1U5EfLBtF4esDRkTKpneW8yWwUcpWdnOQA2G/Vq74Ljmon3wt0Q1Vo
Y9vVQfcl6pzrB7od4P3UGIvzKEO/TGVqYqXrcldYx2QYbaPaZUjJzj8Kg7qryY3lHcvYNrrADGI5
sMpkCdpvpkCTL3n1Y+lQm7p9c59XxzmWvrVCI2KdQLms2+vqL9NNqNyp8g+LwoqnTo9zKb2wltVs
wmPGcu4pyPEZ0QQi9dK7flykLXAepZnqOEc1maWyw6B6gnq6oz34zZE9uNsgIuFdfhPDnveQ8ylr
KXR9NEBDuhZ6Cfiawe2/WN6EFAqG/p/jTwy2mnqUXt9Og2+nsHKrTlLWTlEqrlbOoKMHcSc1S37d
Wxp8Q4VVzkBKH7Eys+jdDMnSKifiK0oC50esolG0hM3lDsKxr3YK1cFIbRPnM0ARnkghay2Q2pe0
Ao/9bs3eCI1jSeNfY8R/zx891f99TUxo0Kw0lflC8Lcmu/L+xHFzn+6WHYU4Ri2H/X7xcFmVVQe5
H5aToYyR3S/hQU/fieUwdb22HM4lSIPWFZGA5YSvS24zIpX+KLn1PTAtnnJ7Qg21AweInxy7vYzR
XEI6pRCcmzCbSioBDcmi1OKOVcDG3fw0nADcIlf34gPlAanlcv4C3FxaKrHGkNFv9wPGDJWAocV1
u+sLo06O/Y2Lk6tEbREkNqu6RLdtfVDWW2l6/CsRfFeEIVjpCixQeD4MVmWPi/yjb4ghDGIVfE/E
opldErIGxbR5TwHNq4Mm2Xy/vozfJNx/2hPfCIHOfyPLUnjw4gd7LDPkWuUTMPK9ArPgVEBIrYhz
EGkzTGlYQFgVf2yBgx4vO33+cn1FhE6frqyLsx/LXCqaEAdjdJGDWXe7b17/TgJb5YUEA11pwBTB
5TqqzgguxlmhJkmIexVh+X9FFI0QNarGujcWu/8aYhoXsJE7UAck++SlRn9KfJCJxxwRDGEy/b8y
jVQx5EE/2WYYxE4ObDgArO86n6F7oNn3z551GlC58AjXRJFHn00rVRIUBuzJnIEEyAsGqBMeywV4
wYqXPqYTEV2yXfvF2Z4F8hBkBQb61IRNr3b1jd74xeRV0ptATeRvKuCFFK7sWRgAc1hGSJGE6H4S
Bl9rqQL7dhR0IYO7ycGgKAloYYIMYFcldmeDGv778N6B8Lr1JKe1gVSJ/hDvuuJvN2lciOXst5hT
U4xaAQ3gj4OXYEI8fCnfFAdTbnSgx5Zw7bC4iz6qrVos2GxpD4YxnXUNmrb0xPp/2wCg8tTNtF2c
u1gbb9VFaUppjLWle+ujco9+0/eOTZ0485PWok8x97Q3mu+IUhbO0I2+zGUjhLJY0tMs3rcjdcWz
v31tGzmrjvIqE8ElxjgB2TaiuoAOxczJY0cHESFjoBBSO7QIS9t2YBe7yV30S22EZmNCQf/lV0IJ
pwUBBXuX907/arxT0Rq1k9ydr2t4ruoddrK1dmL9YmZEiyL7x1c2Uudaqq21QW2aPXWU4WBYN3r+
rM1fY/O5G3W7orrFiVPTOR9iSCno0wwoY7beS8m9pn2sB+rmZ8Z6bUGcDwnlPAPVHGQo9wyqesm9
JjCe8JCaXIxvZ37+XaQ696g95PxHomilWEkQ2Wafa8NwTA3sK7HdCYdUFT1xoqbGCZ3QOR/StMVo
Fgz0oTOcQtjP1hvhECkBnNMQzaETZHBcoWEuuZsZDJev3DH+Q1DcuadskHtdIiWQ8xeJ0tXSUGAH
RU2zleIQjd+vC2Bmck0rOH/RygYwj2WsaOhlRwH7d5W8TuiQk9wZ1yXSkiE1GE4tiXMVQpbHIl5A
CAPSAUWo8qgMFeEFiYufBxFbcqnRsxK+IZZwk6S5rUUaxsomRzaImJ1tz5Xt42HDrEhc0BQASZp6
DHvAX6Xf5inIAbKbENWY7cj97GJ5zLBkbBO9qSBKDhj2YRGEvgkg/RZA+hF5PRKHxGOGifMqqxEL
amb1czQGxURYEvV9zjP0sthkIite1OtdoT+0CuG9CYdqMPkXMXsB6DozZPdRrX+VUuSJ0TLQm/Z1
26GEcN5gTopUbgW2SfJwREHcFfoyQdpNoxp6iNiIBwyTw7LQVabPGmDQywcU3D8A0Eqyi73ilUFP
VfdJVeOcglQlhSjJMFGGNsiSFOMuCmZH9nPgblDQudQucv5ALTNDDjUsDiQm4gD6L6cXCH9AhSc8
MFhfh6WYs4uIVUKU0xYad21h954QzAFjaeipxwe1ifw0OOgmgH7RY13LYw9uUuBEuPre+sT65BE+
e9dVkQrV+SJnoi+pIDJcIAUqYmJ2Dk2QNniawVhLySJslx8Ol8ZEs2oNovCsSpsviUZ2TFMSOO+w
qhJa9Zir613DZtPgHYCb3a/mM7tkS8wQecsTsX9EdMTDf+EarMOBoQT1GECvAIkSsGLZvOBuNysb
aFh+Rz5BqGVy/iPsI8TqLCLL9xj/nu1wjxQJgNYwZT8G0y51htgZSb2kVsqFFF3bzKrJXPvktEd0
B7rhXt53uEsYZ0/ky3/pvEzOmdSY7tWljNn3MdNt1sCgu+r9jO6TEyA8lXMiLYHzJ/KSmlLGHnbq
I0M8zIG9pNxpASB776na4Dbg4PlO5me923oNw1yC1kj3ki+hQ4OBwmZe+9IB31mvbR3EueUdI2Qv
3A7cV2VjU7lPItbhS6KdpUZiE2K5cv81NWRPUr7npfHdKEhEdyLW4Quhg6jJyiTiINupPQIdeZfG
xX6t18ZeIiBblYLXR/LNGhpOuLY7sE7cAPbIy6r+ptRN35Ix9jA0A9pWqHt4O5V1Pga+YDoW0SS3
Jv5ZvC9f2PhM5ggnliGG6z3cUA6QuLH4SfIkn0t9YdexYe26Ya+sB9Hwr/uj7b0GDYkhKSYgvVjY
fhG/yOqc4jAxajVlVpCKGLUS62BeP5qt6SYkqe62I/opjR8PGApLnhs2NakNGtpJQBNRLs/XF7Td
pqWdZXBP3KFLDEu0sCKWSwJJ5bEeUYJtnPhZ/YYS815zUNj+WLntrbWnCr/bB3aWzT19Z4CtJjnL
rA+AmQd3oN55a/X5+gKJE+NZg8vITMeUNa0omieZt7O5F0Yw+RnoWNxdl/SbyOK8HHacF8phhWvW
zQyreL4f0K6LwcK9eZwdhpSCfgSXkLZ9X5ylcbeUoBRxGjJVlG8HtAizWS3zYQSOPEb+UHwlObx+
k+w8C+QuKGGWIysbcVri4TQadntSE79HuDt/ZvMxpUM1/ZJbyl1Sllj9b254csxgPTZolcmCDoBz
ql8+kg361JZyV1SSxGkEQnsMEeeI1sDWysihiqCZbF0CQ4X+JfTGd+IYt98Q513lPEpaFO1sMBtn
hdT0nTXtjkjPVS+tI95Ql9JvPPJPafxAgJpKxhjNkMasXcYIDoZJyg85kE3BG9bahU+V7KkT5GcB
ACOaTiKDjpgcyVcZ0HHmmCBia/bqzSDapFkwf/Xry/+8Qs6nNEORJamKMyxaAHEqbpjayGdZGaA/
WdBdk3EbJZAp1YXVg243N/oFZtFCL6dAbe5y810LH3Jt3+nfM/V+NYOyJu6h37yczsvkfM2cLWmR
rFim+Wl0i7sO1m88DbUtD3aF16ewZ2zTNqGrhH0onMtZ51HNVMZN0H5kPB3NYd2hb0ay1XsGc7rc
tJrzlxI5n1OItaJl6f+s40TW9uk7Q3FltOjLjuJ/2p6XOV+G/ARAipnQsGeXYYG8fFB5qPSi+MY6
rkavrL0RnOWKs74uO6plg7jpFc7zFKFUDANDoqjml9UEZhCVpWIfuGYWnJuJ1LwOrQ5aOrWJnUyY
co0ApbwKT3U/vcxzvsumCU+45rHuVq9pFifMWg9A096QtveT3Ln9GGPi2rJluSZeIsTa+WmCtrUM
Rcqx9qVBWjM/9j2BOkgJ4EKcFUsRJEaXMC+Al6pAe9Q1wXVFZXp4ZXv5OYIK7GQxBuQRZaAMWC2P
SnRb15ldwMVeF/SbZ9RPw+eHB1JtHaKK3VHRW3aneh36AdMPZW7HuzbQSPujto79funchklSlwxn
07vNW43nE0huvyVHEaxhhT/s/h9NxsR9yI8NyGoo5StzbJ0n+doxwWSeuk/flmPhWy5ZCSEiUJXz
L0spGwlQUqAaqH2k91Kd2olERKC/KWmej4wLYmRTXc1KgJDWHTDnDhC9B4YqnvraE+CVf0SOepO4
KxVYEPeSyrmUHoSy+RrD4tWg3Y/PoP+BG4P/eksPfzTGDMpOzPADc9vgaTtjFd2ANYMlzMRdavkz
aNoXqpN/24GdZXAnpSk1Q65FP0nygyFudv+DZmfeGYMzxi3Lzsh2Fdt0I/q2EZxFc+c3iQLQN1nJ
UegeTWNfUYPEzPf+6jzO3+dOarC6KO0ZKjXr3wdV7V4JJqg7GYptX99nOdwdkEl1na7lKZc2ebEz
BAz/utzptuLUhzKg7rRt2/opjs+AFKq0CiFrjjC73Mm60FGHIJ/IvBJxOnz6o4kx6B3GePUvB+2e
jSpjxOhJflHRtac483d6XcRx8VkNYVTHRhWhiaPf75Vdv9MQjkDxiSuFWhcXVyaN1U1jCTG5cZ8q
jzmFIrd9ZZ2Ph3PtsgIC0pZNBfTV9DVvl13WvRohKNTnlAg+qJVwYaO2tC0IoOCJrOJlaj+GwBS6
fikSvoHHw+t0Me5SNuUzlA9p4o3yazHsdemoj07elISw34Te543j3MFcpGM7LJCWgAPSy/HyRreo
aCOk0kBKETn6Tfqd0nJK5zgXAcaEplUZ+BOD2sgOSTD5w17cUUwtlE5wHkICdmWzMBqKKh29JVV3
qhLflKX0qBoiEfVdPzMQnXGRhRIubc52cY4+F82NKqDNtnpSxCDUg0l6va4g1zXQ5Hu6EeMO6qBA
AytLyl1rDAF9vmrZ/u+ksNDmIljSG3ExLZYgWaO7xTh2y/fr3//NW/pfzQMr/X8FxNPQ9AVrum+Q
/mBPEz95zQ1bHexmX6BRhKqEUNvGuYhusTJjZE/bsOlsgBqrQ0898LbDvfOSON9gShixGi0s6aTY
eHnY8RfjE9rn0FxZvta9S2whM87f37Xga//vFtY6Apgxx23BSrarW3iMMRtjqYHl1IVXAhWh8vPb
SrP/LkYCEOx/BS9IQ0ZFjb0sktbOFYQreHA1yzdifZRZcY6irUqhGlhfvgYqzequfgcAyy48arcr
wBeYb1p2oHv1ht1CXFfbxEQ/g0CTh8QrVmDf9hkkp0dMNbvT934HGLfKkYAVGQWDq/rgL3QBVqI/
UQDpTEl+OVTwTopACREV7YSlcGF4tbL2yVCBHVyp7ovuvhmCJnskNnYznNYNDVIUVTL5klInGJpU
hWjgM291YJQ0Tga8kOSBTZGSWbpNozjL4iMnVQL6QzbE4PNARy74f+6Rgczw6KrcZTemtvJCrI2S
x9Z+sX+LnMdyFkFeug8fGZ5s/IF1JUqevIt8ihZl+7B+biQfPkVZI82lkUZe1Ci2pqAuriEKXT4S
a6LEcL6yGxclTJoE7CvAIFndzGOlfsuwW0DlHtiwg/VQVqhYE2IJNeEn57pllrVQwlaybj7JZXyy
4rsRpKA3prR+GyLkQk3YFlwe2zhVmr5CVuNNnuGPJ64qhtgWBUZkd18ZXRXDsqluSo/hlmuE3qib
Znc+Sc6XTlW6yk3G1FT3hPIu1yj4eXZGv9r1WQDvM5s1F5YWZ8hwjk+snnAnd9KBkZwV95YLFMy/
PD7OfZpCtAyrCOUscxQcDNwL9c0yIPv3/yrhUHbHhVtRFKelkUCaUJ5Io0Bs70wPSP6j6iaT5dHt
5P9PfbH4kAukZomOgC7ylkf1gI6oE0mKO0xOgqSmYxzkXUKxPF23QosPvJRMSBSphEgx97Lk61De
ZgqR3du80S9WxTb5wgqsqVDzRoCSVPVNBOCF6bMs7cxRAYsjxaRM7iDnVLKyt9APjwMzXxdHPwDB
yQHTMUZPTj1Yka8QESUpkJngxeKWVjT0wmAmJtmM6RiuWXIqcCXCPTOsPTYtTq2SOjPOrYQriOCi
ETK12R+WQE+OUU1lczYtG/Q1BoY4TVHWOMs21c5U+zoDh7OASJa1BiyTLbwpj/EdqFaBkUC9prdj
5wuJnGVLWm0Z4QCJeLVVP1hlKDrMkR0pwLaFe7z/o3gPjRSmaoFDCsM1/z05yZAwZZeXkKd/iJqP
UebLsUS4q82TMk1J003DAEsVt4uJkkfSICMmAZh5bgl2JB4VlXLC7CH2ixO+EMJtXAX4AFFOIGSM
74z4ponsKfvSiT/k/l6VW1uMbpuy9677YWphnGOUq74RJzZ00s4fymqXW8+hTqjg5uX1c1kS7wzL
eFTEdIWIULwVzJehIC7H60uQeM8XRaksToz9Ldee4voQ9YeRzIlSMjjXt8ZVIY41ZHQ/ojdGWAyc
MPRxxW76hVG6ykiIYrKPeLhvF8kudo5zgkYRj2I+Qqpao2T9D0ty+wUAZS7yy4elQvem7KdogEU5
57paUGfGecOh0woJ/c8Yyu3ivaCgvboR/esitrscLlbH9vzC4069jC5HCzLG1LoLw8bTNOVNTfpg
bk1HjGQfuIjHwSgdIbfcXl38UFT364zoSpVeljncEf9nM6C8+D9ckAU+hEjEYBJr02PIpJINn3kz
+aCxJOeQ2ad+b+kS/0SdVxEYd2xGaVaGnRJ2N0VSeshO+6IZecSymGpek8V5lUVMSjFrIOufwSTt
ZtyVO3aN9kHpVF+uS6PshHMnYRuVksr0phpf6+Q9tG7N+e26iO375XxO/CByHhqNJGiQke/7fRP0
H5YJrdlCoO7QMYrq2V/awqlOeKGnvTGEIuIePLelL4PsytREMtuTKwd0Wu/F99UmARxfgu9bpeil
jeXlERpfxcpt5nhnybXNqoK1UBFumTiqU0B0IbZTp0lqMoiVQh+EQ0W/W+tP14+KEsF5EWAKxWBa
w0mJmr+GN3Kzl+ev10Vsl/wutIH9h4tlZPMIRl9GWdm7s4uMrYdAMcDspKu7GOpGIqb/FPnzOyGV
MCp+XHmRtUTEsWDzntFEjDEoAcnBbx2ABOpDJ/4ZrtDFIrnww8qVRS7Z+y+N7mLx0cgJs6VUkPMR
db5mIuAYAfdxjHaMYm/yVZ8uORO3Ct/TmaXjIpoTziqaXjvj1Ro94lgIF863cSb6OEiJAQF1d0h1
T0W2G00zVvPS1TWI7O8i9baOW9taavu6ZELT+bxYlAyr3LED0vTXSXibgVO8UhA31IV56sW+UHWp
tZCoZo5IDRYvBHGDU90NwKqfDVsH7NOh8svX9JbCd6b8Ld/X2SZZCTwmZsWfZGR42NNIfNcHgHQA
jcynWotJcZzTyKelB+gl8sbK84ipEaCsOeaL9og2CEyNkIAgm8+js2XJnPtommZCnwoODrfjEDBw
ddONKrtp3ewBM6GuhSE9QlcIKzhxyVwcYyYauJNn7CduZTttMluN/1YdOX8BjKJCGtmRaeYhl8CL
5Zk1VQqkotMTru3FOmJBqsSWed48sVnvPx5dsVt2wKvVwC7N4guAoC1f2kdEj8HfmRsXZkTtKIrF
AEtoqre6d+TifRKc6yLYFl25lfn+zXERGhGAGoi9LS9rP4VAsK5e9fLekp6vCyJiQb5tc1LwYjKZ
OiymaY+4PvTFTttvYzQQKyJ8FA/dzJAMxF7Api2Vp+iPSRyY09fra9kUYUkaMO40SVR1zprWvhnD
vEaGyGh3xXKQ0d3bFOWfrONCCBenp+osmXMCIYV2ty77Ct0+1tP1dWy72gsZnAF1fT9Zcn7Kh4aP
/UtxmG/Uh/SDFExua0/3LaDgZEqmvKVxlibKQERXTZPHvS6bfBDbGeejo9E0DE7wknf6vewzx0dV
PtiN/ot6gypdVw3LREaDS5qYy9DITQK/N6pP4/ywIkk5YqJyeIk60F1S3W2b8cWFNLb0C1cx9WYs
RQp0PJyUxhWGPrENofoyigmaaPPZdHRpQr6jkB1gAn8kznLTki+EK/8VLgmhpNQtltq7o2v54zFG
pcy6U/eMbKVmkNqYS7Jo2ET23WtbzF1krZQlRmxCrnq7HBSAy4R7EHcAuE32TR/ZAu/6Oqk95myv
b01d7EXssRywGA7cQEC7p2mWtmshF9vJmZ/RZZ3WilgWXuIzLujaTxFrI5pjoMqCYzmsx11CA7iy
74BUHj+SjeebebKLf8AZpxk1saiyPJmwth/KSC3tPhN6xwDusq10loEhlxAw/5Ig4m0jlO5qDuof
+aCz+XABs2qCHT1kNcpiQcnwsCDutwjsuu379WKZ3CWnIkoQwdaKt9/H6G51oxsQOH+IggpUgAuQ
nBOM0LJqExkSbQbRZ7n8+zrG01pNexxwG0kviE0qW5tCe4lBK58IP6Qw+dbq7V3fqh7ghnddQ6HD
bsZHF/I51xS3RizGGfbWwBxRdVjnx+uGst1WdCGA80aZoM7KxGI+6bl3WzSWxa6AHogdK3eldvGc
OxNV7qLWxPkgUJUaStVB5JB97Xu/6f8oVXixJs7ZpFOSiADaRISMhlevPjLaC3Ru7pb3xp38JNBu
i339JJKZrC3nKoPDStENVVcsvo+/bAyQ1wL72WvXtyaCVEBu1snHehHdMq8IF8dcGO9RL4VxVqfL
c9JGCoR1xnM/eG35zVLt68qxLYIl+XEpyorIedE27FRFYZdFrIGIAWRgffTYUhq4FfLJ4lkI50LR
wSuls8bCpMJ4DGPxzYoVdKnMAZpG3/5uPZyvtMzUyHQToqwFI11l5lj5B118+jsh3LnkVYRqHYuW
1MY8KNMazKn1qID697qYTcO93DfOI+albswia2gY/VG2LbRPGF5zFO4SR9Bs3Y8P3U1LvdbYf/9V
536eFe8N11VtlbaGQgBTylanx1X4MIveUO+K8qag5ni3reksjHN9ViuZpZmxMnUUfesSfTeV004e
RNXGjLOLbruP13eU0HY+9TgDgCRpFBxcJT0KktckQdYF10VQ+8d5vqYoyrnWsSS1fBOVg1AfF7wX
UyuxC1SOjYR6llJL4hxhPKmSprG2kL55MbWHQY5tUfojYokLTTy9Hy4C2nGUBFNJsXETuuM18C0o
bnULRQQgfLUHu6VT6w6VGaFWxnkNc80a4PhDppkZyGQNNiaNItsy5931EyO80ykuuVhbbKZiKLFH
nBR/VqdbxQI1lPCmUW+srSvxcguZ4lyI0YpoGVUZijGs9yIeinGUEL58s6YvSzKk6JYq6gane0ki
DGgTZZXotxHEEU2gYuhkcjoXJX2Q6Qjveepe37vNoaFLkZz6CVM6dPqIVenr4ORFGRitcFyL8LjK
lSNbqS0n2stsyl456w+qahHWtpk9u5TP319JklZdDvkxSMzYGF92CPdsGkV6k8nGeVIap5JTp+ud
MkHa8rj6gGm/xYiII35km5u4VGf2pl5enCZ3lTVKWOhGi9MU8x36WG00NduxdWwt1SMOcdPSJAv9
Emh1NFS+wbLtBOA4mBLL7qsHTF+CDyo6ZI4UGEHlrp5oxx71qCFE8tdMFuVFOIQQWRi13ad+jsZp
ZXq/vrDtHfy5Lr6SNZoYMZNKsAkhu2EL4mf0A9tt7QvR23U51GK4ALuI+rGVeyZHOGj9Qy94JonF
wb7xy718PiO+fNVGs5omOjZsOowuuLL88WZ+Um1GwoRzo1ozqBVxZt0iP6LkGVbE4JOyneaz7Aym
neenBdD5bZD1dvn9T2YEQOv5rxryl8yytEI3dBAqGF+RgrS6z1K+nwzZuX5av7HisxzOivuwFypt
hBxGQHYa/T30O4AbID2y3FCp282C3eWqODOO1kbM4gmcNx2QG8beqSqn30s7DQW0k19WXqXKMW9E
yaHCVHKh3JUD9A0jVZnoaEEXICgeHAEoiTaoOoIKWkN1VW6GPhfnx4WrilUUXcrMYEDUA/6dIDGE
3VQst30rAf6nO6bS9Gf3z8+z5CtgeKgJopFDZhvdxMJOmDo7j26i6nOkwtYjf1h7t+geizEmLlvC
t/AVMFOZ82QBZBqyLV/b5F0ZX4u1s6XSv66sTDuumD1fA9OUDPE/M/theIqHWwVzR/JrEiKiXClq
DmbT10Rx0YMgdnlfM/Nbx2AMbywKNnn7OXPWD5lzKqnRSVl0soQDswXFTQ4IUIC/60xufFMDWYQK
IalDYm7uIuaqckEwighLysXaM+fhOVwMYJ9mrpikRBRJ7R7nVHJJGdaU3TVl8joPDyY11UR4ZJlz
I7mwFvXKnNaoPTXJm656avt8Xdd+Ez+ejYnzFyn6eKOJcbPKwWzZ/XEIxp38zUAAKfvDw/8DaYY6
H85jNJUytlINgWqQqk57GngDR7ed/ugSu7QZldY425ZLzSUQm8kXuwYNSKRTi83U1UOz1rY5PQzj
j+u7SSjEL3UuMx1mtYIMGYQPxkuUv1z/PuXd+fpWtAraXOJhdrpYdODXoC6u2jpj7rmtvgj+dXHE
UfHVmi7XxTUssJwJnVvCd0AEOUvirf3iXZdDbRv7/cJkh7lXVD2BnH56WLSnjhrY21yHbAFjS9MV
EMRxXs4sjbqEDHQ36d/ULLd1YJwr91pDZbOZ6v7iTS/kcOtQgXGLJKjKTkeqQFJd3rMEZYMbGNNZ
J7bq9/mt9Mpb8ZOwpyZhtnXjQjrv+MKq6FPGzM3wPEvYFRvInh66o+knvkKE2dt+40Ia2/OLM5Oi
TA1Xxj8/OdpX0dN2UWYLHpBxTHv1eoDjOh0x+HtqGri2vZw7zEZMUq0qtndy6j2wMJTj8FnCBldO
2Z9QxtBu4CjB6pgJuhqSEnOMsp24yOODJligDnszOL/YAM5xVroiNT3jhIw+Tx56v1hTxT68Zwy2
ZUDNTlKaxTnN1cg7sWWWqKJ/o/SzYEDPJiq0xIW2WROWz4viQ6uqMPS8Z3gZrVsnoGISCse6ydCM
e/LOkjN/SiRwEFAvw8060KVcLimorWhMVdkt1Lr/x9q3LdeNK1n+Ske98zRJkAA50ec8kNxX3SxL
siS/MGRZ5v1+59/M43xH/9gsqE5bFMzZKKvGEVURDll77QQSmYlE5spxO2La1HW85WwC2TnnE8Ao
gkN3wH37Q+1jS1zhFqfWQxjrI1Sqrq8H44YMT5qML0Yqm2B9ym6ICqQQuFUYNj5a/TJnqByqOLY7
oQStT5z5h+7Vd8pj/FV6E1k1rYsNFUySona52YGi9vXMxMSLQZ+I8QeNN3nquRK4Gq6TUl5pib0V
C46SWSumNoEWGaN+S339k6LqW3ChbcqgkVR4SjVWsEMl65W2ybG61h1vvu0/xdu6daq7AE2ixEW5
SbnzL2XHcTWWWKyqYImabEpzjTuUqfyeWOdd/thm3z7gExcQgnnJ2ZwoObevKWpY8nO1kQV+Evul
CyaliaJ2MGJohgI+U7aNjubGv/IxPILPV0zd09LItkmMvqJa80ODX53U47TBfc0rDNwCjNvgwMfC
hEfKT7e0f1KyT2I8FoAhfqpQ9AnCoRoTuG55OyM9j9wOFS5PGaYUy5IofFdOuCgxPpsqS2/NEpo/
kUe7vAuTuxT0vqZ+iMoGnKgS5ZecMzE+s1rL7ooU4pFxcFLjMJBPgfqdSqmaZTiiESF0LFgNnEh1
k/DZtF0/3nfS912JRoqEcCWG+jYTD2Dw9OXZupNuLeSyUfc+b3COw6Os5XVdKYmOUiSwtKmokHwf
w3Sjb9MhROV5WDjdpj3UVyAA2mjXOhi8eX0HKksuko+c6wUmX4RF3FTHWm0hisedMVX3eBP14kgm
1+p2LSAEhwNe5LQODYhFUuVQ1u1F0aXneYQROI2sgGPVvSygBM0I/MKv7RrS2P2uzPekujttN1bj
nsXnCzFtXIC2Jud8j53lsdgLxxuzvmeW2xHH7j6TYnsa7jUF/cv5XeDxpV3uDsnzOW2AZ6LyeD7n
Y7j5nOX2Qhpp8U04hSS4kCi3pylqgTRus0vN4w1PbKNfYVo8RiGhUuv2tGSrlnAhmOBOrICSxHwl
W7TuWvOpUJDMDV9OY6zfQBYggksZygJPk3y39F3/2qeAxvXP2o4PIoYyPp5Gk6ieSGswKoGpDiFU
jyV3in9mBvenP19mHUQqKJOh3r3NIY19M4HgKt6yM06LaaPjwjz6yF3hpUvmsdaPLtWpitpSWxen
pw39MKb6xN2kvcms69w/VLrpgI3IOS3cujr8xBGHptE0sXN9AE5Kn/zmMY5u/E72NLl+dt8wBOuq
Dl2mxAYw4oO55cV6yYHfWT70gkDeYASDGqTR2FCewmQgw2PnQ32nZbswkxQfrV8+FzCCUR1sVVc0
Aphmkz3pm3SLatL59fUx9kYNV/w/6TyLbXLgT4PmTuWjgu54A9qHok+TGIZKUA6hiuQhXeJHrO07
VIbXYBaOPG1+NCzJTXBVQUB/oulEZ8wSQ/hKJV1njkg0Me0lbN04BQVEtTmthKsnmKkURUi8rVmM
QKupNtu0BcdLUX2ZQNhtRjIVXJXiDUGMOk1lnOuE00Kx+pApnxP1MvElWYn1DPcCQ1BzuwrSicbA
mK/YFTvU6EBP9tGGfmrhQY7cmssudTKpBI2vbMXPFQrEXr3EHLFS+WR1P05vzToE2HeprkMHxF7w
hJamFdhg25v0Y6Nti3SrBZLgdX333yAEj1RN5WAGNXpgCn1SnaIPq0OfpvXnvyeI4JKKRqfaxOdE
5OVVnFROaX2KZYNnVoN+PKH/uVhEbP72mZ0rGZ/KMmSRF3Up/ss3I+vdQUMuSL2f0+RDccoCUlA6
zQxDFvNxGzx6yDEmCpM8PQzLPkppHlc90gJJUDabjqlv85Epw7V5VR5AboXcxWE+U9z2GFYIkpNt
8a0CvPN3No6I7GTTaGqaxTtG/TE+jsNwFs3N1mC5hO9DtndcSxcBX2K2M/U5g1ff7ozkjEbPLLpm
ozsqkdOWkpzhqkdcrCU/dUuwTsu1KIdM6jE4m/foHzm8MsEcTi+dbMv4zxcwVGc1DfjkiniqQQp2
a9gga62Osewqsx7vLeQRYti0KkDTxVuUSkzz5PRnlZu505W6zZGwk/l5KZpgMCBR51t8iB0nKOoP
qTfe++dkx479BTLqEn8v2yrBbuim3hvZgDWsGKYgEH1jjHRXh+bRaKtd1am8tG+4sUPqnd679Wzh
25qKRTLVWORWpkDK/EG/7r3qkidLlMv0m3rFNuqz9cA79tjBktKxc5Pxy4VkASyYlKhCqGGgdwrB
e3l4fTyAUaHIobc7qVGRnLrXrV5oqKaPA60zrC6qMR5UFzMJ9wEGLHrlJr6kNxhViQhq+Oa79l5G
pLJevLYQU4jjSjPCKB9+BtNDtC9v+Mvj6BYHXllrSHzPusaCuw51VEgvqGJ+powaEjQ9t50GCAIL
/66OlH2T5YUTjaAdZvS5D6q7lKRnVdtvzRy+KdQlCrXaywLeGIIyLwOtUGIXFGuNUC35JMbam36g
JsPTvOSrMTiYfXHMXC79hGyYvrd3pksK15ZOLeNW4BfFWnwBwYOQuPaZpqBaVa/OQnCnmZtA+YEb
R6QUEp+xavgWSMLejgMmNaJZE9WjdnNNC8vLgvhp1OJvaq98P31OZUIJfiM0u9YaQxSQmkrholxJ
D/Zs+gZNQMmejKV9dQDVcgsFvzGH9aiaPbYwPE/Piw3vnJsuAvXw52R3H27E1xxz1z5pk5NfBi7o
UtwPVSYu1lZwKt3gT0Y1YBfHEZNZmuteybbt6I2dxHmtjhBaCis4lbYfJtXkDfS1Nz/TI92h2cOZ
nXhrb9QbgtLj15DDCzeyB1S+Zaf0VPAvZLB9rUdR+sYi005t0wOzy/1prZFBiF5l1Caz4oXbfXUb
m2dk2Jz+/NWw/W2TROeh1DgAaLNFZW4cn6d+dujRB1ujjeQ0jEQMscZSYUi9oIAUaXXjRat3tJAd
ZJkcgsnoKj+39QSny1CRA9kO42VnSrbi/2Gcf9pFsSggtdNB6zmPAmYB7jBRbW8dfMxZ18EJEb7I
Hjgllun1ErlweKk1lirhfeSBHbt1sQ9MDOhBDX32MZfzJhVf2QVQr1ObzdzY8iIATlSpfKYeehbB
HJPuZIRy63rAQLeMWNxg4gTeLjdy2hgAM0rDTfp000ayhu71hfsJIY7eTYu8p1WDguhW/xE0tdeM
9d6PSqcfrk/r9LrKvQEJ4U9QVTP4IVHmndLPSBVUJHQm3BdPg6wXhlpvKIJim8mUsZn3y3LC4PZ2
+GJsgmMLOtZxgyrR1//HR9nwBplogluMqhbN7BlOU9hrzlQoDnKMTh+8nJZNogziMN4gnxVGueal
fb5psn5vJcT9exCCcieTyRqTl+Lrhu71ObusDG13GmLdr79tkODmCpr4qcn5H1v1kxo8+OORwvgM
zLNaX6IMq6ptI8FGESESTWwrDNXZ1lgAK+oPipMy6nR9DJ6J+7H/wJhkfQEkOLYgihIjmxBtW8YD
rZzCehrpR3ZmASE4tlDpWxA2QxYLQ35oqzm0vT29MeurZVC0LFKq4anivWHTrDBEdxosKInTm0zp
zpLRf7RYt2Us3JyGWtUB+w1K0IF2bEHaytkqdHC3HvIGQ1vBTUicyMiibV32oPfGKApZHpEf/V/C
jwWqGPdYmhoOMz+lB05AM+5LzIi1HBPv8SC6luzXavkWUcFpgwsBwQOoYO6Ihgn3fY3HjbR75Xbq
90XsNA+5wzmRUrfeyh681szDElCwfFpGLK0tAFj590nwPZcV38k+XzByaTgOQcYnGbVhBxYz07UT
SUpg9Wq+FIF/hYVvReVZHk8JSNd5JfMEtkK2rXaKm3fbxsMoHFQxxC5x/MyRMwmvaf8SWtB+ldmK
iVwLksydox9HT3HymwlW46zzxo3vYF7E6wizj7wkL2HFk9BRDNQOABv7RerqdfVYm6Ob9+gUKqXE
Vqs7qJm6xUeEgtFU2EFrshkoV2CmuiM9ZpvoKwGh6oV9N20pqCQCMI5Jqd5Xl3UBKeworbRUt8CH
6NmTvvOr1jXscI+xC8cxkwUyq0/LZIElbGFYRrU+28DiswnMM16FZe5AvHgmza6sLqSug6IG9a4W
Guze62k29fOfwzBaFjwmquUlkbJTxnozW59R7Xalmuk+N6rzNM4Ocar+aC3kjhP13KgDSZC9ur5E
hynFGxIBt+X7b5I0dkkaq+SUADc5ylIC/0Jnj1RmsPnSiaaTLGCEbYyTRJtRdgOmivKS0dsh2xam
5LViXRLTVgnDRABbbP0o/RbcqFODW2l1gUJBNubbIb+Nqo+dApOoFt4aERNQwTD3PjFGPCjwAB7N
jRjKQR/rPa9Y4gOp1DPrs4xybVVbFoCCYR6nqG6CtgLtr3+jZJdBIEl6rz6QkQWAoARVhnlluVog
5r3RjzHqktGStCmeh211zt+DmZfJXOmaA18iCvqQ2YYyjhYQhyM3lv4xO8ZX5lmMIzdsaefmnxOv
REmHbEbV6p1yCSyccX2KBtX0ARw8YbzyPjpGbnLIbrkPDzzZCwkP237R+sW6CsZ5UJos1jtoipX8
0NV9Ru6b9snIVI/YN1ZVuaeDIpmaCOFJycJkNBhES9uHdP7Wy+gmV8/wQhohSNV8MldUw+drFa6r
9DHIH5UhkwghAxEsY2AFeYySOQihXXbatqovqk7SRrkOQUELY9qwFOKjdmzpeavz45Sh7T8wQbQe
G07tyygAVm+SxLRt0zSprRriCy3RMQ697FM+rmEGMR2v0c7vWeYktjOAOwf97JvqmzU7o4x377UG
/Fe9e0MWdgqheevnMeajcAuVPKnoS+XDg3TFsbwZ7cOcGiDa2rfTue7E1x9p71rKLWxhGHckonw6
i4pph4mLKQTOyM5aKVH5ur7/j5Sm+KjbVzXp2hbrO1+hg7g8TBfZzt/qV8Vz/IVXBtLPsmzK+nl+
QxQsf2I0QzRyyQx2OZUvg1259KBWpVOU95OxP32cV/3ZT/UBIdt7z9wpeqFRHeKZFDW/7dc+vqnI
yxzKqEVkyyga/8YOWqsCThBe2OlOl9WQrF9kFoIItt7qwz6wU6xahx5p3m6DiW1nzTY7TKi/CTey
to+1420gkjGobRPDtAV5uslMg5HDGfPeaB8xE86UZcDXtmYJIUjUYLZTZgRYsh60612N0UA6Juhm
MkO1GpAucbioi+tMMOec75+rwFw7LKscX/9eVbsuOU6NS+3Es6Znv/1yWu/48RSNxxJUcFrZpOs6
Nbg+lGSb2Og4tFEgpZcXSFKB0+xrE5Se7dfXp1HXtHCJKjivqWLFmIxATZrZsZX7IB2c0wiyTROM
IumVpFQSIIxsPw9oZFQxDr3Es1DonQZaLUtcyiIYwNiyA63n2zY/z9skwOyo2NM+61f5U7vRcAud
9s3ZR3on3zCpaAxH0+irMAdmNF2zInTH8ZGSWbKEq0d5iSIYwAC0WEM3AIU3ysznCYb19o56mI/K
DgOWvOz+9EqeVgoqmkAlbNTWrAE3jPHOqlCzGtQfiDeWEgnWIsxDcFFgrsZGu9Wz+IuSaFvUYH8+
LceqSaKokDGYBeIfMY8YJ52panz2hBLVX9La3+eD4dFOk8iyquEUXJoqM5ltiwm4Iq8oyFUBY49n
cXs5lBeDvmliyUmVoQj2IfLVTOteWX2NxgnCfVfc2tpFyTan12zVDDFCDJ2hbAtP4+9tX2uMqZoX
EGY6cmIGTgYeYqiWrFJvHQa3X4sysJ6KJCtDFs9TbCNhHYOFJy2/RvMGY1wcy24dvSrdUd+l/stp
ydbsA8SyTIMYBK1t4shrddZok5stKprQjEm071N8IGiWzNvea1LDbewfc2Yec+UwJPcqOVTkPEwV
p9Ikp2tFdHwBdNxquBBZCFCFFcYMdhUjZ1F2oH+pzOvS7xw7vCIdc4Lxi2IHDksPpyXnRlxwLUtE
saY5Mea+avGC61Ug3yrIMVOJS5QKnK87q5FRQawYD2KgoxjvaQSxvnjo1BRsnEWGlphC+dTRO/MD
t/J3ny/4E5Uh2aDn+Px0UH23rWPLTcOZSI7B2i3iHYywSyGYLuu8BEz7TPHgrm0vONVp7yhP0xUI
Q7y9nABg5YQDkulUR5pP/YV9MI7sscl4y0g0HtDK7sQTZhC2kTfosqaz9T16QxJsSUAbpYpbIKnV
Fz2KHfD3SVzWiuklONbUtsBnjDMu2PcyyPEk0KFjKai3+uh2Q+kQ+YhgfUWxqcHNBwy8+suVcsQQ
+0bvUe87pP2ZlWi7KH0pgns8lWwKTAIxrJcS/Zz18K1BG1hVfODmj+Khn/BiEXU/RWWkoujYG/PY
U63UKRVJZn1tGZcIgjWu4izMwgAIqnbws/Mg29ZEYo5WIUxM2tQY0aglsnaztjYbWEYYB1DS5NsS
rx1ENpl6HcMkGuaQmSbm1783eWmcVjrjDSOTdqjaR20+2u3vP+URijzq/0BwlV/E7JGfBMzkM3Tp
nDtz+yNFN/h4e9qOrpXIgeoUdxtiGvAjonNUrTjBbAKcG7+MUZQP2snxkaWaF5PM0eoXu8i9JLwK
7CMLieRArXovRmAY8JiIG5aYPhkwxidsJ7yCsRi01exLOm6n6Kqne3sIHTJikEDaO01/QclzOx9B
ue3gnacyIkmwszZ/ljACx43BRYyqor4g1Ao5LzHOnImpGmqJ4VC2V8boSZ81F6hG8GVIEqfvdS8H
H2fH0FI1uHN4X4SXILGqq22qPJ/elzWPuvxKgjlL6lpXIz4DbAR/Ratup2mvz7eG/j0AJSOCcovI
Xqhf2XlEl7qE5C53oW6FmiSmP+FNX+nuUTjptY3t+JhiOQauUT9Pke1mxexoMzJczW40YzedcPUp
7q1wZ5KHftx0bDvWiTMYd616qwyPnfKsK7KnlTU7z9A8jCJLEzWO4rmzzSRpqxFRVjJ9DZXzXBbF
rwUWzLDQIGrbtqaJZS46eE/sgFcj1a2N+bJfWxSo9mgsH5/aSMa6uWZDFlhivUscxjUlvKRmzgv6
mISMXgekSB0/bWS7u75sP8VigtX122SkkwkoK3igxrOZS+4la/c5POoSwnTkl1RNfMpgXdAbPa+h
pnfNxmIoPE09H/W2BjvwyRngAZQY+bXQwuLdRPhjU0vMiYI30adgewKgrY4uisjybduPV1RLQGeY
FRKvtaYWSzQhRNOL2ChiE245IqhTno8Vq7adkaEf0TPbfnf68K+9oiDaJBShtI6h1KJBsqqpw7Bx
nH7Vvuyy1pnSdk/IsEvzzKvgmKs6dPNIc7W+dBGDuE0OZjJMp4w0W2Yb1+KR5VcRDBEepyIURuCr
5BHWdcj2pLmvrF1jXI3mtrYaV+nrLWEPc3Htgz9QshCr6Agb4WCZpqP07L1NwsMxUuIltKokqE6v
z0Hq5BjU7fEgnVZ3XWO5GDbmdPa3sMe85En2mrUKb4BtVUXHGsOQ8PfwVtmUDZqKeOl6mLn6ptpZ
njI62tFE2S3e/j9QlUoQ9f3EExZ7NiLUGuvQ6QwUZtTyClM2HnNdtRYQXNEXVl7XosiyB35sLnjb
c3todsluox46UIC1eEeQFUOu2TjcCxGGYegbmGuFSwfaeljT8HjWrB7M8miqt0MhuQuuy/SGIVbC
mkk6GwWBTFXols98KGy0Se7yCYUavlNsVS+RVrisxk0LucSy2DKcozmIINcYXprG5zkYHLvxkGN1
S83Rwy+2X3k12O8y2YC4XxeUahgjb8I54YYAMoP3G1jSWqU+irM3DbuBzaOITfzt6WMngxACT5pM
fkxYF25Sdlf1Xp00zvj78fN7MYSjpc9NlBthH26CbGdoYC247iPJM/6vPu89hHCaqh5X6lIHhM0O
Y3kfDr8dn7//fOEo1UZVEqvAMoUmXv8s29NK36lNfXN6N7hreR+XvYcRXE9ng7q36QFjJDft+CMG
06VO781mcFNrcBqjkRwn2e4LJzaluEtrLZZNt0BGaRIvIcl5Nssikl896juxKB+KsjBEcWtbmdYA
JtJ7Z0CpolZttXYbGttGps8rxVwcC4EJ/IXOG3TeYyVBaeQ5m7CEF/6FaWz6c3Nf7IzH6hmNSA8F
WpGKw3CDO5DEe64v5RuusHUR04vI0nFWh/HO725r5TJg16e1QyqbsF1VXSfVzGXLkKpHgygKxbzi
JbvGTF2v/5Gc27sYWTFHPmGcH59f9fKncCJ9WEoLk2bBCPUvHrv6bowKrwl6h8ayQur1c4zZNGhO
pig+F0yFP6dWkbI23MRGtR3U6BiExpfTq7i+UW8QgqnIpqQZmI0z1leHJjno2Tmh29MQKx6DK+Eb
hqCEaVdOusHNhdp7xtFGhYriNpXHdtY+kZKsyQQSNI/0rZmO3LzaBdjZr+PkJpKxD69CIMuC5wFc
lX6p9zIndTAiDRB0xitY6GT1bVPdf2TR8NnIvOFu+kspllo2dVkT9d+Lpl7wRZtBGLRLsWiyDP66
RG9gPBxcmKRwAu0DosBwM1H0HnUKCImU8qAGzYdUYSGV4MNDZhQZbhvvVAFSqdsU7xKyCGz1+JiY
wYGWTkZ1kUHCnLRSSTM9RMBqPyt4JzDjXlYnsr5yPzFEfhY2FDpybsAg+S0Ntqz9ohHJovEj+Iu5
eRNDZGgJJmuY9ICg0gVM8nZ20akI/LtNIRsjLFkuW1CCTrP9LFAgCoo4d7NN9nbEnA9p9dtyCfs/
EciSNxoqFtSfpsBXX/dfrtXrhmexclzihVob3RgN+gC0V8Pz/+UMvYnGNWUBNpYlBlcoAAv1lyJz
8uxFkY00kmkC//kCImiQPe5D7NDcPhTJpRklno+CYU26Tdx1nlI5wWJPMxrQoxmyzO08uX17kc3D
nTZgtgdGQV0lpe5vepKhJss/m5FhdTu8CYDrbjvblRMozXAxmdYPjJ4fj3d1XmdnTTHJ6MNlB0+w
86Y6T11ow5KE5LOtO0r7pZKVHsoghABDb9t5rPmOomPSCYbzIp6dfJLE0hIl/YVXo67rvEkIjrex
I1uUVezLCfOuNTc+Uw7V5J0+gKdFQtH7ew3i2SRmz9AgxlpHKx6n2XJNmcFaSSvD4f88d0SsOaj9
KdJCGyLlib4hWmNdRBrJN5Nflq6DmW2hl1r4Dv7ZiDSQG4SYpFZH97qaeZm2bWf0a7saiwsHjcbf
PyA/2F5UpuJWTk1BsUmVGDTRELrNSusZwVYLW08q/+oiL0AE1VT9KkpAqwWDjUZpOAXbGLwolYS/
6yAmNfCAgIJSkbqozRQ87atcOVsQPBaPKohDULgqMdirFoe+oQgWZ2qLjjQ+TplZVl5uHYaYOGVi
u1EhOQYyIGFjbJJmZhhjzYb5EalovL49FlHssuHzaQVYKV6Gbi4kEjaHRSYFsziAWIPultGLzuKt
5enVftqCnnYnK+SUbZNgQ1Czb08p47qQqqHTU8WdtAlGUv1xWq5V5/0mlvh8iXsCRlHwcLFEmRtS
I8G4PQ0gEUQkGfUHpqG4AoLE0yfWXbJ0V8luq3zpf/E6CxmEAMQsOlsPC6g0ZcknHc7baaYnLbRm
l832p0orzyKkfP+eWEJAQrPBTBMVYpEm3RT5MSRsI43gVt3pQjAhDmlQFWWPA9+cKd7T1Hc6636k
mxzzuBr7EAeGq9ayLlLJgRJpRlmZEJ0EwCR6ubPL8BAGCkita/XBD4y/qRv8uyzikrrr6iBLsIh1
W24waVHzQfgzSziMZAIJFiIhcT/ZHQTCxMXLNo3dLjYPRtxses3qJWZPdpoEIzHj9Y2YFbCaKT0b
+8Epo+72tOKt+/2FUgiWwffbrE94APOR4FSigYaQc+prszCaGEerap9Q/wf9q9UtFtQpya5Wb0kh
eUCQbJb4uK53Vpk2KT/K+ZlBHozqbE5n92P52rc1NASLoTDm5wVPAaUpcSP7zK5BBSCLuiWWzxBM
BIviyC8SvnYpvch837VS8zFHScpphZDonCEYCT3XEoVxIxFr4w2ej/dmoW1OQ6zrnEV1E0PJLZx/
QZQGI5uGzERabpGJ+cvX79V1W4AJAs0oRLF4LuY11tTpQ1X5biRzS/zU/+IzFiD8SyxMj0ZatBOH
MD2h4m809rWJdpi97gy4FMj0YHWDFlCClWNKZbVzBGWzg3Lva9MnzEHfSjaIK+wpcQQj1+SdkXIq
v01beRMYo5IztNjwvM9fy5CsHtOFSIKds7IgyOsJ+uDXnydyTObGa9WN0clot2SqINi6GPUcBouw
S+BuyjbaiClPRWuUbjYTSRwpQRINXer3WliHPDf7l6+Fq7b0bdFE21bHvaHVBvaoardKttcbVLlu
9cQpksbLxi1eR7zTWrEaFy0ABStnoCs5tgIAqizbkswN2x0Ib0BD7LZa7tXp7jScRM9FezeOlUGm
GXATiL2cPH4swzCRGDvZNgm2YahYFpKUYyj3vTZ5xACF3+9XmSDUX6ybaBtA5t7H3Nrxy26KF0PU
9YTm35REsApo5R50MkK1+2Trjxexj8rxv6nTglEITSu1OhQo/UaOUbbngiHQMRRRSzpAJPp4N+Xt
diLJ4bRaybZcsAFlmBdT2PAg0Uycabjos8jRgo+E85aNIbEWKqWomN+YE7XsSIinBlJvan/LUiRN
JTZ6faneIITT2Cda3owNIKKROFOtn49+L7nbr1uYNwjBTdOIhiNGb/IXwjJ09Sxx/HHYdVrsjvGA
4os6CJ28mdA25e9Pb9K6qXlDFs5lpI9tPvdADuz7CTXf7EZVL2Z00w/Fvk+fToOta8QbmHA+qZXk
qhFhJZn/lRSPWRN6oSkpX1r3cG8YwvE01D6JWv6ibyBgi+rQI2RbIGE69b/PwgxrY4PhRmUWOvXE
+rnRNOOh82FtkuwsDW0XN/BQ6gpWle8NRCyc61MfBQrcvdWlU9efzfbx9JasLtfi84X84JSlvd1i
XNBmKJ6RVMpVsHEqKDW6PQ2zuvMLGOEMMbjpwGKAoZXuolA5RqKsmyVbLwMRTtEA9hcNVPO/Ewqs
Q+ACwguJLdQAvo8+7WZOW5s/mUT0npCHINnWuvYRB2O/YQimuWJNYHU1T6aWs2eAhxHpCVy2JU5/
TRJDxR8d/UIUJabvJSFF1o+zQvGYXvN0uh98LJ0OMne0y/DmKrxqvoeoSRGTUcUF56/b5nUp3iBE
80WNwi/5VS0D2ZTdO8QHFdQHdBcvORYzMKkF9PTCEbGjmdhmhpVKbeaoZXnVhNZFozBbsu9cd8Sr
wBJHOCNjWtYDmnMR9VWF20/sUzX3l02aHtEC9Jkp083vH0lDAxU+qsDxti2Wq2XoKDBCheFINiig
QPF7Tvr9UBUSB7Mq1RuMWLHWDqaC8iTAZJjJeqYz/7wpE9VFT1OEsuki/zQFrPp6WrQ1o7YQ7fVW
vLgj9tUY+CGxkfRnaEkLEoXuKU2GTReUyS5XfZkTlcko7Fzvx52hWBaMqJnsGeo3+3z0sqFy1ebY
Sh9buL79oifgUDEo7zVCy8T7YzUFZmhnhv/uSRUXxr9WXbH6tGMs0ARrFOSoxzI5mrrLD/lj7oXb
/D7FCMZ23/DihE1wQzE0ZDiTMWutb+KbmEL4SGgfzrYO4JncKYSBWxiFuTd9nnunlYWbiBPLaQmZ
Mr+bTXPogeN39bZKmm8lxgqdhljpR6PaYhHFiUwGXlSSCKPC/uSWCJxojwYxzz83HM2lWwWjeGI0
OFOJP1zpOnkPK+hlF7REK8gr7LDRPM3JLlIPXQ+bCjtXbP3P8VG2a+tH4eeuWYLNL9GS7tdcXQaj
cevwEsOEnWL6juYJIuMKkW0c//nilOc6zXIVB30zVxc+SzA8SfYsvhYcL7dN8JGVotplHClIACWh
ZyUMqnhUle/heFAK+3ykv82xwreLaei+VHmnqwA35llixLaJV4P6wW+2an/ft9vTmrh+qN4g+M8X
axb7qtHNLXxZb37Lihet+ZFmaEg2d6dhVt3yQhLBRA29GRmBCVfWaeVRaYqNWlwZvUS9ZSCCZaoH
o5yMALIo/k7rvmv+DbjKJT5ZhiEYoXBA8ieagGGU51P8zdc3mZTeexUD9I8o92OU2iJBXGt2qWJP
8JCkHp0pKLZdcm0yWd50HQXTPAwTVDaoDH2/87hr6ZFq4zbeZucNHloRgMeB7MDIQASDE4AH+s/H
NZr+yGNH179T2YinVQ3W3+QQDIxmdl1eFggqW/+oqN9s4ruF5pDu94c34zCiU87mlecWE4vPZ0ZD
n3EVVhL1C5nV80b7fXbR9xCCAUOwV9CuxnnPmvIJ+fuDlaeSwvDV1VpIwTdscd6TibAhmQFRYzxM
r7J9mMXOpFKnrmR+dIWRH+JQqBZFPw/Ym4RD37fx5Ge4cYME2L/OLBfp3uoL9zqgfHHoefOQPiWH
4BYVEleTx2cXy8r/1rTPROEzrmXAJ7+Q2VG9xiMUclqZeovX1oB98Yft7xu2JYSg4Lra0in3cR1v
ox616Y6P58hi/P0ufKqh6cFGCSNYBn6lvqATbUOFoBPJLpibF9mNTvxvpyVZ4cl5DyKYT9xis9Dv
AdJsOOUneH8ObEc2pXSS2dq2LKURbKg+dKAL0QBk5ldF+qVmsVtatcRQryn6AkR8BmjVwhxSzYA0
ke+APCtCz7qSX5J4c3rZVoUBtfGrpuv42u8PFAgLApY0OvjJsgDpeH/wdCs4r2P74RXnP5/H/xW8
FJ/+DECbf/0X/v5clFMdBWEr/PVfF9FzXTTFj/a/+K/9/Gfvf+lfV+VLftPWLy/txVMp/st3v4jP
/ze+99Q+vfvLJkdP53TdvdTT55emS9tXEHxT/i//6g//4+X1U27B4vXPP56LLm/5pwVRkf/x7x8d
vv/zDxtm7j+XH//vn10+Zfi1y//+P9lLW9TN/N//OxB/7eWpaf/5h2b+QyU26FRhm9G7yoPt4YX/
wPwHGuBxJwJhgaqib0gFUl7UbYgf4XdAh4IKbgyWs0BpgIPbFB3/kcH+oYP6xWL8qGn4ffOP//l2
77bpbdv+I++yT0WUt80//xAH6mGajI40ARo1NaSILIyze68gM/OzkuDZ0O2Mdmv7qR5ue8owjrrs
wFQyW7blkrgBP/FUXsx2N+/i1DKcOcnzT4GmHkhGtlWsN2Caw+Mzqfxob2hxeI7UVuUgHMXEHv5X
hpb5XVcP35M5aK7myii9dqDtRpll9G2vs30X9yMuEOOzXtCaiLQXOFjeC8SGJomVIIzcvGRPymz4
Zzb/n1lipIrdPVh60TvzxJIzzHfEjbD1/y9hX9YrN84k+4sISBS1vVKqvers9rH9IngVJW6SKGr7
9RPlucAdez6MH9pwG90+VRKZGRmZGTFdq9rO1wrcPJ/Sdtplqjk2Y35tsTTxFli7PlaQKxihvIR1
z4odujBuynGb0oJakV2jesiucHzJrv133R17kdh9mNTzTTcQgagobBAns/0De9O/sD6+ZgSFLkzE
Y/0Re7R/z1ONDAuQXdLaYonGu1BDIK+qwwgDaSZ1zMgx8CqtOaQpb0OCLkPYttslIAwi900bHcW6
fNVrkHI8DvuApdZ6n01r8ILRwOg2ueRGWuJ4Bm+4C8y/wBUr25wM9c1uzXrLs8aFl1RGGxoYmSr/
xwX6f0f0jyP5F2Fw/2p4XJgbRHaGhcJvH5b/AQK6uZu3iTisscOs4ciiuuv5kuiHuUmrg+jD+JIu
Q3qADqaueFatWVlrjd1PESUA72NXdF0FA1fW9PnO5rZcKN4BtiA/6VVUD8EcR9eFOnXNyT/XUv/D
R09pCEQR4NUkwEB/Hr4psKrvV4KMkeuS9EtymlirPs7WRtzM2aUb15zncdjwbO3qS4wN/k4LWfzj
Cf4V9e9PMKU0hp3jXVc8/tsEAAIky+iDFjqrQ58fRoU1eYZN5UsIBYB2rM21ghPBVdx/twamPziD
JbymS/HK09c8foaQfH62GcvPv3+3xKL679/VSerLcAJKnoiHl/fQ9OWU4P14N28HjQj7r6/yn54o
mCN8JUC0uxbGn0/UmSRdaReiXCbduhsXOV3G6MWpJjz//hdPR/zJ/Y83a4cjEtR6bO5n5P//sm1V
fIEAlOM9Vmz3v0OQGsArzMPFsC5Dq0r+43r+PchyfwOI6winIXgvDMD+dRA6P0bZKtELT6eoNKR2
XMehLKd2kbt6CoNS1e0PPYT5Cf5b7JCwXwH5V0Pzb8j0+0PcN3MS6IekDJJhfz67ZQt8oqJeF0tX
xfutr7/H0K0pqUli7kcWXPOa9tw1VHCMBD+lop/+8fr+puPwEUDaxxAQQRKDPur/uhBro/0iB1VI
paC2HY5RSZyyt6ZVPFRBdcms+5a0kTysOakvjYNQVDQ/s95EfGm618WI5ZbEVUH7eroEs5Ur17mX
/+hg/4dHxe5rTMG9pKVx8rcKg4kc/Mm7RRWCeJxwEHi3IaTbmbr7GfH9FQZ0eclGz65Cvw4YAv1H
5fP7SfyZt3BO8KMhanmvrf8O6CkJpekptcU2HAEMm9dFdIVgwUepZP85aQ0MmPq559a7D6jw6S5Z
CT3FsecE65rX1Emzl9lmeWXy4DpmDnc+QucnqBa7A3SnHMSh4+2YvARuSCFvmrMTjd24j+N90uX2
Uzolnldrt+zCvI4+aHD6JZH2nYLQ50GysQc6pATEpoMm4P2KLcno/iEa/besLQ4MJt+RvYFV4auL
Gfg/z6zMgtqO1WqLrIWxZbpBbTufgwfh0uAhSsdbvorpBAri7CfnsA4WvIWDiT6E4YoJvgHOm1No
OVR5pz2SQH0LRkwNNUt6gohsUDSNyP9BHd2rgT9fW4qeBLJwAAyVwtztz8+7rQETC9Jjkd+T5dgH
zSGZKSB21Ht8h/zTPCZFjsf4oIbp1/8d5+8V6v/62fiRAZwjcLfivyqVRFesbZm3xdz4/BC1MwqJ
LSIY2o28fsNHxmUK5PyvO/0fvjL0DSNQPxATAc766yuPVbgAbdb3H0uiwn01vs32ddek5ZI3nlvs
wV8Ho/uSrflO+QgyyCxpL40KMBkAs9JIO32WcbOVi4uOd5j76i6TGoZ/0Nh/V/j3s3QXo2EAqcjG
IJL+fDejgaL60uH5CNiZfJsho1QLWHFSKMWhSX2XpxcvctHuuSWjL+YoAAVMpoOf+nblwWBjjDbE
414127cu6eVt8YN+9NIR7jAd+xpsC4Sdxb/00v7DW02hnUJTJBA4B/wdivoQLvGmSjSeU6D2dTO1
PGnUzY19XA4ogo+bmrN/Ya7/hRiSgKFEAeZCuKb47Z+Pyqft1m54hFzCjKGQ4Wff+/GMYZvnXNRl
g62yQqcgrpIqw3hpLUvW6HOVBVBay1LY3WXqaQzaV0jzf8ulgw/tKMpNV58iWY987MnBV00xtHLg
shIBJ/G/KNzfSoZ/XAbkl7vCY3SPovgG94r7f6BGizdHommBrHzbTG+5SQ8ry7evq/UdD8R6scOi
HoI2yS9Eo8EbbsnXLa6n49on/nkO0texC+2nkUANUlJYMQwT4aPeggsbs+BCczmeyQhhb9IFF9RL
r/FAgpd+IAkq6sHeIlR4u74Xj1T35onkOsEqlmRPBoPn0GLauOwi9TFuI1vWy5xdu01YLszySJg3
BRZl+uM0pu4RGpv/DWxR/668pigYgd3k81zR7NiDd71VwbLt/u9A8nsO4I+Hh2sCBiy5D91im/vv
oimyMh/XiaxFzfoEYYukuwrbDmeXGehtbWZnZeAQXGBe2Tk4ZnRRvjeMfa4Su54HWcEPiCiufFPv
JRFruSIiIWU3R+zAZztWz0UWNOzUdjrl7VJlZeQeEAm87boSE7/jc+x7xrNwOaBVyC6QWkIFM6fw
Vdd1/patcFzZRPbc+6XfZ5Fv/hHEQVX9HUrhDAoDNUh13rNwwv46PdPSbBmE1baiUdhCIDYJn2wl
oLBKxHvcAb3Hsg5ftY5N0Y3b/GlQ4ufsFrrbGonhV9X0lFNzF90BQtkl3bo+dJlZHyTLDQama7Dl
PrZPfiBnr8nytA39+uTDs0gzdyRx7Z5Fgl+oywRntqM4Z5Zd095+jQbzzQ3zJ7d49yiFo+UyzDC8
iSk3nrYf5jw0fIK6d6nHpMwD5w/basO3kYTJ3uOV7OoaYqcMa26nqKP2VbX166yrsEyillwjEdhL
mEOrs0m7+tyvmyoqZUFKDev4kMw87Yd4F97/R5hPSt7BquTk8eeT78Iz66BAAqkuc9Qj7OBW+HM8
Jtpvp2WKIQtkzVz0ROX3unLazWmf883X2WnrVLrHnvW3BkYAj7Eadzml6laJ9ayHpDr2IXJpHC35
fmT1F8vELzpN2X7Juq1wCmouddv2haGo6X+jSSWZhCfP1Jdwzg1R4oXhwxAg8gyTLoWS66eFHX8n
yT6iENdJt/pYed88zCR7Wqo1gVVpZh8EVioKNN6/raO08LsJau5F5C92ncPr718Wk4RXnQcv2JkS
n/HhziKBDAiP5g8VynFIQ3aG/yYdejtVFzt+TSR9oLaKj9OK0e+ExPnXLmxzDqob2mVDBHtNt6cd
LicIYGQp73UMm+j0FgFjPjSuKSJB3eMcIebPMD4egOIuYbclXEBg9klMdH1Snn1L7ZwWGXiH/Tqz
4Uoa+yNal/AwTsFSTixSzxuk4sLuivOpYaNmthuldbfL+8qVkD4aeWt78ayn4L2xDbYU2jwohYNC
9zDLlKe1Gw9Np/tblsAOOUABzV00vMmth90AgkIJGVZVWDn0nwOEEIkdmH4Z4tdtHedCEmSAIckh
vxPQD4lb0v2axX25CVXzONrcSYX4Mm5Kk13nwrYE6RrsAzrFxWRFv6vYHBS2nuW1Mf2/XNxTILU/
bz/E6iBJSSFRmmHmK0YH5c/c0SKxj/kg0GJiYBzWjD0Pi+wOMD7f+w2KdiQTVVEJcVBRQ28QGS9X
RtqXac+WGodx6yk8OHdBpM2OxZsqE+Ik36ocnYROZGW/Vlch4gSKhXrbN0Y9dWPUFnAN6ss5m8w+
rIfnbQOvFk/5Hi8+v4GROU2hUXvHyM+4g81e2OxIQlixWXlBtH4xWKJ4cSxDAr7b3WbxVJqTbclZ
hk18cpXwfFzpuKOqGjGg/3EgMAY323jxMXSIoQosDig5eETaB1017hL6T1OCQD5ZRnfNlOO4dVtU
9FEL3cBx40p03OXzBzMwyqNO/HSQjrduDjkGMqEZirGY3Uj8r2RGPZu25lFBE9Xl6y7PyWXuIAjY
f8gq516fOxpC1mXuzA54cSxmp5Iyq8MSeU2fImpWjnmyuVT5V9iowv8d9VI5YSroHFTyKNgcldYQ
yd2cfKII1zs3Are06U6HrTkp/Fgo0C0XtoVPC2HdqynUbY6i9jmt2rSoowjGJtS9R8FUF35N3E4O
ZI951r23zZNt4SLchLBSDas+xi4waQ4OTeHJ6qVo/bNLZg8dKdZxSHz7Q2VCymca+J1pgRfqrvMo
nvTRp+O0I/ny3ur12yIW6OhoX5VwLsPquQc+T78Oa7QDJKG7RcamhFkUZDRNw9WCdV933nLZXygl
D4uS2ECeFo7cXfHVWLpbDfku5+VajXZ5rEO13jIbFkgo35yhTYmhwkIohTvroYiZiEKDFwSUkU3p
W9IVIyTqK5T8K9mqstN+t2Bq5eSW5tFn6LRlEpwO2ASwvyiIuRtcdu78aRsCtpe9wbkW4gIvQ+y+
Dp+kiJa9I/kPn/T6cekAkCKNoSWcf9i/ZZDe9/Q81OHZVzLjWLn+mavsRa85wII0F3/JEGn5LNdn
O0zhrc7xF4xmeaZjbHk99d9EF/N4qebzFvxM4tWUDZWqUFLIPQRuPNeKvfe1ifngK1EwkxcUZ+80
x3EhdbksaiwDE7t9vOmB6yi+05zuGDcNkM6EGBqZuNSm+163ePY5bjKnSk2FyZKEt0Eu9yGe9rmJ
o2L09YDNE/w1jfJ5sS4QGq0X812v/TGv25F3oaYHtHvPHcUthxJjsCeb3DhR03aoxo0VvUE47wfJ
duOo52MD3Dk0F+cQT/I11Du/i9H2PvYItf0Wbocula8eEHQnhI7glK4peHM4HCQHv+jTIJexXCEF
dWyWxJZBN9tSiQj5fs6BCPxkC8cs38L5h07bkHtet8LuQuQpvm4p9gFw0hYIoilfZTxNLFJRHOsz
yoS1VAGUs3TbMd7ODt6EE9kNSVjzNQ9eIxPEd4wYFltIbamFCg9Ez2+CwagCAgtD8gPNi7DIs+Ct
R0SCVBVQjdQygRnpvdsVVsWk8GYqO7xKBJhDK9PglG2fg3BJ9lFrviX4arRDeyzOGUbTRgzhYmm/
yDCZtANN8SbMKi6yHcukCQOc0RDGO+spsqK6tqTf54kxfImiFaJEDo55rO12Det7SMhWoqzC8UcO
7rrTui6dyQxPzNOQy7Nv1Bu1p0bUn3VUzdxMqcUxg6OOubsEE4xS5F0pGqbKFmTprs3nvmwG+HSM
TH2sJHKo6KJPQ4TfEBxcnU/XIM+ao7Xj9/EeKSyu51aPJ7kMDSfLLEsA8xh+Dt3XtWsn3nSzv7Ix
+RI7r/fYHPsixC/Ryr6QslmL3iWoQPTUPK2OPOlhzngfYOW4z1vCYfz5Ocv7Y2Y79pR0Ho4UCgkE
M3nrdRD01NGtPYMWXvgYtx55oXlxYXCtTJbvkiH+hH54+oj3izi4wVFcoE+SxvJTMJtw386f1eiS
505ZVUaiyfeAp3xYmgirwhlUwwEbNrqmnIYKvNMEeb+YTFypF4zsVodWgKnfiHwNxmFCKaC+6Mas
+wz9FVRM4g08xk8NJPy8uPg6VsPRxU24T6ee7qiHkbsdIPebq1HwWltdWDMM/N7xBBcF8KVsSqHE
XFNo2jNdZCOFAQ1T71P8HOXLQcfQbWCKnWaRutNg/R26Og6PQSzXS0B27Hu8LlYlRdqjS95W0ITQ
vv4uomHmZNL+YNMvMTFFJtxUxskV+JZwQelwdjaudnULKz/zCN0GWjKvfjC47T37JjjOC4rDdW2+
dvej0Xu4/YbG8tgH8WdRRxxYtDnlob/6toVSZ1w/IFWehorxDsiygPv6JxEOcCywcCiHJN9jzMxN
J3N8hUL5VxBdsGrxcij7ZT6rwWFkIQ4eEKb0i5sr3lN8rqEzRUiHa6fJu8iqN9C0pw5NOvxn6R7L
AuUoc3aUS3iUzbAVA5uLUc4ESwhLgp1isCV2YkfTdc0JvaZbqGK9T1LMNGJG9So9RIjDIfHlZtGK
r4PvkFJJeY5Kf4nEyHWTRlzY9n1ce1IMGf4cseJraINHePst8EF2BxHXqCrNV8PW6TRaiBKrHpra
IZ+Hbixb08Erxs0QOMGwo9YhasmtaUvIZ+zDdHGPtcCSWatgG8l6Mu1YQr+vftj4vOS00GuaHmmC
cGcm+iHW03RkuErXRtmcp/czGqz0aL39SskvNU5ZoZ1DYlqnaDcTlaHQUtjeptkLqI3bFlbIqyPM
KbFMxfP7p1Q+1s8EuxtRdO0aGn1GxlM7M7WAEVBnnNMWdyEB/QUoWI5WE+4N/l/0iHZdNJ9rRbAu
B6uPy9vcavNtmOyrAQ/Gg8xn6LimcYmYBY+es+3UJxOFr1IGM7f2UNd7wJF6i47DlJxi2v5sGD3G
inyt3YcliOu9iI5rtyK8rVlYwolvp1UNJRVEbU7jp6aBALBAXTdJHZc9Gow7USPMB/KCUT9MO7cW
4W4p4jqtXsIgWDn0MldMeRz7BSd4Nbl4or18My3Ofx+aaWfi+TC6LOcemCQX0hbQyYUy9sAGoN76
+xglYRm1+ljX/aNRwcDXrLoCp33BwlCEme7uFtXz52nwIboS6lQPvS8nC2w6xHWxTHinbpz3QZMA
d46l7rd3z9bj3CUBD5fxl2fbt7wVKSAqucQzbMPnr5WW8rDIWYJRGXdIY8nOR/OTIYRdSSd2S5c+
5n2gcdPE6+CDI3bCi6QNqlLHHeGkz6N38ItvFBav0i/RBVK3dYlppMO87dpUfda5ALoyEUq+ub1F
YI50kPpb6qrP8f1KKAp/O7uZA5w/N97FNQWjNj5NHsZVbkheoK+QvcjMfmAN7U8GuAPCME9zu2Wl
j7NyGDJzCcC+XDwUdgG05645IsjCtlFG60tIQXKvTTCXq33S2V2ogUZg3VhcnVMG9GnFoQ2jUq/R
+EoWaBE3xB1rFVP0+tscDs7ks5RL8GjhvOJ1AJS5qWuC+ptLBBON/lXRBvqXB9MLry3cDnG0/UPr
1IQ1KKzmg3y1r6jbDnbs9sMT2oWUjw2BmwvUImf8swQDdJjJ9jYz9m0JyWPUdjwJh0s/+lMV9Vnh
sO3NY4T50I2/ajitBe1Ph2gduAcjY5Q1wIPUs4MaNLc0uMpwPqIqeWJZx7v+LW6xaJawmSvU1hiU
h8Thepl1+AXdlDtC+5qHzHP5MZrS51UC+0zmBKIhKPzYAcFH5GVtxA3rJjwLBlWuCfgFG24PXUzz
Q26gFMGkPFUmeQbSaZ574CofmPDsqvEdRYmcrNwTlFJc1R6AY67OU5Rvl0mHZ5O3qNeg6QZAbw+z
cF+Gto9wjtZ0LyMsyQDFzPFZxSraRSrRYMRa8ubMfKlcjFNVZRR0yhbx+ye1dqtPOe70REU5e+wj
YK0Tn7ey7w22CJOVvggaXk17CEzzpBgNebd2hR2DH8JGz9aFdSmzTBYMDkVHE4alR68HOfozpj9Y
IT34nikWH+appAl4HFZ3VekxG10Q9jOQ8bcgWAYugiriIXZkCgup5So3sB4KDM/6vL+P5DzruLm2
QTPtNpaBHcDYvaw+4GZAlCsJPjdp9o35uJSUfmJ4shpITGjiClm1H5K6AhczNrugeXKA/uic2qMw
bD4k4CTrd9SW69B/8dv6uem653FMFJYLB/AYrD/LrB5LFEbNSWrNof77UeXsXUt667sULBkdGgTS
GGZx0Tkd+vC2VmnPNxaewgAFcOdloYO7N0/oHLLlY9PABb5TRKAt1gyHrZchhz2L4pp6DqAQnAmt
oOgVhuC5yUeHHn68b7ahPvkpeKsMO9twzoukhkxQQMUv01RrSez2caVY+ck0bK5o/tJF+rCGNbYl
RXfVqO7OyLl7Rh34IgPCLiF1UhqAvsRuRTDlOTpM6mvvCBwtqnanR/azJdFORzg7iHOVZe8yF99T
gueKfP2wpj2Ar1cc7SmUHhVKAQJhJLXYDp+aoHeWNwcdvYIWcUeU4LBxbE9ea1sk4k58RXg1ad0s
RaCgimU2AB3tgpNompcVDqfNdEPqTqbZFqyq6lNnly8Uht9c3qk5YfOzGchVDqbciPhCiO6PgiYt
ZNkqgoJv9BgZGE6WJS+9pijjAPW7Yw7Dhx2qTjw8OR/T+lIJh3GOWuztOqbFloZhoUzzkkm0Imqa
vq6KyWMC/99iTRWipGtATiPIQDa04ZVcxDtjgzhoWB/u71TMLqnMwGO13TJ/n/dcJUy1aRSgUoo3
/P0YzG2yw9pq0Ia9xMXD6qxM6HykUqbFbBoD4LchF2UbdoRj1LTKVAhF1b3bSqYnNh1FLIJy0c12
qU5Nytw5miCL6KZdGiE9ijyjBaHTyU3sTNCY3Meq+dLT8Wc1AC2xKnj0M8MxFe/DMgDFuaTj6K13
PGeVKWOV/rSy35EXSMDEh66iLe/BavgsDngeNTNPoDUz5t3Iszm1fFH+WdrpLDC5e+hHaOmuvpQx
tvNZEqpL0GsYG3Y4RsTUCSdtVB39Zn+pcFjAbCZlnaFcWJ1AU0Kwz6wFTbiFeM6q+tijeVukHplm
lrBxEerGQhyUpGamBIY7jhhw435Sfp+ZMT1XK+S/9JyfIj/fpHfflzkq2q7FaO8SznjuNDn0jXti
8GitofW5r/ByoPJJ3xs5BwfStVHpZwJu/Uc29Ir3MxN76NIRVBvteBo02a/YDrtiGOUTTLbzEpu7
XZnF9UvWs+yt70xZxRjH0MM3aP8hKjS2Laq20TvnTJlPKZLbgoVpP9AG5Pupv3NIZpxvQmvwGZmH
OidYlnnIUKBOV9W0+4mRF2cCaP63/VnNoD/VvezMhx95DbLP37eGI3GYFHWod5MfxkFZaUZXiPu2
fu7bGrYqWVME7B7MFiQqncpgB57/C6k8AlF4WpP1sC0EYaD6KLbx5q06ZFN6AYf7DZimLppOfuxM
fxm1wtvxeIWReM9CzLSAy77OXzCKhPI3NvYgCBQZBilAG4cOILujxYIgld5tZFyandqs+wbO4FSP
BjxKqpcSg29IoiQPAT6IhON2VhVRjAdSzX7fxOgtK4+tWIuguNK2hSMJGqxdpVDodV4DnWK+T8kP
btO7SKISjjtzWvt77TCAIqVNtw81SYtm3s5LErtim0N0BzdH9z1qDjT7DlCcyQuxdGQnWAfgW20Z
nG9KHYH9UzGkLYI1GngHRDpVAbpTNc6+jAfwyn7hQUR2qQlfVR7W54YmBnM3sPHEhinmYabt45yK
X2PC3sGPHMaYfskx+IuiMBl5NOH6QIOtwFgNGhaN/qHq6ZAlIO7SeZ2LGSaMYB9Bh1KBsVL2EzEV
vawVLw3jg/QxQMWq1iDnUUxR8vQf/WyfjcGkD44HNHshPb95BuAYv9AG30Q4dzLVdOgFe2lM9ZOs
s+WDMimPab0fiM8KQcezgc4qgAZQTgDeQkVa8UEvDERkWu/ECLbr/j565tETAY++LP5lDntxyMP+
LSKNOaPUqy/TqrCbHd/7sGNVrMxfJjRhSlDYsghVBAqiIY/JcmvgoYQ3rPWurZrdjCUGjI6QbRev
ADDzim1SAsMtXBB3sgT05OzghjGA5iH5y2K2sl/tC8nS7rQ0nwcjxLU2bpeM/YEuukKAgCzxFqLd
I8l7Lt+xBOtXjF/CLuA5DaHViR7xZmN70vPyXm2VKaphtSfbw8huiU5NpPAn9fAJNWVbYPPOosc8
fOiHCIPUAmhdjLetIt8iVxv0L9rdNgZzEcztwFtXWd7U6QDHJntUaWS5g79hjEGoPho/9KjGunh2
59SidZRP0z41EgGPBuBPsAueT+85y4MzzIbyuoY+eQrmr/XBSY9wUU3z6qCCBIajDJNwWdXe0MiX
hYUDZaFS+jB243s0iB9oYE9FEpEYpyNKTo2Ky3iZm2u0ejwV8UC0e7VVUqCNfFLt9iGK7S2n6MUo
+HM/bNb1RY0x/v08h/vMsQeXhssu0tUGtg5dFhhHOoxhwHBhXcUx4xCxruAK1CUKvS8eTj2sUYIe
kiM9M1e/AOoF4HVNOGHkMkazwEzNXkGv8RBO/prQzwtDX2wNtxHqqhvbK7M9jubOSObk+wis0GtM
CG/aZlx7NRcdJCg4FjZyrnKFXNxPn4JbpSok3hptFC3BCgQ5jkqHbj2wzIUM8nHcFMyyZwQiFOUY
DcsDOIOxgKMsfSESVE/cqx2iC0pvbQjGDzBVIx2uOZACF0ItXLHpA7ismVdDvB6CACIK06a/E4Ef
1ZvxmTAMbljaoZLQyvFEsqAgj7iKwEkr6HWc32wes0OStHrHHAxbmm+r3n5A3GYr+hDd+D4DU9uw
JucsXk50mw923t5SS0AHTeOJVegtqgmngtZVXW4UfawBdcE4Vu3BBl9pZTZwgmGF69ReQGMCIxkk
YPQDS7IadCMi8K1LN73U3boP5hCSFnLJdqvNOzCw4YAW1Iwr69RBKrCJ6bypQ4vVi4JgVgujm+4G
2sIe0mD+RnJXHxqxnSOKM7WmrC8Wy8gOklc/UFghWrPoNqiWHKD89wMDTvoVi7pljV5j4boWKYAh
NA0yph8TsL4TLeZRjUUtq2UHNjc7oZX44vsR/w02voc8eY3H9DuSCJiECdMWKa1/5PPwYYI15amh
5DygpQIuTaOr9BO766Al7TvLgItF9dEN7Q9HyJdondFAryoLJZzLuqT+UONr4EFiXpaN8bYXGQYp
ked6hGaU3p0B8WdjiABVIYiuegWEg3HihPEUXxu5t3D/jSemL+EGBX6KHRuMDn6FMhqKyvoG/666
mH1TVI1lb9Fa4f6uGob0GCDNugIJ/SVBLVJ0OKnT+La10x46Q/kZUe1AGvGrnsWL6u/TVwZlYFZR
WLNl7icEeW+uqqGHT6IPTT+eeyxjdQYvSNEecxAYoK3E9kOtD+mg4a2gPFKfvgv4BnpXJ91/cXVe
u40zXZR9IgLFTN6SFJWz8w3h1Mw58+lnyR8G/2BuBMnubrslsurUPmvv88qNRD2Q/YaPA9ukkBqc
h2x8kYgKT7YeNKef6VXnDiYti8aeDU9uGOw19VSZBSsSW3U3BMfCLn6XNuncoDd+ZtQIxsg9xFD1
uPTppVKbylcjaV0sjBKUE0RHIhwapyv1QzVNvmhC+6AN0B9yza9eTHg7axqIXRS6Sg9ZnHOruGr/
sH2aK1CBn0yqXvKg2qQMWn0ypnCnnoWynewfs674fwRPSDt3UDF8vKN8C3rtjTCSZEVL2UFt3M1c
tzqfVzKrwkkKobjzqJ7E9GGapeoaMql5ox14w7CymbZHxMhnAWIkN8JVbUmgrtKeludvbe44D6Pd
V5b20in6SQkWY0cjYxtwN7hJCSKfJpvJTMJD3OStMz9K1WbhTTY6Foz8wViM/yyVRaqU5NYLxu6m
q6tMKgL6IcNr13B/GyCVYxQ9RVbPzcGjW8jdow8uI9JYHJnMhAnoC6tiPqXMC1Jz26NV2rhl3oSe
3QqGxyF1WtHZNmrd5VPFXS2PvqwxA1borebViXVnoAxCiz2uIrPp3UTOMi8OQCiGyBTeGKo3MXfK
YWQ/IwCLt2AsxErP29dgrbTRRytL41qLO+q/dBj9JI5mtw3yez2pxHQgd7kjZz15SgPX0KsXNTVz
1zZytoBSqpyaqD8n/VIam6KoYrGRZnidrJ/WHBUZZ1Xn9bZmFJIGM8v1afS+bk/yKkC7oqBpLoXS
FqtOZWhqY+SvKK7aWjFDxFHdTFcyB3A3KH8yNONNi2jsjBzQHKWq/KWjySL1DoNCGz8pufQ6aTib
hmR6s4l4mePC4NgguPwL5dOkpPO0vGHDtSlXWNxqxJDhTR9Z8wdT0j0hJT8GSX8gSyMjWap8jxb0
AJkY5GpyOF5CuqW05bZGp+yrnD5V1sX8KuPgDmFf7x95IbQb05BeNYEJci0GF1pix4f+PbfZFmtJ
SQQZR6E+8aIweeAM3UrPgsQpF8TibgTay4oL3ejatYgQ9oJW+zcyj4lIyJq/ZWyU0t7200geVIRq
lXhzy3G250zrKLt8HAt3JiOG6zCjiRE4uiaZTlW2NHDaGf+/tAuDBu1ijrw5S3YQIDR+1fTMcuCl
tm66olxy3juuyhY0wOxB+LRyk2jowKG9ZgLsq9Z23zpqMyKBvdDilN5CjiW5Zb30UnC2iqCHnhV+
jvdrBUBPRaXYsG5TaLhZ1dMvsqEdSrM7RGy3zGUoN5wr9wwROiEmzo5Nhe/yni5GlXjx3H9PdJML
NKxx/pE7VpFG4eAwTToNN462jao+etlHJWNw0yiy3K2X+q1c+heShfZWE/9LbOXVnGe0OKV8Mex6
3NbEX7oSFtFxkpnDtuj3MWhK14wAlvTYdOsy2opBsh26kdQoDB0K7OOkAXMphthx08VuNyTcLmXW
+mHSviJBX9VGOU9o444YXwItnLyAxZggXAj0eqJOyAN7hQxqr612pEtYfht6sgMI4FY3zUMCF4rw
NK97q7sPFJ5Fxi6+kKi6Qvh4/xQWScuc+tZWmpfEtAyYi0TyFJfBdTbqT+YBU1cGBU5UjGVwqz2c
t6Zcad0ZDq4jzk3FNPEs1bwoWt70OeeoVFrfQ8FhHK4RAsv+qQfSw+X2tWkDeZXF2lvFKrJSOtak
oA7ONTG4CcfoUL5mWWN5AwfxRC45Hg4b6uIwzl6DNq92VvmPgVmgJ/WTyBeg86R4FkMNCm7pByYO
Psm29AZgvasGxWbOEgtz0SKwD5NB+ZlP17lsjwrTsTYpGQ/ekE3HnEtmqJ+GjOqEHq/hA7l/57yd
bomcnmpXRC5jF4RksM2MFXCsofECZY6QbEAprf63m0dQhsS+KQmqGencW7lnmA4s4XoJucNHKb8n
SvNrhaHw6BCsGlNbRwWiQ9uKmoAiLrcSuRdSemO3RrMOJ91AkEzYopXFsZflas4DV22RGitl/NRT
JV8JCVYOVIlpp9Sn5Zy8l2l3HYKSATt8Vr4UgJmVVua289/RJvTUMphZdjTXVBvt0YoDGpibuww6
mmYfetFsurZ4bvPU49ShshwH+xnPjWs3vH9WTO3RlKg6j56U08umva3y4cWkJ4BUlE9slCPLIceB
CdjdSaxhizEvfiqFWIt8BqAvrgGRdo4s159GhZBYFqDNut64egwEW5Ty7IzK8q1EPwOtjk1KmzPM
NTfqq3tiDKsqAfPIOQgEnAAk+dYE5iZB66XSMCj7JtqFljgMHPP0mV2jl+KftFAGB1WBbSGNEQfn
7LK012riBGSYR73ILxDUUD0KR9WGfN+pX0e9ubYjUa/6ztgsgl7JTMFVBPFbUrWcGNGtbC1DfzPN
YpWp26I2P3qZ81kjL586JGHQfFs2SlUld4nXpvMBPGbyOHWGrpygZ2fS/Bw2s/BTGof1YB/6oKvY
qXFLaFJ+Sidzr4blPWnp59uIDk4XpEcduWSjGfEu12KOC+C7fknXNlErYKhmnaj8auUwdG6bQvbw
86oi3GtDuE419DW9rV+G2GjIfWU7E266sEHoJhOfwsHctdVPrM1MpBjoIrb6C1Uh+VmmmN1o1rdT
nyEwVMICxOZ3Ji/K0YOCqb+sNF48DJAcbQOlrGs+6SVXQ5uEgyLtSxi4eJPPbdkgzfaodm35OXeJ
TNeHdSxLoufeGKQde3DKCLytISOkDSjfTZurx1niPtNRRqrMwhFmPSnxd5vKN3ksGT9YdlxyCvJn
Oalruse/URQkrmSMb13BZz2wt7ecJ32jSD5veW5RqpnqrZol1wjUBmWsfRtE/7yMCRjEi8DHktsc
IoZTYkq+WLJ4VbZFseorjsN9cFACNDOV7lFjaZvMnqlxVMmN69Z0IgteM4ZOXPL+I1cBLme6M07d
dV/hCI4EFsbl+mMOSEJNZ2onyF4nbpODEY07CnHB/tXpqyiLX9JEfIZ2mju6JP+OqaA5PzJAfLHC
f51ULbgmAeIgeFnE2E6TeSaxcSrfZjn5FT1UjNlpTlgX0O1Z8w+txxiyWy2SXTpR/2kW+7gtDL+0
gBQWu0BgofvpiL54783iqsmDbwxJvOpr2gdpxu1IcNFqkJ8Xy/KMGvDUqLK1PkBUyKFNu0YBwes5
qSv5mOG9U35FMHdv6eIa86oNNIJRJO0ez6w/cRl6g96/9En2VqeUD/QNnqp0ISqvwFsz4ctFj0Gx
pbyIDDNc68m7as6ZbxnphzmBlMQoemgML8KqaPqweHsKg1XzvGE0VlKUbqHLDf8GsgJphRPFVpa6
lZJtGjVmhu2Fyeg0R5IaIlcHhevV5HUgT/XSr7DBTPugkyfHjkyG3Nv1K0wrgHJQZJ5k5PCEgARK
rj7wI9WrOEY9bpF/VVy9yUx2cZakvzD4d42Hd1mn9XCf6lH2JnUYPDii1ikIcHH09iqmyp/zxwIm
pZnHOMDfwDbpPwL0bFtLXYu4ZYUEJfOUeX63If1FZh4sfpnjFOcKjLH53quE0zMebCcsfS1PP1ap
6Xsoo6960fo1cQe1Jxb1FOaqtRoH03Kklrp+aPKbMjdUf/O3jVEUTZ0PbkCUnCyV2pqYHJMa3p2i
WnPHKmi80rA7d+ph6BHcv+QoeHQ85s9RGIa7gFdC0No+++bsJgr1FUZJAN12uMzDtRRNt1IDM3Dw
733LXf0isq/YmFqXSKqeFW8GYRg79Bv6UnkJY5eADJTg33G/OPGjg4cQF+9lM8jWeDkx8NTqeibR
xUn0sng00I2VrVbb0Fa+JLlLd62wlkthFOIyqNG1lOUXphtHhzkbi/ukL08QzBktMMGUOzHu8raR
trKNqy0ak7Ns6y1KMIROmNDmyfN2VzcotlOgnvtovKciWavFIr2LqLuWWbRe9KXy1CWl04VPNtCj
+rSkzSFW2L8H3X63AiPyRFyB5XGo8RuZSq9h2mgMnZrXes/EOCppzcaToptopJbe05ka6nUoigIJ
PDfOE7kqDOi9yhLaqBbOIY32un0p+WCtSmkPSzKfcLqk17YMfRrWe6ama/vIbhuXCbzUr8srmXGx
j8sk5CMH0QoMdNlgWn6JfvemRLpHZXogtZR63ULVtWJymUjjZMU3j8UySm4Zg2Ckun7LpsR+UNTO
3KPmD3PYbBezJRsiZuoMwo3B5j0gVGnTeTLnj6yXj5NiMOAoWV7b0a4PFq18dwyTbRcrX425eFUT
KBvDkvZljcKqJgTRY3791AUGaxOwza3H8NYjCjfSuOLCBwcsDvVSxi4LaLTX0u9hYIGvzexs4vBk
DU4Y6aTMndcg+CoXyM9ghUC4XdQ0cpvzREm8Y7hst9OrYXBpO58xqT0011j1Eh2NU+d/mLCSjsFZ
lhIcROSWo4NEXrlk/bGYuiMeIXgXjSFVJsFf0Vz6pV5gAtc2bTochVWk536pN/poXru+oupjEOZO
NI0vd8u5kRqxj+e8d0wUeerKYJdXk+kFMX31qia2iNkMhmywSOi5fU+Cj2nG3JNv8qbZijh8qjv7
prIlEQFuo6/S9mj6hdHSIbTArF8KNd9XSreV4a/mZD5b2uAHQTuvcXPXW+ZSpU6X6q854r+TGiXM
nZSlWHcebQf2vtzqV3kVq8+yUkOpmEX0L618zejfkC1zJ8OJsB8nSrVhzP+Ndhx6IsFyr8CdOFou
Eazb1ZdmqpWNLMV+YUKTxmMNl0Jp5eUaJ74IjbbCU0K/DDDZ1oPvaVl2/ZxHlzKaUm6LyNj089rk
nf21GvlmNZoTB0t7k2n63nq1S7jAFHX391Jlj3enHFRcD0ppr4QC2LskTKRJyRWo8kBcGG7XHisR
rce2ki/94+G/r6vmpTL7ed8wjRV4c9BpOlf9ISmTTbiUBdLwFN312o7udieRVmAo8bo2TX1DBRXJ
jqkwLbwqOfrI0Wz7+uOlOYnQZ8hY5LIASQSBcsKcLDs9sm6rp7+HzkQssjTCTk0aQYeqfy7GgLI3
jNrzFMcTrKBa3WDQK23EZTdZ4V4KrOUFE/NnqRTB6e9VBrw3MHDuOnbC7R6GyjQYz2zg2onpSfmT
NVYp63ZvrP++SYBYsU30o1JoNkVto987Y8Ezo9Gw4EVYsTXndXpKk9grSCS4qWog30SV7UkeK08M
Ssq2QVtObpS32rqAzwBW1adLc88buqEjM8SjzqSynqPiHRn8aRhr0+urwPZ7ib4l3VaSmFn+t+z7
yNt/sRvgaom/6HPsFHU17dtHT/PvIR1nupt1pW+TVnH/vPziYRv58478vfx7yHvtKMyFlpfo0QaT
wjVy3d7ZXYZg9mc7rmuJNrQZfFfj3FyVd8PQ02sf2M1VJ9xknYwYhpX3WRHnpUNKhed/mypNYr2q
+90YpfFbLKgcrW6A02ijy0zluOL/3foGATl7XaVfqEbV11ho6akWlvLcys1X/3hlzovtTYY9uNoy
cmo2o5ecvsJ+KK0AnNwyrvDaj+/8PdRtq+2zrH+Fzv0RUGxPc49II2MofKmzuPA6Wn+XrBrbtdGK
5yDEBzVY4Hb4UktfQxR4iBYvJXk6Tov92p2moZ6dhnlQi30uEBTOqAfaWTubcmmfsVl3jOuhTdXU
Qn34gtW9ETUqnun+x2KIDwYuhAtTqZ/iOSpPstmUp7ZP3MLu7X3ebLs2hM6co8gnPKq9/T20abkr
pgqNWmTdbSIHtVGseJUHnY77V9Les2KNh3z+wF4u+QUW7f++nFLfmRBjuiSujZwpl3hGjLKnpXAH
iGhvsbmn4LM6RtZrXDAYMVwJ0fHZKs3ClVK9e6nSCHghBZdZUhd6PDzUxP+92cHOwoO8FWWdvSRV
0WwHjDM3aYn32MtHhG2Jhoo5VdvMGP3a1pObZAamH/XqRIuwonqkScqeAEoDE4pTKGpfZb2w/6HT
NiPW11HkbAGyOewfZYGD7ZQZd6kxntPa+EWs0Dxba1tnlAsJkoA7jXpLvyOeZJrc380kr85lNfnU
z/JeAgditNXj6d+DmmrEmMwZpocktddT8CpFlnLnlB89K5NFQIgIzmUpF37ejcy1t8i9GMdG3WrF
OYrGH61Wwr2F55RZXV2+q8ruWwh6PWlLdYj7TVUOc/+U20b/8KhQypsdgxgaLJPaqCcHsszXuald
WnbUSzox2ZR/r91o/djfIQMdKVL8TLPD499DOhfRf8+KcvwpBbYDA6uUY6Z1/IWrF66UtfWWq4m8
G7qppThXw0uGgkh3/HOEn/kRdsFSiqxzN8AS14YshjVZCsnmbx1WTCvfhfiNnUZkml8QG7KS4vAU
NoN+09suvEDw/07AK6cx6mwS2CNfAuDbmy0rtLAHg/OEuaZSzdfSzPktngaI11IE67/FYXysCsvI
h0jr3ZchcnSBwI47o7maepO6w2S3O4Jm4EuT5kUpdCAmm4K+LOP4LRBR7NdRPa4lY4jfzNh617My
93WGVzl6Nbf7MK/avfp4FtWxH+AJuIQc9+lVV++mGXVrcHvNt03Yw3Ym1ii16CP23SjgFdX89veg
mtqrBB27/3uFj4jbOYy8hKXvvz+Ai2FZW9J3G6h0Utm1T1K1Hh/GXS3I2rMRS9YmSLXfqi52Ul5+
51XU07aO4+cumh7pOcOtkcLJUfgre4nwFs9qkonqAGForIT6JTQ6CmYm/+ghAH0Rp0DstTZdtLRa
TsNMZ0bY5YcezY1nZ9OwqhPtX6bYmRcNNBRdfYLuCLqMStdssOHJ8I1NFaCw07TzW/Z3tFz1VIlB
HIvHg5KiVTl/r7WxiHzM3UzQe3zHzvvCp69pAGWE7XlYiPq3OKTtBv1hujKrG6a0BAanDtaSyum2
aCyIHU1E9wknxl0BhHYs1ab99oizGGYl3v/9kaE3s0NsQKlwOZTGK9rpa2kp7VdplU+lvE9oAhwN
tY/uqlbLG9WUMtc2A8NRAY1WpAOG7t8qBzMBT9H4NjO90iq6KV2RbfBhG5u4sR9BP2rqmO1ljLJ5
j1A+Eq3cju3hv6fjNPgMWlRx00fwZ30qv+TmLG+WqJ08uaQmlwNZWhU5TLGIc/uWR3V/UErOVRF2
Kzpi1iuYxaULcvvS2iYtooy6lh0IaS2i9Rrg8mrH+zjohg98QxPRjgCraEWEfYmbZrEX0KUtktVE
5ZjsDGEUUOn4n0xjI+fhJ8vJKoneFdFzNQa7xPi4bfFAN19j4mT7XHWh2GWAze/0onnVZnptdS+r
vAYt6Cc/pptlj3ssdJrXrvJaa9WfbBTn1om+Axzu4HCxJ3cZY+XcSnbra/srDW/1KOhS7kKFd5iv
B7j6gNTO+kS+lUeCCzrktxaMny15PFl/s0fG/ozBp0Vr3y7e6rdlXTS+BKRFfOcqWrxkmtf1nJSr
S2d1ugeQviop+O3qpUJnbTlp2awTwn5uv/gAHFUtj2gm6OKFS97AMa6ulUggTKvmK+kUmpVl9a0B
/4TKZQC0tk7qO/0Dy6rWKUtKvtDPTamXaal1pBfISrXXb0JiMKQOz/FKNMeSGC5aMT4V6x8ZJyRZ
tcWLQofExe7qz4fqyzY8055eVLsuNpVefBqUc3WyAtg0nsI1DihD6I6Q2a2cOG89C/5E7z9bb3Ah
9WNzW61Ml3lcDn9bPJnWsIbbFuyK51bpDynFajgTVWW63wcMzEN+McCdkE8Yz6ONR3yN6wK11u42
srns6vSiQPlok7Ybp3qtM9VWW3HeZ0B530rrPCNOzelXBmp/o3hSRWuK/zVzl/V08JtpDxqyZ3cC
80RpYDgLyS5SSXdmWzUmbEn/ZD82WHJP37VuWGewfaGTfUntvCWYlpfNa/obpiztih9crIvyrrzH
HahNOtO+q7ApI0NZJJlGluQURefqsuq0ySrFsoIaZD2pOc3R8A3hc9a5yj5z6yX64sbQkzcuzJKG
mRZ7GEUaSDx+Dv/2TT4NyjbbLzCmdEWC+SB+rIP5PF3lD6HiusxH+VTMro05bXRi41Ar2a5OaIOj
AaxB3Op5QNwFepccGeQeelY135Ys+TI6OFIZg/ZtuWr3CCQYaU+oBj7PlS7W4IOQBtbgjlJykeOp
4FQ6rRihddCY8ypPvNtv9ieDLdb9u/2pKvKewbA6k5V+6tF5vG9cGRQdkd7fWkgj6vHK6UJnuk3X
FJtBNA9H6WU5zRdlO6uO8QMWHqWr30B9rFFwC9Jt2se7fj1srd0cXqM6y06DNOVOssiYU+O3Xqhu
XiHWZPCD0yD7zd7YOt1GeqwRpRndU0C+dLym6w5KHD0jMTbBqH4O6RFW/oFwQbMyc6BxQUYHzj74
njrHKcdroLtGZsR7S1Lb3TA7bMAVMZHxc7xt/cAP1zc134brcB1sQrGXPp1He9pcgd3A2OaR17/N
iScvXvOq/IjMldk58HuyZLvSS5e4Wwwtav7baPT9HelVSg8d65pvbeO12DZ42jz1Y7zMF/0UPs+c
nQUdOhfPo8zBf3mzT52ZXcpWrONxFwzub9fna7kNt4ooPUSsrmAmMXNGgkOhbMi2StEFm1WsnrgG
Cu7IAJ+rH0i+Zh+V+dR6idgmWEbMyKXz0eZcHm5+KBi8AqrjgAbR73UVGoEZ7HYBsEuLieYkh1x5
X1S1S7v4hC/fHYdNY28ZtHOH6edKtUTt1vYxzUpEM8tBDXA7ex8vpFgUB5VEFa6SmNaTJTvpM81c
VTMwAzplYbmLfXlkKONqmuRhh5zh0cBDPalIMKwrPwbjWXC75etm0hndtEq66BTKLwME32Xp/LI+
ml3sLukOzzyyxmNhCognJGfDqkmt+AmbnduSs+HSoUVCyYYv0/QUmTeDgygDhg0CwBxjpFxNbtnD
1MFfU6TC/57Ailk4iN4LjmMPuK6HxxgZUmpBj+JPCizeMUvZA+5BnozowIOb1MFWa9iVl/rV0Crq
FB8/tzelb8okNvYqyWR4Y51WEqSitAUCXnafXcvYiM9RujLM8gfkaE/4L4JP+xoZRFKquCpGRgs9
N2m3GbEzvWehPrqSMNmawHPMCYZ8jLtgRehTdcTbJbblVOkba6naUz2MFe34OX2KxkcLJJP1E7EZ
RHxI02uBpP1VaMp/Tx5fkUqaV3GIxQ5DtuwvsNsbqFz7KYumW49tGJMRjHu3jBlxiDiqzcEKuY4U
5dk2xHis0+COucmf3xq9qt6quJD3LSqoa1TVI4SCnQCbf8TbtWDGt8Zjk5ivjHkoN6g30xFdYlov
cdM7SZ3a21x+FF9dpt8neeJkQ96G3kq3tDVfNOy+KH/mXTXiHKGdHnIu19UFe/V7m9CziofwqTOU
7lx1+JfZPO9/D7gMr2MqaXuCPy248JDF4f879P+d/P++BupuAor91oNcXXHh4yKP0/w7HayNkcap
3zVj56sTeqOhxy/RwxFiy7zLFP/BIe5kU/UjhZg54yHcDJR5p1R0X4pccux4hJT9PQQzfNRsT646
qON5mhvDTzTEK3uu9YtkjfnKLpW9LJvRvpnNYRMaSeMW9GPgAvJuMz9KTVkq+iN1q47xbBeJ7sD1
in4E/3CKwkg+2rCVAUmRH8nSbqKGj2VFr7zdZC0XZ4xx6KOW5a2RpfZz3ibLtujjr0Ivj0rC6UkM
g3xWLAnoKEJ4Trr5RHaBvZ6nBWyhUMQqM/rZDayYk4tZh9s/RaCSoumcEHPGCj7yg3t6Nwa+pgux
bt3JGtvACWVO8Dm46LYTtMiUnsCVZsGcOTcVR+dYRF8p1x8DA7UNMe4yC40oj11Tl0e9rn2h1fPu
7xWT0Xa2yNLjXN+R1s1L0ivBVTKl+4TpRoltdnt5AQDRE/nS5FHIgIDe8OrHy7+v2QOl/jg8wiTm
R3BrVtXyvk86niIzfVbKXKw1QITD30NpGOVu5DeIIqs+tN1ZimoO5VB0+7nvZGhVXcaDYE17uwKc
qclD8aygV7ewnlz7VTC1TtXPxStvDxxTOX/ESaRzl2bFNhhGIBYDCGgkFNfjJ+mYFzrzKTGYb08n
5gPBSoGDG9DEMxBPEmRZlkSajI7VRdHRJMo2b8f4vWhwxQm5ALIX+bqTR2vTKEZ7r4TCHZv2iqdX
gJ1SaeWHuNJ2E15pWBLr0C0GgSe0dSI/bidMkMWYn5d2H+B4f1FrIjmyYf5oVUy5YWXM20iftKtR
2c8xcQNkjS02IRS9cXrNbRvYTdYBRhbdYKBcwkfbxcSMkJ+TbdLA/IUkL/xeDZU9RuQ3AFJQu2xI
fOBjZMYhpmnRLsKZtaDetj0RH42VkUAgq4rh5/rJ7sPlV8t0qKUpjE+8Kx1YUy02RBdcClMLj3Id
FP4SyCQ4wdP5kZGZ+xpnIBI75w9Y1flD7dj07Vntzykkwdkckps29v1nWQUneU5ZxOWB3dyytNuk
MaUwzeb5UARIyoGlK+twBjyMukqsiRmCuRzt/vz3jDzO4RzZyxP24XFX1rSpTCMhBeyx7rWLMh7y
5i2IU+1U07rZ6MbwL0x49afh/n19GIW+jiKDPXwuqBNKMFRRwhNxDZHtB51ZtBis/++3pHGwV4KQ
RBJJTGWnAVAHj2VGeqwwf8/UWB3WZK+9tFU47//3sAzV//uyTXXEv568zv/+SAzVWtl16/zvV/v7
TYl5ktwoApL8+0Yfc4iX5TnZj3Wwr8tl+JBV1qkUYyxN+jReh8YS7YOmmw+9QQkucGFCrs7XJQum
a77UXln30TnoBjb/5bOsu/oaKnx/UnXeSom66PEH9WjUuYIVkhtNJd1ZpBkTEsT4JYN0n8dDXJjA
zP97nUNu20Z2lggx+ZQtE89Z3bTXzqYrNQ1thaMCcpYptStynX+ErD1FMbEJA9uoHyvjlsCcd/hG
QlY0mEJitDjiaESaqInP5cwqbTMxsVbi2Ef03UqGek/4LcPw2ivR8NRK00dMa7lrAuju2g/Z0I6M
K3sDk5LW0bTqKlM72kYSrokxtVxN8XowI7fSUmmTZ5P8NCsDfmXAnzrXIJqnzPDHqjygSyW7USTI
aWmxbOWRd97Syo+xmEiKRS/ahF3HwcBoZGcKu68yyMZbkfS6iydxK5TMWrm5hBEG4jLGfyn1e1FK
1sq2MLGIeAkOKknCB3tqkEnzlAhpXgHAbghKeAlMEEESA3VvjBEcxrHapU14qVoiPio5kjyFfg2S
wbKvMETnIvb7GhheTKTnNGbUrgiePdfGQr7loyw3l1dLB+PQVbiOpNnRHvmnCkAkLesmR+/ClyrP
ZNb8yZu7Hvbd7FJPDacaYKuZkIIMorImYqVUU/UITXU7+igugQWKS1HXPU7lExaiiEwQCRApyXZZ
FJe0LjDhMviSKLJ8H7V0l3Ilb1eVUm+KMP0y+/aSk25BGNQ5VOvXmGSHq2jzY2cPR0uvTXcw6DWw
heFjk8ptjWhMsQ9j2gdOM5O0gp1ogLYV43P/aH1rLfimQh3lkSxVHZJF30G9LE4I2P0QWV1Rz+MT
gt8lnOPl0fWgEyrGu1ZSeDZyjAlTskW3mag+wumgJ9CnRAdYlNrsWLpEC6QhTWxpNLDsPlOPafza
lPlLvVjoyQyXc2uhk7kvDoUR/h/Gzms5duXM0q/Sce6hgUuYiT66qCqUZ7HozQ2CFt4nEuZt5lnm
xebDaY2ROqJjFNJRbJGbIlmFzN+s9a3ovmkQ5JRs3VkDnNgf3vYhPq/K8IajV3Cd4248TeZkBxzd
y7vTWoWxVJvQkcWe6ZMeNJXx04idI5AAj520zlVRHuamRIoE4TZw9fraFVhZtEjehF37VXXJh4Yt
fd1HQ7kXJFXRXUceRpMxWXet8zmmCSYz1baBmoZ2N8SpucmSLc6NhoFU8RXN/qmvE5xY6NlRsYfY
0WLkXEXGu3EGEeh5v46afrjgGfWa4qf+aArvdWS7gYeVnWk7OTe5PiSbLET+CrSA28ieMdk2KaNM
h+9Sf4siqEc4vK49i248T8W76XgTyvwhGI15RsbSjmuEoOEBoWGgNf130+v1HaIXvuA0nVDsrSmT
PExcDfv9Zu6Oyzuo1NKj1rTuYaHSMfyg0OfxxyURCeYYw1SoVeXFNIk9a26jAcmeGRNeH8R8C2Hi
yRvMuzHTy92UNG+qnNK1ZQCLsmXYb/BWVJuw35am512gpTO/6B28uKYPXE3/8iWjaCQ9GKWGHDx7
pvYgU4rtHGVB3xqwCMky14o4XXvAoHDJwcHpRfeRNQDIsR+hVZxfWrPa0TIy8n5Wpcj36MN9xKG1
Hfh9+SAG0R2KNLpkqoGEpepx09lIm9wMCQd7sE2d25yL6sEwQ2utDc6mCsdXW/YnXxW7oa0Oqiu4
/mVhoN2jvRtTgAIh2q/UR7Wre8MER0bT7qKDLeNil2gphy6hiOCR498Qm+sRqWvJZAjQgzeUgYp1
65DpyPLoYwMWK9Y2GiQcIAmOIbceY/IU0bU4W7NqUT7GJpOkkTGQqTOcTcS2pmdWSts5I02+LoeE
gX54bWojXNyaArky3bo2aJfJe9RCquIHCEmQRvwOx7b/PA19sYpKPLre4Kwdv3/3ddqzzj/Zji33
UQe4oUK7xJPNJZ5oEn2/s67zaD6CSzzkA5Iww4AXNLqUH2NbMpqsYpSlE84c4YuTxyASsWOG68K+
q616HQ2Rj0aAcSd2uXiLGzBchdK7zVstCciNopnHztUjm51GE3mr1aT73LRy5lEciKhzEW7Dm0iR
e3GMcWJQXToJ2QcFbwiXnoSHZML3NUXyJKW4mUgDuDF7tU0nI4jM/ln5FnscjZ/WrsH7NNUlzAZ7
Y7hipA02S4iuCU71ZRWrKnb6OfnVm25gqOPksgkEgos1xwWdPfUEmng8zj3KUifKjrGqmzOii1cw
nSciXbStJgnhYYfelJx1y524yVhNalAC0B+1EdLsYedbb0WW3mUx/uF+ZkrXzJ/SZs5c1F61cev+
MxxwzBRTeULttJuG7sHykqOtRcVGCbvZTvIIIYBJz8TGELaTf/Lb/jEr3FeykgkPUI9118RIFAUK
0NxlvS/rO2+e4WJqqAhUUf/mYR6kqRYGmaFMDrpNo024xFsMcozy90XJABCRDzXdtCy1aXOqxL2V
g6twvTf61ssW/VvqAOMxDeMqsDWsbAyGczIgdknHrStM3Gd2uvOZQHAQIPDT8Lev+C/0djQDZROY
TZifjOR7YiS/0XDiqVLz7g3XRDmFXa+adf7kXAtO3k0yGNbJJw4DaR+zK/z020lMCJgpmEufHqfF
jFBIpDAEMeErqlorqJ3oJY/xPkTeU6JRlY7sPHhMwvFQRrwolGPdiMqlirX3NqecTH2IDnZm/SSC
xcGljsfwJj1R6jprPY4x7YCM5Pq775qWjjbB61aIAFww4l3SGfQJq57n4xNKvKbByBH3QWI0h6wa
Ip5FZjpeDnpNG14q0bQvnVk+woh8iHumbzzSKA01C69/dBsXxsxNNp36EueJSJnIe5O8Ke2ivqEe
FfjP/e4AtBK3p9jhsVhELp/WkFJyQEYDuNSHlPzVZ63P9V1jeBBAUgWrKUqYLJcsoPKyCNTSH1uh
hIvjeIE08DUJc/z0E+M+k/KiRGccImt8bwnN6DPf2rux8e48kFTjXN3RR63mwKCjJ+XmMe5mbEIb
txF3WmauxmIWyGlACyVns2YK1kS8p7o2Cf5iAeehWEgo2OLjXr92aL3rD+m02i2XMeMtAcMlnklh
NWgL6tbZ4RZCsXwlxMHcYDfhpAifazmcpsa1jwSONOvC6L54lL5V9pp5sg1yzUReOwC+ITzlkjO7
w+K8TkPV8zB0kBtMlnRF1aI2yoLZd/ONgSdlY3u9zlM4CtzGJUtl/9cstZeig9nS2kwPR5shXp+y
xleC1RoedX/Tmz02yK47J30Cn9hhJqdb6ldxGpxyNKi1pQC/6KimhggfktahjO2tYyXN3VzqD4Pg
mHLC0Fsgbm6QADOBw0K9ZnktnkljbWXIgXHUWDstbL98Z8RJAhkSJXG5rbLSPtV2+mFoXJ/g1uaJ
FsXWX6UJnii1b8M0foZkkW7FAlXT7Q54aLbn6EcA7LDMtzEZawKD7rS1Cx+AfOUdtY5BgUHTZOdR
u00mJ0HBGh8nn3tVYmhjwD5/1bOHZK5FGZR45gcyb4O40v5Wn2IX42zGaI0omXwIvBQNiabj6RjV
/ZDzZDrFxE6JdHqYM4n/5Is1N1VNcYyYO/5QucCCkqrnIcz3ZVGNh7xS714n1y35HRGr+DXtVcM3
glcoLOwDks1ixUA0gsIQvtX9m6czSq+x1aEzCpmIKPNUdnDl8LMgKEaUD+5y5hyurF2h5vCgkvkB
3SJi6cR/TT3tFwhrtU0TD2xYLXZhilCvTr23yclouYp7J4wX90OCaTfLD62V3yq/+60G8ynm9MRE
Hobb5tTWlXZuHJBBef2WVcyLxLz3FYN+lhEGOwMqD328VzXD4q6ojnlSTJjVkx3pMcYW61aB7RqB
X4aO042djwR1+CYPYwYf6qmfCSSoIyi1PXUTVWsszjPmg6husS62OakmU/WRWxjvBzAtA+yqOs5X
9dOMnaqcEJRP2tErD1rjGTvbrUz8fdXL5Bp3DV4/hSYelnb2CjOVsE8TAYo/Mew2G8FLaVR4m/E8
h8waNub7DHGVuxAziZfxGi2Zxqq8bTQHC6JTP1HDMOeXKCZcj8eWVy4oxyeIh8PCWf1A32Xe24n6
jDTIC7qL/J15vC04IQ+5clpAN3Bw9aUmNkVt3bml9+Z1BYry7jYp5LhuChnuKs1lM5rr7874rTNX
Tg3nJTWYg5P/9NlW9Yagjb+YhI9D0yd4HKJHzxjkAZf4OjIHrLyzszwKXdApWlRA5AdPnx4A36yI
t7iG3LXrdFGLD9JaJ070ICA/sFEAAGtkmF/oVGqJtJzgunQzWIPYEou9yt0aYUyEP6FV7a7PeQDn
CZ8algG84CkOQInhVEUxlhvp/hozK6Y+f+hrEwtiJy49qjCDqSLoCrZwSG2555Rzdk78vrY9KoFV
yiUHuojuUGPnlfg4NMyqB3lS2Vtl0MT0WdUEkagDGCAPmoczGlswqilWIy2zWSo3Ha6MgfTUtKBN
VQnSWWaHTqqGjVdg1QLUUPjQorQQBMEwnrAcbnj13xIfbtjYpx9a3+zCCCqsi5E4FdkTYo7ALWjo
VILzpZ4/6XDlKgxn/n6bHx0GvT2o9Tpce2wSNagJIvkYJH7BLDnGXfsuG/oVV+swE+TZF2Q2eMyQ
QusmvvjyzMO9c/vqzexx3KJ+uSZe/uHnBr2ixOXQz9u5xZyUGt1nMTbHKOvPnd3L1dipG+hF1Mhm
8zBrdmBrFZ4fQ71EuAhXUxr+JvO4z8iYo37izQIfgjyhlevWL4Nv34QmBXts2ByU47lXdrS1h245
m7/cOAlUfZ61B71lVGSaJUU9ZqAxu68H/5xb4XFW4PlFXz12wn0uOkSaMwsc1CTod3P55ACyKRgn
JV+Mxx0kpewJfa16rkfamsZ+0nqJV7xiXGLqw87wVcemQ+1APrGHjGSFcHElR/Yfnlnex9M0bLgf
jmQFBY198KmTIl7djY74bD/J+dko2nKrc0/iubaKuwmdBU9+UDeIHKblAIHolVIq2Cur1UuYq2jP
aogoKxe7P9kHWKJL8aTFrOUYoa18aZLgw4l97sERWyU8WlenSpsaJpPF4uXNseTf2JqUK0rbdi2j
msGzW19HHw9B0/Qfday9MBVotmE1otMYrW/HfcRpBSim51XCMGcEy2lRwowkLChq2YAFdDzgYnBX
xHa3Z5x6iw70exFLRpCAtqUlQJpqSNNdFQXUGyaiNwzo7eg8z33/iC4P0KVbPrpGcc7j8DZquI9c
/dOKf4Fqs8lvGZ7HRXzJkO8Aj3pFdTSsi/QyIBiAP/RksRGdh9FZmy6PE0bRZT7jf2kt5vu0xafc
QoUgqcK015EHNZQ1pWs4vO2N5M7Cu8lsYdh5k/5pO/JxxKU205ukzIw1u7qPI5hXWRzjtighI+lt
8elpnb8fSgHQXhifWsJqJkMPtBETP6k/2N+MYdgoW7g/w7Rd9QWNo8uehreSz6+hGrhvqEBL7T4u
uQTRVlaBRTuwMoyZ8J4EE7laF1JLNvUQvpo6zrKoxehYuyIIscncUjce81LdqMbeawXxabl/8Fxm
5/XwVrT6rYm8fYPM/QKG6Gr104bJ0qPt42gGl87vBOJ+LRQWdWjrQKHht5oeIQwK5NO6cwzsMiUS
W2mZ228Thm7gWdC8mhzHST+JZkeZac7IBl2jvSQOKEg36vdTTvVODTnBoKh9lsfvCxrMcphNOyMK
dIrHxzkqvzEYMhxNFabh3KDAQZclASvaMBopxvIfMYsPI5ePNHUwdIZ0A2/6HBIvyNGKA9Oh+YOx
0EJ24l2vMaZdFQWPmQ4mb+pCcclpiir2F4Axa8Pit+9qzMzcHa5qH0/eNde137m8zyAP7wYbU4g3
JMxTJV1eraV3KdKvyZMMCRy1asRkb7rSurp1+cWyoN4IFT9EyM4joog4hJJAzjEaHS+yDh18rLRz
X9o+e6/RXU8sNDeFa94Yk/lj96gjh5sE1MIwAICDi+cHbQWyzENeqo/4OBIwGqh9IPlONfkPdvzY
+cJe6yUPYqVcqhnn3jSX5Nceuk7sJc9JWGYnWYl66ydwnfXBZZrY3CZ+qFZWVEwBQbEhMk/nNIQ4
8SbAUWWjfbEBrfnyey0W+9KX8U0jCl6SkPs4If4SCiobmylHvBIG48wzR8FwmP2IfZK2rOez/kUv
quiMChb0INULhFhj4bSJ0bRXjWPsWle7OijGjthjFqRwxyneJ/7a8p8TJlIBGKpyVS2ctcZ/i9uU
qa5oGGWP4gf31bxyuV03PO1blKFrfdbrrVYjx3Bmhp2zDxBEsU0CFISAxW39D1tH1ZZU19Fhf89x
Rh4IdP8VOuEu4IyHc4ZZICfKFn4ldz3+2b1pqH2De3SduSFwDP08e+Z9CexmFTn+LkYLx7ftDohW
LLUEkK1KqDqQfyiaEWly9DmefSO64aWwKOT7Aq8SJj5gGhmzgClhtNV4/jdiVXBeTXuiGy2PRTU9
MvirmYma586o3+pyYr3donCb1LUi+GIwbhqenbzz0GfNOkzS5XHten886r0VCKPnvunj50g/hrZ8
QvLUcrY1y7v3EpvFs4jBW8rObbGR6DCHs8S7wZupVgaO0oDi67mSCNgkZGHhzK+RbTJZcMKt6sW9
a0Rossm7UwUIZ09Xx1lDzOK1l1JTYuXr7I/TiZZLZ0qdDFjpJkrsyRU6SY/xtXD0z1DRU3NcHXkE
kE7Y/Y3RV/emblbnQkV7evNixQjg1mjSD2E1bMY0ueDM7rCV1ct3Kxl0HjOkCoH0I503q7upWMhd
4NbHQCm0z7aktvG9ABGpz4WbrMbWAGgIg1pMT4PrSYIzoNrRVKRQvDadSZHX5xEHtZPaG9GLGwdX
GFDkijmy89g+aWm5+DC9kdCB4qz3KDi1XvFWi8ag9QXb3bES68hF2Vdk+T7N5Xb5T9tll7TxzJsM
uMpmzjI8I+jhgJKYd4h6PQxK4zvBaIL94xZ0Y1DG9kgpybNtChaVI0NLRiacp5nIg0G2jFw0iItN
R3MSZlt6tx0+iKuYNWK3q6AyQTFz2aRIAt1liRCfCu9NllpyaDtQjSDYkKREUJ1dnFFW7N/gYopZ
LPNKMxLdmg7+NuSTWPULnd+cp5d3s63iNZkvMxUsHI46ZhjhRg1Nd48PCSOctVUEdYazvEz4W0WJ
YGu2u5eKNKkgTBZJqHaU0j2Z4xhELT+krmMdSw0NXV5n4Qswd54rozvPo11sEkqslLv+wxbW7Rj1
NLnqDilee4gt76QtVS9RSPNWgQZZaXK4+mOSB3Nn7/GQ9peEt1baMFlXkgSGSI8Phm38TjO8AUOo
9ajpklu1Pke6ZEjkQIH3mTSYcp1V0bfTOSHsUlBXNs/7ppLtJ3IQhnMpC6z5ZNueOPboTr2ovBq+
9bIEAVTFt21w61i2O67lJSardC34x26Wxl512XPnRforFWCEdy68to7ZX2jjh3PpU5nnbfbMUle/
ybzRO/oL+M0eHixRfxQDtv2x/YYwJpAGdLew39l26OCKiRRGTde/mrmhne24uQH07+zSLmarUNcc
3mYW6BlHsD/hnnPnzkVghnQmJS9jeq0Uy5sYhdAqxZGxMWq27CV60fJelzI7lKTwSHY6dLbg4nA7
zLtxMqtAJ/GVc2UdR0RtdiMwHejLpypvf6xSldgBh3hh4OF0h8QaeLr/mMCo6pqCO8jW2r3u4XhD
VRL4A5Wdsu2HOrF3ie36yDaTnc/YsZ4qcZtDWHrg2QL43b22Gg6UnIGpEZgo3P3qZ+TYN3VGF8Iw
2AQSv4NXvkfQXo6cryFr5CYSbEJBxIBK/8z65rlW/o2FWKvWLx2QimhqilcH5Cbt2ED/aleKPXcz
f1gRkwU72YLCm9amVCPjEHU0Yb+fMvEcSyc9iqhykKdlbPLwBY+LQg0sd46zHwDTBNtvwtIoGTV5
tREkXRuME8eIPkXuxojjO5GmD8RHOEuCS3ccMbLlkoGmG8HEaNr2xRm6eMOvk7ozq08acszlv7s0
th+GCJ7N4oi0dTS0VfxLGNDBoakLzPncsR3aVaZ7W7X+ZYgYCBtqsk6JsucDICrmwyDJoOVEICZl
+zhKm/pTZuluuPVnqzyoqnobcpSCxmBeQE+YG/0vRLGgtlNgtTCYbjiuQHjjRd3VHY7AqGiumd9X
z9CF36ONYQE8pg3CuMCQOapnbob+KXZ97OG8o+izP50IXqBcmuuYozI20Bg6ZnxjxKjYpDuszSMJ
uDQXE2hHB/OdZMePGyW5TQSFg2iNaM3l/ZM57nvYpNfMqMrtxDIC/nXzaDB5Q+SQr+HVHCKdHRs1
AG2PZYLl8gONip25zHhkQeK0j264wGAm7GWQW6CCdVippo2Qkw1tBCCRZmbb0W4fnfzHawb7lrla
jzw+mRdlbx5WN4PuXTE8nIWVNNuu/K51X2y7fpHScJQUlHkYsDnNRFWxTclr5sDhNR3k+xgZT6Vw
GEHS+uaZe9bwEUeAqJuOfekYMaqmHgLty46Cs3EjunckK5A9cFFthkF990DYArTMzxgkRnBtPF6m
yp5mh0fCY7yW484f63zfVIOCQUDFHE35Xvb5bep4etDWi9QKWQlo/j7jQLE6fkMJuhWq43qrl+lh
AAtYiC7E1eg81kO/Yb//TiPyFfWUsHOHlFA3p13bNSDLRjhBFnsLV4rL2CVggMYXO0eG3DX+F5lm
P/YitnBtqOMtMxC91RWjHZhC1D+/1dw+KCLRWpfxSp2TGwDHLIHs+ou/Cot3780rg9vR1VExsnF0
bPtKSHKlN8lO2JToXv1eoK1aQ+CreWimov7A3/SF1WDbTiCkdX5YvUUhaZbDxMXnPY628VYo7dto
7GPiC3mjxl1ZR/euO+757FuNrmNThinsSjMZA/wVNwjsl3eN0OD9sLiIDO0RVJi/nrVx67WYCwdF
enOtb7FWntGgAKhgwYU3qWAUBklfoUSwZPlbDMvYRyIV8KzfUFnfSn9q4YQqlh9bpyWSIe58e1MO
QDpazfj2M5EGuoenqrHmcZPP+nBIEQP4P2lxj5/sPbPyjvHOqRpY0nr5lO4bDN5MkUA4jjQHNjXe
qDs3AMtVHl2bdj5CINJZ85CfVGavYe4wauLIXgE2+x01sG1WMWRrrEiPbqK/2qxeEDzYt06ecnmz
JU9jENTYCWNyf6ZxB8prVUVr9DO3sZWtm/q3cvfkGSRbo82+CP5mpdz0SClmtw18KRoWgDTYHgpv
huMxHgqLMIuMHrgH8KQ5NvqKcnrSM/2k8J7MDOZ3sY+V2ASmFWHLQVSXfLP0OmHrB22i6dqa3LGv
hkRawMf4gyPJ/0KpCa7rwfBK7KMSV3y/jHRtd5uidPf1+KV1vHtifbbz5MUHU9a3JQoTxeet3ZAt
aQRoxqkansA0fufex2XQzchD6NGhuA4cBilAS89/Bv7encOYE9xojXAb+vbVaCgyzFadTJ/wHC9p
bmcsfttkSf7yQaI4Wr3RVczxSwallbsfurhD1Xos3PFlSpDzVYvBJWG1wt68aYk2QPuxi91mE0Up
sFjHwsDMJgbNO4TWZRHWE223HAFn00tPoCJkmf5ynCrWwYGQvAfSfrB2sQ0ioEyAInY5jb0FtaLH
ViIGEgdCGiFSVBYdnPrsAI6XOBu5xsP3rMQb56IRNgk/PapoQ/vvB1LyLToKC2No/eZ6RIZLMz1r
Pb/EBssPYLgn3xjhElRtyQ6o4gt6014O2dXNKRsVipNxmJAkRixttZnYL+yE52nM926/rw0/YzeA
FrzOwOJlvR7Q6UXIIYw3NKRYvxMpcdCQkRoTvnmqQvvqoBRKBtyc0rK+w5oJFxyGG8sItf0w4xu2
3ELfuFM53DHGkm118tAQOqn5nbHH7aNoz9RmXLlMILEUYM1hv3P0I0OsLTcW9AXo43PjIUzzS1+j
mK353ksD84norXfLbu6mfjCDEhbAdSboG9bRIS6t+ZjPQg/sCVoo1Axp6I91GPWU6/Gwncbmo4m6
Yp8gL3TIzdxRVn9auDRwDOKx6spbVrbNcU6qDx8APVSRcufF/g+4k9cZTHWaWl+Tbk17d4KBZ/A+
GFTmsQKYN4Yz3bWmAvnIiKBqRHbqRHEIL52ee3fmMJ+GFv25wJIbACjIN22d96e6Fvdw/bt7e4Gz
TW7LdTgrxuSDs7TMiAsoOs+V8GG0Gba99YzSDHRDL09tRbqyhuG7LDlJ8IwVu0rYYjdSptSFhtAf
DcsMxnNbxwvjhOJpNzaQOnxvmDdDp3AzmZpPP92dhEnYqII+EWi83VeWtlRM9nFBkZLHY54AsAMJ
wqS+lgl4TKnXO8JQ/BXC4/IydPi3uyO/N/wSmsnHmYWtKepwHVhqT+LkA6c+G3h2HMJu9UOJennl
OQbUUzCMWcieqiqTY2PRgukIvoAEjJs+Nt9bvslA6QxxNSMxToaGzsqcM3Gp0TKHSa02M3Ujr8kl
zrrw5CTZc9qNx7TIGDgVi2GgK4lESh5zj8XhmBafECi3o1I7EgTvEyTrXqztSY6sVr0Yq1uvgYrn
441weLRhA0LA8IdpCxwTnPvIDLu04XI542+X2zdpSz6CQjbYhmWyC8P8bqhAj+o8Bxsj8X6MqD4P
dmyRJZAfhFV9VMQ6rD0m1biqWX67qB9MaXy5oTmAOswYh8htYtQu0nBlBmPvgt2to18vKx/ymS1Z
uyzVLUodMfrPfpx8hoIIMwv33cofeSpKPSWXrU9QunDeELsDaDLl1SQpg504R2OmGRjf6VU09DUY
wPcEzQAJVKngoNBvOoujjWIbFFerM5R2COPDOX8eoulhsBPcnfGHH6HZnbMCFjL2OIwRO5cCnlxk
ZxOiupVYIlG6es5xyHCkdcZ4o1fNCcIt6hz0qT0r4/8699X9z8GHJjHDuu65aIBc3/uXhOSq6qWt
QLOSLUDiZlM3aANGekPeO+kuSRjUAthft1GnnRJmQTuBZ3v9Vzp4H7rtrVT52VqMC3KM97Rk0+Uv
+2fUF+dUzLfQU4z9X3GnqVu0GwcAcbiKxxKoMUznkwhDf9007aH3QpgSi96dNWgJl8oMo1tVCG3P
PlOc/KlFiFDpP7WKjDeZEjhk1arcDyOrWJK+Lh0QKYw8ZOdMQGTIBk9oKAMriYeN6uubRKZMTOmH
6gGiF29icnV6xoZ49hOyAKLotVMOBLqOfehffxxL2kxYw7gHktI7MduGsj0TaGvV2iGznBfSnQAR
mTK0DoQ4XzS0imtN5to6nOzsjPvuH/9IjO4/kmr/29f436Of6vofmbzd3/+dP39V9dRyPsl/+ePf
H6uCf//78nf+z+f889/4+03y1YJj/JX/5WftfqrLR/HT/esn/dNX5v/9H9/d5kN+/NMfllQPOd31
P+10/9P1ufzru+DnWD7z//eD//bz11d5nOqfP//4qvpSLl8tSqryj3986PD95x+MO/6ft/by9f/x
weUH+PMP3CTqf/6PMvn4T3/n56OTf/5hOn/zsB24nm94tnB1i682/Pz1Ef1vPjeuw4nJOt90BMm/
ZCrL+M8/hPM323bAVCwR647Js9HxPCwfsP7G02IjdDaIb3Ms0/vjf//k//QK/t9X9N/KvrgSii67
P/+w+Nc/548SSGpYjtC5YGyyHPDI/HP+qGcYEsUa6WJm5hDH8pzG3YdTEDER0kObLur1ilSEBldC
lX1MobcbM9o0itt+xTW3qjrRQqnbUy8/2gtqx6q3pjbTpfnbMSkjdPc/HmkQhI5uW54MBrjXyiqO
+NafPTB0oSwC3rjbsXW/5tI7VJWLtQBv33ApyGFTfXNj4wbLU/dOWca6072NMdgBuLd7MV978on8
8X4mZowoJHxW3r4aOrTzNrGZ9XSOXIWTFZyYZB3RWG9UNDtzOerAzb82o3wy0zsimXZVEn40Q3dp
226X5uFxQQjA/9tUxC9BdGyQMd4qo2Pu4pPtqCFH+3ZvTYYoUQqTix9fp1mN71Xl38u6PxaTfshI
UXeXyLUmugC/p8qM1p6qnsn+Y+EUghR05g4bQgYfjdl4SwAKEZODAkaH4lyz8fJ3Y+A4A7YCXMd5
cW0IBiqjI7yKu1JmmOLDI2sXRBzDp6X0x7hDoeNnh4blJ8Isilg2YmB2kajSC1pnTzWBN9V3k28D
rKqLa5tO26xkNWLmTOHyXcFqqy+ImbKpvkhzRHjT3dcmTGNDvJkxfj+GGLMCLJwnh1qxUSelbZXl
MwNpRDOh/UguVca7poYlUiUg2DljZyl6XIUoCQgxQEOOni4XxLaYQHvzu0zxDshb0l6G5kaQLY+o
gPX14H5XwkUUmzxZ/BSzvuh0wcBrD336Etrz2fHSQ6O8B8RWQKGqNbY1HGdeEKPCRjj+WTEUXsVu
ecliRIywNAIfYEvo5acxrY4qbq5tnB+sNg0m8owQwCcivCAFQyzA0MO/dds6ML32TjH/EaEMupoE
WCbl0zBsCj88pdZHK4pdA3GeDXPdZe/pWFo0FcWxNbS9ZmGtTZAdNEh/zahlA4WVKL0XA7UtwNcu
1066FV1cMhArIPY2uVkEJW9nqqaik0yDSa5a+am8kVI8pEPCujp8VC0xuy1BVSjgqgIJVNbs7DHZ
cDE+TM2ZbIytR23OiMZAizyzQGN/Vkcnp/rs2XSV3bwJZ3REmpbSfT75nfdk59OxWYj92MHvUeFC
uNGuQ3Jqon0LmANQonNgAxZ0fQV5KD/1jceUvv2IGbVXbnd142rbTV86CSMIgGH7zQW5KeGl6cLX
wkFdZvu+95iCWRy4a+NEQPIxF2URdSuFZvs0chquMU0f/J7OfXqqyGGyXHW2OhmuOl5ZXcAenrqj
IWFLivEuzJAeEDphtviwu1a8VqT7eEN0QB7D7gl/rUzezZoZcrpuyfwpCvncOCCbauIYUyyOmv7s
zNpJ+reZiTdtviat9hMX07mxrJvK1FG+IcfGnD2key+P75k5S2b71lazok+9n98kY7XYiX5wiKIz
JJwXll6+ZlZzI0LnSTp4gChHDRv0qWJivWkzUmmm/jupw7umjeBthF+lI2DdE+pa2XoV2Gh1fKul
GkOMozXOhRT2ryZFuoMzgP0+22sbZzuGwyXim5XS29x3u0R2p9zSQd3i0FmnU783i5jLe1NAGj/5
A3GAuRc9yLBEBv9thdkB3sYNqgX2FUeGgy9dlt3hLLp3h9jflK66pxxbiwziEIjxGQlEWulbhg0P
WVo/sUC+n8qZ5DZIfQOc4Ta+z4jjQqG/N00mrdKHvxiwevhAdbJNXYMUI2vtmggBepchy0T8yfTs
hvHZIsfTIbnII4d6xHw4Jmz4k2dJ2jymu0SDrG59lx6PAQnfOvpslKF6oyC+MGuIgK8b0A396thj
oIX0r9jhV4cYG42YHsvhUf4v9s5kOXYly64/JJQBcHQ+jQhEH+zJS3LiRvLei77vHPgjfYd+TAuv
0qRUaaS5JmlZmZX2SAbCcXyfvdcm7KRGcAOYoUHN7G1hX+gJPJtusUH+3dh2/DgBPYEAhjiVmhcQ
I7Q+lAx6uQeVmats3r4DXdyW6efIyYZ3kRIUxmOB3wFjT9EMh0ET/I+GzUS+QC9rCqO+Ih192CmY
C6d2330fZxzBYL9rz7q3n1sMZ8iGfD0W+U1072/miruu4sWwmCSxxwnLD6CwncOjjBXO5fWLI13v
gfbhueqGm12ocxlXvwos2+y9jxMnm7RnGndRRtc6KesQIy1Zkz1hGH8S7IEhGN9FtFZkC0kNhS3c
1+0HOLS/Rg3i3y/e06kEA4AHlF0ZaIXm2ZzZyxhx/mm19bnN+TuKJ5XkpDKdLASZ67N+I00V919V
1HxLm4JHOOhHJ2GzlPA3roPktEwxhITyQ0BysitaBEEy95Q9gHzfSUnRm28dNDdH2xVPLbcXVXd/
aXOgmrV47NRLlrDvRqVl7FZAI8xa/8W0egMteqIk/mfoZpi67aGI5+9i+qh7th7uiN3L3jud3k6K
3ZwOHM6O9IU9N4Ga8g2rgw3tcsSoyDGEZfR+8aEzJC0VHh1rM4SmHstWvpASVYepzJ4jy8eN1v0g
PMebyG3gqBpXzA/8c6bQBi7lJ3gxq7qFZxsteEiOvl7Aro7xF+YhbEbzE7eVMO+4GHqw4nvrajsj
NbXZnTFiAs1wPhEhvZgoULPrXB1KvzqL6DwKPYepu/cFXo7C+hYekQckCShxuABct9j1DXuUridh
RW3W0XP0GVGI2jWPcBfd1oepcZ+TBPZ1CbDLrV7kmN+3pgDMUNxzb5p2OOivUbHsuHvRMGT0F0cF
v4J+cMLgcef5y5/ICM4l3WPpiZD3gYK/W95AfCjgDtMmR7oo12DbOsoNzfxlPcj96dkeICZiQNrV
3EnZKcO+plgoxiw9+SdneqqUeks0WxI13kH+DYGSlUT6qnXFjI8DU4cs5DW1iw9jqF8bJV4Qsj5j
mbECK5ckXI/J2EhePYMxgEeap555ljkC9gnmI2UR6pGvuE62CasmnVNtJU+y+OPBZ0kgyjv9H4uq
R8e5lfOXT8UdXk/eXDSVZ2o+FOZy3+XWvVO3VztWR2mwT1dl+qbXOtPAhc22nCiXzOVrM2evrv7n
Fn5prWY/jIqn3DhIHiYYe8APpucle2k8+24o0ldHuCQMbLaw/SPgxk1noHrm8gbA7JxA28B/eRia
BNazfGoc+2rk7OTAgJ6ryd1ivOCK9kHwlfkFOchjlPLb4t4U8QcGuw1FJL+5wnUnScd0MPiSbYDB
Im8vDYJfyYI1HlF1S0kbLdOU/vAadotuP6nukAs/rNz6k6+G32avdGZ/F53OtyIgo7AgBznLi1Uv
Tag87OjgmP75sXiLsvMyV2dKol9l3bx6vYe/d+nPcSZ2jmDRrUYnhexTI/gxuy7UCsE1xWM6gPcG
VFoWWCb9ujmaYCsWf+GQAxiSe3cFH/jJxs+0LZaDv+DkLc0IJ7dIjCOq9y9ntcdbw26ukBnZEL/k
SNxt4F9NVcEQJSymMDtDJ7yVQof5Avi3TFiJ7bTBiNvZXs02ZIAa2kE9zpm6dfqDvfc7W40Ra8NO
0mEToS/9omdCisH4G4kriAHn0tj4POR0OHaCkAzt0cgj1gGT2klbuCPrhN2UsXaT+ENo2XCGIl6+
2zpTD9Yx9oPXispDQhs+cZLhT4OfBRdEo+ebUTOdYBeiQAIbUfQ4uwOseV5J4m/D60bljH2TDDti
tZu68U+wnUAATfaPS76J2CBacYXV2G/0wYIchVD9TvvtpX/3h/IJ9PY5L9wnrKMXu43BAaVXF69n
vADZ83/GrMJgj+sSU/ZkKAKEqAvYOtcXmtgpqONbVP2zYwb6vYfpuYDXqmdxLmyvP0DlPcx0gAa9
t2/E+K6EheqGi+Qi+H9hoguJj18MYLG7pmYotcDW9s2xL0rqFcb+bNR9Qci9/3KwjqhgPpdJd4h8
LhYuGCrA7ri09jYFMQrxsdfE6OS7te6IJTTR+JrpcGk83kdB/5aRlDT0utd7Rv4hQ9xigeJlhs9o
1xXRa2wuxwWn1KyezJlGBkKx+aMNHXPP7e1aqPF9iGk+ruw9yZCP7JFSZ9DoKnusRwD8qZVi7sOc
61fTSqxNX/zWv8QRnQGJzbPMfr0fWDqQszGVcs94FpfSPcbgJw6USpzS+c1eqlOa9lRmSO+poe9q
5AP3uOTaovnrYK/Mg2PMeeT2kNmPyYoQ8PpXjDWnnr2skz33ATsjRrwXzDNhqzuIb5iqadkIsBwT
cjrkKUkQapJ5XDuz35N6h6pcuwCfose8WE6dZd887Z1Mi15hDms/5F3W0/vnrsAP37pz2jfWAZb8
M7t8ATZZ9Rf44Vk0GRWYjCfUvmJ527bOtRlvFSxj7DChTa+kD2jLdH9RMbLxGWcHnDKSuJ4r/K91
6hg7iRQ57d25JFX6QmDX975z3zzjh8LOGD2vzU4G5ltnmFliMBzkROQQt2FEQILYUCzzXLkmC21c
adl8F4n+SQXts+I3GAiRUo+7AwHj81BRW8Qu+o1L9Cav2zBLfgtXHpRfXxvtPkJOunqgzLlEs9NX
kXthMMh3TcMAhiNC0Snccv0sjeHAf5v9TnzdH1NgXnH2PWXPuAtowh0JP5pwPezlVLsmhH5FdVmJ
pjuVv32XtkE5XYrGu9dCfBa1vJ90cfb78qVw60u7wFZwq+bD6vyrG5crygc4VmXez4J2KK+YeA3O
Dc9bprdl0vIhLnQWpuZuHNUa/X2wM+UAeBL3ZtDfm1Tm7vzld53PV6/xX9CJVhdZ8glo/tQl5Jgk
VY62fqLiA1jbCJs+WA105Nk3RMh5GeTBmd8FwpoXrgEbr8d4xr+8GhaTbe/8pDCygYaccjb6rUdl
j7uYTPxFWMzNr7E2PzyQQU1PvJBUgEyzld90xADLBbbZ53I5WN5yhEj67Fn61ANWpdvFVP19Ogg6
LBhqQVv0Y/9eoHa4oECBXvMPFe7ObsVHt5oIF2r9Gox2Rd08EX9glGhvebwy/jRs7pLouq76CyLq
xQWTAuFyK9X8gBsHr+1kPPgMBORDITC5UfY+xfZLNOOwGGG8Hxyyq4TkqYMAGRbEyRl9AK92p17l
iFVDT8copieRyWsb9+dF00HmBSK6tLgMqWEzH8bA848JsbvrkO+WmBaResjuxbgvdH4AUF9zS4D7
Rs7dxLTPiHbpqvTbnvznmVmDNlfaCuRxsbj4J3lxcwYW5X5CCW1QPJiHf9YvySLuAAgfxyQ2GGz+
ZFa2d5a83sOAPEy+eI2q3x7ZPSHlJuhq1nGQxNjtW928qxP3TaSgZCfeWPRDMT6yv5x/R6a5q6uA
Nrhr239hD2ZbYjzJlh6B3HujPInnGDUsdobt4Dj9thTWd0obadLRMhwRuTRxGLUx2p12fzqNs05z
P9vYxfACjpyrqH0aBCeE6Vi3zDS+LO5MDCN9eyzbRxsDPlVWce/c1kWHFb/VLMzSlMPIee+7uqeA
FGpnoq4E/5IiPlTTNQXyyfgfeuBfg/y9Vp+1+avKsExmCbT3zN63E4tGPOID9o5t7EDHs0xr3nJa
u/sRPKyIwdtHQNSSAh+9M7y2Y5mRde2eIpcLYOMOITv2G8vbK50Zj6Pu2mNqe2crwSFOwx8OOGpr
VfYuOnnfgmhlwuEybrzS0yX3Sd1dc6X+6lODYmGwldj6po1+ly1Pwo5/8PP8CWqCGnAysWLQWKUS
zq26g2vrpyg/MPvnGvMO9Iu/ABwQ+sR1qB84l4/9/IAnZmdQOonJD5WV6zTq6hIIQGtQ6/zmYUhw
6NjzF/otNiS+EDyRTLP+K0nK77yCwW/jTkjWiuothXSgLO/7Id4Rv7gBc39xWM4W7NiD1PydJlx+
A6aaa846akwxwg3meNFugjyXgh6Imh6mIKD2Kj4nWCnjnq0vcOd7LFh8xDcD9SGnBCEJ5J6l6IWZ
LqgmAKECGiUEvyrY2h5TP3HCgcII18XCU2BGLB8W6pAhBjai2c0xs2Xyk3H+p3F7j6LNsTbBqItG
fBBDCq/Aekat8TcL54YTmSGArbtC6n1TP2kfQhRYPboUZp4PMviIGqDtASnU5ZX2NDSc+8LQZzt3
/tilPkvN7OtlGXaULLspNGUMGmfRIfbWwLzgfZAUwMJJ58gfYhMxiRMdvAeZAuQIo8OwTz7/yCwu
wom2a24ez31/mvBjy4C+O4eYVdQfs7tk4XkIY+/WcA/rs/rBhz5p4NpfivRUdeJoMis2xrYOXCiK
13F4HSfBxr8Ih1QyruBnD2cKs7P2JP09vqZxOTKDbauJjp6hDsvsmLCU1QuUEj3hWLO3NdnziQzs
gPfQQkYzGk6cOKW8gqbYJT5C+90CvA4nEAHYRQ8L5rcIlog701/DewLhStTPVgUR0AkbylID8zCa
mI6mN+LjeB7qg0g8Llk4wnSzVaYRmvEr5Y88kEeXQGhkeltLw7gzu31bTIfZfNDm47Dy7tR71tdb
jZjL2L4zXJPPjrSf/FapjduSBMIU3NfjRQUPOX1Yc9IxYnz3CWs7T9GOkhS3Bs+U7ggiQv8gX31j
Ol9qYhfjfDDZzqaSnMSIZRbKc0k5ee7ZPHt8jeDXWQPYf/G3IwRnJC9dGhyBBIRcMXYlhrkofjUt
/1kWmxoGlDO0T5OABe7TosJhUsTymGfvzXDSPl7sqieZvXUSgPLfznJn9K/NkN2Quo5J/gDB5kD1
4hYM+0vPRrbnHTV5G0GrjutwMmdHe0wguOQfZVCdbf1ZgMY4WFFGMye6d0lPwtg6IDnRdJbyBbQ0
divxMBkZqX5xVZPaqdbQoVhLij1TgE1N/TvLJhdTNd2H5SV3TgPgSg8cR/Wc/Tg+r3xQb/ANFx72
MnqpkK4JYSBXkxWfo7uJPTwOl6g+d8CeQVsx7zuUbFORSbnw18g+k0yrJKxL+VKxWvbH9bIHFmTy
Eu4+HsM3LGBgmvNxLFLGKyxfV67pwKfVBjPhvg80yTya1NkaLTOFlTU+dHd5KivgjFrh0PkpIB9K
MstL+lmlCy1nJIo4PiJSVeXSsf//MPpbMLX7OsgOLrBFGGV4VY6i/4Wbfb/UZ1kcDYnSQ2FRglIA
YMbYYtPjIL95/VPwmbjvjBGnmJvQ2Ol9tcaJfMx3qxJgGtFhWWhQRVlK80czKg70F+88+cvC3prh
T41wCLhsyUbL35sTfBAvRdUs7ssI46QNkLQMJ/ZTrkeQhuRfiQFqBxgFJdGP8QtifQxbo7klSddf
05G4sWuIt8DrnsZp4pLRWi8LuIcO7fC8uFl0YWSfsGSzv7KynDmSR9yyOsS8dunY9UCS5Ml2D7mq
gwsZCfJ4noWUYJgbVbAEaAGa4TlgxDQa06J2zRq22AjqXe+tHcBRPZIJJIQfpA9uWW7dBfN+NQyA
Zdvq2qUu0p+B1KUwt8s2m1+q18GlBQtezPxYZPbLZJffMNfpf+i0fwyG2DuMMx990kwPMwauZwHo
hYbG4hwYETsyPeWPsTgCwHCupKW/SRX5LyqtugclntnDn0jLQI0RyS2VefvhT/lb7Lg/ATVzY2fd
UckT8RejRm+YqxcxLOlDW/NpWzZ/EhIFX1i8uqMR9FeZktBSozK2OuV8y+0e5bZnsjDUo6wEx6Jd
9GESm5+k3vvdOJErCJDyzzF+Mq9pb/R8AmPoF/prPMJ5omIgXp5m8jTHweI6LkjzuuYItg+9JIJZ
jP0CAMkQsVwWeI+E/FCUVqFGYHSM7V9Dt4TM+t2uHbGj9TV+kCInLE8yKxEtl9xgpCi4H/AkYCV0
zFZts5Ps/HKfpCxfcHz4Q36UZWqeoQVu2mIITsWIAc5KztYS4cdJpHXtonN2o5Vo2MKZ7sJl/HFs
TDFtR4Bw6X+roLx0Zgr1qSyxOpHehfbVQJx5TTzT3fklGqk2VyIRqfnQnmjFaU2KnmeXb3H7HMu6
vQkPxdo18eQsRFmpqDqMvvxtippBrKZJLsug25re+FQ4WB06chQbb6k/Y8poDnbDy5aM6stipP6e
Lm/e2N6kNxjaGY18ACptQvuTm74YPbOXaAQlcYA8PEj5LfRB/j4zx0lkbatBM9b2cHNsUDS7yVow
R/UJoGo+7r44dUtiHAIHrbCxSbHoCDVpUN1va1nR/9RUh2mb7rUHstSnntQuXDBk6o8a+QGtruqu
wr0VXGe7mlKMbiATR1XKa8Lek1PsceFZAyrI9XhastUlB+U1IyWW5kQxNbXlXF1lti9jE/PObCLL
s+xQ0Z8xLfpbNVj2Phg/5iXWf+PlmpB7sOequBQAcIjycZCQBQJUgU27mNoJz3P0ZMPwPdXloTYJ
JgjUMqZubjGzbJGxwDUG5e9kHZboa4fpwsSwrLhlApVHItuX0u2D0Om7ZjM4jCocvdwEv6KCfMNk
k+uqnbo5m5m8am+uj7RBsVP1fcV88GMsXJCLRe47sTVnH8O0W0FLiQcmcwFHlk4hVBSGW9wkJ3Tx
b9kUn62nrpHsLwUQ8vu0sZ8ILaGZjvoKgiTYpGmitxUVFdB69EawJGaOx3c3Y8zOZJ6DgineWtFq
AEKmPkgb67s7PdIrYd1svXc/3WTgmz9C1UoyUrCyBKM5oER5Jr9hoF4WfAlXLzIOgFm4Wc2tCkno
PvuiLnh18kKY8fXthxp+KCR1fITO84q+Qtu6JiiMW6fggR91fJesUJ3ZMmJCIrSDTvxbYue+PEJp
zSjfAP6nMLPiXZq3+TRRa9o5+7bFOzClvg4zwV0EmjuXchchK6KBu0Mc25gZb89hwR8gluqOMZ54
rXYm3mLPPr+HsEfjL4YRtsK/iJDHb6P0ObCa7mQWlkm+FgD6egjIvKpOpvrJPT5n4r57T5b6lPRE
fIfmbtTmzkgs+J7aK3dUHUXs4ortaMoUkYXsW4FCSPg5oU21zUOCSTh0Re2h7P8qoXTzp6UwayA3
2b9mtfidBbSv2a351aQTCxh6q/fC+ZNJhJphBkLjDB9ePoTobebVod+E3E9Qmyx5SusUKOdEgDk4
RMtCnsKgbocQqHFcsunO5fDepmNNr3Ju+I8R/R6PvRr/zoQRd72kTNBubC4cVn2Z0tK+1eVx5cxt
607CdEwJ03YTPrplnOd71fB1nc3sKXUUMBBZhH32blr2chuGxr7TRT2EaKcEvPHPHSZRQWITL01E
Kg8w8BEraMb7sYvgeUx6702kXLCSqqM7qn07DJo6H/7F8zJ9HYGf1F73qrTwCFYZybGQtoVL1aWU
rWyeyNjfBSXEJmUV6bE0CQK7Pjmnlq75DbwTDRQVPAchDugfFIaYWXcxExYyXunk+0zOLCYiUKUW
ngdYNVyA2T6GHeUxjPeNSxFFu+NiV2/LOHgdmFVREIif1TFNo1xhwoG+350cUJPjZGC5Yvt31ErA
kHPpenOAJdij/hNo6OABKDwQC2yEyzQ0WmKtqimqa6Bj/CuBZi+VBNUFDOkAxPeUpX4aRprlj0ht
l8WQ9aeykxlzxCdljv2lMoovnZwCQKY7JDD2meOjisYz9PDitJhRfYgjpMdgkuNm7frK7Wq9wR3K
fj7NeW8yZtMogs18H2ks8MPsR5vRhLOR18bXQr70LrW+PLBHV7hPex6WCy7XIMQIT0SsZ4ME5Hni
VzlV9CbweuFa5BDlQOtU2UHpuwFh6H52Ixz6wN8a2opRiAZ8heSriRrAFm9Qg0IrYf4tB146Mn7J
yO3uVMmmOg4c7t/4SkJqySZCwAYsiaazDiIWT5L91s0CTNcYsBmk5F0lqvUQXGgbLlC+4cuF2cR+
jI46cdUpEleQcrgkTh9dMggse7MnOt7pX+aa9zDT64RnDO6C4EazJpsQykywhYTUthb06zB3aQBI
sPCfasb5zWyn/s2p5X7qo+I428+j1vEDuRXw8IPXnvvyMhsjVwsAl82qcOgVwEw0/TkX3jULGp70
un+z9CeIevfRnH7J2AQH00HJ8drhrsjdkyXj6ZDTcMbVGcwBoemdERnuhSlz2/jV1R1lTwSq4qQd
HKT/gUTDiuPa5YQvD73VgnqU5GykCcvPHQnGBXSqkGbIw7gpwFV1wOnmhtxTRwnvLu+uMQavDbYU
5+AHXMtZwr7OJITThW9RPmIdKpX9YpQIIDRTrvy2/qNdMxPRyOxS4OtAJ69PzlihJcKZGikp3c3a
C3HOyEdLQRxnAgNJVE24f3XifDb4vlpQfq9wVO446DPeboBhqsm6ihZ/CTQ0NPp0evOH+cNS1Zew
/F/UxDj3ZYsHFMUhC1I6V5Lp3S1itdcDa2hR87dOaWHaaTgZLM19ru51BjNOLr9AMT2ULfqGHwy7
xl3xGF2Z7ungecpNl0MWdlwwiR3GNbZG8PKq+MlK/HiXraY9Hu4gXjMOXk69B8S/IeJfciTdPvVr
1svNtoP9RtgkoDTMSdrzmFrvI5L9yVXg4SP1o0tinXmH/W/4lcfW37WBZB58wliUehChe1pmgptV
gqik55H7Aq98Nup0fXone/BNyq1aSA5GcEMtiDL/HZEbo9AI+UCJivCXxTDjBswJLWnbqFroyc73
eJhn5DbraUgzbAAJPzUIIrhdiCqX2JDLiht18CCV3oVhP75k5rMX1/WdB6XqFjeQsbhfBZHdh4au
7Ee6+uxHjgXufNmXhP9w+ae0yxPpnbQUpzAmeoxOtrqfLKTc1piKr8xDUy5jI8cFDVBGAlE/8jP6
h6pUpOdcURxyoAHYY8C9KNDWuzxicSRzP75GjMD/+e/+93/GBUlfCGcq/mBXQlpXPsjuKObGMjkU
uY5lfjNftMW7wnRJSowxDz54nv0opjn0Em2dLJw4EJxOFeALOMNOuTWT1jqysS+0dsLBsdqrdOev
El53WCVuesIhY7JFuPVmmj6ZLKJps303ljFjENbQzxpXnzov2WZRhf/MtYirs+VjlH2VWvBRMF8X
3dUZh+lkx4IYA7CBOstJ749AJKyKVth0pgs58z/XOz5RISyQZK/FIeoifrBlO8tovBVBy6w9jPOt
UcRqKgIddaOtc++XNyfuSdpbzVXG1MgILe+GqWxAsXFxcGRSny1Ph9JOh8faG68d0AVedmy1pzgJ
Dr2teZDUoq+CMjfCEQO0hNuYCeM29nRhu4wWbMQObem0j+1IDV3BdpySP2NXQ1c9RPeLjaYBG3C1
2gXkKorxtLSgE+wKswbS66bGuUJFTzKwmyNX2wQFyw7hrqHIYTynTnv28hUL5PLLRv5KgVhQ1Y1E
BSHBLkIRKuv3RrYCL13fOSZLCQQh/8wMJmr6kryjPR+DdrouiXIuukglexb/WvfmUVe0duXGSbgN
s3hnftnDbzqVDHRbc0KHISpoxuoxWyqSjiM5onqKI5paJpe1eP1mmGaEURJLLtVz1iFjiNiMBGEe
FdoE4+ab0v50auP2TQuf/8lIDt8jjIz0MvxDHONydFea3dFsOrg9uVneBpNvsQSxNJdR8lTqx6Yk
ZRmkkXEldoK7s8LNObsEX1wOheGrmB2eZGQv+PUBYjYk7mgmFlGky821jb1X4Jwccu/Rtaju63Js
CMaYq+2i6vdlSv54KfWb1hrTkixPU8G9shU/wuesbabklyWcjSOMb2hJbxOaX9MqaPMZtA1DPCxg
3o+xG4H3rdxnEMErrDR0+0Gz3WKbhiqzlc1ksc40/jZ9f2aLRUdG1tEf0VP8viIqegpwxgZzqz2n
hETArhgcuds1FpAPZzadhIudYh/3MW/X6CgrnezlgvU1jqKvCFKlI0EPOW0hdrQzZjvmlReZ11dT
Ug6XYkemiIwDszOYhGlEQEy3w2Qhbza/1xA3FixXY0ezOPUgK+3M0SXkJsT7rsQR5CQ1Fa1l9+VC
sFRDJ3dFiQGxxJVJvm5qwqpd1zvcVkpV5zuXj6F1/CXkz0gc2tH70TBPorQm3Bn+Y0qVBC5tWMeY
usm9q5nSVDy5Yv1gwIP5nUMnu8+ai3dvU6ptavME5eZ9i87dpcPD7MRouksV44gr3rkj/3RC8xrS
0y8Krvi+LdXvOIU4O45cPeLy3koG89571jrYpQBNt6nAnu2VgTq0osNutOF6Ne9j4q5bm0YypMtp
zyCnD+C7N7FnmUejAW+t1tyQwz16tEconeMQ7GERvAUKGqEzFLsgnlFYxgUwJmyVCmXp2toNRtOl
vZ+KKXiW/XzOOrM6wHb7KlPr3s8lwlVhmqeJtd/a9+2VmXMlWP7gRJK9lpWefWh4ZdZ+8DGBz26w
OtWxF87Eq/n6TMcmL59LAT/YT+ChYAPHW9OCDmzbyUC4xFFBdnBLYNDjpFhVMsSqoKXWMG5iQBZy
Le2Jj23Z+zv6qMlLQku0J9vd1DYRqNzlGKa96+xCW+GpZ69hRPHKgkn3+RAD0uPyvRPJQwnMB0XU
eut4AuE0JpvOSXhbVQCKTXzEQ5b/aTMKIxUgnUNAWBr9XZ/b9BuWJ26VOPsc+flZThCLcsB0S3q3
iI31lfESSChWHfr2mJ+CILcOgW3bPMHZN8mY+lirCt0vqG8VX0w86vDMS1vvYrChbP7zZsICXfAD
qd67Lyd+H9AlxIpLLkGYeyDi5L1PQ1/0JJ27GWvqky8G+huW/MovByNmaOPQr8fqls3RWzah2DIM
b60gzfbILjwIs2rusEZhqEuvI2y9h4mW911nN25Y9VCVAohKFoSHU7nmoxfQnbuMTnCyaN4zX4qN
Dgy6JUefR7DEmwfg+4qwkmSGPBic2v7SBgdnEJg9+WXuOwMD9vyLivX6YJSue0k8gtNAjYlfTVDp
E7M5CceeH8i9Om2eXVs2whkvq98uUhNBUXDMQ0ZJH8X1/n3SCo725pXqqTZdwtL7oLiDlV93XKEM
Yvzw2mcrZTziLKVSF25z2EBz8SBYRvNXq74sfurF3k9dAENs2Bvyr8oxVunQl+NDGiyMt+esgFFJ
G/DE5yH8v6p9gli1ncBCwOzIiuEg1Z+KrV7MHwOq60lLusG67txF6T4unIvX+cQWsnNhDWGAka6J
u9PjUPH+Jw7c8YuPig1KhVN0j73Aw5mdzy99BV3JuxU000kc/pNt3zv4PpIP2wE1zO0Sl1GoIvvT
t2NSWLi8gTFPTv3aQS/jTnQXuOaDp+23yGPt0EPhLkr3B+grIO3s2xAw6oPx3cNFsKDGp2P8u0yH
c6Aexr66h1t8SDSd0Jh5i6x69shC9m77Z2yPRfuW5T9mdU3YhEjnjWjdCKOykeKt9r1mM7Fdz8vo
wcrEXsbswWuoaLhPGiKuKbZnHMmCJVnwqxqiYwZ+Fg/EqTWzqzlnuxnEnm6CLT+kIXbxYGy6caDQ
593HCENTIVIj0VGoqjL4MyXNQ5RTysbUASiAwGh3Rgc4k7m59TErTzq/puq2hiiIh2J6oPct4j1h
S6INuI48I8SXcEeHC6Xdj2X3Xvrfi9mH9oAnuUXwXxKbuBuSITS25wys66Y3sbMFBG0r9dDl9dmh
Ojp+zjVDf+OuS2sXxXCkA6tPjrTBHBbLRfNLvU/q8y6cPfZ5Koy7MiYfogKGiAGEOeavo5a4rbol
YFlqPSqb/UVjGlgnvOC3yG3+cLSkTuOe4cFkEd2zylzUfhHivretb6/hyJilODCy7DwxXurW3NRp
8aUwfhv9u8sIVa+w5/jmOdVN1xbRlXVnUuxzfBcF32nYm+7A/+k5nxqO4t7uRrqn6JxnnQxSqXyP
DAqeyvlBTDBX17GEq7Ld5d/GQNvLnF9TkHOFxRdrxPOaeI8jE2rUzkcqgfVWJhiQEuc4GX7AopQT
h13gBfsQwHLe4ZDmBmIfWAJ2yuUVEcnHvqnpeqJiZNOLadu606lTvKWD6Kwx7fdzdY9KS7dqDPNm
fuhU/GnK+TXwhx2CB4ECUC+6bW+x0/CgMe7Z6GAJNpKW7bSto1M9NdvaocwMHitYPyMXR6yTqJ+Y
JVd3S9scZeOEHg4sO+ku6ZCGkBjwrbLjyCgxp2gBDwC009i+QMY6rSianhLFimiCUb0W3hn99tIH
VGIP0YkiVIZhVrZDBoaSCbgY/TdRMudKBWjQda/gDt6z+WelPVEcd3Jt1otiJ5X1otrpYpLyLWfj
I9MFoqB/MzjruYO+CzcmtK9iePNxSpNevS0IjSfzSMbVuJQ4rb0g31uzYi1dAqjyzo5gihz78Y74
Y70NymNaV1+9ZmvQ1/P6Jiei2yXv/5bk+1de7t/zcdZ/CamSjiO+7VqSFgUhiI+s//3P1xPBNdJ0
1n8DHGfPdelQZS8SfczT14hCvF2jMGtVtGFlyUfv8OEj/UrgxrCwb6Im/ttKnngTptc/P86/Mo7/
R37vf6Ur/38CkwilZf/b5/Z/JTCfF/DI/+O//5cI5j//o/+MYFref3iO73lBIHhzmNIn5PifEUxL
/IcIhOlJKW3Tcx3Skf9KYDrENn1fWqZHApOIpM+P8K8MpuP+h8OzEJiOazpCgtX6f8lgIt3L/5LB
JIJi2hb5S3KYkqDomtH8t6dMavhjHV+1beZT/KOAiKQmeAyMPO0e9/eWFlluCyMHl5GODLWdww4w
7VuOkowhvmcvD4mCsQWucEIxYNoqdcxldsn6O9I96dXpLcgr5OATFLtt6w8HOIFfwKLhz1r5/2Tv
zLLjxpI0vSLUwTy8OiZ350xRIqUXHIkKYZ5n7KEX0WupjfUHRVcFHfRDr1T2Y598ycw44UYA99q1
a/YPBwuYOecWwL0pFkrSA5LugJb3WQNXK8u5LbZFySpPcO2bKkDsAzkEJcMrLBCu9Q6zqwDUm9Gj
ojYoPVkRyCUukKJ6Na73JAQQxx2qhbba0lubNKM+FEW0TwvAaeaKvOgLiO6iMN0hTmrPMUDAWKLX
V87gk6QAoecgVo+GRhmW9LIbQEIzqhTB31U8bhgKVDVBn8Gw/G5pcEQNUXoGD43hopq54dDt8Qn6
a6za3J00HSi41XvUmgzFwSk4SsbhPDKQqUcSKahet15gJYDOVV0FyMkOU8CaWZ6O0kpyiJhWuNiG
gQKr3AgC2c4MDYm/v35ph+B2qTj1OzQn7R7BTGCB9Y1lNY9CiWDTVCBvIy93aGYjeKp0+k4nCdqL
lOwxGOZOGo5210mBPaYNcrIRfV6UNAdPrvSScVkPny8azN0EmNEWVyiYugITUTynNsKIHZgbMEpd
499XGPiIFFhKVoLvnLSXOolAMgCbqTH1lIbma4fDkDNX9ROKtyP3A7AK4yj8BbD3WeiKv4oxoj8Q
dKaDeKQjF4goj6XOgZW2T5BGvJHaEhwxjyl1CL1LNVCktpIcc+K2UZXD7YA7FhghBBYFBudGmSkM
yRHAzArAW0WW73nEzMHgBGDt2p2vuqGksv8iaRwsQwJcYw75k+fmma5QNRjcFnSlRrZ55gQH21Uq
CWzChgm7CbdO7fHPqIsS50xNcFEE+8pAx5IQkS0nPXITptuu1Jk3hsT7mzssJ2nksVGCl64agcUk
k3G1ZAYWW0ja7mpVXDhwn4ucZmfMoNdCYwuIJiI7wQ0AYgjADJSyrrVYFRPnaGXeBjKA1CEyMAle
tMein0cv70taMvSak3YekIJEaJMvU86ofOiPuRzSfdfgVA3wNCrW4ip3slCJKozCs2L+1ksTaARk
TFj+X3DtuaMpA30tX/lik97uBgqZHrQ7Eyf5CxMAXKYKCH+hkB8DBbpFQo/JjgWXIo6yqGZpmfnn
mDugufBtUTYFSAawt0JZeS9LE55NSSvaU535ckEmkTpMBlsNIIHAgpfN4qs5UFmi7CN6UTv4g6qw
dCumGsGIul4HIyrBDQGRIzg+iY6EF7dDz5Cl12bGslS2xApwOjP9xbzOMs0XTS7/kjF3UKZWHz7r
weRnbWw62Ch5+gQVoT5OKfP+IUFNqB3wkYyXxq3jngm9JaGyUSLIQytzF5i34YBSeVtTnUw0zndq
gyYgsuf4NcLYDdLK02r6vRldM0l6HUnyPj4Me26ryCpo7MEe60CbboGLQjYc6mEF5DWKg7gZ+3s0
0KXWzYdKSJH+y/AIKiTxSoz0FzVKcTkoYDYywsSFK/X7oKyZYc8iDBPwoxXNa+TkWkwEMsyGnNTI
mRzN2SEKUMOqgIWj+JEbu8mQGZ7rZFeYOhqWL5TAE3yDmYZDClUa7Dga9Wb+EzfB1lGZaPuIufJ/
MK7NmkqBnY44Z6igRDmjYknTBrtXw8RdtSTNNIHwYITxc4d1I+LZfmq2r90ivJRx8mUwGBcHOR4O
miw+hoVk2kIBYyIXX3EJeSpD6/A7VeIohdTI6mqptteALxWqMsYcw6clB3MZS8gzVUz8k9SCZ2z+
QIsww7Sx80Z9xgkteNabmW4bzY4qGho3yEOvg2HbMstPGOICiwsQ5OVwi38oQ/szNBEXUgKRS4tg
FVBG7OBYC2gpSdlDvyg9Ck4454QGymeBiA+AOlHqx0t830iib7bMCXgT7FRIL0xN8NOrrStaflBh
ITCpNEtw0PtpkafpNECmaxqt28XQPUR19PXiFb4Z2hwykF4hIItZ3AmF9nlFfzfoXuxSWS0OY1V9
7TOoj2AmkB4caADgqrwbe+6j0HTiXYOcDOgLX1VGmEmV+HP9DXl+DFvkyqWSAbaIYcCIL9QtzVsa
QXHq10rBpU2vHrS8T5DHnkG39xOaXJZ0b0iAUBQU7xYpVBnEpwBE5/ApZ0bJZoft3gEMc9oALSi0
J7HJUUDb1giC02oRqiL1kS3w6xCMBYcawyBZM50UgU94SirIGvOHGKfqPdpXCNoes74U2ZnZnRkD
Qi6jvL6ugy8UCX5ngB9APg2uAhj5fMQaY4npWycLFrqDAHqlue2l9mFp8GwSRvZ+0F1XEmz1bli+
0dyrHIhXX3H7QjaBtoQcNV5YlFd1Ouh7bRVvhbml0WdXPqlkA2cCom5a3BWKxryFUV66vZP6pRCg
N6ni/pAwcK8DDXCrriMUjKsJBIrwLowSOO1VeDtn416XFOS60vlTlCUvmOfs1AjVdWvKb9FghKLM
gMhGOC9zwsy4NUQGQlUfga8rGUyWyNC6qIYApQ4wqsDttHNEOFazmDvzSs6SQt0Hxb/T54D43Jp6
dYUzz/NNUaEf3AXUJiuelXYvo6feSWRGI0Bprtql7/A5xdt4QsQKQxzEoHsXRlSKAgW5vjZBlaAl
SgOkXc12mASy2etol+vj105hjibqOud2ZgxA7GZXRVkcGCV4qrEy8JTX8/w+RrgOxVcsDko6wpWZ
7PUemrjFZm5j5TUauDNOZezIoWT6AxRFeiY7eP1PUs6tm0EGLBz6xBqsIKED6dYgkQDuBad2Eb8/
a6oYpdDq6pluOkaVQbPVUR41LaSa9CWzMRKZd0rKRamD6BXGAu3fMQMaVzqAMkJHqbGLRkCiZuS7
TAgaWZ1yZOI/0BMHJC0hvzRPDbzvqa0ZWSG6pi3gdYPrIQC2Eht41QRL8jz2GL8W2XrnN61vWpoh
WiunYCaVafRUtbkf1tnJ8nt20oSqN7U00xK6Ts0UtaRDulRTCr5H7qQZTZ0UBCKKXinuUHYg16hl
KzRBBbDJqyLNrlKUcPVlO1pyYXlGoD4oq0A/6I/eqVTASiqmAnKz77DZAdwNNRvwmRl18HU743EO
rEcow09ztEy3jRbjNdLLArC5qkOnVET9KTooc0KZtggsIzymhQCM6WDujRZLSsYuM4AXFAK1mEaB
VqWUquay59/sd2pe8Cfo02cj65dDk2AdBzs4F8Aetg32ckMMubLrUDoUIP+gBYUCPFbtthgWr2WX
mA4qexNHrCCR4nX6F8xS6exjpbYgxL/TO+EXGkK0xKzXetEkZw7n6xFMktMY44OA6QacPuZQKoIk
mHObPuxyKDJyKNopHpNOMjIn6OMCX81sp3TQQOshKg8lv9KESNUa4xJAb0TpMzLRK5v6onGrsCyd
BcuFqq16Z5lhCeDkZQLn7a9lfUC2IAh+ZGHtCGNa+B2gAsaVn8BC9mDGsJGjSWWLBuk8KwKcUuWV
II5DXhK+aAl1IFD3F1mNA98a0i+k7dtcnG+6anmMjQ49EtivEdVSbekUHWLSeMz3Q3QRMmF1x3Lq
8HMo0f6JEOeSV7Km0UV79OyoSVDARJ6zRMMjXTnooDXNEPthubHE24ZtoFm3yqK2h3YAdVAP1q80
B2IAu+0ZW04vERHNs5SndpWm6XAIsXs8nJSk1PiFabXlrrV7P+0o8SyhQtZxSL8pOBeQj0GWAgf9
nsX9dYg+sj0v9EbIKQ+aEj70PQcg6h+4nK3m7XxYC7oEjg64jIrIfzNkf1J78Uvf4ws0jupjmJh3
yFccogwWi6RRJhZ9CYYYWJiamcWx5PcW7mX+Erbfegvb+xH3BdJr7ce9ts8jNrVUXkHQBNUczPNB
QofE0J6zKQZdCGNuFoA5lgBh2jzKPWoJ8l7a1sDUyn1fweZOQlC7ZTkPztxYSEesVE+S3CqQigt2
FlwFCkWibD6isuoHMWjZkgY8QNL8JqMEv9eNyO1rg/2kcPsF2lHbgFvum8n63PfLjVWLN/JAessz
pHrwUw+dEBPkmzFotD2c1Vta9jmvijNhLiSariDucWyDDBrVFDClMv0MoiS6idhGyhy8Rj2cApkv
fJ1p6b7i3x1II/u07UqqnVA+ykICTi8EmlCjNik0/ey2Ay4EFv6rXO8syKzlfI2PGeV9MgrY0WAJ
2EQQsZOpUm3FKt0U9bjrVBgPAoCJQsHuVUm0hxYpMywnnxTpa1PDYRkUK9v3zAGGlPmLBf5tP6ET
DtcG+5ShkI4galiyws+5KKwjemdOP0/SPi6n3sGrVd01iAZexfXwNahh68JCTR2YsDJkkGJ0sy48
tnraHGO5XMc8sEDq1cVSZHySWZafZ+AFujjeSyie7Mp1oDxVTJbKKQEnBbm5CWc4NTh0DlZ8QDHt
OsqsT0YSQswX5e8RqJvD1BU5x+V6/hU38LowYsRVNgqgjVkFJOqlTHeK3MW+KE1X4NJrPzIzGhgT
unCx+ilMIBGbObw1yFvkNoNLLjZ6IDIF8Qlje3CLTXcI5bS/R4UInSa877zQ4jaKGaHWjzfabFC3
15J6hbicC+R4OFBd2zq8TcwZyMDt8FewwARH8vEaqyy/UdnrmRyJVwbWkQypgJX1jxoSi/txHj4L
oIUPxbg6SmsWgKk9r8A4ChE8DcsIU4S9Uydskw4NqNLcCzPQZzpXXOxybGOHdv65oKXpgK+GVE9h
p1atCiIk+B7kM7Mh+DlBI3yv22TNpI9chHaw44yrdQRj1MFBBw28Ej+9AedyfoXdHpVYUyoYZGL/
MaPhZL6O4msfq40vK9GDNDBrRqJDVFL5EOMOMYL8gJq2iutyFQxAAbjyKhu+5P4c07mGdTrTFjH6
1dk0om8ScPeYe/1Kwrs1Tyn+aC0lbS9cF0n4OQH6vRNlbE2n2bKusPiEgpwkXJ9MbL9w/TOg2084
IzCx0gp4yNAGuXqZIN5AllNwAoBm0NqDZ064umvUGI04XcmoYNoWf83E0MkRQYxdKdn4ayoAmDVT
io5GxB0L2eVi7foEGIq/5My/azzmbuumPlZztNcW4GoRmLvZ/Csz8sCLEqDSwZyVgJ34qBrUJU9o
7jChzY/8zU49U58I8pg7cte8Amd8aACTd8OrmXOnbjDN6iUrcBkn1FNBplZf+qb5PDYKPb1gvA8Y
l3PguGZaklzyNHAlsD94dUp7fP2wx5Ve055bcNIJhauEggXWIP6sWQNOOdnPhhsgR3uy1iOlWyvd
EdFrpixifysL9GOWVMVNzhIcZCgwn7U6J8CGwF/9cmKlF4EZpZgeAkpvO+GlzbvUNQ4sIOZ2jAm1
qLnquYLTN/xeRPJXCZVzEGxG6kupwUrQG/pIgfYQoobqV1b8PRcyuF7ygjMwBKMsjMP9SEV2bQKk
igIqtLyCuiczmCoFoEl0SoCajBa1uQoM1rQENIqR++i1Cm9KEFocH6OxL9GF13rKGb1zpjC1uUPf
h7pVe/j/guOHuJYirGpb5azePadm8LyEPVpmAewGpmITYK51g5OzhDlA17TKPXC9ETRY/S4tYQBr
Y3ybptIj11WN3/whM9PGFCc4JAxcJhn8gTQ9N3DMmXvhRQcIof9OHYVAMPpgfaaWV7E13lDg3KtT
TVG7qmXIWHzE4pdKV/Z9QRWol5CUOyxBMODA4bv4hvgXuQnFp7RAFigyX6q6Rl1XRSvXaoI9uJzZ
RcGZjToC0xXQCtYKOrAabaalCqHkTMmxmKYv4pTcGKV5OzaRyKz7C+iP+1rgAEGTG4I9+sJZS+Ej
chLt4hokVW5AqhThhy9RvyCB/hCq491sABk1P0cIYGno4NAyOvA2mCM2+1bKIFDCsxCa8CVFjdlM
j9iTYcJnrr/WAJVVsbFA1R/PlJ7BF8SaK2TB9wBV3Eml8lfGR71RXsw5uZVz5Zcpa2QWwS0UtrUW
w1ULP6HFzB0temiyUILmmr4YMfSNEIEDpITje3GIzbv6arGAqiO1c6/3yLxoQQGSei6/FSSsay1X
f3Hp14CPgNu2ZGWHqW9zrKv+O1Mox0g7Vi0bjrOeHMl7/iGhr6VDD0wt7WdvhN9xJeYE1PtHiy0E
UBkijSkm2EQqrS9pSNGo8hQcDCblMOexhMvwoRSMDk2tnB5NYTz04GjcKgqg2ZXK01h0n6OqB+WQ
MjufKhH6vIzjYdMhm1uCyq7G8lczGS+mUKHmh1qoFRaHZo6fyjR+HWOFgd1Q/bXILR7b4Ywi6VDn
XNpzX1pypHEFjcobi6KhNh+0tDJRt6bbCqu9cwvWN+bUbMpIloGiABZquuQ7vJ4EDbjPs9DTZzfi
T0MN6HM+RpZSAIBsBM5KuoMrYw8+Tn+c6tXtwaTxtijJPrFQqdZCiEK0VLKg9qIJMXdBA6sihLMf
CNXXuc+v+CcIJAbjiL/UCt+MpwhAO1g2nI2oXuZu9kEzP1YCorfjater5LjOjfyvLuDXJ8V0qwlt
k1oSJL8qkydp4IWp/bVQK6W9ZBlMm+AOaKblYPODblR1jwju1zLrf/QdHTGlAlTQrpdhUVrcoWuf
uAFhMTCp4oqpESlAoj1IIctGU5AJLzI2dM8XEMDSw9A2P7OsShwrK4qdpfM2JmX8mWZHI0rwnlgq
3GOy3gsNABuNkN/rcl7emhaS7syXgMrDzE3a9LmS9M8tn3WnBcAoRwRTmCh8pjGY2YvFrd0ohz08
GFtrCwV8yQgpB/RxL4A1z+DXWdcQSbsnZIonxARHRATrzqBfQ5uTOx5Og4I1PNBoP4bAhukDApJP
9NQT1L7CnRYtBDTXvWVcZTdTXMj6ryDVXjWcMmp9QD9DQ3WklJ7ziXYSoHL6OFOFYUJL4wJPIJaX
zL6OBOUxgxWBOQlS2WYDIIXSEG0Mnpk9EYtI5lAOPAUifRFBxxCuKrVv86LS3EWSqDCzxpXqfNdX
6OLLGUY2K4+x7PPjUPermINCz5f92TC5Yh1DQE85AXI5XVwoUvgfcT9wmF2xNsoWpjAeWjk6qz6I
XSel8+5IiM3A41JfxB4oQyYoaORxmuRT+J0WNtOfst3r8wy5OaaHUItwgdj0dAuFFQJZ3oq9fDdi
o4pURpvYFLFo7E88GY4lN5OKDosWdyAGGIPTwA+1Rj8I8VWWzCIM73xwQkkm77Toz5XpNf1cgwZs
/WxSvfwtlPz/h74XZHd186OZ73/+r6bEmu4//3f4VnZ3/Xf+HvkK2n8gnqsxnRE1GNCibDBU/Xvm
K0jif+iY9WpQxwxNNBSZqf5/6e4y2lUQpTQ0zdQsELH/PfTVJCbFpomCg7L+eyYj6X9BeHcVt/5b
YHlVFAYkx7RXNXUZkTsLZIHC3/124msWTIQGyNW0k34Cy+/FX2X+8OZ9nMMunCr7rjE0qMaqybwZ
eJlobLALqhgmuSrAeSheKPr83E0c/Huq3WRPLgWsU19dCMhEfPNQpwE3it5SI4udbhAQ5pazOEC7
7NI2r2cPfpjf7j+Odjozf/90aCe/fYNAfUMamrmwSw7NQdkP+96zjvI++Vv0+kTz+gQBcu4tGjJT
edUQ11W0eYtCzlVRbDkaJ685IKrxbN1GX4BneaFjutZ9YH/8WCyj9y/xbbzNSww6yxCMgnh0f3ey
jXmSHRxUB0aCE99dfLoz0eAQqYAcKHQUQ968RVE1ktTskSamrW1jcmYnTnqjOvWBmbcvXF94tvXX
Tle9dhJtozWdDXWjDwKtbpinbnTdOc0B9aF78X6ykaHayS+KO+/Bz/1RWDpCtPJ1WbTE06WSKGPY
dQUPOdrlF8nDH9Ppb2F8OBUuti48LRvt0K+6eyHs+rPvnlY3SECofxuyuL77N6gOtRnhMOY1vmAw
pSIww7CpKUMlp0DSrimlHaqkMT3rqd5ZZf9yIfrZL/sm+rqu30SXKlhAcUt0yFu+auM3tg+u1Z3l
s/UPyuHjaO/TGR/2TbDNJslDJWhQGA0Bcra7ABswBE403fuDIIaqGyRt0uZ2J85DLyQKzri2IP+o
9Wuzc0cYjf9ejM3ugz6Zy9wGEbSwlIMiiN9Rcd5nk3xhJ6zv493SQPdOXcFDzGk22y6EeR41WcLF
vHuCYwGU/uPHOJdFZHazLEEHlgmyWfLAvoVeKhBuig6mj4/iHlEMuzyENoxR+1LOOpOKSYyKyJmq
k0m2+0tKUTOO1q+fHcK9su/2jF08JAsuLDLpXPp4Gwch/bdLutWzFsIecTDgQlfbb9D4ultTZIvK
+TMDluoWmiXEjeRCUpbPPqGqKJZumeDKtk8YDhEuGHmDDhZquy64CRttpqviILvpMfXVHdxWt/7M
tWe32IHXOrEduqltPJg7rnqf6Fx+/fj7ntlvlDQm83pTEoEmbvZbyV6cSmG9FiGAzgS8hBQVpncf
Bzm3iBRkCTWqHp5b2xYpeYhroyZCmps8RiRXC8IuOxHhhQNu3KChd314YfdJZw5bdNWs3y4JoiYp
m+3HoCUkT5sYpvuTB8TajdOr6kq/o8VPQ9GhMdf/SUgDTB5ZBbifqq559E2ezCNJihZFBEDiVgca
7j6NiNAHY+2DZHHDT9L9hbd67hnfBtwkZi2B4EmT+J+A0OFDv3Hpzrn/TwJuFouhTkk69wRsHIiw
NkgkSCQuplue7qVO8Vm+/fgJ19p1k9wonOG5sXhE6tzNG9XaLjKFAPz50GBeHRSFw3BdoCtWPI9K
hnkWjNqg+oPkoADXVHSLMo3b/+Yp6yqZ57rAHm2tLYQdiKZD74OHRphnB8Zllzuxk/j588fPem4j
vo26WbDYKv7fqEJ10zV+O99m0fHjENL5GFh+rAUM2XVzWLRNFfSAldYnU15oIh3Lm+4HUi4eCJqD
9JkB81/xhceSziQ83uY/MTeVWqggjqLVxFT95gCK65BiMLWTbpksabd0zw6dbx0RmPeHr+KPP6lK
T6KvK+zNngwkmd5VS/R1T4I7vGLFrnsSf9+78cfFHXnmXCGcKat4Tq41/iYcgkBok48sHUgpvrFP
PMtND4wYbc1P9uJec+Yj5hEXzpTzb/ifoOs/f/OMilDUtSwSNDkEPrNSH0L4bedfOjTPVBpvn83c
FALoMQRFrxFG7mrhKbZk4VoRpPzCw2xw8r9vYydhNkfzOJXm0q9PAzqLlnX4uBbZgYML+w38BdnL
HYhczh9sDKprKhwscdbb2ekrbGJcjzP43CQ25UVytP26MczrdWNE+/HT/2RjnPtqpmxBBDAkdTX1
OQ2pdpMyZ/Xvrxbue988jJ7BrfPS5fbcigR3YircyVSVS8tpmAkXIaTRBL5a9hwIPzWQinH3KTOs
C69QPncYWRqVBC9Q1s3t/U9PYkBuUBV3GapAv0D0MrByRh9avQNV0l633OJrt507uYwkHuGH3abe
pQ8pr4+zOTFU0EQGIw9lfa+btwp4pcPojYvfaA8OilF0Zp2wp1uRePJoF88ARp3CRXtrDynusWdy
5Zi3zXhpEZ956yd/xmZLpj18Dknmz1jzQPJaMKGG2THZtHofFlfeYSjoFv6lpz+T3t9G1Tc7FOlx
E/hwJaCTMX8LYuwjFVw+8HJ4+ni7XIqz2aKaNgjoJUB8U0oDOY7GDq1HJYk/fRzlzAY5eZrNylVL
BfN6gXcoHpn+75u9Rh3Fkjl8HObcAXUSZ13Yb9KntuCxkEBK4ICibbGj0/RXcyiPIxjk29SWfO1B
9EAP38QG0vS76Obj8Jfe5Zp130TXeyGLgpDoBerTKeC2PEDfL7jwxdZDdrMtNJDQsqWRbyxrm98q
mYFHMFE6rYMcvU0f5UZkMv2staM/mOPjv/xMJ9E2b7SaUTtNdKLhCX7Ev+4akbVbPNq9j8OcOyo0
iWSjiLRAuc6vu/DNuxviLMqGifWe/nKml4oqLXRRtIXeQF+ysyvfvLSv16+xfY8SnWCyy9o3kDY7
rDbp0ZC1oXwCwXoYHDxGXc7bPRZm9BAc2UEE3L3wlGdSmvY25ma3QeMGxjESczyafvuYHi1b+2Z+
WqOJe1yaL4RbP872ERXqF2tlEtHp2mRQEDhVEcotVTZYSrQNDpVX+uY1cJcUZWB3vbBd6m+d2en0
L+gw6BzBGmX36Xe0hKbGw5OQa4m4XoPxzN1TAu8vPNr6praPpkl4RfI6Ve3dLmD8aRimgm4CyBiu
3i3tUOVmbWOF3qU21rkbr/Y21mYPtJz4Eb249QSYfxle7Yd+fg0CyUPnybmU+M8ce3QFFeCjosjl
E57Z6RsUy9G0ah1WrOrLvzRH99E591D1sdcOfQum+Sq3e0+ym12KM5mPd4l96fr7PpGd/gnrP3+z
GRsxVHIpYn5pDtqLgHFCLZf4FeX+xx/x/Q7E31CxqNQ0WJS0ik7DpPMoiWMScymTCjcs0psxlO//
vRCbDTfHjNR7bHngkesOTvLekrUXQpxpT5w+xuZwU2iiK2G1qpkcF0/zJDqqmIbS41mXx8XWxLlv
w3VWZ3xDbU2b8PSl1bM6FAhYM6wE7V5ZoKKXJ0jnFzLVmSiKKTGJUjVZ4SNtFqFRhgXMJUbmCjQr
QRmOKdD5ITT+9SRMPSsrokXpTKdwWznHXZ+UdQHVqXuVPMmJ3cgD/tHtwieq3F3sJZ8vde3OLLqT
iJtybkHcRGQ2jCNgWtzrQf6s1pPz8aI7kzBOnmp7vQqgnGZyTozRjm+7J2Vf+jnVR30wvsfexYPs
/aFicH4x0lN0Moa0TRgSoomCMc4RYpk7404/Fl4O9HYHTF/2Mhdg76XF8b4CISB9TyYY5EXoqadL
cAnFrNVr9ASQFmpMTIduWukqowaGSffxm1wPqNMsTyQWBsGo/2k9nEaSZg1c/coqmwEr7ZqiQhls
OAzhIgI8R3M9V+/rKrhwtrwv+NegKmeLIlkGu3cTFJdERogwwAYIOU1/FUioksZOFr9+/HC/K4z3
T/dPoE07RRhNMJYpgZA4+lqPIBCRkx9CDSYFJqBgnA99Ev9MpQCBjQCTyAvhz+1xpuHmWkjSqTc2
nzFDgCqMsDKzzQUhW8cIBB33rtbIvjCarnBibFBpFyGs2AJEmC9tC+BVXDJ8jWJLQ1F9wTYFlCsI
RtpcOFPHF3LQuW0EuwE7W6byJotgk1h7KRqEKROhZyFPeN37qDY60RfzDtKr/Wf7CE43K1oSRSAA
2w6lUcq4PNfkPPEBIF24L7zmWT5Y37gw3DY3F+8qa9Ww+fon4dZ//uaQxZqtKowVlYTkqYde/xE8
yfVkoxdBVwSbmX/9sFVFhZm/TF9GZ8h0Gg7zXmtElzSyc6gIRdjAXr0Q4UwNb6iiKbJNuTLotOtP
Q0xwGzukHnmBvukbXnisroClWt/hSdiFW9wIP8PqT9YIE4G10UPB9K5J0Eoz4ispjAP1pnfDfYt3
0S6+xhTMa/zAzn9c2DPvy07oTaqMbR49CUPaJqRECS0cUHlEHNrWMXXkxWhVeliLuZgJXHq4M2cV
0cjqpiixMLcNHxV1jgG1i5UPjucCNhkgnw6A3b1eQ7h7tUqYgFBI0T4zp8d4mG7rVTMbtytZjj9f
ePKzf4vG1NCygMjI27uE1QayMcBhtCevu4ZQAyzKzn+PtpLHwqUOxmDSuRDzzMmmcolAnsGiOqQR
dbqgQI1bWbfw/ChaQ/Tewx64GgBy71QPH7yLHadzldxJvM2WXMbcmpExIfN7o4scmwsPGplH3UFO
jPUky58vPuKZw+Yk5GZbyuFoIBvDI84PwwvgueG6othHW+dnMkOK39HG3KnPACCT3ccv9/z3/Ofd
aqfvVpFLra4aAivao45mTVw3FyJcfJ2bg1QUkyzrCkKsDfu19QvLBelot6X1m7lja1/cMOdyKmMe
lcuEIvGfTQYKKqtPywIIZetOzhqREfCeWehO8NcNql6Yaa3vaJvCGaczz5JkmZNq8/Fq5jLYdK22
kuXtWHmzDiHCsP7kNTL1NBjdS+BUtgPXEB0QISyD9UqteMPdss8Btd8AnbSxyvi83MHY+nhpnE3k
Gg0DYAIAxNRtawQqg9ZmqrBeroVP0c/KQ7QhcKZH5XGwBe7YHPr644WY8pl3CerBEin3uNdvbwJ6
KaGGirzIDkr5QbQjW9oLLnBLX/fkq0vtg3OLHwQcGD+NsTLtptPFD2AcNzeUhe1I+bKM36zpwnTu
0u9vKjvU7gJklPl9yJyQf4D2ShdgdZcibFo7DeZjE5LcoZ1LR6240aq/LnyPdats17aJiQKTfrCP
6vZ7oHzWzIj8ssiO2Nwchz2QZE+/YlxqfxzpfcfIAPP4T6DNhWwWw6FJyhWHdVwhe+lNz/Ck89sL
L0w6d3RbFPZcI8AkvatO4Er0WoZQNMk9v7W84DAcmebvGv9y/+Rs5UoUmQYOiFFteyXTx0qphxSg
DYOvdSIUMfPSKe5mB4VK99Jk9FzLiCkwpQJl0Ioe3eShYkHKLUPf29ZvdB8MtFP74638pX3EUvRm
/grd0ta+Ww/qdWMXfvBj3l88xs5c1E7+gs1povZmgzsHfwEionb7HWUXrqH1Z/1epZmquOUB4ed0
Zz5CO72wfM7kYJ1uIxdu+o7AXjbPbhoRLuItkuFz8glOXVE+i5d6mmcgRvTh3sTYPF1caxlSfcQI
btB+cIqv8CWc4YjsQ30AxOciee1Yh0un2bkn4zCTME5BUOpdg3qQxyIpjZmvSuUT0+MPI6Qv9D9I
9oA8/wmzaZGZbY6WpkoYOfvdSk1emOpDPeqYcQV32nc8iC5v+nM7hKhgldbqVtK3MGQlRHVa//1w
34on1AZdmPfDHuEBcP673PuDhK9rOnN8heKVftwmXQ60yENTVWmqUr4f4mF1pumgwn+cyqQ1r2+S
5kmYTS6Tk2yq2okwUNS88Fa2mUEtfr/4cvSJHXFl+CgUiADUstvLE41z64VsQ9GhKppubg+1NB6w
OY3p2gbhjYo6U9DtC/nTx094JlmD/PonxuZgQ1wENaScGCuoD+FCBnmSiwX4havkirXfvEiKKnPd
cxQE6389PaCNtsBG+DdS8bo6UD6iBgS0b4XwzOkudIedevdX5kSO9Gh8M3cYD7loZopX+oUC731a
W2OvHQiy+JrLT/+MSRFHua3J41My9b48mWyJxuy8JVVQBxaR8LSSRPIEQcgu1EPnX8A/kTcrKRzm
AXIzkevqXlge2v7Ck71fLMxM6LlyNknc2d+dUOrCDReTKMjj36uu2SkNAiTaJeDsuad4G2WTOIdE
F6teI4qwOt8ggGqM3z9ekOeeA08h3VJ1WFq6uankOlQX5AwLMAhWkdvoGgRupXSmMY0v7O33FzVL
fBtos/KRTcBth26k3UScb2A9CkiDJBJUhrtLmf9sLLByoKkgnai/z/s3raEuQx0KLBsY8VzC+KiD
lF5cBcZjEe4/fnvvtzMP9SbQep96E2iKNQHurs7bYzsX3lrkCf4f0SVWELABMJXcy1Nt7mVqaQmD
nIuhvdypxxW6teyFL2tbCDTlw/8AmSu/Tx8Mk5ldiBLYY3kbL+tlaQhE2jTabnD6L+IXFAsXT3SV
/cyE2cYv3mk/jV+NG3QpPLheP7qbSynsDEDPkig1ddR0JIlG8iZ3IK0dykWQrndR4Y7Lm4uUkGs6
gZcfZKe5Wakil+Z2709VbogIBJKg6V3TNt3uhjjWrNEsc1t/QPnBN++lB8kGN7uDtb2/tErf3+83
0TZbAt7qpCsS0ZrX4Fvgq25wwCPKnV9Fr6SHeTHeu6+6ibd5o9rAAmvXeMiqLACBmbQ5rYeeu2Kv
wvyXitr1504O87XLBQaYbimCeCAFTjdHoHRwYJqlYAqKKpHFjo9au21fKzG+syqEgrILp967bLkG
xBOTkf3fgNXTgJpeaBIjUZQ9w+9C9DzoF0rls7/PZJm7lmaqrMnT3xc0oYuCkd8PKvQmaql5WnLT
+TijvEtd6zP8E0Pe7HTkwoRMzKTCllZKvDJaCPoFr3MDuRwvrH/vgeRN6TorgoAAC1/IGuRdIh+U
/usfPA2nC9AJA3L49pQ0ZiWtdYOnqQXRq8AUVnmAVuiqsdJV5YUb6tnP8ybY5rDEcQrCvEQwZShf
ENS/7y4JF787LNePw7WU3jz/TX1XVXVjRYcMa2ET8RYrWj2LgWZeWAHvu0fMc2FDwoqgQW6948ah
CZrk/4e061qSG8eWX8QIevNKV6arvZVeGFJLTe89v/4meu5Os1BYYkb7shEbiuksgAcHB8dkphEO
iA6ZmNgG9Z2XO+odUn+pA3acwTZ+iPv6dftLXfYsUqjU7i2K0WZmhVcE6fSGaA4iVOifSeChOpQP
pF+YhIt40zQYKJPSY/QAkjtcPRnHJC+3+HzxlAcWqgoK6aDxccTmZ7Rc4eGILC5nhy8N5RyD8rtG
3YFrpMIG9+A61ZNncLn922DnczN1FVOyyDdezMaNsYmXTFGWzoxR8br+3ZsnEQR8hIJs+7MxjQXu
Dgk/pIBQwiZrXUUgePtW02ySx9/74s8vZNQwd2KnfzcQiRTH0Nc4m3cR8mBpa0DKTkLQJg1J28A6
r/VjvxNuwHZ8p6KJdHthPBjKDro4L4NZxLrA1XWQruLdjEGOf9AHRSK080uKLAc+CBMypIuGuqSW
KVeXucZyIFiLFjbUEb1pr6NBNblJ9tVO5w7jsIxvDUhdIgPUUuum+wRU3sg473Q1f+vs9kSKQIET
HXnXMAeQvlFAqhRMEQEcRxB2JU+C+bb9qRhR09ke0tcI3uyNvDRACK4ln4zFFVckNkVUjJoBr8P/
v1j831+MDu7LqQ5lEdRtyHfWL8NBskFs5IBQEB1lotvt+IhsU/wCJCa0OmJKl2DcWwHgX8238W7E
iI/In4m+SLB+nqwvHOooy+B2wGgrWRj6tfubGM1/nU3GvPNHXnB9GWUoZFAf6nVobNQwKnm+JDA9
1pa2iJgjz+6k/m5pTgJG7KKI4ysuE39YEp5gGCUgWTiT7rWVx6ZJTUmCXo1n3Q6n3Avvhyv1F5qu
HMVBCul2RmlC8P/AHnURWRw8mSS0UFKrWxqisFljdZiX90lvY3iUD+/WrsAcNG88n2Uc2EgJHVgW
uorpgrbULbIchT0IEY9/JXRImp8/usA6Y8hiWpimQeiBfAMVF6pBOxVWDwVH41GF242PEIZwkx9k
hC/y1AfODjLsA0z8mBlAfzT4+ukBBlB6j8MCIi7MhDYH7bbcF6fuUN4LXuAb1xEYufzc7195nop1
tM9gqYs5g7rlEhFY8T5vfAFzE4hDyp3upoqTz/7gSaA84HVjMZ5haO9Fq5JMdhe9lNQVUIOYUSjl
tHA6H8JNUFJSfDLXXe076Th5CHO4kIztlTG/TnqnESBcXNoQgq9FC6TaTi8MjjLJIH9rQSF/6JCq
2P6SjHAKd5plmeRJRMbczg961PR4x6d9AebqUT91swahX8gIEj3fiAPFMtEzLOo10U+VpUwisEj1
H8VjXwK5Ak56+yTvzRvp1/bKiC1QF7f8V4sZ8jyQrZPPVza0XS+DE7UAd9H3dLot1OcEiUW9fRx4
qUTy/beQKP+P2fUugTAtnmTRs9K+inm2A29c2N6M7Q78T5wAmGUb63VRt0AXVXNm5kBLDUgNtu8l
kTdTXqAjs71/TBwTJoEqvwrPQlnGWItyZJC3TDo8i/UpA49aFe9Fk8cTQX4vvXvIpZBEtIXBBDpA
nRtVHoMIj+Z+Dpyx7r4Xk/V7eynME0xmqVH51lUkMqm1xILWTEtTQtOz8eV0L3ot6XWzm+F58XI3
vOUn2FmrMvBMFxVMcSN7SvmMvu2yvF3QSAAm5QPY0QZZ5Hyfy3orGodBrYEOfeTA0J5KGTjA50GR
a7gld/6QvWUv3eSHZE+6ermOl2Xi4IdDnh71arRnEWNZhThJFihWopNEQGS/Lb5M2gfA62QLDnly
GuCNcnNMWITuB8/cGcifoQiqj9LnaPM5sh5D8TgY4QpRLB8hLZHdhKDJ7UFqOJbNr1Ebn5R59rbt
heEUFVRFUJogySKEP+eYtZyIkPXuoDuonAztugvvIXy0DcGKfM4wqKusSpNasmI4QzJfoXrG4mcu
KIebq8weXegHoNwCVnAQErsgpeFgM940Z9hkz1dfM8qDQZZqYCcH0sUz927+bKGJR2ts3S+OsVsM
nB1l+X5FQrmJJC2g7kDXzmLTAml9OWO578Up2BVoD5jujXsyevQPRlSJ6VM+RYGYr4QhLpXYLOUj
QUg/m9AlJGjRk+KjP8CHnYJs7Si6DcYJt/eTcdbRwi/ihS2Rw04HsaOk9NVcQjE4HZdrpdevW3TZ
bEMw92+NQd0xYjOHpTUDgyTcY1QG490JymN4ZmTOLw4Wbz3U7oHdUtZHooAcv0yxPeRgsQHb6uhA
pBRKoXbtl+ix4LWP8EDJmVzZJJjgtbInCxww0xd1D3N32F4WD4A61NbS9n1dA0ACCy2UOGxleNpG
YH8k9MaBdJB0U6rUNWOOGVploVMBBldbR1XaA/nXo4C5ojTchYrNjxNZFxt6rL4QqZDKXFB4DzoN
lyfm3SD6lrntbzIS1p/QfyyjhZP3uma5xjUgdelEqRFB8gVLDHMUhcXXlLTkibq7vZOX5WkZum+r
dVHm3lVy05gxYEhNGtyivnlYfkL9UdpHt7o7+iii2eCs8mIcgPansA+Q+sl+hz+3fwZvscSkVjbZ
oBSULyp+RW6hl7JYQPgCTu76xzYK61VztljK9FsxDzDUh4/YepI/HZK3/xC46X61i9/5hReu2VBn
IVlyoy0bLKz1moN1Zb1Oe9J6OLoKOqDt6LvFORnk79H+eP05qcuu1OIg1UTgYeLJbqTabtB0ABGQ
NOcwPHH3krraWn2qpaDEXorH7tDIoH7G4GI92q0LIjAb/K5QREhdXvcL461x9gXpnB20EPIoAeqg
HxLwtnbqKQO3Kcj3Mar8sG0ubKMEv4tJ2vElurFHNiIofWjAsqr7ULnqlQ9R8rYh/osj+8KgLDKL
RwsM42Q9vgWpFh9EVp5qK5BCPpLwkudUyDm6NI8vOMoczaBUxVokH62EWEWEeqc28i5Q4nu3MCgT
VKFoj/MMDJIvVq4i0BwEj7oPAm+eCRIXeIGEErHx+a7Wibjh2muA7d6A6gEUlDQbTe5O60ivFkat
IVPmNc+89BLTGlZglIuaMPgfIOsEuaa6QjEGzWQ7peI4KKZ1o0tVVTA5jqFIyhqsqphAui4gHBau
4ysojo7WrfCRapzpfhYMXjSg+cBrHYklaimLXCax1E3wttCDV5qDPsu+ghf7+MvUAnfbwlkWh+sF
+Q5kyyA0SmGNjZnpbYD3TDDfyvNbkt1t/31G1k9BS6EJcUsd0S4dEk7qEDXoL8KrBckqC2KH4Hr2
uvBj0qAZ2b6CX1oan7YhWZYALUuU6DHRglwVtaRckOLKnACpY959fOogUKaPqvO/gVCmMItFrJYa
QELUHhPte9JArKHinCDWbYEHLRpMcMFKUEw7P0B6W8Vx1hDvE6C2qRxHYY/XGCS6vm0vhvWCBtEL
0s8o7Zjox6cui1psEwlUMOSyQEgNvgqf9GTObvxW7TRO+Mn0qWsw6o7IamsBDyfAcOcOIFspbgMX
khzze7QHMT5YEv7AHlZ49IzsnOjGEkKgw+lDTHZqhyp+bXi0I8zrdg1CxZ9FL4jjBE0aLGr0Rrwh
MRCSvfa4bEvXWEB7CJkUzrqIHdPudQ1J3O8qKMPoqCXPcEjOYCTgvH+oa5djFqzDu0agHLgYLEYr
h0BYJl/UoD9lkxpBjSrS9BAeRD95IdQZoHoX7jUHqUtvG5+1QDSXwvKgW4V5Qsr8e6GDnHcRltB2
/N4VEfK+nNwDD4C6CvsY0pwRNJ4cJEiPopl/63L5aXsNl426COBN1UIOW0GLwsVMjYmUqFIYwGhR
3nYsH5Kszly7I+QGkPFNrtAo7yTPJjqbeCOE7NV9IVPnLNfDOYdgZ+mk03Vv7puBc5BZfna1MvqR
FxW5MVhgocHfvxfT3J7kYyw1Lmf/WEEEXBJmAZXPNCJlBGoaqaIAtjIUxqBT9AC5gX14MHaKI6ML
l1ftYzrCNRplEY0ArTfwopKvNXvKKfOVHAoCaPvFjOdN+nN7bZ/lXvoEr9EotytAek6oTaAJe6gU
nkg1JbxHxwjxvkcolaLpX9+TpkVUWrzI4zlG5uMSHXwqss6fTDj03kIUArJd0EVqkHrrnfAH4WDW
7+sbaA/jtyy2fkB3q4EuRuND95Vjf4BohMNrYCAo1C6A/Y4wmqH8AkUhKlnQZqFSClArg1Rj7FjT
+9wjWRwp9rxwrtPLRkncYWskyklrM/gEqhBICLExTSEat1UZQCQJGpe9ctdP0VGXQJ2wQO290R3o
FIDO36j2mYGWrCq7zkP5bdsCGJHe2Q+iXHiEGrY2JvhBXfYUi98T9VZNTvN4M2u89heGM0AMhr5l
pBMwgE+n4aHHlPRWm5eOoj4EwcOQ/3tXisF5GcWLzyQ8nSlO0A5aQfC5dGRIVIiNANGRnHMdMPwN
IODP0OSqohBDbVYiS0k99oDIrccUFInm4HZIJm1/EYYxogsJzWsYDgQ5Im2MCaQ3l05Hx5MZ4YMb
kb+o9ZVotR+xZnKuBjYUighIkZGkKXX66zFrlGICVIaaZjA5ononmY+Zwmn2Y91AhHoKNF6YXDc0
ug0EPYdJF+ZQ4RyPkl+CRXMPISIMPBKWH+sjsbtrQskMhSnO92KZ3BqXih7S2BxUrQM3cptCnzK9
XwpeixAPgfz7KgKarCWK9YGsLKjspbgZg/t/bw2YyDDwmgBDIcgrzgHULBw7q+6xhOQ1S/wAcqHT
4kXJ+zYMKyRGkhQRDmZSQQly8UqSzFEwobX0+VImI+/oTQMNfnnIvPS25hxV1iV3hkZ9GCOpxCqG
ghJyioSoKzxK95AWQ3fEaHMH2sgOUc4dNww4wXB/I01zsYNmUrTZBL9DWnVU5AAiCDcjgW7t9H3/
898z1JBJrxUctTRRxezgpMGhao+zA72EXfDNam1lZxyz42hPvGoEywA19CFhtgUEzhev57BRQyFe
sLqmFh6raA5tLU85L2gmBuguPqPgS9r5sGoxigjX6qhzt0uj7ha0ARwXwfJE4L/8G4J43tU5WgSz
lLQOEJHxoJsNURRdwNsmcqM5lgsHuw4ZcITHu8gGiMmCcqICFw4pVXecvlVQ8B1M3jVPPjJtc4SJ
DqPyYPPBpXS+nBbMGeakjdix6/BH/6LixTLsNa/t8aIlfC68rB3r8YdinqlJuF4ZrKyFMkRiKEEs
t/XyYpc/EKmTZg+J9MVpbsJfGHjk9sAxPhnmddAvhrgJs790asAYm6GOG4GEMiVmcJemewA5zuRO
Gcg6FBPacBwXxfh05PJAHxxyrSCSoHwtbrBQawMA6mO5Q9gPHa/glxSlB0HCsBUO9X7QQq+JexuS
Hi+RVO+hv+lD3+MEKm4eMzzjTGB+Aa1yaCoAfQ7dxmDqUZTneQThQeOQyNB6QeDsWSg7Xi0zuKga
B9J0Dq8Az9oBDDEZRDKBHBXarOZSHqYJLXq6UkIx4zDM4BpOOUfxEgRERGDUR48yutcuOvLithks
EHsiTsvavTImR8QdB60YVE6cw6h8AAh1WhFBAZkfp76nGVjNkI/YwrIhk0s/iFpOhC4k9KyRU8Kv
RV8mEwggSN7IJYdkIAWY6noTgYKqclpk0pW6/dVH4mOogdK37aDDlyd34BfeK6H4fdtymTu6wiX/
vnJu+kjyrAR3tO7S+moIZYBx4vhLezxfG2UaSjlG5TjH0OZcECV05m4sM297GTwI6mUqLJPWLAaW
YZpuLRyk5OVP/j6Z2cAlCc9MLcHolWnWQixhCm+QO89rDlEF+e/PnTLZoq+/T//+VA/EVoF8aVzE
pq22y/3YEDVRL4unh+2lsL/4FxQVWEtG0y0lohxnGK7aCSnTj1h834b4fAdsLYdKrlhSWTWpgu1a
Zj8af9fyvZDewpp9Iz+20knpZjcSeN1Hl8/Fsz2kSWd0syzacUgrR44bx8ivYuF9EKE4rdghejo4
K7y8RQEGHTIVeStyWVMGgX4ryOD1WeWkEWTvooaMIIepcmqT2nSkwIIYX40usqyvtdNOizF9MuWm
B/VUyR51OeSYD/lmF/tNHmQkjwYaDxJnrk5xUUx9o7Q5hE9yPMqXY1YdKyT2i+CmHm4MseasngWH
vCMuV8x0GhcTeZDgQfecBBMypSe9vssVDcQqkJW+16qXWn7e3mrWZ5Ug7oLBb9VAAoSyVzU2Y1mp
8Vn7LHrIBe26UmLo3cf1sxJLfjsunDuG5UrWeJTtamNe93IIvBKKqfEs30i9/rS9JA4EPUrRBMvQ
tDIgIMYUL4qzRLL7vyFc5HKg0SARhMLKnCKODpUwP25DsPzIap/oh7MRGUMo6ICAXqlbG9OV3isO
xpU4oRUbBs8+SSOdWhdkduil0JsRpj0vneZAYgjJExVPZhFS7Bwo5mcBc6dpIDJGVp06RZgHRc7B
BJScDIaH1D66wEbB4ryamQtaoRDPsjqrhlrJZjeUODzqFa50I7+Rak6Mz1oIBjIw8gxuAdKwfQ5B
HitqrsE5zeWdrkAUpPi5/e1Z19UagLquBsOYx9QEAFSlwUj+Yha3Csg1VN4UH/MiQVoO/FcoD0Bz
gcp+hhGe6hL5+voIvYqaqH0Zrm4I+6oQ3tJO+KmW4BjE2yI2Rw4zA3sTLfQgIrdBGLjON7EbFl2D
FkflKLl50IvhZtR4roZlCmAS+xuCOqWR1lQNJJUqp+lkz0oUV8VwH5LA++2vxXLXaxjKrlHyFSwD
Ws0YExAl8IsGkz3LkLUd+1y5KmoRqZQeKt2lNhWcWj1vDylb7/EUyaMOyIJ0MtXXgdfWwLob8JDF
awdcl9rFvRdIaSq3E85SIAy7oILM2GL6lRT4QxJAUn34g6O7hqOWE/egfJZCwInxtRlobtXmtgDO
vu3PxbSK1aLIpq4cRKhP6LLvgZJFoi1UuRtYuZ0KvOY55hlewZCfsYIhTJ6TWpK9m67F6Fen+qa2
F9B4sL0aHgzliwwp7lqtAUw4L3YSKN441OjPfhka3qONvW94GproPoc6C7VvmhCU0VzhNE3GsVAX
EKvuy4AHwl4OZgTA10u6eamztEhWUk8ilqOmDUScQaNoQGqteYjBCrq9cczloHcfk1M6noR0DkPM
Fsi7W/CxgXElBgX0865yHNptEEZuFa+ZFQrlyWOMQnQRiRxJSW94anfhb3DbE4lA8GxC8oyDx3RF
KzgqmAu6UMxL8o2CPEH7runM1q8x2tUWqCHF6yT5Ex++gqNiua4QmtzSsYeZcKtbxzDkXLScb0QP
v3SFidh3wHKEGenvX2XjNT3HhTJdHK5y6P+A1PeiQh4JwlJMCyDEeDmWZn8txiZqgfVuMmc3aerH
bYNgemxE2aAnRtb2gtZe04JCUBLAFWNxVy39j2JIH7YhmCsCa/ln5QD5YcoGUk3J9dqELr0Wnyzl
h5Q8Lv3HoD9mocHxPczPs0KiPj9GQaYZAkqVk/RHK8EUWXA/CrwZfeYRAlUIglPINGF2iHIJmRzJ
XZAg92CMYALGo7eKR6+dnnrzVg1eFdCMTbX6E9qocOa1Z1i/treT9cVU3H8Y6kSa9WJoyUA/fN7n
+GJRcR+YBzPmpRMVXAT041JVZJO0PiEMoh9g+SD10MIGQGqDJbs66E567H4iF/ZDjW1Iwjg8DglG
JRoFTAwm4a7Fsi6GYeta7IoUOQQHXLjjxwzP1Nogr9gF+0WzwaHoJPuULwrDspY1Kvn31YVYh80S
DuR2J7MTtQ1G3spNgQraJzewf4BhSvwTqlxE6GtU6n6EBkKeROQa1jF+5o0QzXXb0qpd0yjN30mU
Q7RUNjEFGS3fDXUxvEgF83tntOkuztGbgGKw8WcfHPlsEN2iHEEPsk5xPzexTjbi1tx1d4Q2pPUV
MrxF6gOZM++2LZhRciN78AVInVO0YOSNIcDCJj+5G3fBIT3VKLmRQTFe4ob8qQtjxrQWcW2ftFDn
Hxn8igAra9zfmEhudymkPdsDf66P6RTAGP43DnWvquJoNW0NnKG3zZ3lT1eC03jGMxEujX0eqTwz
Xw3tZVQfkLAGnRzlg5bR0itTbOGDHjFpQcRPckgKj2/RA9HcBdUp5x7/L+v7AiROY3VYlFyx8iEG
YHZqTn9p8QjXEqbxoVnKlTBmBF0oH8HJgSoYRRbaIHNZ6tDwCx0PS31P65vUPCVlYgsRr2LO8ABn
OJQdooQxNUsFHLX5Gec3OfxbxXubMzFAtPuZzQL1JhWllnUOhYkMlGhRZ812oIGeQZPvhJIX2bFw
dMyFY8QImQAQfJ5/oKQxU2VpoSoxz7eBeWqMyq6zt+2D+5mook4TQhJUEVUkQlHco97ITZoGRmbG
MQYAFh/1613kBDvhFo3ZvUdo4rUH9bYyneihuzGv5j2PrJpx9aHkhN5pNJuDNZQOv8C034L3O8dw
uPlsdHheFD+2F8gycwuuCUSeYPRFzYnyzuqQT3OklYQ8ToWqCyYcyGMZrSGaA8FDe+JUsz//HrWh
mG9G5Q67ioF+Ojbq+wm5Zq0l7P6Kr0HiUb6Co4de52IPr6pLqEmG536PkbFvGEj2rScRdDaRN79m
tc1Tz2XEaSDyldDMD+Y1Uik+t6B07KBMYkGpohI/NGNXit4A2fDFDsSJE6cxSsSkBxSrhr4IRBZo
Y22zHt0qGdnm2Z6gMQn6oUeI2S43WWYXtoT/8axDO7vbX/fyiOB0IM2HFlTMe8N+zxfY1ZO8ZMGA
cThFcJIFMnfjc8lV4+ChkH9fecpYEcuuD0c076EgCvFVDGUGLgSC3fwJEkvDkbBRiHtJ43noS6dJ
VoeuGfTVwgPQPW3RrFQdcgngcEIJM4NYxGcN09e8+bZ/72a7jaHDWu2Mu/R1e1sZM8sEmZBAEzKp
C1YYK1cwjp0DGXx99bIvix0m6cG/YTnj+xLcWTNae0GYjovi35eAMIVtglkYGTuEjfSa0U08ml2v
Yc1olhSTu6JLdnP7AZ10W4dK6/Y6L8+HJmKBcK14yuA5Q5mP1AtBEEg6wNS3LLrrIhXpb2+OniTB
20ZiXO+AMjEuioZvQ7vws/ByWQjNldip3v5q3CFzSfWb/v8hGa9R6DJIOoej8pKJNpmD3AOOlLWy
9lrI73px39SyvSRP4Ri54yj520sk19G54zuHpJyNWORo9tQBWVi3yfBkaQ+tiCnD8UqKX1reHB53
P6nopbNA7RMJQBvjw4AGCeE18i1nWq77z1npwJE5r3hGm+H5+mhjQTG0gxnB16gPxUH1Er+6Gl7J
0O/ilKoHCnNh1+AtFdzwQjX2x0TtDIVrCZJr1M7KeabFKBniNDZv0/Iamffp8GMS/bSSvXmIbKF7
3/6UZCmXn/ILkNrcwQhVtWqs2EFV3k7i1zHn2ArjViab+YVAbSYS1XOYEWMRd8G15hP+6/jUu1AC
/gdCkFw0yoFXojmhDETQ7ueAKKhAHM9ywuZAogA+vSrrvlgvjgo5uhEaJF2H7VOwpnnXV9cz707i
QVCPE6PtKtEqsKKoindFu+wQAB3ytHT/xBCQjRVRmMZTklpJ3olWGopYSZac6vJhGTjZN7Zlf/19
ahl53MxRmOHvE3YporYn7azdH4i0o4MKPa5/L4OKpNGQ008LCl1OVcUZqvzoh7ekYbe9V4xph3MU
6u0hzxbEZSKgpB/BPaFmgYrg4CaDg9aBT3mrtnGlfbwTMC76NnnTLvV5E0WMd/jZb6Dj6SlKqiQp
8RtA3x3siFxG6rSQnduBJNlvOKeYaYQW6RQDpy+aNCm/lCaCFGYa2dbgGKo3aX2tNpxSPvvorjAo
V6TLiyFOJgwdL5LBJaFXuhMfCe107f8D+htyL1KeT4McPLiQNJQgQAxzHuqJeqjrYHFLnHSGnwBL
HXimq/xTxPgffC2yQVto1C3dTFGQ9xnQrL16rPzkVnXTA6i8wQbDl/dgOPWzpVFfC8rrGP5JAbb0
tS3Pd1XJOQCMNwAeAKvNo76VJUFXI4+BEJ3m5QAi4Qh5xmFvXFcvjbRrT5rzD3J+5I9e7iHaNsEO
jr5Cuo0nwACapbQAbdyucQmDRLcvM6fzxFPuQ0ztLrU555z11VRo1pkkyQ4WPuruatoxlhIpSkCU
7+lQ56tT+zbdJ77hzZmjeYOnOMjYzL4IRj4Qed5A84Oz06xPiVDgk2MN/QH0wdPGtGmNPk6cKVbR
GvA+8NQaGJNTyG6omBRBuzJGXuhXrKy3UVdhUgycamR+D93tolM/6EcD+eI74sTy0m4yG+mV3l8c
ySM5I5Kn4nNuMhoI8FN0zKugzoBfQwfpTaSXvRjn2O5DsCPjcdJOBjENP0fFcp5nSFSYYKVWYMUJ
kCIg5WB/TWFG6La1+TwSDNd5BkVdrKYq9D3yHliUqO2btPIMQTpiiJdzvzJhiOoHSShepleSXKgz
Cy38Thrcyc33BhzKcf8HdH/4Quhdw8sN7WQXiapFESJxSICSHIZDP/3/dLXkLNfFd37+l7kmgEAA
AUyiMm38GPWZh0oG2pzH9pxdNeUvQf6TA7bCoDxZU2dLni4EQ9GgmIuXWsi72Fg3DXl5/mcZlBfB
NLWgtwMgJn84EcGIEJ6fCAzELo9xiRFl4ft8QVF2raJe30gjoFSEHrXoTY2M0vqbhbbyucb/uyty
XpKe9T47w6QM3NCFSco7YBa4QuEkE9f8pnlIvC0YUkCQ7/MeSeQP0vcADJD0S0GxAQwW5zd3oy9m
rJN7YF6uQ/kqzo5LgknkipfpYpnfGoeK8gYocOCWA86UjU9RJ9wbRnWXyPXH9i3DdEbQ00M1EuIb
IPSmrutuKJY4aSvg+NlT7pUonZUH7R+5WNaS1lCUtWM9it5mJa5Qrc9ssy0Nu9BMT4l5noIVIkMk
ELK2uLPQeEp3ZI1KWS1h0iao3QyQPs0wgptgtiG/N13N0zHZoJ/IvZm6ka3iS+6Np+1dZa/0C58K
uNpUjKIsBv6k/a6rZ6F9ELhK26zLGdNgxDOhL+wiINFKAQprYQ2M5EE2n2Vlv70GtmWgfwVjYKD/
wFTxuaUryYwO8x6LSMSuvUkUKXL1UYntNIxaWx4UdYciqIBS9YK2YWFIcieKmslfAnAGb/8U5nau
fgl1FvJZBB+q3uBLlRkc19S/CWHwU4+Kw7/HQU4ZJWwZLM64y6gVF5mux1qfOFk/voPI1m2DyYvq
nNODzVrOGoayjrgKWxTRweM6Gi1ul5sKQ9TmyJOJY3njNQp1sK0mFbrGwGLEI6nyET57FfRfvBiR
txjqUIuzMmFyCjBWiOnvfG8aqZ1IHFtkOd31WqhLzFLbNgllgIz9g5z+FF5G4Unrve2vzzpQaxCy
0lX6vZwW3PQVPkuGpltHmhLTWdr03yugoCpJBoXQfa9jMIBaSrrkSaZ1QImKb7F0gDQQ593A6IkA
ArQlIRJvKYRT+3wdfWfMwmgAQYcsyYgn2PQtLJCKANm7dBp6YzwUo9HbEeja3CYN0LquT6lT1AbY
V+dU99VqMvy5k9vr2GgSziYzv+Tqx1GbjGZguYgG8iVN9a7NZVdrTbdUIBc9/mtJV1L/JU0JoNAk
XdTUAUA3KYb4CVQtvCpYfzA/bBsMM/hYI1C2r8dd1ujRkDil+RgLHjgfULsAL+h8F/c7QmDLF8pi
Y2IOnQxVEBl16us2y2zlkUk20KlO2m2H1gTLq997MO1NO36mgnkoVnDU91J6y2rGBks0etWbzRMm
OvztXWT6qRUCsZjVsVsSdNhnxOkmB/Co7bv9ciQthbzg1MCfoeM2cwVD/n0F081qqtQlFlJHzS5V
ro36VR0Mt0OzlZZwirM8LOrmnDPFbKUWWKKJECTeS2bm9p3TIlE3FryuMt4Xoi5HNAVBl9PC/gmq
+ZAiTYs+Mnf7E5GPvLF3NPNTZZaaEIZYT1DEdpPXdokXu1jx5Mc5KzGpe1GPAz0ViCWY8+1gPKYV
595le0awEKCCjEQimsHPbQC9xULZhHOCvq3qZD3KnwIKgYu3HThHHVIUSL5zU6Vs+/4Cpb5PMRtW
l0UAlSH0K0JTLvLVg5Y4ElGJsDzju3XfIBGHIFir7Mj0Gp5uPCu3iUfZf34BujzOlx1MS6SWDX5B
12e/wKPitSkSgGXkj4a2E6JysbsKXQNh81xEwXUnRldCyPu2TL+/+g3UtwWbgCWl9YjjV40D/n7U
/By66n5ajGSn1hlPM4htSl9Lpn2/NeuBIE+Ay9T3QE0fRa4QEhMCQSLuFnDNI0Y+31U57Ka0J4c8
mWun7iw75oUKbF+/gqB81tK0U60PgCggED3jfUuqgZaTt0c8cImTtFyRc6cxj/oKkjoiMxSh9XAC
5ACCibw+SSD9LarnbX/C2joki0CkjX4gdOSQf1/54iTGdKPc4+uEYoFeo8FpSg4Cc+tQK8DgJard
hMHgHKLvM73LNUCMTmfsiQZ07YChX7GN3BN23Xf+XDZ7UegKQ1IAs7+0c0nUZBqDYiHBwI3VeRWI
1rZ3jXWroMX/bwDKkbRRLBggBEd8GgciVIorsNWpsWyjScyetOlZn35vA7Js4QsQ/YLnezgMnVrH
BfyGro+uIDbOZN0MPaeHlAkCZUNUndHNY9LEJoU8K1FBViXNN4N+PYnXYcV5PbA8sLWCoMI0cU6F
vpMBUSzSqZJUB8UFP++jG/C3fCvmzsvwu+xwHDn7xyxUWFAjxpAJJFsv+j4MLRB06MlBVQOiW4Rd
wQ89EcKiNnjP4wRC9oFzv/3JmDYCcgmisUGYJqmTpVhRj14lIA5pgnYep9Lvs+K3Uu4SXnTN/G4r
JPLvqzMcLe00NCTFYoGBOSscIQH5UsZZDnsHVyiUk53UTp3hBvHyRzfLaTgIr4kf7ybNni3c2KQd
CpyNEid8Y16Y1gqV8rstBCKaMAfq9DZ6IaRvqz1pWVV90knHa6H5zKPQ0dUajXK5Vj00S5YCjbB1
Ky6aqD/mj/gqRVFQd4fGRvMnOrBk6LNaB+V/XSrlVHK1l4NGB7h8v7wNJ2UveLWrYX/dDOpwvK4r
po/82lg6kCzlEfQuARI54Ji3F0GyNetl+wBwzJKOIcUhnuIa2QJnyAYQvB40tHfN5WEbhGcg9NNS
R4/x2BOzXG6D+/pBwq41XilD1pa0UPMshLdrlP+qahmUMDUxkGhwIaHqKKWzvaDP63DDBk3Kb4TZ
KMhjBIjkMGd2/kAEGoY9Bhv25U59mo5krkFGfco4SL/Ut+JB3nNLgSQC3PoJlEPRjKCLOgk/gYRS
N/lNj+bH7JV0NCw3Zm+jbPWr8Iqd5sY3jRu6fEJdVohK1D0g4Ya08UWbgZYGei4SeSUzGipflgth
t8xDcRwEqXWrrK849znbua0Aqe86zxhkAIELKSnLx+vmsw3AlkJ72dWHbtc8q/96xo3kcpGwgIY8
Uh90erPOxk6vVcREIJJ2FBAtm3+QqMUkA4Ydob8rSheBXVDJozioiBgCa7xrC4wBJcndlKbetrky
vtQZDGUqZQnlwnQGjASB314+meVRNn9qIe/lxHAmZzjU7VOKM1RmAuAIyG0K4mM1LnZrchr+eCDU
ZZNlopT0OgmAzMBORLS+Rr1djQPH2hhO5Gwt1C1TGkKZGhbWUqugjdFcaIxxnAgbATSosop2hYsx
+KBr5jRWYF5tDJF28GtP4x999y8E6hGpzRIUWgcS1JdwAeItEue2gfkOhUe5z14KuNzJ8wRt7ZQ7
NIymjtVcTOBpK1tJP6aQs1fMjw4nA08jQYBQo54nph5nSTvjo2vS4ubp9DKjPm9iWHz7oDDXAcpz
BZqbKGfQUxfl0OOQJhKSzYYqPMxDp92XTfb734MY6GMCNxT4tpDWPo8EO62X+1wQcHd091LkZ/Lb
9t9n7dX675N/X0WajTLnHcZgUseEFlkGTepw8LNw9rdRWFtFhC4VUHqAPISudpVtNoyGAhTwht3m
Vu9bTcA5gsyFrCCoWGtuan2s+zh1SgW6sSomqY2dxJvm4ayDZoyJ1GKO5QXrwIh7aFeW6mZJ8ri9
V5yFfJZfV1/EmoxxtHIsJOh+BuV3AcIkBi/yJyeACgcIhyeG70jP1UX7xTC0ZRgXOOtylFo3GqI6
L8qi9hZsMuNLK8sQFwvU9kE2yvltGUX9CA5Y3W4aMP4IvcRLX7EiPvwc3cCZJWNEdFGllVRcBDXc
Zz57nwmF3AsOTW6LwdEExRDecrzCGuNDniFSZl+aDYRfOiBGiJUl81XlMf+w1wRlV/QQg18WrCnn
B0tdkgmpMXIlzFDtQaSFUYHoI3mR/WmHcQ9322j+CxxkGNDwBbJeuoMOyrxBES2AU25HjwwCWhgW
zQ9EtJnfZMUIEcA8TFwe8j9Ek+N8bV0M+oV4gAfHSOyvsClvBPD0Ocsgv8alxcsr88CoQK7MKqWT
GuJmT6J2lRruZ6YOsuj5W92DGHCv3S/eP2olI3/54pSslkmMaHUSEalKadACWb2OGrd/QXMnOnFN
UHuR0bPSlbnU7kyzxKQbiMahdnJxy2u9MdSdAcRRjwfbKsjcVcHxLzwM6p7/P86+rDdyHln2FwmQ
qP1Va63e134h7G6bkqhdlLj8+hM1F/eeHh/j8z0DzMOHabhYJZHJzMjIiJZCV5xBNiztbJVOPUsd
9kMF900Eg3j3f/+KL9vDX/QgcQkArKufBcrQ5TP83ytQYhLwryW+bIpwMRIyRVjCrzBrb65BBS6W
9ScJmJ8e1ZcNYAIzOKomSLo2+tIJcW/kT/NhPz2rL4EI4tPjEo04St3IE4Mpv8X5VMFPpcNPP+RL
rr2SWXcDxw/Rs5sv0sn6/yCp+7cX8iXRNr2IV9dghZVZ/EyJWs8WtX56Id8gcFgFjn2Y1kd39mvK
FcVarc6A184XYFQR826MilXCXZH1nGdBw8t/jqvfvR6QgC4GH+hCgBj57yGAqN5i+mLd68SmxI2B
ibZ110x99h8sAzsgzAhGIdTcvlwWiwn7YZ7wu4Lp9xYX/nLX/jTw/N0WIBC3RkcAdTgIi//+S7hx
a9ioRyi3Bjdt4y3dhrv//Y/4e4UvW6Dx5q0fggCBGowH1htYBCvYNo7/wbP6e5kvzyrWSMeRL+Om
q1znyR0ieWctTgi6m4JA0z//pO/uHshKuhdxsIsm7JfXP0CQqx17PLSBVmfmLceeeDlGZEXitf7u
n9f6bm//vdaXkDYEljvDEqHBnC8uGX3e6KvwZEbm1wGTt/+81nfb+u+1Lpvlr5sNZo2kmSusRdE8
x1xNwtylkNVP3jzfPj6QcZDWRfjf17wuJA2dI0MR3BQtINTV1aTogerJHxjS3zWkkIX890Jfouik
lNWsHFWSP57HLfFgd8xyDvLeoYUuXdEAbXV+wi/Id+nB34t+OVGC1zaAKywKT+BPO+8LAa0M0Onz
5voiHq/rRP4GthyX7F9qDFBKRg+c/Sjs/e27/Ou3fzl2trE2ZhZ8jY5Vpc+vKwzArvV/chLg7gWH
5QvA9T/gLUd1jt1wWB7HbJteB7K8RFPXpiuPFGYXufsfGGlAZQJYVwx+EeLi14Q2sjzecJQnaM+G
JauhpmEwqcF+un+/mwj9t3W+PD4MEIVB1WAdDwwCyDSgl+SA0wrviSb7/X8me5EjQevl9Z+P4Hfj
2f+28Jc45o4apnoMC8Ok+zJNPMBSZ/NKWLhfhlFZOpeQFDhsbjL9KAV/CVtfE1uU4ohoBAoY5Ouc
PyhsLp/qhqcVrPuKKjVHB06pyfYJ5dBEH+v3H37qd1sUI68YRiF2BDGWL73OsCNoSkNYO+2So9Wm
JL/ooniJOQTX0b9gfWv/Y0H005pf0tyQY9bWC1FG112+wpoIVkFA3ZPwkQ8Jh7KNXfjp/0cd9l1Q
+PunfrkxQrlEMHnEst3n9HRp+fCS7eMze7hY19fFT1SMbyMfgmuMSjOCStBXZU60ZHzo23Ceus4J
iikXnFvtvD9xkNWspAnW/LHP9O2TjbF1QPhCqvL1ZPohRtAMJB/TuXv1qnvC4QOCWf9/3jM/LfLl
WFoDGWPTId5Mg3UY6jojTvtu6fkH1P6CCv2Pk/DXb/lyCMMFrFTpYZkujnPqHjZz9kzu6H3bPpsY
ch7FP/8s56cFL//+180rqgbwJO84qBPRLeZYccNX8DaFxXqF2TPxGT42b+Onkw431uE/gz0uDm9I
n0Oc/6/5jNVaM6McGolxQJMW+wWX5g9pzHcvzgOw5AHaBf75FRtgXENRBR0EKOg/19FLhxzQ/ymX
/Rbt+HuRL7nSJrewMwEWWXXeiFzt28LK+6OXdBB2uihW/YQXfcfXD/9e8UvGJLiRQ21hxfbkFB7O
GDsNQFd4Fmc/DcF8uxbsGyD5b1/GE78ObOsmXlvbQwzpT5cRNjgiZ5dZWVFaP+pwffe2fHSrCG51
IOVfyUJrNK2G1FiqIZ+rnzE9J4P105TUt4tcpijgFYH65iuGTcdwBeaPgCHTliT9zSU5Y2fIemvE
4C5rzheM6qcL4KdFL//+10Hb+shRg8QdF273fry3KoxL/e99af1/ac//3x/2JQMcYiKEgPpS6nOc
YRjG/Mw3/+4+wWv5f8/uSxyc1YoqmOBn0A9EjEN4hA9fGr8t2QVH/JmR/O1Tg8KSg5IXHcavPCt3
Q5up45dXxeFIJIutb5LQ/SkI4il9l4IE8IW5SLZcDI++pASaLNVoy8t56pdsiiLMvBBoYEyJ3k6z
eVndh7YWwH5jSJQiv3b3ksvSuB1YZvdkdgtbh3DqffEw6wl1ppu18Y+Dwbg8k+DLIH2KC+Q4pUdL
f42zevNA4K2Tfj3SQYFNA8v28S5y7sdoSaCueUtQn8QdKtZ4K9v6HG9jXqlco+6fydFE1zzcdugf
bVMoUjqU4Ti99iQsqYyywIfRvBOc3PEIN/N8ghfjzK+HiKat/TzCDVTIj9iK3/QClYytbOSf1qdX
3tg9tY4+TrIKU9uGoexm82LTIGjX3XkBTRVuPY8VN4lp28OsXtwQzVjMj81TAo6C5iYPGxjAk7Fc
qvA8qPBh7kjukn4vRtBqam/nDTt3Yr9JUFYR23kzPwb+ltsrfBhqvwz9+jpo7tRF9lrX7uvQA00d
QF4Nd3P83M03rc9uFX9b0GqcqgOVayq9ndBOZoln6HzV/blqYJQ1Tim3xzsd5UNl3Q7kaK8rNNWO
6IfuNHUTx4e2fnPjRtd6+micRxFUyTouORFvY3MtzM3CnhszHivK86Hdt2o/ETvzQsyILNEpZoU3
g9Y1emWzxYnbR+B4n+Pqly8UlLAKx11Lxx1zWz7Fy0vo3K/+SW6whKw/mA7OFftwW51p/gdKilnV
vSAHPTZweIOlJGZoj5SP+2Z5qrAnBI3Tze/zWnCQdftkjk56MznMJ9GR0GXF/vCIJ6s5Vd3r5RNq
AnzWe3F5m4TTABYMpoya09axDEnKzpIwgl2q3J7GfdRMiaA86Yfnjj6rCn/QjckGFUK9X0D5rusD
6//0Ns+EBdtk69h1Jh87B53LIXHEvq2v/UjmFXmcuVeE7VbMsLzy7A59iy0NegvKlF3mzLfck7fN
Ys4zg0ZodO6Ne5i3OgeKX0C99sTmg4hAMqnwkKEuzKI8muIE8PbBDZe9HEQCCalTzCHKQEyqrDaL
GrXrmldqRKawn4GPJaPqsIVujE0ScO+SFRZOq7yJGnilBVUBaaLc1bcammHTVBiwPSb36M1zKif8
qYbluQt9c3ayontdwQEq8IuqEUkUmmymO7/7jGQxL4cKZ6/v0ZISF9Mmlkmt4K7LcweEVm6XwXpQ
9lM/FRUmYanYE4yIjgHk+6fMhFFicGiW0efIb1g6+jpptC4c5uIb3tsYtae9OgjRJmK9XqwgUSE5
WxsEXvDwZThmk2enznht1qDHS7JfAcJf0JG89ZZya8WLWR888qQavBt9ObUfmwUVwbiGMdkG4r4f
P2x1eNws6wB1rITNMrEvCkoe5Pdifdgmmfa9eGy8MF8XP3PYbROsKbFUXlt/VrrcMFgfJNUyXEcr
hwfQsRqPsJNLiPPWNv2N5QZQwHvr+j+yPVarhpY8whuAHOGuBROyqFsIYbEpiSxM2YPsw5xnad+6
pOyh2tpgrCX+GCG1FsMKJcaAnKpbnXgzzVciMn8Ir82yZLMZYNH1OrrHCg0/j8K5YLPRjHtx/fsI
WtvQ4dlX0r1WrXfgRpd6ew3oc2c/hqxQ6Fts8Xs1NVet0p9W65famkqISu0l9UtbhUllv3vdfRj0
14NZc0luibbTdtEnO8AO4T7MfRq0PfqjvYHHFszQ9b5t6mNAzqz7MNpOHHpj6itqmaSzWOmHKhtH
7DgXzOBD2F038loGY8FVtO+c6ThEv7hE8JRe4Tbv3fwg3Gfhj4dt9tNVPUFsbq4fKXlbNPIfiKSZ
6KObIAunfg/WNUqcxk41G/cD5kva4IN09LSG7NZq97Uecm1hd/Y7PT5H45zFzZUnRIlfpeRj7TxW
DTTfEGw1OzXhfm6f602UtWj23Ipxn1xaI+3viK3X/hysSWPwvPx1SaQAGrCEh0iBOUtV/biG7Vto
eJC2SuF72ifuOiShdfBr7cWdbNzXuFKpuy1TFgprBzf7R5ewXcsHG6e2QQuX3ItqykVkpbVNdtDN
yVrPe24Wfhz64WoM1U7YUTI6Yzk4/aEZVbmw6ayCOJOkynsCMtOkx9eFXSSVkbm1a/doc/28qOZE
KiozFTq/DB9+L57Koey6r0N2Wus4SJkf38+LtZamrW5De8Wo2EJRePjrI7qYY+nMOEprU01lZHtl
aAVNgj0tkyXu72MCGja166vAhpBlo/dExe/wzjWJz+dzgxG7bnL2nNgPvYeeZ7WeiTDlPLPCMnAs
pd47sTAgbC+7gKAXOsuiW/TDKpxrvzYmiUgPRR3pJZs7FE4D7wUBE2zUEOt917OCgJlWCQxrrAQT
fa6yrqMpOAcKaukzlHl8goxPW0uUbhEOpdNfr617kqG2M2dddypw51t7kDU8YPv1MEZq2q0UoSqi
Xr4KhkgBLdDKXcG+s52yD8TvbpBTAQnr62oGWEEXWLnUID6OJafro9UPpza2S76JfW+3ugim7do2
4WmLnSMs7vA1BTlZdZit2sG384L9VAd5q/1ra714qVSvsq2RLQRpt4pfUmwp8Wmmg9ZLKqXPfRQi
JNTuGe2o89jyh1bHmWv3T05j39EOCXrY4cqruxOeH8+o3193LMh9bBU+kYNUQOcIQb4iHAtJHKK6
FHf96Ky7ylueecWeyRA+yo0cQUTE4KTfHCwTFNEGzVDVwPc+mgFZ2Nd2R/eYLtwx1RbMt461AQnf
44+bGs9qREidItC3pjjctZEoaqQYLcz1gtbax4aXrW2/eHj3MYeuRBRFtzEeJZrYqcWdX3FoHYxD
IMEW0pKMocnj8XMY+WOlu9+dJcEGdoCAbc6tJZ0TWHaFs1ZOGtA10SNQuspY+eqLPJL4BmzwVLL4
usocz7pfNugiDCQVPMgGz7xV86vTh3u5Qaa5Unee5cCfl52Nmop1tUvFWydTgZ9Rycp6aqFaiM+3
puZpWX122VApbbYdjCF+GdKXqz3kPnz2EugaZQ0Xa4oNECdy83ZAuI5RZ+5HQWGAAALPooAFNW6K
jtKhpt5126+PEbgUsW9OkGqkSSScchjRxlDWjcsb2LjaSqM2ck5N7506Ss8WIRjrpG0uSHTfCFrY
C2Ri6rW7SGKXQ+DdTMJ/d+oxaUbcBDS+qWGg6yh5zwf22JneS2NrSfBqU2pPGESZVAaKUTbKIEq6
rv60LHIlxuBh1b6VMLPdA+pNw1Y9hFOTrd5m4Wgy8PQiip4bxjEgYtAmy0AxGocHGqMVt/r+oZ6a
UxfFhUT+xWcYj7jx3djiKunYUdrTzrJYBs/2Q0vdYkGOGuhq1+q1tJoI2Z8IoEHl36ooPshWl3wQ
O7kGJzT8impw4dQ7jjvCkeUtK93QYYR2tM9fjACiN3t25jNz38fmseq2W2b6nY/uST5HW+n5bZTw
eTwPdngnuZ1sYVBMfZvNrffZxfZpDHBi5iHR4VSGAeNFG3OVOFX1JCGcmYi5P0cqPEWY3cwmtvxy
0ENYPfYgVqgTxrY8Ey88DGH8oXXdZkHtPVE/SB0+XvOe3AWdLsVkH+wQt1LE87jWL14Fk64tOBC3
u1ZqVDky/SsToqLwcSFUJP6keFROCJFzj1a3IvbyYPTuRzZ+km7zYVq87kFJDPEewNPVg98mTh+d
QYaS12LcPjHIfPLVUIxWcKpVX8SM7RzdPK6uhbgp6COKonRbqner0yc3gnDVQlLlBYd5tvYe9plv
DKKE/MMtpfIgHItpnX8PKNrIsCV9Fd4Gm7jChbBrCB4VHeWnCEyJL5KIqLuq4uFeqQqj1sI6UB/k
JRV559BqS3tw750VpF9rsQqndg6NNx28rbISJezcmf1z6JpCmUsiCw8zD5nXHDgFAJOzx7Yuxcxk
lYyt7nALqzUJFmRmPqKMRaowsXpMm9Zu+whhtSpvLYijiB66+EtUwoK0lBx5HX7Pr8ZtdlG83CHR
fHUC/chxaLCfoj8db92kDieZzHS9iu32WfP1uTcL9PZ53g8CvQhf2QlEld4lA34RdADrt/4ohua+
QUzAYFLz0fB+Z1U1B27j5jTw3miMDcMjO+EOpG4Hyh6ghqTTekNF74g4l06T2zTONQvLWC87f+pM
MpvpSo5/lLPial8zUh1Zp04KyriNuK7q+4mizIhfOC7CwX+cJ53M9dUAsqvjP1TbkiJrdN0b2rJk
Hm6XDfW4k3tTLk3uQlEL1ejQ7zXdUk2X1Jua/dDCRqCWZ89/droApNZyYPoYhanVjsg0eU45g6Cr
i6SIpTXyws4Spylsd8w7CTYm3BNpE6PqkC9NfGr0ry4GU1V0KQYsMewUXIXyGvPIuRl4poBhWBJb
fyrQvGfmKlzz3j8i52lQDLvIquiBup+SvgYLzSm9GZcy5O8DufUQGMkscMP8EchZIlMs/vvU3U7j
eVpUMvUPkJlFoYKAmYwWT+L4NeLPIngQ1nHmG3ItFNeiehmU3JGAJYH6vSKu6RVlR7Nka3dYx2ov
cF3HStw39qdbtZjZP1vWZ6TuJrEbgZ726J/qgPxLBDYGFjDaBUDVtLPqXM4neOQlFL1Nt/dTOv1Z
u1vPgYIXFImYh13tFlbMM5s/sMrkzH1lTBa9a3IveJBLsi1diroZDL8STTZlV/lSXXrBb9Py3uOE
SOLnjg9zpVGgpPrdBLlxIBQo7+emiKojRVVQ1XfzVqwomgQ7wpInrWRfDOupneq71tAjmufJgOKb
LoUV5Bs0qxVmZAPnHPSPAUtlLzIaLABeit6jCbLHxxjwNOgdkCU76vDIGU+m5rzhounqP8G0u0A2
NUHmhf0/YAxwm/CSh192SxMR73yrDA3S04YUi0YiDtuIHk00B+5ABkPiLB4+6BYmYrL+BHKuEoBL
D9JZM0suGQQH0g0AKIZbrtD12LELugNZp+6P259H3icGnqCLPIQuFFrMIWyeoKpcs4+4fZ1CWNLm
M2BGnCUz+0nj4nPWm5a9uepmlEcdL4fW37IK23ToUTAHiYRuPliCGcbLd5ozSKLUZxglwcMmygxt
y8gsmY2Pk4t+091BGNfP5m7LqePe1OOUcYbyQyxPXMI8vLHhNilihIQI4We6hdhK0sMB2MH/JTSg
DX5Y7SzEQCO3nzdIdFZ7e452UdAlmNtHoNu53WHQO+8S4OseHwOfhOVq9lWCVBPoV+Pf8T6LN2An
HvSH6b4m97NzvgQVQt9qfdOtLFcsxzXvkJz6694ooCTLe4V+PCjMOYq8gjpjRnF5BmYft7SM/SWZ
ujCNGEkhboOvBmKPBA7ROEVdPVT4ADizJawNk3pbdjE3TzaGC8PmJQ7tInyPZrb3ceU42z4AZGkm
P92mbEEbVwK7A2ZxcvtHBfNudMKWK3/JzfzhYXc5m5+GiwVg4NHqZMnW54awC2MlsykrxgEHQxGk
0SIN4mvjilJDXdq19nRhe6+5jaZ3y57vWnmoNveIzCPjYBkYHMDJFjZQOuvgemvJHQOTrfpszIx0
xAFyMxybmhfBcmz1UCytyISrzlXw6ffzYdW6nFFdbTHiPMoM0amnSshMRObWxRXB2vFVoFIS84YR
oinGnYZYYbZiwpHSNbyJ9ZgNE4JBeOpwktBbyKL6aFcvIoBAfa2KwYSJQpzmkBIlvBQh2xnXzVhc
nfp1fbBmvgsRCEgNvmi3lm7/IEVQdB3wAMfJzXKqQqiNoQ6zq+cpCE8OahTUOpso+HQfgnna9l0S
6c/QbHgQOg26Phc2Qbj2ssUKUeQB5mu4PhMzJF4lD80EMEbCDXzF2L57jDiEQSdgvkDX/P5hRRBe
6QFiKqmFA2XBZtIbdcK2BVg+nFBiZMT3bWPd1tMMCqPMPIpRlbILp10LMkvAOqQWEdL8bJMjPpDC
lv4F8zkJhgFhDe6d9OoWBLCdQUC1kbVEwAnqOIGCTD7Md+P8UCGNmkfzol1zUDGgsvFVcZpwaO/7
7b0dv3ouUD7s2agakxBvfgrmlNIhMZuza1Ehou40eCZKP0T4fo5pj4FBwOpF0bdqB+A7cZw/brN3
nWJy11QQUKyDAno8Ze9tSW3BaXHau02FeiDHtEFidSxpo5NaaBr6hatASczD9Wx6CHt0nxTCwQLP
bl1uovBT6xu/OljO62LdBvYBdEm4l91a9U28dYnLWuioILC2pw2msVLcDAYD6exYWWg0DNOhIzfS
X9HgBX9Yd7kO9uN6rkJ677u7EdmmgAMRxlOx4e7gA554kJ7zRzBJK5325MaebIwrHBWsb+uxGFQA
LaYqs/34pImf9Ijhi5Nw+hE12x60tCTkZw3Iyq4ehunJshE29NtEhyMqDw9DQQ55tt1yXU4C/C4f
18sGqzIVlcHw2NR5RYecjafRxOU4XLv9XgEH5Aqz6BPuzhEtd9zUnbWfnBbHW2ah844EBDaPMvF6
F08rzg0EIwYLuHT3u5+XBweBzlvGLF40Kv2rBvhtHO9E22Rxa+3YgkAInkgNmT8bvqEtwCYwhKcr
43wu7CVmdk6m3y6U2fX828cfyXa3VvHe6HfbfxW4QuZqg0PUi4THH8Xc9yaxU+qbWpzGiqVeF6ch
60tXNHernTd9n0ZCJKF6csgTmQDugec4RN5hHroFFzOKQnjH9QmIB8hXx+mWh/AOh+ZPwVy7ECHy
ZQ6XgQAaFLaWj0ZOkMIgwe04gpk7wy54WeRDMC8fJBRkV7WXfw6jJ+3YUzJyDWzZKdUaAdG+7P7m
Fd+RZEtvH7TfOtjL5I+Kx/fJzDgUZIRBBoyHNx+AwxZ3hT2zx8AHid+dUX0pjhdrfTbwY6brkEad
eDMQQsKRhksgVIiv3YUUpA+RSznOGw/6Mx3cvRUE97TFUadem4yz94oR13Ix8ytDGyXmQ50ElfXh
4QdDCFiW1dadtwoQi8Y6ALnIg17Fm6T0d1x5d1bQ/Z6sRezpNAJKwaarpylZYZCA2vemj1GfYjTi
KqrpTaWjFplHe6WhtI98WqCqQyFJJsg30fFRqhkqqmgNLUIB0VekSzobLiuh9QRa8skeaJ/YW9hk
8+Y/IGiV8EO4E153dlX1Z6TiuNW6dOv6sfLDm4Dq93CxH+MuuPdZe98HAJOdsU/nZis3v15xNpB8
9X14a4JgH/J5r8f1BvJSn9W6IKHUQ50vMxpD09JeMctN2SpxTWzrR2iCu3pF+d5y55FgKhg5kH9l
E/uKKnxFYLO7sRaZ1doNoJsgC7T9KC81MXUhauU2iGgOBdhPUDcbL+1a2SdDiBpuiaPbCO1c4ft7
KKH+8jpVNsbq0etof4dV/csb+I1eGPTnY2ml/hbehdGMIMmIk/Qc3uBiQXlqVbcwyPnlw/k0ITy6
HdfwPt6IBN6m3tfJOpHGZNVqb0lH20Q6yFqhuHJqKNOJXurrpQ+Af1TXpEHa20AFNyFj9QE02bkk
SNkU8+dFdmWl+YOywfpRbrqa2uDjmz/94NG0jsU1gYO1g8JPOZeGW09eIAxyP03bp8A+s/zxAR9u
J43Vf0Bz48aMHq5Zuy9qH9PjOvBvoDeHYsV+mzSZUr2uBDW6Le/CMW5KVgWyS0DFqO6FGeneWI2F
zooDhEc3/bU/oeawFo++eBLtjbDvoD9MPEjk2a7eCmHDuBziEeuNtJGPeLhA7gKb1nUCXV/xNGgu
BoReDnWscINBDXP5bmlH62SbbjtBo8PeG4rGlOWMKJqmqc0DjdIolp5/IBPqSTMusnQHqzt7K8bP
cuWFbk4GVb0yy0S3aobifuKpdTsrpjc4nrnxW70GzaOroCvSr7LLTIsCsK6c4YRuLz0EqEqfQ4Z4
KldVP1gY+ClaL5wLG9cObHUZ/ECJs6bTREc8Rh0UlTey3J9RTdJoqzLmTEsOE3fxejHaS10/aE91
Oy3J4FUm88XgHyuC/AG0BvasorU+VrHVp34wGHj8Gc85eirkWTtsH90FjkAhvd3PgepeoU80JxNA
l7yl6PPZLYJ/rYAxbw1HuNNBmMD5TRwgBeKdXdbj8Vi0USjJNHIGl+s9k0P85iA+2ZmMTLwDkIa+
XTWJdFgm51dIDXDHKvZW/PjlV6s6AJab4/dvoQd6MpBS/dixOHiKcZkWg9d3ZV/hjojGvikcMbLd
uOH90zrEoJVRvKjW+tIJx3kDb1xB8or88Vv2ayD4cwG377dG2OZt0JgPTaT20BlYuCk94rAD9gp0
yMkyPKzbAMdmCaQ5HMWU2ygAr6jfydxxWL1bFmMlIG1UEHYd49fZ6YDJRcLsq1DpOx+w6GuAcJKP
ynxuFqFAJX352VgucdOp8QDluBjgurCjZQF/hmh/ke2Zmo6VrG280+KyZee0CqeeWit5gKIoQo3P
kH9b/oUkvq4iH8AGSFu/Q5otV2i8Vbwp+m2j2QZab2r7TZiExDfggQLsXheM6OtoXPMgtuYdw41U
xoriL0a4ULdy6uAk5EIRzFfLeRv4Z92JEEmWBF2g38g1i6roOtC+cwT0GIKbvFU5PGvRnFkHnjhe
S4/2pTy3x5HXCasmiq28uK+RF7e7rkWSN4oKKYKn0W2cZbBk6Ka9NtpCAk4umpZOI06UmDnfJvMC
DUHy4Xp1/84Xn95Mla2yFg5OFv4LvDk3hmDKqI6bI9+ZtrAVPQ/VfGBfXF9c4EqNO71UkSvzACMW
h26qp7Jqxzb3qpUVrukqyElQ+smVA815boYD77vhyt+iM1MSDfFZPDF8ZasKcfS73FcbHC2q62Gp
c3TZE2yff0mnidbekyDYIf4iv0IYjyOVCGG/BlP3slD71hJBEvr+Dg25QiFtVo4qENryOEBTGvSX
etvKcfETFseomu+sbj1IAqBhqouhaSAoAn+ypFFiH5PlQTcUEVifWuy23ESbm2IkMfPkCkubzeyo
g5I2cOECI4fc5a+B6p/w1g8OigGioF/mmC71BcWjGOktzKBPNoSxAYW2yUC83/AzwGWixmQQ6x3o
M1uKKIuals3FpqIsYkAsqM12urbqhG7AljcZ3NHG1JgSpuXUkRfEeYzrNfrdkWE+UvSC115maKru
MdlkZduAvSRgWdPCvpvLYy/CVC1tJs39PPIbEtrvup3eMXh+5zoMCBb87JL/4ui8thxFlij6RayF
N68SCPlSefPCKjNN4jPx8PV36z7PdHeVBJkR5+wTEfRNxILsaJH0M/o4HazCBdhm6OqkYAsakZjb
JIXwYVOUOZmx1pUxr288YS9Zxl/aMwcmHZ7moIz0tQd/ME8zv4ntTjt3zR4qiQ2oA6B7CF05Yscg
7aMKlhfDCl6GgZkjnfHOwsotk4KxcMetGKk2HOdczVZkdOZ3qzvnxg/KbZ7TPNf6pp/qJ0mGSyzj
Nk21Kx/pubaY3KoG+7mi753TITKE9+NpPlu7bD0qAAF6ivssF/xHbOupb14U5p3e8H+O3a6ui5RF
YuZdMyvfdRN4nC/zWd0dICtIhm1heFHW+LuOVkxLjYgZSbvKb68Y1XE2ONQHCHFLLwUWQXNqNP+Q
jSZp+BEdoVc0E2mrvzYyiRNEhcTzY72atosR/Da1trVLXkzSO5tSzUcr4c+BR0ejYexqlv8NRRAP
7XrqfabSTKRwDPek2/J7HYUdl0Nzboo33S53dv01rT7eLRMVLSvZ1F21l4V9FIuzh5PYa5nzluru
E+dqrKvK3RSCb67PnkRZf+t6e5pxqNlwukM23A0K9bMqbuuivY7VenZr+1XztE9frcbG1RKm5Bdp
Fg1jQrfgJAiuCaaqm46femfSFD0Wgv4nGEPOzRfM+Lcsyw+a5jESHELKLfvTZKmb0+WR5T54ZXnV
oZMK+jRTm74mVXzK0onq0uYjLL2t6bLwbfYOduW/jp0d+XwTOAjj1vaLfZ0Ljqn0h/L62EnvioH5
M3tasLmP88EQnOuostcl1IAxfA1xvvQ9bStH+7/GM446klmeg7NbLm+TK4sfpf5Mo/r1hXd3ePim
1h5EyxUXDvn/1MhbVubHNWAgG7nh67wWYetBK1SV8dqWrtp11ii2WepjUAQBTSp5hGgRgnpeMTRu
5fH/j5O4+PaSBZRC52s+1F2Cm1ZYp8lwrvBL3/qQfvtjcK4pTaac47bUwkJPxtAF8yqN8tJ0/a2o
FRVyZ3e31SxdekxnvNS12e1rYx0x1Gz2GlNRt3uAQ3k0kuJrmpufZRG3ptI+sCl4uZvkIg0Ex84T
z3WvPU9CVpuV8xQ5gEbMTqhe56C+BlVPVa6WU+sI5qtrCS3ywMHRes6t7PNXwIrPeVkOfIAUsfTe
E6b9TnaMYJWmmUdJIKwnNKtm57uJiDuzjwal75MFx1n3Ums3uwPb0pWrQukln9Irj5xqH4EM2ouf
6x0mznyh4g9FG7xVXeFvSmP6r9b6G0xTVOj6fnYcLhr+ZYMHxuAmqGs93fotPnWve49irpFOe3ug
imyexsA5jgJJyijOBf7rc9BzsGDUjLGT65+ebS5hYRqvsyi+lkxnasq9neJ+/POqagw9j4qvLevQ
5ylgGG3G1ckgjxUbb6OMhJ7T4uS0pjSPjJpj03Ls65rNL5kZ8LQxnf/oVsPzUAp+lfXRW5tyLyoI
vSlA9PSX5J90BfUMjX6S+rfKXDQ0daPYuBONuc1UD5ZjV1/KzLl3XPXZu0OYIVVVBg9UXfXv99He
G2N1/iX2emRQ6GcwUecMdndHFqfnSi+zsEe0HwRHWVCM59LXT0He9TthZE+zEg9BZv/rvODHYoo/
s5HByfg4tAh3kshSo3+Xi/eeiCmUQ5+wBIh2vlZWd6lnIyVnJzDcnbxTWBOTw/VUYGxm8jYMoBbW
mnKD3V983a/jpA5o3By9vtqr1C5Sa62DP48SbcbKSxz7gYk8oq6BHzvTP4/d2JBGKcWZ0neKfKvg
7tTUk5kxs1ml0Ewyz25E9nsixP5zLTBxPJCPtvIF1oSOpafOXiDe3TS5LnnxPgTyo+8ma1PZXE2G
WkfEC7V8uMtyd9+GPDSCmpC10JbQb4cfrns/cpLSfuCMPTY5SZVRsobA87BEKt1Hy6E7Ut5BdU2z
VR69rzUUZ/7rf3bFd+IMP5kL0pXZVIL+0jvbzHR/a1YD0eYKgIkSMd7nKvDHeQlHhYHmTe6D8pKL
ygU5rZKo7+hozzkO3xBU56xpOI0gPqOVBeORbStxYv5lf1rLDrpPX4wnv7gb6cv4n2Uo8Yqm7Iei
8Y5ujoDD+APmapRoTcm+zID3PBGguXK0z5OG5aWLWC/93WhmsWGrp2SQxmZdl496AJ6wvZMBpOSl
/bOVL1fDa48ZS6dXk2XY7ai/9fWCvOi8MV5947kqjzPJyzNX1bc3uB++hVE5Sec62sGzuSQOuHJF
GM/xxPtUNljcCBoBFFdu/dM8+dm4Tfu4zJxPmSqujTbuHGntAjVf/aYKeavDoWFjZjn++GxQGD3P
CVVrUXcs8nkyg30ps5fMS86T5hx4VK6mHNsNc3SbcFkZLOWbwU7mXBP6sltde89eTv82OsCCiTVp
G7PCs0kb/rqe+l8fKKODwbjWmfmfJuYyNur6K+HRlnU2bK1kPMpZv2oyG1jVvbBKzbd3eu6eNewh
rUufhsSNCparAldUoddkR93tT0MbxKVXREUPy2MJ5F/tn8y9bZ7WO5JRm3XpaCHcfWZrCNyzgp5Z
H3yqkBam2NfF42gNTyp139vJq8OmWsJ6cWPXnB5Eh+lvsfI599xT70rvXNAnhjVHyDb3NS1K7OaS
++W887VxTzMMPqvJba33UefXYe0zcEdmxh/622MwZr+LMyIF4timnbFr58o6LDbEkWa4cpv6dwG9
G+DOjAKuKF3zxyShMiK5w/9L35QO4Wi3IUMj0F/GcNT7uM8rpMgp0vBYWdu2bW0ajXSMtPGP4We8
Dh3UXD29VNT/p8zDtl4T64Z82MZScD/pVv+rp5l/1aEMto5n7BcdGZxZBuABINzMV/qZtZEevNXz
eBxKA3k88MIsWB60nkwkkuix8Z0bWlDcGVO1bTm6orQs3zo8djhGdTNL+0zg6ZLkbb3peM9bN2Gk
LiZE8a/tje3c59oOXulBGiUSmbfLJn3XWNYuSboXzkDJ17E8M8r71204jcv2QbH9GBpt563Ozu3H
Kw9BuNKDwGNE7T0zWbRfZUsnO7D8SeDizuLXqvJ029voDqvFGDHfmz5xrb/Hxo6NPJ/B4vv+rtAP
fJbyWdPnC0QYVn52WMyeCpvtnRsx+L9GMO5HbTk7aXosl/vw+0S7pH4N1stQzGJRwGPcK20h9gaI
ja4t4wObPKxIzbSz0+L9sJa338NtZL8iYAjZxtDu/VTNAL5epdVZsqrw4teLiO1xTf/W0fY+Ui0f
d4VmWTznbRVnjtHug8wTOK2OqfG3ru94JslGM9ufieNj17Q61lUy9Y82gbLdVJIC2MhOH0+l0brx
rKAtB2tBIDJ47wbytgctldlhvjPZZS/VbjRm/68oSo4J9IZt2Rjq4luzdaid1Lo5WGYTi1lnlqB3
tcPyBw+squLx5AsqEgZnDVno2Mlw692yERiaIn2Yx4mrTlhhI+QzxVV57D2ZMu+h7ZPN6HTDoV/1
IpZEc45FO9uHRCual6DrwPSXSSnKw16InTFq9oGoaRU6rud9T/fCgeJ8jDsUmO8pD+pj12UIVo5l
lxffWX7tYBo/Ujn91qJrP9y8pJplyHPtbZYC4guAu6m5q9L2IZBehwrglQzqtCqp7dGy/OPqlRpw
SA6xY8jG+SnHxiy39FTruvUSPWAfb6MfayeYwLLt7jh4Wc1POGc3apEVztyS3Um6cgBLbt3zYPjL
jzCkfqsK/krLAl8tmxkIbe5Q6wxg8XRW03uaFk/5vVZzDb36Ko20/2aMAuccP/pmbgIy8p73L2hI
VYhWX0IrFULjq2jbkJ6jP4x2yoOlmYQy0doQhFfIbORDbDflr9vFW4xtx912CiajPSWThT0My0Ob
KgaTIFbxj2FrbKiY1/5DrzA520wxdg3j76XrqV8MwdzBOvmEnWt/0rIjYpKZaawzuDLuzRxImSGW
yBJBGud5MkRyyV6KttJDhRKVp6uxg0xFPW0Dn5+o0sHR84EOfjS3ky5fpeExbYDlPt4bTcKCgdNO
xzanKrY0awGKqL6rRKUhe8qSsPL9MbSL0dpVq4nRY2C89CNvs3Rm81CPpdjMjH/Y6dr4VveJdxB5
nn8qZ8Qh9lyohmTN+09d+UNcVqJOtglV6Y9buzYXEbuLvFaae8Ou3IuWp4ITO0MZrDyQei9NbDSc
LvmRTa7f8oBxW4sarKjIsuR1QOo8V2WLLq9lxc1ZPC/k2dX2s2c/OybIhZc1xlabUsaWamo8F4KB
TJZJDWIDc19GdpPwBjL0O1lNSLqsRitw6hJrmd4gqtjzFWeTgjNZugeGCWkHXvD6QZtrGmxVj1Fp
LRi3ViK3Uq+cZ0NpuCo6fbHZOtRFWZDwbrWsuFDKCYWjhlPAkbDXdb/ZFb0htk5lfSXtZF34RPT/
GBpFBj7xstduZR2AlVpVbAtClnBI9rGvKKBTM1EvIk2mD0vTjf+ywUZusasMFHVgHr4o9SxqB63A
Fl0Q3yZMTnOdCp5CD6xLERqyh9r6aylezsrR2njx8xTFsAEvdtlR8cgEj2DjrX6xNROP1RGG6C5D
mqRHZVp2JNn3zDp1O08IIg3jBKrmmwy+9a0Rbr1h+6du1xcmyolD67t+NJu8wDW9c9S5dhWhqRaP
VQKnX6q0YFGz1L2Iyihn56RlsqprKG7eZPcfppykvq2TTrR70ankwdL75k0MAESLpX9w4oLJLY4a
N4iuxdFflIyC0WpPxuoFVHKjcbYskfLUo67GUrOSnT+l6aW22vod68pVmzoYcZUXkGqqA9/5CQxb
35nLkPDm0wtv6imz/sMih2VyM7Ufh/kvQaXlSkkBpWgd+zD3u2LX5yUgUOkUKpwnXrYxWeqYpJN3
rFbfOTL1rogDL++uJjuDLmWayPOSl+k/WXnW8713gQYq6gvC8+tYSJtDUJl7x17ZXOZ67a/kjZ/C
Ilm1w1Qn7a2lh8HPNpY9sfTq3TOa6eY6S/MiOnPYlQ1z/rgjPfFQtmX+6HJgA9ngOJoFOnmKXnZq
qtkN4Se6g99mEPpdr938qinDeg2avWYIAtEF27i+k3Z5G53pfS37Q6NfXNzZHEBwdv8Ku9v3o3kA
D+TiVjjc9qL2iXRuSDGnfkz3eeFvc8fYTQO+M3mQj65gc/Q6x4GtvNDOOByHAeE+yJ7cmjYWpP7i
d9m+0gbiWrIjB4MtXKj+SH4Wdxs3b/J2UgKhD8mTtMlSDfAG1qjR5XlJNNUP8s4OUd0kfmWS2yq3
FZiOMfxD+F5x0ZzNHdgq3HlLaxVlhh55/QcoGZ9vrFDYi7TiB33DvAz7LI/KojjUbeRjIXdAV/Dv
mxTlsgLLMdIvRVhJC5Jnaoovd0BokQXTR7Jznpa3pMB4Gxyx79Yc9b50t7JiO+gqI3+YrlVnhh5v
EujgcZr6t2nVtzwtxhYCXWzLwjTjVO85+Di8jXEhr1WkUS6aNLTmpAKqy/bjSmjOqmD8THVIaPLj
dvSftHUcAHpMM2y8GaWtkg9+nzypSfXntW0eHBclq1F0Ycrh5+Ikx+YWxdF1mAQkh5Q7WTZfeQoC
oKcWpmVm1s9oRyesE+eSO43cGagqcWHPzaN0O3kWY6W+VAkH3pvDlzXTiFRpeurGV34KUGTbjn1E
4nFD5O69CHrxj7IqDXtSTivoZEqMall7cjbUU9s+K9OLbTj/1qo/1VkR5059EIt3XpzgqshE4Lbu
q5kIYC4BtRoPwIVTu2Sya6FHw7qCNbRzqLQa3s+bttas6J/X2EnFrnKYBhl0zxQd4DgtSF1yW4KV
YfyJIqID4DglwbMl+xAYCQMbhHbT18C2lXK+ku4eOqqD/Zjq27kVVyeXUTWyJjcdH7jV/2M0xVGj
U9/YenBMsUez0r1qXodn5oFDdCMTMkCiB/YslYnJ1VMnr1Zm77Ae90GZmeEq1KMLEr6paDFRknvv
tSzbvSuXbxsDF+IBds8UxYCx1b3oRIMytR5SqyUApaOVD21MsAFvZPAgR9CfrTq+37VuDXvtep+z
4Z2nVHvsG6wx12l3izmDn+MJ2fYmRcDDM4qLsvrK9BozPel3nbn6QEnM11mKULMZTN85z3Zj/Ppc
mKlTbU3HujVqcsmVGhH22FVxFNnOTkk858q71j2zs0BugJpYd0BJLjvtWC0rqEOLk6mWqxXUPBjL
GjaZeBZetgCCV09SN95mOv6GKe7bsS9/8/+/TDYu8bqAq+ROGLT6l1TydajSh1Sbr9Jpnoq8PFb0
mm2ifdp6DyCvipemsdDIFv13SvG23PS5zcv1J7vfkG5dtKEoOCP0YTzZHuCkbnFVCqb5khUaLlWT
X/QyiFJVSsz35ibN1g2R8xyyUmgQmQkSkVsvYrFeW8eXu3WSYPr+sWxRVEh9HMm9XCaHdpdgEf4a
dqvRQwCtLBz0ZLs31HwedHASyq2N4MbQ1+VSLrq9q5mmv0O5lpEK/NucaeYmMBNMbN/c6ZW1bmTO
1UMc3jwmqTYBJ+mb1pxfh47P3qlc+lYMjJoHtE2cw8RxRrF1Ek5nxa2H1NpXwWYweKK6bLkGpsF7
bwWQQ8HyNhQcIZinrCBwo75X/3Ra2w1mjw5n41/hbJqtbuf8iclrObCay3JXw3XZQYemabJ1sykq
ZujdRdj/ZrnUkIL9AQ8DYMjKYrO3T+nwa1T1sOm1Cuo+oPRP+Ji2ftc1kedXH47MWl4tTmjbOjpB
/zfZbDe2JePgs+VcDaSuOnV0NePMSjR/q2s1zsQKXOD55cQyCt6gtTL/EWyK9BT1vF1hcIp84zfB
LrF7ohYDA26Ja/MgvvswjATf44BcCSMEZVhIdJmJNbjl+AArurMpuXTCurllHdi/8sPopAhRcY8k
eEIaLK3dZOJzntkZQSttqWqXwxLDSRttv8nt61J8eQgkPrPrNkkbFtmh4nIwkV8bvdgIiRJNslHz
tVAWHtREwPX2kfTTftT3/sAAgLTHpiuAXP8lDb7px9DHSS9JZ1/yiQfNwEsyYdDJuzW1JDR99NAb
bTSf1pteE7s6OWI+EP3bdfIhm/6cIOqQGST1TeH+5Usb3efocaTAQvJBKpETGmfWDe/RQLvJPraN
4FEvxXgcMdZ1rijZDge1mg/U17h9qNQYrKr86Gb9tcudPY0UQLkIE1FT3eyU50d0XqFWoSAIEfrr
emJhyPM4a1+6+9qDaxDsKaPhni73qZlgxtIVsm7uYs0vHpskePNKwIni1hGNsfohHLRQKUqs9U1p
iDLcur20tnY7UBB6fOqZGxr80sZE95dC2ynZkuZjgoJhE4BcombyGXSQMIiz2IEEhKlFX8DhihYq
N75B5KJcn22AC8tiYObablvw0sQN/aLnNUkJp5LoNUhbTMXvXK1EjPtHw6pOlnq2zWpH7RlC6qGN
rBdnbGNEHCDrdb26xJbMgTzidWCFmV4ZuBDaqdPKzcAUM9CBbNHfdJwkbsF7xw7DhB+mwYdPZAgs
t73w+2IbKnYxjFdzQOUt65hBvjvNEztNL48BbpK08n9pSQeXPhZ99SKrIcL8DftSe0w0HaXEZDqb
comceXsCXxsOhjbkdd7kebv3JXVQxQ4q3Q0rzFYSIo/pZIVa6+W0HuSfuoyfdAqdAtRSucsjFW80
lAvvPwFbgwQYU2LgG1LwxdDo6/GOJoRa+tPNj+tiX+2g2ucNycBuuLKbcKMPc2yyqybMAJXKYPml
fiUkksVlQrQLP8FYs12LKkSG+zXVln+53f/os+TlMDY+03QM9OIBAzjp7gyst62n6kCV8unr+luX
qFNuli+Emc5GukZiOo/yjjhrzA5kQLQzY5OJ6uA79DFi3Yn6PwEDiwp+yhWdXy7jWQOjTP6EfaqD
ju1AUdtAs9wdNO+L83H2GK2a9Jdk+ePr8eecDDYtyFUZWei6gFnIfTa8fyuWSIfWrkwArIHa0gpX
96BoD5syyqs2pC05FmKNadhoqWw0bZ3RqULcPELBNC3xvDynS3awmy5KGIXTGi8t2seiXR1efY/K
rmJUYXPPaRndd4DhUZVfJcuOXcOJA+FC8adBbNky1haAZ41ZRzLbKFhz/uWtxiWtyBDokw211G9b
eawz1jwpi7bB+JLwFj6JspTbD48lzJ1zZzcvLgDZ1KVR18O6UXHaBoPcyLxrU/0SuPRWRZACHFgM
hlBmsBnFuBP+vMuMT6+1toJOoht+RFaTWPVP9hL84hNG7DTedDphRYXEUIDQG9yPus/IwomngAge
0TVcbzpuX0+PSfleFAkFFw6U4HeQ5lHacGaGd4RczDZlo13uEZjeY/yHOTzxJMV3cV00vJfYaRKP
lV721POCdfXAm4d6PvjPsp52nlN+9fw07T3UTjXXpb85AIlPW535Xjh68tEw+p+uXVhTQiJ5Zjgy
0vLEg2j37VkPXmtQQpS0Ld+K29IYoqIxNueYNV3oLRdhHy0VO00WtvcOTkCKdoj0AaLC/JpN+87F
s0eyGkvj4jlzzDsIaUDPvBI9Kce9w0uXt0HoVPPe4JHgV6tNbTcP7Z9ncB0G7ZNtjPsuE7R9LR42
IcH2oxbvQV88MN5io+XudQ4mLhcBjTBjsVZ1LLw+Etl0AKKtCTAlOfsfKEVQVcKlk9uJvAO66h2m
pWEqDpOcmMa6kvvUYlDEb5/W2GoyOm7tp260/V1LBYUYN7PBRLHAebdIjQf+j9SfMnDUGYD5XoYH
c1Qsr0JqD9WoxdbqHicgb39805S/dfThcXZ+YXpuvsdH6tUa8yAmntI1NNei2krbgcUsw2Uhfkma
vVdzPBKonJlXrao2pibbG/NMxI0jhkZr7nfL/G25EM2Iz6b5l5RXw/5zxddcV1sDGUUu75X9K4hH
6HoS3m+26lppzaXt/COKBjLathIH0/oLynpj9lTunImTfLrPrpimd4OqIXOfsRA3UlSgoeU+YTcW
k143WvZYecWuE8elEzsZ3HrQ5LX0SNac2nvPn7yV3qu0EWd++rqOEsLL1kiOw9mudJKmBzWUWOGC
/Wt0t4KIeHX/7r1/aK+ai++w7nsFhFY9mzRCKenhhkxUBriQF0+mjWTV7wfnl8aPdm8/J6wiU9e5
u9m4C31nxzZ3tQnoNhywuRjRvzHG2C2fbDOuShWVWRPWXFwqKE+KoE3G+desR6N5NGx3J5FADCps
5ACfYAgIMF/JqzWdO6K0dvoxjNjL13x4I/O0NHdklmN/DUEjauunJ5og1LMzOwQOESBo78bpV1j/
kjWeBNWf/z6rn0Kd/OxtwmaqUxWaph8pS/9cnY4nEyBLv/EcclwSagI1JCDgkcgSwWtqnbrgKIef
VccZUVGdilBbxWNqZAfB2eylr2M/y5BN2R0FjzqgWtas7OOYbMdTP3FcZebfQOEvezt2pznbD9V4
1Hpxha7cT7b1gKP0r8/VJZ2Wz4UrMx8nUAVW8UAajBt9HndTh4vVZozmoM+U7Joz8PHWlWrU1SMI
RoYx4NzWdntutPV5huWt+yzWx/JhcI1rnokDhHss13rXV+OBfahgXeWbU9pP62AfBt2O0Hp3gM4z
0ED9JtuSpfDZOfGNcCqIHjKXe3bkTgRqM64WaQKwThaOGdtEEgium5uXZGfdr57GTH3jIET9+lqu
9nO6Bua2WZZ1ZytMzLIemb58jyrbw9Yd+p07alHZLq9yPHVZezDkTHBiPQaZIIM1cwQk+8KkC3AB
SJsaIopvumY8sKsHb/qyUrSiBNrYXRDo98byMlTtsRNWPGnWJaicE+AD84v9C2lwYMbiWyMOVGfu
91Dr7w1f39ZM7Wi11T/UijQUWv9k9HM0TVgnRhu4GwigLhxJAG+9vnnIqpJkaF8fbc39z1vcE6YC
dr9YP0l77zUKvdS3tmY7koTpnSxyGux8fSSEPDO2wrVbEoiT4UYoaOKoWux1ML6or80478YfFlCs
Yd+bUOVUcZVtvORCXhgmF5patR8XL3aqYt0yTeeFlH4kxRLXKQ+gBgE5qALZwXqqre465Q6EaIcD
34pXJ1gfMia0VLa98+1lmxeVvbHd+QZTekjhlTfCD8IlGWK2yFK4L+84w7t2aXeG111XKP215K9N
jQelj3we0xwjITP4wDLfQF1jZkWHvvWx5vKJCV0oCu4aWqaxG3rzvXCrK+ZFKP3gxzbIZ1j2J1x0
uy2s+cnU0OLo1NuCT2Eh6Ipe6djHbjrdsQdrOfjBSrnA7An/wJ/ZDPBuXf6l69ccncLmXa+tZ7Xm
sZs95vQxTfdZkxkWooeiz8NuOYw9oBGSeY2kkwuG1s3njm+mDLQQO437Eg0p/UjNex2GZsWMHb8j
u2XZlG0NEaEPJzkJdZ75DefEuyHrb2el30DzNuyn2CWTGXWDukF3bBECz15jPxrluslH7bPXRLSK
/lgx4UkYFuAgIOZA32vSCktygdV/9ZAfAtBK06uPCq8ZznxvZdTKiy5Pga1FZvbQTqcCsLk8Wt1/
DtEhZBKyHcORDbBLhGvHN9oCXf4XFM5jQA+Wce2iEza+enG758RCW8buy3yG8zBMBLD1cSqYG4P7
ylityOiZhQDyhTV/rSw9zmh4xoHoCzcZYE6k1UfcT7JVD3X+keIA5ewhk8mugAoyzNtCwkku9rZl
vEWyvDfmz9B/1MnJQ/EYURr5+dnVunUglwfv996cyOmW+ofZuKXNdE1ooSp+OlUnZ8Ntf/L5vExP
7fwlzAg0lH8IIdJ574LfYIq1oK82BQb+8KePJNVqAlBauWPkkrPkN2nM0VhlSOUoWTrcROAeRk9s
G4467do7X1aux9KHFm9wuyqRRrg6R0d7ZmcjRD08nqUiAj8bo/fw2NZo9FGBu+Ip9XnmsCAFwHBn
Uulk6hkE1Je3pa/3Uw4ybKWsI0+i1NP2iimJQ9Zckyw/SuM+lwUXnPbSD/p92zhMI2H+5YQHRiRs
veesWntjBlNUVx7zZ2hiu1HbmubbwvyQ1jXiRbqvSzsx33jewZhpjHtyeAb7+Ym1BltjsQ9FUD6o
VjI/hdBdU91F0YyQFUOc+MflI14t75V0L12dhIBSb6U9fHuecdGRWbqUzJy2ri9WyebgRnmPQbUc
7SFgzFqbA+0EHxp4nfTa0FjkTz6Y9HdGulPrsO2K9IM/NWwDQ/tDxzqoSe6WUt5yLLe8WrjZmF0C
8rPNXbrawLrWgkLQ5MrzRihQ/LOp9h87o730ymcoln3oFngxQjoCl7um06AdWtZHv3OZ2+nEvaOu
lT+cMqFv1ejHzEbdMgHlC2L4KAg+uoP+ajoUtHeuWMA5zKa1mdYybgXxT724rjVvlqzpvHPTuiBh
xfVYMRXL3/n3GUe53Fv/4+i8lltVtij6RVSRG16Vsyw5+4WyvY+hid1k+Po7dF9P7bODLOjVM4yV
Itd7/nQgibR6/I3cziHxES2LlmJQr6qOLn732RPVTJ3pkOX2Sx17MTMb9eUpZ/TgEBtyjBLyqU3Y
XSyqdWwUOmWVCzrP+0x8Y5HH48YW6Xoyy6VKjB+ZAalpyveR9X5ZED3HipeLXSj8BwhefXqxlP1p
FjlUH/UI+Fz5ZwBBQ+LqjHHF4idGSKNbhwiyhNZevSr+sr2S2Ww8tnl1AMmzlbmIudHrLy7jRzcL
34oxXnHXWo1JsDfRijOXDfYtYSRCeNzbk5YWFVModZSI/ZukhcMrvJCT10e0hqtTovttN3NJMeSu
AkdDXZtoWZ11GCUlkl/l5yMlEf/U8rJcZnN9L+L22knMsLw0ftywjBajbPdtp6+d556sRG3rigtv
lklEWSr7YCqWdgOKzbJXdtkgqnSYDl3Gk+ZaP82syOU6nwUl+MoOm6032Rdc0ZMo7e+iz19wMyl3
u2Qd3Q1n5PPDUrJ8UvxuR1wVgI1FU5dVUgQq/bvZ1EzmAn07b7mb2Ru2N2yMJN6Q9zxg9X3SLfod
fByOMZzfcxzdNUyjzVzAAkAHOM6+vXPnpNxoy4hWlaU4IxpJfyB/SUVL85wUxrINCcCFqAWNpJMx
1GqflLQPei8FxUBH0s1OOkp5d3DlFwFFK6E3FSZQ7I5nIusfGsQd7hxiqcD89M9Vy1jhO/sWN8XN
43+FqTdli5nvkmfNvA9OmaU0WpqbIXbXcErqgv7AkFOCIQDIzpNv2xoXtWlfSZk817lxIozZr0ca
pFRLdyop31vLeRKUxVaYDBP9TtD4NQNNa5V/cY36P+RP8zB0i5hvn+M0h8guX8MeMrtHYtnUCZpG
9QRA8iBlu8sC57vpxpubmG9hx6AjuEsYxdXJHmwbEd15XLkX6RMf78U3MuAFecqPy7twO/5pw/Bc
ZgP5WRfhkTakMyS7RNhU/kJYUNESMwhYTbbr+W9DxQFHH+oywnTCsOOh5QwKYJ0IJ34xFE0JM954
Ffi+FOKROcnDbBMcpqQFUpAk8lKY6tOwmBMs3/gYu5B7VwssrWqKt8xKL8YcdSuEgm3duZcq1dm9
y6z32e8PFS1zs+S4RnW3QP5Zmb3hovjNDp+VZ/i7IUgOBdiubOh4xzCATPpF8F3q6vQtsojGJuS7
eF3FAgWuQNYOeH1JwhrjTLdPrx0avSg0BP/jdW1HSyXnZ0eTMm5971oM8sXGyXA7YA/WuDPHvT9y
/8uLu//Q3AzK4rTW+6lc+Vl4dkS+VDZ9gaD6IA5BQZR5r/APIjG+OgPAH2Eti0xz2P/DCvl0oghC
SQAZlVp4BwfIjRG7iF9dbd4KsgLbpjOiQcXaheliBwoQGChpdBwBvHXpUt5GmLkHgjd7Z29S0nf+
+MkrjBIXAhoe0lJVwwYc1sVPo+8kMN6dOTl00O1m91o/7l9AQeI2uJpjx883hxk0VmrpGMaRJ/in
Ypf1gvrRCLjHI9Oq3XVT+TyB5a4j8lcmJR0hxNI2mDYKBilgpL+S7loWGrsG5zKKQYi75s0OeDnN
gXh9OCpG25OrjP6munoh0e0vctE8+YYJy4PbMqXmZdhZ6/jRmezFLdI8vJzAHGjRawl5k01pDBTO
uPfq7K1BKQsD7zQSWhrjeB/l882vxbYdXkeXaQIRP5vHXfAIjtU+cBS+jHT3SjpOS7OxXjyrOAwJ
n2SFpJebN9XKdVxSrVb5BvrPPndZB1KyrpJUQ1bHOyq2nPyh3JKqZCqMCEqWH37W333yjabulxaT
jyjJIiAFc29edjgqXKxQrJ5NS517ojq080jlgMmLq21mVKeZw86lgp8U3jIc001Rvs3dfKj1+AeH
4Amj/kA3Zhdy0215mGSDm2joBZHzda3+DIB9oTe+z5xGnJ9LKqSfjhyek2b6GTF0WJFRrt2IfyqS
YJaNOx+GAp7BaupzWuSfFIEXNfyP+AFbxPdw/QqxxgW01tMJbfatY16cglRx77yaEoxiA4CtGXYm
5ioNyJVAFJ7J707dTGKX4QoG5oypX0OKrAdSO7yILT6IoezHFdfLVZF+zdpaOWWB9bIlgkwZI146
2gZQIJdy9FZdJpYzrIAwSdZtRz0fXSJUDA1Gu4n5AOPOWU4p/DtyAyNCrXTt3UTJmSr9TgNDYrKE
YlHwFQ+e3XLYUyD6V4riKB4Yksm+JUA/DEfcW0x2k3+26X83FUOS/9EVOeTIEM8xXJaO80I5disT
CU09W4wo0566Dwzzif4nCbyVs71xG0wMqCcx74fEmPdOjK4W3nOlDllF8hpnqWpBfbrWopU8kSN6
Is0jpk/m+b8JdEI72ldN1XFMyQG3NFHjrznlNtrEV9PDDZniS8VtxxiDWxxmP6M9YbtHb4FLuY/q
w7NM4o8hpi/aFP+pwr+VnkuygtsekAzPCu86s85pyskc6R3Tz4b+xHKGaFM1j5MaVgjAOnwGLJkS
S6LiRLU8wzmFJtkQPuw07JfCos00Dq5YEVfSGyeOuaj5h1l2G16UGnviuZc27kq6bXIwImQyPKu8
daomMdqtaJsuBjOHbSTIzyCm1m9TA52hBvHQrsgUfo5Vx30FeAW2YmdRRcfiVhrEVefvLMvbVwgr
KP/9wI8psomahz1gK6e5u7wap9mBy1dvAuQpS/5H4waeZbV0Cv+SBdkPOZ+9QVIkjMZXW9VPVWz+
uXkBLyMiYZdjiwqGMTYrwCuz0bCTmtez6hl3eF4C5+qmE1iajge2Ut7FpsVco3zPOH1W1H+bTr8u
aOiZmb33KAXMAQoif9pkG2urTI/kQjYClWOc9N1E1UqDlCGlXBfVZ1lrAMRDgkU7XzMUObFxHyDQ
6QFddcOc17kXIGnIZtUO1bivk9TYpcLIcCds69LO5a1OwDxE87JFh1IBp1qwa0qqNGYXQU9zD/Lh
SsOawTLe5KPPHb258VVfdYpf1M3oDpHyD9RVT1UVrHuKsAvFAJbHapcYzSanNU6F6hbJEBxQNR8x
89Y4cSeYcGS+002YczyD7gFXO+JWFqtcV09ZTUiD0jLP7b+4mheMO6vkATCb/F87ZdtdgQwRG090
QDgo0pPm0VFGcvXD9MuKxl8IELsBrLNLvsmrPzI3+xmG/OZKtZTQbxTqMq3RFW2RFvgJQSHWH4aY
cGQIQqKesDPORilXAa1REbsgooHNQAM9SihUCJCMghHkBf/Z5UudSXFuJutUwTNMcQoMGXHz/cpM
d9n7xImq4mXkp21KQS7ZPFSle6ioDckSXm/3brtkWBicOko8ybiB9o2p6kAV7WaSdyQtfGQFzOiK
i04h5q1IXEIfJshc3otTsaVKfI+C7jY8Lq4PoQlaGu7yi0SNMi3nP0cpuHuD5IbVJztRhxen8Z/D
uBhwMymPOW6xyR/riUKNQ/Wtq5HOqz9cZ+2/1JHrrZmmOIIwATt6lUnnfU5hdSHDskpnZOxKvZv+
DDs6+A1J9uXa6i+6EX/JBG2q8ruDwMBcaE9ziEbZxu787Zx4+8Y3tpTTK/5o3dHXiV8nDYiThsBY
wU+Wn5bALxTcz/HIkqL97KOak2vg+ywW4RzuBtk/2V0FS8HjlMwtXvUTkzZJNFgq0jkHHdDcpKgJ
DbUtnkit6ELAKnGtQS0FN6BYYiwFfMA1WruXJOAw9Fm2gYsG9WFyJJDeoFDDF6y7NGnxWkrRXger
eTYjMMxK9/sIgFgd1PxkS7Pca+aKZd3uG/btph5mYGPZwy4bQ7LAs4vAXISE0/nId0aWi1UY5GSy
6mbNmDpidLtAZ315nOn+bMYYE9JMogWxC8XiFlw/LfPwXfdx8dr3lX8BRlvtaWxYLLKrojVIy/ow
KTqtUc4+yMHk7pgD9uHWU4bkAGKtjW1QmC8saeZNG+qYzxG8GBjGjFGCuaH8oGTeX3yb1bdTXj5s
6YSeiQ9WhksRH1nSOc2xou79M1dkiglk9M4+Ao1wFLocvsPM5t/Yd06wV7OEbcRFi6x3Y+07F+5N
yGAx9NnwNo22eCNG0+6w70ywJXW+bPzWgPlNKqfA9/CWgatQAdEc5FqMjrdL0+l3nt30UHCFXkxl
7tWLwLRHtPuGRlkfQm0uUE+z2efcHsj2Dt3/8ZhiYDVtPDyzx9XZDTXZe9cj1yhJ6K5It2K7EQ+j
WaP+mU0ASGywArJdTNCkhcalqBhCfWeWCJJGDE4XU/gAepx3cgbHS8sBkHbwMP/itpqOpanKswmt
BYRO+1llelwT1Bb7sHHqPYHAEB6qHjfNUKP3dlTJhsqi2jDH1j6o3GbVgNwtCASjHqXpI+fbkXC2
ACyuASHAZOx9yUGZ5SCQXP5HfgmepEEdvsOZp9cNxSyJsPIWjjneQZ9tukPpZybuYwFwjJfN2c1N
+l7KSxa+x+3dbbpklZtNgesqWSTAfZRpOgdUWet50dNgH9/UtFdTamBAkxBKRn94dYdM3vTsrsYr
HBmjI+NFqnbC0zUFw78GfWS0AZ4psZ3igCAj2UsJXodNS/WtjE2a8Vb0YFnpqXk2oklc+3Twdu1I
r1G4mTgDYck29dDJi+c2BPNoMS4DxRnLevHiM06dDPkr+Cm9OrmmYa4vanbJPPUFpFDgwTzOTXOn
+zm/s673jdjvuC7G3FgbnGNLX0Q/SU8oc+b7v+jtUOztrkgWTHRkrPhyriFYgGwkab30aOyuhbZ5
i8MjWOQyfPH1YDHXaQzv3krP2gVHvhwHKShfef27YfScKb1W/jeX2Za3PSOBxnlYZm5C8NrrbTTQ
wU63bYDAz12/xBfprHsGs+SF5kPCPFjLZRVCbiIpK72fonvtoSXykYy6Rn05URR5iZv6GDPYEuuZ
iYLThii5FQzpanZfzRSjrEBa8/g4BRGXmIjAM0v8dhO70cCIl7AGzKXjfNVc9AzPXKX8skR/NdQg
9fjEAGFZtyKj/PbU2NeeqqM/pVzKDzg1dMYfuap8JcvPutybWbeK5USO+nWajia30wpyiQAO9ykw
45wIran/K9A6Ud7F4w4vwhUvy4Mjm68kv46kEoGiRIxP1op3yabD2h/QolQOTDb88CFXaSBaVUBW
J2hOsWbrA9WHMP9kzdY/2SenLiRZb7YyXIHAWArV7WT2MbA0YCD6kJJ4ZGA4t6J6zXp9bPx7gQg/
q2+rOY5cZeBwLDQOPtUFztb+V4f63zR4n7JDKarfRBHe4rLZOkDOJdBCSYyF5qUxvpaaMLGFK80k
O4fDreTwkkF2GlJM2xY2bcwyqKSkw8DL529oOANwxFlcHtv/ddBSx4v/MDsIGaXu+FQlDEAYP+29
ipk5gY6NxvucXE2KDl6TfSbjP5v5kXkH2dZ9hjdV8CHNjy1iJVV8pP5RhJuWO3RotWuDLnWLDSzM
v1zcaaCRkAiIznao6DRdRyLj/bQwuvE7MiwGRRpBiqU6OJp++g7SepFhZrj92fDuBv9a21cQwG9W
bBCanM+PhlY/HYEVIw7xJqHj3HscZzp9MiFlZtG7Sn9IFwAWrGB/EjeEPBSUd1ZM3ZPkEYV1F6l1
eEipbgojkkSutqzV5FLz6XiYUE9dnALX9TTqePQoC3NRU1h+XlscwshHM+WnwVC1SCraNPkNDDQp
pbBfOzE5MnwXljCS+Ts+sk6TenHqKxHEZRJXB/zHdV2fnPgW13BQIV9Vo8WO7RGFnSC3LPbh0FKw
x7xVN0rhSXt1B1ytod0nvXhhbQp0DwJyFQQBxaYlhwxIV7l3qfUiJ5elOnWZmhklEWpHTz62bH7L
EQSn9JkwZqLKt674bqOXsX3ibrPjb3jK0PSJIiTueTBC7lTOppU72igrZN294HApZA+vwVy38HAl
6Cor5mVbW8u21FfVov9Xd+rE3MqHhZFPHLcQzI0PDvWHpQT7ZoKytTNo0ZnsphDTU+qmqwiQ3kRN
qCZGEITqUtCNiJmWQ2+4TXN8TfK/AU6trKHj/JlkEYv+e87+Kwqs62nDjXeyzVs0uEsprRW2GOWG
NODRVdTZ5vYXJXoVwVpyFD/kKcT24+Ua+ZRii5e8OQm7ONiP+O0jm9nKk9c+YiWLwrPWXdSe2jK8
u+EDi/XHt2spUngbr9p7qekmIo0DOnijHn5gGyRJ7KBbe7r4r7YInVDtxaDLxi+YX9xe7b0FeL2m
yOfQ7qNYC8h3ssCPUNUWw/cs2B302IyZG3TO269U51sK4NdJ0YuqmueSvlyl5SorkoNw/M8+hQFK
3rQU44frpyfBFpoofiwj2c9qXPQ+BcrzUGFfQBjc1X61iE2BHtSuCqIilBCWjYt2l7VwHjdBV25G
VJ3UMcnDnouJr6oNWtSogdKQT3lOAX2VESZoRBwiINVQd9Q8eqJMIFZOj7CWn/9Ra3uY9RQt5ApF
gYTt0k+/YuZDOG9LiHjcXbij16A32sdx1/B/wyb1VfoEDI4Dde2wvoPuaIKc3h1kcOt7PkFmkT7/
FzEhUXg2vr2+AHCIdspKzLduOsDYQlpGWpzG1/RR1yDthNL+VVXfGVcnPbTbMT4lrkkVoVwmLl3F
iCPWYTsnMy3F+XGnWIGSpubJ8N4ttLCHRDSFP3amL/XEH5DtAuidg/3D/L7tKeuSMR9s5Dx2a1AI
WxiYn6kOSVAF9x6KJtMPO1WLb6P9GYdzormrtPQqMtZ9TLl4M7g79jX4/54mWxFc+jE/TdB88aex
juJ72gTmSlakF7SfHNjXsPZSviZEiq2yX6ZVvJbEJ1uEmOgo6c5HFKnYusxWJ0ScFwuj0FH/aoel
Sy4gkB7ratb3ktO1ayhpQfMmLw9RiJmd3OVDAQjXwoNq6tlLwQdDXCU0CEZSgxjyiO+fXCv/WRPS
H8jNTUFJmebZ9tndwIXS1hXqLIlGjy7XPkN2MAbHIZ99KlK2ZLrruEoqevUsT3J8C3mIhGWnj4wo
7yNtFyB5pJEJekuju3VdsyzVjLEd3UBXnBz9CDsh4QZkhQJX/8txiSmiHrg+rGIP+NVBYPkZ3SU0
nuf2NS83Xfk6IB2M5LFLfWqY1+gmLmT9lfrflfOiu6tkj5CcjU+LM9AwNJd0kmaz439MY30s87tp
N+vWey1JraoBdE0ghuNsjEvJNJnGpyBHEkvQtqMcQVlCU0QlNI8NKyoid3iUV4lIBPvaMHeNpZ6V
hu2TFHBtuJJ6qv6yxvaUkGcUObGTSG4m65YkR+UJcghP/tgf69pcc9FbZWxRwaCiHzIacKXAjqt6
o6bp7Oc5K1HeRPRn8ONQAcI0RS1Dcr1BBGtcIpzqhzsQ6IR8GSvCLP8l9d1mqREchVUJmloPv8Zs
bmmcEc33lykNwFkHxMvCI1nBPqfYM/lrCi44E/8VkQlj6BLjmwIh5TqDBMzrc+C5DaGxe9rFEym3
NHYWmlicJm0ecMI69J1J6m4i6eGEZucRQ8lHZfUQ6VAEyObwB6GQBuM2aD8whlF+cNTLTV3+0+0x
DqIfEDcoOW/kafZNDOnutWYVSfLa4Oga4za3T322i80IOh4/EgzbQnpXEV/8GXBkEe/CytuheBrF
vXb/KGFZVUpph5KR2mY2nV3ezTwj19Bg2E9Y9bQrvCtpd9v8HKEZtQPkD4MMUSMIWyyi5GQX/3np
NezOGlvc/e6aHnQCtN2dX/3Se8A5Y1VKOu5nDpByw7qLSO+nF1YGrnpmMB9zK2e6gCr90qTP9Bgs
HxWGZlSx0QqyTUtGAWsanCZQ6n+dWEfFFUV08k9+s58f+biYn+glNU5Ddx5e7PaSfSSUK7i9hfJS
TE8e9dbiGETkDo2NIq+NXcaFExxzUMI+fg9sqm7qDe8Ljf+BqFmz95JATc4JudXpPdJrizZsq39U
fDPpB7BiZtrZjw1txIfkuygAkQdonXtffnIhTxpivGc7fPPQy/VzXMplnqPgAyP3JMue++/0ywf4
4KXgU6ZfB+6GfbCL+kwvSiY7STEVppE5LIjbHzyRn01j/AjDsVqxK1Pha7MTxJDGRiixn12ksCl+
rogiuz4kfS/7rAJyi28jYYVqnL7M2Xnqu3Wm+f1N4FsjOOLAuDQmMAkretceKwnQCPP4bYj+Y8H2
XrQ3HT4n0Zfs9z6QXxkMCFLtwQs+pM2g+oILg1UDeCtn63dGBYxr8anuwCkT+Y9d5MlPNpZw+VpW
VFu84c3p+3NnkhTnweEnUYrDyFAR4t1q9mU5JhuM89daPLO7J5wcaC8DT9KNM4lKNc0Q7lnSN/ee
/OyDdEOt79xQqNce5wRVsX48zo61nZ3qaOcI6Km1Aoe26h22uZndxh8OhsPdmptkErLdtvJ3NfCH
kUxjHBNPUcfZ+xlpwxgD/h5oMTIdI3qqoV96guYcp6fQuRksXBjnV5YPtaxqau5UAgSr5iTcnYRy
2Zja+9ps/jFrtf2nNR/r4T+iDrtmipaz6L/RH6JlGVLzL/Hife/VoSgzpXjFbUZfjSBNfwQ+OPND
fOD/U4/eyG+l/iX+NmWmYyzMnN/Ig5Jk/3MntXMxycBdAkVeGhx6Mdwyvp6sp3H0asg36vGxwH4G
1qUnf8n1npKtxorZMhgT7rZhavl/Vv5Hh5VOMxGFZt9b371PyQhtUgMSithdWItjgRwQQjZoMYV8
RKZhVfThpiZs3UbEBZuEsW9m46JbTFjQjfwI4bwGPm/5l0iwiWqit/coR0UFY88jlsBF7pBLwPM8
RbDlZX2WpkUcXgaHtD+pwD4Tmp5pFLD4ddVDtQt5rVI9umJKbHLw+57oN7EFx4ckMcZ5w1u7jv4D
hazSfZTYl6RjEZCuXGfhmS7YN3wq1effdVJTiEndwxALaqRxeLZH+ePUbDDsFGAkLiHkhLkSj5u0
pJzS8sOTwUdcucco6r7CLGuWJLCnvXT1sEhLrahKU/1yaue1dKsl5hCh6cf+nxKSWukvZQfjErrZ
a0ySap7GUzJRuQ6yvzmJTlUKTx5TZFz1Zf8PgeBvsovfdspgBuZ/xtT9RxiEo3AeiInZLWdDyg3S
av/CKf1vtinUivo48mRvAlEAH8j+89u2xbHlHezGn4Jlcbk37kcZIdEb/7FK9YUAuqLlwrc74BLy
mgvmEjUyD6JXQu/i1VHzooh0fo29gRRZcGyV/OgHrPy2KrIFoUoSJKwQcFXHNJ/6u5HDztKA1Upo
q1313tIdDr3yv7hKL1lfnZyG9c4VwU43si9SgeYVH2b2ludsjMREkNoFftDuSDdsR06gOK75NPOH
pbqznRlaT42c7f1QrA34Lag4Gao+Mc2uDBIpRjP8qy3nbnrOt1tFx4l+W4Mijs3EdoiYOhslRQbL
Bnx/K8kwDOmLcKMCJWm6T8RkQqTFRcvSJJe5aeEjuNuw98cpereFXqW5xwPt7MqoOLd9+sKOYEZt
h5y7WPauPtq+OM6TdyVq10n3V6fmswnSD3LHi1N05yyK10oQkCvT5iY7sDxkSPa87w+qhQUpoooe
MFQOEojgbNkvYDUs//HiQy/Gt9jGZvdqwobe+BpbHnnP6BC2wW4yip8urAw2luXreGYTiLK2Qa22
9HgFiwL9d5OFRmFaMMfJaaOz4VLOPgsPgOxMqRWveiMn6il/5zy6tQhcTc+XoLGqjnwZsKpM+udY
RZdhVpjCg7GLiGNoXOCtm4+/RtFyYhjlnubhiVjsNtENAMwy59Cof/KBuhIJWBQ1vlcGno/dkGOb
6rMFVYCY3t/gMjTENPxoHCfyEBQYjb33a/ceA0m1it2ZdsKgkDZ4uQU1xJZuLG9g4g912N1DFy95
QISHkqVpU4B7cpXgtubxUu2qFQ/6k4rNPXSj53QwC8BD7SUcGOsGG04CHbn+sYRgFHD0aiR1FjD4
VftR8dgFOQZy0ncH1PJfGTdPmsHWgdRJwxFWT7v3U8KAdmieSXruR6ikbHZ5Ju1JyQ8fc/RWbc/K
Udb0QA4hWmNT7IsREvPsWEgIUQruruB01IB1F52wSHN1MdJQToJP+7dcsGQvr4/2nO9t0FNVNR4S
Zn3X5CRIQEZQB9qVLSb2nEn208Dkjuq9bhNcM383Fy6BU54gpfZCzUdQSyer+VfOJnWawjvR5l3o
2PnQOWu9yK7bBa/tqdNbbixyTSnKWGiqsqXCjEFn+BuCkmcd1Uupbp/kqHxtMr1NOn5pquE3ICyS
GeUTYIO7iAU9zP4Iqm5dSm5Ic5V8ymH6CljuVtXppRh/QAs/ZQlzretsfUhZQ1+u4yj4TkVPa5Yl
i4Y9bEmDHaKODWYNsW0ngA4YnXRsHNy4pQxGgsdroFVirjpQZv1w8pG8ePNMIfN2222sYbrQxlt7
mTpqvtWLgb2oY5N8lNAhy+nVFc1qYKzij9zZBQgqQRDCpyHZcuxWM9mi9qrZ7yodRkxMMuB/+FHI
z/tyCo9T5N+dnkVs8Lbtx8DmiWEna/NgBcm2Tv8mrovQmCm65s+GZXyDCsBx8e31gD+ZNPEm4KYV
0PPvAvEURCGL4uJ7EpNgraaz5conWzXXYsYpDhmQ0/JUgdFISrbzZJQFvNy4pEWBQy5c9GP0Dj9S
a8P7ThRPQZfNMEnDB5Lty7bNHe8IIBHj0YuyNyIjbN8E/UWwq8nco2qcu7abTRqc4UGcndlZt6n5
7lkZObViS8Lro4vmVTfS5eESIkp/n0EDEFlyGB7dwYx1V9b4uJjtjNDcO8q5w8LYVgzJRdd81zLp
6c925YFajLc004rOs43g2zPnUkX4bWS0xi61Aw+OFC5Arsbuosvqp4jgjSeJDS3dI74Ocp/23sjo
2pXHPC5/aFIfyJGz6YxuNQPSUc2PrdzN/CZt8in2YxCl6Dpu3My7W133nZj5k+X1z7k9IOz2+qqD
etv2SpxnLu1AuQg+J6ngizwCbuLb+VZmUPBLDTKbPTEiu4lp+q7ZkgZQuFxgklP697LjlIGcrt1x
WbXjMou8V9NJEQupW7FWy7eWxVxsenICm1w7Ma+q4ElORCiSwjoNDhExZNhE9PaFbc0v0Dk5NqlV
dHK+kzXrH9FNYIOxNFelTx83Z7vRj4JvuIU7Ue7dRGKcp3mzTqfM3faULJYWePYS2dRHpu3nyL42
cwxjCfqLCS/X4jKjbU9vg4EGQ1+ShqhrKDuG80BU9KyqBYQIBc+0e+M9Ik6zT4GxvZFvMh5MB3Zb
sDqUhcXBa+vOAriXDJ/qRjorZ8iDdUke9Zgac4MlSZwRY1gdnWIgbF/4xhPyuoT9brCgY/BYHsSY
k1lg9GTKrsXe52sQ9zaGHPtbiCsSFpqyYGCFTNuuAToUl2zyo31My4ZDek5+8hiL0DT6eePpPNwN
ljROTl01OKdZ+QQESHyyLsq8O42rrrUNUKeMMgAKzNvXWkCMaENWcJBmnIs3NlgojhqJceGA+ZoL
3uJELHnjDi4PA3kU5lwUGk07Z2rK38j31Cd/J7apAXc5i9xU7D2W6jxr1l2UeZhcWSOanEbw2kez
JzWCmskWUbaOrKb4keVNjOTdBfpILpk+qTPUBoPfpDapTpFQMmQscNkYfdx4qcLWckA0KrO9hJy9
w6TRy6GgLD3kOfVJg+imhx2Nsgx30rVRLhsjRPSXEVzqOIQf2Pvlfg5IV01hPpCus/JNnczte2MK
a6XqygGd0k23tKwQ5ny28HpczqiaRvrSeelZdbiHqS7EYXIDDq9ofryK4j5x1piGXEwpEV6zIhoP
HeVanuioedclrOk0ZB+t2XbmgXRCs6oc9l+nwI7IjaK9YF3IFXwaKKYpn0waUAZoFQKCTvAfQ2MI
DjXFVH6XfO3k9rqIPXIlzA1q33TfkugTMjNllXgboJC6eBalTdjX/wr1rRq79RQ+h+Ffx34LqIok
QSMo48Qn0VjFjnIwDBSUrDk/K4AXYcB5bLhvfjbs8xJbrvNtzGE8Fa6DlYcpQaZPE8wxXbZE8JyN
YinM4lYhSfS9gxPPdXSiIVa7nMYeBuhZOX9j9M/x3yGav3Y+ZFq1nD2NUtnwJH8SiuX63WyI9CGb
s72uD04lV34/fhMkamu49/w//FGCoja1wE2LVjsR7vNLUiKOax3AicgdIQbU0ZBif4MC1ifcLIpt
Dl+l4EfkxP+5eXMV7PwTQXUk0fQtfSZonbmYzw7yLrS17tGslAtlejPr2ipwKgjjPbGgNPD+yYpx
fWQTiuIcKJvGuGZB2XzNvi9O9iSyfZrB74Kw0vNEEdRfDUWouOg22M90Vw5z4uvHvSHe100UbiyT
DZOBQV2XGLRTWfeiIliAi6ce+Lp4G/ofoMNYLPfIOkONoJjJ/o9iPlJoYbCi7GixE4xVLr3Djti+
ggfGihqqGwSTp/QsC4D8xVssFVnlP83caJM9ihIGsoF1Ps091Z8P0mPGiqCCaRRX/+6mZfdchWm8
Koz8yev4i6t8lzfNBrzZuvCaG9z1a2MiaHv3vuEb4fgkuujxsRhDmdH/ODqP3caRKIp+EQGymLfK
OViSLfeGsC2bOYci+fVzOIsBGpgZtxVY9cK9595xl03uAfxW6sn0Am6zes8efZX71RO7Ot8kdakH
0yb8C6kD7MJgE4Pm8dh46BAtpHuYlgsJT2yBOJDoJlaoXx3ndWLoDw82Z9bXb+jBoVOj88jLm+79
y/tX4p4dGFK1+im4scRQ7OxsvDRJtKE2YI2yDRuDtMdykfPSp2c/ZlEr4R4WvcHf9JUhZRQNyXD+
wkBUUqPWlXjsvPolwcZFEiE3RxMALtTuZLNFaM1WqQGYZURaCDxCuPtOfOruW2h9soyEQUSRxV2d
dkASoEarrxA4qknorlC3uHlYeHGqioQcpZrIum7OlT33OIINnjS1jEFY7dz+are/en9Nyc2UeXQl
jNkusDSQwKIXwNHZWvS9v0tbVhCIJJCLlBJiNTh6mBfCumdNe48n01JHACXWJgcRVYGFzI7pWwwy
eBB+IX8kuAKxgbKMhZz3yaYYxYG81O3Q7XXhsi/nbe8pg48WMzXfYyzXIU6JlrVdoDKK14YtNmUO
lYGxn4oX2akLVk/pRoGrUWWXYDTnDarrjBl2IXy2M91s8sPpfYLalUCjCnVnpz3GtKTdANcbIDnX
9qbN7LAtwIfWya/oEzDy9QZF90ydhn6MiCqm9ENoLHxP3SDAzpnluJN2oprKKdZbS32MNh0eKF9n
NJHvclEvovLlF1h36uEEDm1mJGTg2iqWOzxLUAM8VoRJwNwGv5Oi6aSrvHzcCDICj0nJ6gkIflry
zhKDgXK1zmlRGspVN4gOYYO1JPA+CI9eGWjWpmtS8Ry6F/SKabTnTCMdRpvlLFIHkpvy/pyG8Lcw
SwcqC4GpTFPPXU/ke31P+bwy+tcC8MrkSme9vJL4pD2UlR7Rasj2ge52a1cwzMZ/7/t4aLVRec98
FtEyh7pss8QxDCSIQDnoe3u1WPkeTXxnoNKWo1euFD9k+me2k1u7/VF4AXffjtx1Te96BexvLAK1
QwNjsrpxiLghshkbjFZyFCrmAJW8M67w2ot1wJ/Wka6IOcnUrB2McDwjj0QsMQAJaEET1vBnzWvo
t9CygFpgsnA5uU3x2XfkQFJZKNL4i+FKFiMitrojO8rtj9yg76OP1yIO30VFBYzsByFORDSXNI+6
OBfyKyFfYIw+4O+tVMbSavoH8WSl0vexmyOyl7letwXtfaZ3u/oGTiDYKKBKzfZHQh8plcpl3ljf
XAfHgmZiszbDNQO7PRIsXrGwfgOkyqPCwJ6RBGzmaWLZiu5SVi2zhvbmsAgkaoXUyAQtnZt82JL5
GupkJGD/Ap5tG1PAdAYacNJi601wZ9BWYhMcDqqK10hmNTNSdukab3aBQ9zq5QcjXbQFusn5YezL
QCEQkQpWlnLbFibzbDZMrc6xGu+mwB/fdi6DcdAtb9Z0hw4vdRM2jMCdA+4Brmkdsmz1CPlWYoNY
ocoEMnS2deQYAWViaPZnxUX7MJCTkP+RzctqUX6IUV97BlpkS3sF5d4nYK1Sz8TkopZvCbejgizV
Fe68lVD5padfmK1clqPG6Zz0q63yOYjvmUkFEI1PtWZuw3+fj+42NpmCsxD2QlLS3E0h0LZUYD0a
G5aO5218q3lLcdLEI+xHB1J542BeSJa18kwEWBPJ6qVKtkPe7YlbYBtwSgNvPzIpjslr8RnBERN1
S6roXzGYP4rzrx94XvvXUKA59sulPd4EcogEy62lsRoZSd4klRiLPiMOPaGEDGbkDu1SK1o2BsxX
tGg609YEESKyIlLrFU5wlFNO95PwhQ11kxzf+jhiZfQVZH8dvYAs16SMzWmnDoTzzOra2fd+vRSS
6RsdIMpKXS02pjPM1c7AvA1WgYFxkjcIrvTlkHTXFmRb9tV0NCmqXbwPYbBPK+bWqvbq+5JlqaQT
f1UGpKGUL2ZOI+sblG7kAYd8Oex4PMiA9qBmdydChl+yHiAmj08zFwtIfsisRlAlzPyrZB14wa8X
ARIUUc9nhh9miH+bpAbd9kKwP0/UaSRdsayUOwzNrGwIH6QfJoj702+nFaP7aEd9j07pnnrWo7Kc
p9HFH0p86ARMMYsWpZD3RPQLv2L2BsVgPzQkduS8Ii4GtFDEOCJHgzhPXpfOOa5E/wSQxb4Fllp1
t7x4C3Rx0Qf0hup7ykg7JKs788ZD1rk4eBG3NP5tugBG+avCzR7YBZWIO4BIp4PYCEipjiLWneNf
uwjjGCDUCBWNm7iHQTNRKlOb8GQxX6W2QCkhKp/kysY4Nc6tndLbwvJC5uTWHgRKIHZ3ovgmAn0+
EPxY8a61EJzNjFMBdhwhWNoTbPw2HiiAJbOmKlr3VfjUsfRInI+lh0Y5xnCNFRj7g34NVbEJYsGm
xvo0lQse8kMkQIKO2jKtBkxp/T9COrjVlXuUZCho2TGp8RVV+zqwxF+OZyPQGSp1VjIPowkMztkv
UvXPGdsDRviV65Ybosm52WkZfPlHCOWl0sgO7RCnpTYU+/5Up+TB5ajFHIYsdsbfOhxpybihiC00
nY3nfQtffYShQymISRV8+FVk8aVxzX2rUhDV3tpSfwb8Sp4iEf8P50rvOOExzzVP1LZbC8aJQ6k4
t0nbNeMltjy81nRwVfDrqOVb62o49Fo2PP7RGZOZkwTPcjKwRDpsPVXfo2dAjT4x8Dz3S5+wf41L
/E18MGM8dmbRfnWNvbPsqJjJhlhckAxJ/TJ0OZ9GeZnxhEarsnUmn+9AKE6MDMRhjR7uDLvZMif4
TPP0wBnOP+SeGfJYoX3OCIMmO9kiJ6fI2ydKwBnJVb1wVrY8mvjk3MQhnAwxhR88jKRYE5TH6L+f
0Ylt8vFG3sYGctPD5AQa2BgrI94wp7v2BuwcogGgu++wqTPvWego2xlErGINtwKgeKt/Scou7C00
iMqe1d88LrCP1m+46XVbbEGizkeedcsQCwfL3cDxmESQSZLsX9YBNQ31NyM012WpLYy8PFY59S4G
zjAk/q/3bmkec7QN+oUNxoaGcDVEn4G3VQlh9jrl6Y9iLyZbPbWsop6nsd9ojCuBnESnNTPI+GJX
pBRk9UYtO1CnhLiOviJ/diUKzg7GIekgLhoT2thTqTfXBKpYTpmYsQ6ubAWP/lQpG3MjfOtSGm5D
WYOgdWYNQtE0DFdVcfeIH2toeUzUFw1OEgY8GwGuMCptsMHgT+iHdiqIoFT9CO2HkIgA7E2cgZjF
ydOb/gIX8WyQNHGDudRRZqmluwjFWZvyr8GJjMSSuswt66upPjI33Wk1qDlUs2hlVwSgwXTAEQNb
lMWQufUhDOneJ2UAkVbuVzfIBdSSra05L6U0SY4qjp6SsH822j+14NB1c7z2pTlPAjJW7S8yJcaZ
H4e/WhHutR4zgiOMf5ZizAOrvzKJLhfshWaNVLkLddTWKD48TlrG/sk/aTPVnFZKetksrTB/Un0R
sqFZFyso7oPW3nwzf5dc0AwT6qvGmKi18RQEwgGMQ3R8nPoXTBvZMlHdi9vjNKBEgVGjRRs3BWia
I3ti2W7+ZuKbCLH2ojXin5blq8zyzqnDG5NrIrgIYg845tRdohNQP0TL0tDxMigjn/To5Yi5dXYh
VVliLveTDpa2STox/uOa9sMun3Ee5zeTG/pfXrno2QpQ8BlfuD5sf2xFQxmXtUgZ3ULxcP3aZF+I
IP8aHMiKteb0HFHh0xEUHSZcEaNpdk6g0FVjaZcoScsKKWU1gkfrWpGvBxO98ljDNqBlmwgLgea+
j4U4Kgzd1Vq5GLS/oe7SM4idjNFMYmVHdqE5bLysD9I2Niwc0RnFrr7KFHKxyfh7r6UGLE3LmlOZ
dOgAmXI2WW5xXUsg8s4+9agIGpU/eaWibFixW6+kQJPGzajR3Pj2zagM+aRZ8Snkgm7WOMTLj3B4
F/ivYXIWpBAOrdpucscx/nwXTp+WN80hSobsRCyC9g7GRtk0tu19kVvBUKYZUcGWDdwaO2Q7jF9a
WXWs2HHglcGCRMuPzB8ZwyVm8+hdT1snemat27Ixl5oPiNVutOKgtEZ+DUXCXVV30PRM10JfXYl9
aDjVJrCaZJUmqbIaiVGaOy3k8M7jxadkj8/VttDhAUbaHa5s+o+EF3cRKW16KpDhrZD7mRPhpPxo
BO2HnlvjqsOOuafMMb6MbOhOXWeLZpMWkXXCXuedEqAwYOBgjdh1+Fd5A1ueuusRtLAeiD+lJq5D
g7XKC/HS9YFa7rxBJXW25bQix0nBfxDmxBXm2VvkBgw9LCXc6lUXL1GUM6vpMbhRb6AdbhLsoQFy
psGbWvyYdalbK8ZKq0EGO5lFhjxsuaUAT7AshwwSUhXUa2lYnCcx9Muy49dQVCp1/O5A5uA+faRx
4J1SqzU2yG2MhW5l7kmN0JnqkN2nRnNThi7Dc78NOMtKijx2W5AyR/PDVSuJ09NiUg4AH+MKgEl9
sqoIY6spIZqvjtSqIOF7afuc7Cmy+7XwaufWkxFDimk7bHy6ilOStmivuqJ507VwxA5vg6TVEJh3
knB1wgBAcZYEXvnGoN6Iw8GKF2P6CiEe7AxNYTVE6T5PAeuzRuPmCawUJ41K0Jtlp+XKKeP2PQbB
qcPJyy6xu9MjB/kFCHzn0HFhFKW8kEw1wd4mFdJn0z0UXKNoz2BiVD76tYbJCBWfxlI2+Qv1L128
XH83NiDtkBLRNTHDKWPk4452VccATZy194JNlX0KhWhxgxIK6zqnj9LMFYtth/BcnY0WQyUzw40S
R121VZ0gXBslowcFr+ROBBWuEcsgHsEy8e231heCORsoBQ2vpldLhyYuGb2NQOMj8ouUa2HwSRFh
PaFjne7R5Xe0NpyiSbsFqTlr2mA59PpKgfqmTq8FU2invTrJkckaVljQysJsQYiZmh9LoZ1Zbcx7
Z6kwQvOycV2i4TchpYzsr4ikGoNLS0RcW/6Y7pvlYFuOk/ekJ14mhzdTS4zBfEGZSkGAXI6QvTuT
9K74x8xuRQ4Orv7pdQwbJCBC9R/KlYhZKTmAWCrEVCR7cZSRJ+6leCmZBfeMD/nBy65Ca9/4W324
apkxxyKCtoGPrTpX4Sb043XrrYD4RCQSd/2dYfbMNk0CqYNThQFnSD68UszxhiU9Fsa+uaGutxGF
u9avCaTSyHke2y2ACnRN+RqT78JtqEk+2+ampEBHXwxWw+SXqGw/ujo4oBJ59YqtMYZbIbVD6+FF
ge7yqgZob6axijgSwEE6GAagWTX595QQ5aGH6UnNRWnm1XM3JfD5Xc/fIxafXvqHRW2GewRSYzGP
DGdpdAfm3DMbHDUcQxeaJDAXQMko3H668eiZL+SPi6InnvqQeubCL48R0WBDtIljFT7Qmw6Jhu5C
dyYGB2KxdYPRmPLTumlgaaTF0MbfpB0AS5iQir7REToNzOZ9dV1q6QIg8NZPV3ifNA2LkcfqiWXD
5LRtliGEcwG2oHBhXwxHAqtQJ75C5zClSZTxg1MKDix6YvVSGbeYG7dEE5NBhZWUWRNZpdKezGiG
zFyig5376D2cca0Z+0ielPZ9ZLAaW6eCuSRz/6WHZNXyzVUnHpZnfoDwYKQCl69U6MMQEmhUJcZK
NzayuMu2tlwGrrWLLUcoCz9R+LfW5KCoNBav8M6ZKrqMzjLH4gWBX5RjXiDFzZNtKhgiuIkAfZFC
HMmI7aS+st6VCqU+AMZ4C0ikXDEmAmwQTslzxS+Jtzz+UY8okzkWud1sylzeP7f9bLHI8IhDdaV6
Himu7DOV2DxkDVTWFyti7PLX9WAwImfWyaOHiEuDMSTRrXr4T+1jhTzCM3/M6GL5DyzSNH75xrc5
V1ouQQMjdwMiAI4vbjIKibOh7BxGlu5SC/+BH8qtbwQYy0xeW0xQCIwZNX8BSQJdhlkQwskLDFGg
7huCSVN2jSJi5CcPuc9+hrcAzmgZNExJr0rBp5fg6EXHixs2RR8VaYfE7wjQw7FjXyxlx2o7K95R
JeALf9nst0ANhFq+D5FoasW+8PNlFG6sIp7hf1uM9M9t/6bUMSAArKXxNwE4KJXwIaXY3zglp8WX
tdXR/LqcAZPtxDauSv6w0TRqxXWi3qf9mRHtbOyWY3JPKNonZqTo31P7TpoolRrj+fLA+qCKf7xk
yvIAi4iS3AY1O+2VSNFYpKyvwwzoaLuKi187uVqkyHdHdrezwqh5bajh6Qp49pFquP09tzCyVfyw
HE+qR2tcmx8RO91Rf0vAU1DlYsyW/2JyW/xwn+A88MM7PNcnTASg8AT8Ji9yACwU3K7567Fhs3kc
hJrQw8XzOgqRnW9G80s3WQSaPOCE24zwlSfHFdnu5b82szeZ1q5j7IFtU7ylaYuF2YHFgPqQBJuA
573IhoM/5g94zHPCWzXlQCk19/jkR7b+Eu6rL/d5+xbUDT7WHDURKxndBU2TbjCagCoks7dWt2mM
9Euu5Yj1peGTQl5uM7dx2k9hIc+tVib8oPgnpQly/JuCtUhlMC3CJ2rDJAC+3TA+6QG28PiwFqWT
MbhSoYUAU3GtAlFJv/Vb4kFsrt5ViVJrwIkRqRyGGUAID2vqq+ZilcorjVhzga3jYlFMZup4lf4P
hU/PKOT9LmSBtDbdVzTNzgX14/jrcfiwWkduNLpTi3VRB8T7PUBzwwNBxVRHGxEWtj8NnkV+CB7t
mT5+GP87Cav7CFooi6xrEYiZYhHEii6ej111QY/sJrdzWuULxPuzRvllY7P2I+bmkNPghOt1+dlN
Sx2g7EwLypATiKeHy67MTl7Aa5/C3jYs1dcCXxlYaxzfC9tiegwFKKbZ8Z3POhtJrqg2uXkXOEer
ble3f4L5Jdch3172d6B4Y5JGdYyYK1tjoVNDh+UKiCn8eFWIHQXwBQ0XLTN7PoE2fhFGvyiU/ubW
YuOJPbdPMP6G/lWQhBA5jGDjH0sBlKNDM4Cg/0REoFJCw1ab7nyhC6Abz9A9qyQ/tBww+ltv/jXT
Bc9AHT9Vy2jFp3j6MdLdaFxG8tTHH9k8dD4cpKm4hn3VWZXEDDcJFlXWOJ2PEBymlr0l12Xp8NjA
sM7spxL9GHJEtjHORwD7QiJGtBEUkUE+UsxlqCKfJr+nrMK1NHE2ZifNvBCXfGyCG9FmrEfOOudZ
wyw3xAQt1D+faidgtkKDQc96jIu/gMhyEyuGHI+J+1WirY9BbkcnaChWoXHTvmNMOLa+2Pg0kK0l
scK9I2ndlRhpOajABaxZwLJTCBF/UXYwxIJZpENkaUIi6mjvbFhjY+nO4V+gn38VkCfIa3YUOkLY
4zVLlumo6nHoGcGB4TdH+ZujPgr5rY3qWmnuEOdngeuuHDRlqbnxoqvRI1TBlwr3N2qosvN1Re1k
peZ7AD0ETSaZI5zvE0gDR/x41EAgpyctW0fuvdZxwkE3JLZVxB9Ndx/6f5b84yHbqsQrR/vJ1OLD
TQpa+ognzLBcmyyGwTGQxT/TUBDg4YQsbo577vWPvt4Jka0MPknTVhkpEI1+qyoFOAKSiGQvUatk
w9aog0UaQtDtgQ3dDfebxCEmejC+pjqZjsOKtxXpeqa65EeTnerVZ70Enn6PvHKmC1R1PSXXqtAR
jpcdrn/46RTfDtPBJgc458U3mPQhh1KwHpTXQDaYVTAEIlKgS06Bz8IMeBijgVa7lEDGxTNBBevO
Aa6x1FjFwTdYdTXayOE1VmfRm0vEg4Z9rdFGjcotVL/piFnsPypt5AzBgIdAKkzYoTSErJevrv2U
wZF5cKczkHZmFnV31xG3Eawb0A7lkcRDFmx7AXrJiimeGML3ug5UHWuXCyc/3k5KlcTASMyKN/ro
aYGsYKsjvLT8LWlPa7pJMknXOut17o9Ei1Z84vMpvbryTg2LCymvCsBnzXhPsQ3obynjSFd8BPab
rbypyB+MSY1fXTqPGcNd6ttQgoO2OKI21sCNz3K+x0ubznW5DVk2D9o+hlAjUe3p+kuJLvREIWO8
jNuIQeg8HB+EwFfo8tz8WhYYIvoE4aexr5oPhcdVLfd6cDcZnMt62aOOgfhc+r/c8TNoRiqXIzKP
FpI96GH3EJnrqji14VO66A3ONnjCkb5t78tdy/USGy8jwHDAG9S1L90eVxb+J+c9THaqSiY0oTah
o84KwFXJURThYgyZECGSctGjOTdpEYHCDr2AYX0OsmfhrvsAh2PF6uSrt9DXsEEp1FXIRqM3V5HE
a0qSH6GZHhZZ1wXl++y4d+0jWUoxSz9oY/Pe+AIeqLITsuNjOqUFW9eAdI3q3DQfpAHWMZIT42kw
YEIQxXAt9REQQT8ga1u1mGwwrRzlEwUm0qBTxvxUkXuWlkkH/m2AVaFcEv2DtFWTRHAWvabcDph/
4uoQOGvDXEeGdmBqsAkJrLAwrkc9HwXJln10iTGLa8WXy21YuewxUfL1QCc5WRAptW+OuBnYM6Yl
Yt3BNeOVF2A6U0laCiP7hEc8quCMmNbe9P9E8ZFow1JhIiqQJdjOlVDjGYUwmwkMkZaPbZaRptjp
zFtVTIUCpjfZjzWuwyH4C92jpi4E6oBSvA/gDUGQtYq7oF5e+cXWCe+at0vRGITltBMB4MuiyyIo
kG0GsZ2k/ABD9P6ES33Z06iXiyE4x2idmXM2UQIdxoYaQ45J+t3h4ZQUKEmbHKZ4Cxi1Fs0m7l01
+005pE3mM1Z6M3oeCPhh4L5CjxSffBe0BOsU14EdQC6+FAbtxBBmxXBI8MhAyaf8rQ+scpYt4oiU
tXghEBMXHwQQzgcXsxXWFRc2R7iVVbku3e8q/UVZNlOtHdeqT0yOUeI9WPsC4Qx/bZBXM9VhRNjf
A2yKpPi0+UNjVK86vLXcDgU1V2miwuyZPx56FLKS5rDAE+i898k/H/xZrkzCQNqJ68CLxINljJuh
fVmM8TOqHnwgTL8vNbQ+n5wZ33wWmH2n5O4SeJCDZ5s7x/8hSYtUhVlJIZ1NZRsYAnQdjcECPr+L
9rOMHnVwSSSmOdTR2qZBgNQlh6z/GpVnpUMh6Y7YTeJsWyFU0cnMxP/ebWxeHAm32GMmdcGfDAyu
xmriF+f1R8sJ6jlUNLh7OOGaUZ0pxKWrQFTkMY8O1JQW8xr/3ChrhvIbh4UZnXPgc+sBOCMhtOrX
cfZbeO+efNjeKtGeVnEbWzTKJV9J572mSdK0t8j5VPn6VOOtYTVX2yeP+tRjO6wFv2ayG4gkJhTJ
xkruu+ot7G4x/YxvnkMHfyjUq/TQgyapJlknZ40Kkw8h2g6k/NCsB9y+vlFQGqh8PzdJ/qe1T9jh
Mw9Df1TtwH0zcdu5aOUCJJzaecSqRATWbJJHcbiW2FTjiAYJwDK5ydbADsMGSrDrjVUjUHkfaon3
E+cU0Wr5xS9WeVcsozLfxHa8BrC1ial7RmnDcmkPDD3niC8xPVqLTD346ZfGA9BT3FfotCTS8mm2
IHQCzgHHalR/29jeA6IxB5468ZiKjfrdJu8v4rVZZkni+nJsavB+OJLsiXMFK0DfFXz3dfVZOb8K
e/VE52exZ9feE+fPtkEgsz3RJ4IaLX5E9yvPuZuudOLnCQRd9w2kjDw918wVmI4VAsGGXy2H4Vxk
1CN/8DgIyCNUDNQy5oalb9IpmsSSF1jJONGCtY4/n8Kzwx2p4V7YZECHwYMzBl9k2cPK9pFt/0iD
0Od2GWlI+ac7Y+U0l6whvnajZWfLXPvM7ICUOd2NE+CJcJpW0H4E6AiGDfeQKrEiEYzCQzOgOgRg
2XRvxBuN2d5J2F5/ZiiLWGs1l4rzz/Z3eIU7fZ+r377gEDXTRcF3ur3GeC9RfVlERgUoHnwzYGqO
eEw9dibi13Me7Yv4w1Q2Y2nSmK1l/1Pp9xrXGIMGQ32kNrrmG3RT5BOOc7JzqmWdt3VN1sVM2FeP
3iHyL4393TIFaXimWJlb2dlH65f0u664eC3K8oOuQIOQj4rljHmRtT0bjD8I7lr1A+rJ6j+KduHK
PQAbQzngmyNFy9RXPIX0c5xThD8pLztZm2RvDTogXDiHl4C1tIGkIVDHmZWggEwWevw9+keV/jKh
FHfnXfUBgZ64xxUrNxyD5wSHPhFus5Fxja/te3eTlR92dVf9gQ/91wnpD9RLXHyXSEBgGPqchE6j
b4RYedFH6y5jxikJh/jQu1R+fMl4ESObu1psRbyUiC8R41rKq/M+mGc67YaW0KY1sSFKLXM2t+W6
Z0hmbg2MF8VP5nCgHHLs451D4MkzdhgXv7FPDiXr5W0MW1zbO0QO5e9ayWo1PxfGmY4YTvo6ZETa
OJhj7224dqjngBjHF005d+pday9wlpBFPrmcRmMLwYuL8q7Cwq76XxKnbXAtHTVi9A2+YYpycIlE
4ncA5jqa26Z7kWRJzaQhBFOXUgfroCmEdv+CCqdqc5SzmayL/LfxgFgKHgQIDxEKyhGmEROPEltx
91kgWy4JchcYtB5ewi75W2EETPIDGpxMOWnKn9J+SV5jdNDkqcXxXbdsPOO3IOdrfbdqEgj9N+g+
C9Anq6R7oHAQhYmnkABx726Nxz6+hN6HHp9qCk3OY4tGBVQDzFSTzEUcuuLspgu2hgp2QUVcm/AC
yxsoLGi+Y1Mf4vKTOMWBh8rfNxoXNd4Accsx85iEV61T9eBB4kXQUV51k9V9+a9Qt5BZXKhOIVvp
P8wNrumvUm1bur8TEL0lOdOEnxPjSmUxoWEzqcAOlt0n5jdwQ1ABTm6PDAKyD0gl/9Mqf1zQ5AbJ
aqPF9JMiyWiiVadO0T81znS0SfURzzP+fNd5RBVs5jqY25YDagM4DSdzD14kMZxLZf1DSrLpLGWf
up+1cm9YH5byw2Tck5187GuRDZKAPBm3Z2nL+nr8VP293hOHF1JPYqmPEMZaFoOE7WhDTvvibFM4
8aV8WeiIJ/d/MUd0j8ji7uL3K/AgPGzohmZ+DP1n6eNgir/S4H3gnRRavlDltke0xpCaAv53Ilrg
Jm0dIE/IhqraICpkRey2ku+H6JnZ2syq2PVFCbIjQobZdjU9HjD5j1gECBmPUsTzvoZw5+urnls9
kB+KuFnmU+J9TYgWGzJtE1vsQfMZPGYSbxAWQ/lTzgHWiqi4o16x1X1FkRMMXwP3iOueoGQoFV+4
Kc/k4fCAd/WDIBWbOQLBoJMq30wetvZnDz82bI7AZ4im0HtrxrLrNiklTE14OkbaunrkLMJj1voZ
92/DdEyJNDDk67L9LVBa17umPHQZ7JjFNHJW3JZb4zoU18Q61IA3evFEd2DrDi8Sii/CGHHPces7
5KmJZFsEFFW/KArYM9MDhf/0HApusmiTmqnHbso6KuRPyb6hw3+jR0efd0x7OJW7IlSIpMdTpkMM
3zP1RZ4CXAxfMxtz9JoCDb5NS4G7lL6QxCy8sboOCSJ+x0+AASTZxxYSZBPYIZpfP76CW+5U1hIs
ZI3hoHBCKMVFow3S2WWkU8Qw1BHILnp3SACDxvXdTg+pxfSLnU8Jl7hCXlWzUgR+PqvSsz18DIwG
xFV3K0ZLwN/DHW6wgIQV/BezmDMsImsPqrOSPBL95PcPTyMZDVWF3cgl/qXR/Rz4XQuVLqQyl32m
vPvQ7D3UrJ6FAZ7UBIbvRf4ZqpjLxrk7JkvgYvPU95bq8KkxOPE6a9FKf4nxnVnkIRnR/xyzyUTn
/HbypGF6bJXftgOAsdM8Lk/St2CEaWFNVON3TUsgvx00YG390vOrD4avP/ckZ7XqtZAKKNAUiV++
7D0F5zhRGEQ5ZWzSoPdh/+bb11BGnYJppRKdE+s7Q03hkY2B+bXQqJq8uUqVQq3IC4h2qn9PW95P
h4mCWq3cel9FBw9c7EiTmD1JGhmhpLFr4C2GHeezOONMYirR+HAJWNS2Pe45pCZxq50tEpX83dBQ
WCGFBdA0U+mSGgbTFRAwDLBTEjvO3dg9ZJHLu8jA2VrF02HVwluk2Wrk1mjSWd3+Tn9lY9Prs0ye
wvVWXv9pTslJmIFTQUGGyWlKtVHmjCILSVzH0p+mh4cAlkD30SPjtfguYuJb8CO85jsxFnHVzZX4
OzDfEPEFxacnz16LrXVSYK2y+BiP6yY9RwE6NJW++9rQOpruEZ6FCAkXPbvDmRUxlmjq0ToHYabP
BgikevZIKVhbzCNKyFfCWsfdLTXHlW2t3SJmTcTH45+l+lvX9ynoT612mqIvmj6cx+VHX/0Ekl2d
uY0JrUOjZeFfwRcSGfMWBj+L38J4ByM0Gp9mfOJbgugaidOHQUPbEeHCoUUDRve0VPU/y7Ug5id3
slhH5ueQwWo3XKh4jOteck4614BNZ28MXw4u/EB5SwCKBrCkFN7QImT70uR3ZNoyYLAgN064Hd1n
6h4xAfZATIYKMQAALA4nyeYyYbLrH6gxUtj92SWq31tkULatk7SClgdlL5pPaDJrXYP5ykVT5D9R
dehN+g62mQztQWgC6qVdYsE3VERjdmfBeGT0ToGx1ij4VVbyoBDG5hDblF1i7bTH3P6uE1pOYihH
Rir431E6MetEXKcdw5iXzYbJSQpossy/ho71JT+SbVpbvWmQnjvvlfL/aI65YI61dKbdckIAEXsH
71TYB5V5i2bdBoq/wjnx6PJDYEzkEyoHXEP7mSQXyQCHEPe5olF/8wOMdlfK9wEiWFJcvXzNZNyg
KGUnHDC7wGU49zPoOkzueuI9mVdAsZsx+1Amp39xaKs9y5GdhvYfD9XcyNcNzueZTfRJBjSkdw+e
+uipOhIK8Ka2FwOVRmE4Rw8o87KZdj0UyFVmnnqgrSsdeQ1WECqmyIoWWexBVkJYVWprw2EUVkUE
QY18kN0wYGWaWLHueCLfIFinA06erGluISXZwhUNlPBJEuUHAfUhOA1FLnUBlIlxmFDtT8MQ1Dn6
ujG8exFC5g4H/1AYGnRv5+ZH5HJr3lAs+pzUTOGIu53TYgXqpilUkM2FzQiU1U/kTeHmxMMH/iNE
HBlEbGi8mOyYzEzEvrTo9NOWw770/uPovJYjx7Eg+kWMoAPNq8oblVzLvjCkUTfoDUAD8uv3cJ82
YmKmd6aqCOLmzTy5vM+RHhC4l+Buapvf0St/OhlcFkhBmbXcB0P8IHRJwCfdhTytGtDeWEAqxrUf
peNTJZvXoUde6cfjiIQXdqAQ2HoQYu674hbW5m+9JC9JQ7qiQYjqi/6dRBqDTaLhfi8v1ejs/ZRr
2cDcrBvxE+JQdaPgwN/Jo/0Le+BHDP2/lg4Gf6D8iNW71d9XYuD9FKGI8Snb1nQzzMm14/KOiVff
x6YNrTshYKLZEybueFyFSzZqZPLWC7U7Wt/LhKssATjH5atT/b738mMXu5AKJZnS5JzOxKtiGf5H
V9G2LJ7rZA2X+vcJeM6+Dv/N9Z8M+biUTxLNSzB+qva5rQDbtePBteud67u7qFaPAXHVmKotnKBU
h4bvrW4evDnlzJDfwJNAbeN3KWWIJ49dKgxS16diF2ivWpqTj1wsy3orYoHZfvzxEwqfEWAfU8XB
25p9KyHYEdVzk5Aj4NUyBXlrfmYwbfJOvebjzS/T52RazmkudiE1EFuXtIbLj63lNu9kkIeK7wSF
qwIWnNXxOWI5b4OTnky6iafwgIfrJMN/hGpvPYeqg9NkwZVIxdgmG7FGTJZzJEtJL/XELZa3kRNe
1IC5fYRii1CvRMPXIQkRkW0CjIY56Vas6OGUbvE+aU4BrlWsuscKcZ/A5K0zn6lbvFAXdGeLAVNC
0rFvm4hso97YGX5wf2vjQzDA/33jnYJEX0LpnGHP7Z3FfZRLe5+K5VRL3oNd8CIkLMtZ/MHHz6q/
5x6KHYGtZKj+pvkfM+CYrDRR32U7O+4FHTjt9Etq0nuKUYOPUv6DLvKUF+N+7ClZlxEv06gvfujV
ue/ijFksZnj4fxWLCujLFZc5DQ/AQP9K27uPBp+rHkecjn6Jxf43EyopWX73KYpYZsZN3fASboro
Lu/6g1qve22in0ZC7GhKrZTPXkjplliuM2wad6WjxP86ydGs80POxMzm1KGpL8Us3J7sad77nOaW
iOKNF09kufxdXFfHdJC3lgJkXWAV6cirGCpkcQFYU8uHDCyPraON8xp2Gl9ricuCus6EMWKGCW2x
/elESa9jzkoiLtiCV5hjG9Odc9NdhP1TZ7wHiQun1FIQ6FodcgbntvdrLxrSDHYtkz8rrMgevMso
tp9cibEF0mSDD7jatRVQhnBNkLA9Wjr3Cq2W6ZjFtM7eFfKJ5LCeys/Ezr+E4uOWU/jtoHEpeiB4
5PcTHEohinJTGveN/z2abLkC3Ls0i3gcXPkGgf7eHyiegUd8aHPqqhR2ZDaYlc7v83p5H53lpW3D
P2PYnKFpnjzDytkj8maN/0UezZlWpPnS6quTVYeapWLumocot1+VW8EeBSYDhc6jALZucQDwZgpZ
Zq0v8KrSDylAzrrDN8Biq8GjQpSMTRT3aCf7DRoCounEnbVCdVpGEgQL7gIxEAOFxaY/I66AIRps
RJ2QpbujZcltPzNJZ3Tu5BorHQ1CzneFjacBVhWgknX0p2EE3FB2uAexvqVI/AAmeq+ClKqoC2Rj
ttzEssA4isz6qqeCrnq8GfW00UKf8sh+rFi5mwSy1PqySDgV4uqUy/zVWHAqeSQYVWiZ31aRdW+H
4olb6y5MXA5n6xhCUM1+UkRg0tF8ye0lHWuA2gLUU7CLFkMy4B0fKZVsHFKjfmuN2pTRuG388M7B
IS0huURAwzt/2jZFuNfkBKrwEjMJd1puVOI9xd7VjZECFy5bfnU/9poRa95VQ448+c/g7mko5nXX
MA2dNrrVr2pVB2kYHfTCPbTdjwxtOWoEpJxj0VVXO6AlhpTXADeaATJcr8Z+xSvzVMXhtoA2O9SI
/3Tq1Pm3pOV7RCNWHRuJRVP+8OknUDi1d1cbs3GLmxWiXi8/kgc7wJu15kQt/B6NC5Q3enDZzC29
wILFwihnWyfVmyLak+vx0ANQU9n6dm653vCS6uJ9ZXNdo5i2ypzDUDZbhZUDKwCK6heRzw3J65di
bVYl/xDM9U9ev2adOBMtB2VCFh53jpmaH2pdyNNZ1lOPCO2zDe+W7n4wANSz7KpyvC8pjtC7LmfX
0qH4BAHFGN4M1s4SSDRalMeUDMwqhrjCI5IaieVu7rhUCzjxd+GoKEjB1UzecCsj9WFJIvFpYIdU
mL4RQ37uBH7PPuQqM/zJePPXMgQX6iRvvfK+JpHQB6IUUQzraIx3h3OGqPrC8NesGXZw8vxJ61XX
aq0NPWx3TUQsFXtqzMu3qD4CPV0nnZ84f+bA/25hcoJUoC5u2ZJ0ZOOC3Ma8qILuQ8N1z6j/aHhH
CYZWaI57Td2brVkse90xY7+nuJXQ4bXv0lfL+bKdbBtYFuQbakTG4OAi9wvbf+frvi6ErTB7YLuF
4NsmrysJgCqdrRJ/YQGEd7VirqHZjPLstzrNd2PLDsjvBAINqnAkLrRrXKveo1qyvPMy85VQMWNR
oLOJMTdISguIKPKVSIgZU2i9eBM43pIbjz0i74gcoriEkc1kgqWB6P83VDoc/WVyC5wOgEd89Fxw
z6zji+ysF322+c/rp/Ah6QnfzNXTsEznghqbrND7PrCRQsjQQnBxjPMugdMEfHcqbo9dvrxOc30e
IIq0S7GTUf9uRER5QY9AFXJ3f3RwNAQ91UOS4mNpHRyTY+ipDomb4KhIjlZcH7u+eB7t+Yrp7ITT
H2d1cQY+cuP2uhEzPsqs8D9mV71XbPxdh1eC6/wXqVeN73cYyv9mGg9nTBaZm7OkhqYVtq8xll26
NB3M7h22JWJdPYulfGDy8nkoIpf4L0yPko5VYF7Yp+Gxso4u2fUkdfZOmuiaZ7RVQGosS8ppPMpm
jDe8pg4XEH8kk43bkeyJ+5BUTM5zhFoWRNzOHL2WF4c5FBsBnmtYLHFwPHzabeO+2rS4nUjF/squ
jPZ2n1gcaO6JuDpxQjKquwDg+CnJq30NtcurAdxwRFdt9W08sPrdlHxmIvl0VXpsFaNcWGKxyaDF
bWnOTIh5ue4xlzKEcaBe7KJ+LRIsPVWaH5ORQ1TDvF5yUwD5dQH3M4VsJsUonKbBQ+9ZYje6OBiJ
MM7RWmS1MsJyKz1FBiHajiGxwucDR+MOf/CNWbulHs8O83DKbXZaXSE2FkW5AlOakNcAqaMsoClX
D81eJK2zpdnvnCz2Jw21NAY01ARZpJTuOi7IS1xDnO4ZO4YUh1tAvlXZY8K/g/dlnO7euOrJUMSw
b8MmWtWAZ9Hz3yviEyajC1Dqg6Z6RHWNYMRzAJO6AIiwPVRkC/2ts95YgpU6vOCp2Y8+WrtnQpAA
1Wnyi5fF5WWAtfawdM1JCuvUOysDxX7v8C1ESYhXQLAegzZJ0eqMQybM91k47E2CWUy5vMlFSMRr
Pa+y8qmfY+BguqTJCmaUgAdWi/4nldTPx64+alveF/bvElBAmom3jjnXqanujLovq/C3mFK3tZj/
uH721qfBKQ7iY0DXbjlXD9iNmF65VPgkZEKwkIijAEQyjXqyHm5sfPgp8Rni0XBky0tbH0kRULX8
Ygp13/fMrfP6gFRiXZpsZZ0/KYcgHUWpwbbvSdJN818/9nkGU+9tcQsa40x1ITR38rLqcZH5QYzp
LRD+KXSTN0M8vl6cf8kc/EZUA97PHt915A33rH52zsyVIret7eLN9HX1BHm6kIlcZXz99Cxc/NyN
ETitq2gTXG3oLEqsLZE21bcyZrmWzP3OzHWygcQDV7nL3sXgvYp6WuUumryS5Sus5M4v0kvN+HRX
e9lyZ4z1lCXjEy/AN7dLeaazcpf4xNFnM75phOR2QnxuiDrMpbZf12TyPERrZ/S0a61p6wFBFWN+
GEkOMtBj2qTFmUrTLRUbH1WOsSU2aCd6wQkY2sjN43zWbf1HGSwWRewfigET/ehbapPzBEPTzDD4
MtSkikdj8QBBBrwpsplkRu1joguzh7nKjhW7F9dxSeXwccWh+0ki/qS89C0usstk7Av06idMlzer
YjEA9vYu0italiVjW4KCkTHAaP/f6JZPEiqUnZoPOh/xzOP6yzN9SQLvgfH32Yu4fi3Y8ebA+eso
bOdJdRJBfQwcdFxJCdhiildAkUyZGH1wsBWDf24NpkL4FxnmcjIU59AukFqn38yV3rlSaBHjjC8v
1NxEscnEBDh8oCudI6li94hAqXw1sj77iuRQMP+LHf+ly9q9GKTAeg3sTmHzTaMGx1VDMWr52Gdw
B30G0sJjNML4CyKS+4vcCQpIYlFenREwK87quq+und2euL8S54yPSWHtpYmqUz31P63pgDnD9/C+
Ks/5nQfwCGV/5ZVKTxO/FgdcHh3eCE5pQXjEAbmXJTH9WtjDMMpH8hjkZMjTPmIVoDOOedfvrIcI
/lNZIhbWLjR9X+8XY6DaTt9ZDzqy6cZfP2wfa+JjYLaDAc9QJXgXCfvaa9qbiA3dJM7PtKWayfUx
ttrIQC7jsYi605ROt64zXz3RG+WTThcOsCZ7zk+jzeRspugWDwL/1UR8w9ka9o8Ln3VozTgMY8rN
vHRKds4Qt+D9QFH4pnpOAvWxOCFPXQoQ1Njyc/ZkC7a3xNPsyVOQWherKxFAZQRIs3+d6Xw6Jcsa
uqjo/J1GRBMntxlD/efIN+/CXS7RhPbmTILmivlEfzngLVq/bHJmPSy3wTjXEe7ZEUiZx4uB3VLI
KOv5uJkJK0hiERZmqIEdg9+65IJA3KqIQMZ660zz9iVRzXHG361rwA8F/DkkoGinV4suEEXw33b/
S0sMa1dZTlsTVDtmpMdAKVaFEJ00ebamTI91AAyl5tjsJQRD/q9Y/pJlXgp5zkX5o93pPsBM488W
EyazwkYGeueH00fq4qz1MNGyPJ1qJpDIAT4ccbNPmBVx3VBHKVLn2Kns0Sr4I9TA2FL57WvXVmQ+
YnhqlAOSc8NzxpsuYdMax8uj8bv4jfOwx2VKb1JslwRVPFbRxaC25AzRKaw83hbehIzJn1+ZCYss
m25vLOIN7V98ExWaXxZV9m5wyufKdpfDGFq3Jq0u0lSHMe4Ya1cvfvTs5X9zTRxR+lZBRwGmfTdJ
Dm6BI2vq98ptzlrl8DmYr8me74vB/LNzmp8wviHsYmFu5S6irpxtscJ5gt28F7117Vz1twhoXSkl
sx9q5L4Zxvd4LvD5F80BhsG8QQvxz41X8Q2zTlkvs/E5AeehcoLHUZC/1lho4oaQsAGSu9IewrAH
zIWwF1D4NHjHqbGWsxxiqq2Kazxhyp2gS7F7aodL3PnPQ219p1hgnNZ7sVlt2B5qJ+/09jjV/juf
2bPMWC405rtVuaK+poUjOk8HTwfn3kpofrG2icLGisV3E9j6k/Qpo3d9Mm7AZbR65N65dwaiPypa
y+4jK2HhGGwWQxRajSgTaldI9xXaC91tQ+XsVKDe2qaCYBT89fzshqNjW/r8ow2kptzQeE6hHBim
0aUTvB7FXlsBamtv9vGIIV+Mb43oQN16T21N0stpriLk5uLNE/fu6U+f2gcj6AOcsausXidCivbG
NsBPYpq32+GJdffRrZkoC8lz5CroFExjJADenRojEoVPbIUeWm5dTWF/p37bH/kU7a2TLtMpr7Pv
Me9JGCs82YPH6wv3xjC7V3s21GvMZ28C0R+zpY6JU5Ko72PnqitM76OYfm0Vn5TDsyGpp/FKfmIp
IdUQp9xMPMpMDzDNvqzavxh7Pmd5ldzh38Zxp+rnMiRilqOqU+7FtZs8djB+qjwgY1nMSOQLBPKW
lDSg5Y7sDSHC3UwftTuODyVAab+bgYl2zTlX8TuFCx5aHwbNougvMcfeXTuAzncXDvqAcM5oTW9K
lPtl5FMYYxht0TGEd6AA7VgOWpSgy1u6+RfP4WepGjKPLfZNMMfFQCxrWQhsTR7blkJpvkCu76b1
bnD3/uZTegsL9yFU0VNZUBGJs2+ConoHZhhDgDGPiR6wl+fpCxfSGb/xGj6M/jIDfgVDwg238765
FuNlCnDfZPsoM89yqD6KwX2jPeNLNwNR5qDGMYGbS84GyCZxHsGQPkb9vZzcr7yKb+nSoKSnoPK5
T0+ju7UTfP561oRLxDSCW8qQmuedxwUfq9iOinAQJQ7wUZw3tqTlCRMEpISRNEfl/mZjR0tq5P+X
MZAe+nK9U1CmcpOL+zAtNdVgJYsQu+nTC85AfwO/7d7GBsGJnb5WNZe53l2ItVlueK2QM642OwoE
MI/c1jqiqEpvfM/ZCIudgdWF0TZbuMy36zbb1pg+ItxlUmFfsWNCSIuYfRbADRbhuMzXdJdkc0VF
n7eQ1eNuo12EXd0Qb7fDbgKhjqM95grFwqEY4lfJk7kDzJjfxVLOAEnGRx2pRxaj39zuz3oaoB41
bIQSrRGZnO6xJnY5M4/7xCE3TPlfEvJ2qAm4Kkq77xa04m1T9xdVFZ8RJXTFMrzixCKIknb/0hhf
nW1wbHsGpym9U0R+4TSq8Vnn+iN0SelYii6F+tQ3/YNgDdDq+NmGh6U15kTunJOcUiI45X9j4jzi
CN+1aF7K7i8FEWuIsZ+x3e+HNL0vcusx6NZ4dvYSl3KfwM2cHeJ6DTa8qT5HVog/1dozUv02OMPG
oLkve/9vS90d4YVnKxyPLbFl1+g/Ze/g2mCFZlGWq0y6dYKEXxiKWppBOKSBogEiOIHPiKimzRLr
HihRdRpSDqzC502jjMOAh3uXJeWJDjq21qX55mq8m4F7YZICJWjkzSqh0i4dcZy2rU9pMZFhRgvu
EvzP3KFwkaGJ5tQkwszy8v6zhM5hN+PXAiFfrtZFK25OrRcSh/Mf3SjftdPy5Vj9ruNHtGosP8Vo
UXoSs78MfIaaQX+NYATvtFtbJ8tOCPpTBH8nvIIBUDGkpMX8OYUT619XP4tRHyITfQ056nYW0LET
LjfY589T2XIIxXwEY/Rr9HK0I+snribvSliKuEt7ri1yKVER/nZlpy9mmQ7k5DGd23uXtbYoHetA
1LbbjoMHLXcU/8VztdyWIMTp7PW7pWp4oQBLTGCnVVX+n+lZNU7NYz35r1SpQxoYIUnPyoaq6jF4
U+F2l8eDvaFrmNstxSon8uKC49wCoUvu+ejEw0/jhu0t4PvaRxHO9AXmHDFqkPCxM2F+UOfFVA9d
SUGT4ixvWh+5ZfxHi5HYtiVh5SJnsYXnH+NJh+s1h6i0QCVs7eInoP4XF7ixz0WfRETj8H+4ZYpm
2Wvs/2WXRYd8Cr1zV3QsiVLxaMOnYgJDC89kww0gmsEmUZYxqflGz9UbMSSMXN7P0PHqrCqQTALi
BTlOvAuibrjOuw92ixY20CUisb0Q7KYJsvK2bUeArrG7+7RPzn4k/0VeTnGqs+8zgBwLZZyeuZTU
2G+yil2QG+rvIU44JfC0s5lt7Z2rmTlCidee1spfKYCcFv03ODc8uvrmBz11INETdIRD0qofi/hX
aSCHNbygsoWeMZXNp9iTGACrfYiiC+6euxChFmwV2KhxvVZBd9IFt17MaNegya5ePT8Mw/TbRPNt
wLMLGf3sjrxh1mViu+JxvO4PJYyw+91DgGBciJ799nLs9a+YyieTzSwfAko3bGTqO9cdYDhUC3bJ
IMiWPxJuNavygdZYTQdVJElKorCS5R7+hQvVa9uAnw4AeIwmabPG3zJiLWQiK9A92zlLWIJi/m8R
2mmlkCngmXk3uSmx84ZGlWH+DzTxJU3qHDXlr1G1PARFP+ICMWdbDe+tE3Mp6ao/QMGxSCXdB92h
LyoDjVPkF+SvR7qzNp7Tg0jJz8Juvt0Ggkra7mqfJ3e0W4/V5USW0lXFJcLMpmd/q0YMeVZ966Yf
CM2EXSj9TKyrtZaDUyh8F1ftey6RmItiGU+lBqfiFFREuAk1mX4mvbtcY66Ll35+UmlDwrVLh422
2dgJLChawraM+utk5oNP1Kmr85/BJ/bDmvpWjRXpfgOwz7EezZrAjy3XRmwr+fkWv+OaA9WGv8fH
Mmn3MbcAQulx4EDT9yNS9iOIlZVCYkDb9El8KKr+kghuypl3l8FjVL55i1vCvLNhp+BTuDMtto9f
gouZZb1TT3kATMy1EoUPZSIm592SMNVyTbfKXZhPe+5mdwVRikniVkqzayzMtFF9Dd2uQe4YiF4N
HBqmar/bsZrQlCh4mIYXO4INWcfcIJl0yokS2OxDK1AIVPdy9WQ+ocDyjmYpNqkldacJ9TQDzasB
f6Hr4Cf4gQvqx36KWavPM/1aJuVTz1gNRD4HVF0b6D+Z8+QV1FEy2b2QeifxFZAh90ylr5VQN+p6
hqOO3OvsYaWOF/hFQQDntx37o04IZI/+1pfgHmnpCvFIpKRKZNGw7ATB6AeU+ClOTRBnbCdi3Cox
5zn/NR0GyMydoT45+4GCj4HDXFYQSerqpU1IcvWR/lQhZps6o/R8Ur8J5yQUde+YZNQSRTmmGcca
Pxpkvtzz7zMTv3T9+DPN4i+iy2HoOBelSt+GnKM5LGGxV1E5EDEdy/dU1/auHINwaxVa/tdNPr/B
YfhTFvYr1aIjsjN2XRfHYhHoeCfwNooldfY0cFOOkYfvXhCOd6nJnaeApJQgenthN0MrcQiCqQE6
GQPkS9riMcXOgj27PapVJFA4DMvYeRzn5mniVeZ7eIFRcnccr9k+zlDz8wTjOZGptv+KOYmYI/B2
jjNYC5yWdW9K/JdUFU456hFdGyJl/ZOufYHbYODCY8sBIkW00RiJBQc6F4qzLuDMxSAoZIkXyfPz
Hbs4ptiWbgJvVT/xHriDC8aTI9zldYUnCL7yhRpUVs0x/bi1Wc1/Fdyu+sQod0ixz/v1sl/Yw6bT
8oaXhZORmqUpeObGl9Dv4+CCCB6rkEWFkxHIJQnbo7/G1j6GPtHgT0k4E+7auftbO+mtDYpPJ1/w
THkJFiyal+qIcruqQPRTV5dQMN1XHrDEZUfv2OPUJYexk+ck4UCDDXnna46R0O1QQLx6x4/+sSbN
XfdoOSmoyNicyxjTyFKoi58Mz4sh+RTGLKmbOvytqg6HSHAwdfUoxB8ffxez4cHQ0FA4AAqwdiwU
zThpz+6e+cFOO7kzko+1x3vjA28pyE3OBBC8RRxtL9/6fukfLRt1JAFDJFMyLUgLBPPghFbc0Wpg
DlP41lXYH3uiblNGuA1ORu8X73oJ/tNhdrBs7q2zj4g/eyo/NcGvk4t9lgwHLyFWEgURPI3iFmfz
M2aKhzQfHigt5DtRuAZAJBz9lteLFs41b5HFwO28imretp7z0JHYEbI42GxP8ohaG2V/kuumVix+
LbFR1UTEKsfZTvys8jbfZhOetTZ+sguL3zArRjFQjvVFyuokVqUjMtAoGsBGGZSNmeqMaRPGA+Id
VyQc/xXgZxv+5OQwNI3/18ALWonUvuuyfQOBexEs4vhzanyJyRjd83GeOsqMphFBNATpA85SnVPF
7yNE15o5PyepEfJyj4cLkS2x8mvLDYhAU/Rj5oGax0kyhPvumzKYt+2ufw1aitun8BJo/yfPibzl
9AdFy8lXAO3AR9Y4XiEKv6maDoacjpEiAEDYiL07D3Dpu3951B7bIKAphxtOb3/4znOLSKFWKyAu
7j6K3/CI3AUu36GkZ3CqLjQr71GuN+Pi3pf58JjXNBa6ARXjfI+M3/gn8bK4CadNsG7eA7nexSkQ
L3T91a3SzXpZDK2Vmp0QDYncoxd6BNUree/Shefp5t4lpyM5Ba3Ivu/5/aUy24loOVIv7ACvJ5kp
f1oI/HMZXGxYwlYRbA1Miy4o343tgSsYdzPKJmgnBmWwwNL6bNv4FtTptgAyTYOee2zijhBY9FzF
WbkROUsCoaiZchZtQF2koILsd5OuibJE/mRD+y2GHIIvpFpuB7cICoKc8RBZtdhTxT2zpCa9BgkK
hjXwuHafQdTwO1RvmtmMJHKJRhD5eCMbPJRAjl5GBlJYTDcHHbmXf0YYm7htToBJH6FFv424wtoy
OnVsTyeui5vEfvcHiljJ+uRwkVIVHRUNI4tqqT0b+ocYUAaGrn8y0cRaQa9gXApSEgSGbnFRMwyb
eVMQeCcICTUnkb/BRBCz9EvcSaQMirR+7gN6foW4ATGlsiL7HlrG5L7/GGuJHZO/myIsRESIt2iz
elcThgZUMHcbs+SQ33Ct1+W9KVn9heGApz9Y/z2J34mWvt6KlSY1zlGEWlCw96PrZ4zAYOAR0Rma
0hBg6YoT3MHCfvFyLNsoJKyHqXEAnRd3+6ns3+BxY/6lkitoexrFR/dh8Cz75K8gxLKjAW/gUcEk
917nGdSHbjL+2RU2dj8Px5mjkwemWyCd9qMe2o9ZwJ9GvQnZElOyQ9n4EQfarkCx3NBEbHBF28+1
2/zDegZpE/f4RBXk1vfIm6XG/S9HX2PKkJdc0u5E+domKv5vW6d40POw7Zp+7i9UAd37S/+bJGsw
vvvMq590co9Z8Nmsz0zL+mvAcchyiN773QpIapwJs3N5DSHi9STJ/WJXLOJv4LqbpBcULrK/CLAU
rqgS43sPFoSRKV4uwZRvluBXCYzkGfsHsBFhTG0C5WrStu87tu1ZW5ydgrIZO7tnSy84vmipsH3n
gpqzbCzjHeMEo6sQTK2S/oTqfsF9C/6Lsh3XhgEC8AVyDLeod7e7jFS9ZVqvXydGw8p6mtgHQVzD
suXJ4M1jN1MBTmzc8ozrguMnbh+DVfSoFmRqJdZCu/5Z97jM+lUN/xXz+CExFtJ3tI8WXjUYK20B
q8ArCKM7yZNnhqOgEMtu/jU6OMY5+283/Kjm/gMs6qaKYBtYFlnMcbaePTt9btAtw+Qto9KLKH60
eI8G/ZpjHHGDEaqgxlhXj3VMQIMO0rzvtilGmUAtbw00ctsJf02r7rw4udFbuJK5Fnc65AQscA9t
Elw3DKKBg1b9J4z8s7Fe24VoER8bmpijvljmYZ1y90FdbkaXnEWg96J8k0EOFYrzsg+LQ0jNYYBE
kcl265Zs3gJ1dCJT7/KSMFgM4L8ex3kzlgC9bde+5lVxLpP8P5bDFA13LyShsdFgCwOjrIcZAuG4
11H3UbOIjUJWpS3rhDZa9rEaT1n6j90OfDzxUC7jvvTmaP0xb4Kk3vf5Z+LcamwveQD4LoOgDrin
6uedPT5bvCKmtuK+YqjvhiwgxVfFy7UrE4prlh+9rBR3Z3wKyJf2NvZ5VKUbZPIGZzHXk8irQH97
zhUHyc1ZsakzY+qWFf23Hdp/rH7F+YCjcHy+Hz1X3025HLIaDBHpgrghQcUQxlx3gO67A/vFP4p3
u8sTbwNWl3A3NXmYRe7K+J+Lix0l4EfNpH6zaOvnIyNe9+BpSCcqoU8Hd7ff7gkTsvjvrHd7VNPG
D/HTxH2CJKGjq4toBATk106o+hEddVQBZHxEc2PhpWQZu6lLgqIRY7sQ8tMJvXtLDrelLl4iOq3X
Ji2QvqJ7mGTzT3Ypq5lqxBqWMBqpwHN2S8AEhpDP+E9Tzo5RI9xmiRPfjTQ79FG/Z+hDDKf00xYP
ARiyUC+sfXJ1GngFBTa8sgiJC/9r1z0sU/cmS9wGpYn+Fa7vHITos1ecJvQsD4k5AYmSR9kldNNY
U3bAQpXc+4Bb8NgPz/TJssgBwL3pHO5nfQcRzBFsTqqQezyjU36J8mk3N1Zwmbv+PjXJCByMpisU
mN9ofUAGh2iEZjm7QSHzdgTWaG6BPXXNkJ/uedPpjY6SB7eeU4DHeImminQhC86Jdbsqjgm3g42d
+RPaJpZZvDGDhV8gwJk1j69hDNtJ2RIciwjGq6ux3kc2hry8x2s+rEOJ8uE9sVPzjn7VYAVUjjkQ
9sES6sfy3tOk2xU39G0/hKQOKdWDY139zcOc/iZTPDnIOFug4nKTz+GbBdJuwDz3apvaZzsVi2vK
cJakjnON1tw0nVXDwefr3TTpEuy0h7sAn0KPpSjSp6Acvkw3kQ5zBYEQJyfDGYXteFqWZthHrdb3
8zR+DyPAARdDzLtVLS3MTZymMU2rZYZ3PBwgy4UinQ6dNVkPnvTrPRl+li8JHVztXANA6QzSNvLG
3RAyK4lhZaZZaQxd0TUXrbu33LIwI1TA9TWDzwcTOHXxZfTLsNMeB7+COCbtENStTrD+2GgoAoun
NQfHESoRAJzGp5VKIYbrImxupiVwUU4UjaS9nx691vmTO0R+BKnvbZrPpNWwU9Bb7exRtPd4Lt9y
h8xRNYYgwyP94otiQtkbAjyaw8SbFDeE0gFoGkfGL7wuvK3Iinkrs6gHRdKCbigQzZUfTee0EjhX
BnI1RcpD562oiZLGufUt7yG5svqZ/MmH4c5tIpYcnalfIJwSTDniPLqLvSk5JJqXGZx1DwQMWyzK
XPjBhCW2Kp0YlP10t+CSDx3rkgz6kqZO/uqF+Mkdv8W6i09wiDBVBIEbniP2CnNKMX1pcZfpXB3d
pKOR+R1s8Gnw18lK7ujWPhvsbJ/NFbFfoN04UxVpCV+yktQpLrjpU9nqWSy/eDF3TUTrNIkjVkiE
63EGd4t9Hql2L0by321MQ/D/SDuPJcm1Y8v+yjOOCWto0davBwGESq0q1QSWpaC1xtf3wqWRFYlC
B8h6A9JovGR6HAE/LrbvnYZPXhVchAMFdIJEse4vwtwEKNRfSyYZqJ5ECQRmoq2qCltYgCjktWyQ
UEVAXNCt59Zy9xZkLjmzUwkEjDEsrW4c36hBAc6lAS3jPyiqaWsWPaYuYF5PI+/ReNJQddt3evVm
6cp7bio/uqa9DPLhKUrxboDTYMIIj0j55U7q6TsZJDSEzukxoA9m0uCNW2I2ZeyZH29luw/UeKsx
ALsZ4HpzBf1bi7o6sDQk8nDZJRSMTUNLss2ED9rspiNDgCIr3jUd0y+aS12yUj6klNtgqOXWKHs4
HMwf9Qhzcz3GL8Aj7NyD0bOo3sZKJ5CdKEnq8Ca2sjur7qa5MgL4NkY6sNJfQh/ASGsAX2KmdCOK
1PqMXL2nfPDmd9CwhV+TwNvVBFr6oD96QvYI75xDVfurxmuZIyzYyW14EWu+fCT5JYYLxt3Q9tmm
K+MPgUnIMoMsE7G326SB44MKalrDxywkwk3jq187j6551T6GOjV8ubtXfKb29PLb0KlvJqAleu92
34DGGEP3KkbFiAfw6ANqyRSDTCjdDinEejnjMX2wa3IXstDxMSrawwh8kvk1skHjIRomje+e2lha
lNRgaWm4LZRUKCKiPWFOLPkkBgNUSiPkacQN6NE9j2F4QP8TTBnI/Nx8ManCIwrIQIciFaihRMpN
FL4imT3StBJVLlxnMSvRZPFlRQNuJxF/81Go8CUyPFvfqA1zULqvW/RjA+8JiBlBTQkaN6lSASaS
gkQCdhoemKCjZte61q1ldP1Tq6QIOnaF/mggDnWt0VC5Lk3oJdRJuB7xQeGyLof6wCRL/2Z6yBnW
alwj0QU9GPy0UM4lUIz6Xo5EtzW8V4pSX1sh1GijCfKiVmu6QrmCQLzYJKQrI0Fwr4EjlK36ENeD
v8+7hAJG48O3TbY8HpKGt6vtlPrKL/IfVukRmAM43MsIilDEHjMIw7QEnWai+JFRCF1WbwzX+wFj
/YNn3WQVWUTTSq9yDWkJWDnGxjRBwkP54qUQUPIrPJISkfISI7aZHrECQ/9OHdeCqC5r74RMzQ5j
r+gwYCOzBrDmTaiydCeV3b0/WMpl6MrJRSEYuJw8oUAMG32JkIVhRo/eIGlALsdjHQZOQ72UQVC+
4aEuHrwi2Ut0s13X+JJkEreQkl4IJQvKDWYhfkUU5Kq1zHddHsiua2Sw/HDcNqnxnEkAfcbksgSW
q8TVVUbDsPJNhnWCS+Y6jhrpXg7FI1Stl0YVblGH4uXQnAaVm5TSEn5iq0c8AwIHiult1xb7VJXg
PW2eJMF/TxA7IzIkzsvU5iGW44d4lJ4kxlqqzLypOgh66XXrKSAUw70zJRTs6SXURN1Bi3pMlFJE
MAi6IqaDcej7SDQORqf9tPToEc0aR6QJWRCjwdu9jQsEzVELAQvyWrjmPhNHNMWEe3JtqnwmL3Wm
8w14HWQ2Of1K1dJbuEFSR6IJ6EndPon4sYFGQOoxa0CDX9F2vCDvQ44WWmvFB/TeHywmZG1A9xq9
JvVG0MaDV7bfo5rfwZBNUshfyggeK9QuvwoTa1ZGk65uu1uhT+HYg7tHt7b1pEJNnLirNBR80Eeg
5UmspBJ+G4fA5FVr6UaIAddIYEoxG6SvatulzCf/qNHM0QtwbB18gO8eSDEPGDqp5UWvGYdOzF/p
8BxUw39TRyCRPtVOQQTONvrPmUo6h37CDh+Ht9NCGpr1FfHKY9Wnd7k7DSBK36yQ2SILftLGS7eV
OnwV6dbrk7RFopk7GceNQt8j80/bUWCMz0NGNEBBApcqaGAcI/MyjmsHkpMvqS+5E5X3g8JnTPlK
DT8iFSlyutE2kxI7Jes6sFbDw6R+3AMDO9CJQWxLJPgQ39QQUYbCjwm6tWkaaMukD8P+UCe3MaMJ
3gi/6BBHkOkkP0DjX6NvdajBCyOAAUsbVU5FECTg1dJLD520DSfIldRMevSZsFOS2jEpYEPcgIjK
FOkjdQ+XU8/ES8dMhVABIY7CJzfpnsdk+NA9OsHQ3ch23vWAItLIzjRtb0EDuOmThi88vggk4Toe
GdhUI4a8/R1V830OeYIAytAEb7ZtE7IUF85bmCmHvN4hkWDCMyHxnUfDqwyeqB23bbqPg2c6ZlM2
0t80xXujkeZANwmJb00bTtKVPZJ7O0+86iH0A0fPxyu+6jBF+5Q/zHp4z5DISoXsWJIcS/GF1cBy
YDqhIX0PcXN6F90qrXKbSpd589C3AyRpYrzTfeNmEreQG/CHRsGg85Qt7sVOvGhE8z0fvqceaETE
fkIIga12K/jjd1HbB7XgIOu8Dcr7Uc9KKCgQvQbup1UgN0xCU3sgBQrz25HeWclsAfVbtUfhSJLf
3PqpD0kctcchFo6kGDTWmCBkSPdRdr+FYOXFlo0v3QBKROm2Ig1sG+DS2gXQxknBg3KU/AZzoZBN
ehQbpPz2yKpBYM8oiQSeCorBAGqKbB9Q8S1hre5H4OSPmai9Mey6UU0Yspkxdv2M+jkc2UB5NyHD
WR71XAUtjfgxVjybGWy++zgHw4LqSaT4H8xzGxW0T5MQSpZe5kCXPWRxYl/7qMAkSaLoWD0IMH5S
wbzhtaGBuXpokbiJqDUWMO0MGZh2cLiJ5DsWfDe1P42RYWs09n6Tw5jSXxRDcSwN7+BH/l5X6WwR
BBaU06l3UK7dSBp0VoeMrlasi0dk7EKDjko/bkVI/jdiqj2FeBQPRQtfuzUa1/Gkn0lXbHzuX0TP
2GW8n09HezA780HyvomoNlvugwllTe+ib8Z8D44YXFh3bOGrbEiZoINOSuLY4RB130RA8DlVLB8G
khQ5keGiQN+qFg1Il630WwSzt0iCBrxtL8jCtczLnpndfdlOYCrzwJ9XmLUI32AkfZKHq4STddOr
ghae30uMVtBlQ0ekqJGKBcnAwKr0jEwy/6nctupTxGam4UPl3gPQaCrGUgE2DfI14NF3AYoVXm+k
AMtd6cO+BDuVXj8zZ7nx4ZOUmf0U3gwNMPibkjYXvvJCjcvt3gEhXXY51/9NEZmalJNHmVJQxHwo
1KcXY1kC57jRS0IKFH43HdUezfpB5+ZWRXQkEI5TsyxHkFCDJIqcB36umonSFtxMD4AlqxnYVL/p
7cQZbuB3Om/KwYGykYkJsJSKNBmg/Uj6Kb8FHBqVX4v4uQXJJzGDIEjXFOm+NK1Cn+Jr09+BwxVD
wnD430bNf+4amclfZohkGvcfg+jZDURdFDoSx0ffjKYkneBXyD+cAFgRupxHgTdMSgTq/3sXkI0B
96qIs0EiXoQdrtSvILuaJv1VeFxG8MmBdOdKMFN7/VYIbiuoLVqGI5lPbzX1WmMKLPNuVJkrW76Y
ZE7c+6JMrpjoZbqWsHXXklVtUpFAAYiIX2j3Qe4iAVJehQPsdxIRnHbI+tdQuC5S/9XKroQB3bj0
GOsjonwsgQJAx7hKiuJJoT62fJDi0F2Z4wRRvqE+wKDlUyY0JJuPXnrVJC85g3w0LHcMLiG6Ezl1
/N5rN0GrbQPUH1LRpDjbQTs07ro0cYz+IDXUfPTLAgYDSFMs0jEK3cfAFJ4s6l4UvxCBDuwqussS
4V2lDFcb/s9WqBlSS27xDi9jDB6GiMaIKBbSaWkSoIc9jeWaMJXCaAvIxi1hUABm3JM6m800ImI9
qz1S7Yy8IjPz1WNsqYSdVWqUi8ByeZW1jdDeulAImrxkIzOzcnPXC3dC8A0wiJNN6kg9gmKXUgdD
hO79SBPh6NL/MbzOEYAMNvGDkEU3eqfcjAkt7PilUJSXosqvI8Z3gvpV9wFyGuHRQHyyZxQ0lymY
wbkZm3cweUJKkL9mbbsV5b0ItmYkL5tIgwwo13Q5/i6h0JVDQ2KCP9cRBDAqoP2Q7EEvJkD3BIMO
0nGgo5GNrPwLxTRePQXCan0rVR8DmeZIaUh2zW09CvuOZlTM3x5Jxv6iVxKZ00qpgTbUi1oK4EQp
ZQa142VRvInVjQwkuKEDSwHY7L96Ils9DcHlzS4FNSGCo+S0M3ZzqODFBUEiChDRK+oTwDvHFeM3
rwOxkcA4nwBwr5tbCmYQOTyVwmNX1STyj+KE4tOtik5OCjg5gLZAyp6RE9mGImwM75H+XeFm1k1y
ZSZfcsiegUAxTW7StIabzxPA0MSOSzUtCV4a+Y4+COOsiq2AS+TrpK5wmafghXwwWO4u7y4M/ALE
hzbi5VFuMrcd4XV9qpv8hRid0H54hyVpItaJJOvJEr1jrPL/z/0Lyq/26F3K7QuqM9sW1fmGRl8V
QLbDsQ1Jd+ujPGoV20SV77r+WFkXY3IlyxhB+RROiqS+FWjI+tSNRQNEFZ53YLR3aBC4IUuNunvG
KLm8EHVF41ZO30V+YD6APfYOrUhXAgr0iuisq43LIq1fe0B1bv5uMLHZB9eNCG8gcGrwnHrSfUN1
iWibuW/zpyZctJ3O9XsfpHfkIaEFvSin6WUj3wswMaohYqZpz0SuiErevlRzu5dusoKa74SMQvKV
L+AgWk+Snl9lI/Pp450Jo5jrf6H5um3gFR348lKteBBJY9wU8nwwb16BXE6K/4iGq9Zn4BdiUSn8
0YX168C85MYDlWq5iLyGtNRBEUj07VzUzF8FAc59EaYouJa0j6QBEQW2aZS+uG5xh6Ql/CZToMcc
AgJT2pVE+a2JXjWeUWLinYKoLUMI/gi35c8JT6eYFymkHFL1CBs0/ElPZh7sqZ+45m0MxbRvXYgu
ogqM4alT9aRTry0E1QqwpKUGHKMJLkszvqR0EOObDR+1pQhC3f4xlL4is5l7XzTytIyCWhcMN5X8
EsNiXwzyXlBuGtKKDgA+HeYJjnsQwq9BfzdUzHD436jsQJLVXSUg/+l2wftCgVceHTOIqeTrO2Ug
UIO9Y7xN5DekztEy2NU18h+IUeT9MYIATy1lQExgW5IbiIcPqQ9tBqjmVjIdweONCx7QDGLYmeki
M+BqTnCTq7x8taqdyBNPbcbVxAmhyHxDyshOMaBJDiNrGqOVkzqKRf6RAnriQS5M95HHZxcbLmDf
HSRmu16N9hWUO+TsXhNe01/eRwzt6P6HIL3opgkvzte++8ghHm3KJ50B6di1tnIOXwmfUkGhnKlq
XaPQ94JM3W4Mrj25PVDYPcTpA2pB7EZx72uMb0ivKR9KzxD+wBQVaehFUBwDenKqeky5Jj3CqX7b
oDHUXdU6yrPFi6s8M3HzvauM5y4zvoAzoGsNrjKmG4wAnk+ZSSwfYx2C6yTcMqNW8OUxtEra2/WQ
B4lAadwHK78N4vyu1XRoNhhsFElfRz+6g9qcXB+56NaApxZQgFxu0ynSgHzNYuZT2UNpAkai/q6L
DzlIlcIALQVwTYa/RMxQ2kWDLGTPVUliXI9ZtRGVVJWYW3/UGH/Xtdtw0jYrjFs572+o95EMBrAD
4AQhRngMy+6FMi8THMAru2fQalu1fCjrL383NStRs4megTyHdsT4tW+Z7Fe7l84Tt39nENYza2SD
bLRpkvwwKg8jcPS/16oVdhJxPnJ492RdzASI9t+NgQl2JKYye2jfZOU10B/+9l//6//+n2/9//Z+
gAGLBy9L/ws9rrsMCdbqv/9m/e2/8n/8t8fv//03U5ap9+uaYpm6xEpVxeSff/t4oIvF/1j6e9jT
xyPAZ9ptYrmsv9ZSSKfC3Tf+fip7wUQCBfDVeZuSsmJ0+lEnRlVDrUavxKj6XjuRvtFtcBSHGBVN
BxGkLUrE+xWL8pJFXZUtVQT9oanTPz+xKEVeJGS0+e3YOLh7+mxOu5n0zZx+W9v+1nBW7Kkr9qYd
OLFXUkDxB+AWtg9e4Fge6ZQ4kQ0HAqrgEPTaOGen2Zw3qi3aZLgM3CbiSKL+2WbWekGjpWCTaJMF
3r0pgc7P7PM2pMWNNCRJBzcoKrIxLfxkYW2gdH0fUb4hp4RHf1pZe8i+iYo97SSw+ZWTm370b/fT
MEXFsDSTKrc4szcU1PQrAM0SM3ndXe2jqQvEOLxdWdf0d36zY5qKqplYkqTZd8CkGlNmTDfYw4V3
mNaEm7HlXb03juctLX5wJ4Zmd38QIMaIJkPy/h+Gym1xlA9r+7Z4ARn9MaEiUxQA45/3jXgOmAHo
PhvM/64kUfXqlYUsXrcTC9M/P7kJbqeFFO0nCz3COxOPmfoQqjfnd2vx+E+MzO50EhqAe2KMWGEP
ZRJK6A1QHUsR7dqqfpy3teyWTowZn1fEfJEgiiPG2l16tDaIYe7Jhpz4hnnozZ99r4ZkyRDrqaqo
yrO1aVSiS0/BR0jST8bzVFh/ysZZWdPS92rIk3PXWJmkzxxf0kjUBBqcQv5KqeEGnh2bygJsw1sS
51W/t3QnDJyPyieEUIs+X5IFRsmdXJAGg7VS31TWF1hwzy9pOoX5l8q1lliNoUiiNrvZQlcWpt5O
j3vCuBQxmFX9rKAhLMVrXV1xC9NXf87W7I6Xst9ZAzSJFOYkCi5gtK5iH83DStso5XcVAvvza1u2
p2qaIqkAhuXZaYlGJ5jI9fJNQVErS7dia9hUdDeF0FwpxIBl8Xze4JKbAAX0L4Ozd8ofy0Brvcmg
8t1Sr818ZQMXLwQe1bQkKP0Mc3YhiqSN6rzgjqs1ygt5spOR7yN2Pr8KacmMKZoQC9DpNay5t0tE
SKtaBg9tTbYHW78ATuwwjmf7O3oW5RE/ztO0+shPrnp+O0xd4V3SVMSIzdlpKWo+ovgMUwBUX7UD
acCBvAGZX2YDNgkCQpvKAXlxmN56GDSJfdecvCQt/QJDMU1T1XXi99n21hZY5K6SUVA19+YF6c0W
YqJkP/JxD4fV9S7dTtMUDbaZSNGY305PiZpR67EWA+A66nb2jsS1HWx9h/zzFdQZc2ZOvm+/WI60
dsJLISOrlDhfNlqcn3A+wC6Zd9iGu+ejZcrQCXdUeJ2pf/QE2Gy/utrFO3VicfbtS9EY1sq0Wk4X
NmRzD4Gzk9jyk3QPxYD82G6lLQSe2/NXecmqxZut6RJxqjGPrxooInzmMCI7gb3KZegXtQ6vvj5v
ZOkgT43MlpYHHmS0Am2eEeZmRboZEGkazAEM0bYxb0rlD2I4S5Ys/iVydeY5BuNYIDsinEBBWRgl
Tau6gRork1di08WtA7+h85jiDOZbJ5Pnd5nOPLBJPUITYCC789qL8zu3aEOZXlKYaTTLmn1wiRQG
gQfcyDaoqrYyU1zU/aXM3J03s/TGWSdmZpEIaLcs89EJpITj93Dgf6dtubOg9/L9VqMtvRaUri1r
ujAnsVwEuDLpplsXDLcZ4zCMnGzUauUaSEuPzemqJn96YqXOICwYGzYPEozChq77YDrMN+Cusqvw
ABPeTljZx7MWdVGcZQ+eHhsAgllX1nzxxotE/XH+nKbjnr8APNNw9lAsVxVt9vflpBRFb3reBOqi
EZpD8YWPLml1f97M4vGcmJmegZONQ/0EZzzdOgaCKY9n1YWx5ncWVkJ6ZfBOqypcUer0z09MRG6J
oFiKCXcatBDdrZa2l2DvHL6DlUNZWM0nU7PLHRA2BrXBoVC7huMRAlEU3xRtJZRaszK70qYbtkUc
sCAYcpqeQlGTwP6zcqUX7pcpSoS6BqUjyZin3Gkt9fTQMDLJX0biZa++/ccnT6hLeqATZ2Bldiwp
emJJMGo8B4P+ztw5uIoy3Se99XLeztJCZE6dJ0eyNF2ZXWTkqr2sLdTJzjEormvh4fzfX8qtgD79
MjC7wgE1fMsQGKyptgyW3ea3Pjwkm3zLiOY3AqQd/eoViwsZvSlrmmxKmi5rpja7AOpgZLkboBow
XLh7RCoOyDgf1QM1xBVLi3t3Ymjm1oKwRZUl5oxEVPIYjpJWvpflvftlQJ8dTj6OsJSkGKAHbdrJ
h7tXDvVhmIhRN1O9DH6Qtehn+gZnju108/TZcY26ZMqViMmxMRwzuq9Fp0HRPLqgd7jybK9s3zxD
NWktgxfHVDwwDqbEKJbEWXs4fxvWjMzynE4qmqFhUgUtO3DiiAZ5onPewuopTT/hxINmzCNlwXQN
3B/VtjyqWzqG8E5toM3b6odoNf1YcnCyLkuaokmiTFj82R7Q7ABALPdbZgiBGUCvfC29p5VFyUv3
4MTI7G7royaYbQubmHmdH+XteDB4q80NuD1bcMKVm7CUxpknS1JnF93P5C7TABbiJIafw4dkbuBc
g8mMUlz+AKWYXVPHWq2bLp/cr0Wqs8veiqE+NAGLrLZ1dlsD1Ng3eyRxHpl4Fu7p9ey1u5V9XTm8
eT2ahlBcjzkmBWOvXjAD6rjH9JFuKfiVHYVHRz34W3Nlfxc/gpN1zj4CV+6iAIQhNxRIm0hDNrSe
V9a16HRPTMw+gpQ5bdfIMNExuJzRwTNc0H5A3lArFYEeAQsN40cZpNeK4emMfnNYJ4anDT/5+vKk
ktViuqidLdzWx2Lv3vGYXem79H0tWJamR/ecrdmj3BRm2mg915T2gRM9JNtgCztGsgls5gbaeANI
/Tbgoo7i2kswfdPnLM9CJ3msVDNsWGW17cTrqX7sOvHX8FndiZvAQSnYYShlEznMmKzcnbULO/c2
agpsN2HNeXqrGQ9GZTCtsJKWru3rzNkodWa5AkNNtm7RWIYd3gkisBcjPM8a1KUrN2a67Wf2ch67
M7atWkBfOcXduCMrjbahYNcHpm0viu90+tIva4/qyh5qMz+jj7pcSSOnV9CFTakj+gVCZAztraxs
ZR+1yamffAtGVaVlUGIHXZ29+ZPhP4o0wT64areKzQj2cdzW+2rlhV3zotrMu3hjJYOxYj9x3tsC
utJ0Yzqt3dtMxMOoAS37n0Upvz76eSk4G9Qo8aH3QtZnnykaCj0gZ3X64rCLRisue+3wZg5mjAwB
NiBs4eK+qJU60f7AFyEL25XTW/rGFV2TSSpkTaFy//n0BL0GtVtTkq22/l3uIHNra4diH+zHG+Um
38JFIfE+DIfsJRZWvOjSGk9Nz9YIILsfBJHSesPFDN0nmHw2SbjmxJY+PFW0LNqUpiar4ux6+m7b
+DIId3u4R0DrKF36zjf9kUnMzVSl/RPHdWptdi3h7aH7300fnbDN2jdAT4b7Y+XI1lY0O7LWEhgh
kbChpbf/6C6j/egCVeGoyAv/jZhl6SknKzSZm1Qtw5i3RS1fGrJOcCdRElDb8U8r/88bb+apgZmv
SsZujP1Y4BZWLnPM6rOaQIyE2adU6ddcx3Tic1esWtA2KQZsj/SNPl95N++tEg5YcvWd+FPdehf1
pnhNjjVb5z6seeHFKFMTYR9i6FDXmOT9bE0UqA1Ek/oT+uLAe4atak80IhSxG8fdIJUa30xl7NWY
b2mVp3ZnW9pafgQd+mT322BPb3d9EB8n9wgt/t5dcSNLF0STZMuwKHtRmpq917XbWFlocX4yzT4/
3DFkuuIs1izMXutcLOIoBQxmj0gjiZF2FYYr8cAS2AARU53epWaokjn3FDSwAwqTLKLeTdmHdyEf
ocXdIIpBS8W1/+Ar1hSRRim9N4otsy3jfLK0iViQ8ogO2yG4gKz7ynhvt0yRHUJbeVqxt3gfTuzN
NhCVEzOvfeyVTvWMFqLtXaRfDdvaZw4TnWsFPmn6c/OPTIOXh9aiZFCtml37WO+hu8j92EaTGMFC
m5mLJ6SxCQ30o7aFxgkWW1s/hAfoKPdrAJyll4UPzhIVusOU5mdfOCmBW2cqzCZqVjW3EtMyE5Qr
vB6t0XL+ZF/5rg26qDIcY9O+fwp/BgF2IPBX1bZ4NnbjAXGgfXU1OeJgNWddirW4nQwoUAWWUbn6
bMyCwZMJeVy/qUAHKNwgU1e2H9awUmhc3L8TM7NXLDCntBg9MkYyme73md1jULtCge783q2tZvrm
T7YuCzzD89B8sr3MQ4z6XkRMEsLme+1PIGA0uX7t27TgE0vKkKuRNtGUu18gEZ4QN5cWWIv8mdjU
hpRw7VIsJaan9mYX0DWrDtJh7AnSj5h5LKCfknWnyIMTFjsLCpMUNN1apXvZgZ2scpavCXBGd5o+
rfK9m0IdyicQxDiKne3W0/tVazMHBilUUHQjpwf9iSM5wVawlRtlr+4glHeEy/NXZboKn92JLgFR
IBWDD0mW52Fq3sEiWSQUdGtoULrvCiTq/zMDsxuSq7nbBxUl6Z5x+SCI7pJBXckBf/+qPq9hdilo
WapJF2OigrkqQ5GZrSq6//jT/WxkdgeYh0prAPF8U7K2BVS7t2BcqOL787u1tBSDt4vejQxpwjyb
7ZhxBwZL9VFGhXVspWMvtChBGyunLk2/dn7sp3bmQYxh5OEoYwf9cGghJhwAQ1BfouuSSWQutvKj
eMqc/kfwuPoJL924U9MzV4v4nQtsHdO1I9qyDSdfsZ2itilz6Pdj82+E2QstS522zq9tnfldRYPM
WZv6L53dbPG4DD1sElBhMClt4SlDsclpVuKQxZPkgzIshh0taX6SRasYdQUJD8wnt5bykVbfUhRL
/uC2nNiYnWJTSn7QhHgKEGjo8AZXVSRsW9iLzpuRf/e6bJ9siQAqJUn7DSEzNCwPsNjU8YXZ9Qj1
U/wooM+eoXpsw7EU7NFv5/jclxBCGGb46KTt+7fzv2Ih4KddIQJcMQm/gXjOPnM/ho5FNkgvGH/d
ChsUxB6HL82P6RyniogOMt3fNCtrX/DGWGXVdO9M2CrniNKmy3vIrAnvprXL9hRowVa6RdF2G9z+
0cdxam0WTNLjbr24x9rk+0OSUGNffUn25VbeMYMC9U3Kg76KMl3eWlJQjlEzNPLRz894V4fZ2LhT
mkhbD9q7Mr2ucyf6oTru7bj1YOOAjaRxzIe1XsHSVwJPDgBA+pWm8VvXKBy0JJcJ8qKxNh+gaMmZ
xIKsES7//g8+SAoVBK08eIY0740qSlQ2bZbECB1xkbXbTn7UMnd3/pIurAdUk26QrCHjTb/y80bC
39LFQUeAHPhwe8mM9gsfEeok560suNAJgyOR+TKGQPr72QpES4ISw7lni7p5iSLJodOT//y54/ej
gsi/m5Y5D4gzCWkn+GljW07An0e3dfHNWsP7LS7jxMbMKyPOMwgK4sg2XL+N+ToCAj2/T9M+zF65
T4uYfsBJdErJxauVmn0SBOsiDvqj2CPlngTWjRDF1cqhLB29JHOFVaB1NOBnxsQ+H4J0Wg1KDXo1
wHB81aFVeX5Fy1v2y8j0I05XlGWpKdZc4r67kxgkalZy9cVFgO3SDbSbRHH+anEgmRkglGG32ZsG
zaUmeU7WBSurWLMye7e6MY9qpcNKZXROAYdO6+qHylt7MBY362Qx8ufNslK9r7wUM3ATXFQ3qYPj
vhFvjQsY8RzjuA4lXTYIag3FGA3M4Sw3r8sarVNY2iEI0spDXQzp3hBRoT5/B5Z3DxiGZQFfM+bO
OtRbv8unMxJU7SaFUxRVXadP25XS4fJifpmZfZ21ObbISWQUhoQpyXe6YVxZyKIFIB0q0GVGNeZg
UL0PLX+cFlJK6nWel3bThSsmll42euu/bEybefLBuK2oDXDHxCSo1U+pJJ+Kd8LW+qCuW1xRgd8k
j7jRNQe90EWZ+hm/zM48dBXWalFBJEZRaADdcSVtYFp1mp2v03RnuP0PGnufDc7Sk6YQ69ybHEOk
m5ti+DC7eBuPK7DJxQPTJYIv0DgiRZnPm1nFpRK66UQ4GXSxI6h1j6h6lDrn7/ealdmRGb1VWbLG
UvSwO1htMImDrJiY/sRvDwOTk1MpgcGNOeAayZuhyaWcoC64kv3HsEFIRlrJsRZtAOgDZUozBnj5
580KqqGMSbOINyx49ML4kJQWmlL+yhu3ZmYWMYaagqTAtJSyidxHseOBkwvCcKvtVpGfk8P8bduo
7ctTq4J6wWxJaqgb4MlLTuYaVYuddAj20RVahP8WjGTx8T4xNluYHIa96vWTMUCf8X4Qf2r1LlBX
4pwVK3OsiomYkRwiJARfw22aolFz1Bmrtp7OX+mFdJtM8F8bN4emqOgSNUjZIPWdop3UPMadD6Eq
spfIhMYrz97yhfhla/bqRaEnCkKDLQhQ+sApy4c4Wrnay5s2JbY6kSHJ2OerPSnUIM6DCaLg6rVR
DdipTKjSDcSi7iWYJlbihWUv/lcm/Q+D87tAjaoB/BXbKM4YHuSxFCxoMG1NpzKZ6qaZIG+m+QxI
Pv/k4P65UmLuzysNArfwlRHDFmNdqnEvRe81+tEVjHZeujtva2lXZRCipJoGc5/K5BdPnirdqyBv
LHhwFXeiZWfEfhQdWfiAeOO8oaUbItOW5mulPPFbsTsXRlBuIi6DySd4WpOx2DaZCS+ygajOeVOL
JycrdOeUyRHq85CIfL1pMoSESZ+lbx09Oshftq4GqTVtOhhE9shiRLdrXZLFFRJ/SSRhNODnSXvF
Lhdjwwprqxc+JMmDXKoyUGmwYH47v8KlT5v27b9Mza5m7LmSim4ACpqy9sOKUth7iuZ5kGDpVtGE
SdVsxZcsr01VVZaFG55HTc2gAApB7JH54Fa6qwY/2+hxBxvvKK94kunCzd29jKF/Wpp+ycmFbFyl
qnKVz9xN3asxYah+0P8g3zg1MX0TJybSgOF/xZquB8JfAtV8zxMPhn84f0ZrWzad4YmVsS7UfoTF
wG6hqlA/3P4l7v7IhMFEsKRzJvPEKfcaNyymvTID398rFDK2YQhlft1alfMHqyFo1gCMMu8/D16C
XBSiusQUVJg3uVteFQbUNJlXr3j5xePH3/4F8bD0eQDTRsQAYcDTmFT5nRnh3qtoxeUtmGAWjClT
oOqijNv7fDB+FaTIyeDy0qi7LaQaeaA1GNXC2fNEQaSMxwNpMS9kqHXdCI2MKwjghKngXBOuhvrl
/Iks1ZenYVm6saTMlBxmby4cMbk4xqwjBPV8pd8nN3ATwG8NFfRGsq2f5X5tZnB6YmffpqrJlkIp
izDWnPvVSHDdIJHRyi7Eo1ff+jK8kf5r4SEXZl5q6QrVw9ImnlqbJeyMg7lq52PNze8G83nwkBpe
GTFdeP0+LWi2haanQ92Hvp2tBuBNhSi4rxRoUdL2qgv6Fa+zVNSlysngFx+RyBDk7N5BxhGKmoyY
QPmKhvux2ruOdOM+Ds7EWrGWbCzdjk/WZn5Uy9KurVGjow6BNGT1MQ1bCjY4FQiqfqo7qGdWUeV/
vXCz+/HJ5syxwtEylF0QJbYZb9OjsfPuhQc0em3azhcoGVh7BL4I27vN4Q/e3k+WZ8621cus8tGS
sQXtYeIVMAx4H9fGQhYuJE0A2aR1yQcgzR1HqZuRVVcsbyyeICpHr+gAoetK8LfgnT4ZmZ0bozxG
CcU6K/Euy+hV6Nr/oYHZISH4MEKig4GmVO/1fnQS5I3Ou6aFz4o14F55MCR8+OyzIpPO9SJMoAto
H63qRQqrDco/LhSS5+0s+KNPdmbVIlc39NJjysm2pOeG4C4zLt2K64bOXTiibTG+nre3VGH5ZHD2
CXujlqFgwcJkbZM9T9CDZA+RUHKFaI6+m5IB7em8yeU792srZ9cBOiofcSYs1iWk0Sh5PpnKihNc
28XZhRDE6TVUMCEKd9cTO7o43CQmQg7vunI8v5plH3hyM2bfKZxCIykctqZ2GnP2W/dO26JXu092
qS2s7N2iNXouZDdT54KM4PNLr8CYV3ltmtjx0Ts01xNxj/loAlUKt4Ez3p1f29I2nhqbPVdmJ+q1
JmGshOLWIHIJ9fEq0GB+y/LHWpR3YboSASzdjVOLs89MUGWjKSosQlWF5C856U9p7cn//+zhX7kG
FThtnnZ7WZ8iD5jhj2rbvVftmII2nVakxB3ZWX9DltyfpPwyN8tsEG3KpDBkTQH0kLF2ERcrx7S8
af80AMDx850YGq8WFJMbaNb63kh2aCbvtT9oMk0JNeQYTPfKv3U0XE0OLWrLnEz/qMYfRbly8ouv
u0yMLPPnwTbOA0xD0DujJY356ztyf8pfxgPxy7PqOXSltwC8L83/R9qVLceNK8sfuozgvrySbLI3
rZY1tl4Y9njMfV/Br78JzZkRG8Jp2DpvE+GJTgEsFAq1ZI7BdfvmWsIWk/G2TmKBX90Gpvow71K0
lWuPzg2SBn6G+EU0fS1EY1ytnhdt5nRAK/Rdc2gClP3BoAtmUDQ5QiBgn/9+TyrlMkNuwkFzg/nO
WQxDBS55FYbROVQK7UeX/ynYQJ5tbxEYD5E2VW0POWx7PhpfVl/zW4+6JB3ULGj1TnaxMEHPu4i3
iIyHqCabkHbEmgYLXSdJIENVd/yyiCYkqddm474tDGMZizWos4Sil7eCcQLzTRAwAMltBlbZddcr
365vo2gXGcNQZ4VoiUm9HsgHwabhFN+vA3BNb7sc5s6VV61VQKmIiboQXI/+sjdxN32GLjUmJ/o9
iND/RzzmAo712Y6U5fVS7M60mTf5lIatT5t5yXdRt4do+5gbeELCoIIaVwm+9ttFezLk33/AXxwj
ek1u0h5QzoYKYU1/Hxz7UgwZqUwQ9fE8uIanNWZX0YhvsCkCu0+KyuhwI7X9dzBPZumh0gWLEEEw
t1DsFM5iFRSigrLgwQCLbjT/EHx2/pf4dx3saHZhViRrwR2Hcp3x5+JLLqTUERZBVaYH+88CP96E
rfUgQKVHnj2raIpHbzxGaPR3zS+lUSqVEwHV+UR29FE4fLd2plvc2gHZr4JkHmfcEYSJGzTGM3St
AzlAGj3kz4uP4CGQbnM6LzG4Cwj7d+refoQyzklE/cbb2i0s/feNEWryOoAztS29BHqOMZzSkAsi
WT4CLl90+Klou2GOEYrxhkraBj6igkRfdiN9CAAZJLw1NY3SH1wuQTIGQ+47AAwauuvLeFz9eYIQ
6HVz4HluMFv+i8K4ugxKAqWq4vsU6wJBzCLQO/CBp6pL5BbzQT+uo3E3TdNkTXZouwqbP5rt1YCO
HD7LpLS304SJO8mJnq9j8MJwaFb+i8Fcsmva1nlnAMMy2mBJ60/Zkv9RjtASbOZdNduhKqeDfx2T
e2NgJAgUFbaNjjaWuw6SdIOUFoj3QKgelLskWGFyRx2NnnDh+64SfDXetb6FY4wPemeJrUN5y1sN
EHCXCcTMYhmM2l3WkP2k5i/Xl8c1EjR+yGj8AiEk2y+HkjwSOxMN/Ca0sGbRy6q0Tyj63kVVG9jr
sL8Ox7eSNzjGZ8hNCnkCB+94ooUFnvJm5ghuEBEC/feNe2iTydQ6NC6AsF8+z9q6pwpc1xfBu0Ew
s/LvnjEHi6QQHC17QMg9NHoKS0WLcVPfxYpUCJC4bwHIn8FL2Ch3mQ7zooEYLHigc+yXAzJ2DCPQ
xNtxzTwXUkHyl2RPB55UQZ8Od3m6CY4x9B0h/8zc8kklmeNKsDwLfqPVWrfQauRPC8GH4loeTW5j
IgdFAbb2X+Zj1HRQfIHC3eTW5LBohzX7FMfPxBBkZ7lIJpqNkd2zNbC+MCYx4IOlZMQzt6y/2JBX
84y1UG9TuVHD1RqLp94m7efrNsI1ww3me0Pv0QuJ1cUQIhzHJ100OcX1ExsAxs7lTM8iq8eiFqOH
vJEJTVUov3d/DFDyvr4UvhFaaOKFW0drC1uKkucyLyYHUFD/ChS/D8n8kIZzoAddiFbUFDRavScc
u+MGMxtUxtlL6pRUpgrUQcNUZB8mvv00o3sZVAbU8S7RR1zTBo+xknFViNPpU4mhj9wlIOdfBAbP
PVcghALrkIN5O7bJNoGUoaJlhBo8slQOOinQvNVCT07wuahpvYsCNzjMDTIXcrUgxqVPnHgPBVHo
HYNxHgP37aEOIGb3C3yT/G/1tjTGZZC87FrdBCSd8V9+KC4YckNIVe6gjyYJJzJ5G4kqC/rKEeWi
M5J5UzkV6tjJjLMFfhZ3tP1VR6QL5Zjr+0j/ZnYbjVengVYrhIHMARtAC26PDT1gBMnM7r6HGmsb
VxD7C53y1qq/X4fjLkrFrDPEsTHUyrbCTb3WSZk+I3Wf2EFn7lC0Qv7qAwGUgSZyTCQitEUF89IT
9vZo9DrUCiF9m0ZepTnQJyO7plgf0FsWg5q0uuttQ3CfcNhITcQW6A7BULqNTjvGOiIZFwpEgqh1
QFjZCNIjJEX3+QEiA3nw+6OKFAyPR1TNTRTkmM82z0rXtwnABqVFAP+jUlNfSiHBsojeqrxrBU25
aAixDAyvshFv0UUzaJQ1mCGkVQY7gSCVCnMcQ7z8vGbaXbcP3oWyRWPcIVS0uqlSgdY439Br7daN
iBNahMAYh1WknSRpQACdBXTATpX+dH0J3FB6uwbmUoQ6VL4SiqCH43OD+gpmtnZygK6dXxjt5F2Q
4LZGVdYCuShStpe2Pq05OlsigNlgFzXbz3OFSd8WJ/kD+QScWRlNGqZt2mwhogBJmdPl8H05Oijy
7scAUUlzffz9rcPwOWW2pnySKuvzYge9v8sw09Zz6H783Sq5HMuDdUSjmpjklloT4/wu4Jg7ZJgh
WV1SuOhGCZCgDat9faDz9WJvziu8gepcxbOa0i68G8MCUp53MaEjSkow3C2H9NjsjVD1l5vhRjyZ
zXG06IYDNzM6xFFwZR1tZE2x2UF4zjNJtQR9X6ah1keqP0Ax5fcTCeDZx4wZ+gIsdDUyF9VqNUtq
VDoaa6hkd3LTG2sgsAvOagAAuwNhvG69416GrjbGdSaTbh6Iele/8DEF6kq7bhe5jWt9y/39BKFc
IasPdQaMgYBu2UC7kAXq1ncx9aA080hmaOVpd9BzenXpY1BjmP5XjjLPRGx0waDdE3eIqbKFKpIY
HbhOgTZnx+qVb676A9TuaNT8VSIVXnbLpv2M0ASBlbzLZ1TWYi94NtBLq382b0YwIyQephQ99ZAU
LkTB/M7Tv4s4xDhOC9/SxICUoinwXYwPllsITTUx0sXxlPeuNP+MJ8g6KdFwB3IcUbcAr5cSTyJw
L6BkBikINrCPi2mCIDotIWBy1un3YBQ6LXvKdwIK62JvoG6B/rPfv8gAquFAYPCS6lBc+mXw5rfV
3AFUnlc8YBvT8tO5E9U2OZeZjV4cmCdIeGmt7hIlWg09d2ykUXLzpJIv0igorPPO3fb3mevYbnv0
Z0EN0+sr7Wwun1fLualSwcNVBMJYw6RCYymni5DSx6Z7XCq/XASNWDyDAxcMmvLQ+wU/wriogShp
stL8TwbZzjEpbgu98FPDgUalLPjwNLHOuowtFHOnjJMOUa0MUJVd78ccopMG9Ln1r3pf7sHKixFK
w0NnmgCVu4ebBTLmtuhFTST6oWSoKUXtc4bxw9X6ct0N83YR3MXIoSHKhRNmdnFaJ00aDIAMmJEY
VogwvtjmZyS6/Os4vMXArDHXaoI0HfQKl1atmmvRyZZKK+hH6Awu6kOrfL4OwTs4SDYh+YMpcxuq
SJcQMfRQpY5GtVBcXqzI19NG8EV47wEoE7xBMGGgPoKRoKgAMZcgRKUSSGrmFug5CMoASpSikWD+
itDXikFd5HHZj6OPUpabMuDSdEaxNPOgBX19z3ifBcEZ4j8IIKEmwtiYFteGnMCnQYwo283yqZIr
F6ql7nUUHseC7cCjwaVpiF/Yr18Y9FKYYGX6A+4CeZejEU8Lei/zJW9CTtxdf87nOkgDQxDHcMwb
yU4Zz2pkLkCAxNhEbUxDl9Ccamx8acbbCjK2zVNFBCi8W/4ChrGLUurUMasBQx4GvzuMSPnIX43S
hRABfSOEiiWyRPqHMy4JPCW430HTAy0SdkeruZXWJJNpq4USQJJ0Hx0stCzR6uz8XcQ4x7N79CDg
uQhuAwy5sD2Gw1pKRU2fP93wSu4aH+2nMQ8oWvGXqBbMeZ1egFGb3eTBNTCzLMUAsHz6rMTnsTqr
eACBtW+Fhtx1w+QcMDTCYDANq0L6gjWPooRYuD4YcLExid16oHq3uuj24GUhHQeRigHKcw0XFeNj
1XRd0zFdcVONr/1lI9pP0zDKA80C1QfE+gLoH4tGaHhPVrST08ga9VT7nXhEu1pG7OhA7cmrr5r2
a+dpj90O4gQBJOhFbHC8vQRxAbhaELMAlDlqjSTFJKthkS30lrX5ZbR/+2P9XdWkFXZkY9isRZsl
0TxjvB+ta4+11bldKWK8fu8NLxGY0CirQDNTxhZqFu3O0G406OrOgimg97sECJza1wIqEkqMLSRG
ris15A+8RFmCUs8PcyeKG977PKRowfkmI7Vj67g7Ls+PLFc0cEAeyUnOhnzbJCXkD0JSirIunCD8
EogJi2olkSC+S7NjmPR5Wp7SIyb6TuROe9COkQvitV32uRbkLDiuCKBINCI0BpWowXLatcSc1NZB
LrpZf9jo4sjTL/V6m63fnQG6rAPopmWojqVfqELm7zoLiozZYrBIOjhaTGDe4GiDCQIGblVfEyiU
F83jdQDuh9sAMOYnLfpImgFLG5wDOhQ83fkm2edJSIrKcUhYCarRVOqJBmTMrd8WVoIuNriGGS4p
/I/iYeZaBGPZy66/h5ppHBDRJDh3eRtUGmVv/Do4LbQ6h/j335PGe1k5V2aQiW5G+rdfXozbteGp
domC0Xy0BMb0K0H4Pgp7BVwHmQzGf1CxFX9qH7hCLvGYj2am1Tq3GlZF7E+Y0HajWPDO4Tmlt48F
sMsFNVAM12q6bQtoDkctaPXIJdq366bHuS3wy/AVqPCgLxm34SVKCsFZU2/gXO0bOyz3GWS/hqMT
msEv0eLTeIj9SCDVQI4bUS18IbOmLo+nwpLLygPLPw2YyM3ilh70WhcoVC6huIGXa/JbRCZCW+um
yW0NiIPfqG68LxC7m42LhAiGEwN7n/uOH/0+RYmFmxAacUjnywr4KS43NZHLqMeEaeUV2s+U3Jci
ih3eZbL9feZE5XEvE2WoKq9ufpT90SyD61bBMz2khSmDB4L2d7Ojtdoty2iiUaQvT7384iAdHVvh
dQyu5W1B2EUURTsWQ195eXYkHujnT0Vg+3Z00I7kkAvlV7mWYGt0UgaMPlga3dSNG5rGOAKt3PAf
2zOPDd4htOEVdG89HnJL+AtJaZ69bzGZkJZYSTIk2t+Y/0hpQGQW7T+/iMixDPCTgc/BgOnZ7/hE
4myy6qmDF+wn6xmyGidJEoVj9LswZ/gCglnTrFcJ1EEAQccYFMi30KopaGUF9sG5NQCD9y8GI8Go
wL7qncWuJhCx49Ygt93UgiY0D+f8wWz+uG6HIhzGQUCjvNGWBDhZUiBF4bSpZ9dR4qG1YD3KUqt7
1/G4X0i3ZFrygzANy9msVAOkSDQF2zcUXwsNA5LVWPi/j0G5EzHziQw0OiAuTR1TkVJfOFiTpX1e
xvNqCq4mGuCxJrD9feborpZG4l7C7/cZNBow6mEFvfMjapfQzofd9bXwsDQ84y20waBWxXYedu0K
RoAEvi5dk+57Oc7QEJXH6nFdx+lUIql5inUz+XwdlGfjBupjyMSivPOOeLeMWmmOGqi012OR/DWS
wnIdM54CNa1qv7QkmH4x9Q/5KFmNK7e6Jlj06zOe2WHcxRAxgxoOvZeZa7nXimzuTRWi7qESqN68
uBCs8Yaf9Q1tjx1xk0F4O4IWmN/vJn/1TXTnCismHO918UfQT7PxmCAfdspUwx+RHaJwvo13khcf
im8rLX4Go9sLnkjUcVxbM2O161LMnaYDrrGQXENH7rI+SSLhEY45gW4NGRT0LciIgpkwEbNJtAau
QTsLudsusfy8iRGYWu7SPBeVILDnsEYi9kCq5tVwFYg5X+7gMI3GHJdAG3wQVd9C62RnBWMo7cav
1m2buUaoPVO9k34ffZ73ooak159ndxT0CKCvQziCygJz5Tn2UGStSiqv6uUZTCWTearyaTk3q2l6
hYouQL1YLbfTKgxJKEPtFsnSuq296Hs89LvTJKFZeZl0SD7pQ3cipQ0qGpT0j0PfxBo6B3r1Vi6y
5baunPhm0XvpMa2LFnzEpW34nWTcqHVs9S7BW9RvRjM9OA5RanfVJGN//cTyjAcXH9oaZKj+vStc
Fpi4LfplxWiEgULiUpznqPRzXf2AjYL3STMwNg2RXtYbqXNkKH1tIGgZHtUVE1unvBaUUFTesUPq
F/J16N0FTSNjNEtpdVpRRZXn2MuyTyL7W7/oxqFdYuk4NBmkeNVmCBvMnez0RZJ92ayrG2eMX/KW
LCdkXMGztZrV7BqLVAZRZPYBLrnxgPoyrlADAzEWPQDroA636QBKABUbJ3BgvM+B17qhGIj2UdFi
Av1qTJOo1DGpsqhnot/rYziKaIt4GQEKgTQ2yuIYYWcwILdmmiixVni64HDt2lC+N0LZLwOxnpfK
ubUvsJgowZZxD4ANrIJwXf/N+HM8Kp8GP4kg3kuFkh1PR6eVj6Hy4XlCaq9/+ofaX1QZoD6QPdHb
NTMnek4w9hYb+Dss889qPhJDdpfBA32Ia+o9FGM+8DxEhxcSpOjiAJMmm8JMegVqiqVD7yFK6ID5
YoSu7UF1k93sinqHVfpmfre6DRpz4Shmgw6OyEaIfqdAulUFuz+aN18gVhyavhEaP+fgb8U2+Q5S
9lB9F7bQ8V4lWDCVxEURFlcEc/HGzbooaS9Vr6OMGIKhpYpbHdNP1U7yRWEG34Q3aMyCx2FsFX0A
GvQQb8vjcCrc9iyF9EowBT1t3JBiuzLmem2WjCTLQj/lQwbzxJDNfeJpp/gYPWkP+sF4+Ht4ct4b
h+Jo/6l5uAQO1500L3N4sbtM4JgVZj/NCdabHCiTsBWkULPEkzwYXC1cvfZHclRF/FWcvgjUN3UY
sILHLOgimU9aR3rWNSv8qXykoZJ809yt+8SHNpAv1xj7KV6yUDqITirXA25Q2U/bG7k5q0Cd1drt
57sobdD4LAj0OY8XmhIFVZYFaup3yolN7mQ4Lmnt6eROMRK/6dFPU5aHyenc65+OuxyaesWDAlo9
bDZq6gtIVVtJ7UnF12ny5mLxmiQRgPBP3waFcbPJ2LRNimoCWljqb1QmBc/zXf5k/JLykGhJjC/t
6nTo+xybt9i5m5Q3Hd5itogbi3txbFZE/4hNDJ2UGZ4RNUBs8tI6x0ULrn8XDssJrBv5NEj2IihB
Tu0SIJNJqtogr0aISX4mX7XitfV82GfoHdg7SKxA3B38JyG4rMU5FXrFvnPYG3BmdTP4aTqpAXhc
uMSrb7V95K+P00/UxaHcJxog4LzKMAhN+5vwLtNxH18uVQGLzJITeLAMmQfobOy1UAq7UMR3zrtj
kSNH6y/6N1D0ZOIvOMlSkXp6cuupcSMt/WuMtYdScp71VnZjNQ8mXTT5xrPFLSaTTV7nYkp7BZjV
DBGHVbUp1V7WeVWDkPu6xXChEDKhUxy01uijutxFZ8IwX9XCB0fKMS5Og/JEyi/XIbgXObrB/sVg
lpOtCsZkQMqJcww6ft0zF5ccNbRlZoFxm56JL/2076pbdKSFyWO2T46SIEPBqcxbiFne/gLGVkYY
LTSzX/8CzMDVOyqDCoptP79v77vcbYSSiNy7bYvI+C5iLbma13Rfb6YzQkP03yO/aKO0QqPS5htq
Vh/LMF6skzn+a9q0jkYjiNpCPh1KXCfrRbNccG4d+4N+GgdXNGzFu3O262TOvGITU0tKmGqLfYSo
rm+Yklunu2oQCVuKLJW5uK00Q61zAFJdhgneoNJZawTuk+eet4thbunG1oe+1rB9s/ygO+cxFhW/
hGbBhF0tgfB5TgPK7DDvZtvX9tIjRk4xo+H2h/Guhd6p5CuiTn/RuphAK4p7tGs2QHUU5axkVhiv
9v76Iadbw/r+zda95j42N1tW9cTOFUAgZxPGaeY5Cxq7G+1r16Qh9MrD63Dc2ADNrSC8wggeejGZ
E90MNhWfed1Imrxf9n2Ark/QV+cg6xFFb/z9ewNjDnOkRJqcrQCLe6jBqJ27WAIPxTfuNwTm4Lb5
WOeWCYQxs6AmrM/HNl0foKn6fH3f+CuxaQhMh5zZjIWlSzDqDIFbjV6ypABHniVoLP0vvvYNgvEI
tWTluKZobCj7+jHft16J//b+JEXwdwO+6Ovw9+4NkHEMyDek8ZoAsFpk008zsO3OdUJcsjYiOgz6
U++t/A2KcRBytzh2CYJRTxsOho42IWVwFQvMcZpIyea/GPgbFOMp9KJZDah30+BXwdBiujNidw1H
P9nLJ0dI5SVaGOMh0hwv4GWIETfm6g7Mjvsh63Zjnp+qQuSMuHEbWvH+Y4IswXTRD0ObxlgYGGdu
ZJ3czPF62yf5qSsUN63jG9LYmttb64cinTdcJgoxSF+OhY4lGvLPfs68dr2du0/XjxevrIgL+A2E
dUtaW6TIb9ZgEXD1UN61x+aekiligLHzrZ+ZKya+5FuKaoAnAVV0FTP+lyFcJsmgLraxocW5OZT7
+Njs7LvZH/7ufv/ILm7AmNM9l048yDLATOcPmpUvl1NpfxXsIrXtd8dsA8Kc6LSuI6dQATJ7EwQK
em9F1UO+oX2i6bk8r7sSWSf6jCm/C5Dp97mGzBxwu0emVALP12uKnqbzag/SY3dqAPGAsBbcmfxo
YLNO5oxLDcoOPf1y/c/FT/cdkq+7PpS8wsV7rQEF/7H0yR+iCUPuHQDxKvBQYExDYdsd47ZTIDCE
u4YM5A4qCZ+6uBEkxrnRwAaCuTBJlEm1YSJWc6Sgrc/IRxggCmmN8zQ9Xf9iosUwxp+bkSU5BZCk
KNvbubxLozi4DsH1jRpG1iDjC1YflsMg1/N5nVJ8pXY4p+23pJncsY/CulD860D8q3ODxLgopU7T
IZvhovqd7FG7R4ftPZ18lsJil7WuqCTEPWcbPMZbYcJkjlWaxgEnShpUnYqMmDL3vjKoq7+W03rA
pEsczk331/WVcq/sDTBjH0ZW57VGjxmEm/xaSw+2XOzIIqKF4xrHBoYxjq5bmhJEwEiIdWeS/lWb
gmW8vo7fuYsNAOMNbdDzKvGCD4a5e3fpnwYzc2ftmCw/8uZplINsuTOKWuCCuYdrA8p4x6GSC2l0
ANqoaoiqlKuta7h29eoaehGopSYwS/4uUqYfNA8g48fsIj6Rkzc06FGjW5ncJ7Yg9uVfYCCERBYH
DdLveLXBdzLXpMcBa0a0kWivJVEQdGmh4iXxL4xYcxe0wWOCHatHS2SeAG/SP5fRnSq6v7jW/fb7
LHmWPhS6OdI8WIZ5yVkufD2WP7ep+nD9EPGXgU5UUDFYlC788t7XeqJKswrz6uzvCwrJk8CJ83/f
AXMQ6PxRUGPsrMqyclE1/H48NU9LqT8NFhH08fJ36g2CuW4ta1JWQkuUmfJXrR+jZnbL+f76NvFv
WRRP/1kHc8vWaa4YhY3PMQXx4/LD+k7jiPg87fQg+UbZphuQ0u+ug4oWxphYMkO/2S6xd+j9gfzM
+kUpbD/TUsEnEq2NbSkgeSsTbcXaZm+pIfmeeOtJb9zB7Z5B0eY5qIoV4YceXG8bqjHXVFXpklnI
AK1NG5KB5m7S5S/WVIQf2EMIl4N4F7xVaPW+tO8hqaY5p/a3Vr2fWTegwNyXi6gDi3/pbmCYTzWT
oepTEzDGXf+sPyeo8UU+dOpS9NnitVW9jKIBMu7BekO0mZzrYtttVOt4FRsZStXJFMhEdPNx7W8D
wXwiIkdjTDk98Qg/91E37YcE3ytSS9FEH/cy2gAxTsjONSPpIuxeW99nid/Gd5J+Ms3e1abDdXPg
7xrEYOi8OPJV9N83GSZFT7Wuk+C1Ryifjz/N5fl/+326pZvfT5QOA0Yzdmlpn2ISTonAXfPPKjox
/1kA40+HRs5torye1bb0+3VnguEwDUET2nyrnqsUbLU5tH5FGVq+KbzBMj4WUZy9GLSKlsWji4WR
9b5ORFc4tad3gRDYSjA8CP0wpOQuN69qG3meetpr8h++hT4YIEFbIxknClr/yz6+YTHBY5rMtkkc
LEh/KeuT6plefNL28V+phkh5Xb1udYcQ+sXudfvgv+03a2QM0EbUKmUr1jgFZLceCn/5A7l1sEUi
PFf30oCSmmgIjh8abTAZo2zUto3SFpim5VUHvTxSzUYTIbNnhYZy+IVsguhLMlaajHOyjNarlcrY
WGVvHkx39ot9E4oqeHzXi4ZetMVjsBX1oUurSSynj2tqNf2ueNI90Nme7CfaMoNE4cN8EjK8c9eG
vlHVBDcBJggZvGxCd/ao0d28oYyfyim/mdzyAK7Pk6hsyPVWGLeDmgtoCd8FT3E7KXFlwwH35uQq
1Q9iCm5HruN1ZNsCy7YFEgvmdkxBdZNOLQCmqk/cSO12rbOEapE9zDMJouVD1XiQVaFzAp8L7FXM
5sVk1jFr3yDNhBBdotUs0y/PNqTGphtLQu/p9eNG7eydR9nA0W+5ccd2n+YdyvG1p2ipq8SfyXQC
g6Q7zn9dx1Ho/c4C0fj2ldIBNDiM61KGJG4qgkZTAw1GFMuHXYSFn/nmgYqwl09I9A5osI3RhZN+
v47OrY1i4BqCiPiItsXeahXCgAaDCLQ2mtwbBz2cVGS80l3pHSYvVf0+WL1bSpLThQ8iT8rbYnAk
0kF8HYwW7AxEhnyvrdCiw+B87tazDqZ+J3melv31NfJhwExHJzZx8hi/qQ2mZJMJ79XROJXrsWs0
d2qDeRERx/EuOnSd/IvD+MpatnJ5jWn2ZCnv5ji6lVawls+5IOYWLYf++8YwzT4v5C6iu0am52bM
fFS+JugCZwewLH3gfYTWMwyLQl3SfE8t1EVZbmWIeQjIHyRyLpa7qhS0gvG2bYvBxAcKySsbRDHo
SSlSd1zduCGekQvsnHuRbVEYd1WjfNuoA1D+ne+B5M/O7EABVexBw7i7bnPcq2WLx0T1PYmqVYmA
B9ZROlumIZf7Omvz92zZL9TeqZ9g/cgGkb3MonJ0jLbGxWl06Cz7Z4JpkY/14VcmmOiGXYNj/GOv
QusFT3SUUZps54zPqdpAZ6N3qxJ8iboUEvL8v22pwTjKqM2Kvu+AqIxudyh3UFCCllGgu6tHIz0M
/dSBAJJ3YW/3lAn1UEip+zIGZK6F+qq71fQsSTdWrnhaFqrpYyurrmq7FZFE9iP6mozTktFYZBFQ
NHvyOidnS5r1HVF6x2/00fDKgmDSpZStoBqXU5pUuq9Af/62Ka3CtU09F/w1vLt+uw30CG9cjuL0
hPQz/hh0iLpJd9dHL/F8tOud1HzEGWDSChwPcNRgPLxEqqex71sJG+4oZ6e9a+IFijuCxwL9a99Z
7gaDWU0aZSX6gfBk7PO9LrWeZAYjWDIEpiNCYdz0oBezDSXbGnPaaEaTPR3lbo9GLdqKYU8atpDB
E0fsfFgdarOOjWcx24Ze6820FlC+Q4efkWCwldysaj3ukAkUdW5xHQC42TDZBZrAdwxRrYHBNFIh
i2Cm5BneNcBYB4reQ+uBq+5rmUxPcStSPqGf//2ne8NknA6U96YMPER4S5YvBroHlO7l+mcTAbA+
ZnZUbaE5zQSdMhhAWYdbqy0qQUQiQmHcygyuo7gAmbI3VxrxrDrp/XFJVv/6Wvim8LZZ9K/YnNpW
Vro1paYwx8sun5TjMjmHMem+XYfhLgYd6ng/gVTkHSGBPClGXOd41CgD8hboa05mwVniLmSDwHx1
tBJruUadQlLJbm3GnjpGYZqIaMn5McIG5+Ljq/83LIOuDxk2bIkQhFtK7tZx/tUy0T6n2ufZsSWv
zqVv/2cN4CTUY/yPavowRLdqJuhh4S6YzmpTjgcLEz6XX65UUzSm2/h9sy6e1hxSklWVa+5StCJO
JBESs7UJkSVFJrRBRpZuHLm/KyxMRKXmR5ofwH0ESSlUcdDHynjDvs2MbOmAY9XxLZFlSADUXSBL
1kfuDzTJapRTAoOajM0PS2+pUY9XW2IlhzFtbrO4PNR5LIDh2vwGhm7r5mhZeRKpo0Ifh5L2Ui3G
XWaQ3fVjxZ3WQw/1v0thtqxRklk3CB7Yi+LboTK52nn8VvnZnYM0E2KOU/Rp2Q2PveqicRVUGcKE
EwVgnS3l/6NEDLKOHufLRao6OtEVEPN7Sim7Rf60OJmn5b6sChKrPBtEWQ/jrRCHdhS2vu0kih6l
a4+mprw+9hqlbR4hgm361zeU9822MIypTxj26BGg4i3TQM6lMaC+owqG5UQruXAgyv/lxHLKuQJE
TxbP6PtAUtAOqMmC1IsIhrk+WrB9pAsKrl5nPi7KZ1W+X8ev1zeL++013dYwcovrna29WTPB5AzI
xMBxvfqJqblD/CW1iCujR+o6EjetiVkR1bRl6L6CoPTSzGKjk4Yswf2hdp3qr6oxfo0V+VNWkORU
E8M5tL05+GihXm7tzjKPkWGN9yjeW6DaNmM3gSDRflyj6fH638Xd5M2fRf99c8SNOskGE20CHlip
93LXgj0tCpxWFy2ffqx3p2yDwxzzvO3rQqJxIvHGXftIBwkw0BLMPm1WbEJb4Lm4Q17b7Wae2xLU
CMAEALziTIPSPgSemx8yPIJFpAmiLWTe3GtORtKN2MIciZB8Tv5MYycwK1Gtk/vW3i6JeWubq24U
UMamRUg7xJJQg8Tw0WmBGh7aplpXRETH9SRvn4ytn82z2mojsvFerTsHVAS/ZGoqOH/czo7NmmzG
W606AblWjL1b8sxb0103Tm5iqFCPO8Xap0Gv3crAQ0IXyedwv5mO7KqOFCsqKcw3A3sDNNAchB5G
5IDIvED/Qz368xIJQhyug9ENJHMdNH2/e6fgmZepJEFAYOgY1k5V/aGFPFrQV2PkYUj7IxMt5gaO
cZl2D1WlscBl6vS4OM0JIaT5SW5GgWcWrYrxZeuUgMqUdtw0VuRaWtjJYIZ4WRJBCpBrgIi3QSdp
YsaKTRm38YLR8xyr6frxONaNvxajwP2JIJgNS+VFaVTMinl5Tf60kwKERWXs7K77WN4TEuEFnvrg
zkUhgYlzrVkZI60HSF/9bId7cKssybmtzmaU+xERxbrcJW3QmCNVl1LUytQGDC36pKnFg5wR//qC
uN9/A6FeXhoL2mRaaURcmPaPFgo8yDGTKbRSQVqWvxJD1y2wKaCLntm3qHOmOKfFHShQPK+kflgs
UV2d6wcMFLopqTEarhk/MJepNZARlhytWrlP0XF721YQUZoSSxVYARcKoqLwLSbYv9h+0KbpkZ1v
sGm18WQ3L+ZyGjRDcM1yP8wGgzHnMqm61YixY0Q5aOOOzIcxGtxE+usD338DQz/cJmiw5ETLegMw
UnMnkQxEaaY7GX+szo//DYdu6QZnKpR+jqkDaIhUQ+TM9LU5Cm2kLtD3MAhctej70L3dgC1qPZjO
CjBIwLroRHV1+/MsjAP5KHBphg2S0neafuPSjAgRgJKnue3mGcTXs0l6wRkwdx/ZPDw0kLzCq4Nl
G25XZ1mVvoW9VSedfMvV2Ful+6ipBc6AwzeMG9R8A2LiknJtlwrDjXA4lF9O9sB2ei7+VNx495oD
nH0M8rwoN+JaAN/a/wVmh6EsuyadpeFEjc6tQc6x5vfmWZ6f/6d9fC0tbuxCLeXSnjugrNFRmu7L
tnK7+dtYixgvuUPFm31kJ23BLDUo4wygKcBY8XOCEM8tgvX7sG8h6dwe9LvxnH8pg9jXRMMiXE9L
+b7Q/kXljxlPOw1rk8yE7qR9yo3HD81dmZvfZ+6kqm+nBA6cVlEaV3Geav2HlgtuC172fovBXEpK
rRbrtAIjRxHPhApTBq4fUjyiC2dqBPlT7ikGoacFnkELFKWMr8DQeqZUGbDQUhsoRb1PZi1Q81Vg
erzPgt4GcGKADkR7Rx1aJpmWQXARLTjjEKLby0cR+3DdunkrAYk7MhJ4AoM2hvny+gK1z8TC4VWm
6g/Zlu8Uc8FERI0KyHUgbqi/RWJsIMUYfdPgIHlxex/Jn000ZPUN5Arx1lzaey06L2PqLaIXPn8L
39bHWIUzmdZSU9RULc95I5+WqBU5QN7b1jJA6Y6eM6SQ2DjFHJzE0PIB8d0ufVT8Fm9N5zNtV0Ll
A0yXxtP1neQuCXNdICnCZD44PS8vKsdJYiNKRiSSnDF5tMcKvVhKnO2vo3ANAwxwSIyAmAWVcQbF
niADumBRXUXOVpntcek/TIuI74xeDmxeACHx/5N2Zctx3Njyiyqi9uW11u5mc5VEUX6pkCirdtS+
fv1N0HesahDRsOmH8XhiIpgN1MHBwVky0feMHKD1Li0yg2Qj37YJ3jVbi0NTa35X6fZhaAvyWNaN
el+DUMvtu7Zxu1L7cX2N3FQ4eOpBbIyprvciP5nUqGbRz/RJPQdUdruOTDSE1EeCqSfheDz9MO/W
ukOjW767SYoF06KJhLVCnCn1qVhhEUkLshIrRGKGP0V5Ce7W7uAYJ4UeyN5q6eLQkA2sClKMlLlB
BMNNtdANNFAiA00Sm/TWlqTU9AU4ajQcrRtEhZisAq/NuQqFXDZc299hMWmdulCnPqVYkGio3ThS
zr2X/QFGUfDKZJkPVQNf1IbNd1w7TPaNgEhtLE1ggpHvRBNXtBQ/frQpcL+TTCRlEDNDGw+Qttn5
3OjtrTr0h0TFfFrT/JKb6mA65XfZAltwtTw6syQKA7g9n+hFwjMV3Xt00PHSQhdSmJTX7q2aa7hU
kLwE5YD3FsktIM/vXNJ8sJq7h2WeLXk8di1StLQc/ue0vYLqAIl4QXjAPet7EGpau9PXOlOtdBpA
qEpTdmgjKEJCfFLzcpBMibpYeXa6B2OOuqURNckkgK1DmCjnoRR4Ll5KAdIodFoOKhGoSF4uRp9A
Nb7q+PvdkodZfOcsz9b6Q5X+cMpXiYiolelfYx3XHo05dcaYtsWmKeg+bwYUCpPQMOVjoiI4TefH
6y6ZF8XtoZjDRtZ+LRqChQ3JcrDio6SAZH74NUNjWEkEVxzfJHa7yJy3VdFHYs4AK8/U1vvIfNCh
2aWDHiLz/706igVKt78/GdvYmY9IMywEm9jEmO6CjCbZ5KM8r2e7ML0PbCKel2BiAfmWykKlYFLc
tEKltWrFjafz6PxcikPX3iXF5+tIXMvYITFB3ZpvdZZWQLL0LQSbTjQaENCsYvWwVbWIDotLKobe
YcPQoU6KnCDjnsY16fJkwha+NZvQT4ZmEzo8PLlNhXYT+tSEgxK/NLm59z0y46E6mtqVW3oC5OmT
1qK330kihF+h3gyhlJnuOjauXUn3Gwb42kkKpC6+TaGPdX27uW6FCiJAhw2qS+xVKzmzs9YxtrvK
DhX50lWbAIDbpmvvEJijrnTO2imrhgv2BMKPl8EfjnPUop9ncONP/ezWZ3KHcQN0Es4HkdPk77KO
a8fULZS2WbtV4yxG+gzL05FQ9JqjgwIHRL9zl2rttOE/+K78Df2NyNivnJqrXCZYrh5JOrT7dNx2
2eIiOpMwcKB40+STaPt2/Svy/c5unYwdZ13uDGaiw24Tv2q9zSdUrl1Gq6tbH5Vb+fCBLm8Tnf+w
GgPUtBgAvbwuyqZvMwW8YV5Zf07GH+uyuNpw7nLRHcvx3hc4zDEZtQSJBExye8NLc5wfydmGWIlH
QGFZz24LQR5fD2sfnX1CVjTOcwVtOajhI3YBWxkr9ZJM4+b0hVUgCeXXA7oICvzXn9e/mwiDORtJ
ZjTlOAKjUVPwxGphpy9HW5IEZQ+OT71YCnMF1sm2yk5qYynVN0d/zskAJaif5RJdXw0v32QiYYIh
AyrW9U65Ou5w/1mDUWB+thwlt8kSHLOhm3426oy+Wr0FSbFZTZ/1Mik/YYOLLzG22I/nOD6A7Bdk
9IYyQZotX5aznaIprjarZ3RrOk+jPoyCK40XmuLXgsAdxQWFDpdcmjCaiAop1s3C6+CU6HtG/wZ3
NCAUH76ruK4dn7wIJ2foH2UCHwoFfwjhDIyXMKCdU6coEuJTjKdygpAFZY1APr1FJ+7wTzRuuZ9+
h8ecH1mJTUObHZDR3efnEYKpBTh2s8AJnC/5s/5KKf9jb30SGAL9q+9XCcVlHB/t/YxLYWajLaML
Bg+cDl1R4AYdDl2QnSE7f6z99SDqGuev8jceE3alGJmstBSrdByiuWpcnqbUdMAmZPiJkx+vr457
aKEH+dficGde2k2fr1JTj1icVKXh3DwUMibm2ufrIHzr3KEw98hYdXmX0C2UDnFU/Eqe6EWShq/9
q36fPmneP3h2c7/a21ASythUUfJyYcVad+3UYxfpe2Y5g+IsUD/3IVVYoTliIWeLCI/xfm2iNqNt
Ac8Y3TEgD3OUBfqxfyHPSlB/ynzRncW7JaHYoKHyC21dZFqZBY4qBIuXMkeEd1ZCPaghAz6GIFVD
Uk1MNs37ghdozPLGbiknMwHa8FIfJqj5QhYePRbLQf2pxMFgeyvurSKUBAE0ry8Ims8KWFwUhOXv
huWsFgPsXVFAE3w7NEdoaHvwqz0innLzKKF144mJ1niBNLKHkC2D1IyFWTPminHUJdOruC49OZpL
d3Bc5z6OmtA+apgoThH3gJ7/9FGrvUBmzj6YvNLalICMEH5IoExJ/ZsUVAgPQKL6eQtUoagJL6y0
0AgPsl6HZldYLx7XI9H7qcIWP5Oj/J12pztedqwwTgRbWoXRFsflXOAxXnwYMb46GCV213jRt1OM
MdLmA3ltYOB0YPARVRs2bx8rVqloLfZx2zo3K4NmstzrPo0TGl8gMC4tVyqSocQBVfIUtNHKn0kr
CoP5COiIwGwlWPLYwThHGi0rTUgJIU/9VEKGHKrScbid9FcVFE1+Fqa3juDJz4WkggUOmmZx5pgL
HRMlY1WUDQTrpQTB8EnqReNx/LO1g2C+PkgwlhrTHZiC+KWF+nfja/OV/FqeNpwnOywfS08KjW8i
78w1uR0oXfcuubV04HuTO6wL8/ugTgxL8mBYD9cNgnpAJkyw3sQe/n/v6G/YYaSbDuIQGwaxTl/G
/oucxl5X+Kn6rNj+R5AwdYtr20brB+P507odczXGFhb1TTN8iuXnYvs6t6+rqP+Mepv3S/oNxDh9
2yJ6oY1dSVO70YgU+XJSwyESpq35n+c3DuNvqxKJ3SoDTmaj0NBvoLinaXLdxfAKebJAVQvWYU+U
meeiaipSQLT+ZbJ1KasiJJELoE5gWI2Tg0YSpEcEY0b0W7zbwh0I4yYWxcnxZse3gjAJelvvqnT0
zfZ+IwIc3ggvJGSgPAF3AYk09ugOidKRmq4GpLFgYPkMasgbkF56r646IvcDwka8AjIVMSuoZv7J
pcn1HbsfwBzsde6loVH7ErWH7PuMFHIZSkEfkrdiB1gJUJcXxK78m2sHyRzracNopVphzcWzHRU3
26HwFFD2N3fohgeDrajUwTUYZH8gWqO+CVVfnnBV60qblBRu6u/UZIiMuvNnqxAcb57JqFCMgVou
FHLAbn8JMyqDnfQWYJL+R6P8SKefivrijIIudZ672qMwn6suiBQbBlDUSfczp3aX4qTGz/Xk+MVi
fuCy3IMxH6qtDHUgG8CmfLkhFVIDtuZdd4o88wNFD9ohFTSuYsb7ctcUSbalaoT56XF/cFLip1nz
5ToEN+SGuzVU5IoQHbIYS9LHdSojqZqftzA7gAEmUCI5RCToZf4H+otp49DfYNQad/dJVdtoj+0A
NhjnvPjaiDSSeda8//vMLTIR3IhDn+Gub02/6w+NNnqq9uf1LeN+ld0imBskVrR11HssIpXkz1Mn
nRrMz16H4BVYLzaKuT2UZO76cQLGlgTqL5oUmA7oil6UNw3AUTTTybsUIWZIddgsQ9fY3mjdGZVq
crBv6EMCuXkRjagbqwdR5Z+Xf8KyfuPQ37H7/knTEBspX+rcNNC45gcqFLLe1pHjSV+Sh82iWvXF
Ax0QSISujpfo3qOz7HFzD8IGjMuX6KK4Vf8wU28N0FF/0P2ydMfXqXPjFEphzu1fEwqJL2KF4D44
d8s3mYsTk5flNNJtHnxJQZq9j5wA1+iUelOgBTTrsj4mocjFc72iBS4YDB3T5AFjS+iXU1tQfSAK
bdVghEY6sfHWm9ZggvOKq4/44B0a84nNqty6eaObDFqR9XmEjl0P8ouzkPyCb0x44VG6beR6WKNd
O7mXMwlI04sdOSEIRuAgQ/usvozILL0sAUHBwjmkGRg+RPksXgckBpF/gzPLLFdpnAtqyUOoJUH5
0BxTlKX+TH3lUSr9GJNrUwAz/hCzD4Axw4ByGFLf7MsWIUk+5jAkT91uVxuFhCJIQ2hpWscs9Wef
qjWJgkruToMGEWrnENOEsA/jVk1tgMqOjNdt25+l7tCXPvWrXhXkoelb0wY6NyT4axTj6LUhDlK4
l9T+BzAuV12UpFUU/IDuZXrLBA8H68voU7piSVi15fn3PRhzXqrW7BJHBVg5pb7R2X6a/Pt0P1La
cLUo0FjmO2mQMU4WZeuBoCvRHP+y688WdrAmgluEdxvuYRh3YxObltYBk1UnGxpxMo6/oglA+Lv1
ey3qpUsn6KY31Q0gVvmlce60+un6VciLHPeLYGK6qp4Wo4rx97X+0a5+xvIRqi3uoL1ch+Em5fY4
TKwFAU5ZQzCMUD8/gA8sIClKgoWnf1IV3zjJOFbx3Ueqn9CNBX0mlIsgRssW6Sa9V+zcBqiOhO5b
xxb+8ToF85E+Z9IvhegK4u7mDpDZzdSZ1zVRkH+xWvJ1MqUb0kto8zPxWMxnUWmQ/jH2nbhfHbOl
+YqC2dtBGuLTHEzIdEpB4fV9gPfTggtPzBHBu+r2iEx8OfVmPnTUUa2L0Xkaeme9NlZA3qXfmsaN
Tfqv162Gi0frRBjKpuRnjPEXegUmpAnb2cj5U5tNYVblXqKHup275vCBZAz4pP4GY74d3laGTSya
O8vSyMyRyjSfF9kICuPQd4Jvx3UdOyzm01nxlo3ZCqzWblxNq31zNQ6yJfCD3MfufknM9ypKZ6yT
ETBTSD5jEBwDC3koeVrUmK6BHlfo31aDwGFxj8BuacxlZrdF64wqMMHNtVRPDVTq6leje71uGaIN
ZG4sad6ssaIHbUyR73FCe5jdWCTcQ2+idwdstxTmpoqRY107AyD6+sdgHFXnQZW+Gsm5hgZebKXe
f1sSE/JUEgbAcglokvwsgX6+tkKzWAVTvNwTpeGBCJZnqFCz1LRxW2PyApuAdhfyKcnK1YXkDajj
NjWIlQKXv5N8+cCydojMskopS+KpA+Jcm1FVFn6lrw/zFl5H4V6Tv1HYydrOGEGRWGDzQF74mLV6
YI9dcB2Cm4bWdhjMfd+SFsXyGEUPnRLuITK8yU6VZ+Iie6bvizFcgtqXjo1osla0NsYLtm2RalaJ
HaxpO/+CWqFoUEaEwLi+YezVRI6xe038Xba/z9N//DqMu1PreJqSDStAV8DtsMVublSCWTPREhhX
VxInM9uUQpDYJWblFSJpCK7L2X1+xrGlozbZBnShPRBYus0Y6B0aqkSJPL7L3qEwjm1crHHFkD0M
+X781eEJm/qvCiQ3PT3M8d4S8SKJFsW4ODJl4CvGo9LrF/umM9vP6WiHeLhG188O3+2gBRriwiqK
68zeIQdmroTedwPRUt8qEBBVdvplXB3JzZP0MRFy8nAXpqsKWH0hs/iOg2RrZbtrGpRvCvlbAipz
cNsHg2g4nP+1qL4iqgGOjUDzMjqvLaiw5ypQ+qBJouKQh5R+00G3vrUG4880ED6M+ev6jcgcVTJP
pFbQNYWUuYWXR4aSOvGzRweF/ETF89TBiEx3K3qick/Xbp3MAR5iU9IwngyrXElQTZbfS4Lbj2sh
OwS67l3qapz1WoFqO3ayDdsNA4Hr84T/JVdfJBGvtPCrMdZomeOsGHQPq18JnvYn7WCjGVNBB9qj
Dr2cLBTlZXmUPGBI/f3VmFOt5lLV9StdXYCuJ+tFf/5LoOc1vcufi+P4Wh/fknLEtQMzEmkm89/3
GEV8I2XBpDSz4FQyJikdEbfbt/ovPVhuHBCFJD//ygOK3kDc3M2bwC6lgAEas9jYMRdbJkCjUzLy
yQyaM9U5raLtTvqjA4FT0N2pB1w2kiD05H9YpKsoIwwV2GO82WprmzWtQCYv6knxnR/bIfPGVyvS
AvWreCRBiMfENnU62Nnb43zuEBEUh/KTA0nE8i6/09AGIU41igDZFGsZb0nW0WwA1Vajstdkg7eh
bbU0Gebkgehjct2NicQ1MmLQ5mXTYQ5IVnunpTGP9NBNf5roZrFXEccXNb93cfYOhPFpitnG3WZi
Va0m++0ke12HjnfyTV+Fmgnc9SA5RNlD0AnFNnnk4ONx4grrQcuVTO4cvPbAZq98LaLCjjQQiznu
6tOs14c2cgfMBI+9VrZkpB0z8arcZ9LXtcEs0iQaCeX6aZw5MCKgMwc336UXtXqFNCltWtAazaM9
QUoRXb/J+SaIRzIdtwchG8vv0GhEyRYFCxmGiCZyqCZJY7j6Q127VG0s87VvAkj+qn5DMsdsaU1l
SWRAwn2d1KAMIVZUg+XaR1087CJz9f9BgwE1undGiQnKt2F/JPeZq32dNmluV2wlOsrl2V8DMKhh
qdtjuR1ooI9bIhCsk9oAC4lsJXjucNLQRMbcsqSf7CpHoOJl5AbM2kiOnss6CT8N3raAQerRdqJJ
8B7kbS1qnxgUhfYBZe+5NJil31IjoxeTthh3s9Q+qHUhuNm5ZRnQyYNzBgVqFQWwS4w4btrYhOAU
zUL0B+kV8Qr6b/X7IonAj4jugsFbDyKJOt5B34PS/38XT/RzmTWNg9rumpQykh1pkOVV7A62qJbI
c157IPbIxY4kZxSoKgq/Q5sveRhM21VFZCd8HEzIo1aNBk7Wc62pkw5aMiJtbi9+s7ZuiXZGc7vL
nI+0qen6byTGVemdrrRai+81SzX4J7TlC0rY/nVb53+e3xjM6ZpG8LY0NjAK88XSD078sInY23kQ
pqMamNgCoyOeAZcWUOUgW9Q2GkOmYB+xUjefVC/pBO9Obmy1h2EuL5R1JtQBAEML/FbYRhYK/LRS
U/jiyVnecd2DMUdpBbFSPJgAs+rmU7Imn+S6FRxXXiC+h2AOjpHatpXTQFxC20LQWAOm+KrODI2p
OrfjfIZqRCKI23h5NrwJNdTd0HkJ2aTLL2WklRanBKbdG6EDrZflp1IHmBFwFeUwSIfrlsc7R+h6
AneU/sYpysSISbvaak1mnCPHDIlVYajlm57LwWyKOlhESMy1BZkLcyblgnNU/UzK3m1kaGOCl1r9
wFnarYjVpZW6RJfnBSsCJZM7T+eydLxV/o8gjFNYWmVZ1hUgffWnhrFOp3RVkTKIYMPYcs2oztMy
EGwYEq8u2tPtezPxpT68bgC8M7TfLubA2mNitUuOlSzb11x5VEQVNe7fh+YgWPBwhUOs9NKa07zR
5UzBKnQZz7npa5oery+A+8BCC8DfCMy3sMpuyaYMCFM4Bxgzql0kbhMX/Cx+5alHE0+rZymqfPnH
R/IAFrrZbEoRhJiBfsHdrTqb2aBK8gqTjuO7penvTFs0L8lz23sI5vVIphqjHyogsqkLt+5W6x8q
VH6ubyH3G+HWVsExolOqjMt1pNWkqkShHifpXKl8lNpV4NP4y/iNwFjZullqZk8T3jQlZg7qwS0z
BWPlgtCYe2J266Dr3H2PAl2qIALCOlJ981stGo0fKiTMRlGYKFoNcynY6tBq6Qacyfoh6cci+1KK
eqG5n8TAIC5a5HFps6Y1rXZbWQqO5dr2rqoM3pCJSlPctwu6n23QC0HuC1HU5XbZTjemwwZCe9CF
HJVwut/c2Fc/2fd4QUB02moERsD7PHs8ZtvANTubiQY8GRO3VflcaquvEzRCGcF1e+Z9H1vB1iHn
4YDYiFlYXchx38YyFtadM6N2c+m8LaIuNm6os0dhllOXqjwsJlD6IM6PRqggb5bA+UgQTOsi4mkf
qMju8VhvU4H2D3MaWNXypRxjgIbGGpo6ZHhEUNxHio1ZPYzBI8RGu+6laQwFUSFcr5ZUdgUFMdDB
BnRuyCTh4GafUTd1s7D/8ZHesT0qs6NkWuqhRw0fRW3Zl7byu6IS14zLW8eBZ7cM/7qZcO1xt0hm
Q0cQCKjoT0DVVOkDuzw103e7uwfxlsDuud0e+3UxTjwx8O6dTaxrfZxeBmjYtF6Mbo8kc41HOg6Q
+K2goi5aGhPWoTjTmZuNpRn9SzKFS+avJVQDLQFNmXBlTFBXdZNOCGzFs4blNuv7m0ozgsWco7m2
n9R68SYlvR3b2i1lsCfMjq+rlTd1/Y082Z+vf01qkmy6AK3lGir89Mizh76Y43E2Vix5wb/4baH3
nrV0ApPhg0DD6a2J/Z3SXZvVca4vGqKZAvdXhkm6XCTQxnVe4O/+HwQTzmTK2ii9BYhlqX0V9fxh
/FKlVnh9t7jtqegD+huGufMH24IP6XUER7D/wHpRv1MGJ+MuPtrnIUCvW5jS+UDo4/jEy+QPHYkd
PBMQVE08lgrdyKoKLHrLgdWxREOlqrkFtF1mNDVOT5J45pN7MHa49APvQgQz64gxj8AlL4YejPWN
8iIHRVBFk4f2nTE/9x0oBOh8a/31+o7To/DePn9vOOPcuqrPpaTChusRLWQWYMuiQB+JSffflXFq
GrGyvk0Bo43RJlvuoos4Qrjlmz0E487qYgSnX4k9lB+TO4iNOYOXPE0PSYB84En30++QSfGKs624
6OwP/gGpBjWOa1vJeLdqBnGbNmKN5GX2OrSQ01kncijOb5lIodGITiTj5BY7yydzBlxsyt5a3qlj
CZv9cd08BCBsLaNRu2yKG4DY8jdVV0Aw+aPMXq9j8N31b+tnW8JBhFeZGB6hfcTLq/OS0hly1Pr6
V6qmlt7890/F5o3tykyqGCJOsHrjZQPnbUBnjIw/jM41TgaYdApRWMt30RaGZUDU8V7fsjeb/7fO
UZlux7K5KfpGhKFyvxaY6HDfGJptvHsxDWYqk97AS+OsvcSeemtHVhgH6i3thZFeMGUdoZSKrFGU
RfNLd2Pex/eyX4XCGQfqpt8dhd0PYfyoPjiTutIfskAUvcIMu+4b0er/s/EtXlhI53YM1L4w2a2y
I3Kki5MG3QoVQt70gc6nTQcFIzwmSDKkX39NxVmfr9ssbyzPplUADe2bNBJlLipNWvsGWiC4at15
RW+/C21NXwmRh/PA+mIFReamd+MZYg8+DCo99TeJ4Ghy7oyLX8DssdNBIMNs8Qvm8YcNdt7RuTXK
kwyJ4utLpX6T+ZaggEKfP/4J4QBWwaOHJvGGxljcxzFpbB83ZHOc7N7xTPy83JsxVle4cm/+vA7L
e8hgb2mXDVWoMdl6+Dgv9ep0wC3P/XN8yk7aUxcoXvFAuTlElCec43kBxlweTiIPKxnow7Z5NqbQ
sl6ur4ZzMhGboaKJurdlQZIVm7y74OMib9GeQh+ZthxmqBfNq3I35t+vo/BGpmwdNRwb/4GCBPtA
kjWIsic6ok01H3zdCAf9MJeVm7VnOyn9cX11urCQI7kN/j0wKpoOWFQ0iAVbrENti7holgFJLX1S
8Uqv00Njd7/02XxyhsHTlBEd6z2kofBSG5wG15Xo+uecBsoOhhlZVVVtlAQvN1jvukmSVMRsqpmM
J6IuQ2jnioVciP4pdzAJd33BnO8JilYU4xTZhD4e26JJLANpgizGm9DK7gvTcNUNbdarGl6HoWbB
nD2k8BRIPNtQ+3tXT3IyUPGUOgL6TTK+onnedyop1IYlhF4atBMx8d43oqIc7+BBtAOpF5QBQbPA
Fo9zhGlpmxR4EYVaaIIb1uowsv02VnPSn0S0vryd3KMxYYzTEY1AhbZCqv/Yrau7VXfS+Hh9Gzmn
GzzPYAADJTxmSNm0VamZMebOcEF0zvexiDZUzP4bAOM+7DGe5dYGwKzcWvK3OftAAQsHWgdtFSbY
UIWhK9z5jwF2uDh9U2FqznrV/AQBbXt+ayj5J6NGHJfvgO9Ulg0oN6OqzkTr8gJlJLscgFaEFShg
Aoq43cloZ6NkbatPgu75nzUm8T6VBrI2THVpMHiNcZSSlSXasnaVl1bmV3Pd7tsiFzgrLgTqjQ4y
5Ig62dw/aGAHmP5YedKShkll38rKHF23B543Qt/F3xDMa7mHxo0yzYDI8qI6TqV9zqV1PG+5LLuV
isfldTje99rDscEIwmepHfG91mhWT7JyM2vQc74fk2/XcbiuAXeyhtoO/B4usksz1KloXZdONOqZ
fBlljeyERPORjrGIG6m432kHRj3HzuZbx2pntNujS7j9manP2ir4SDzPgzsZrItg1nxP4LwQAzxv
/YKwcQmmoXLXNlCy8gOewVA1uFFQCIPDk9kxa1mTZmiwY6tUJAfdzL5V9agLSCJ439/AXaQ54A2B
1TEg+tQMBMk1nFd99gr9ZitAwvlido/jByZbQUAqgzwcjUsY9mE8A1jaRmL0a+W1ZCjcVM7dNitP
46zeYQjj2FaOIGPItTjQYprwROCpekf9aTZZ2Uzxho/U9IkrDb0r9U5I0Ihgp9aj4/SBiV40KdO9
bACPU20czFVEyaXSUJq9hvc/gu7/zhIpQee0mvgR2TNi39C5p8RclOhM9yl7yoTZT9NfvOFZRreT
GoKO+14RkVTzTgPkG+D8MS+J5iPGMeZtT5apnSsvR38mCc3xI1J9uFwQNIJeGbRRrLpDAuUUKJbi
PDQvRHVvMRgeJUHmYfavce9oL5Uosc6jGAciqB3o6J+ssd0fNSlkk9hAHOIv5bSE+Qz6ntJf8zAu
kJytI234JmcfcJZ7UObdVCp1ouDjowgL9mhQctyb9q85l78kQxp8LDLYozFH04ptPd9MLBFSGacY
TF9tKijA8CaTIVWAYi9uLRCbsbvYL7FWqwasM0cVdXRtB3NCk57bD0UMAfVaSiE+kubd+tAks+l1
SUI+W7nVB6tRz2Fq2N2DA+1MDxdt+khmiRC3ysvXsizKYz6vsWDe7b0d44WigM2DloXwe5m7StKt
WXOqBbQ/JOynG9MQJP85fx+OwqBPcgQu7+aKK0xwJ32dwoq35FNsLofUMI/Xr0Eakl66AxsrsBEo
6CDxeqeNjen+WWsyAghnuO2W/pg0pYsEvJ+0hdfqk5coVkTIv8+hAhYtnfCFKrw9+yBekPRxyIoH
f1dnkZGGJs7J9YVxvK2NFJWJD4OQHF6AeUWVXdYYq9bCvQdzIAc09a0fl9MWlEES1gLfzvtSezAm
SJoXiB/GBcAIJkUTGXxu2X9dD2Nsca4oq1MDQodGQ/OJZhWpbqQZ0vKBaD2cyjV2Dz2hYDWEehuy
H5fXhLFWWWY6iF31P8agehqj4bB4yxO9EspgvRFdS9z9Q05GlelzHw0Sl3CjtUlWaeNGaJVjise1
I4j2uH8fjDgYDnAsQ2ZzFvWizXI/I6pIyKmKb41/rzyGiwxXOxZA9QFZTzCM49A1GipvS43B8nlw
R8Pyu1oVRGCcrOglDuPwCwsK2FsCHBq00vQgJHw1v3rMvtA8MwgEaVqpc8tHx28P6R+oAiIlGj+l
f4gMhOc39gtmPtgKGRmlkhQYvJ64rfNTGX/Z9veqOdXDeep0V9cP18/z+wj3cuVMBG0UeS2RAoD9
di/lrWttp6QW+PP3Tx2kezT0sTu2oiPxwsQldlykSy5jd+fm2SxvpLx3iRZprcCtc1Jblzh0c3cx
WNmuaKc0gCN9WnzKMwKakTsrSm/WQyvYNu5B3q2JHVRtxmWOexNY8qP1CuKhE8axb7OoK0G31kUo
K3++/p24ewg+Ujyp0LgJwuXLtWF3c1xpwOsKyApq6U1XFWdjAvl7/+9l3bCNOyjmMMwpSLFVolXe
OHZeRSR3xDSp+WtTRFMOPNszqU4HNMahNMROE05GEmt4lMA7DT8a3IspGruN6d9PbGA5eBbADWpv
75LLnWuWQpcKw6igLlk/o7fA3TDxAG4+gZFzF7ODYYxPW+IZYumAMWT1kJI5qBXJco1RNPXGc7k0
v2MgwEc4xzbZbhrJW6cyEZumyVkujOOWizKX79+KcOeYvHoTUtAgpHW5Y9Uw6nZtOvC6qvOcJ+NX
uTgrzqmwTxMRXL+c1SAeRRuijcZuyH8yUNqwSlYBXU4vhjRdr91A0EXg23kImH0Fuz8KE+/nP7RY
zdRxS4mHjo+ggbC88GnNOZpvKqmYG0WB4J0YL5nW1K76GAamRmk+06atbv6mSK/XPQAv8gIVMoje
Ddomgurd5WdRsxry8jlkh4b8TDmJaScOKJxsxaccTkkoKnhwAZFMhHIV/kFpsS4BpUqqmrwm6KJ4
pnRCyiGL1PvNo3RCibBWzUXDNY8ULPLZiMoZtLwBFwSZMXUvn+JoO9Ihnda33eqBcth/oPwISa4d
GnPvqQlEYDLU50Bq/dfazOP6beigcUPAMFYKRxqpf2YeBCChAkEhrkHwi7GRuSWtmdbPHQz9No5o
ubPA6Gb9RsgpHi/g+CI6MAHVODCZoebCWEpv6FkJEVriTRWY6qo57NNzoXy5bo+cUAU0aZgFR/7N
kCHwd2kdW19IMlp8CQJnSslTRFoEeSAhR7UIhvGrRWLPcjUBpqzvdfIkD6DEPJpmE2Vb4fbGS9x+
/U/rYrVTN1ld1UJpibdoz7onZw+D9pBIqSsZqHDYxAVJv8BFCZb4VkjexS1j5RirMwMxzbrHomjc
liRhn6WuJY3+qvVPWWeca1P71xR0OAKYqqHCZVR9iQkphiFe9c3EzrYl1ikdCPJFYxum1nSrZM/X
N5V/um0bbcFozAQkYy15ZeRglIZJkvN2pkPEMjxJ4tGzPd4ICaPou/DdaduhMUYzGMboqPQArKfs
iRLkg4z2+1+tBUIs7sn+jcXai9PbRZrF8JLKPe02bW91X7qldRf6gPxAPgznjU4VguIcvO2sH0kd
iJ6sao+/DF7mKlgOlJdZdVd3PFz/YjwfsgdiEpqkGVZ51QGUrQZGOH6V6eJmomE4zuXsIKaFkj0u
ZxU59ksfUs+50dfoTPDK7PsyfndEDHLcv6/Tpwc6ExxEXpd/v0yN0kwJvHw7mH6VPauriNSFEysh
x/MbgQmWyVaUsWPD0iCWFFbJ6qb1z7aDjsZB6krv+ifhMNfg40NMkgrfGlAZZ7YrN41JUUdsV/J9
AWc6FGZiiAhlQYykhS2FcuevKoQRqOGJouj3QY6DGjMCHAyLYMDLYBIXA1GROqwrqMXq6tMwrLqr
OfHndpg8OTe/X1/n+68GLFTpcXmB1Pcdn29uLtpojhBYtbbWL5o+UmNRiPve5TqQCFBNG8M3oPxg
gw0jVozZLqEzhcZbD8QlyvZDUxO3nx/HuQz08rYdX64vivPxKKQDAUBkzkEOydiitCRV6xADKswl
kgxgXU6hHmndTZWLlHbnyuDlBDGMHZBXWTAcTH3rpTe8RGZtVHYyyxiArDbPRKrcxAFZWVb7ZTz7
5RA6otLme9dxiceYKRmkgqAZq/ZSWClkBIPJaV1jGP3rO/r+6F3C0J+xuzY3ve+cdAHMPMX+mILB
XUZ3V/tEwOIQW4Lom7sm+iQyZXoE2Xq3lkw5igFQqLWk8gd6gJ/sBNyDiS14RXIy9VgUxlooxQed
DWMfRNm6lmu2QAsabLe+Vruy4cogEZ0+0TEGaK9tntO5CrpJQgiSh6KEIXeZBt584IlAPo/1ME6b
yVk9bLUHFT+v3U49lK9GUXmFD4Ll4YFp2wZbXTeyHDxi9QpfMqEGZg/LqVzTqIid6LqBqFwLQc/f
/4CY9LEODY2ybQCUg9Pgl/5UuAloUEevf7ZC7TDdtKCsrA6Ku1B6EV/287sY2itI9fUPYnpYngel
DYj/+zHM+be6WJ8LFV82T43Imr5aaHBqms5NJltwdXMSYTCiHRRz4PVRXkd7wVfUo/KBlh/xEX0p
IidxQCL6lsxZ14vF0ZsYqyrjkxaH9QYBT8Fn5LovbBslw7BRwWCunqzPnYQoUJgkcelWjuwV3Vnd
kI9tblrNdB1dVObk3T8YNf8bkDGbesjkssggfvp/pH1Xjxw50u0vSiC9eU1brqutWuYl0ZJG6b3P
X38PW3e3s1j8iiPtDrC7mAbyFMlgMBiMOEcuBSMY+7T1I33mZCuZE7cBocxhrfrMAk8KRjWXeyWZ
3ppZ9Yyw5AT5TBjcBAn9BVJstD/R07RLtATCkXX1dew/G9NgJxGPP4tp2hsQsg83nniRuqxTZ4D0
0fjYis2hrw2UaWnqsUpWXrkEe0QkDDHgqEz6LbNYp06ZNAhTCnL/PDeDDz0Fb24H77bzYI/pA4ba
Q9U0zWCWx+lSmtZkD0P2Avm570IIWpk64jxzsYako18eISopnaAvR/XQ5GUSAqtTq8eoLV1xHl/n
iCeawYTBtQH/4JX+qtBknED33yt6BbJN2Z5Ft2sbezH+wuCQzVUJSwi4ZegwRzZbZKpXjKWtoQ9a
9w4277cuEniXZuZgNjjU+izDJCjijAiub16mNLMz0BkkyL7dtgKWKwDtsInXOqT2roh46rkyzcrC
lJnND7E4cQn1GO8IqA3fAFBbZ80SJa4qADRJK7gz6jeO7VzGAZi3QztrVTNoLcVypE7+3ouN6PVt
s+6kQgT/pqJJQVVJJcfwGbXy+ElIMRKGEsjX0KVCMbrehXg1oDleQmtWBDNdlL4/pihQVnBMXDCW
/l8oCTMXdANL/r5xImNq4tU0NStHjGrJlqHaZKemsjhqpc2cVWUekOAixsMinhVFROOXWE1mlXIv
Ais/teA+miFukL2gqQNyCtz8ADFEOvreYlErjLmcBJQKwFDdajd4RM7AOK8BkZDsQdzLi+AY/XFk
+T7GRo7TzTyKpWZNuUHmMRi86VXbzd/VPXnGjO6UAGVs5+4UOaKdB+Yn3Hj+YruoKNtAUEeaeqlo
IB07OZ9XC0ry9S89+kcQ/ryGG4PbAFBGEuJ9YGiSEIObPbl0sxUlpvOO+5TIuh5uYSj7sARJrsE8
RgIo81CiWaT1jIO84+VY3q+ZV7axGQ5lG5NoNm1oAsd4RoOWt+4zDwfOdy2oz62tHvkFAWx/s0Gk
rKOGeLwkC0Ac/eKooT8aHT93eMUEW8s7GRYv0c50oChGg8aWhcQVXfAAlptcbww4E8Foo32OpJzf
VhqvupXpOwxUOKHiXkHugAoR+7GdVzyYYI+l2n4cxO9iEe+MeOTcztiD+YChAkNBydpy0TCYOhEa
uwoFP0R3JGcPMccC4kMEuiithoO63L+plC69IeBgW9pT1J7a7NnkEbSwIVDWjKHgrkm/IZZVZ9aJ
jkNHQ0NnqqAP0rAtk8dA9B6JXVk3Hqv/A0Md0cVYLmAjxnRpdvyS/IL2R2UTIc9wn3/ufFLzMh5G
bz1LjwXqg/Hq4oScTBJvoJQ/krQmzmcZA5XiT4IVhNHgWDmvp44FgocdvMYiK4dcIGV8xtLIVgGO
LSftG7tsPa1cbAh9/7ln3YJQpidrc1RCtwseSQt9TPl+Qu/6X0AoUC/BizzhwaUmK0oQiJgJ0hqx
/kMLTzXvHsf0PaiFg7SORlQm6YmqlWwIZzEF6fo/nUfO3dw19yASJT2cc5BxifgYITye+FB/h2gG
3MG070maPkQBEfCysHNAI4wC628VZHLR/PTHM4euTROJWRmtVRJ9JWkjaVn7pKxB1zjZnfAqNRUH
gWFjFwjKpVMYEr0w4jYHgXS7F8ZztoCOiOPcWEHRBQa1/iAoQPJXBEZVRHZWTYi8ajvPArG+EwW3
FE5l81RlB2Pc35495thwJ8FLpYyME+2NoNRspJBLRzrNyOzZ+Cbpbt79vI3BCmplFBqgLUEiZLb0
tSQsSkUaZYBYYbaXU91R1mMbPkjTApH3KdBQmlkji29qq9tlkasLqDUs9c9aqTwL9eLf/jVMw9z8
GGo14xCX8myGvYzlnRwrtqR+Kep7S0uC2zgkfKAc8MWgqRXNQdmoLAVwpOW8yHdDlCFHel7lys6a
1b2NRb51C4us8ibsbJSyVLKuwmYzVBfxrmsOycNtCLahfKwhFZXNuqFnPZm2Jn4epZdUs/WBZyfE
Wd8aBhWR1Tgamxl1D445fgN72YyXBwH3nnAJOjS2CbOdprNjTJwtwEhxXSwUdeYvg5HokBWu0QwE
kVrrTWlP5rRTpBfi5aOYl+DiTSQJfzdr1QvCuopkrcT3EGOanutkd3utOKZHN1tGk5SpkHwBRPw5
Hybc5xp7DP3SOha85yLOaAzqaLRWPYbADCZPaQ9z8iSD+UdQ/zwo2y6QIV/OWK0aiDBrDCeyjkNU
2spst3+T0pBxddLeq13x/6hAYkal87J2Nc5HMwrMdnZavd1nCq9bm7lTNzDUfGlmEktm3JDj8HPZ
DtDi5nG/sREscGZCf43QGVzOljEVsSVmsK/e6O1Cq06NqHy6bV88CMqE43GsF0PAXKWa6mvKvE/V
iuOlmXZlQmJFIYlnhHeXo+iUWdV7k0BY37rxMRmDDFnH28NgY5CvI/VnyPRMJT1iIijG4CRo9q2+
j1W/lzm+hQdBzZS4SOFSLST6gUZRt+SnsT53msyJHpjr8T5N7wOhySszC9J3qUYGMh57NPvFnEie
fYBvACirFU0rWhQNq4GsVO9atgVGjtwdd2Bk63CTmAM+Bwhn5ugCmSk0tRlCWTW4Mo+S7iH/N3Sc
E5rp+DejoiIBw2qFboy72hnQR931fl8ltrg+CMk5Sz934+zdNjd2jLfBo2za7Iqqr1Usk6V4hPkj
8UD9FnlWYPp1EHLQePNH/r45ZjQll8bUAFgoj3aYFV4h1d5Y8zJsPBgqLLC0IQotCcsUSV9W/VGP
TqP16/a88ZaJigpMczbRJwQIiGFpxiE0701IE0WB0OyHhdOpyRsO5Twzca3DtgbWEPlr9SrdmbzC
L9Zo8AiALCGUTvQrsnC5tFbkkmF0qV59K3L5qS7RvNN0r8kyPswGiJGmntcpwrS8LSi1f8epUkel
AGgp+IRgOSfCgYXmGEG+2jK3bJDlj7Zw1IFtFqvc9BHgYB6BrFUHMeMlylkLhUAWL5JoIQP5CQWB
l3opLNMe96XuezLvpuRb3n66bXfsUXxAUO6hyCDtlZWA6HNIDSzh1yL9cwZvciVC+kJSSIKd1tow
pLwDZScgUjTEaYXlCnPj6Zr0F4cp9DyQHsG7AhqGqE2KR35ws5qAQT3pvlRAblSgfWxUOf6UuSYb
GGqjJs0kWpM4YE2iu3L5ZUJhoJO+314U8lPpK8J2KNQGbdW4bsYIGFaf3Ytzf2/Ks4s+spdMTTjh
AStlgtX5mDbq8J6arAuXGliTM0MDunFGDcRTAVEKIe22k+QZund7eGSKbgyPztLEqIsaDJwSqNzZ
RfLdBD6CXDsK2Q/oC9i3oZjmTR7XQI+Cez/97plqUFUvqqmG8ARKGKfPrcIxB0bZKakh+0Cg5k+o
czTGGSOCnyFxq8kV9XvN+N5onZulT9b6mA2HcXkzrPumfPyfxkaXhdZo5JqEeIaVSLG9jocOpDe3
EZh2CA4MC/3Y6Jyg2zTyOBdQI7jUTmvI/5T605jF+4IUEagtZ/My12mDRO2qthWHua2A1Csna34q
o+fbI+F9n9pRpmSO3TDg+zVuihNepcw/LzSFHWxGQNlBJxT90qxAEPXqHEbgI+ARLDA9zwcCnWyU
cyNJ1x4I4dp5PSjicf/hq0fwUKhTNKwroTKjtXaKtbqz8AChhfNTMf3VoWAhQwUOZ5Rh0h173TBK
VU0WHMxCtjAiJh0gVMFr2GMP5gOFWpSwKlCBXgIF8fVEnrZPXfhXlvtfCLpNr2qzfCbyL05W/aOE
/Pidbbkf36fWw6xnJY0WfF+UhjdD6h47deE4SfY2/4Cgwoy5AqfWasCRtD10tgfILPfGrjH0QzfV
f167gV3yAUWFG2mUz1VJfFaugid5/GZKP2Xrz+ueLjDIjG4uBUKSpblMTKuRA3W4k819Hz7ddifs
GQMBDXnaR9Ey+fsGolE6a5AMAjGBZlrwhP68RE95PLq3cdj2+4FDuUW1WwW0LAEnGT4N2T61PscV
7wDjYVCu0YJwchk12PDNqnyO/T0U7R/6YXGqdrC1SfoiS+lOiitPrL1S+KbIjoAu6dvD5E0ntU3z
ESd3Sc6ZpSvu8/BtiF/joTuHvfc/4dDpr6qAIoogA2dK+hNoRZ1mTH1ReTUNHq81Z0R0xrAppSxC
VqR2ZGjvtMMRtbC2mUJccuXpgHKWj84bSnEnie0MpBU9lGPrdYVwPxp/cWPEe91/7N2gtu3SGG2c
kYkLtdpO+7txRoqaJ4fBGwm1b6dYmqqlgCGWSQttsDi3kUSWnDLjKUgygPDQhCprSE2ho5K+kMhx
s4pWDKBI3lUVSpCW44oi6Nu2xrqOXqBQRj0Ko2UsJVBEXd9NdWIXrWJXCho4e0jXfRVMHLFD6kjI
x0zjxIncZMaxsUWnOXMltY9bixigWqS2rJr2Mn7vIV6Tly+m+LUzvVT9sYrnutPscDyVwmTHtdcp
h3Y6rR2okUMwt7Zf9Rw8Iu2LOWp23yVuwuNJ4ayETh1uapMIsyhhjgz1ezU8NQ3cDi8wY2zFi5mg
TjfZMEp1moAxCFEQmV/KrLHnKQ2E7PX2ivOAqE0SgZkcKuoAysBKVfXgDioWvNafjSbnHAvvoT11
g7oYE7VVzCZOx9gAlDnb5KG72BGWlAmdwSV0Kspd97X3hEDfxZ5SOrsSpAucX8DqNbn4BWRlNyeg
NMdqo5I9lP2KzorfgS4ZfR/rUfBaT/abk3VonfSRJ/DHs2qyBBtUsa8jc0mA2mijrYEKIZn824vI
us9dDIw6cqdJDHMrA4SkdXZmHCZRdTsTmjnj2YrvR3HfyYmtK681CuxUybuNzt4P4AOE5hT6kujq
NmNA33KRi3DmgxzUTWsXQu60OY/Gi22pHzDU4qlxW8xmCZjGMu1eVrAfPiVCaYu8Dl42EAiW0AEq
I4tFrdfay9m4hJhMEYxaou5b8q7NJQ8hGsfbsifuA4hataIcQ2PNJARK5WoP5UnOH8WUl0xgdXvA
Nj5QqFAJGYa8NgfM29gOu0F77FFDLR41iBQiBS3nezmEZq1yH6rfOy08asWxEfAwDrUCFY1mULQ+
KJPXvqGYyRaEJ7M99KkQmBaKU6zVnnLeezkZM+0k8OID1gPC+3fV5CbnZjWPCvorC6VBXa8wCrqX
zm3hI/fauIq5yI1jyULGCfFZa26B1FIk5dnQT6V8UwXV2cHMAWv1emuDoQ+ltsk6BNCGa/G4WfH6
Blk+gfCDgvkFnEeg8Ln0CXkEPY8pHtCymChQDpaF73ktTpz6eXJYU3MJ2gVUp5CWfjDgUSsvoMgX
NyQQhpFW9NL/3YreBjx2LYYZX8BQMYOWSWiqtyZ0+oIDzRX7vnEkQY7vrTzjsVawHJ0KOl9QtKMK
EOOiz8Vy1ddWxJC6X2HQQWFCOIPu3q1eygNfAFkhJ/nVBJIEHJ6fkS2jV6kvCytuZjTHtiAMU4Td
momgvHw1dQTj+reofK6MFI3AQZ7u1eG7Xg62kB667GyqT3n0TZYLl5DWgRPSKab5Tm0OI7Saq8gO
scvrsfEr/U0Nv8jaThufVW1/2y1fVzyjXU1H5ZAqauAAN+nqzwT18mKoS6WTLURETXSqJ7CJiF4C
yn4Iee46N8Vd8/7fijleJ2kJPqlqk8HfiV5Syo+qEois5wxnOQjzPNWp76FvVNjVF6Iec678aTfz
Cnuuw1cCiZEqiPtRWUu39VhLUooiqmmdGG3gNdrpw50VEB57fgH7lccAFPhmZOmdowWEnpc7uJHR
bINihdIxUjwWrXYr9zZ4V+3Y+oezjiQEu7BCggSGIwhgkXZt2jcNw5SGtaATBpBotbNddNBd7XH9
JTkolHfTTzwZpav9TOGRv2/ilT5KuyFRgVeIaMK10N8+7KyUm8NnTiDaKZDkRkvFFY2KlEtZLaDj
AC37mm8GOhq2YzcBX7bwaYBkSxs0n3Xv5+25ZA5tg0kNTRzzfJoLYEZWnN9DBmDdT4XZuqh+1Tgv
/9ctq2QaN1iUgZTDsmRyBAMpoIu5L93mk2T3e8KIpXnlm7iXfyzuGLSou3Qszs336nR5h9bROQVC
x+vTrEhSsawMs3R0RV+9KRWSQJD/WGmUgIAKAd9AG90Vv09k6UKPMn2snzG7eQSZKMiNa4OCq6nC
06Vi2QohRNLAV4SIjGZuESIwPrWyAA225j4UFBcNR3JY2Vr4ets+WBMHSTYwt5Me3CuHD3qMvouy
CG1HYqhgZ8+534SN5d5GeU960zvaBEs82t1R43LVcbb26Qi+irgCOf3oQrY3Hhc/UQIzfNO7fW3s
dfmTLr7dBr0KrLBceIyFxyJZBAS3l7s6r+cxyroE9fPqZ6H9moCuZVhTz5JjuwZT9G0wpu/folGh
bdwJiZGEQBu/VIkzxzbppkic1cl+xp2t7qJn3uWOsXTozIbuLQRc0AJJ5+aTeipTJcbWzpVfSfpt
+OP8iwISZeSU4X/xP1c6FJNcQMBVhWmUa+qbrXLQM0fIS45psEaBUwPGAaIxdO1Q8Y2oDaokQDza
6STlbPTFvfrntVUYyBaCuvHr3QqaW/gHpypTu+32U/6WihzWfcZ+vcAgw9wcIdmqhEaHqNBRpa/J
2tt9eKeguBg5sj+9QpHB4JUeBK4gAUO1wSXQGgrmMqeYr0YY9qZ1qrLRV82ft62ZcWpoKI1GhS02
D1hGqEWprQLP2DmIN8RhHO+MWE8Ogpkv4F6ua87GYa2/ClpSCyioLKcjzggixChor8CGET2ixaXh
SVQwvw9CRNRmwPPAo17Ol5FVKtIEqMPPlvEYNl0wyA+3J4uHQN0GWg23tbps0XME4tNBsI2Il3i/
vgRg0cE8/59B0GlCEx3HYlZgENPBDLJd46AP9ZRBxTJz+Vz610kjgkbIg7EsaAChyXjKKA3NFmuC
WoN2j4D5oEEFXYCeg3JABH0GPYJnubwYjD3G3xLLYBODPVwuVNeGtZHnA9z1wXw0fJKjUu38TXQz
V3B5t1HWVUFDsEIEnd/RqLioy9ZQ7TOghYajHsoT2KHepcTIlbH7OvnwdmhMggwqZGS53X5k+1Cn
oYYyB3A3WZCtuGqwgRiMqsQEnLDMyq9DMO6UID0rTn4A8Qtng7H2MshWcS8ix/tVs83ciFZbxRMc
RpG5Wve501pvqDmx33Wqk9gMbiCkn0cEbx/lMcZxmSujwJCUZwP0ivvmTXFzN3SDB/FL4mjBhAAX
amJomke1Cnc1Wd53i055+LGfoIwjAn32cfvEfQ9v4ufiU+YkeyFARSiiG8i98u6brJkFgxmyDYSp
V6Vdy9AWqaqins2RUC01dfJ5XA3bMLiUaeTX0+YCrjTUnSvw/FcXL70TUQ4eLaQJ9T2r8S18kB8I
O0n1oO50dLt/v+3QWNHae/E5+KJ1EIjQZ/Jkopw7lwCY7ts9sU5CG7J6fWDwbuyshcNBhtGJCEGh
Ane56ZdplNZEA6XH5ITBdJg8iBBD9dx0G7ferb/eN/+ey2fJmlCij4AZlRB10MXWWC7T6kJQboz+
6IKz1xPO6oPldG63r+4jP+PNJ2u/b/GoE0JFO4ySJRilHBRn0mW+BkTiLoJvwTWds99ZxxGRZtDQ
z4mAm55SXYsVCIgjiJqjOci7dF93vNsW00C2GHSwi5YHCF4Bg1hkccDhSnQzcYM1OYxV7MGYUCjD
9gIjKBXt1KagFmBGwL1hOgoQ2pZKziXhupwcjgvdrzjq0JRMUhuXFji1QymIIbpsrWfCcIC2tqdG
sEHv2Lm/V2jaVd+NxL29xZjj2qBSE1iNVZ2AnRNRLyqpkqQ9gJ3M/t8gqMBHhzquWIHq2GljPMKI
4nlMkq+3IVg3fkLXTMIEKI1cs6e1YAqfCV/J5JB8Ru7LX/WfYW2LDz+SFzTKIw+V3iEcUjNb+snB
Zlzv0EFqoS9DUsFPQS9cbsXyKkpohMWbcA8FVTBi7yBpI++V8+Sv3vgq27GXO5Jic+MxluNHogOb
S5II3z1Z3U2wX1TZkhcRGmT18pc8DG4UPoYj7/WHCQJWLFUhcRhewC9B5CSL6hB3fgjg7Ufj2RC8
mlfNzsoegjyahMZImJKQ5BKjKTQrklXM4YT35ff04fpkPM4eZPk83nWVODn6FIOdQCFAA9EJ/nOJ
NUDoTzG7GF3FU2N3fRSMTeGbUIc2FwmqOPLg48aBqUw5hsKaxy0uFRvIpWymVg7cVXjJNBlVkS+K
NQe3rZENgoYtEO1CCo2+lWV5HVWGlpCmx2VXFE2gzYYjFzx3yIOhHuJnZWmrIk5rR+sP7dLZsgne
R5HH4sREgeYK4X3BMUIPpkhna7JyDMaC6FmiyN46ha6m55yYkeUDkXpCIpToz17dzFCpUne6hYUx
5UNjfMp51TCs2AIFv/gwTg5oXVG7FBm0QVw7nB3LuNxJWf4QV2agDI1rdaJ/e/mZlxdcxxEAIxGD
aJtytsZIQuIV/AKdJ0EHMfUFZ/iqQTwkuR/s6ZGDxopftmhUPLEUyDPlCtwuiV9kx3iPmbTzejDt
1AbJ0u42HssePuBg35c7V2wQlUZkcIoVVAmiXG9OOOc80xPhcQv3TjToa1ivS4yp7bJWSg0SIiVQ
AZ4hsZzb/Wsf8EmxWY4ImoFIaMHjSSipv4QqygJEdYTzJ91Hu5oIAAfNPj9wY1uWfeN2hxga9B06
vOwlTp2QZ8LGIjYxFG4Htd/4GUTteLqLHiAb4iYu76rHDGa2kGQlNwcT0iiCkVaAbL9Eb99mKI6h
t0Z3UaO1+CSa4bfGsS1/M0rqmKpxw4Z+ISDNO9LN0wSWBz2KQHNIkoA7QN6cUnETrpma1ZEBdp7x
Izn+Fv+GmLFXgUMJb5Q7jZPcYRrLZniUXSbJZCpzQjg99ggy7pMg20MRyE85r/GsldPxkodgBgly
sDZRxjIIodWXLTx78mq2iGfAsf9Jeep8lJ3pvnYovczNA279o8wY3gUsZTADdmOSqYBVAyTlHT1Q
H4V7ya2QgBHhXcDn7qxHshVFfyV6550/e2RpR090w+8oqtjfdjWM9b34PZQ1RShXMFoLv0fHA2p/
L0y8eSYnJBWF6LhHQ/8QNyPyYHq5Q/JqUq2B0D+Q1AsoHuzmDjQqgewuR9O7PRZWdHyBRSZ/sxv1
dKyTegGW+igeWjyIpX6H1+jYkY6EiVPHfLZnSC4j1uJMI+s1YgMt0S4bFY1Gm+eAzk/W/XyC9OYD
6qPc1dH94plPCs3yAhd4VGBi6os5CDooQ9RH9UC8gOlKQXgfOcW/SN4xzqMLMCqSHIvEgkoTwDJx
N+dfuvSbmfBuT9eMXGArIgRSSLG/y0RTINKoTDkExxCdfCKLpyM7GEJt0C6+aIEQ9Hd5wEsTMOIV
tN8hWkH8gNw+HSArY62NowhqgbhPvarP9x1SsKOQnJQ6erptmqwZ3EJRMXFSxZExqe8sBpObpEh5
FqkDpkHODmDtZhyw+nthmXTFY1AboVxlpP2/NlZ3XZovozx9vT0SpuPcYlCWJ4MivFIsDGWN3Bb9
KR481mfTzX91lV1CUw1rFUTuyoElW5d2I2DdJyl5tOtfcY/2ldFBABOPIaP/mxdOCawgP/AiL4lx
ydW3ONRCpckij43+jtOfiLLy7KJs4KCcF1/y5F2E/26h6sxNqDINZDM+6jhalbhpzQUrBy2DR80v
vNS3PC2Qvqn3owdnuYuDnjOlTJ+1HSv5TRt3WU25VqDbCF1AnnowD0StAYQrRjAfiJ74sms1h2M7
vFWkTpsmmsQcaUCyivVe+lG7sw837SfkdQWiLC+DX+8GN97JO+ur9vN/BKdCGbFeRbUjJB+9n5zX
+/SkHwov9sFeqtqkPDhz9HskMVxENVw5QPbyGuTBFdyMGs2kLE0iWklTYOdjEK9PQrYzx1fO+Jib
3/rAoDamWUeaGK/vJoQiazKvSBc+KGd0XL7IboVTiKuJQQ7v6135AUn57AzSvsUCCVOsp7ATsVfm
feIVwX804IigY66DHNauA+5hzxsutVOjGk1foIhFgemjfFjd2k8eSXEPaKkX+70eiy+Jy4KEVD34
NXGPwUswZb4CujxWYQZk5/2WEoLKqJfgAUv3xSMKkl2BU2XDuqUhGQX2e6KDLeEB63KLyok6p+mC
KlrxkOzqZxC3IzTsTrofHxRO4P1/YEGrDYI0eL6iHyHModGGVcFiQgbqnXqzcaWDEBB3x8tns7YD
CgT+C0WtnTm2mtTOgDKwWE35SZ2fE56YHnuxPjCoqZvnFiIBIzDq1U/n+7zkHOm871Pes18UbLYI
3y/C57h7Ennv6Ez3vJ0kytrQpyJDivf/W1v/IO2QEzrnr+ShVNzpZ140xBsP5R5rXYmTLgTcupz7
5ST+cZsu4juUMqKnHi/AIFag1iOKR7XFKYcgcn4ThgRk6EcdWX+OEyQeh/ZIWxRqVcSylaWqAAqe
YfbDI5k0pbCzU/JC1CHN2OfgseKFLR61SJG8hvmSAa912xOuN07qhvvUn3GH+7E6kIo5xt+mHS+1
y1yrzVxSa2WMQi0rKVAtIfLk+ovEVYhke4MNBHVvM6tFLlUyMCJ3RJhDB5+MB67c4V6eWGHBdhLJ
3zeBiJa2YpSR4bSu5Be7cj+esiOooV/Wo/q19iZ3ARmrXd8Zqc0n5mX6oo+B0vxJo9rneQuxCiea
TlJ4FKRgHSuOWRIroK2SFFzB6hU8YNC2P1Z50eUki1JmfpQkNtpK7c58kiVe4QoPiDJ/lHyVed0D
aJJJQyIOZClxZXV9EbkVhoyLPZooULpOKgyvO9WXpdRRrAR/AbrKA9Eo1B8IR3kKbRRe+T+r2OEC
izKQpFmkbJhw5+jd9GV1C8+wZSc7Ev2l2htOshsfIhQeyDZqXV1elMPYbFtwupM9GtIJpVsYaK7/
KOrHgSfszVizi+9TcZsF4fd27vH9Uv0nhnrVinJ68AssPIUbhqFf4BDXudllYhKXVjcRHCV2KrCQ
G6FtRpyIhQdCneyZYJZWSw6tsX1M5GMhPZjK7rbP5a0HdZDEja4m73fpXv/eh7IDuRXOdmX4o4uZ
onZRMcwFGjYwCJKwlnZZMPnkrZ1n1ryBUGfHWIWdlZKAvRYfxvRR4ubeyGRTbudiHNQxESZiveRk
i6oByGt/kEKI+DthsJGh2oT6HN5OYd2eLwCpQ0MeVytcCU8oKVPonPxexT022607y/uhBfkTSU91
pm3UnAVjJY/wFAiBNsTmunRV6S+2phGpxInHY/VNRoWQLsc/xygPen38Fa3NQRFbPy0qr0qEQJNq
V7fSU7FGXmH+xSsYEdRDOYaqopaXLswaRGuwBMLHZ82SLemHwXyr1Uc55SXMmNazwaF2mthZKGjL
wFYmQquqnH9IEafClrmVNwDUPltCDKQjHXy58TOGQCtKSW254nGVswKNi/miNluLSp0BFfDkHFmR
DegC4UyKyMY7fkMNF4vacZZZgku6wJwtULolWrDlrtpXuPHz78a82aP2XlVm7Ypec4S7nWLH84Pc
TrZevNx2hayMt4FSdJBtoCQd5QSUT+9nCbc2kjYiDVCrTwLQyBMc/WvnT26BV6/WWezciU/cRBnL
/LbIlPllEhldgmUj7zSjO7v9fbgfnepUntMdqmRdbpRIXj1pb7ZFpOwRZq7otYKxyrmFJ+ydIp6i
9KGS3bH/p0yPVfqpWl9vz6/MWsUtJmWctZaMaUMuedCCO1i7+ou1r918P7vSqXOqwPCIg1N/9niu
QYqlssfXyKl8dGy5t38Id6Epyy1Rn16CHAw05H7xtuBJA+9+PlFqVm3xR7Mv3Prut8oq16ezDsPt
FFCGDE3spUgtIGev4i/l1LqTh/eGuzoF9OSSt6n8LHnpY+H/iw3LszLqQKnLQRAEEntNTvYW7VDx
5IIgB2P+QhITiR89c8fLOjS346Vizd6Um6okhq0Gk7e6xpHI/w1+eL8i84t/+3R7ZTnTS5O+qUYm
yCaJ/tRg3DdBuyNFDCTdexuG6fo2w3pvRN1EfxH0TgSTcOqWJ8XXTomHl3G/PK93AjdgJrZ4Y6Mq
lFMapMyaQQpMCoByWy5aG2UG9jAd0/Xx9qCY94LtoCgnlKB7qih7rBWpy1jdfWcnjUPsM/lmeApe
HL3IWe9k/+2Au793G5zjGug73VzMRZ6THSl2J9k8xcLDxCvyZoY12/FR7icaorldkaKHk1WR97Mb
lAaHfrZfndCuUKc/fOeaP9lRtxaPcjS9Fi+gOQNkj43ePmTeuBORSo591cX17gvJrGqTbXqhx601
IHZxC5ryNOC5kUDyAOjaQnEcnkBcDdKiRxV6Te0jvz6OlWDD4Un6AZCUBzcmNVSE3ma2dDiie7xG
ZLvUjVEFne1D+7ceFXdq2QfYBx41PrOIWiGfgFee6v0UhPvaK176gN9VzvYpH0CU17QUE8VkZGAy
wvABAvHJXvVlKNze3gH/h3l+4FCuMs1mYx5FbL/WDQPlR7JrgvyzcDcg9iCF5NE9r1qBvef+C0gX
ykVLRDr3ASiV98Lqms1e4LbFkFW4tsIPDOo6PqjqOuYtJk8NwHSN87Z5Q0HeLgkgmbOAr7n0ysBw
sTt4El6cVbMotynI0GTViTMT0f9THH7fOsGXuOOsGnubfQyQcprjbMlL1QBnwjN77GToiZ7tEQ8n
7bnn3nFl9nH6gUZFbXmYCaqRYDpbV5zwbkrih2g3+lVuhyjMQM9KEdTe8kUDcyy6pFHDsLjrXcz3
LrwfQvlSdUgadSaZYTRLr374SkqZRju3p8oO7en+X9yG2cHLx9Ap/7JGU9WX5GbTtbZ1v7qWX/ok
Ou/cQn7vdPrbo/cDknIxuK1lkUqI04v2hwKJ30j36uHTqvNYvN4vFrd2CeViVDVOcLpjbOk+ecqe
9Ff5UL7ECM/a7/OjjhkVY/sN79dIGFe++ZfJk43ztijfk+XD0q2E4nyKn9X4af6bPoXN6YBnP/iJ
TcAUWmteaQumUrMnb0bhUvv7kTh9C9/fFy039vSn23uT6d9MtIGSQknpqgm9bae0FCJgDm3i9+Pw
CYyNtrGIHBdw7WnQnWWBxQIN76R+mvI0EGdvm6JFITDxNBJ4Okhxg8g/H64DwUscytMM6aJNcgmc
0ccdUcDLj118EpzRafbTc7wbTtBdPzZHWXRuTyOj2fASmHI6pSEoGCEKqns98htp8buhOZey7plr
fdRmza6awdGU2lZltJ7UhYcErzcOsVt3gzcY6cHS0sLWreTzaq5vKGr+Y6k55fIHUs5I1COt13XM
jJX59Xoq0Lw88irvrsMNlEATFS4RClygnKcMWJESE6/VmAS5mnx4YTsbnqr0mMygz4oQWFlfYrBP
meuP25PPMq4tLHV+oucsafWKFFYW6X4ZTXtsCbU5XK1Z7XJzeFLy9Gs98LQIGBccDBf9peAtRHuK
qdLGNinNWEkoUiN5pMXrQLqWHxdf8eqAF4ZchwiXUJR5zYNuDqYFKDlq7SUGkaB4FqpDnT2D98G+
PZ2MeisQUoh4NSVs8WCapDxtDqrTqG5RqD0dlC/QPCQZnvZonpYv4MsybSLfp5958n3MHbRFpdyr
2MkplLeB2v5YWjt7WhPQz6DYK/djtwdli13FbvqUvJBgGfRV/IKo68PzYtj0q4uUSKCSxf3KqVa8
5JLLANJaiaviTieeVidy+oCX07r2vqRkDh1A6F0AyRzdpWiW8dJLETblku7WMMjUzo403q68jr4u
QaiJXVajH2sdrUzvNSSH1K+P63kGbQVZyIZ352DN4mZI9OMmNIbTRqgwJEGF8Jom2nPMC1tZTn4L
Qe333JrHpeuJK6teajm3K/VQKILfF+3+/5H2Zc1x20zXv4hVBBeQvCU5q0a7LMm+YdmRzX3f+eu/
A+V9Ig6Eb1BRKinnIlU+00Cz0Wh0nyP5EmTGcMdWOxeKSRcgjZ5zy9p76+t0R3bDBnPcm+wor+EK
bojYLEyd6WzeDlKqXAaHj3x0oJmKqttthytOv4t8/SF+H3KGbsdW2V62UBRX1nBc9kZKNXLqEnEF
dI4uivubPjVeTb17m1tV20GuPrm7DCj0eKrboIHQKSaruSNCMYZ6ZoTjeJf+4aAnYy51b9Bm2XHM
Qu95sohldCBpDalB1Pr5oVKikbrVTdjFnoUycGaNmJpJkAePPoqlO/MtlvVTCg1bIXJOmdOsjRsW
odN2W5nX2nQVBxLqO2FgXlvFuaOah0ZdRSlzx3HDLjIFvYZPeuZN7bOJvqXaWtNO9kWLfXJlGnfO
VWOGboIBprGWsNb0o3jLut5mv/Ns4o2BV1zLVlPQbX6+gdyBN4cWqWuQaXn6LTM1PsbXDrol8ZDo
qnvn6bJTCmrdDA16nhbodkBHzJ14hakXVtjCwnoze2xkIHywtmzCC4qlauWiQQONKLmf4vC7W94u
gwtjzAqbC8+lPiyJUuKLx0/bmsprZ08yv5FA8DE5TUKbOgUg1J29Y6WFPNzjg4g9dVtsht+xT76D
CvmyWQKKkbM1NbgPwoj7rkI/Gat1QVl7Z3iY371mGlS4DHvLc4cyPp5sZKjCw+5jNXlamyYztAAU
h+wTGXzDQ/LyzT7EUB7CeE2EIuJlI8ULiwlHsEMgW+KrQ+BsIFbI9s7QoQbQusnwdBlA+MmDioFi
mA3j12C5P78Tlj1pY7NCvGTDLLVLfLaKpvr+EkJwfoPN7t74ygG7BuW2Dk9/wzKaeFQvMuemI+BS
xaDJQY/MzHXKYpYsoihyrtH4qDYtY94VQAuM+YVW7dtElSuqyJpRREfdGoaLYkub2s3IJhXqNj9l
pbKlTbU1jPgQTEri9X2Qu5f3jgUN/gzCdVelpqG9n+jnW1c4GSSk2Utp6tRuklm679TtIxlGAxLV
ySlRlEOzJPeXQUW50RqUiyYODZelYC03ppO/JE2yjwkt3JiEb1bWPl/GElRjCXgB/rGQjytQSaNm
x7RF6z8QeNqYYHFURzfY4lxntDrx1kikHeDMgAuryoeVkRq9U7BVHYIf2uJpxc9IwwCp1Xqjs23L
DJwYumQjxQ6KaySGhSiYR7mcTFvSAYVnPGQFI6potDuN4Qk6OZKcRYbCpWJWuIRRW6K8ZFnhVVvN
Pxu1eupS5c/lTZPBcEcdyhBtYPYwpnTUBBzJ1c0AjSuXKDJtO/H39rFqnCeGMXvJZq+acXKg4e+E
6psA3MBRH3j1JHtsFH5rYFZGVmmB7YnvWi+GVDUWFojjKnCNKL3ritmj1dKDTL9s3DqgbllW3y8v
pdDCFShb6lW9rogTstAGoKRKfigjqLQILopDeOihfTjp0/4ynDAPQ5HuHyM5PyyxnGYaIEv5v7Pt
nVyUYuYPc0mbeCsbBWB/3acvbQXHOWRQddAeYFrdWkf+ZOpzk0Gvu8juaCGVIxel67gCY/fA7IvK
EXcELIGqWAZ7h8tO6Q1LUMJdjSu3DvIzsObLCjfifftA406C0kiIEWVASwNbc5dSNTzcI9SjOoXl
bmxLYzNPfSPLTMTL+YHKcomVtzTOkC0F031ebnsIBbS7sHaDJ3MTGq7hsxtl40EeQHkbZfm7KElZ
Ly7npsgpcBNaADxOeAYg7jDIEIS53hqC88yBpDS0WK5n3I9oUFn2Redmv6I/YIZmb1dv873tqdKe
dHFytHIb3kODdhrzEbDDq70jp+w2/DY4KBYtHmtDCh+j46S4pSybZs74+bv42EgugrbOXJhliHwl
BgX1wcD0EcEt4W045geMcu2o7GCQOQ4XSElozCA0ZXikOoV2tZ/6+a8sAil3lO4uhxiJq/DZZmCC
MkvtAYUyxLNW66AeiU1ncxlEeAJBqA/3LHSmg57r/EPQbUWvp5ble3O6DZz42LftzkLicBlGvGwf
MFwSmxqLM1ssUaiq+2x6VizqW8UvCNFIcGTmcLFLnyYa5zbMKbUfcz//7ObGG+fw+bI14p35sIaL
WXWMmwZKzXhmI/UGDBAnSKweLkMIwyJIewwTjLAW6IjO92VWJsxisWnFOE0tlxbhQ0noQ52EDzOC
olvNsku+0KYVIBeY0hCcSPiUUMdLclAG/ahk3TpCF1gBsP+/CrlpQu35/cmwcopTUYKdwwS1func
43v/ypejgWKJaChrgQT5HIro4LnLWCqskfs0+6VTGXuK8IhcAXCxLsqbKcTsIQqDf40bbUOuWCPe
clS3LNTJn3XFe/NhDxfkwtZukikHnDOSQ1oEuzrvv5I+rSzi4lq50KzRF0C0RpJ6U2r/jvLix1jj
6VjV0cPl2OWfyx4u/FQ/EPnwtuRdvOQjEPMluxoi8tNp9RdzqmWhR4bDhZ5hjKB+HQMn1kEAqB8a
pYHyxtN/M4aLO2UQYNyQjTDZBOV8mt3P7fA96PvnyzDMcT+ddqs14wJPmkDMuWKBBw80HtRENrHy
I88H11la/zKSbNWYS66+1t5ZcHmdgbTYP0MQFQRW6rY03FxGETu2A1Y36DeAjYVbtpratpKyhuyl
B13pQI9zF33lREAM/R8Et2RRa49TxRoFSnZfVMNnx5qPpE5eLlsi3pkPGG69SGMMXTbAEqvFrAiG
G9UFz8z2wYrM7WUk8c58ILH/v9qZOq/TLGV9QnneXmez/k2z6r9sxZYEBBkMM3gFAwYqyylMGBQW
fhy+tYHjdXP5H23h4uioVNROJoiFz8Z4j0vbteoMt8HYfOU80DGVgScIXQOF4bktdasEZRECJiFm
7ToNVd1q0SSjT+y3fvo2VyCcoy2mpist8wDDblOwxBGID0ONlprLvZLZ8UZNCu8LnrBC5HwO47b1
qIAL22tSe69k0SENg6sllT28CT1hBcM5nF60ZkpZm1+f/VnMHqIFgQu2G/+yMcIPCCTrtkNsSKLz
FAlFW+SqEne4vxPFyxxcFWIVGny7KZBFBGHQWSFxB4JFYrR96vAGJ219dH3gyVKTBB2xL3wYwznc
0o5QK7KwM0OyHPAotgc/0tWo9LNrqLUPfrcvPOSha+ifxeN8L3PANaoyuXplaTZBUfxqIazl0Fby
HYmLHojUGiglwQzF95RU+RxAVAKuwGj3GL9S+M1QMF5tHk1UB6zvnYwyRLxXH4DcXjmN0UKQDcdQ
oubf7MzpXDuWiVjJMLjNmpBCLpEJjAzEHYmrJpXuoc5eSPR3ha9oYPj/Z/G4TRrNUSVBg6x02OpY
vBLN/tpTs5lBtqIctEXiguLv6QONWb2K31qu53HLBgtomrlN0x07O9/m1D7OTi2rhYkjxAcWFyHU
Mlr+5gGBcr121MAHnoO70NeejNv2BEIgiAg5frm5HDDEBYfVenInVJYn+LeHM1qRW5zsY3OLTlbL
XXYhiGRGHyLgbnwbyNZVaCtSFcdCuR0FaA41jJNmHt+7uKPsGIfoeGjKxyQZJFcMGQyLMKvtM6Yy
UivW6jzr2jVEJZ/a3ryxUe6+vIhCL4HMGWPdwiQ3X+vTm8qYmhSBI6jSjYEiWBv2h76ddnixkHiJ
0KIVFOf+mV6lRsEaq5M2ecjbOHdBxOsrtSWhORV2gtkrIM7zyypqB7yv4Pa3Yz0bEL/bFXgCYdQF
raT8JAwdKyhm82qXmgFyLbYNqKwoVTefNNUF5e5XjnmU0t95yqBmxdmDHoM6WWzsUTvSg2WkjWvT
P9qQ/Ot5Tzj0CoazRXVmqPQk7Aypar80xwd9gAJF3kiWTOhxKxju+wEPUmBaSo/nzLZ7LAmoR63u
ifTpN/D5SqAEHgdiB1DAOCoqSeZ7o8Fqd+ylULKOkYaFve2PunaDIsfWWpTNv/6GzmC4q3NaqGMz
shuGvaArzhzHI+Q27hYdMgzUlpgkcDhCQJ/CGE7Bh81rwimT1Yc5SyxURR/Qh6deq0X272PCGQYX
enRMv4XBAqfuw+wmaDDFjyQmLvXXKqz8y0sn+lbPsLjKRmzrEcIS7NGL8hjPFbpoyuZYt+FrHBSP
duqgYthSy+9NMAV1fdFsyiWXZDVCNwH3sq3hMUf9pA6itfW4aMYAxw+nfTf8puZpLmT3aYHbI8f7
AOG+LjNKECxGuH26FP5SHWkV7vRsF/ey1mK2O9w15AyI+75oZYUzNbF7eAx063HY1W29L7XhpNfZ
ddxNkqxGvHjvHeu2wfQrziOghZtBrOYTkmlDDV2Ub15xZHp6K6u7Cx0fnWrojH/H4ZwSrD72kAUj
vuWmA3n5Nbj2Jb4otASCn0waC7zS/AWknIek60a4QVKS0Z21/jTV3Ymk+hcqrXhV+wDictrUUkoL
tQJ203GO5Wz/bINYctYKV2sFwaW0RgQOhGHCapUk3ZK2fgAF8+HypytbLu44d5QSfE7sq0kIvWrs
6k4Zul0d9V/5OFeWMEtXMbwd47R3KvhXWoWbaBl3c7cZO8n1SbhcFsWzIkbpMRXBLVdY25o5lliu
iWhuV4Nyd5JRVAiXawXBLVeDXpCxmGHHkiubrFLedHXYFbr9lV1ZwXDLNWuVbVAUvNB9OL7R2LkO
DTAaq6T6yjm0wmHmrral0FAZqg3mYLl1Yy7TnRrW/hccbAXBRZakrvuqqGFK7Fjfs2bpoWSc3kbj
sL2MI9t8LrIEgUKVRgcOyCE2SRrul/orMXJlCXfIheMyLR2KqZ4RKb8TXb2Jgylx+y5+vWyJzMe4
RCSyMJLcjdgUdbCeptkpkCh23oxv8z/h8G+GGUqqeU6xYlDgu4krSr0uCg9lH/68jCPcGYdalBoY
0v1UtoOuG16ksoU9Gg6tGxS15RtK94X3AQTaDxTuy+w7x1GGCCjEnt0i2AaEoMS1uWyKqHKCvA1P
UdCNNFHi4kKMDueqBlvHmgU/6O5vgbe5uSWRN/oYyAFhhuyYEdUbziA5wwwtLDXMyeAKuWNa1qx7
PfWGCJpguJBvpePb7K/jEw8NuwRNSSaiytfyrZZEhqJYsPCxrb0Ujd7hxvEmdFBh2DEF+7600YF9
N5cQOQPzuhidpAUiuQ3uUVtjfPjF43AH7lw0lzeogB3J7DLSIecgW10Rtg4lKxCuQhTH5C9lfU/M
wWgDdNuN+RFav1d15uymTNkio7sNB93v+/bxsg+xgMebq0PwgkJKAdk/X3wzohypXR/VmGrL3LRG
uz7eHZdbs5NJhAo9hwlCY5gaFw38cR7dBwUPGE6rsD7XHhwYrUv2+a5zy1O0j47Sx1RR2FqjcWdJ
1RROHkZhjbqYin5va18eyVW46VzlR31gml1x6sl6hYXf4xqUO13aNlO1SIOJwbW6M3b6lsmu2afa
cbsNI9gEXc/l3ZNZyR0zYzCHsU4AOOhvTlC4I01ckv+6DCLq/YFW6cfOcUcNDn9lsRgKK9D2mFtN
9/k9m52aHmqw0evekrrzfvougWVdIrxrGghs763RyKM4h0l7bazKAFto7LpD9hhDbk2HgoLiy/ZN
dCRgNpZRxGMkzuSB8nipDLNKaq+gm5ic1ExyhIoXcAXAOWPQGHhPLQAwemRrYKA58Js9+7ODfsDo
MxLw/kq2fqIve20V54xqTA0lssFdMgc3YXhsy1utOY2yK6ioQxgX0I/F41wwmkdn6CiDAWFj8hqi
/V/DEMd7Y9+uBH+PLEILfX4FyHmj1TtRV40AbMdvAWTe2+4QDTLfE0XitVVc1oMH1nAICECyw3iM
b5i84HRlH1sU/kD9apkuwbTgcK29KIl05EBYv1iBU/ZhrPJgtLCnURamfzu+88JOWEaw195VO1mt
UUBGhZnwj9Wk3L3RUkhjlxYMBbftU+C1ofu3gKO1j7bWpv6r97Ob3Et+sXEgZjNr1+x22a6VFVhZ
rvLpa1/9EC6XyUrVKojOtvWP81ptl5cMyjO3yQPGuffOvvzKxZzRm7GHQYgV8VMkZQNKGhOSwt7Y
okd6+J0nD2k7ScKz8MzD+w6TjTRQKuQTtMXShq6ykLnQa0gDVofqPX2hbJYLfDCg/JCETNE3D3Y9
JjfnaDbli5N5thhRZIKqlWZ+/Vy2rrmP77urYKtirPd29CEccjt9i6VDOaJv0sQYMWI1MUAuxHls
G0Wtrs8Q2Om6XQOFtqnwzOILTb0QMvsA4Vw1oWowtgVT8elfDfsZlxJvxtx5Ur6greALFYI1FueN
IfgRYqIBy2quE/M2pG+WIbnwiE6dNQSXaFr1aGpFCYhZTQ69bnxLallZnMVe/ptaQ3AnaDANcTMz
dUWK1zSXkso5kNHMEtA7GnWPngVFv4J2m8wLZZZxxx30u7MmVUOk0I82/ijdBYOMjPEMDQvQ8rg3
TtkPGe+p6OHuzDu44y430n7JmAsa97M3b/J9el/WbnPFjli1dLsbzZ1/2bKHO5mp3Ok3NapihBP0
HWPabLMR4m2BI/ET0VEEpRwKNj40Hlp8S1ugjgY00DATEOaBGwbPeUtcTTlCzW8JH8z0CzUY3D3g
AAbVyScxUELnXo8YOV6TGi6pMm+J3iRBShTpYYtlofCK+SieIitfcieJFLwJ9cd+o2+rLeh6PPrG
sjvjl9QvBDukaRj7R7urxsTiuC95mZ08ysh7Fkln185cE8/kUET0zPu5dEGaU0KVpJMNFIm4Ds5g
ua9bXfJaRW8gSyDUZ+c23Ot754YN9A570J6iu6642fx9RW9k/U+iTwEtsaB3YDUOnfImz6bSt3Ns
MHokCHD9HDRQWmcvzo8Rd3Sdeo5v3MS3ytO/31aw5aI7FmI6FHpB3EI7XakXS46bZIsbgg0qpNxb
bhipXHevHGRCBoIDR2eCkzZe4gz10/MlRrgwvm4iW8DjNYWQzvRiai+XDRJBYHKCooiDQX00Ep5n
YR16sePC6GqMUQVeHt8kw89cNrEow+DCh41ZJstugdHSYT8rmEy2pm/qMkqSKxkMlzJPk9YQtCfV
qBPdTtZTVmzKSJIxiyDQ7c/GLwn03fgJun7W7WAmau0twe2AyWNTP/aWxMUEn7KOqgiERMA5jzyA
yzLqATK4WanXnkIRCetXSyZmKrrAQyZQV3UUQjALyJebOnsGmUc/Mh9OlU28uGhHgo45SAWUY4jB
dLlIkyBjAyKUwkwNJsHbzr1stLWhb+YZXtYjNGkPs5m4jfl9GPaXvVl0TzsD4lxNgQKyqjQAsh5H
UL121fv1E62EOq4WGdh1Hb+RRUGhU6yM4/wuJdAa6eeJGXdKe9BP6Ce0A3iXLRN4hQE2IhNB3lFZ
MfR8BekU1rESLLXXzM1fKKChApKF/mUMgSFwanR5ojhnGNqnt5w5m5MOBNzeNN+N4R8VHhKkss5L
gSsYOKhwG8FDIfuWzg0Zlax1kNzjSjLWG9sZ3Cha9nUG/oVUVmhkm80lhmdQ3PU26GmSKzOg0Pvt
x9OxAA0xNKuUqHbTopcsnmiDVna9E66urrNQp6Zq2AJsMo0tVDj39dxvL++PZOk07mpgDhGeQmIb
jlbObhA+kn5xQ6hgR4cv4DBBQbBiW5hjZKauTFEbWttKA1MapXPz7i8TXat698sYfl/GEX2tmJL8
AGIOuQYiYx4PAQXxR+S2mCU0NiyDTr0ygfyVtq2OcupS5l6cT4CyFOK9oDmwmIXnkCRKs7kooagb
q/qurstNr85XuED3LlHNCM30UKAvTOXf15+ZBpWp4W0c9Ap8dht2ipYqBZi9Bq1DqqBrjdcZGPG2
SXar2M0X6JhMAsVQpNO2joZgbgMLFDnjugDpSLbcGPSua38ty+vlvWPfDr+Oawhu65zJqdSIcanU
NGhdozX2tHB+2pnxima1gzGko5ePHQZStVr26ig6v87M42Jh2cVh00yMUyXdzh4oQB4yENCmGF9G
+WZaULmRMX8KIuMZInesmJFidtoMxHkwN12V7tLCudEiWblGEEPOYLjY2Hdjl3QjYAb6yylfqsG/
vGnivx8vgpiNo6wL89z5F7T2BRME4D2jSH5mXeapWSx5sBXEXJjwAcHFqMzGCELHVkprT0m806Aj
DZa3WK3dOZe4oNAaA3NqyIMNXBy51WpNOjQKo0jR1G5bTvQOdbXMvbxiwo1fYXBHCCXDvCyMf2lM
DuXwHbqxfmrJSgkSEJ6wbUa3cUhTTF7q9NvU7bXiqXf2l+0QHB0m+bDD5rZFrbIytCLYkQYvc7lL
BnLIlcYfgrfLOJI94cMrVNBQ40lgSjVhHtYef/ZEnSV7IsPgLp3QbSCjzgSDlSj6hscTP8tSyXLJ
doT9hNXBNHV1bjQ1zBjyJ8Q2txsfukCq38E+t08xdLUp7FesUDDgEBRaCkOmbvpdNOpbUeZ3dYux
fXU5Nm3gt3W/K43gOg2/Xd4m0VvNmT9wIbSaS2OeWLlleMWgu9d69cP8uyMe9fvSjR7Y/HeFiTJ3
+cJb3hkwF0kNwxzxOsVsjo1th5G1KbfcISg2lw0UhiHDAIHne/Mv/wzblY069Ao2sM/IblyGXWOY
XmZEe3NyPCtLJS4p9pcPOG4n46yakowp+zbQSHFrTU9dq6xvO836SiKxsovbt34Mqzhjcl7Q+0XT
9IttPwep6iqxbHJJVNTHRn2YxG0UnithVIgSmb4Ym7Qo34Ik3WCUdVPmmd+O3TYqy72aoMyiOxjZ
on6u5g+XN1G2qlyAz5KstNAljvai4RiPlauHv8v83+e6Z2ZyAX6ypoCMbOrdsiFFon03p87v6sSt
v1A6WAPxHEODbYYGYfJeafE8xqeo2oVfg7ChF69jYk7j83YnQB94xeiu2uJNC7eLTf1gMSQX0f+P
Y3ygcL6+FNVCKJsQbzeMLImlXtr3fqttmXh1+euyCwjTTNS//mcS5+/zYgYNtREu1NSu3GZwjqFi
2C7Rg5tAi3eYeru1rNkvs0Xie+ID8wOYc/9JnbTBVmClRX6bYbJ3nNHNkreymzaXLRSfZh9AnJMX
sxYYdQwgW1FdfRiv6zp6+W8QnI/XRekohc6iU3Wc4hcwXUnCnzja/mMDf/fF+0sSW0zdt9dMTwfz
bGGqntIsu9gZPTvtJEywMjgumWlQuJ+LAfakNPdmPPFM5FA435fyxihl5QqJA/K1Mn1KLIPA571B
1SYviYPaLcPJa8Hy6w5hHLkj0d2yUkAKrR0ubxvb+c/pwceqcnkO7hzFgHozppWznVXvbeU5VnK3
Lx46fbdEzfYymkCBjpjsH8yTa6wPhfvU9HQsTXRa4nKwmzGZdVqg05T4hepmaA97p41kg4rZrvkt
I4UWhxRGPm1o4A7+RD8Yl5H9N5HRtA12mJneaIXXbhkDtXqlgZPm3w+Iwc4POM5/atQ8tCzCwi4j
WGnzVwupVm7IyoJCL12haOfZXaB1umLF8JzSQG3DIls11RVXrdMDhuofF8z7STZQZb/7k8NQU8fZ
zHie+NJaoiYBGh0wTaN2+kYJg7s2T75P9lxv5zzIXDS4+jjpttHS7sco23dOtJ2ydkd684RAuok7
dKoZk68o6aYyF1+xY9CO1fqp6+IHJSqel4DsR7XegaH9u5Jqe1ppD8hDdmQMtkvbZW7dl7kb2uPR
zON9M+Q3jYkiuWqX0DEaOk8h6kOcpTdjmv2YafZoDLprgfROm4orJy9/puNw0hLtPgjy68yxfGvQ
t0sW74f6T2ZiUtFJ6DaYwrvRBA+TRa71KNhgenJrkOi+g/6nkU8ggCsIpvHGK0r128Wwriy6PGrd
ctCb7kZR7atWBztpRR96ZXga1GE7RsoG7b/7GNRq/QzW7prsirY+WuN4CgswIll14GWjgv7ZcIuy
5tY0Q4wfdBjuxw2ETPu0pxAEzdwiJddKDakrJfqGErtv6gOEOjA8oJVmv7WT5qGWklqISyHURmUJ
vUl4K+I+2j5XC7R0YcuN3vC1mLjRSFw72SzZvi23NL420/vFeomtvaaAMLv+ednnhBkamnJ1vMOB
bofnm43qchicHrf9mI6bXIdmZAGGSFnKIfySVijc+YWJAjzhlkDB6PxmwpxxtPwaC90L6G0lq2tJ
LOLTtGUJ0UyjshLMrF8ZjgPS/xqT540ki5KYxLM/amYWj7aDgqCSmYXbBcmVVhRPYZz7Vhy90kLb
Xd4ooaNo7MnKwkaBAYNLMxS8pKYJ07xcbpXH/KbfwXFB64KCmbLLt85Bk8RYYUxfA3KbNhaKRpqE
jdvdD34HfTZoKZ0mEJphtHgrq/SLmslMdmppkHK04Y58sI0acC2wqR2my9GAkxd9zOWJbAg6MaTt
4SIfwawT+ObYSzCi7XlkH+tlbgo2hxnG1Y3a2jub1Iel1CV7pokSAAwX2zbswXMd/x6TG4U1REwI
c2rbW8cst9rUPev59HsuZr9S0SidtyCIpNuU6QMtuqe02qHP4tOiDce6eoVMxtbsFo8SZaMtMygk
l86dncYv8nRf1ebVYJqnbpyfdZ08lSo4o0NZZihKoyFar6O3Hev06SkBI2ADndmok90+VBTh3rpC
+7trtl94HzPXQGzPVrUUp9X6TgkAlKo/RrwuVjLCd8FjBR7G8O1g0BHvsviSzhH6gU7JAl4x8EDH
6HEwr8J77Xu4Y8rdqp/dx4+yu8/ntTsH5NKUwibBNHUAnAe//1NP0Le+nuuNJDB8duZzFM6ZS8ep
p7ABSnJg/Z/RIy6/S4L5FDzBVM9gY0cbpPaAw1CC+/neA1wT87g2OpIxncgt5zCB1JQYwGXK9UxL
ywld+4ABRZ9xo+ePILd/ugwpXM8VIree+qwv86SiI2eOXkjvZnTTDQ4W989lGEFjyrll3IomE765
gVHmKHvjCLlRL78Ov6H/Mj8xCbR5Tw70WyS5Esls4+4KdlBmgc1sa4LrHCleF2zC+OdUqNvLxol2
DdEAjS+gmaGYyjn/CMIRlAeOBZwa2tTkWz/cXf77RXboBkoXuAngT/6FQplyqigRG/CMgis1KzeO
kUP9t2lu+3qRNIEJjiiMLa/AOIeolrBMW0zVo2+V7uIrUEKprvrIhhi0fXAjLX0KHWONxy0eIbmm
qDMWb3gdfNaglaAlrPhV/GGqXxCDQf0k7Nz/tqCcY1h6AJoPNjxdT9RvAsONrV3t3FaKjBpIFEfA
e4t+LDzu008SMNkcOkaD5Xwfnk7Tu8Totn0mm2l9f+M+v+OwUfMPGC6tyGML4/tMFI9JRyw+GtZ/
qXfKQ3hSELCO6q2NpdTcyE2ul7dipzzpun95QSV28glinChR4kC+wlPQ/F/0G2Xe1SmVpIcyEM4z
0ypS4goMI15I9hij8mv7XoHm32VLBDnh2VryHXSO2aLDuvi/tWSPAKWHiW3tCU8A2jZDR7r5pfDx
sXu80pSioWEvY6R1YdrtDQvjV4vhyIiPZIvHYtgqFYjxvD8G72bp29l6popPdckrJ/OyC15osJ+w
gsjUBWdbCzv05FQHhTdl2RbKRG6n3VtF5Q7zrkRZ6D9uF4udK9Cwb0cwWACUCUEyPedoC3ppjCaB
NW/n+NJZBbGR1FQNaIkg2nN4C+0XagT4omvznR942ie/OtWdRxdZph/tUZf3+kMDjbD4j3MnS+k/
J79wTkdHj6VtYbKcL2bXY6bW0wz0ZP6dNrZbGz+D4kj6XahvqKzUJjzWVmDcfqpznDoqo4OLl12q
7LLs1+W9Ex5rq7+fX8pMneJygDGdHruR4qtT50UTCJDvL+OIF83CUC5ajpHqcCeMsuQJJT2ifQNO
ncho3aIpjn13jz4styWTGyj/PsFn2/SByJ0vWtw1xUCAWFXXVg/q8cmtJnngEJ+dKxzuo6b5vLTI
htnZSY+Gp+/p6I7f09J17tnADlpdrq23QvZaKdo3tN2ZpmnjBoZP4fyTK61GzXoK1KW6rsPHRhvc
Sr+KEol7iCLWGoYL9zWGPJIlxCIyVTw9L71A8Yisai64TkJ8ZWXMJ+eo7UxrgYL6HFR4h1NxUiEj
m4L4G8++W/JAcjffsREoNqw3eWx6B0LZmEtqf83SKZ7PFRD2azCczrpp0WvIfRIkbaFRajPHSbNj
ZWogjpg9XYNGS5kXL6U2Pl7+NESf+BqP/Z5V9FSh3UsHCjx9+F2pniL79ITZ5BqAq7AkWVRYhF11
/ydqFfnxbjoqO+R121lSG5BZw6VBGYSQsnkBWODof+W6fteP3eHygomd8p8N4i9o7RTSIGGpeGeS
TTBtbZAiVIj/X0ABezqrcUBGjU/46zlCj70CQgRj3jTFoZ3vwj6UYAi/4hUG93nZUa+QOQeJxDj+
iKNDAnGVnrimzAOEewJlWFTXMEeMRt1zDytnq5nqCWwIDeb41Dh8CIw0kZgiwjCRYOP2ZaCVmm9A
n+OldpQcGMiuxznxk1GmYiT6LtcI3Hcy6hUt5xEIQRknfki0v7S8HdwpXB7LlOxiTSZ5IvKzNSD3
3aBfOw9BmIwrX6ffWo19U4/JNakmSbYrtOs9j0EbOsb3uN0pRkwvUkNFgUiZHkzsUFqOh9BWDkU2
+FWTPl32axkc53OzGmo0qQGHznCP1r+74VtSTW7T36r092UokXtjJgBj3QbFUwB/6LdDEUKeKcCO
pb9tZWODamyir/jPV3xvhcMd9X1c6FnbA2dyds14sjoJi54wgpooB6F9EDVPfEncBzSki5IQXK2Y
Rhi4Ezy8yuwgi3nAgPVWxrwpdLsVGBdBo7Tv64YVV0l/rKx7s3sIuq8Eng+DHF4IO58wb6Mzvukx
vlbTx9DeDPZN3L9c3n+hJRB0UkFsQdVP47BKV0RmXSJJ6ZyjVmx07aehScoyorBD0UhsU3Qwa3Cz
853p53lQe1asy6Nx14fJzyaIJLsv+mAogeiRBjENFdt/DlGqaZ6WMc7nrL0uo9jr8f5s3LUdLtmd
JBQIXgs0Z43F7T1y1rRa9PdkcvEpXrm7X9U+uSk2mHOXTSsLl45Rj1AV78p4Gj23y2iwcSrBy0TU
9eBHil87JZQU/0QOQFcQXKxRtSFqaxsQeKfVg6tMv8/1/WUfE+4OaleQxQbZH/2kqRGhhGuFOKaL
7kitUxxBbygkPsXr5vB2GUpozfvMG05SNgV1vmB06ZERDIicpQYGlVg5FRTHTzv6l2GEFq1g2M9Y
5YN5rhTFZCIpSOtnJ2MTXa82eEXi+WQPMg1JmUnc54Ou+Fl1GhxxZRa5aZK57bwdyPayQWIQ0K3h
FRjDBnw1Z7HDJEtUrBt68SALgq/JbebXyxjiL4cSiuCMAE35vkpoRKotWnr/bv7SUcDs0DV36DYG
eF9iIvlO2SfPV1noCozbojiB3pNWAayhhxzchUGoeS1e441C2SbpYxuakhOOffeXALl9SopBbQ0F
+2QO9WHMl22gRndROHaeaYAUgpoY+x+8gTiyVmChM7JdY5OlGCXjfB4kB2o7EB3O2FO/ntBzMyS7
YMw9zUiv8G4rO8qFvrLC41b2/5H2ZctxI0m2v9LW7+iLJYAArk33A5BAbkzuFEm9wCiJwhrY97+5
3zI/NidYNSVkEDcxrbFu664ySnTE5uHhfvycUFLqus1UbMjkIaURYM7PEl2p8PBv/jyZv8YkTKZp
FI3fmLAxZcQ2J/LV14w13O1HXfeTEfgJSkErDfIs4dagRZ1NpMXEydti74NTI/5uyXbgKtTWvvK2
XJTM7P5bugvd8lt7pTvZHV15Jy2mJnAg/voG4TapNKsZioYv3pduE+zabRbazXPijDflPnWzp/QQ
3q11+CxOrmXIyI6CpPcTYkofUyvsa/hjfTpmY2aHbK3nny/Pp5nFTjSR/ECNW7zyCxkKE1rLLaCa
SsrMzmnmWHVml+PaKi7tRhRUKVefxd0idkdNUBQIygTnPB1+GrWM/zsR01/x90vjgTiCygVosfNF
9+g3ajwSCBo6Rvalmbysab/kdLLhT1auysVC8dySECd3wPlGOoWlenS4rlrgVkdCNmMGoaPoMdwx
D1msNdGr5eFhmdD7Dx08Ed8x9hpIkHzMoR+CMKTfK6VmV+Su0Z4v3wBLGw8kWX/ZETb7iOdvWvPB
oQZqAuuUVE89Zcq/3cqNJjkVaWc0B5LPjDJFWY464/5JsYq7zlB2eVm5RlWuDGbxxTG3IyxV6A80
8mPY4TkbyQ6dHDAVYstAHo67tYfu0nUGcCUX3EORTBW3+ailUx5TRBxZDNECrkEsRY+5NF0F+AC5
Q9RhjJ17ebkWj9bMphAamqlZVirIoZ2hf06Ax+2ezeHL/86ECkcyC6RiJZUiWYKJqQBkD80ChpQc
Apat3M2LoQdKR7xDGRQon3ooUyWGB5qww0vzOturbv0uOcW407fpZKu7NUaNxYnTqIr7GM8qdI2f
j6ryI9YB4wh3YQz3Fhlti6WPRTCthDhLFz8Y3f8yI6wPkvX5pOYwk5m7rnooigcanIrkGEZrnWyL
B3dmSVymLtTkRMHBbdTaC4LiKsrXmm7WTAinaUxDufa5b+hp+z5AfKHM18hAF5eFyMjVqBgLqDLP
lwWkaKZapwQFRJrcqZLqgu/h1Mi/c72CceMvM8JItCGolaLGlT6oanSk0NwGZV7erSz+okOYWeHz
OTs5VqlLhAQ6qk5mMx0YdFW3hhSpN37Z3SVlFR/UdCzRkNWsvUeW/Z6OixDd12AyEXd3aqVBVPGQ
hfdw5IGt2GAU2gPJ63aJ/T+gG+XbWAwmKOhbec+pgfZTYdnqQQ+KMoS97ErzGAoOzeGPQn2yKVdQ
HYs7ZGZKWLqalFI3JJjU0ThKZmv3+g9zNWJZ6J/DBYWeUwOUFki8iBNY+YBTmpmBasJD89pshg1x
yq/BnbnpZIddKQg8u6fiSb2/7GqX1w30ccQER4Oqi1fIMLZK1kQm5rECtkjbBK7ktOBDBsvVlr1W
2zUvuDzOmUHBP4UIPg1rogjNgA5jXwO38J2xBdmU5uhgwtUKW9rHjnkCKfPloS76kplhYceUpjzk
fQnDvv6Qqppdssq9bGER/kBnJoSdUiq+UXQyTETN/aAzuyzAogWSVjWySeA18q6uAYnw79K6tFt/
Lw0vlz9gbYjC8W+hatYoaGtyplr53pLc0zt/xcRiVDgbIj8sMw+jTilRJwYTXaJ6YRE6cnnowQ2r
/o4nm9nh3zGzYwAsrTBOYNz1R5W6CvgcNCg1lOBKtjonLrzLM7d4xmfm+K06MydDY16uBwyrpEAX
S6mnkux6GvyVF+z/57ghoYLzRqHwIqwQDRvQzgYYVriXHdmtHX+v3dcbDo6RNmvUUsuD+mVMWKu+
lVpNZTA2St2ulbRNQ9OjvPo8WTYDkkaMB1wU4os5NRo16UaLl/VSryBfYj/YhGSt2rK8t39ZEZ4J
fldrTZ3CSpp8Ddk+at3LO4D//U8XivnX7xfJQ8kkyVqm4/dXU77p9K1VQzKy6ewyzr0xeG3Z1STt
L5tcHBIoNfCuAcOaJT6IFWVUu36QeDtWDJ8RQO2pCcJVPO7SkcXrgDPhQVPqU4UvHrROMQoQjFG9
kZ/8qoy9rK/NXV4nwT0bB7Q9tHFwVdG+3uqllW2gXzlswqahXhtojecXinkbKoV513bTZGv9JP3G
6UNYDKY5VJvA5iS4Zr+JCe058Vo2xTs9S7adpRzLMVsxsxQdQa8E9xwBsh9ZZ+GQ91aYoRkDoV5o
HqbO8lLQ0Mh6Z5PYOpEsf8msZAXWtbTESLXhZufds5bIm1L2aj80YJt3Cs3/2ZO28cxJW2PXWTqA
Jgg+eR7dgpiJ8LKgaJ/VmIlxkSS8NQGTtEkUoCBNdpf366L3MsEfhv3K1V/EXC0IH/zOr0Cw23SV
hfs6Zay0aQiIk9Xqyq5Lw+FpCnug1yKLeAabhi/DIEsvFp0AVq6GtX2zuKCz7xEcXK0Helj3+J7R
6Dda3tl6tqMJuJiCYzIcrWENMLd0kixFhzqbhTlAYfR8AwVmKvsJJByclqV2JH3PjKMJc4MfrcQq
i5HE3JLg7TpJ1ksUz3D9ecMG9Ieev4kbG+wJTn4LKLELvuHLa7u0h2YGRcYQrSimQeJDU61nLdDu
Wz1yYhKunMA1K0LwpzbD0OsFrPRBaOsNs418HyILeHksizEmngQmSkhQkYES5/k6FdOU6nWPunKg
0NYup+iYUvmKmdNWVYJNOpmlXZbvaZ68VpYCvebuRIAr7szpXqaQHWH5TVysTfCSJ5h/k7CimiQ1
aljB2QcDxP2qdE+L9X7NhTuMA7JAUaEAxCsiEhKV+UrHqcsrtDYVdk1A1p+AIM8jfYfKV0Lqfe1r
6aFr0WZsGFN5hCTb2hovZq/nXyEsMpAxEqMWWNs5qpRT2AYuEJ7Gfrr2HwY33/S7SnfG+8trvji9
s6ELvj21tCTpYxjtQGUrI8xuVfeyhcXDP7MgBPcjVco6UmFBMgwkQne5LnmMfBnCesXQ4lCAX0GO
HFQun5hX636IwlLBfW0pP0flhxytHMIlr2nNfr8wECLpVgf2bgxE+akVbhu6aprCPe+G8rZtf1ye
tWVPRikvQYEX91OhXypkSW9j7qO3rTu6XKeW3BobgvclAOHPayz3n1cJbW1QjQJDLtrDoJhxfvRz
Ff3RdYIjoEXgTS7RokYiAAKfI81f8ZgLt6Emo+0RpWuI/SLnIXgZ9ODqo5JiZGRr/ATufNft/IfR
4xInxWmtHWehmf7cmuA/LLMr855b+wPKgjYFb3QLD4AWZ/Tqq+xa3STeurDr53QizOpg9kSWFBUx
8cqPxrABAyo242SYjQMNRHaDegDY7vtI2xAjSJ2wUvvd5U1DP98T3CpgVahH6ciL8CMye441laY1
iYktaulZve2K5EfINPoEDcTMLdV08KIhUb80zApdi1bxTW000lbqxoeC+b49UqTCtaBRbFbTdOen
eWX3hdHuUUgZnjpIjtsSgJXHGgLK22Rg1V2v+YpTT2FhT1WGWp+kWo7Crwnax9BnYCPzktgIrmjX
of1zMEann+LajgtDYo4/VcaDEdeKV45NfW/WsnKq5WLaJ3oWE5tJsWprVs3e6raDPnOkMhsYBfUm
TXT5GGhq6tVarDc2+saNnYT0wT300LNTO/ZvWiPJCqRlTGYDqdw7U9dBFskKxu9yP/nf68Qs934f
NJtRDiun1sIBkoZx52QpXnl6lPlfSJ1KGwh1hHsFKNjtYETZNo5UZOjKdJAcTeutx0EjBaQcG92z
gqqsVs7JQoPN+WLyxZ4tZphIDekJFrN2R0d1DGfaSbgFtvU2ILbuJnuILqOD17wmR/WK3Ug/prXi
9EIBTZMRf5smfAIQbeJLK9LzoqF6wT9hQOswDs+zfDs45b70Eqg95bvVEu5nJ35uUUgoKJKcJ3hN
cumSdJ/f99cpdF++J1dlh2YiCDS+rjm+pSMzH6LgjWRgUGNWwiAFTFR6D9HtONxdPpYLvhyDAs0l
AXsOD6wEG3Tss6wa4YOqDWA6TujUW3/PRTZMW70C4f/2sr3FIc3MCS7PtKZJGXyY68kjnSZ3yhF1
J9bK/vzAS52//M9GJb78VVUq85JwM47slNfJodpNh3BXbc21DnYe+VyyJERGccf0oCxgiWzpC3F5
w7y2zffTab2jfHH//Zo7saO8Dagy6gpMBcWtgWB76FZetgvVs/NpE8KIsOtZKzFYaBDm8Ybb6OBf
sb3ixndrG2HpEkJnLwr5IKQwP5FkV2lF46nkpjo1upmoX92WSq7ZlmnGjsH84kgMtsZdvDiDHECO
7lS0jorZghwSmlFLM0QSufqm5ckBu3+lsrBmQpjCtm3TSm5hwi9+5LVsF7qysrkXj9BsEPwLZr5X
T4e6yiWA0WgbXlUW6OWz4KQkxv7ySV32DKDNVxWECCikCZ5hIr0CcrycnyHFM5zIBYprCmyCB6vi
ykcjAFnnytCWnTqHqqB7GHQdHz+fj02mIzp7MXsdgJI3FKKXz8iEgE7ObwavTRJqh37xFKQR6Dam
MALiL30G78G3uPafTSN/B099vLk8D9wjiQcciR4NRP6oKH/i1JYlsIoMXcdFnbjGn7lXtvW+2a4V
Ez+wF5/saMC2QtwCwBCxamONbadOWfuHywKE7aMlHAQ7Ov3IEfALNYeq2TMiwtvVruOlEFvjajlA
R6GZQwyx1QrhNWipEZyhjS9AWiJoH1PtpGdryXK+/cVRov8F+TOIDaHOp55v3kJHeFmrwx+jRHe4
7feOBHEEfcs7cotTrbiXl2/pPM4NCucRwa2kswFc72QCOkna1sUKJHnpOCIBCWw9zgqnQjwfEbUy
wCBjHEejBzZE+xZOg5OGD5dHsWZEuGX8OOuNVIa3LMj3waLogvgWoRh12chCjgXIidlQhMUxVL1P
P4bSOtFbjEuAb/jAAFoIon3Sttlmju+Ed3TlhC1eO3O7whplo8nkkd/WHd4/DFCotreDPdJ/wNfk
dGWUHzxz4hZEVZsC//TBfyU8J6MkL/FK7xE4HtLITq673NbAacG2EnajZ9jmd1MBwYTmFtsUOY1g
8++LN4HUnkKWBIg8QLzElA74vDsAfGSe1/B3lRRf5chq9nrwXqhsM9bWyo2kLp05g+LBB08uQyVE
cOQ96DF9OQFjf7xXD8MLxBVkyEAi0ntPtr6nbBtX9YAseKzs68rpj2BOctdu+6VTOP8EIewrk1qB
g8MnAIK4r/CUM8dqxbUsHZGZCTHbORS+rvfocXDiTtoE0JsctU3P1sJlfgTEzYNyC9rQkDQH4zsf
6OyCkge/ivEk4eGydcPD5ehA7xubC/Y0T2uE4otX8NwaH/PMWtAHet4iSYXauXnIPOlelezxtX5l
e340kGRNycpZXFqouUXhcKQZsUJDgsW4PrXS13pV/3FpmeYGhEdUD/IOEylNHmLKTn8NXivOwsTR
dOVteB84FaiY5DXPtjgqA7tfQbIK16vgo0NlKFtdNuGjNWMz9OWVkfz7dXqNK24Qk6APHb9G8J16
2jesyoH5nqyTmewrstZDvTRxuDZBSIgiMxp0hTG0WoMSWBlUOELSTo6KTRlIbqCOK2HfmhnhpkE1
SupAIFw5eQGtVsmwdLun0yYPDPfybbMUcszHI0xYODBVjyUYYkXkjtCf6rriB+qJNs3q33ANqOzg
nQsc9GegKImnuk+rqALdvN+6saFC/S+qjC2EeaWV87N4h8IBEMiU6QhvxPc0UaNOTw2eucEDKtso
uzbe+JqNbYdWaXnDkBnhpBlptOLlF33F3LDgYsd+yKTMh+H+rnWbvbZLTsWObKTT5DIv3Uorc7oU
Fs/MiS9sf2zlTEZrnFN15avUdBuW4P4Mknxyiq73nTjO3aiKdkOYO7+xcTjYwkCTmYmWpnOniI7X
wWBtjIHm+iEth00kG4cAJE0DW+PcX3qkmjNTwmGAOEbZtCNMZdbBkO965aWObnXIzVntWq5nzZRw
HIDOLSc5hSm07zmKehenL2l9n7JDjmT35Qlc8obzUQnhVmdNfaz4MAW2n1Mdqp6k1ismFncjCqro
aAM2GwlfIeYo1ayX2yKvHDM+cAwal0hOQZH5s7ySN+1N9Bt0e5AyAQ8e6ivAAwBtJ+wKP2pyyUcZ
coBy0GakLNr6EQg3Uds17X9//nhXBShHuD6MiFPMWpQgmwilSGnSboaeXulg1rtsYjEkxjUCAB/+
q8giZach1WykAUqLbYF6h38/toldB4hK2V2KzpGc3UXWN6Az7cT3fss0wmOg9CFOLuIb1IHI8TDB
tGx2J2PoNmPTOj3U3jtdup604rGNSzdrSpdordv72sq9sHQBAUfFO/Hxv6bYgpHHyEWYFObHEQlk
YoH4dYSW6toOXTpvczPCIaAs6UFqCDMAjdhploLBXrGDsXNIDdR4Rle6L/l+F+NGC/1HgHRgf+pi
9aO1pNgsVNSwElP2sio4Gqn2g7ZIpXTxLlDzDQMHy8pCLt2wc5t8pmfRoykVXZvLsJleqQ5xRtNV
+THEU/sFlYmNvKm2dMAbR15LI/K5+zRYjBKUL+jMA1H0uWGtMWqDNKgO8OwrUhl2/SRBbj7fj/ti
67trEI7lwzKzJ8SULUSGorjmucRm7+uybaoo2Jn3+fBsFc+S/Kqrut3kbpo9XZ7hxackSCv/Gqjg
5fJQ+bPs2h+kam86g1ftMy/cNHYNxqXsmFsAwdZgP6IH0ytWgbeLR2VmXrjy26oc4rDHPJeVR6HM
q9+37e3lIS5m5Cx4OgCzkRj61OEldUbVsgHFQnOqD9kQ305+aNiWX4ETUfketMkj5NOulSbzJqve
lL7lqH60AUfyJjak3eWPWRwvYM0AvUGpGkSe5/sKj9iiGwi+pQKPCTWqTZJ0nhZG7mUzC2dVQYCt
6DpQXrxQem5GKooiDgJkdIox9PxKdfzA2pXauJkmC9I47R0CvJWdtDCyM5NCoBFbRVo3LUymqelM
jeKxEA2KPf33J/DMjDCB0Puqac1gho1fffYtpBCbJSunfyG6QEcWesAp5g+ESMKZMNXMp3nBYKO4
rZNvVH/+jdWZ/X5h0zMDLQK+zFcnyL2w1L+UsXEFLuS3SSJf5UE76MgSXza5uDq/TIqpBUNhSkZT
DMksQT0avfgBc9Lx9bKRxV03MyJsgYBwboMWRrARIObdbsrsdYw9ChFH2T9lJVu55xft4RgpSE8i
wy9GGFVY58rQI72PVJXiRVGu75AqzTeZKdFvpToa9zppctssVq6lxcmc2RWcdaRUmtrUBapY+kvb
v/rjdTetmFiKPhEz/RqbsAeZ1Q7GhODdacChSZzMCw7m7XfwSnvhUT2u4jjWplLYkubQ/WlOt0en
ekzULfWmnbGxvsov/kt01eHhl2xQMCG71bLB4nH7NVQRKIo2UqKUDEOt3drELZ8clWNxDL9kE3ov
Yjc8Zdu1/OXiCqJB1kLAzdkXBC8S9EoQxrzynk3XsvpgguyBrIRLyys4syGEZywKUQiiH8NSvPZr
5HZHsuHzyFDfl/Y4FJdP3xLyB6KpvwbF53kWLBWBX6JZ9cMg5zurne5oQOzWQtYbjP77FWsLEZLC
cWDIE6CfGWoW59b0Ih/lnuLmHg/VowYtC1C5VU6EnDcX1SqfgzUGraUYibdxgSQALyTlUxJYo01T
TSN3m5tuw8PB6KCj6qJu1KPproxu6TzMbQnngeSdppEetnqnA9IVbIbcnPGaIM+nOOGxBue6jM7Z
frf2il7amjPLoqeOqhBklHyUenmnKPcUUNHcr1YeZwtx9XwqRZm8CiJ8Y6rAyGQ9tVpvE/UasNM0
WNuTa3aETcJYU0yE24nQps0AUAJhM0fXxvoaXmJt2sTTVpYWsFCwRMxk11atS6TW04K1wGoJloGa
C8oeSNwAcCJu+6wsZKsnuOOS7q1PfhTxrup/qrTnIADb714yACiIvr28HRcHNzMqDG40Yq0rTNSU
p8jCy045Ur10aVysJMTWzAgORPUrUpkaj3vkU54eJxkkCNrufzcU/g0zJ6WFVpyio7B0VJ05HSg5
miZH0/aKFX4DC8+3s1USnm9VU0iNVCAyMJHENoIfXYIq1S6gT6O52q+9bAuvVM56ZKKwcj6ivicG
AE6wVbpQ1z0VewDrqn27Db3ICb+AnabXoPGr7jKwXq64/CXTvOndAK7UUAH6PDedthPqgBxdJVU7
o9GddjiG5t3kX3VJsOIxuMMTZ3Ruin/KbN1CQ2dNpcBUum/2yk5ytW24U9eDAT5bl+xwxzyzo5RW
RIIOdqrNlNsIQo4cyQWFmQChQOasedulYSGr/oEmRSgghvqhytBiy4thsflkyVekfpvYqc5DN0i8
EgDNLHy5vP+XlmxuULhYRj2nypSqiB0jlMCkIzMD0Cj/SGTAJBLqXDa2AHqHYg0KLcjBIa+oi6GV
npg+CBgkXNIfLOKl41nMBsuU028q+yE9pNt8LYm/4PLPTAqPAKsa0E4QwWTvDCC3q/a8e9fcy7cd
8Hiak9+kbuApa2/8hWgEVpFIwAMfKU0x49dMZtjIwYdVLlqBNnZiB5BhIR7zSGAjcbEytQu+Evwj
FhqOKEDInzA1xkizMB9QkLGywAFuFkhY5iK7eHkBuccVTgMS0FCQpwRMx9iK56ehav3JlFTkoA3l
dVJvorVM5eJioZqIMhEa0D6BZuIsLXQNQGSnqENX6b0JLazasG+VNXr+hXOGgYBngLPSIB0sDKSk
TY723LKCvBxYGUaQjjiF8qTB/UeooiYdWhfIinNcHtsvk8JJK0rMdK1hbFB/qVypsSIvqfL+JqDD
sCOKFW0vr9WiPfh/SMphKxpie48ahMSPogL2jF2buhVUKaEf5o/Vip3FPTGzI4yrGfNGS1rYsaIn
CfoXIGZc8fVLLwnALP57KNCBOd92Slsr8lRzE1IM0cmY3aAY0+5T1gEtUDexraL8cje08c9QLWt7
GigA94MMyjDwlqws4+JBm32L4E/KHkwRaohvUeoSUKt7JSDAR/zWZplZ4dfS7NrpQGNa5xSbxUo8
Mzla7Q8VrVnx3eUtstQuAdpH5JR4SylUtYSJrWpW+F3SVA4BQV4XbSAmBP2ynzQ+mdVXoPZtLizH
5NDJSGdrINCj2Tb0vxTJSW3cUlrx1Us7af41wtQORThGoBvHjvVPnfSSGmteeeEyh14bvAuAJuDT
FCtaXVvopkxazGr+yEtoJSfgbrZmsJE93hiy9mxbHNDMnhCkTJ3WjJkBe9EYbEbtNjfWHjRLr/qz
IQmOLGnRnxBTmODFcVBqeuZmuuaA0j/AVtPDyo5Zm0LhtPsA502mwu0d4j1PzXc7+cGAbgXbhK65
cqktzR+IL1Gtg8q8gmf9+SmQLJApgju8cmJrbwU3jXS/Mpqla3puQIj+zdpIoBb5MXvmFiVVz3Kn
aw7U56/peLX9bsklo/kfqlxodP7MvV77Y1SHGQBV7Xhj5t+S/HFMvgKSuzJtS49CTptvmoAaI58k
lsZ8AsEyrQQ4B0v0yICg70Aun95nh7Vc2dICzQ0J85e2Vh9WHQxF+dEEprFi335jhVB7xnQBLsyB
7edbYBiQ+tYnA/F3ClI35sbeBMTyM7F55qp84BpZKxYXx8TJZcBsyMF9gk+sE9/qjRawowFNxYZT
bs1b+da67hwoZGFXqLGTPF82uXSloBcP+BYT4aImVkeSuNSSkVC8QZsy2PS5VttEaQdX61Yj8EVT
0M6zgAgHiEA01fao0ZYWw/GlIDKXmddk5LsJcvbfGNHMjODJDVb3UlxllZPqjTugjiYPNqE/LhtZ
3Oa46DFjaH5DQU3YG9EwJGNZ+UjAKd0XNOueZBZ6BFAkEsoeZZ2LXgkbHLAbCJaulGS45xYD4blp
0Q0mhCUshOmkojbp8UR7rAsvCu+1aGWUCz4DPa4K6KoAbEUKnjvkWSRQskhr9QkviTBAk1suxYdW
6Z+Clt4okrGSI17YHQiFDQswBQtYKzG8b1OI0hkBlq2UriLjOQjeYv/L5UVbOF1ocMXO46A+4OOF
01W1JM6mkodPaCOMzBszCDeXLSxFi2cmxM2XgNl+ihHby1tzy/uHsh0X+uJiJesP9qVNCGvATyDV
jX8Q+ytKM8omNNEDdAc6UI2EdmRE27Y/VqGnqF6XHWP/PlfWEFtLK4WonhK4d0BZxGlMM5mWBrjK
HBQHd4FcO00yOZDnci/P5dLm44gjNAXymElM6AwR9H8tq6ocGkMGEc3BSkXveyn8Ig/6b3h6DS8x
1MM/OibEvFVuTpMU8rcla8adRLu9HFBmU2m8qdQE+P/sJS1at9CKK8lkuyDKD1YzImKdVhW5F6IC
fAnHGvIr4JM/7vUqm4wUS9rrxq6DJm2RNMco1CGVWNpj3V1X4KULJOa2ZbuL4mqH5qh9mZXvlyd/
wcfASXMvA1QeAlPh5LPRzCUKAk4H2meKTZLvCaNvTZZCdn16i5S1nAXh50LwaZD/w6sb3LYG/sOP
7szT1CGANFPKz43EqTGhrv6DKpInR8mGtuWmV3JoN4a2Hz+M7Hs8vKSNyyBZlvp1ZCvtTaFNt7VZ
h7ZSXOndj4Kkm0I7xUbvJcVNltyakfUKAL8dG+HjpOAefSHaUyA/GaHbdpCFRIuMTm+kEuzZ8oZY
b1P2VvZrXKALG/psjPxczcaYW4nWhgxjVKFxjR5kOw8PkRQepjFfiSMWTuiZJf4lM0tyExklNWDJ
sqLblNE7KWB7WiZvlzcJv+MuLZrwxCBhNcXgYqwc/ap1WpBWmJ4GNuT0ql0rIC547rMBCbdtn4QF
6RL4ghia5qryI/gT6Pt/vg//N3jPb//46vpf/4F//54XYxUFYSP8679O0fcqxwuz+Q/+1/76Y+d/
6V83xXv20FTv783prRD/5NlfxO//0/7mrXk7+xcA6qJmvGvfq/H+vW7T5sMIvpT/yf/pD//2/vFb
Hsfi/Z9//563WcN/G5xP9vc/f7T/8c+/g/9gtqr89//5w+s3hr93k77VU17V03/+v+DTX3t/qxv8
BvMfUIIDrsAEUB04SRM+q3/nPzH+wb0zjxshQI/uCX4BZXnVhP/8O6H/kC08c4E2APmCjsLo3/9W
5y3/kab/Ay4d5WYIV1iQU0bXxX8P/2yhfi3c37KW3eZR1tT8a852IZUVWIe+tUzA/KGr9MO1zDZ7
rrNyaiwT4gS5ZtmJ/jqquQ+CoX6w5WAy7C5jYM7SHgnisozmTsHqFM7E2NKWPJty76ht/1CRaTv1
wXtdxquSi8IHIo5HPzanfkKBHXItRPBtcR+ghBZpo20aXWEDEBmj18OE+ISspAf8gwrVA8kkNsh9
3M6vD2Eef6+ztH2ISjbu8ygpPeqHwYb5IzkwMvlOgF+yz4v652zl/5za+VTq55cPSJEhFQ4GHFBl
g/0WKQrhmKUyX0Egl+3JGopXkEm9TuE4nHKjrrdh1bb7OKjuxkJCA0FjGs+TL+ugaGAoNPZm6plB
ru6UUI7cqQWxKCszQKvSHemn1M0BfP1aBf1OLV79eoBkoqHX92AjfQwKTT8qrdnFTszqaNtY47eS
K+al4F+sy1A1tn4YZRtNqtsbs36R0RPyOJRx41E5OVEymke/NSSv1AIWAncJ90ol3Y0yddjIXZof
6oH+lBqzvdXTjqGKgcZSWyJT/yDFbQGOhclrfKu6a9p4jbBOQNt9zCc0E9BFgpODuoq48pOkFkrT
V6NdFNJN38amnSTFuLFyafASk0J5wrf2cenvkapRrqJKfxzDLN7FipI6fmyMd9RsXy6vsZC04d+E
iAAq5niff2hKCXdDmVRKF2UjWOJKMtz2lTRcZdP0pRim5rpvZOmUDXDhk3GP4OMnWropXr/d+JXl
8nPeKmtABkGgjn8O8AtIE+hIE/Nci3ApVllUtx2LIeTayIVLmzA8MSPuvR4wGFtu8tdmINOt1jC5
s6PekOyCsGYbDRnZD35ZvKpmpxy1JFYOLNH3uS6/mn1vvZA4r23gZb/7BTGOzSArjhmwdIPgXLUV
NQn3bUdyVwEsG8QjdXrMtGSNxWdhqjkLG8YIvCUcEBWmOisRPELYoQXhfPGFmBXAIAqIVLsw+JZP
sjNoQ7fLWDs+mf4b6aXk2AOe7mVaQx2W62s4h/OQjs80+lgAwQY4DIkZOKTzoMAafSPPawX2LZb5
dtgproozejsmMrslSnxrDQFZeYuLzhktikB9q1BG4ycAsn/CW3XspjiGs0H1Ms+eJD2BM9HKwMk6
gqPYjO2EVSTNPowisOf6WffQTpXlMVWLvCh90dOAXaVIKNyVRHlRoQ+9DxVOVGeYZCVvpfIv+RXM
4JrC3OJAoDneRAEIWOfz6clGJcoUouf2qGvPQRIpdjko2klRulegDMDGJRdSvS37QnsiebIZAsu/
N/rGP8Rt+yrJMQDCNemP7aQ+m36CP6+nyeQirJVONdMObdHl1zKr7s2uHeDi60PVWMnNUAxfrEGu
r3UWJPbYKPnzSMrBvnzowSMpjg5nSzcoYnlck/zSPh9d1Kvg44H6kZ1Cy3svqXTbN1p1mza1dETz
Qw+FB/roMzV7qKU8uDIlMITKWfEuj0y94z8biih/CDJVOqI0EKIjM5LcPixit66a8lb2x01bauFD
khvv7ajG4OGZ6CZU/MljVXeQog7clHplupaUv/hWnu0kI/7a+3392Jl0O4EM0IdgKurOSubFV9Vg
1i6jo7UjbRbZhjoFUD2U9UNJafbAfO0asCC6q3019zS1x72pJ8kulMvXj5srMYIBHUwnifn5VR4E
GB5JlH3XZtoj00+KFWhPaQ9QmKyFp5y1sv3h4yqfDnY2QVajVvpkV9R9dzCNHjdTkYNtGZWXfTlU
+kM9mo+mlIGdUgYK0Cot7VmWS9Bo08gG+qG5h9ecbmK/2A9gu9kVeYy2h6TMr4tWzq+pOl6RJIXH
6zrZm8aaukE8VLtYH1S77sPgFGRt44xVb9nyfxH2ZU2S4lrSvwgzNgF6BYLYIzMjMysz+wWrrUGI
XQItv36cqPt9M9PXbO4LFtHVVbEh6Rx3P+548aMfovmV7GnByX10VAKzeP9OkZx3XVxsiGzkYzHM
bYOWpwyPUIyhqYnC5raubN4lzB2Kdbv59HYhVmU04eJN+vGa2jJyL6bqIlF4oTOe5Oz4h9AJDUTL
pTqPxv90IqRL+V3tnGkfYaoz3ApwMmNadrtMVtOdU6Kg0VNf5w3VuR579zeKslNPflW8+mvw5fDS
AUg4d1E5p/AIUUj18eNsnZL+m49wPLFU7jHxsQPAYSS41mWJSPZR5lyGv6E9m74WxBxBnSirywBK
rXEH51yNrcXvjUeDEVsm9/Aimy+haPcmfLXs/mwwxOtqUIPx/NKbeDqQAY6xivg5Sybvs0pqnSIK
277IUIb4ySeW8bH3T5LR4BivvipiaaAnMe2vuQ/nF0wj0bFv92q70dsh7J4otCZlGRx9O61fkMSw
FLkwTgpMZDo3yzpeJmZ+jEMQ/er6addy5/pYCAlJqruoDvUw8LNwYQGvcQtL+Lfm7qMQCmOGbrSK
SeE7ihyG1XtvKtJhdqbqsyFKwK43EL9W5bPFT8gxp8fUiQ8lOXPIENNEwoNfUERTTy7bR33iX+BT
IYs+7PnRn5P5QJPSZihWsattNdzjr07gxl+cpAwOEIRGx6mJYaYejd8YXZsL2KuoGKYy2g+u/azQ
+Z1mjAnuNYJBdgzBlyc7kWUX0Irgf4u/RteQMyKbh0rxS7ddEPrJCz1D3V2V/V7IkLw+XtuVUXTp
/HXCPSzZ3mmFStkQzekSGIQxcf0bEzjjF0/gXGChe8xE0s/vOFNk5hIR7R5/q/dmcm6CITopKn8z
P1F5WTkYWVTNkA+DgyGSQZaHR8UAuL9PhY3D19WCYPSU3Yck4lcbYzJp9u1YhNHAMq9j2FE84Wfr
XJ9ksHRvfA26V82eqrCiacBXcn58gmpZXqlYirlP1LVzVgYYzo2fF86a1JIS4t2S8bSBPhs5fcvP
xsZ1KtZZ7DmOles42fPSk/kCRzFka4ecZphWSI5laMRuhFd46tQvQTyy/dB3P6qBhBiDMV9TxY6h
mM3zIhoO4+Nxzdd6TmsBw7VpsOqU1PZGoay/2aF3iwYOvjljbnOvYL3CFzochKPsIeh0eaaSLofy
Z9Xq6DiyMX6yUXcqx8k9t43zV7OukK94cZ+vqtFP3MQM6H2Ql1onRVyp+iJcjMQqjeFvXnnq6/FI
IDXwGzHrp8eOrRvb6yST/haausz+HI9JL6KDRObCDvairIhst77FFSxyg4C/jy5b71h9XzExpph8
iYl85lVFE/tTAbxqOLgEcyvjsJbnebvE3mDymW1ZOCTqihWtcurHOJgCDWuNUO+r0Qlfa13uwjWk
RywbcmaTR87BGPSpfBzwvDpJ2zkntEb93oAq2zntwrOx0fQasBoJbrpne0+Oe5+P6ghs6u8Jsayn
qjEy9ZjHbu5QipxX8s6d9RsQVP9YNco/VbzD/pLo6h5OBMZ8SzB/K2P+oxTYyqHjzQYygswM+vFY
L6pPgejWr54T75CsfRKgId8iLaKCnGZLyJli3r6ow8D8xZwnvahbOSzPYNOxyH1R70Fo6XQNrD4P
iG0NHz3Plv11eXRcNKqWlFVuxlmsnpGqsfMaT9x8l6m8WjkCSWRyoPPCvzjmgFSEA7gJ+icXPcN+
dIIbcdf5pcaJmscmHoqlNfQSkrNxvXI3WjrmtAQKREdFzqXSmEfxAp3TjpoC3AFnyzMjvXm2KJyK
xB0OTdLTPWYaWD6Rvj6NTLSFTMpTFcvgPqJPytvKW3emGRBBmSDCV46HOtYZ4Su/PC4qIDrrZRkC
TWvrvfU7fQjoWF+QrMYBHQ9nm+jm2rotTwmHZLQjs7qe+qYWl3G7EDfmWQIdTOGpRNxJReNikIBW
i86Z61yUa/DeNWNy6ILyqWkkKjs6eXuQMJDiLbR65x2Uw6q6Nb1JcRvSJ9WI9QlvMC4EJL+vXs2e
ECF3WLfMjcGnPxSKpyzZviKhIwTbx5Zfakh2L7DtSaugtuep6vidLCGUW279SpTTp3aiyERtoiXr
lCOLMemu8OldgHdY9ZZM5Qh70LYtGm+EmaAJ5otbR82Ru/5RE5hzuFMyX+aK/Kz7ubtJz0ltsISv
Qg1VPiozv1inep/6WGQj7bz7KGO1453HD13U87zsEQRamHj2Ukxoo8qDF2IT8OHsb/8sbDy8rFmk
3CstnJOAPXgOl8cJH4/5mcAum+m6XJBplwwfWNBFNCzdvWTuG51k9zTDvTwF77jtNk31As4J90ET
vCdcebt2vGsd8Rfrxq9LVXf5oxtY24VAQVqhWFejelYCL4EqxubLuDS7RU/2W+f5cFFEp/jklav9
tSaopob4hNoGBW9lbNb1Y58P20cP+upuNsBjDVscA0mJ8meKbklD+6fSrm9evbJd3dTVAYo78ewH
T9XQFg5gplsUCZx3xHTIyJAst2sJbsnoizeVqkC3W6YLgMC7FaWD9afYvgntJ1wzf2Ekti/8meJu
WgfZ7DGXF6IHtfk6tWI3cyxdb438dwt7sJ3s2LvWy2eg6T2Bwd+b2E4jUdeAYdJEUHOf3bo6M5ao
1HfbLiVh6R+XCj/X/91H/GNCEk3SZoUBQcTGOREMg/6DFqAR8IvA69FCM3ZybeLvu0XLO7q8Om8d
/Vcg9HSuneQ0TXWTrwm4ChSM4ulxqdp4JxGq+CKW+cfjC6+ZH5ymMSJHXyHIpLX/Aez4t54ORAJw
F2SXBT527X/iWb6a3LZMlI9WrjVwV6HV1besPIguRuAsK2/hGq03xHFUuyE0+j9Jfv7t5SkiA4D+
EfifYVI4/kdLmYxxjYHzElPdo0wyNTLIoGm1ZmzTsIyuizyXeoKuaUiqc8OouMVLMSX7ehgLnw70
skIee1iSSCAa0vh5bWq0kPE83MqGJfv/+6d9sO//q/+FxGHDYrZBbbBP/3yzVdmFq2wg82Veh+Kc
RzptUL/oYT0HcbSebc3vk19iukVW67uGyWNr/eBjq3IuvK9YFq+dSR9FJLbMOrcqFKnfcX2kMqT7
xCGYZxLKnNS4/lJMdK+dEOhn1pIVtXDJ1xxTHJIzXLcE4guSmoa7//sj/oMuxd0LKzQ3wqATWCZE
Dv9z0gNmNY3ueGLTR0VpMRmvEbwBYCmhatgtA0KHg+1udWKBcfjeoRlxy+Y/CM3+DRTc3gUczyPY
H2P01Ys3EPZ/4NX1UqGZCBFDWM8enKmcZkWc6gzudm2SlzlpAYw8DofGUj+FVDOB4cg8nYgWWZ1E
0y9r/BabBlxi/8PX80/0d3tjEJ5gFBcK6QQeef/7jVlqfKfHLprOQMousvMuSOPtb5USUGhX7HXw
2p+L56Ph60HLtXMTHhcJuWoHR6qrGwf/ST4NEP8fqAVkSoirikkCscjG2/9jAVX10Eei9LCrNSJJ
h2H/B2PAULKRY050qU4TBJpwqRXul0zGn3BIXl/F0i3HnrZ9gQyobqgAwLljc5Lw0D45tVhsSgli
mbWTK9L2L32jvCudVgzrkmVORQtnPuvSb3Xfnjii2tLKEfY5KoffDJKt06STV3Be4kl2Vff0gMCj
v9ZKD7dmoAZJv1uFgJCvw5RIzKkzL7o1NW8Oj5XxaLSS1RFoQ7E8bFX/+AMu/amJWeKxPWPO/BJL
+oXv9t5KwLKDVyr0mucEAZapy1j4xiP69EAaZivbFz/5dHd/0G3b1zIdndF7q5Rrdq1UKFS3Fk97
5MesDZSURAbvDJzoMFpxLHso/csEMwVsKlxPhDd/uww+uup/9aIIkTuiaCNpjE5jN2oQ3xC2qyab
MX2cLywq0zGK9c+w/1ugK/ut1m3GtYe4PqAdOw8Vl09rgu0EsRjH1i7wDWhI94EvPUT/xbgr74+P
AmvGwwqNPsKYsF94BD0FeG+Ss4CM50TS8R6s5d9gfGVRk3I49g7MZhV1p7vbuoD5VxLhsInrog29
suh08zWhLfotAy9zeaxr+FuGWdj4w04nqrvOdL5jRsp8D02DxoUt9KPUss2qudNvis4i93QvX0yX
Bxo9cQD4fhdUSFeuTAOHYO3xwrVRnS3bPWR0hdJtq8m9pH8zHaCPwE6HmrtAi7C+fRT+qBiWeddu
RdASqzgbYnUJDJXXUCTnoK2nM3yBl87Rz7Fs9cWvXQmOh84XKZcwx5LTWQAtB90KAFhndm8ggv7c
NrHjFt7cB+8bDn6ZIB9I3UjnSVPTv5CvjorM+0lHb8RyDd0LMra61HaBOs1Mh6AmovgIn6O0Ly2W
cYQc0XBGLjoR8wsD2DPTNc4CQ8J8igfcKnVQUF96WCQAtLNwmn9OEA69r72tbv//mewwaAD/bZiq
UEqfhVnRIK46/paIBQvDT5C57TWHx4u4ju+mjRokblTzwoWrdqodfkdOEGM8n1VnooP7o3NXaHpP
dWhRcgImzke7OMXstmERhsN3CrvNnHmNsy+DVe947apjPdkktZAwPc0dYiX+bK52SNgudoMPHoT9
2ST1cVVOdelQ+aRzrVosQK/b1qcHBZklu7Uv1w8yqpvm4fwM78YmU43/qwPv91q36JxHGVY79A37
VrbktVtLnF7U+zU15A2Nf3irGlzcgX1EFdEX0uFO9IwLC+hVHFdvAWvlzdWOYVLkYnl7XbdbYFac
FjGdUQB40CwkSFY6x700Y4qURHFmZYSUMm5POlzciw3jr3/dCVO83CzCUbKhRiXBmEx7nyfncftt
N41kMJLLQNVydB33Kpuke8ap04EDwGCW1yxYPJWt9o1vEc/gtvJeV2JFnIJb5TCQhcq9Gq6Pi5in
4VqhXQZV2PpHN+rYa9RnXRetr9o0MRrURmfeVqw4HRDcQIxkD6udv7sl1ldQiP7RSwqC5hP2x+jM
Ewv65XEsRxLbhNLJPlqdtXCdRhSPd99Z962Zhu7weNYnN2glIX7HmVmux2ZOyn3ox/pb4pcnzFlC
Ub3BYVBHiR0Yr+pogdOd1li1BeQ1AlTsrQ20Qa3qesVMZnF6tMddDKR1SeDWuoFhvDZ+GvYBrOxk
F6WL8PePFxdJ4uwpfm2MBAb2ErjdHimvZzjxD7cJQ2cuaUIMUfsKi0c2h9FMyEcFAeny0GLbKkna
B/M1cTExI2U37TXItZyayOxRsO3cKuS3UMDGPqjId2Kl/97IsrsZG3+3cVyfZzdoU2Ds8dXHGrki
riwqfBcCeWOm8tyWtjyTeYHLs16CvC1HBLiEc3+QhIssAEaS+wJRoDUnIpf9Yg5tq0k+u05dOIKZ
HPd1c++HGG3Ioxh5VOobmsPawHluZICMlg2RG2PsaXZeYB+idX9O6mrPicZKmKQRqURNDX4geHW9
4FSizt1PMelPGCM9m2Uwf/UhsBr4IhycRrs7Z4Aiz1n5dxf49k6L3tm3I/8Gby5/l3Aa5H3c8P1U
RW3eg1U9A3J/ehRJ8EvxDsyfMH2noFz1rb3AyR55vjhji2pEIlawjE1aTepngG79Zag8uZsjNNph
2yJWKyndFx8QYLHCEOJC26bNHh1m0Lk8pyA/W5O0Px0DBTAZdHV4IBtw8V9yup2cdFw+/UjZFNb1
cy4xmvqxup/VpG9a1EgAWrsfCe6i361+M+v61ndafncae1v6X/0ICtCdeozjPDaJYAIBHrJefEkD
36LWE/3zHCPvq494RkYXRJjVUQbxGP2MluBuDs2ky7s/dtCIVcy3BzNFT493teBzn72Gp3XV8mKu
nPmC4nY4I/QYH1m5P+OwTU4CwQJngcZtED7QGOigzitzq3O8IvuuXOKdiObq1UjMpuIMsF99U73B
ptyb+u4lNMG6B+eAOTZaJnmc1PGOIsGOMPajM+rgYq28GBzEOCZGMRXtdo757Sr33aSWtFm/Sk7Y
hxuIo3FBRPbK885OWMUHhY4q48Sr064J15M3hBW+JfXdYisEsOrVe78nbgufpyYTxgDi9sTLg9AJ
+/rYJuw0iRVzAWrgJg0g88gkfBz3Hp1ACKnw73blV4mMxKwC3VhgBKXyUl/bTLVquER+N9xE1CC8
zneR9Ybl0J0eLcFch8APUAkX0BBEOaucKHu0YpU7ZKZeQG6iWE1rT9dPpk3mp16GZ/zCe6Xs8MGG
qr4oLEyYfvmISYwMvy8l/dAtX79Mx2vYGcf1G0anNy9z/U5c4GPhROvXYSynlynaO87flefC4LZH
QQqyNM5DJLWfrDuogydhH/mATJr2Wxz1DoYo4/GrHYWfdr3Xn6RI4mDXdQNQNlM/9yUHCTTD2g8p
QOVx7Zb6gDlq1foaSBaosW7QOo2XlhR820yW7a0tVAKoaz8cHbanhSh9rVl1nWNnePOJODmrmr46
ANAP/s0LMHMS2Wi4wu00ySrYKh37usHmwuMq2PMJ4AcMUr4sioYCVRpL5RzzfbNVNeOCO8tdpv8w
zw3TuI1u/58dLroJdBKYSoCjJ6Zb/wle+JBNz6EnXQwbDShfIXzEUKYKUWBxER6dB8a1zovdIx/J
nCOPZFFigiN2MnO+Is52+eEAFP9mF6thoqn6bO668KYw7HVR8afbhE5mRFd9l26/q8PMg1TyolcY
Kub9mKRxFUWY9uvkGfbI7AhoPEkxFyfzx9PWX//1B+iRPVTi8tsy2QoNiNcdo7r0L+EyOYWkXfgU
wy5xxxDpCNYB6W6DQEi1jpODmur+TU20OWBoClmJcRps54O3XQDrmp2OY76jCGJJ0fNMNzPQ9dnv
Rkxlh+X4GnX1XwwhziXhm9QDFWrYBtNLYGp30/cU1pHD9b8vrEM0HzfutIcLv7wHsCEsJIzR5JFC
x9Efw8XEP6nymgwJtkXAJT+WaM8zAZO49wn+dzFvzb5a+zh7dHXESejBNZan3DJPp54+B2zmxwdq
0+MTsQr7t0UU2KGM4I0yxov3NsAedO+U5tmrhwAHCG5CqlwfLpZA0fqo+95xUd4eFyeoxZU5KlXu
zFK3BXb1318PWKzvyaQwOb7tAGSqLxPK82NnmpSv1PxFkiY6dpsQIapMFtTDjshRvNGa6+ewyZyf
ZHbnNPbL4WVYiT77fQO31QURZQP0KocHlAdWCki/vnbdzM6jDH6bcbHPpm5+coUjagn99immuv5D
CwEPv4Hp2xpv/W3ohhoGO9MfjMBqN7rVzfKCMVK9U3Tscqyy+VLG83yKZ30gwWVtQ9j9rnG4i1te
5qFRbVpO8i1uYvqtJ+yTIEr16A4gh0FpAkela4cuu9RZ1Ewfy6zja61i3Dcd5Sm8eeKj0zF7aKgA
R/XgP39VNOr/oHswOjKFW0M6KzyYoNTAZK8IBdfpsJiqqAc3fKXN6APloPyWLO7+wZSho86j0KmR
bWnA4teu/96Twc9sUy5HUAk/tJb8VPtKPFkXWyeGv/ZD6Ihdsy78Bei7NcB3ndU3H+O87GkzTDtv
WjX6cHjZeB35uWKLTAn9V21sqLv8aahqFQY5NIsuTqc2Zk/N9hqsXZ0TNsQrZoF+06hVH27Ejv3A
j3+4ZK6seh2T6NMyDTFX7f3dzoF7iaoZegq3QywQpXEKbby7l5qqM69c5zBvj0ByOQcrWJkB162y
yu2S82rqtcCezW90Tg6LN/Gd71hxRtalKYgjySuqWbhfckwl5sNMXgzTwQeR83srmcHx5pE9ccpX
7pTOB2ysP2PuvFLYcf81k+CsGWfvpeLeiTF00DN3DxOolrcBAxBoy0L2VAq3f3YMyamY3y2kU79d
0NtrbyCy9sBoOEic/u1FTuaP5dUfIvastaBvDnyy4y53LQSlOyWrpcCsDXgbQHYgbZv6vjRuciBN
H+bG0iNEoMCpodjbOQiC3PmzoSkm1LxTRNvhwJNQZSopPdx0RuYBAMQ8KLfRZL5GQP67pEAGWr+D
XhCQXTthnmZZAwiIDg8VRrcGqBl7pzqEoYhOg4yjPQnZimWINdzORdv/aDuyw+9gPnknIP2L1LeG
b+rQWWk3RUn5vCQs2j3g9CWevIPtQCSVyEyuCDfP1BL9DFhC7iktzw5rvo96lvfIhaWx7cl95sgk
FHyJ08V14Etqrb8Ufw5bMQmEQW5NksAauz4eYXb3OoWh96eiCPQEo5ngWOH8yCyv6E6arn5ebFw9
t9qCVvA7EF7bUxaEM7jOfj16yAqELsIAJFbyLdzuE9fRfVp1YZlDP7qix6X1AUXr9GxGAATcNcd6
juXbEJAfZoITf5SI8sUVGKElzrRzZdCjCxjn49xDKrtFnLguoIgSfDOh+gAcp7mxZYFqc+afQySr
Kyh9Bs5jCTAo33nfpNoFIRs//HoqfL4ku7kpk1vdsTjXIF7fSvDhcOB7fxzuj0tiQHFP8RVvor6u
sVjf6qpbUod1oIy2cEvPaY/mUcBFQSizcobyIazYHpbz7hdXGrMPYNU1Avh2MmYlMCjmXQhgtTwO
lZu3gRdgPNrBbuivLYpX2meMeBArOFq8LK0dMhzkffFQ41TDqy+c8YpSNVNBbe69qZpT7fBUUp2c
WlRuqQmR2uXQqrp75gMx8CG0D6rK/QSinAi5vBBQITbPTdpdorkClqTLQ8Jt++TVTu6JNTih4whz
Eg1Y6skoUBoRkIMCDrrjPPB77HjxbqgmDl/uDmoOYpzbiiC1NIbXNZK0a/8G3ExewpImGXdA7ybS
fkf9ns4rFV8z8rTQ1SZ/64FgNoS447mB1KWE5CD6Ba84gmMvXnZuIIc3iNzclF/demSfOIThaI3e
7CR6jokI4hdhA1jencvzA2DS1UMKbMoMdhMITgjr7nlCTmXWoAF19BK/lFE3ffmAPXbVdJ8GjUFc
t0mwJiQ5rbzPHrzP0plgx5oIH6Xsdsbxknc+tnAwgcV0hnG9H8Kz0Hv4kTMVAaCiVG163JC7f/tI
hjlJrU6UcHXDqSSfEohOJlpFV8dfvjU9vhrJxJBZ5flPHYn61NXYWzJXdyZXLWE7jSyKVEC4XPzp
z1vQdmiqRR4q6iNGWtGT8evX9bGCFeoZuPEuLMe5O++Hjtvr4xEUNliCsyTnupbnCB3bh+5EMS21
KWJRNgX4E3qtbVTKoyRkKjTmSZ+h49mPfrVeQU1EN4RlAVGq/Juh/NPfCm0UZfYI84yPoC9fxsaP
BI6IeeexsHlhWzEcO5KjfCbvq5JOPlHS3B8XUVaY93K958czOUUh9nzxObl1nA/eXO+UaeTm69kg
e1ARr/jzvG8G+yT85a9BzRKVg/jAYVDGIA0lBUUMgTz65ifolZynx6NpKp1c97UCsTrX+9KicYB9
KnlVCcoC1VF7hsUJeTWtFXmvnM9hhQNIJ5lTpjbkBn7DI5YDy9zt0/pVP9wrWv8567GOQDJoWaUx
3CHGUSW4v/8fVfg4kSNTZd6AEwoE56M8mErImrQ2d68V3bNvWoiKhmckAwYXvvjlS1yW8bM3vS59
zA6VphDRbbvL7IGsikXdnVocWwcXgTiZxE1y8sulSx/fYK+ibu+NkYFgc2e8ofwtW3QlDVazNo65
x4PlN8TCI2d8E8tJEqW2Nc2riBZIHuyKoSFhk4PXe2UWiNgtqpmRl5hK8qJ9wLGxpiE6II8e+TpW
BcQaaTeU9V6zaTpYCFRuYTcWom3oTrlTm4eLw6+BJD6ib5tPUETiReqYZCRCRerGPXkNluHklgl2
MbuO6M3NX83G+j8udR+cG7kA+bJBDTypivbCD7KVxtOLCl0LFygSXtcPzxvGb15S5pPs4QUi2n2E
CaVXtTWExLAGp4+Fxg92LE8TdTBEkYB5ESXLHloesh2zHNAryjzJioou3vlx8WEUfgh8c4paa06L
vg2imlAP2RFy+1JStD0bybX4gEzYO7Ss8oQJtCaNxgnbAMdU8G7Gn6Vo9G8hZvAOf2DrDelcZSwv
9d9axMt50RymfpOTQPpAfixQnp5nj4TnbknS0e/cl9VrDxVCNpihe+ZRUEWKnB8X0fjfiUpG7JZ+
Z07D1ALyRA34uAGDDrIK3zjNsY4S7CQDbibIu+EJI0h4aBacoaNDpnuXMP8QrxPZBRx5Wo00N+sx
c3s8Ska3YKibgIZpxE9vm8Hj4kUA5sCbDLkXr9+bpJ6ualnVbRXLF5W2fUW6e4byRt5jju1livlT
O0dFPPLyZCr264/Okms0+eVWnUDv0u0QkGlzIWFPLERsCu6PADXmaEnn3m92eqVq14hqfQN3X58X
X2Iwpv+OQYPwcyutsgVDAFkApipXDfAfP2mavZlL7OC9/gykm+RtNNqn2OnUvg46Bcki/pCZkmRr
jcasnGM0vHZcP0rHczMMU/qnx1NIns6VwDAqhicB4bWLvuOnPDcbb2wr7gBlsTwPJkjdqzVczlMr
P/q6NW9rXeqDqoNxH5Mu+IZBjYt0W1U0LbLRhmzyIG1NZ45dl1f170g17+NA47/oCqpcsqA5U1aJ
xzl6lqTR6bTpSbZjFU+hkXg85UsdH4IJqGKAejdEkNwXnTkCSWPm3XTbry9WrT9KGbEdnPtE0fi8
fx5nTHnTJQyyx9MkCF5ZSMbr5EL4hQyFae+hHn5bmwp31erZVMJdsAiDut51m3DGb9gZ8C4CsjZw
Z5zCfs/BYq3NIrKSmfCu2y68g4D/dIzuL4//JGxF8hXazZQtHfnz5meikAzdI93r8VmGhEzQZTs7
Q+EmHzKCNjiU0CdZxBHFFgqm2tW7qqNAbWd4epXQiQ0AS2Croru3UsroBYdr9njGOsvfAIBTbdIl
DuW+phYrA2jSU9WznzDtHyCnwA0qxnI5KevfrLHnWPjRr6aLdpFkvx2vX+9RAsK6m0R5Hrr5ZIKh
fp3c5iCoPSDA67fhcwP0ZUPpmKeijKLswL4ovb3vYl94bNyVxfHTY7NBXixO9seRySZCLihqMO+8
EZmtXclFN9DobNv1wszn1E7/xdN5LceNLFv0ixABVzCvcO1pJVLiC4KkNPAFXzBff1frRNyXiXNm
NBypG6jK3Ln2TlalLrl9RNLbfq32cthENzwsWfZDrE12c2jAQ9p17XfjrFOwzZt6bIdtoJGvYPxK
WtaWgdCx6PMmrjdujEk3i19Ztj7Wm1YdjWWZQgo6/2pgTsJiWY2fjlDXvpHbz3mcZSByj8mOiYf3
Xsgg9A3PVN7ysVF8rqNsg87bSFm9n7UYGehaBXbWeYoat0Gs+P+/WAw1iBf4FPOkcYEj6fH+HnZD
b34O9bxc2Rw2hKsotGfH5YcapZ38Y40zyjFutqRYJElZ6FNR7rjLWZ9G5wdrxoPaNeKBRysPCFQJ
sNd0/1n58EMvnfHVrMYnZ87BKFWXPxe9rY6EP1t41QrrqS/Wl4EJczyWe/W/N6C+vxVsMuhvNgOc
2coOU2+p2+441pOTN/YT1GYOn+0G6ZY3J5s79lfLWld/70//u0sL/G9VurU31tQAZLPxlywKa/ye
Vo+YuznXm7A1ECc0I19PafZe3Ek5Z+qr65p7Xty2Pb5opzauzcaYp7fSXyttcjAUsn4SxdImSzo9
Tvf5vFPUt3oaodE7B0uxVz/nTTcdXK0fLqLX7nENAEL1psjL4VAuwx49cyqd9CINgBZKKOv0bzjg
Am1ElokRZSc79OT6e4IHjIBIsfp/b9O42ZGnhj5xSte96vqju5jlizaosJkN9YPaW3/Jh/aYZZ55
+3cwb26qhYusm6MF4Id/Sb/+K1Y7Nhcc08V7RnxcGPkUzc2+91p8Xkxe2zLAXuY/8SjOkdNs1eV/
SoU+etXzcj99Vu6jU7vdy0jBo+YPx2FBf97K5pI17tW2t/5G654+m5khn6xlCSRcGqqFxkbuu5HB
cvEppt303LQdVEOxDJ91WZxYWC+fi7kk1MBWP7eqm5+tnRtdm6GlncYKUQPtp7paj83cV7dS+daT
ZY6JUPv6AMz7S87ectHWHWNPKt1nSRpkKtLx6Ej8Sf797ysH4YEB0unfr/r3t8qt2iGMmblzbc0g
ySvd72rYL5P/mKU+k3YbxZqk94eBufoBMpn9U3dw/1/9VDj4L4xSwvg7M+gd4/JFp95qN0sL/9e0
3+X3f8MYe5vth/uxGFB8cky5exftzaa/u6b4vZctAxmjGh5ENpNOtQ/trYFfjNnDgqPsrrbOJV6D
FPWb1yw0/NlJUqxE493kt/Y9M2DJE6f0kk3R3H4h/4qKFlVFTU1V+g+Zz9WUH8ul/EhHazhtm0M6
HEHppx69K0xrhBcx1dSJTvG92Vr5kkrNu+Lre5qANM/r0C+3YQGXRAVO+GQ/ZQ1rVI71Hv0T6Keu
e/zHPmo6q7YXw25hGymGcZBtD/o9JSgtmuxM2YMRwpmf6Y7+yyvmKCkQ58E0u++9MozHLK+/Bg1h
xu2M/MuWG/M17kZm72+S2jMkOx4fSIWjUNa8H4YYuE4KJF6UO38PelKhb6jaqYPw8tnOSj1IgLmw
Udm5ERuaufhSziaSsjJe7KVA2cuZ70wOs78tv6IQJemWqqPv58g/RARIT18Ps4IRl9leRl6b/wKG
rHz7kbhEGfrwlbullzgNKlYsLPLJt/gq0eAdTu1uHGKzJaS/obsnKK8T8a7tRez7eGxsbop08bdX
tS059R9WAWF28rDf110V6cTPbg6rqGrMDgWKVF4v4aabeyK1miat+Mw7BuBQ58+DM+y4gVwn2BQz
D5PcmKjNzd+UpIAzOwd6PlxStQHCey/eaWqmKp4m7RfzDDgHzzwWeCFPWVoxvZkLUHSf0EBadzZ9
ER7ItMzS2NzUU1Oui2KGa03n1JRtvBTleawHNEVZ/zE66qu9+jnoiMMWAnAMeLMyvvrOlx781TSP
YhX3h7JP46obK0YhczwvXtTr3fqE3BSa+/STUeuvYZUfxRqyQ12La0uO+CwN5EP1PaZ/pb8+p8X8
nVlLc28yeprJIuLJac7Z+OjoaZuktdaiAPvyNO13n0Gq+bRX4m+uLbHDd9hv7HkGf0MnkQ9N4QV1
/Wta1jSZCgSSrChdsPxKILLiMt617b9Ks7uLn7pmhGiPpF3Rxgz6enG0l710MYUaeHpkLyvOWdbH
D1rDINGvFwrHikj3bH7xTHe+uSRSxHBDBPIODFnWrSm46pv0Mgq/PTCrWAK3L37edfar01RdNDMl
yJCBPMu5SC1n+OJBenQ+Oq/y9S3YiwGRf9mbg8lzVhdp7PQ+GqHilNEX0z9gRjasyjzBJa1e40eW
lT+rwh4Oq/7d2t631IYtAttxqLrbIq6ow/ZduVHB+N/VhyZIXZzE1hrLRnMY/478Dl6GsRwjbdA+
S53IkGamO0/dz9ZpWCVWNCYrEGgQZwquZdz++KPDsvfJZnMOPAP+NPSqfCynqLRhwN2sOmSFfudQ
PffsrMdd+Jdh8qFKdrc6ESX5s67ldFwdqtiWqwGWovMxkUgz9UHdikPWLFdtN4xDXW9/0yoNthq9
EQ9FmJkCcVPb8RCkNm5wLmNHEG0kT5m21oGvyTzhsWkDW6j5KRXzycvv1HiDn09hV3PzrAuYI/qR
XjI6zjToGdSvVxwt9dUv5WHS5p7SicmMiclo3tsqKHxJNDylTDTBwDuiDp2qu1VEOG2TBDTfxopg
FcHRCVph9Nrr1nXXxS9OrN04jxnHU9eLLsDd/jLxBwbo5WQw+yFjp0Rx1Oz5UW/9+Ww1J3gURHRs
qyU++nFy8C+ILvH+tEbWoM2tnEF608d7zye2OPaWGChTuy7+CC8fE9xTY7AhZ3JSWUiMjrJC3anK
WNP6Y5W6r1SAfZDr3XfrOHCZCzCL6QxPxvyW6kYe5hXAyaTVD0CDH56+3K00xdPcGGyykylfJwt7
N6N+2uEMfTvw3axmnrQFOHL++L23J7b3Iru8uq9obo7zIqJ15mZlUDLO/WXuRFg7brjJvD81q4U1
raEjVzbxJlYpAhTjVw3HF2Bk+baNIJEqs+vT4PRFMjDiiOfBfYeMdx8F3/kOwLLMorryjcuD05X/
dauqY9cpgId7dkarexqfh1W27FUfQ5VgIS0Pdkk8d7dCoFqzyzZI6zVPW6QqQz7cyYmIif4c+mJk
Ce5cWERyzRYW8i9En9tet23i5g6MaTZnF50Sg4uhO2oe9LxIqUFlPh7kxuu6+y95jmCnL+et0Icb
Bt8+QPx85MzSDzZfkGmydUrflz8mpgt6trGK7NX8WzOUjsoKMrPV5M0UgH2I0l2w5saUZG3RBE66
OvHUf6Vu1957H1S8GRtqy9w1sL2tD4zNr8MlZ2BDa9owF5ENmO5y0GtUrpZpUNRg1Aw6V8OeqRj8
p5lSgW+4WdjbJMCn6cIGNa/P0PpQYzO5W5HbTQ/1xEuQ2pKjtCW+cd6ZHpC9qbhKaOq3ZTQSUnmC
LiPb3ZNupFLBPLqKt6JVUdoAL0HQeGFTFM4Nk1uf/aeNsAHpRtmecSBF/WIOidUxD89TL2nqPbZ7
32Ep9S+94DYeTOPADTgHG5zaKxvQfmPPe3Qt55cQ2RsYdffoew0hEzw41MuRkZN84azP0Eq/dQa/
AbPAL0sTRThmlK+2qE555ojnUn0qDqtoaIfPxqizoMmzIMejGHeF+paLCXxkrdyx833sYew/igw5
o/SLWHjypdlmjRZvUSjWRbCQMWSnYK5EHJtHZxjfXBf7jEWCx5o+7veQN4d9lIHt7GbkSPhiJPgi
KqdJxqX9x1IUGNTIaZTv08WwCqZcFZcsF0kdWDNEy5xpf8Xg4ehMjQfoRBacaA8DbfARs1IdyOyN
P/bFNvU16Upalx1RFNVu3mnhFjlIvqLCjJDt/NAwfju8ovBgBjc0CIDZMzKh5sDouQqCQ9TMV8sY
AdOwCFIrb8K+537bRpSQbJ1ODYEY4VSWXyBZ0L5acV1T/xOcB2rPWfiE/OHM/t9rozhQxzqDXPkU
BUWc57gDzfq35w7vPPmvTPfr2IApASzNcaMsuv001FNkFtRpDfY8CEHcpNv0sVBhHTw6SXRJrlGw
KOu+crJNiyfHUypMu47VL1kjY0bxViA3i68ybYwHCHmQoP5Ht2eIQpqMV0s8GdVysUDkf0g5tgll
KrC49wniFOejF1n69Cefcp5quhhtaDiJ/VdssW4IYqed186xg0oWV8OpTSrxijV98FvwTLMT5mM9
hd7YlIFWUu4Lr0PPb/eobNbqqkmGlFPJEJtQPqPuupO3uX/U0P7Wl1XFaceEeJiX2NRhJhdvNo8L
yiLOw+mKxZtkZHoE33mfZi5ye2uWyPPnmyoXGKZeexfqzbRb9pdY+jPQOolcvPYw1UnnUhTkLTUE
bsc3AhUcXJCdDFSP35NsEvrUXC3JWuW/DC7comzP20atZWORpnqPzap86VQ9BbXQGdVjTOtSjSdS
G1BV9bp70LZTMRqgdW2NtTzlXKT2y4sev4TZcmVOHvjp5h0LRqb3F8HmNm8Km2d89J/t7O70rc0D
U+KPuyZUp8t353pBin90VWaGarwzcBUllvuFWlzXsLr1acWEa+lvQ5P5NDt1Fa91+V3rMJitoRn4
E71kWXQnYt71L9Pr2bbW7DqbD4wkimSXSH4Tmww3oxnPdEw+dZfC9d25n6kcBWIGh6nYeiojnd+s
HJ4HM3urpdOfTO0772JNRb2qSdwcJTfrOkV4Jo6TUu+kdpcHZHBKr3rjpcFUDXLQkaUyvG6+WScF
Rphi4Pq2/VwGmnV/WDzn7Cz3irr2xws1sGYbDE8kt3qZ0dbzTW1ho/eY6NMussvpxyaVfjBc44gt
QktAjN1g5XGAgDgO+7oeQBd4AwYrYdhWnZzpIPbizyQ299gb7sHulRHlpsJEtPMuGZXuHPuJVXpu
NUdbyVHQ7g5RL0bcFj4VUnlR8lymbsprT8oQd/DDCM6OeiESfzKtZJWsf5ts88IkAeGzKqJGIEQN
OqFfsqqPK26mPZ3+6Ln/orfOltStiQ12WE5W2v8iSAAhzMIq4JquEfrbwdoxgLvlePY0V0SG7wUl
YkQFZwWiP0yvk+AwtaQlwsaaPmpfai8rM7SC3AzH/ZLN6P/WXSCmqWiKYCbk00vZsZU2gzjYdeay
TWMg98AhQsdFUysYv2Rp6jAkSAe6IMOMUmzNwSrXJRilXh0q7eJMZXqurMIPpQauJVDFp4ncCWeP
rdSZgmI1ssDT0zyuYfDMTaIwgyjZjTosfMUWGVmxHLw8ceY0D/G9nee2YC06eWMhoTVPrQtm0i/O
ufDtnRKtbaIWG5pa30lKrwK/yVXccLLmxI3ETbd++qPZB33pD4fC/0uhlR+a1X1C8g+mWjE2abcl
KIuGrAzPeBo5lA8ek3TUYC3uhDrzcd/yik0sYk6fvRUCsR70iKQVEeVTvEOfBF665KRP7QBCfYTv
hNiA2frTeWgXG9teQkZe4QrChLhWoieywA6rjReIbBgTZWL33QfhUHV4im/lVFX621AXRywFrACX
lRVODvkDqoNzDOoRCAUIsIoKowoLG9Z8wf0bTdXwwRIUL2Ig+mhj2DoAl/YwwtAbyPemx/sIQZv1
47vE6JnQqEDYlAh+GPHjEcpY26biaKdzqCYa1dlrmBjyP/D9rZ+5iCYDBWcAZK0bBhztyU5J91oX
44FvcD+qrYdT8H8KKr/TYDXR4qZf7jifOrJ4YibGIlxgoe/MJiOfugXcrDUBDcX/JTlRXiamgnAZ
fxT7kSIU8Cwx54O5SPMwOGxiMoB92n2l2cc8g49/Q/q9jWN26ZttinXNlk/9du01fGajndNtTmwq
IXC4SzJdWtdplDK2hu5vO8nnFjMQ5wPDE1f+hu0rD12x/245W/jMnMApnTvMzNdmjtwZWcYjO7xo
wtyjgnaOq5Az0NY3pM/8QBgT/T6rHGLseYnl2scZPPg2qTVP7hFcYdEYl21fONIv8Ife0Zm1DbuK
xwYLI6/DcR3QsT8r0+g4/5FmOSAmVBPnodgnlv90crlku0pKfXlNyRC95sX2Zu1iiwft2dDyj821
nl2pdkTIvErSkd3Fzs5nVFiNgc/ABLXmUDM9mK/e/q5MsTx3mvMTvM+6aLt61YdfLEZ5AGVzAwae
IB6DYoSupYlHHRb1Rc4VO/sBkJYKbL1pA+BMwZFgM7DfHtZZa9hUr6OIbj2JtqUbAunk8T1jFc/j
+wDsG1P55od6pWvrwUKSgX0G/Kj8SAjbQ73mC6Zcul83Mwk++BcvUIiDYfJVzjVj0IWIsUYfn2Di
AL6atg2EWZ3TXLmx34w7M+31Y5Dtq8/vPFgKSCcFCj0IIYL8V100W5wd23AcC5O5wPRDJ13gAV/x
kWllAd6X/yw6EAxhT1YiDZ3gFZjR3rbiubOSnoyeretZj2c7Ly1qdNwvXztIbJw3ODQbKS8j2aHL
PO+PZskb7QtqYXt4YfyD+80bAwF0HKjBK3iklp/F0Dmxq62EKRt46oibiXSj4WJxrXtdC/WALTRC
NYcVb6xLPX2WXeVejSEwZDoke7qeRoh+loP4fYwW8LDnuhF1Ijs7swlpJcdId7rsXNgFgNe+BaxA
/d3N45s91MlWm7wdTTkn3jg8ulmrUR5sJ87U7jAW869U5cax1aovBrnZGY3ZCqwMzFItNticqcW7
mIvX2XXOYLZkjPl6Huwu0Q+/Z/IUz7OtvkVd/p1rizfGn2kY1jlIa3zrxfjDl62Ia4Dn2K/1v/Vi
viDzyohubqWXcmG8yy9HNXPS9NkUHmobPWkH/o8mwseGLN9DNjbQKtilOou5+snyCHY9120fGRU6
fzloaVTsM68AWJVe1IfOKaaL22/HzZgzTnpTHCfpP7EVNpzvspXjqjUxMyHwdkwixAyClFBCLtiL
e8iFVUUmNaFtz/tNb+bjPVY3mH208FQhNdGAMu7R2WA/dG57SNdtYPKI0NN382FQe3syJ/MXWN2M
/tPrsWF9F6rQjlbxurkV06JyfQPvI101598hwhmPbIMdGMO5Y74QlHTrXID/fm+McJt28M/N3x62
AdvOgzXyxc6QLGHOIhImCSYqtYWR3Fq+1n18mJisBdWCG2HSKP8kUC12MxKasNUHTr0dJ4a7wWBM
zyl4BOWzF4my7kJE4Q4/wEV35ac51Fe3q20gXuM2K/HfmNcV1EP16My9j6jJBiPUOJnWaUA8DXId
kzjSGT7W5tqPUIj0lGqgv81HhC+XpiOveokalCZIbywO3JloikJehVvfFvWjkwUW0kXrjiplviYa
Acfe7r+docxvogH4MOaagoL3kywBvIpx55UWBwcA2TxofzfLfFO5Zib037i8cCh6HQNeAztCYPFf
B6+50UOmgMQ8IzzWH3k6HLOaN7+BNGdznIm41/fafC67uzDL9vANbcib6qtubJ+z3unn2ZOfiDE6
wQ2oxdLYiO+QDyB1P9mQZB3bofwwrZZsmHn9UkI2Ifovb8E4v81Sc65eebB4DUvyY2K5zuxElvvF
HycT7iR/R2k0CWokGiUtyDoYkOcPBN79l2/9E0HbcW+s1SXVoRHmyu34HrWLq/fqXauHo97Zabho
SsaOXfC64L/jkHyBs9JCbc4+F32xj6bMcChyv4aSCA2mezqCtpxIbdSfK6HSZKwspphb/VGQsmGS
CqE2OhdlYflJCRAsXZ7FXhpP5SzreOzlHG/WeNOm/HHW2m8bKJ8+jirSEzCCzfZnSXWMhQ1X6MZI
6z13p/KxDyTDmMwczEMqsLV2a7mEFZbYaBYqGcY1sAalTo0FO4bB8rV2my3RFuud5M6NyJJl5doJ
54oul0YHkWRe3gdt/K3Vsgqs3VIYt5AAl7p5zTReU2WsN2mcu5GcnV1gBFEmLJ9j/Rl3YtDwmz57
KdTQYBXROvhERlhmFQn8+ST7UZ0CW7BtZ2jmeJCS1BW9eFdWcdmqWh2FWVDw3SOd0/qudleqIBvZ
DlgdbAYT0/FLOoiHyZ11PrVZ0c8PFZpPf7fzDxnNrzGHe5t+5mWqQsKosMelWnFed+dlaUstaWyX
8J0OE01p7C9mWzwNDUs+Tbt8rrzldXLR4ebtbVNz94rvNGm3+TdOhvYKU/rm4KBajfS2yvTWDOtr
1t4X1vXpK+MNGj/zs1jR3ytBva0+e5ZZxFtqyOv8Sxk6zTwu0jov6AamTGd56rYGbjFW11b1sJyq
KiMiYLhe6XY5r7e/fWpEulla1xk6W6zDh+FvaOcjv7ApCXJTRvpHDsV4WUo+KX8njaUamBoUuqyv
Rp1W//sLH3EwMfKJsy3dD3OTfbdeea/58j8WHvSDXeQjqJOfaLbngjpQI7Pwr4JYp51jlEng93Hv
Rr75qjlUFj0/KCChsF+DBbs3CC55AxA01Z8cU5ehbM2Pcv67IgIES6Ybt3HeuEzdXATAxl+rpf4r
GhoeawM6lX+2bAQMWBA+a9v5Vfo03JXRB4tF+6Bq60Pmlkc+XXoyesZMQmaoiuiw3UYVWJWHVhuN
Az5Fk7eJ3DyQjbhY7PxoAlvgWCpjsNaZVeLOj0GZUNAe7Xgm9UhlSMCZKhNrXkd04EU/djWl1I4J
V4cKCPYFCZGXdLG55+BptAhLvOnRFwNle8cKXKjbJzseB+vvxLSBTNOvldYy2PUxpoCvH2c0UsYV
ihp/z06q05G6gIFouaw8RKlCpV+5MAZLBN4qgNDlm2Vlb7bGoVb27+SDYn8yFX561fxMtZ0LX7Po
9mYT3t4zaO67+ezq5d8pT+tz08pPOrs3b3eLE8gsoQdqfBl9rz8MCNmFbtihtXrokzbCkPrcSKsO
dE50Ua8/lw1Gyfybi+kPn7kRuSVyeFlk/UcHy2yuaUqzNQ4RTrmDv5biubZlpOV7UsyEhezdgZES
qZ2jl8X8Rj+Ey/DCEv67z3E1FPd2G0TL1P4rVxicqTvj3Jk5B+4jBWccTqhvv70OkVmY9MVzv8Xs
N85DnSZMRw3MxWwnrkONxFFZk/JV9fbNEpQFdo3dckccSuhxP9JtIidu+ihktsbQgUgggtCxdKW/
prwjWC8rvYT5LzcNIUAkfcTkm7bRKFquDpUyTNTsa1UufLS9WURso4lsD5FEbXRWfm6/7r6qz56x
vs8eS+Czqj2jp9VR3wBx9Ar13HUS1tg4t4Hh1gWpJ1LAWrFhGJBy40HXl+5GEhfTsTnac2hqt4Yg
68edpU4GZ43I65+FQjkhLukMbBE4es3sbZVEBAkMWWl+3GniQ51611xnutWSjAZfeTADO9ls2DJO
2sBTP7ZcSFqBSOBbDkIYg9zQXdoHw0IqoCZaw8nMbxU+n9hSXyap93eCjn0ClVFFWYsI73QbnZCR
v/SOeWCymyaqx7kwUTIWemPQ1Y8Hu21EWJkVk3/x3uULYXpw3pYF2Ixl8sTcA9/EfneiOq9ysNtQ
ePWJXCsskSHJfizgycTfGSbeZy033YWvu83JaJxXM299UAwWPU4UH2OKPZthQffV0+Jvxa9JH5a4
97aBKS4PYsZxoiuKU+WBc2jLFhJzGTe5zQVASkKQGvD9KZb6VKDPux516dyirC+7QajE0m40XxSf
hITwn+M0YJKmgoq5XEisEbLAlPMTPTq2cbOeUUYg7ZyMxnl+b8AnW5FWL0NbHxcxzbE2pFQ+nXda
EQBo5H1KNcKwONKqw1x/dDtPZZmavzNhNWf/rg3eZRRn2HB2LH0L3OVZTEixX3WmjqDX3gjFwRJB
HmzkuVVAs9tHLjlgEZ/7yZMaW8k6xerSvbmqUZghk/BgHkgOnWilwrZBaUMHzNeqDj1yXeKt5Se5
Lp8BBhLBeSdeNLy+/sAd660P0slAg3SE8gmypSh3nKTT+t2k9Xr0m7kL7ZZp/mi/A17AbLpzdUO8
IWnDannJmr4NJwZzzYROvjiDjHwhv0sc6Hrv6aQYbMRLwbSyjYZlr/epEYSAvMGRR7219fzqSqLa
4eWnkc74h+J59ov35c4n26xKNbUWE9wBOurZz+z02aktJtn1fnMq7zquWtjqor04QrsHgvX/1f7C
UnL+SFQPe3NpSLRpMokk7GufGUGnh55wpcDHFowrEulZFftFZOmLbhLNZxBYtm69Rv3P3ltMQPeo
RBY+YMgl+dSniNBdliPwnUGOB7tfzaeFNBeRo6ENmQfMvEs7cJuvlbyAOCXtnUZIH0nXLYJGS9E1
sZw0oO6HjRpYUCeTNzHgtSSvZlKmd53TjtmFy1Mkhh8AOBfDyZxo34kJI/DQPbZEhPHceOdtHu9B
LVvgl+1z1+dOpElK7WwyPxwTC3n54s2allDiiIRTLhgUCbizpUfr2u3JHYHzNu8n93F7wiZFAkNv
Mabzh8vOiWBNFMFGJtZTUVQHtW1/aeXqYHd4aulONG1cr77cLth4nbhXW2wP9CBKiTFuuIMnXFHn
TRkP/tj1SaXkD6t3bpbl7Q/DQopT5i9ViAZ5ako2iBTa1oQUJsQNoXtkk/Uy5z1JGZ2oEsiAKRTu
pbfzLYAwjB1p2We8i7wKa5XG3rIebbV86XMDiNm1LQyT84jkSL2JZhA1qxHFzLP3686gba8aK6EM
hp0gUWViZfNx/8nemI8FR9BrereIrNVX7tfNI8FnD0P1vdbLE1KFunYOEhIh95ik1hqLDaIO8M25
JTg76YVro5nnv0pib5gY/l6IxASxHbGBY7GNwTH/Y6AmEDzyR1us6cGZrIy0GuOnVvq3qmxuhpV2
EJy6FsE1P2cYf4qyGC52g1Za68abWvTQ24hakZP6Oxdjk4CGaFwS/KHG3+TOQKRY8NRq+JAVk56R
M3p3eISLmibdJ74541069neq0dktgAXE6nlsY7PffowsXaSXoC6pJH1A2rEpEhOD2QhoHDUiJWLg
yjLRkjW4/0iznHBeIhXJn2WhK3G3HYqkh2XHZhWMgthLFozw3EAF7XOGg6D+a0vfDSG5PrS2naJ0
NxJBjBUNcfYD5yxkeV3b3Pi4xXUV4/IaCMlfWJabZOCpXs6gwXBH/SAKDAOpd2bwltR3eH9j0DHl
y7PRavgDdQtwJPPds9W+DETEuNOhcoHQYC8+/Eppgbf3Nt5FPZIKMl23jDsJXF5LKirPsdiq+l9d
of+a86ueDQyEeZzXfqCp0q3suXJ09IfHmnWbB6S4qw74Ehi+1kUFQGzSjC+dJzfUv4LVL6lzxsqc
JpgmgnQ25LE1RIInxTnaexYzoLEjq9ERAKwtFve725kbdfV0uv3V0eK2JJ7bJZ8fnnAhTWZr2Kxj
am4V5avLrnk0L4SPZVdfZBzeDbJTG/sbvhYKzgMuuIV1uvZWnIt6IqaGCbKn9jpxzyTyjJde6G8G
MiPJlhmID9Wgwjt2xcn25jtURhwhie/j5x8M9OZBtc/rpG7LYIKzUz50iFAgwPmtSXM/yujayW9A
xlgfJ0lgqnY3kSDo94G9utpRU8aH2kOjeF0Q3zP+ZZRvNP22MQibpVlhkXPAvkb1kKE5nle9e7Gy
5qBwknLgDf5lbacnw5hoT61uwkrt/qac7qFPrn2FZ8OpK/IRiCi+9aCtwbCpB62bxTmzbZzZznTr
8L4lbvlkak+GyEl71NHZrNE7WtROwd5pGQ2jp2NxIwxYrN3Gz/D85F/ORasvoFpDnj1h8hUBSAaU
n08Cxd3YR1IQXwdUHGgS+TorD5y17kT15kSRtSKbHv/FcclKcXfVzD5R8Pwezz4pyM7F1SwNIUaj
AQLutXrXOXpWkwVSuOpA8wRl6YJyNgz7EV1+/ONC/4+5M1luXOmu9as4PDZ+o0s0kzsg2DcSKVFU
M0FIqhL6Hkg0T+8PrONr+9h3cGeOOME4kopVFEhk7tx7rW9pOUsXJCFzA/4cXUroHkKU9F6AQpwB
Pi29+x+jOkwOqICdxd3fPfeuZt5yG/d8DKcGR12E9Bmt2gvyJAC04F0bzFM0BWHIcxWpzKJ4hakq
Zn12g2tRO3PlIr8GEEOm4mxU6twL+1ZzQYOt02QL2S8zrfbuF8IQPS3XCSkg0lc4kQjWE2TNVjec
kshZTQikdjWK15cmx2Y3leZiEFArCh+bZRBCNwiR8r4AUOE8MKlPUuZPbgfSTFekd/+XNVHgsqgb
efSL2GHnSLBlyjC/SvcTNTOF51A0mzt1gLo5WgI8EauQp2j4f6iaGc9UrvFaF0GN1lHHch2TcnJ/
x6yoGPYQ+c9i6MfjXZIKq8T07ii5HgkEIR5GsMbrmAFLaml8o/N9BCZhPmJnr5c+VBasQmOE0lFD
Tyn1WPf0Snz/wa9lZmteLUrmuZVLpUM1j7MYcxnN0g60imvjFauQlIGqnV0094d8oskTtsZG6+rz
xCzleXA3zcDQuY9zZQt1e6cSQvJUMAT2CKpghqlgC7Zy+3R/fpciEXAN+yYGPIsBOiRDSTc2NY6k
xb66k2PsEaZRXwyw2gEW3X9bKSYfpknBP6MPmA9HGb9g5oQUFiaITO/8XlVixATFgR+XjZqaNBXL
mPbXlnrqd15QQ8D0YCsr5LgJFHItAkfEx16m174pe0ysboPDDiNOYmPy4+Yx2MAaTHN1dWWNfDcb
Vd2JAREVMhD32uS7erbZdcCz79koBLMXq6QLfAokUOw0acpFmdkj4unkpKnNsDQxPxzMwgZPOw6+
F7Wsjz16OEUW4teQGjjd6O92oKzGjF0pxSi81LT890wAOZSzrxEDDtyIaYzRiIbDCbD4JmzK6AGV
IurTEB6/NaXJU2866zHW4BxN9rN2N1E2WfWY81VTo8ot/Byijz55tirqr86nR4xaIbzk2mAgs+Kt
iy3GLUPUTm9DTMWX9ec8lOXLCJ2KizQEpyR/oy3cn/oZmJ/quY8MtjsPvf2uGiYnmG4oM6/7wxBp
tOxY+uN4jivK7HoKMN1k4wG7e3OpTYrFOz1JC60OqV6BsjbNgrWZI7Zi6bEO2fRL4furEbckBl0+
XUg4nm1IAMswdIubXhRL35fFWdeTAq58xobUShuyTDxb3PGporFjjG2WzlZRAiSz86Rbn50xsu/H
Myx+xhn46u94mEgip7LC+KSlsdS87E5kYfeNDsjV6qPOZMGLwI8t61b9pNuU7cfQGAhfKV/ugHV7
jEA+pob5QPDlxN5lnxWRsw4YWnoYyU72c5o34xgif2xiE2NYr9EylSrd8Pe6Gzg/xh1cGlhAPcrE
RQR2bJ2mgJjxwe0Tm1iHwnXTtakBhA6IF/PMwI33IqckblmAzwbz4tkDfb+oSBNWZRlP/II2kk98
DXdbYh3CODDoN3sFN+DWGXu5RYmbcUyelYJmNh4belXhDOsKIGVphv3Yz/480OTh2jdwO/e2oq/U
NOSgPb8lfthgWE/oyvPn8IYwuH1QlNBd5zMeEyuINljlKccpvu5qn0ny2O8LU2iLO6uXws5d5H2f
P5FKaq/zBl3efzw7UNUvcAf2I/H2yYLDc7pNjfATqfkuwfYeDUW9MelCroZCAwcPDPyBb6wTtzrc
cdXV7NLIIxo2Wb6LVHErwnZ9x3PVJgr7O5FuyDKUEe00rxvh85Dr9cKFgnNfEDFUgr7I07XVpEgH
So4/xFJwSC4celYYPPsh+INSK7JVlUn1eN9si8j8Fl0oIXnE/bGdHzoVDxQ0bm0bN4+MRo5s0vP6
/u8PmfNu64X6WPbFU08vgXqJH5mW/132IIXuX01GnFO8992623IiGN8M36lxW7fIEUo+BGI0jScl
b1ZVW8uPvKXGRUxonIIii45oGPiBpKEhEK1R99xaDQmCM4xvQj9YMnR3ud353hRk8Vva2YxqLYWT
RW1pNCXmiJZUfkvfMd4juzpK9W2o/Og3RBt0HBot6j/UoKYQ8NT834EaYrawcACQbnNTFBjiSFHe
6fFKu8JVUw3BWktQAZhIDe8MmRaBwEKjs25YVTfjHfUXMWq3JMuMUx3d7gut77spJLXmza5j1WNN
cR+H0udF5MEZmqJ40sFY9Im5grDLpt9X+QlR2QUmvbI0jYBfbqZ3Kpr/0WMB2eN49Lc5SL/VHZ0g
g/48zCa3OB7L3ajY4Us+uk8jEPaHsdKily7S6LLZMUD3+YfG7IcT7OjtUFGqTyzcrVDig4Pa/FQM
SUnvDVf/1ABvViS40dLXUNTaxKa0aT1s+rhPLk3JYtyYdHRHdrpdPIqnP2y0uIcAEAQzXiXdIBGB
xu3TIogq+RjVWOUVDb3BbN+ZcvXwZ8OvHOmibGdYhdFPaXkpg6HiitbWf94c/FIFh2Leay8BMpHm
Nq5t0JBN3r3ENB1RuQ3KYQhxrKD9bY6BCUsySk739UQJ8gEanW3iWAFBqFCFLDJulO0d0D6N7rSj
T8HBoWPEaCdV9AXO4GKzYh0rTIMLta2dnaom1arvbego2M5XQVEPpyr9uVc4Gfsax1e4T3rf2usk
1ZLDn/29SOzxXDjlTZrCpX/LahSaGAMRfFQrI9aeStJ3Hhw9Np9iZq+TVRJFopojZWmg06zpdpZb
M61pDR8vw2jTexz9HR/K2utcPyUhO0SZasu9iqLqsfUL5uIz8JxZknP58xIQFSrofWS5NeygfB0R
B85iO7AuTVnulXjOVEHlurdC8+YrfrrRIuaOaANg4sEVKlHab92mjrdssTSegBlxLecnEbVyJjlm
DlkoLpaCES1LfIQlLP/4iNFS1dm3CY2gbbriGtTqCQmgRQ/I4isKeE/BGX/Ne85WSmxicyubY2zl
1SOuN84M3A6sJeMbHm84bPPvZOOq6qTCYQ27+5pugXYsC2vZ62p9vHNjOlH+hfT5gyQz9FglRjnI
vLRHxcyEn/GNqOjslUTThOZ3w0iA22p1h/wmTISM1jAvMijBFmRih8znIU7D0rtjZDQZm+dAhqhe
Ufqhdf8BKMLdwf/0ItzgmgZTUYvH+0vRaLKXG4lvjWXVV1ZhhzGXdhLqs0Yd37uQ2W3WNI+4cMSz
279AOthMaRx+BmkhvcTU6E9GlrtOVOYp8Gs2d0xqJ6Ns3SXGuegI3bPn2AENf2SFARsYajzb5f86
smCfkRhAC+bm9mDv7gDj+6ovQmrlKrB3GkokvJQRKJ4K5jG4QACPDeXk/dxWSl33EEsgHJ9Paoip
glWTRsVmDo7A/BD9kKOLPCPw10NGSYvGz9jiQkbZPoP3pd+bu7iX+KFsC/lh1Q4raTGMlnfugBan
uz6BoojmLFo1phtzLqFEtmavMaQBBhrV8NWoiFryRPcITSIKJ/ehnPz5XwVnCP2XeqkVlbgZDqEw
bhyJLQoHcZNOyNxVzz/yxk6OOQgrViMSZbvcMpbajMAUGJYOflR9DybepzttcqzRsahjC/+3cOzn
sWndZV3/kMuIJVVPeSh1xoQgaj1ajz1DHImWFqPf2snMeKf4/lVAHHqsWXuqOS0GOSp/VNJ3KXrV
/ZNCxfWhREcMEmFaj21hrkcqRORaVDq9j5LofiQoCYXeETmiTC0S037QnnLfpJOaVF9lNSqM4eFy
CHCai5ot575W3ldNVs8y73RGwgcwaoXHQZD0tx7KlFPQOLi/qlQLD4h6g2VbAsoWNqykXjFcWFf6
VtWCH0nbeJ2OGcPVe7JPf0SIkm1d5Dyb0bWOUdlG16w9UtGXb62ZUf/UVnQFCGL/WXdMPgDzM9vZ
6hFNQbN2Ctf0uG3tde00+b5Ucm4ny3g2waFULblYdlh/48o8aiqz8ggj92PvOz+YznQacdZPDqnw
3FjydYrMbg2FkdaAb/rXgphPGVqbCSGLhzK6eyxaZTuA0QMAziSU2RFOzzSCex1wICNWHal2B0pu
LuCVljiS+6ISqA67hWiX3LrTQ6BPDBJZyXqbT7cMx01eUVSNFqZnEdLxzXNrJxHIHE13+AgIvDvY
YnIOrJGESQtmXilr7HPJeuZnU39tdA6pTmreWLbiX1HaXcwsc9CGBHsma+OypKu/HUutfnD42C6S
mtHZUHT28r7bz0Nu2mzj8f6ax/Y5d4byrNUVvWmNuuCecmLAvt9Nrbq7b2Zitk/XpsptTGqZTkzL
nEFy/+5YBe+kxUjwjm7PBbGdVRTUT4XW67zLjrsXaX8xU31bzbFWValfml7BBGDJfaTjBXemI8iS
boX6NLuO/jgBiqCCSjn+idnwDuHIYLIoAYBAXHzSoLPuuWHQRU0dNbpB7opQZX35jx8kqS+2JKrR
lqzCsz+3FMbU/0EuJtYYrr9prxrrui9ESq4JTEqBU9ezM8fZc6T8lMhtGI2zdilGQlRV6aP2m6uK
MHf2VgR2odfsi5HHz/jhWngzgTObxVhOGitckkvLGAxjKw1kWXu5mu7CoSFTrkv9U+ciL6qcpDy3
ASNZnU2j9YayMZa4P9/QVoKYxrLtCaP6mRAg7FK0gexbgcNJLlze41AyV2H6S1bVboqxRrI/BhtB
PMCpzCVlDtMMLAmQ0ks/RC43rNViIKC8IuJtZrU9hnX2+AdJLEx33YUJIWuAYOcDdFLTGoTzg5Jp
jlqFthPObgUO1qCumKrEZChV1YuVjDFNODoiihbvuTDQKDq8rPdvjX73IqDTeCLTyOeyOSE3bvRR
yXyTZulrx4jzQWnER2LRFyxj1v1ce0Yb2L8ICSCu6Gai6H0hoWX9kLV0hdVCWNckVk9RCNe/zQUU
8KzPdv9CCasH/YAE09KeHf8pHJg5PVjia3Jo1ngJkrsKF9lGr2o2n3PiP7jOi6a82PqtNm6NeUWh
sqh1a2HjvDcNRNXUPLqhLFlvSZHx9rm2JSTYALHSbtp867TLrqnwrH+MzaXpLnOj919UPcxtWk2C
ysJ8LAQudyXda4RK0OcNbkMg6HtMy4qKa8DHGMEfRbxd/UAZiqZoh7BmS7P7Q3VnwWxNBkAzAtus
nEVo0OboCVmqjOZG1iRz0BDzIOL0c9Oaz+g2V7iz2Hli/bkf3K9St1Z5AVdoKkrFSwJxbsr2qAMS
oYfPqzDjbYpXNCgkaDxbZAsml98olF7IJuTdnfOQnFzsDDueQTsmet2kfwq7duGqbPmxXz9zqIR9
xNQYd3TrFtcGxwU4sgT/SEvTZVwpWLWRO/d+gqs9JKcIUqrmMNmsDCZYE7kIZqatAg1RO8pNxVBJ
GXN4+0gR3eb1+p//6V//lvr8n6OJ9b+HU+iqMDRVYzhqapamib9nqdZV6bZDXNHVLpY97a6HcX5I
nHPSUO5X5lgyvOLB1koeLPuvL+/fC1qSL1UXGUyNDv5E93ZvBBWQAyVPSXQwVKxHQhiXPw8l1W3R
c+y5/wp/RXz/Fa/8t0zxv335f65Fxn9/Tw3/L2nj/88U8v+N2eKm+p/exv+WLX783bb/U7T4/Kw/
0eK68w8OwIT/ahbYVzh1/54srqv/YPSu6q6wNWEYusrn4a9kceH8A4m9QZSHTm62Ci7y/yaLC/EP
/g5H2AwCTQtpufb/kyxuQEz7r8hgEpt1gRzecOCzGbyUv33qVNrJowZOeCnJBw/zrjzUSoojQE+H
lWK0+EVFEhxQeOJcKfeTe0GNvgwdfGF4GerRgwZXd7i7yqfW9xdo69BYEeedN47iWTSCnAKrZtzk
Dk6UaJG4nBuCqbNWOKB1zpnIBhl8WXs1vGZldk7TVLtllv5oAqGdtORtanKcRnLulHdMUKLuOHKI
EDSi/Y4B1NgZr2k0qV4ahNumDNql0iHxECQV5Pk5DLEkoHs+VLFxssGH0sZ6TfXpLv1mRJ8I7TSq
/VEms+Z57nRjjenU8ET3ckEQDW2vwly7tfFmW8DWxaibnqV2K47B1G75MivcrzwqPkE7TLHxK2CE
aFJw4mhYkJS5bhX5YtXlzuxHuv0hcxFcF2s1SC+RaRCslS+5D39n2jvdYwJYgawh70OpXpAuAjnx
MwjLg1V+hblkDfcfej29FArzkXDaUbYtm/IVeTQ+SKYQAWkAtrNGIL/Ja3IxtHFjQUcyJuWExHAV
RE6+6DPjiAZ4dtUKVl7aKUWw1TJ/42I8qOxhVY0OerJZHdhYm1gge/DlVxPQykYza9VrFU8c2AVY
oWp2q/L2FiOeVX9HdnGeLzKegqXljl+tiy0lBIvml0j3B7xX+iohjVujh6kY1pfEY1DZKewPQOzm
yZwlxjZ2DuaRr6ni7oQBXzYatrMmFk/WrraNiwSCgF4MDQuTgCKzNwqfOkR2vrMlPwOVAcbUfcof
cjpUfg4xR60mj9XIrmZP4il5dfOXiiEbjMlFGJ8pTr0A022APEfq/EWpBaoryXduli3CfIDC+xbE
Jv6nfkJMNloeIzTwnflnak94qcWwjEf3SrdAP5QGmg7ddtC5YJMrau0gTfNFymgP0TcpQTPr5Cq0
34RXo5tBGlZ/JswikkH+ql+CIji0zXAt1XhZVE5MO7pYKuUMODfUhsjI+FGo3Y9P0KeZMBsDubLQ
rWKgl6C3HKaijUEag09TFa6DiownADeWh1gnUzV5CweM97VmfhCPIrD8uZA3JxBzQ0VsoilUThlR
6WWOXa7bAs8EAOO838gyRwNNryrbY0fyetouqDHoOHwa4oNRgfS/oqbfFFka72RoRw+qyI6Zqhm7
3i2QDXZyvOSVW+/UvC1XOOhT7Gi+u9NwdauDflKbBB2rxcQXrW39YKfRi2pm5jUL5jKhmLW57cEN
5QWd/EKtkbbhM0O0UGpPLl4FJqXIuNLkY9KOjVWQb5Echm5AOJNcUaWQ+h1+y+IpVE8tpOYcQYhw
k0NiMi+3UY7TQMxh7GjDSwC/lidB3ooWY/tT2TMYNsVoBCWkG1eWRD8O6QrjJmrMIwRVD7TQQ8t7
b2kIdnKQDm+95q5GfY9RgMQ9pl3qs5QDiRTVQohPhNbERzK1S77zvNg5TLjKDkY0+Twc3JaOA/IJ
QHOczXIY/yybk1X2q7qINk5F7CHSogGleJc9axX5uXmzkciq0lmdp1+G/M3qSz4BH0ax1el121O1
9OW1nQ6A9DyQI6tYffAD9TzlF6o/v8JIH+4FpDETrQiqUurIoH6gm01nMfN8TdnYobrJNOUAA8kr
jEcXmali1ASbvIeDxr02cmhjFN4mKPLniE2j3eTIXmBWROUlVJ3znF08aUyjUGJyRCGcISOAI8xf
82rgnKoivxkw6hLY0BpLBV5pSUcOwfbCUBiKta55G+N0rXJsGQBS5HRBUw6rwUjU4VZiOpmsn4bE
BIUQqqmh4IvL3dCGOEVw9eRvIG9WY/1Kg2vGksT8YIBNE69rVEhjlD44KPgGJ9r0Y3BDjH1OBncH
Q70z9lHyXTmr1g5WUyw2mcCWORe1E1mQfeg1eCaZJXrsix6xygubRlk0zDJghD/FLm33iY+PvIBD
kL32TvTcQrCkV7Kc9OA96z7xmy/CDE+/xVDegVmlynJpmMfAfauCYiMjueYQulK1jyD8IYgcVsVP
08bfVRIvxsHa9NEl0uxrnbMczgoLV7/UkiIU05fUGRuwnQlGZ6wnDbFHCQKijtXEzH4mY2IHEBsl
x1ij1d2D3uCZjDv0efGuaopL3MM+Jel8tPhYbUQ7onjV3Z9YpO/377kTwRT+uO7i6mxJbc1UbEKS
gqJkFlj5pVeRTr7ITAcri1Hpa0B/nt4PXKnwJifk2eC4yBVhDWJo1o7EGQfJs0j9jZIlDz3TjsH6
8LV3X3sc8CPo+VfbVsBesP9PYMmMgoHDVxPdcqIFJ3QoJN5hhu3ntWOhd8ggUrwZ+H4ZWnlF/Czn
OV0ijrX+hNYB0tTNit+4g1YW8rakxTBUrqMBbXO4C5DodlrxlYQl6SPtOpvxYpi2ZXTz2+xYREDn
kZcMPSm5jn+U4t1G8pqpXNoIzgC2AQfBr8sNlD9GCeI5Rn3+wBFhzpbTUloZUKHqwdiDxsWqyEaa
bCej2XRtuc6s9hFg79JGi+9Yh0b5BbZjEXKwbsVvHH6LglO/w4EfZRmlxPiW4Wmqab6YOdFY3NNa
v3bmwJdsWJkBmmq12rK9bxhlb8ah3Kbk6M6p2wpjA6codwRPnzSft02tyeM1NrKS74KuHvPkClh/
sw2k+1QMc6oWexD20mCSM3/yGBdYcTP3JzBHIsCfIRFj3VTpT+tPJ6UHFlSa1nMDOiEc+6uVx189
3gAAS9V6jpkODd09ZYm7YdRYeWb+nCKZAgkbDCydWUKOkvpBHUMh6dPB9oYGF5TBENoIIwnyjiUa
5bxnK2SzEG+/tyvk5vmvKR5+pa4ZIO4VL1Vgnn1STwY+AY46brMpoq0FuDOVw5EuZ7zINfkURGiG
mLQDZjeD4JjadFrT0nlTyjjC5GpB/ZiWATPACBVch7oIP1G1CMLxVyqbwHO7uZpzBDLPFz2uHqke
t0EOL1cNj2bqPnNI9uTQw+Du1wRFHhBVV5N8qNRDa+g/geH8anO5shv8bfW4r3vlVz2DfEjuLStE
tkXFctAdinIgMMx5M3uwCNQ1zr6FoIlK25ozV6RfbJr4W8QGmTyIr0bSSZ3q1Up+ddKA8EkCDLEG
eqMsRkdQLfMXdMOqE2iM0wOoBT6xSCpDWr80JMLscRi/lAjbc3hJx3Lj5+WhM9NjifOuU6CRmBRq
TcZWTj4dHke8JyqyUvHuuz+FWxxLrE19Eq1alaxkcBpjs4znoFYbqBLUN2W6RaF+6PnWhGW3Lcst
izR3QbOYsTnujJ/xjVNvIILkF3ASb9DRsMeAtwCVuxi2lAH8SLrFr7+OMKepUNIKDS10fAoNy+tu
BFB50qWLWGziHmkAaTyY+faB+lHFBOQRsG0rV91JtkOV7nxtXBctEVC8jZmDthofk1OlV4t1A2v1
IhKfRW4+h8VuMlldkdstqb0XOei5hITpzH6G42871ynJubrMlfXcCyX9opFxCX3BOiquwKz3PBGb
gnUhQQbdo1mve3v0ys4EmsQI1yzfeqGQ2P7NbboH6e81E9QuXCMKZXxotBe3o37wZ0ddKXZVVj7q
2BhnAuXvpDeWsTM8ZRg9gp7NBPtLs1CpYsQ4oI5AdqYoWAfxiyQXxoZyHc3pTwWIs0UsTHK6UuVN
liaTW3CfbPB4so3n2CrRXQig9Mz7yip9cZp44TeUIt+tif1uegyYjWIlYo4Ilq2d2WAEl7bQuPyb
0VGKUlsX4S8L0UDBKY4ixx0QZdOKn68dS6eH2l0g2g963QuVX3nyAtp4oRE9MFUx2JJwpzo7kw9v
wu6lCxqkKskyLW5S32RP0mg7bfXqKUFrJI0VeDswKfYqMceTMBFaEmoEo6BwHqzqXKnJTiEqCeiU
F01M31HQKXNLraV0SXbI6BeJ2gG+hJuac6fAmcZZsyhinVCy3vOng94ySDHkqkPLVg1yTd417Uvb
czji6lqAPj5/tJsO8Yi6nqL2lJ2c9pHNcoY5L1I/2qpWcBjU19aai1/Ic+1nMjJbJugjGoenQIDv
L38CRlO+v5dUGwWbWstiIfOf9HPi3oz4Baf4OvjB1mCMFsbY8IAoECTyAIf2FLjLROHIqcttqrVb
zeF2YordwIXRCLHIKVKyaW/jH0/1W2RF28R+1Tgspf5X5jJ5wlyvFeJFVfmo9oyjip+Y5KyoSB/C
PFjZ+ZMGQoaMVgcJfml81/BMdfeT0KTRdzaEWKbU/etpnRhXRxXnGM1lF88B8Zw3z528ldRgYGsT
nGggjnBKvMkgXE0EDnZxspharirGhs50Fi68gczyHCD/Q3uVlM0qILeApaJRnsUIA2oGuJb6WmMM
IoGlpKhL1PR1IkCkj9BUgToKhneFlrsvH0fen9gO1pNqbwgPWLcl+r+m57QUrGvUGyXJdbVzylT3
S5KuFaf2EjDCKsm3YPMYzZ7KJPAs7SrGxjONU5d/WQkRT9ovQ1hrBTOc0Wyjqd4gxd2Neb+e7HQl
kFnWeu85rbFIiqeo7w4pJsuCsCrhLhwdz/hElBTmGWv6tCnh9VQDKZBtLAosO8+2ITTByCkBcHDq
aZqj5VIYsuyMRyd/gnW2TYD/YhhntHeua3tZ6cYDQywyV9MHN3TfOxUigZ+wJQMLpOwYFZyngw7z
oV4nvIddQbxMRyRRClPnp8bfMOJIM5J6U4akG5sFxVZ0lF2PEKjDu4SMdKe79SPwyXxdV/ASpfIl
4uiS4kEffFbJXhFLX5gtjQjFX+Hmfyadb4laczNU8tUWrAUVVzC1WTLiqSIJur+ADuiXegwppm+V
x7Ej6lCtvjP7JQLBum0d5ldadklQKDlKRX2ovvgpeB0BZYDTy9Ble9/4YeqxoDBdg0O/YLI51xSc
Li6sibA8LMvbfgDm1BSPg4VGB2S9Q3D8HH2HuyiION/1LluLsq0wo9M2uMx81bo3N21C/T3mF/pl
i/G7aXfTTAjgdNXAU4mxJeDO7grt2xHI/ZJ0b8DCk6hbA64Q9NZ3YDfQ1JxlwRnBFQdtBuVO30aK
KFVke9MHVWh8Dnw2VK5bCUeDY33gDwwmB/wRxoOqZK+sCQiEd3ro/C5mlalZLdG1L6pYrjUCjybZ
YcbJDiHa0gH6i4LvpdVjwO3TfkzDB398Q2IdL+Qklnn+ppLVGNMDLht8jybccJvECmO8TpmzCw0k
6D6mcnFNnW5juyAdevjZv9Hdj2q88cdkC8CEGUGCe57xVEfWAZxbvHmxXnhAY8823aCA1HutcOD5
dZ+2i4OMJhfeNmIWnlLVfuzgsvWrAvFa1H/2nF5r7cnR7GrPHHGblERtt2q27nvIRCVNfbAImP36
H3IYg2VKwMMyVy2J0qXbj6amHk5oU+If2a4CRd1drYpB8S9cHYCvKTuhGTFds/xVioJjE+oTlnZX
21qBMmLGTI4Y4H4b5m+EJYRIJEebo/bQDusCjTwYNE4PnPstGvzkH54tfGAVNXoW9x9RodzQ8LIz
BKzsBgYeKjtITpa26fpdkTZ7Mm1WSVWu8V+W8oEKY6UOJUXxuFE6dY+EbxFZ8gepL/U2UkIQW2Bp
AoMajGZon52jynyGx87Fe57yAlP8rzgRm1pApyUDD+YZjZmVI98tE40JZE/XvaRN9GRxHwwmm3w5
4J/AnTkC++3ynNeBaMxSr75ekmxKSZu6zgcjzqXr71VIuqY9mwynXxzXFwP5sWrvXmvfqxrVAyBq
dUelei3Z9n3lxyL0J/Pf9Dkm00X5yk4Js+kVoeMmArEyqOlW5AY7MBWE+NKhIy9SskH639GAJ6+x
qRKJCoyaad2ZP4M8WQqOeK3XlpGhbajtH4Z6bshyRLOnN5/Ts6TM1/RsCcZsx3FoUTRPekqWib6S
/EV8Gs4tEDeqDGhBSfUSKHJg4eLfAqv0AuD2ZsTNZ530v6u6xaHOyYzUQzrYRu4wz/vQkSgpG9qD
S92HCmqC19HMBVtjxb3iN7QysEIkU7bvxXjAC77QKTxow3qlqF/z0j3NwxaefoBBdes5Mqo6Km28
Ju5xjNujPdKibk8D0sNR0ylo4bLUwFSn6GL6z6ASDoIaOGxfSaRbMOkiOR4eXZaCLb6ZoBubX8xs
H2R9zXz2Ts60GWDh1p4YBJrPWX+CogjazD/o6MWw01SgaHTpkUlQe26JQxkJzhY/8UuDADbIxJlJ
6UFHJWKmQKNy8QUV46Ck7tKtiqsc0l8M3NCJF885XkUTO3dzquJvkOSowQdGifZaK2gj0QHI8Ryq
KyxiG0guHhdiiWX4YJJur7M3NmPHm0YBi80ls0ovjgmyuTVqsUhluNQr9JkQvfPqSgoz98Z3Jj4a
AmnK9J3LcWitzZjfhPmSCO5U5AGp/ZkRazYym+xihL1htUCqvdJDeQoETWt3AMp28PsO1wfrBJjY
Ze94cCmtBeCUdTy5Dw5ZkcL9iK0LCbrYo79jmh4xKiLIBBsU9b+Z7S4RYI5z5IIOsLNx103tHIUG
upq3SHefGgCSJOe9kPmpuNBfUpQhFCcYHEv4CanNyYoEyjH+CJLbxJkjFB8uLAzpaBcfM0ET/86d
kepiWqciX3cMT4mRfnZL9VfUR/DLunrXESm+ygFELxNC75CWLOrG3jRY350uuYXpsB9L/USNfm70
OlmA+eoZm3PbG6W1Z57PIVefYKWleIV8g0ulNam2Ro6sk+7DREMzTrGjPFSBcw2nu+yl4u4jTLEG
ptdB5SxI4KCZ59jHTgnKXWy5rxpuH9I8WBmi/A2n8a3tpp71JT+byXoYo5BGxvg5DwonBopsmuOl
GVjgnTh6tVvNXOGQpxx1jV2W2qioxmGD1sxGdw17reUfcFDvUk7Cu2eZYkM9KwUrMiHMUNv7sCGu
BlRiDbUjIsqDhohaF4jw2GuGQG6YW20CZ9wjuofUBzCbjpOSa8vGNjiA2q90W5t6AnvWgv8DwhXQ
07Pjt1FXdmarz8lpKe2KenotM4R/oRKii+SBbirArlg9xr57iQyVakE/AlRLtoEh0VBHG4ViNLDT
teZPJxJ0tokM15Xx3bPjM6bB6lSXmy7EDWmo+qNrlVfwVFG9L+0KFEDufFm1uchLdPScQzxjDH5i
yZ2fHMosf6sj5Zt4s1UZUPvQwdVpiQYKIwwE3Oze8fAyDM4rRrXC0+XMi9MBl5blMndpOrXNFo7H
GvhDFcKk2omq+zf2zmS5cSTN1u9S64s0zA5f1IYkOJOiZik2MClCgXmGY3r6/hDVt25mVlm29aat
F7cWssqMlIIiCMc/nPMdKlIerMD72/HYKB5zTXKKXI6galy3wXDmjT9PKDbj+K1g4yYTXDElGayR
6ccKKTLDZ5NPS62rXco51IMwa9R2zCJ942gOzU9GmEE8cUMw4iENNUbkhQ4Y6iZia5plK03D/TRG
J5Kpwp3p9PfYn38EWtIx7Ob5pUVBcBbIu2qdBKbA1jPSVoe7TmvmfWB0sBvSC7kGBkoa7uLRLfaM
+7HvORdgQ81TihM5QqXL0d2zeCPmyNFCZKo9LNpyBLYDsZE7IxvcvZZbDwk0iK2Zu5hbGRjOghcQ
E+CyDc+jE2DqT9W4cxoe9ZP7MIOYR3Tz3TJYjo1smK7pAcaaffSC4jyNRHdH0xmHZk5G1F05B+9j
CxgObUaIx4revbFPv77oJbe7RsoRXsXuQY91eQIs/Gynz2ElskddHOoSur4TOvdWZCc7Q248BC/W
QIhv5PU/O9P1Vh3AZyiu1qZVwrl4NWqMQQ37TuP61JKJEfRmHpSyb45zK03Y4KwqgMqdYH8chx54
b+sVvkGK5DEtq34tBFKfsLOmY9qpTe8NnPYmHi1wyOhHeC/W9oLzTfm0j6J6diJRH2Rfn1Mk1ogw
TO5eYe+0sXZ2vLQX1Sn8AlDyKsuzYM4Y4IsxNPOB5rbO6GoVaBuPAnxwZw+wQVNvmmlmdoABAhgC
BLVFHkROijpkYsy20vrplSPorxJ7bVC5TB3H8kOw3UzyokIdOYitZw13Tt55RwDq8aELku9S8oFU
LW9E2Y/8XD72J6+y33JpFzCwOcozCr5uwGlCezYzxLyELrVSSrVZ9kSRzqWGtJ3heeCNwheD/pKV
FgJHw8TMjIoOKhOf6z4y96WIuHIwy2XFVk/gID+4y10KX9G11bFKwEFk6OKZOEu5g7l8wS4BFnCe
Tzfoj9E1yeddsqy74GV+uqO0tkFt/ejNDy6FfElxB7CUXkymRYFf8kcWavLRCVdDl1N+583CcHrr
LfMCyY7OrXoh+8/eySh5j3tDrVvltgjveUFp0ne8nbzQOrZuccM5ayd2SvQkm0sFjH6XXiJaz5wh
hkzES5zjXtW6Uy/Yc7kWmYGyzV5UyfcFaCnX7UKmaNPmNMIPATxobNIi+lG2ObkAncTgSA0WiuAW
yugDvINGN4TY1cN2B3cj8Gt7Ce6worusYHGGQOkm0f+tcY4CFy6j595S/dpVzoVNS3DrpMm5n6hs
j50lgl7Mwi0MwUK3orgFYVvhwKk/YuGpb20D/9qp2FIjLNx3pvZmQchkIk1J6ZpEpSTqFTH81lQ9
pXsbcdfN7mPqOTeEywnRI/N2DE11SBYqKVCkYtMghVxVkQvPWwnmYLp02ftMPwMDIDif/ENW4eyd
OFkiZf20lxCIMhpuoaWRKNtWnJ0l3JCBccSvL1YkdN7wmhmufRuM0T51y6xTxcV3LWx/EqgcWehp
WU3FUXBsmpqy9EDvEO2tiMiQKTgqnttMJzp81X03c3oRNgiI437QmFUFRNjy07tL726USjwfPiOC
7Ly4JZ7XEs4lSojFq9xA/cdxSBurpnWO2G6dlGjvEMq3fmcLP3ALzdcHzHf8PulIWpMFFbjECbLX
3PKrnVFJ2zAqF88/80dAJ7Me8lmLAm2ruxWJ62n3YuGOYmaUHpslp7wGkq6xa009QVPmlMPGRSU4
VDBKJl1tCtvheUvYxs5LFls3xDCJEJDfasHvzM+l099ZZSB5ntSExmn6qW9OmZYWEEPS0B/GyWfi
lR97Ve8TaMOB7gwbsOWfbJaoOQgvWhLCwskWW3QiH3mFWRql2S2IjNzXycBas06qwFWUlEs00iZp
EGgaPEUHaB3JwiXGc4amzzOk2wUtJq+88tbYKHmjK6/0m3YAbpk5AH/DGE9GRcy61hyaxnvFHUoY
pumVe8WTLA9UcGcsPl/GEJu0E49w7R9C1MH8xOEQ5vl6FlZB/4DeLBwIy5alBZ43hx+eNQndIgq9
NTgpYy/MLe9zfPXS7kDscH2K49bx3cZb7l3LeIKETsARwBQ77OutZotHPAVfWp+qh1IAZhdTyltS
hibvi5Db3NOKRzMOjAeHBmZdd6wHBlNBzS3NnSwc51TV8sA7qO2mAGUkz5krCU9IQr0OpRt59zQU
1j6TZr4fOW2R6+TOUcz4y1vizNZ5IeR90oc++UDQB3PPeGpQRdEHpne1qdu+1s7OW0HMSRmM76aE
UJxbKHXgaH0P+iAkcSbH0P9D9GV0mWZAAhlJaWvQnDRosfPS9Y14sibObGiICGuWf6yQLdN/qs7X
7Pgxzi1OmDyhNMLOse8NR2MkxnquaqM37qZm10BVAdjpFk9xHewoilmhGW11dNOUXz0d0pWBWvRW
jVUJ+kwCDLCM+kaFvIkFz9nStONLNMYJTr9g2oCQHtbuBOu4gIG1llpkHH99Ecv/i91cI7/h6jil
OOpNwYzY6BkLBpG1RTz6mZtlZAFIZufSsgKYPHW15zHB7xAAtoUpJhJzPzJ3PoY5J0HDZsuPa8M5
YU7oTyh0UuoPUVxmL6wvxvIlhyxBupke74OEp61KCFh127h7GqJgG9lyehps5DWO+2Et8W2BbbPY
DrRFLmyVfl40DqmaKeN5tzSOKBKwbUwO/ianmU9FWd96QxNXh7XJ2BFoYprHqmEsMDW0jjGm1XuC
wna4CX5osm4uaZocq5BWU4Bt61wS2mLAy0hmsn2jiMCx6e52Vp2+z4zXgsnMb7nRItdaDGdzNf4E
4VptwszkOR0XxQvs83ID/0RwWzg2ccKYFXJza/Uzkz4RAnmtxuapqO33wSpp3AoH/DePkRfHBYbr
Jp1BvjwbazCpD42WkJ3XMR3y3OLBAyjywFIWXwzWC+TizT5xRvHk8VzaWsrp/UIUDB+DITuUMWaY
xvTCVRLVJPAC7Mzixtq7TGG3ZVW1vuW6BlJLvFB2Ep0StY91u7hrzXre5P18icdp2rrSro+Ua/f5
MJjbseXpU+kVqzZE9ldv+eL21rd5NCc/Yi3VAtC8m6tauzOWLyn5t+vUsJ8TWoP1SAl1a8m9u5mJ
y+yJTZINueP26997AtxshfV6W4D6X3yVYgGfMfMiQsdYxxDyafGd/IJq7cS1GO9dtx/vHS8cTqZm
v+Dul76l8xBJkaVebNCIl8ow0UTlebxL3Bb0CsGVpiuYhlQl4aqpgqtK7eKbntOizFdQHHsK7W0z
O9ZVuoDtqRCI8Sl09vbdtKiaA8l8LN8XVSJu1qR9CRamPLUy8w7dO7EF8B1Kqy+/TYyga9XQGybT
OSL39AxHmX6AqSdLthyhN2HEvqu36kr+r/L7LHxlw9BuB2Iu3zu62QQEZ2VTyg4DwDgmL2zu0QfU
Qaj8iuBHfAhJ+KQaBxHRhOGO6vWipwWxLkPIUG1yko0GNjT1WvNgkOGCVr0KEN9Zb92o2rvSY85F
tLG7MAOHM6JvYCfgJwBjlq1Y85GZr7Wl9sq2YeRBML7D+W2u0b3Fd5YKNmkFPhwI0/wRzSVJyWZA
fqSOHidFc8j9+4lvnzJtKO/SwB1exMxjhCfQPrFkw0rXEbdJduImcRGSPIHivk4QX9so9Z5CixQx
M1uXKZrswLBhFEnpPRGOuce9ieoN83LbUZUhEFu7bU/vqzKKiRLYPWlTIU23V3to0fp0GyWuyUy4
q29TP9TYfRBnV5HBcogB0NEamuqtWZoyybp7REg55/F0EylTDH7ksBu9ybrk8bhrgUQfSRgxdg2O
5yiwrIvGhs5PBdRAUyYA62LR3FOSP4WxVp3IPtK3MHvTtVE0GXlBUKoCxdh6CoK7eKAkzZiZjHUR
+66V5PuhGB9T8nJDD5r9YkhaxXZqv8WxuUsKZvCTQ/YJZmFGPWbQsBDtf4g6E2/ghMiOdO8IHgCk
CHMBZUCc7rtxMvBHO3iC6oTG0XfNebp4vQ06SO+3Ued9NZn9kDtdsq1nkGuW229yHumrcnRug5xf
84rW1Q0BAAwYcDeWljcbQuhw76KgIFWh5JTGDayPQ/zMN66axUccx/adbYhXMyg/ikB/jwFL8gbF
cM8CCDIQtJHCN+SasBors+EKtUk+u3m3ieRgf4OatDxyeGiOBdPykPCMe1fHnwTeY6MQ3a/stuL3
N6qDiaeFeiTa9l7Marvv381SzccmsHGWZM5TJMh1JBzVYFXmXhJeo5bMwFijwtllWsji1Th7aUoh
VetoydrBpS9ieJFzGugqAEg10H5UBa6xrtHRtZEJdnKcLNsVi/IrjSJ6BWUP29Yq87MNyncHv/ds
s0LDOMJ+xYk29O4NmR5AzMe0Gnam7h4Ikbi2HplaVeqlhzR4lbJz7qPwAyntSyumYF8p7zzpZf8o
FQkgEU/OJgT8Cd+HAvXUJCD6kxSNDs796DaaeHfKfG8PCA9EJy5IkMgknMvuUHlkaFUk6xDAsU4l
Q0SLehwtHvQQRuWhZEqYdmfo7GhKglcgxiQ9iNTaTiAHTi37eD/TmXDnfW+dU3i+jA6LYTHPWmsz
YObr1PUJSO28IY+E3X5w8JCYXRANP0SAe5lm0qwDeAWZFpFaE3r2IgWxQD1ErAy86KlpgvIyIhdg
f5Q7vqkPKMoihe0zRMNZCdwiDnxKGGHxXU7++53yrh2spJ3NaBiejAMCQqvkqoShdIjZVxLYKc/k
XVyrmQxKjOwn9hRbhxd8jo2PqbSKa1ppH0pfwqInAYJkEI1vzZO3hVH6OWadfsy76ZDJcQcZE1ln
cRaD7OnvXCYXeljtSvgLBxnC8u/v+xHoH8FmcF3rA3C9j9lFBeqN38pFNpPWxhf8EwfdETPMJEED
2QFV5T+809OsOmkBWwTPgoFvshM7i1ouE76OAKlsbI5ybM56L+/yUv/qdK3yg4lFfsfAcpzkNSO/
CB0oD0bkcQ7eEFZMEbMPl0EOsFvFtCjynhOPczCA3wps1dmlQItZ/46W7xG7vALdpT0yelolOJNX
TmFnaATKRXOQtifmZxBvK6a5A35vPnuU30xGbBGzWZsNDVw5gQRtQT1Kz35t27lm2+NuAl0a25k2
eq+Nlrut3fYZ+sfPWimAaZE9nrXlizS1bVWRWlKHM60I5T0BOlPoR/iD1p7h7mMC5pfkpKfeKs+U
y7AViEtnE1Xx+FQ12baGOV/a9M2WuQ/iONmOevrAzmBEKjNNd83QMSdIWntXtrLzE0tY65IhXVKY
l9CoTkFIqOW4QE7rBMJnZU8/7UwT97NTe/daSVCPMYzodbTxqto4PADDI7/XdmySc3RvxyDjkKeD
cRCVvh4Zbh6tp1Cf9bOTKb+01bvZM3gqPBBO1RcHebGtvXbx945ES7NaTyrrh+M+R1BFV+w257vZ
OyTdWzSQZmOmHnyJloKkiQ1ybrGRuj0uPaXLhdtaIEukPR51ZBWikEzEeYTXVXvlOAcZX4yHiR16
6lKfzMF3D2TToSJiEutOup5zYqB1s24Z69Nv4117sexX3UE0YfZs0sjDNDvsBjYjvNhFPq4wh7ko
IOZ0pGdtEERpjDkaEuCQXBPEnVjGtGYGyXyjCWCJzc52LNEbQlBcB1qdnwa7JWrKxnFvF0nAfJMG
BzYeg13syH5tljZSgeTK2TVs4px1d6CdJc704y8eZjHi+as6rm0GEGggEM21KpjgefvI+jPwJzvR
MCHT/llxee684KlyYT3jB3G38NgmlzpSiyKQ+LGT3LrvAFUZpZuXDLkLQ9u1J8S4I5VxPNRu+eIx
UtoNhEeSGmOxj0KXYcKIXoUU7sWMkhIMAvcWqIJzYebPfWc/mEnc3dlDf7LA03D2fzPb+TPWcZwF
1HWE45yxfS07D4a5pDXyUS81gxtmzbuKBd6LQc784JjVfLhY8Trr3WpPU38uGSocewoWZM8s3Uxr
Zpy0wTPQIN/uESSiiEaLk8Dw5jpPzJda4E4+90C/mWLYqV7xo0HeN2OyJuqGiLiYx7vRDwQbqZ2q
3P7gZOEDkXQ8vIyc+T+RBr6kUgxodVbGVLLBxy4ONnCco/Gn6N8LRc6lSvLuIsOvsAQ0JJqJSi/S
YTCb6RZK9qK3gbchqT+XJnPikqHrF6wQJunUm9Yj1zcjv6aInqGq0NtW3K7Lt3FE6m3ZnkkiYT9m
BV+xmTsbd9jydDdQ5iTbanClr8/WCPeo/UEgMYoNE/CbsEkKQt6r7docbqfaeV2MUsmYMZfHEGBA
kRj+INg1EhIF/d6eJ4o+EoyoqU4JxOoZmHGAl2FtJ091XJOGIEK5suidoRhz8ccJfCaZ82I74CWE
Z4r+XEwRyT7Vt6bD8YASxdnocnzw2JlthgqjXipUuUnm8KvH6ZAxEDnauuGbLuFAoayaS9s8Aqxg
GmRSu+TKudNdN/NhHyLjpx9cRy76C697DgJUqRRf/Urvyx3Ie+ZMA48N70dPjgzHURRz2n2vUq31
kxrhBZsOeu9YGmd9DoclZXgRlb7WufJ+HQJekeh0AEs/y7A4Snz4PuVWP5YDmpp4np7icibVwWOk
jPhiWOUmoqcUXXxbdeuao3g1Wgz7clDFljG/BmTAbiVTAvq3dy2C6duFX60bNmdNI5YHhsWwsfX+
YMb9Z2e4gEWBp+wn8OPEnyiXIMCoY9zrZWwXHRrwkN0TjJLyqODQrLMWigw37zfdhK7kkfCwDoL7
uqsdCrFQMYjgcsuegGYvUfk18LrzEKXtnsj1D91ssRVVpH6YaubOn8onwniJi6W5OYZ9a1wFYj3b
+Y4O4SWWWfNeWvEF2KTzReLzQVqPQEXb29gG4onB3efAQXUOcQ2MQ3YvNIyUWZgfzTRQ7CCH9DGq
h5vCBbARCk/72I5iz1QMnivqcOygT2qMp/vOoQYqnr0mnZ7cgK2DZHe7bhLnQcRNeS6U2jBOKYnr
Ldbw+kZI7XDEuPrtskH3ugHpI60gxl2HxTD3JZeEsZ3MMUNYrqYzOXKNvdlkL2lQeXBTNWdnSxGt
zWZGeWnwlvzPGif/YK/cfZXXj/yr/bMH83+lu1L8pbtSjV/5p2pCzJQFBd10+PH3vxk23/MPb6X7
mwPoydV10xGesBzL+b/mSuc3aBEYwvmfaQmd2/z/mSv13wzPRsTMYNcxJYyUf5orbfkbpkp+lhTS
lqbhef8dc6Xj8JOwQ09hWSwvVKAm4TU4lmuZoCo8ZNL8+fePB/jhLb/H/5kqJwotFSJoabtuNeLo
2Zhds+6ACNOrMtQFebZPkElwWjM+NsoA+dTrWA05g+4AAC4JSGub4Cy7mbVFFlugv5TftaB5Zbad
rHvEK34bkCXGUmxJ0wiuRJFtR260TVlyCGoz0EBC2z6VaO+HtNvQRhT4KlGZO1aLOnV8bxbxNTqF
cGH+NVFwBYJOzbeNanK1PSf+WejwqdS8ZxS9uKQhZ9bWeO5t79MImCOZhgmoO7gnlWTjRgMatpDl
ghW3z63g0Ov7AHUySiInqHxbTZsmC25iOWX6LKELNe9ce3qXuMjiTB6EKnaJxXC46MlIcI8aCyFg
Pq4fOmhgTELj1gbTYrVEGND8QWOjt7VQ7s44Uoi5K/24aHE1aHAeHY4FVhEeeo51AVdu1ecmo56i
QD6ByQaKAev2UvwwRpoFEp31jZgBdQed/RkGHjYtCvB9qpWfaiAe1LPYNciFi80e4YFRAFFZP7NY
bUu9eZKT/hlZ9rBruuEAV/veGpnAsKYbagNOjXTtdS9orLWoxDjWMmruWlZ+JAf4KmI2AjnVXTek
T4Bue7bb4ZwlV1Yf0HYL+y1zJbkdEUIh/GNe2GLtiX4KoX+GPF4jTbsjgfGckhEpHOQnhTE8taP7
oudhSsBAYK41wVw+DDPGNvyiQ+vO20F159SYfzQBQzC73TdZyxSXNshksmEttpDc4RB0vY/G8IMf
ku3gul1mskIwALZ+aOWor5U+1FswMq8EOH9MUuPtEdVNhRX874pWHZY818SciTgGBrOaa89+8HRk
LI3q7G2O/MeVjjoHndkCcUMBHOPTYsj7DIIC2zArrxq31qr0EDOi8QJO32DKN/WEvAD4S/WvpbIw
fLc1VsyZ73XtG35hMycsdO7mF8MDjReZhBEEQO+Q4oWDJEYvBtYxDZvWqR7UaCABH1dp2JUIM12m
5nO/M2VPrLQ+7GasnKuw71hQ2kjCW3yEFYqzCbJeD29llXwvQNwLc9jHsn62GG6vkEGgVsbNoivn
xQX2pDPrIeIvONaDPEOPfcii/oUwGmDTqD215mmozsu+1U6/O0OLkaTH2jKPdNi2hRotpmo1XfIy
2levJwUmr18k6mKwfdRyDF/jANkiYtPFddO/OnRbazLXfHbYjy0hccSx9Rc6WCyvqToXIwBCo/0s
IG2thJq3VWFtneVlJ172YTT9LQB9vbZk/d5iExqtc11H1wwPY1D3BBhm6Xcrn11f0edhP+m+hdA0
eHs2sxOTlKaxdMXCC9w8JoNR32OvPaqO5JcwJLGgkMZn0y8MGBK5R+huoMieAdCUyOERHPX1blLJ
R5nSlGWj871YAndyOeLzNOPGn8Qybp7lHayct8bET9ym6cUpexNEYHvo5thY233N2nF6C8kNQUwA
uIe4HreF3TuO2UdiwFGdk+g1ahGqZ17S+rJR72mpw3RhvEv+b5L3N2hpW0er+31Pc+H2QscQo3GO
TPN5ss1jNNcxbxDaObARTFcH+6LZYXRnaIiHkqW8rPn8sedm9cv2UGY2s9nR4T4mDnwFbKUZD8NM
IQ5L6E27xNwOMPPpKWs22X00/GRMxi5pQGwp3fqRgKlpYwcBy4b4AIbsGAbaJe8EC7BxPOQ9lU2j
cKB4oLsZuZnXJscYMJc7q2mPRVPeK9c42BrXoxxKD9TRzwnOrKwLbA0zVgiiNvAzeN9a3YGEHH7y
3DkHIr5nYIGkaJifWmwSvJkTj5oWkcYqtuAyziyRLSCt5I9We01PYXc0Nh2xbWEEacVJq1B1OjW0
qyQtkvNaa7b8XW7To0Nm1bKqXR0Jois3fVxRiJb6q9FY9I4hxl9iRgntRvdKzG8r2oNX9Dh99Jub
0Hl5NUVipAcPXcSBbMwfUzI+GYZilxAbzPPUAM0myd5icoY2QcSqGtf5lhOI0Lyg37lEFfnLyUWR
XW1LZ3GexQGyXQN7uxeX6sqhrO2dOj7brDI2mrEEi8CSmtjfdGzaMK+n9i5V0cqBM0VRTL5GxajA
JE58ZY7FMWqG4WrBEzpaFkieXPf23mI5Yh/ToFMymfsT7JTkQ3anZeRZYx8xN4YxQejEr9Lr5lq3
aDx0Nawnj9g+C/mAWUUEVEBu6+8DL75BLEqOUVS9I1Z4TdB5beqiDXd1mB3MSv7kUXDVy5btdfkE
dylcxct2dmR9vjZsxMA4Ogiju3PjKGXr0CQvZRaclKZuThDgrfPuu9T0CQLaxTEuKkMlb2E9YLYM
0VjFan4WWQAEqjoM9uhnS4sZejxJBcA+B89I3NpofVPGkxqG5MFRD7Pu5kS/sUL0tE1ujHdyFDtW
LiFL9eJnCXAbKFSDhiSWQAya2NmZIvieCNwGddozH5s+SkXIhgFteJ9EP50wfKuQZCW9+xJq1shj
ub8EDK5MNkLltFhKJCo6YMDvkvXAqtCF8hMXfboyz/+/ZP9VYz9N1dff//a9VEXXTA9fYVwWfyi/
BYSQf3Jt/gWIsi+z7KP4EX/8y/f8o2QXv5mmQI5ERS4M8CU6P234aru//836zXJNx6GYZ+VACe78
rmS3fnOWP+EbbUcA0zf/WbI7+m/AS6jiDQgmngXK579Vsv+5YtclDYBH9ojpQuKBwPLHit3w5nac
0kauVG+NVDcYbBhTknCSJn4tM0LLlNwXk+0RADHj0SmTzi+JqDkMiOOIwfzqc4Sb9MXeufXYuDII
sUCG9DtuO7kLM5SvZVgxbxOat66bbZK2PeymYGcA3zoMTQ2P22YM0jbZzajZNBIWlvaqPMG7guTk
9EgY8HxoBq4H2vAvsCTxjZnIeIGXuA1Karc0iKdjMtLEE8TBzqnRT3OGgVSEMfyLzmyeXJ5IGjhN
3IGZwGo/2uj0nGi/JBshWcb0gY1pzube/90n4T/pQL8nHBn/5t11uEbodslAIOX+T/2QTop2bXkN
HoCwumU4EcGQIFYZy9p4qNR6tKVF2Hntdx5PJrtL3kyHVh4GIRyIDOJ6m1gf0sguZjm8jKIY/4vX
5/IJ+0O/xtV3PE838RghcdR1+49Xf7LrMm8GNqiDfGWMEh0jJ7wLAGic1BgekRSg1WbUsHeSzl7B
cmRin1b2bnZDTMMV49ah3bRhHxxF0pYn502Lm3ugWuY58zKmn0o/QzV+m+Iw23Riud6xkruqSr+5
VUuAeure/foEIBY4z/WMjrwb+91sctpH+gGZpvKnrs6Ps7qFpFeHVTbvx4EULU3UE6IpY99Z6YR1
1+yvxL5ZK9J7tmHvZo+4C8AyUPdVztTdzzYyeb2Kf9p9p11Lh1iKCEBOIIR5lw96Qw3LLJhUGyNA
vxHNGONJx6QyGrrg+OsDUuR4xP/6wyG4h//85rvSBHsE79GyTXu5OL9rlotQ6D3M2SXBnc7FCR5Z
6mUHNzRu5ZRDkTEk08TWlXtErlsRRNo2RCeUI2m0nNzeyioHNpKgserdJF4Ic8XayBGzAVx+lUiV
kNLFxpY0gYjE4uvgSST0lheSlimE5VvLSLnRGr/p057kYgPPz9z9CIUx71iFGutlwQ8BJkZNJtJd
3gXrX3IV3fEObjw1B0n3ee0Q2hyCgGXIpHh4Txm+LpLi0800wAxoya9jrmjWO2rPr19aol+qonQO
321VY/8pu++hBPTxC3hXBHN4cWn4VnY9Mv4srIHvNlzIZOFBKtPcN60RbtscRlmWiefInRdvyrhk
OFKaKCPsVkEBFOavLxQX5F+ulOu5EiiU4zF4Mf4MKhssu6eigJpK4MawJd57Ldoy2bL8vimmnatG
Wje7719lSDUyGWJlDTMD5sS7eExj/Cln26sWLbU+oIixu09T1jsIttU1GBlcVmbf+OXcAMZNqohi
ArYQlxkYRpthT86YT1ecTjjuUeEhkTVIxyrrXSt17S3Ta9IMR+tEbFmz6JwrFqnJsEPuok5Bqj15
dgvyNG2P7tBk63oxDmlMLfdgof1EzQsyqcD6oA+4vNKROCXc3dh+2MJbMLF9EFPTaXbgOudpszcn
TmZF4oohi11eptdSpG+pJIrB0xWhh06372wQnpUiXTs0DGimdB9B7pKrUhjfJ73xNrboP0uHpW8T
sMDTPbwORXBt84rKs7K/Ww6Gar0ZMMYlbUgyS3gflIQ7JTqRSYJ+niXKRkmv9dPWaVgoUx3JXhm+
4XTYVIZJYnhbhiMu8Rlt23ksmFvMO2Yr/Z4lxFpk3Xib0wsfciTvTbj3gMo+zJ31UJYWqhPtKY34
k9DVXoVNniV/Q0SaZ57tEdkyi9DhN8ukAAWk4zfBbf0et8iynQp1Y4sQO9Xiet2UhkuGCn8naPb2
6ATmO+oMRCrx+IUUR26Exu62D3wX3M7m18uUtead0/x9NoNhNyGw0CsszKoRLF2C+oioCrQTMp9V
b7wZIsRKadYRxpMNgHZCSp1Bv0xRQ4APiamzpgAHDY9uq91FVrxXLN8fQxeyFeLHQr2zw6gOFiuI
DFsILUh2QrwKCLKU1S4H0Kx3IJE6ifw5siGi1br2xK7CAqHnoiTtwemG+MKvhOSla5QZ7DjRgRmk
gdt1WtM5R/EGNlwJ2SNg6pOd+w7SDkbrPRbDMyACqIRR+iZ142qjp1l2Y/jf2nXSHyh6zEeFzQPo
NfNnJPYfxIHfvIyOFVfVmlDhhi2HqU5FsAeCKO4qdisKQn4bBW+z23+3A5N+kVV30TNPHx0SIHqY
NYRtsRPra4Gq2kIKqwZ4Zt5Mlq0scf0E3U1JBuuhbfhEo+sHcpKKU/wzL1GL9FK+2MLZ2tnCWCgy
toHyNUX8HUqbTsA6FtNHAhVsTZDBk9Y218yaon+gBhlkh1/lv6klfj0O/jBb1TmYXMv2bBt0HUPg
Pz4usAyQHOBMOPPrDKcdRLZeWjMenAibeSsh4XfySc1sTju6fMxFA7eIkBcNkfiBvR3P1Tq8wL83
jrat32dF1bKoY+gQ9We4EMSNoN93MtSWqK3BQmBIH/sUwq0VfnMIN78m1F4bakicHAlBZGYo0W2z
CQEM3zvHqg4PcQMqReQ+wqxsW9r64M/wx8glocqDN79nKiBWkXceVfelHCIB/vqgNpZi9U9vkWu5
7DBcV7i2/usc//0TlZmREEgK18EvfQ3X26o6OmeDsy7qljQ0VpQblZgMBYiTJ+9wTx7CvA25nbdt
fE5G9dmZzgdahquJNXUd2zAsRG5e/osXCs7wX14oc3LP4RmOgOjPddeIop4qg6R0/T5oRO2nZqE9
GSZPGHCuIboXwhdsicWUYITNQFimj5vyr1/D0l386TVQlQrBtTY4zE1zeY2/e7PAN4ampkDARE19
6Ma0P1UBmgc5tacc+dFVlPdBmj4XfVPsTv+oHmoOmI1Theld4aGBKhkKkU6CmFozcep2/0HdmeTY
rWxZdkLBDxbGqnvr2utKHcLlkmisSWNts8mx5MRy0QX8fIEAAohOAtm5z13Qc/nlJc3snLP32lhE
NoMSIK2XD3z2Sn2wnPiuxNeAGIs5IdyLcF+VdGVrKY0T0d3G6fsr7vh2TywkEeeueZqXl6EbzVON
DGfVDGayMQcHVGw63RE5aJxsCYBJEHPhcKJc2UHTbUFbZ0sclFf7dzkX8OQyljZCRujmlADliYc7
D6KWuwCLNQLYfiaN6b+/pJBL/8tFtTjtc9z3XNsMQ3MpHf95UdXoBySIKy6G9n4W3QD7RxU7PU4j
SJfy0SkJtxuoRjoYel2PQjr30MU1VvbW9OnEfesj1iquRI9r7ZWrpuD4YNDbs7I62AeTfCAq6zCl
w6uP0pEADfnZEK0DBeAZmL5vJeGLkC74GAxmqykPJPbaRx2EpJ3OI9NAfBJbF5RxBsvBqP0jbeY7
+lu0/nr301M2hy5yfmkv2V/kvvdrDLyIfQYofWMIrSiHYMbWjN4NJz9ux1NlJIgV9ulEszbOso3X
NgSojuA5IFgfOlO0Gxhgm7YnNxgV9quIPchXyWkonHcHk0pt51siKneNSD/rrBRn5iH0rsDYRt7k
r2JDfcmhd/YigwJjKJqeVFO4XyZKOZwzmk9gS1Ifv2PIuu209pOwnf0ck2FGAx1UMttkIJZRSO0M
p8LYK980zqg1/rQeYoW0p1UILOtShIyGicVYnFFpto7IB9x1rptsWtHiCCSpdg8l8x2sCiVEuVgd
CXGG/LKyTZQCYE3zjZdR22HubG2gKjqEAZ9FGPjI615LxAIFsM9bRWam9CLrkLlabfvsnS7bL6j7
X8J1m/XUkFNRdeN5igB50dqp6WABUbi3BZ4Je/bQ8IfDvgeoVlS4QvKRXEBhG3fhF0kbB690zXuf
45YELcxvwMcXJRPy0Ib93/ezk4dmPsFfD/hgy6BwNbQAonHZbWRCSmvYW2syhMKTI42jnbXeffJq
zM6PngyvgyEmUEQTWY+txV7a3dhFHvkYfrIr5Wumkltmdem9r8hwy/OyYEgFr5QoAmyG6L+8RVYZ
FlX9IIL8Jyq4aFdPXEdd0Au3AGpFfrlnJ9nHHsB8ogiOpeYDqURRX8O5u+aGGa/sAgEnupFzUjDd
Hor4Tvfu0W8h2nVBlaM28Z7MoH6uaEK/9ZhgGWWvtctUjLDO+JkmPjgDlNL4wRqmBkCxM4LeEJEE
V6MHsCcVhhMOZUGoq1PVPxZp7sFgxZUREhi2ZjogJ0LM81tjbMfQ/T0g9+C4koRbQUu5o/8A5Kqh
3YkyxCnQAU5oBGcGPZu4fnUpBNH/pG/doqFzXZ7MksdjrZXhb7h5zw7JPhomyzUGRsAOz8yuZ3SE
Qss5lyPBcrZ3X2szeBQRFnTbt7djaQSPcYCejVJuYye/nCbKz2VbNtvYJm2XA6LCk2rP1L5yZhJb
xvneiYN2EwwN1PFkJO9TA3ogT8CxrHsk9eg2wixfgiSIFMNvMazrhCSlEQtzjsilrB3EW6XEWUDz
JOMpXHsCZWiNQzm1ALIiw94SfLtFa/fHNOgWhFrb3IpdTfCsvyWrvQbDR0hbaA/YWZgdFf47xAmc
83hI28BmpGtTlzb2STdGw2QClIEIAIuO7ZNMOQkv0sdR1ztU/8x1gmrTC5ZJpWHd4BQyOb+u+ixH
LPRDYs3ulxGj0gXa/Bih2pRjaCgBNLEUE9rSfiIHjfc1tXYRj++WMTeXQNXZCSsyul4L3wAAKmBU
kOjYghaBaLNVI7EnWUtmVF8Bhy2aejrbRdJtrBJOlum7084A5LaJaUzP9hKlOuEUHCkQpd2/Yp/e
glLfaWj3175zr9Ecd5y9GQHQ6YvXWYEpMAJhj4fM8Vc+9jJ8UuVB3Cb0e0QAQ2nJbCcn5rxJIQ3q
ipWbR74ddllBohUFPVqsLrhjBhoRPY12LAzmegktCZdPlVmO98CShEJp0p8CkAsbBf9bhZN0VCU9
bCqMtWll0cotwMaZseShifVpwCo4JZRVRI+2G7PKyPJRVA6e6CiLQuKD6uuSUToFI++2DZ88PQGW
jcNXa5YdYBV1eaYqm2/sVH4r7wb2IKAkNgm2xEGvkil+0N3INZ4oaHyXAJrJuHq6dneZjTSSrlDM
9duSQkhbAxpOPgQGBgb3uUjSrziH1hm4M5EBsbENfKaIaUcqNDnLW0YcAdOouNoUtSlPic7+eET5
XBuIjAw7q2I/nsawiQG3QP1zGjxaPTQJSmp7r4sBLWxXgEJpgXsyazgGQ7F3uv4ct+Y7m/3GXTLR
AIo9WY33NFiWvzE1QCbTAPnv9hMdkLGBAs9Y0ZGIqnWNSH8Q1A3sq2RiFwd0EK9mQyVYcz633ohT
gv/UUGmr4bMbTjkx6orGD7E266RBkEbT6wZUchulRrGzKRCTkT5ob9QEyXcYXZ3a/DJKOBG4+Z4t
x6QnZgfBzcDdE5XVpsrdfqMymmZjOTNYTpoPq2DxDUebGX74MhISzGbFeniUmMH9muemUvlIEjx6
hFEx6UKmnW7avZ/656hEeaiE9o+amHdfGncQUFpKAd2eBuWRmeu2THb8+bzMvD3fqB9IFfllJfwz
zRgd5TRMy8hfo+rGu9tKvS5l/aMw0Q94Tns/Aube94H9oWilQGe7Raht0QfSn8ti5rhSk5ZDnup1
gF196FAxo7OO3sOvaQh+swAQJzPMv/3gj63t4NCHNHq7UK0h5YXolT3YKllJW0uHZzsqvvycTRiR
4SShpI0zAVjToLCNMqFDxO/9jIYpWXMDMFj0QBZGGmcj9sylAs4+i6QnaAy3akDU7aDVfehVkHIa
rBd4xo+0dJ2Lz5FhrWDfVNbvKhrMreF1xcGQHRAGdxGlJTE3AZg9VtxzWECwrK1gPA0RlCJLqTtZ
uWcfksvMcYki2zIegLURgCS2g8Gsi1oM/GmUvgbm60Sk3xUez8LmzrutZ8g1lCrrjMUlOAP85dpN
lzkBTFt23cFpJ0IPqpa8CW2OTyjOGOMSxLmrceZZDQt0SYKzRItBYISpYQVi8rPc+lIIfK1uu5Bt
Age+om+OL0ZbDodmntuDh+1r5c9PCHzBCHbNUXM43/Ue3daA1sFa2tPVaotrShPgQTrNW0+k813Z
wtRr77UuflqyPdi6bZH8klE8WMWZnuN97zTBekprxr7dKbBGsQ69vFqrxnyVMxADgjCYLLaNj065
xPRHrv1G2qjWSwhniQUt3I6ZLQQ+XF8v12h5CYOqCtgi9DpeHdpDMMvAmhozyDg7VScY46zrgFZ8
/YahflXD3uZBC+4aX1JjV2hniqmiF6Tpc+XBXTg6+tw3PDmWxLCNPnadqvhejmN9GhLvkGKu2tiN
NeAzCl9dJQ8M66MLyw1gZxiZevnO9OGwTobE8D7lnK+maji3Yko2pVHb650ZKWS8U8E1xbwVk7n6
yFby0/LQcFQoBzjk18mhquE/tbX6MY0+MIJ+ACTRtjNJCUnG4b2+pC3w1MSIzZNbAAZrrGhjM3p6
Dp3WOPSFAiNAWrgZh1gB0phOlC+w9W1rH+Ns4IbveLTcK/T7yS3CI9KKXWdMPwZbDs9eHD/gsYt9
58lqYY0ndbJLjQA7ddO69wLj+iITzXrXRypfTHu7W5CjQnyQXnL0l4k1DuB8bVniGVfaL1NLzeKX
fzo4Gw/xMlKhFZKkbClVnKx735ke+3JKdkNWuQ9E4K3dhBMZ6tRyz7CBwmZqjLXput0RF0qytsk0
UZtE0huZyltTB/PaYkZyxMUzbSVg5KHEINm7NPuSdkiPkYnfObVHjG8TXU720d8ivWFP9q4xFAHO
dlN7LeIZKY77htzexuwVPMDSIT5nSSi08/r0/Su4M+7eUnpHQZuKmUxAJtlWWKSbQzzyVxNy9HM3
i0NHtMWqF5VgKv0ag+eeuyo5j7PYTZb1xwirF2zM6K1LpLVel8YXN2szDEho3wpfZpesRZiRRMLb
uQgDJku1V/bleJu6TrpJCSy/Q5yFCiVZJjvto6iRUxDJ9gg+Agql1MPh7w8MNWKLqfV7RkL0CIhR
3vV9EwJKsJHJMcPfN07z0AW2OlYe+BI9mKsibvxzXLJu+lz1/ffcYO6vNWEHtxTSWyvlcIyBU+6b
3HCOc1q9RTn03trsvxJTfrr5b1JWQK+3/SEMQTuoKD5FZWheOoOFN2Zvn634ruVGw+yEBbGqAiic
heGdv18yO8f8BL1/9x2b43bGS17jepdl/tzI2bhickVYQnW9slIzw2FB+LjMl1ZkSy91mvCauoSx
P8q+fovmojxbE7NN3raB+2v+ieO/PLVuat2bEtry7Dsw7xoKxdDr75GE045FgA1nVqhbbw5iP0oI
2fAhPI6eUu7pVzIdI6Lk0OaZ3IipO3KMa57tbl5zFL8TISX3IgqzVOm8TDXqjcU1JgTowkRSullG
YZ0lUc5QNNxFYlR/2N5jmcnnzMV8XiZsUsql308MutuHW2cE751ro92zUv4xCZbqbKvf9HY3EZTK
CbSnhWizy7ceZ0udjHtSSS9d5vXPKh422muTs9HU/bmlZ4WHK0EiTyJslAp1VrE3rxxS4LZlbGT7
phDWaxVRfWqHQOgshdBGwB4s7ly9hs6Y3+dt075O+qAHp3hb3kRpGxN+a3PzbXPXYCuP+BIem2U+
kLs1CiRXsy1j86fpENgXJbtLM9A8SalzwBA2sIRS2W/bmEUL4eNv03kdpT9dYvSSeDppiobb7x47
slTGA9UItNKz6s0o+VZ3GOx0d0tFig8+kbTxO2Jq8QxGez0jvdJ5324DzCsOqpW9P+glpAunXYaV
JRBuTb8YtEpQE4jQe9jx7Y0a+0ees5FxuUSUGs91iFmO4p8spWtLRxDSbsOD71yVExBXCie6q03v
oqrxRLEHuQo4cSJYVkMb0HpXTkQ6y9/KM0MQzLhrjSLgAYJEtKrLcDz2fgM2xQjvS2G26xA3MrE9
PNbINEFk5dgsMKLsOr/prxI93TXvB465XccpcTTeGlL4jmmUp1eakjBm0uLOESK/i1i8aFZFO+og
cQJkDRFSDLg+qrndaSYPzoBxNrnFqf4D/Dhfex0J0GMk/0hbeochsm9WDirAipHNxj4gCrckOdtU
BAYMwOkuEJHjDU/GUSOuf3G67uLMTYOflJ9f5aH5ju2Q9crqqb+S6jH00S76jk0bDf8G7hz/IEQS
7WtVEJqesvjloGPIf5k/u9KiBoy5qz2zuDmSXlAGlv+VJnS/idLgHYc2x3HZ9EdSYsJ9njYmXiOh
DqbGMYIO7S1XpBR2I4IjY64Xw3ae3aOUpESCGj3G1fyjJSAryebp2RmoRdxebBugzsc6slviiKET
DtlJKNt4NhvSTrLZ/ICC7mwTlZ3MkgncUJtU3vH4gGbilQkWbhMuL4u5D6x6POErSvZRTV+vWNL6
atUleBa6jziO8H86POG1WfBTfKKo5nBsdwOLPILmiln2XL74IoWkYfJP+DHTONMGUss8itz3oTpr
8wVv5yp2R/KQK+utiM3HjDcQSkItVBYTduD6mGIqMGJTGAJXyqsNfqKdUcEELSaFGqGotppkAxCH
xTqhM0Y4H1N19mOFAbKcJIxu2ZzMrj993/HdEloqvblel4Sq0fEe3kRUDgB00cqi86BlagRkXvlM
WFXhI4GFs4yZGl/RXFLeDaO77WgBdO6Q7DEWWrvRrJYYj5owk6oZbl3e3I1NMBIZ1Xxhn2slmAtb
swuavlKH74dwmr1xxWci94bm15rg3jA3hdDov4/L+/DM0jzqk6nVI1FxxZqlbbi3fCTRcwjciqHn
KG2sjMq+4AE3aMAuzc9mPJiAQUkdcO6pGLUZBRc5bkzfRD3YOyZu0+pr8Kmi+jIBxwYlKhuTPbYU
1Nop/PLCuNSZ5qTvYrJjpQFw2XcPNoGaq3rmspHIHfDIdPG2YnzmDZp5eRhcgjzLtq4T97e4i5K/
48YpYEwbKxu2WV3hLavw45TTvIuK6VTaOfMeZOAH0dKVpUWd74tiuWIRCAQHOUE0KP4qLJkNPR+x
CwzycmgU0XgELDgTyVhJcXRL3FORLdVFQBEC9vpe96Z114byYaiE3M1eS9Ku0sd4MkgR7emVNNMM
qQc3q1X7V8uxPujERWztCDrWaPGzddXL+DqSDLpiENmsvQb19nL3af+d8E51R1QFqbnlS2knDmjJ
6ObNPEFd1W5Lmk7nkYg27LQo8IBkLfPTcYSuwo2ujJLgM6LLtONN68YPoRnZ02ZymAsnLtYrzpYZ
GvJovhTxlR2Z+lbbDDlKG8Gpqa+pngbm5PlwMJtB7CoPtYkSDygjL0z71SFw+mSPsLrfusGs98Jk
aAmUTqrwMcV6dU6IpDAXxAigaCJF1BCvB4iepwCAVjcKmwwS5xctBv8Ydd1pVtTBOsEElxH4xNg3
oBFEc8ExYGiaFc+qW3FoNX40y0x7EiXkeTSiVqM4PAFI3vU1KLkuw9xMjlS5q5aZaGeG2KJUyO0F
wiUKqZBkMf/qK4RYhYpXmcBTRQEPESpi8YhyJJ5jHX6Jrtdnp752QW2DfjW+4A2jIuhe5ir2Hj0z
ekGi1NxC0jFApcJMnlNBcaQQztiNu5MUWeuZZNsTDsryoSOGdJXCjGwVC64BPH6Qk40WRb60CcbJ
Fu/trp+td5HpPT7O7BhlTnDG52evJHpzjhteDOEDMNe8dacPp52rK9bkXQuzss/Mal8RyFLUnLHG
EeE8uPpx5xjIpr9fQEuAn2pHpPNDyo2TesQq5u8tg7grslcvOadRdmchBd0pG93QOEfv1pj1a2+B
TYnU/dK0L1bVWGCDtDlEMLJbzYgRDqFhIM4fOB+ideAwE9gUmfYP0Y+nuW81mDTnKYk8+zAnrMMJ
79Qf9yRbUFuRkoYs26g8+sDU/z73Cg8G0hu7mkkO8pfMgKdssa8NNj48a3RmEgiaT9GmM8lOVkCv
wjpDUx3Rv7aHyKQcdWu7W3WzLM7RgEXV7eybH2PI1aSornOJRbzUIAtYBXCoKLC0mf2gIp9wykKd
zc7r7v1I/RaqlR/KRGDhOCo8oAz6cmN8J8WU/rTN6piil9hK3YW3DJlE7kA5V81HZuSv1KQB6Mcl
+tVfh1ZB8GsQnhNcxRt03jDRPIQiTRpCKsFmvqHT3b47Dmu7cIy3wtXPc56JleVO88VCP78v+ddQ
0VnPT2MdY2Ob2qOjYkBdEy7mUi8H4mQ4KbqnKMWpJ7EokuQQrNXgtaC8/0QKtoa29a+cgHu63bQp
goAZawxSux3R59viYGUD9+W27JDQoNZ0tvMoh1NZNgMMLiAGZRAS4xj+msMAoQcnIaTlUwpIxq4P
o9U8N7rjhCg87h13fLPgbu8KMR1z9PeIvokEgiH+BCLdvjoWTfVqUu6TcI0RSzGy8KZhucq8Jy2T
9y4m+C0OgAwmXPfNmUtWbqhH+h3MBsK/jhlMB5xJ7IFqag/KMafTJDHKlwi+ZRXos3aelMd5wQtU
v2/mOj6PVbVmheNZsxnaLuOyLeQ8e/ECESTQBTO15vTWu/ZdPsyvcTttrYCjr+xeezu5ddqlPYhN
2x+zxyQhPVyJHEvVEpYAjcUX6NRDbETD+Ak4F9SWxT7ijcgyu/KxppO1GQBgM1IMi7WYQtrwWfkD
/TpTtpaiTeDLtf0JHxhhlzT+wJ24d1HNacb3IfG7P0tujvXyy6Qc7jAYsPs6Bb9lHawcJ3zCa/Kk
Om+T0bJyJkDmQe8Qz96XbwBa7yYtpj3yUgLeZVgfcHQCTEADv2oq82UWiXqynf7WozmEMZo57bWv
gEcQfaoQiPrZITLgsQlWR6RVCKcwtf/JmyHfFXIydirqAZjJCzVcdItVhz2dFv44xtnJ6vRXXeAB
BoRFfLuMb0NCu0ea1r2K2x/VSKOw9s5m5n92ifteymMzZsFeTigvumaYr3gGbpnqGVzYvj6281fs
MW1Ii+pFDBRUTTk8hGMcH/NguCFr3ticOcgOcYJNSJyorudNZy/lyfCquCa9y5EPqC12DP+pUNE7
cdsBv1bIXH1MvmDmPfk0h1ZNBm6gwxhFuBbZVoLhbA/TyKkczli0jSAG5WvXZF+mgyx3bQuminNv
gIuJdbGKSv+B/i3+DOfeaNgLOE36nDB4tjTw/zqugjUzWs4gFL2zTSeGN4jIf90bwXMbrBofSgX5
cBLV23/wRTVSxbjEMJYfiATvRQuKPvYYYVbWfnSn48CjG7a3tkiu7eN+oWdKZyaoeTrJGNJhfpou
sFqg01FS62H+tDPrLanEq8jlpg76CzHCR1P/EbLdZ0b67OjsuYnNcf0fpqBD2hQ4soLYZ5BHzxjk
xFPoVKcxT59TBoV27t76iEy0bwnB/7NA0f9ffbEI4P+htfgvIvun+rOcK44Trf7f/yv+p9L++3/8
q7QX/6LuCwRSdhuckyk85EF/lfaGFfzL8skbNIXriNDiA/+3O1Y4//IxD7oIhpb/0Fb9t9Te9v+F
NMdEHu96lkkwnPc/kdoLOyDg9B+SG9fDossCLwRGAPIR0XP9Z3VIPZttkuXDH2ABRB5AmNwn8ObW
gwlGtww/QZOPT2RhzV1ZvtjzWi2Z1iDt8LY6SbetjUnfMldoa6OT4qv1opkTBsOF3iXRRhKkeJOm
eZeW+AfDfnSg4D0hp3NOjQlDk3KvTxDI9qwBV2qo5sWysBjSf6PtbtkU1gQNZt5EuzfJTZ4VTrpq
LD/ywTAo+YFNd42zVWZgvwha/9shdbP9oAJwfD2TFIR1NDomkT3PBlIMLb4m1cz3i1LkDlVsXywt
nq6AAxu0RD1hbeNRA8GT10tkhp2c8qZ8ZDvLLoxGs0vBMfISmKegouhpRz+716wq285PadYIn1ZK
H3XOqes//MjNHobM0dcI4jE62jj6NSw/37Oq8E4m45fZ++OxpdpblcmAsrYZCa8RRb/tQj89lj7o
UOp6hqSVBZ84HdI9SZGYGJb/PyirXzireix3/Mg6zc6tVNPB6IKAmq+oEdZ12c3MSDiMjeSu1gaN
xDS2DyGcrhXVa3hcZHvQ2Gp0UYq2+akIZ+P0/dXSRT9NNmUwOm8k/6UKUgzLsOKa1jAhLNCV9Op5
vnVOMN84m7nnCWOUaA0baU5/n3X07sk/eh91ku/h7zr7fizNR0El0xUm7AdNRRpz4n/i7AmhtG+6
w7cAqjDG6Vq44T3MIAskTc09JaxYHQwtIgKtePlWc83AofPxgeilBA9YJt6CdOzg4hBJawfPjCC9
CwJ3QWi2+z4mH2Q8kshSfHXWROri96/phP2lCUS5NqiCLhgiQjifTJbdKEQCEaIBn620fbAT7HNu
wsEapJzNvCpB3rhccicsg7u/7yYIC3lELVPed4rziMeUcU1jEkCHH1FMNj0xMpGOzt8vNX2j3d9f
QWiaF2SiCEwiqMSAM/ePoziWXrUzsBXgGTPIbRWG9XOys2Plxt2dnMQ1o5o50T83UeuQdhfb9P6T
5cUXIaPrnHswEIhbIGRCbC960mFCRtlVOVr3bkP0khS/VOuDApug+TfpCyNPuSf9xtmMhEzJVBdf
okQGTlKNqXx5JnCrvA99q6QPiolxhbZHbgOSCSjwfnHsT8BI4FdVSJdOf6+IsYD/olA96Krxd8rD
ljY72QeG0OCVkX+0MobgqwTuevv7nUjJSx81BnVrScONvPhaVhzT/cR6yVyFUVwuzM12DvU2HnD6
+ICENqarzadxRG0kGG8v34TLHw8mw1ej6K0Lcq2gYWhE3NJzbzFbruxW3rNU1x9B7/2YurJ6CJL8
TwBzfDUs37ngy7ZGmgEL+n6rQR6/tgtV8PslrH2kRDNlr2+eyrT0HqK8/xWmBpz9WpSHcCHl5TXy
Tr0xMoNAuKIp7ytG8VuQfQU24zDdT7oa1t9/k8O3u0lw5W7srKluA+56Lxfr2fe730H5R8Yunb5M
yJsEivFjHhEFtZ4VQTXguUVF7lxGq37jI0I8DfB2Y3p19ZOlxS2Hnzkz2Y3flGCyPBQ8pJA7L0bn
/2KEzOConsmqGjz7pc+jXwCpuw3z6+neF80Z4mR4SxqrOs9MPrZFSOHQdyM4A3nvJRZoM2tyn7DE
/5lTEGujPQxn7INo2C3t37kBMEt6r3Tw4xqxlZzIeqS2/Xs1uyFMLgz2IsYvCqcWcsR4IY36o7px
1fSZhfLVSOP0yYg9WjWTdVLQDAmt1ZLuivKeqih/J7Y029KPMK4zZsar18sIlCZcuE3sMsNc3FQl
gYVDDsWv16SJJUkaHlxpt/A7NaaB0jzXXaxOYGz+mMtDrtxFtPG9eo8QIw5imkHPFcV930ggtWns
EsYMrA0Z4tzPAI5EUr+FA/B+hAxMgl2xsZpAQcLkxfaI6QrNt9JcNEC3uY1HyaAgSk/V4OxZQI4i
r9u7NNTtHdxBNjh8Pwyf++ma1RFH6MzNVgMQ9tvYl7BYAHUiXIk9zsf1i4t0E/EpORJ+R5To928f
d0SCN4zmAFRkCYooBx6kP+mHMjDp2lGlb4JSySuI75UziOru++aDUa8rlmQrbn9SnL7FjV2fRGhQ
04xCXUqtWh5raDwhiJ8wN7pHZzTPNPEcVkaWRrBPVfEjzcurxyzwT89ZP/S+Cp8MjskmHKxu/XlX
K3qKmfC7LeMEY9eMtNPrQPGGqLD6NFH3HbMLxPT1/I4C4DkC2LOi4TNe5UjudGYN1cbh4RW+7Z9a
/Al3Lr6qIySej6l+qEyrp4fO5zoNOdAsoHBQ9X2uQDVND6mgcUSHFbnT8uJqg/gFZ953dAheJ5l8
wg5t3k2BvNhH0ewYU3rKEJee4YJBmZgAW8Twj59GScWD73xYOemsfpk2yOXK3Em7sBlGue6t0Omp
nSEyOfLNDaqUvoecmKBHActcO9ANraMNwD3yFHVZHiKvaD6mfrAv8Rh8VUldfP6nLwgppczBHbgP
XaMEHdBtbBUNu1BWBVUX67xcXgZukYtlk8Y+z6QHyYiGryP7i5rIpuwme/yU3o++qs7xWHnvqJY4
CtmtA96Lv5nkY0q3AmpmueiqOLhKDnALD428gA835F8yAL2aDuCghlSSF2sJbZy8+YjLwYb4GKSP
3y/LH6V0QY5GrR5CBdodJe170Ff3dQW0zEmG5x7S4rMKPHbMKLxFtHXWKvfrU2mmiEaM7knkukN8
6yBPTFSCWqcBniBrfY/dm1U56R7tUnzybIXeKdYVakm7tA6cT1HmSWEeBF72bcaRYqEDk5VFduNG
jr5/DZNBnEe3fgaALDff651UCK7Qoe6/V2ZrWZ5JHGv7ayqL8g0PPdPB2dYPoT0n+25YCViaR0ZT
RKV17VnAe/mMeirnAcHcRTMHvDBU2U4xTS4OTYp5naPvEwAYekAgMdBN/KWaYW06AYb6cSqumVt6
12rJROFwU78FVvox0LVfu6Nj7aZ0bj7SCSVpULtnr8hgLxf178YfnLekJ93IGqMFutWIN3rV5CJD
Qz4vqlkG3MGiibMejaC1HusuxXwTZPdOEg97WKVyg5iR03LDgSMRJkLzsbeu5HUf+7S+kc3hvgYV
HYymx9wFUr57JIEqW4vMzj4j4TCQMg8jGIDPaWp2TiwkpH1Q6cIDINrl1i9yzHfU6fJhjNISARKT
pKFERplNRfuQRFC+u5h2NeohJwnNdMUXZiLnq4gggfON+/2nTKu+txO/twuipCFcFL2PzKCksRDX
yr00fjBeuPHJlC5bvZq+4TStqgjaaJ39VHEJm2D6yH3iYlYmDLpTGVdMZdkqjMHzLuDdvX1kG5yc
+m64Y1uA4AbPauOlOHzzEB2WBiVyKESo92UYTvdT2KBz54B5E3Mvbj5cnRUDH6Z2WBEOtN36KwYn
3jwhog8w08FRM1N56Tu2jCZWPXFzSH46CzMKIpzT96H5+2Xu6Mv6swIECNs67xBM9qOLkaoKTfx7
pbihvGKKhA96QDdDWnE8thfNbvBr+YJ+TPvuucaTEs4rbARUG1GO64DZxDpRZrvx87Lj0JFml45C
K7O69Jduuz/ELHfPHnvbiuYCMUnF5GEFrAHN//ur5YMdNf3E7z//v3/Dms5CBcFROVb/CPBScqKc
6huHPubVJkYQFst4Zc5w4i30co5j9ofv/QkOI0l9KRfNL0nHqcDXUCVBqubIMMQbi5Zc3CbtxZXk
o32fupohrn5wzlhlRjN/tehd/h4rXR26mzRVMG8Hdu2lCk2n8o+liRnfSIeTgk+gVJPqARCQMTzb
JpGWXm7fk8Ox7jzbuHx/lGVAaMNYknfLuj8mnbx8v3SLakMtL//4sw56YZIV77Jmhim4FU8jXkef
ptdVL3VkIrzL0FoZQE96bO7EB+ph3bl9vwRxKkl4gJVB0wbhF/vX301s2bOIYSB6PWUT27AAgvHD
2JyO5PFGrelcG10J8L58K3nACLiAdgakghAUwflEhvFzEoVfpUz8o8e/ukuU/MFkLHtWdbccgjKE
RXAU30JBmR031k8zaGlxjhF2BpncDYtPsZVon3tmnU9MQ/Sda9P/piKmB/ps5HPxCBxr9/fguHzn
ZxVh2NLf/x+ezmy5UWULol9EBPPwKgnNsmS73R5eCLfbZoZiKii+/i7UJ+6L4vRw3LYERdXOzJW1
6KFyDwPBtClOz3QSnFvVuU1Y1GaoEnFoCylOmdQ8uFjtnoKY+pHIAa4M30GDMq3uIZ+c8N/Oa/kM
q7b/91v3aUJZEpHX3NwFNV0YGwuZ7gnsxoec+g8+uPGs9YxHIyvo965n9sxuh/Z5xl/27KPkk5zg
CJOjyuu6QJ3tGg2zAhQT3+bbWOJfRPOMX8IbDI4E+qac5HCWLv+TO43dYvspn5KM7m3FFhTW5CTe
vSJX16abXdR1S9sNnnYqJEkB4jvNe2lZh0gz8dgGJQ9r6t9jmrWKIsy8mAmfPssldGcQXDSdr6gg
5BfkXv9SVXTrxNpPFgTqTTbzDumGuUia0LEWVb9rmj5OgzFwWXc9BYmBJH6boBe+2Vr9YOvmhumz
t7Er8Fn3HbRVID8GgkLy+547aZaSyAFTAOP3ZjdrQOmVqX0r6FM73ZHVVhkdh+ah3ShvzK6ZpNyn
nSjLrPB5bjpryZmSAKbHYOTAx0C2B5zUFLvBoucKZGpKGvrRyDV51TKMgLTPbUqNsLh6qlz56ZrZ
YzoPFHZC1PEC6n91wWjeN559rX7uYuNFNxXAbbbRK+fHi6cNbQqvNDI9l1n2QuL8D/GB0HK7gv75
5twElAmmJcd9eynxWDmdma9NGw5y4gsCvjlPb3TxhPY0d1ShFGGm5Q+Miy3mzHoC7CxMYI92vU5N
QsZ4aURjtVqXmnL/I8NcRY3pCwrmk9/qBITYkkdR+6uW4DS1aAbEg2mrHeHve425qkXQMgCialsP
upYzdAa3ZuJZzDtzAvYZ9rKO3gtabYiZ/XCSsIlR9JSJGOpPVLrmpuxMG+NR4F3mkdNsj51+6BNz
bcUyvRTNl5GWJQ5Ziuls9eFpI8I6FN71mJ2HhMDQLB4CMyG+S14CuyYRcwMSosAJsxqnxSvtPaSu
abHk0I2BPFOVjKMWxxuQlvEaiKzbgMjOKL5Kq33dNw9uhrMMMdHem40q9imJzFUW0U+S5lwdkfua
kJoFK041qwcg95ko8Uc6JzmDvfk3uFdWFZTqCILkcVh0eb1aN2WkX4NYGFep6Z+dU46HgBTykMv4
EC11YHqdDRcfyG3exLuc8Po54IFybhi3TQ251pEbUFQtWM6cjAjDsdD+KrQa5EaHh97lader7sFy
f3WtX50I4IfYf6uXye3CeQgeg7IL/lJFi7EMvpZyr1XJTUQydT5rprO2zWE3aZl9KCoGKS3xy8wY
IPVY02ORYQrAhLjh0KqvOnuj+bOJBT+hkErWVF6J6QBpEP9OFdFCs5igoTiFUR0sxTSg8KE4PRb0
oa/8imZjAoNbJ52f6pw5ZRlF2aZpD45HWNHUihmsmvkalKXzC9w0Id6WDHUTYI1uk4KInSqDC725
QSqOMZ6b4ywsIwwmgAIg85M9syu2IVb1qKnphzPGT5YRqoKOSwpH4Orz7RG9kzXIIM8aYJKjvzam
6oo+szQKLarT8I0tfKtGcBJR9YNXOUcpjDArIs60kFDYDqePRU7lYVDh2ME90DF6WCeMQDCKIK02
GAUg3mLx7mu9vigYrZLPo0Hsxv/MO4IUTJ+GWewLb9y3MGfQQfGqdwGQUJWp+iBB5uq+92PFTA7T
zMh2noFP0JySN+H3P+ZLNNe3NtXrJ59UAM0/9MzTWg2eLKKJ/VfmWb9xEMShWOzuLOXYndrQdecq
7DxGfUim+w5oCC1MVI1oG6AEGBkjdvmsC8yTKwNPOWXwQdo94+D4wANZHAIqr5g8VcYrKR10nPxo
xrV5GaS46jFJNs/8q5P/0JryQSns5xbq8or85JNMoRAOWlMd55h8T6l1YLDGBViL49uzSnn0vBFL
TEG3W+QcyIDuAPGMxyBOdjMSHtKv/OIR1a2mcand6J79MTVOVYYPN/Go//E+0l7nBDnXxvoprRVe
dywX5djx/uZsxRNofCYMMdJorneU+vjGxL7YFH71rulecxIOWZug2FqGDp3ebmw2lTUY6+TYzeYD
zpi3oADRm6c/y3uwCbz8VZmAznUr2TY4knekxq6x0n4weWUXKBj0zjHYusjYfHQ4ejAH0dI6DQ1q
ix4Ei/I5z6sNw06YWL55sGrAll2At2TGYPcU9378ZN9Uh7KACzvZiZ78RKCcKzIyPWG1r+1ssRSh
GzWNqzN28mm+0voRLMrycyvEvE2C34kBbm3mnIC7eD0Z3q98KP9mkpbtGjwedhmf5J5BobRAMPTH
asdwwAN2xaXpdSnbxVpfu4n5mszqte19AAFVcIot0iYI9D8zKiLQBKbSfdNyHjTnkXzkMDNbk+YK
EnbEHLqgtmuEck3tVJiP6qemgZ55YApcqLoVlvaQKVy30zRmJ5/sEhtXWHdmqM2Q8sDLiO3Y6H5o
RuLDakmmGrJ8KjK61s2IcF5ecDodfZgFdaPeFM1iiY2pi1xeepgCHHFl0t6oCVK7ubLPcnSvg64N
R8M5mC0UBHMwGrbFdLb1DZUx8PH+Mq/veOZZ+VbMBD8yyxW3tMKo5oo/C06GHZq96oJrvuylUgBp
dBTL+KQ747SdI0nIjfZiHus1jrKCeTeQJisBJrzENhiLeGRVyfTS8wAR0/tFKq4IrcJ84cu9VkXV
wt7AZZxPkxEKnRxQKlxm/uyc12ZP951yaMpNvYo4Zv3ZKDwIsVVvqCuheJsFZd378nu2m+/R42K3
6gQ9P/O4hvudCYfho5mxEnJog32VX690kTDNp7SSmlq50mKQOwVSQwnyhKHLBypbDe7S/o6XXGiS
GuVGuM4t9hfmfmq+UwcvmO10Jv8r1ZS4W1+zOrB2jXhpRO381kX/bTEbQ3JvdpbdDteaHB+5BXzi
i1hdR2/6aASkkPIX12jqo5hRiS2XLAUba38doW/lbgmVsi7J0Qn4LVYPZbpy8o0tO7gAc25g+91G
Lr3mnkGS2TKdv37DkNwyv13H+BrMiQEEo5wwV+lL5FrHvp39VZfTS8LH9p7Ugl1uDFnPHNuL4vjX
NNDfSqvfEstUG/A4HyxNf/2F3DG4+VOHCyTEbisaPEMxnaitGjCZLNC5Lu53k3AfR8gN56LUmLi6
pA8iCQOpxGNJwqMHOTv4hX90fKIsPDOYYA4iPWgxVe5BLZ/S5DsTG04O/j5xJ1wyLSj+yH+XCZMD
MTHwY1ku2MQJ7N1NtAEqnRxIo+qHike/7GWx44x2NfIxAChjbv02GXZMFcCPYJNhD6wA4bh9RJKj
29kaXhvELswHS/Q70vOX0boJoOrHShBNTowOAS2LYHTQ+eUh8ytAFx+2W1KmFVvw73LsAbmOVW8b
jSUQ0C4jSYqmuDKWmvehbD5cNp4LyDfbeCk/snBwtjp+RxnENGGzNPSdPdQHAh2EyQaG3rY+rfqy
uirEqnUpcWf0QU2CkDtBalZwXk4QTk2rbBf52mEevnOPbGGd1FUoB+ecKB68rhxHiqPE2RXNeSqB
My1SEqfpS+ZGf6yMAWYR9+WjnhaQs7BwCVNxH5Vy73aMZVBPxCWC1cS9N77Pc1+E0ET6VWyreuU1
8ScZOpaSGW4I1cZnaVgr3cGbUIgyCYvWY4In5p7qTbthKh+8T4TGrnyaZ7xWZBpHvBgABP25bI7u
FBFgr2kX0XG9Km8JsdcUSuJVgaxytZypebDpK9eigsptPyCmPdTECrO/kEGbWzqJrcgVBVnkzHii
YvNQjkoI/8RPkeZ/mbGehwN+qHXBlseLGthlWv+oJT6zzNKt11kHvD5qIYIoxyFX50DHbb1gWImR
IUQ/qrdlr1R2uEO0EfoCytkNhkR98sh3r0g+Ytx2CIrzWcJ2DEJ87wKPBqi0xrAJeVPlJZW/j/M/
QJ/oCo07JrZ5tClT60G3kbC0ySGXBi+Zmyt7t0BW4fjmjuWIWFqEX33OlFS+66S5zIBpf5kdaYfl
5GIWUGZaLeeb0LPdXIJeV+5rqwM7zgjktvZNFnXJVj17SFKY/SnzCSFwAUoD+dFpnnHO03VfzAej
Fa8aG6QVGTx7cyBY/UMGsWKrIFkL/aV32+n+Gqohz1bC5SWeF1qBrs7oyAxtpsg8TZacziNYDszE
PBhnasTuL5WipCwO4v1s5/Wh1srX+29PWW4fSNy8pKBgblar+q0T+ZxBFify/fdqf+cKtwA74LBh
0PTeOaUBTlgoVWtFcfUFrZ/9ypxwbuVXRGTzDV8032hdUV/uL3M+vOu17e/0GHI2Ni0u4MHWn0rX
BirVVOLfLz1zmm8WEledjre58M1XdwZaz/yCCZYewQj0PRnmPiBhynEQ1KsU9Rnvt2CXeYx8ztml
oNl10lhx7Az7Af1Z5WmexwWaoPvxiZB2spZiys9zhfVKUB7MM3puz4IkDr/06ZjALQe7pFuPfSFI
htRWGC1idlvL6CTIyP77ckGPqyCfFtAu9t5Xj1xJnCE4GwlRyswvKQOH0wHhmbra0Y8vRkxasU1J
TabRd/n/5j7bnj/MkgKcpaY3RP+jwiRqxDvjbo1DD/Qyiy6WKrbj92pMn/IykKdmBHzeBE72xHjz
0W1pF/KoE3zyZ2KHvUeT7wWHl7oV7fAuFp9gMCfNkxl9L/YMogF4DEbVPsJtdTPX2PJMj7beKJr3
VqkD5YsDQem78DPMbO2sbj8pM76xqQ4TQ6SUO2nBybUpchec1+4vyeCfKM5c07jO1zXd+KhTNLuu
Vf8W63H5Z6Q4US9M+yXqoYlPfrR4OPC6Vvbh39i0whsOXJwKnqVCKlteQGoVp4ba2mYS3smcqRz3
c8d+1havxphGe6kN7VktClgQY0s1GgydI70996vw/iXMIta3huQMFHNBPox0TvPp+dN6lOzpnKCl
d2hBz+i+xOKvHB9rM3sWGuoCOmDqLm5O95c8ngXkYgKxG8gDJoNpRgEbmxH1ebJwRGyMvEqXQJXL
1AUBvc7J25c4TPDVTcDhG9PlNEnBdLF4C5Rq8Ee4w1+LAoatz3iix1V/LrzIejDc2X5Ipx2kbxbx
xJk4SnQq3cBJDjb3r3h/0Rh7bkTUstFqjIIuqyXXFhBH55LJTpPaZCWlJnZPIWPtllYYCx9Eh2+0
z1naE7u5f/Ue+gnhamNb55HxHEcRswHdm+0NOw/ai0QQne7fb6BHafhvuoR1EuLY8r7ry/veYbbG
b5zY4lTrHXvzOxiHuaPr6UQFPEwkHHR4dBXRdqT28yo6wGC2Vy2j6ZyfG5d0mDj7hS7+3FTGUQRj
c40CA6xKHtvbXlWg7ToJC5Dmxy9c4k6odJe7NYYXgBM0WQ0+BtumLb7ioRV7Z5nnYh5mXNzQoVg5
Xfs4RPE+6ivn0hWRRYBgeWOLFOR2wrn/RGTq7X435L2T0o+FGSMGY3KCWmywWvJfIiH6MATgCbXO
Sy65/XX/V2xO1BecfdXiMmoW09E9MlnL9unfatnr+rlUZc43O/73Eps0MtVGdtLUzB/mOVuVGLjU
NMQ1tSwMqv/9VxZbx8GDirN8BvfL5f5B1Hgm1nrmKmOj55zjcOauqny5HOHPM3gEzuxWqb+934W9
Q/uQQE0wr6RSftxG2A/+8iIbNlGuD9bD9q1HzQnGfenmgP5MplSzab36I9CQyRpsWC/2t6k70w6F
AAAMxC4EvVy7sF+njspisEQCXtsxyFVvVVudoccXz7LzQWRktYvvwQu7Qkc/wzmzu18cS2IiMY8Z
x5eh6NxrAWTN7VF0eI/0TdLr7t4QkEWqjPbt3qs+Kw/r/IRxCxI440tVqHyLta0++pqGc3gZ3LId
PfcjGs192eVAlx///YHfTt856eedU8ZQkogZPysb3npA7VPHgwY44KOUM0Duid4ZLGNguylbPwvD
xUnfUBaD9dyEfx8wevFKWtYkl69Y4qbkL/Db9n71MCzyP+2ZFNc42rrvO7HT7NR/wXbxhD2i/BJU
U/5b5Mj2v40GFGgXy/Whu+sn/x4mnd3ER6MJprW0TZtHzQDrhmjJqsWi9jeLnpMu6vejkXfgdY36
oNNkte5lQsT4Pnmm1Ve8Tw6WXRzkyWN9wPs7XDSlWBubVP3zsd29UEJO9ka29LXDJeU9Rcy5mwiE
p0frkdr7EDXym/ZL7fXfLe9PVZhkGaVHxNUoAkZ3izim/FN5AjMmv7do3NaiaUnLuuWg4HQ+UND3
2qt5t5C5CRW3nthCKS6ezCDG3sKv4pGteSZpSLYQ3l4iuFCJG9Ts1meYF/10cVzN3RZV5Z8wJ26I
DZovo+td709LbCzb+/8mymza6RODwXtM9/7EJLGPfbtkEptrBBmqiWYke7LMD8pNwtm3dv/e9NFi
p3dfIu43DEkNRSV7M6wKPbHZ4LPK3V9mWO4bOfDYcFM5D6tGh7NhJMbLZJaUWgj5dW+3wEpvmnOF
NkZswejzbQn88N/XnwOwUZadGFRxjfkusmlIvG++VMcQnIis2vEm/rE7VA0daxUMJecwtHb7e/QS
MJyIhcts32yzm+vEPMep255B7D4zvrzcf+Qkdkes6erz31pmOOrAw5KcyPJA7kle7QcbKdaOFrO0
KN7rVD7Oahi/ODZvLXuYXu6uogkMkjj2qGhfbYqrwM8ZGvGJSHVgKQsI/sM0GOvox4iL/rdDmuW9
LBGdnRZKQyU5BfjkG3kMy4RMioOHs9fYwAfkbVhypDoaFodj8tzpr9Qadz0HZ4IC5FU77zz0Fdnp
on3WTAO7mtJ5u1LJ2tvbVbIbiVEtlXqQjbzeao+akXHknjiysfizADuEXOKYbo3l8konrESZFxyM
0vKx7VvBsbfHekcayOVoMGthbDm4KCFDXvMRbDJQrXnrN7q+6/QDk/b6z11OGsZIUs2ihVNKmlZ2
EYQNxmli7xPVeW6t7E+ntc0zZYoVGUZrOy5+K2cUn3nqWmfLkM+k5dCIddk+YnYnj2YD9qdf/q3p
i3FfMbtGmXoraQtka9Xn+2r5ZZGMz4rpy+X+PeSu+5YrN4cG777fhW7b8MXFkgp9vU4/a7KqbzrY
gjDPos+7UueyR99IASfBYo50o2XNw/DDkCFtvOah8qN2g1aB3hAbzoPEaoDYSWkAtx4cyJVTO/95
6AyESEZZ5l4r1R9O4hYetKE/WNa45LcnqlxniYtQh/jhuCOfz/DH1eJ5rxG1PrRAq0Nh4f8X90bf
KFY1xdBsCVK4zls7G/N13yQdxhBBvjR4+LdYJlh8x+IXEwmmaMsuta7mDvWe9c0n7LMdhawfoj98
18aRPLO83h2PGcHrVY7Ss6OzIrlQhYtRz46mUPOS+OrW9pfB5OOVmYl9aEdf49lPnk1zrUNq6r9H
238y5iH7q5Xxi4jc4ncJ4HTrAQylt8orzpYZ7PWsEv/tgmyzb2+6eo2grbw56ETG4gmk00cj8mUe
PGkvA7DRBozC3cdqAqrVI9EyjoaGmaJ4uAt/95d0eR/58rTGptHGqIsbAWgK28j+PyepekmWcmMd
781q0HSbrpSg2TJ8rJ7cgcqaWRfvhigeuoyNvT8yjf8X9h9yNHMibbSkpM92NKNfgq7cMYucT5lP
LQhMR3Frx/f7UQPz83CrAMTd/HhegEuJQdFNY5xLTf8a71Y7uGu7XsX+BTucdzF707s0HhtJdzC9
NYWP8jh5QxEO05WiYSx0EQI7O+WJqcvii4wzuIG+cY080Lkq+oljC1eD5pu3ISpwJNDF0tY9ygjW
m0gvCet5ye/ONiiJixmhtMHwaC1ylYdG37Vwad1CfiOza7BxHmRM1E5GDiic5mDFXnFz4ifXCBjM
ou1E/ngzaGJ6ngpQYBouaWBqtad5165gacVEQ8vfnIUlOZRtzPglS8FPdypHlUHKHG2HQzZqOVbP
IoW02FCyB2wOZ/RSm0AAsCz8vYskqolLlTAW6L0DSWqTeVZ+qVJ95bjTG/sPfZv7wYUrzdrFXg9a
GIvwCn8dq6Fb7+2K+UuQ3Io0o9ATgBhnq+mzj91ok9jmdze0P00N9lzPonM8xRsNp906ifAVoRz8
cWdtJ8k67bMOhmKa+O+0YNgHOphJ5MoV+AJmuCzl+wqsYBJ7TCR76BS9oHt8dvF5IJxt0ih9bork
yO75qjzzKPEi0iQ5MdD7JB1jH7FO74zC73bRQpXomTyvKAE5F2zNMP992wRNccgTnWwCIcMm5Gf7
9g1zWMWGcQMj8OCNnP0dW5O7MQ3SdYxXzm4uHbhFcrJ8Vu8NlR7E9Nvs4AuABNLRnoQWL/5sQn2Z
dnaEsQ+qPr5ifdYyso9oOgcvGj7LiVG7BJLKTnNsDy1ue0bd/rJMMwUR83dctGqtmyWESaph0V7o
kW6YXYsk3apch0foNeustJ7VngVdrquiiw6a1X21MosBNJF5jjLmD9IAV01OCcsMB0Bo0+No6Vvc
nuwKiCnAl6BJCB9RscVqzX3tQtXhLlCjuRmkTh8eBhPJvOYkh+lzbnR4XFmyzAfodOHqXum+OrWg
88PM5wMGc2KvWEeZNmJrznjfycgOQxhZ4gYequCjIQyhLxftzFuUNPXazJqzSoJnt7KbdUWFPaci
PEvJ/NG75WUaQWoYWJFMzd1ZbHwn0nu0aDLHgnm1Ej1CY1zgxQxQMR44cyT7sgSiGNsvIH+Cddnx
b9V+i1PZQlLwe/fyJiQXUJYPH5hWiKkRSiDGSSWl5vqHKkqO49qgg2YPggMFzS4fOaZTxmpiF8wr
FSYBI+mx2OZLbFt38b7PqfM7VeIzjRa3AjJr33V/i9g9I1REOM9hQ+t9Mx7TorwBlw6nLH6D74bf
2pM/OKIf+wrhMI4HxG6NtYAHG7ug7E/jNG+nWbrvGX+SUF2zsrwsCM0qVaehe7RJj3au2guasDLL
2Snp4iKO0I3G4UXOerPRsWIYM+td0JDwbolggNZxvkd2TARiiicH5Nxu9OAPjuXw2jv2y5A13GXL
YyMvsdoSv9vjMl0XDWe3wY/XjTU4DJiIxKaO++lnzYbxDmqLMa4Mi0a2ZIzdnaw/x3be5QWTXb+B
SZDnhU2aVIXcAaQLDbXh8xeSJrYM1J+iGmYXx9raroxd37baUdXO9zyTp67RlVl05gSKA0WkihMG
1dw17oSlJPtXwGwwtEX+G0ZgHcJGOXlOYQEZJ+wmWJ5yIqn8RZ37wfZ2GMce8j5vQs2Jpq2XYKRv
KdC7/wo79rVpUNjNusMnRRS3seG9ec6wZ6txqFT3qetofdUcsZm2yLWsamX9mjuATwhYVeNvmUz3
i7O2XqvZPUwuVDFINPmfMe4vESaGk+HSBDu2T7XUqyM73Dm9IWM/iyRiT9UkZ7YzIBfn6I8+MI00
SN8BY5NrbA2ghXuGk61vn62KE7Rvl1M4uibgLwfMyzTiQ/PRBqA801KldfkH0jQXe0lNX6tN26As
PjC+snR2CZBANTync9sCAg1udmt8izbOt0GQ3ri+89AT9VuScDzCqnWk9icbKk537+NEyDUtf7h2
1LpvmTNmpGecAdrfXBUQ+4hOUkG8nZtrXdBykXIgW6GKEveee8qicpOTChIUUha/aZ/nVgHFigz3
4A/a2ab/eNVwvFlTcgWMgFmeqiMtRPB758cqNxQSles6qJ5VpNeY4GisGoEEl5k5LZA47eRWv7Fo
emFTcluaWbx1G22mJ6r3wio5Sb5ON2Dg1PLQkvnTJFJtbZkMcjqz2ooIuiWWHzINEeoWUBzcs0SG
eTQ11hKbpapQlJpccVKk45l1c9UkALNcdpLLjfSCEyFjKxQ/FTyXeEbq86ZmiXBhY9ZNNzLxmqFm
MFT3JgwSVLBuMYENazHjQ+loTAow8CFkPtIw9TlJ/dMaW/rs7LPTxNpGx3J88ALt2Oth7dDNrfk6
w1SQ5Ix3sLsCSKQAooRl3oLKyqR6RxlcOqPLXSd5CtOZLKZGnlp/RCX96R20UIpuDf6qjxMdJms0
5UcOmR0coPkv8MP82tUtj1JgsYZKG1rOUhJ00UNtxr9yp8kR1P0H3dz3uvPTjckYAh0Ig3ou8YKZ
z530zouhbQ+BDvkXH0kVgy8WEgjKiH2cHDsNfTXnHSuf1p6PbwTEa6jZt1nKCtoJqmtUJ1wvPZGG
SKNxrqktLpNh8WXZLGSW0W29gSmNcUvyqifmo2+rrj0AjagO3QgMP47KnW2HdmluLTP7zn0zJViF
tZq1/8HjLap8uZqnoNwoDYNtlVb0yvbZgWOAxubJrDf9k0oMqmzH174kHahzB29s/ArAcfgbhKPp
K/xVwTI5lF6H8QR8P61um65jP4gPbeWOA3agpcNHlW+E4f6W8JvWHuawQcOwxTiJJAGnFBrXMjwX
r4VBedi8eL1KuE+ca/xdOUTHXuTeVktho6DgGUCoJ1kee3wZ/ZB0G1RNbsaAYU9MpfMG2vln7ZS/
oRuKUGHyarMAXh3lKKAtm03QAzmtE7XCRN1Z6oC3GWxJc3EnZ8/njIFERGe8wjN7WOM2d9QFiFRu
xq6a/0aEtHCAvuSuxSLdnevMkWurhivT4yxauSD0ttri765+dxF+syx/jVv76kfUUjNF37uW86LR
Zb4mFfchA7EBbfhu+M4jIBBtLRzI5APUgALucGOkkucw34bvEXv0tXQPphnsQoxlm+1TkumfLOwt
U6AXGqgIB0ABBDkFnWX54dycQOCI9LgyytJ6QkbJlfZoTBFycvToeWGSS4A7TV9SyVyg+EwvndvF
N9+1rkO37ycn+U2sZl1YhMX1lEKzAtV/q2LUsK7+O5jnkZ5h5q78cdoM46aShVrTTHohDOezIjlb
FqX0pFMFDg9pW+p6HDbZ9OmZNeKgT0FGAzrDrfNroN6LwL4WJq1oowlrF4RDugPk+sFqhyqqjcWx
zfUPlAu6/eCAZzE1U9GCqKyTIoR5/FIShPUd2Z+LgRWNya69wW/o8m4ylPFL97GQwXlCozZ1+93S
wanH84x+5WC6w3LPopT0YRt0lP6Zbijq7hL5+DNcbfw0y+TESNpYmcL3FyNoaJFnORBovFqxpo65
ko+jjrqKv5qtKOONVbQsRaWtNWGDCq83N0GvI7ZVo8IJLZEu4nltTI0JQIqzI5Ux+rrW7AcgHOO5
RfHloTQn1AJNXv1X8/m8qwKoVx4zdM4791jSZBLiEJw2tAbC+BT1p+1EHW8bSmIsrKdJT76iyAZn
kffzPtVs6g7qg7Cx1M1OymdK3HY1ahbanKw/AgMsFmYDZ603zo4li8wtNAtSjdreN2M4grZA5V98
0bP2UHGk2asG96f5OomJS3sEqtQFKUcyS22KMjXDNI3QTYN9EslzOjevUZ4ZoSehf8Y2e+plxoNy
d7Ogkdo0jGF/sa7+JLItzFBMqN7PFEgQnbxp5KTcdJ2Q7FplibGVM3bnSm/YawU1KVQnG/fBY0cT
C3PVYl1nFjcIXUDFlCNp4Goy6XvbNsidccLtb3NgCyY3OWnLy8g+qWen6uSH9G8698iVxtRuOt09
YRextypQrNm096yxzWAHpFfHxbmwTsoIVxFIphlRg4DYtOlZ+ZqB5KON4SOl36QO4GiLYUPn7Qum
oQPnNQhRSMbdYNOFPB9H3W8PgTmwJPJ0KFlwkmr8MoJsWXSOWQ/zqpxRykmCnn1Cfi5nAUmPAxhU
Gm8sTwujxo7JNQY/ILrCceJO9dW4dgPrRV8YR3R6/HIUtYidvWPEuC86MpTUMc5VfGiG4DSNToZZ
ZR63Guq/hRMiHaNr7JarqY0/Zk7MgygvTcJfSOsl6NLgXIreeBDk6wLm2irRxNGATzm5kbypXrAT
njqMPTwCuZ53jK6KDfBhd9/+Hjjj+BU941m+tHtWEvMqtuSwigCOxkxakH3pD+3k+CcbEPvNWdFV
RW2cuRjoo8qi0VV79gxyxFTOZuGk3TTOmKvZgFzq9uys+w6SkelwsbsG+1nv0+B4BlGicE/DcPSt
msU+c9/agGZIZ+ncwqWAOrOyVCC2yiIKz8kBOmbFShinxaF0USdMSl/h4754JSyQSqdpWlryLRL9
m5e6/YpYClBAGaEufUrTHXCGIZh56wV+u8kAXKxBRvHoYDa5rSQ1mh5tbNvIwksNDhnj5I/JxmEF
sL48LWvxCfg1W0zxnCyH854gemPG882wpuI86tqe9iX9NGBi/fciJvOE4QhbRWma66j8jGhfYPtn
nyp3dMCmFVEok8rf57N7I+vxJ7Zcf02Hw7UdE4e2zsINE54AeTvtIKv+8g3/KbBnCnTH5OD01Ckb
hU1C11f5WslSXdjThNUabJOzlzIPNipjE1NXwMK9JNrWaVmugB2NFNpKtp8trCfOfya2wI5pZ/cV
5HgFGsZ7q86Ue+SfL7nspVtNvEWB0E6pB10rppiFVcpam07Vo9fEG9kw80TvXBtdNzCeonanNzU2
gN0M9xkp1+JU6tTd75T6sHVgPWfKfuwyCHiQpyHIAXbOTWc7q+lFZgQ/Za+rje2U3VpwLDF6qD1m
m3xbVVqGjMTGB9wKj0hVQNjqgDmpZ10QXhSDgJl/ohp+dVEcFkuraBVMf3JZeDu/7qYNDLovdNHJ
h6EyDKke2obDDMGocfikJbhTcNTEjJpDkv41tGTTJ6kOHKWmwaLa5zwZwrrDV3OnVdEzlSpGGyoo
HlPwuBv9f7ydR5Pbypat/8qLnuM+AJkJE3G7B/SmSJZ3E0TJFLz3+PX9gXW6Wzq345w3ehNKLJVK
Iglk7tx7rW/JEqV79Vg3JXxhMbALcaJxq26Ns/PeYICOqGCTMtCNx4YeIfcZLQFE4405HJXnc21y
V2D7D1EakJdhzrTzongk8Yt5a2IRbsu8EMxPPCdv+JcEFSUlXIUJN05+tuZUb/Momvad6jZWI2/c
InyoCmjEZWE8Er4EH/pOI8Mb0xyFanlPjMBTVN8WmClvi5bPlKtkrRlZ/Ko0WkvSprpOcWK4AMSz
wCfSKUxKCIKsLWzdBtNzWI9y7F+0sSaHL034DLA9MeGZEKpnUBRJKtwQa/CpgocmPOla+lOaaoUo
tcRH4Sj6etXT5M/sSwfnVBsBNqUY3FBtN3vIQ69YstlRkIYuLG/TGn11iPRtE2k1TlCjRWmUfYip
o7IeXci1Zr6tEfssfBLIfG9q7zinhKVFdFfJj8kMyj9PZZ9TgoM7Cp0bs8tfQV8gQPU1VIJ880Qz
1G0B1jQ5rjmCSZ4LDq4bb1TTspH5vkq9d01M3KAxvcuM3rn30PWZeegFo2+xLNU47oYArKJVsl66
7b3nkdhUqSxbGxHYTHYE3Ek/Q2s9VQZGbI3/E1APc01YFXgmvPZ9ABC/3SeHsSDdo0iebaHKXexm
78R0wrsW+D1jP2zXduuzYHVHveX0QHv+Wxi0O9Tw2SqfGLt6jOLGtMTpynq3zuNAIhmJf0yVjwi0
x7lrttwPTESre3yg/pIz7W4asvEpzQf8d/rwaYWacYod2W00z/EZ0+SSeocj3BD17krFkwGTy/0Y
SJ6nNKGjqnvxIhlDrL5mpV+SAxRL+64bQBwkqIDg8+Vv7fBTK4wDCXAF/P26Xfn2Wzi032vxDu1t
2YX9akhp87OJbvvCfWvcAnPFU284gI0afOepexnYGAktlggXniNobVZj7AaGbwb7lz2RXpCJjwSK
STMBKKwZcjlCbNMBj10+uLfgaU6MQhcWkt/WjTkqT3QHxhRVInQ8OLlbxJDfhuzBqE3vFu3h3PBF
6kEu+SoMdXWcp9MMsYNLYTpHT8lPrsfyMcibZqsEZ69ITCfGqrnbrwJbfVQqfo5AfvbTABtRJLs+
StYJ/xtMDW22K/rGRiBkEpxW0jvUK86UvLXPHN4MrNbVoizRAcsaYVwsqV2YLt82Jl4hU4iDlWUT
dCviVCEOArcF1ADasibMuNUfpyG5Zw0ucepYwcYVvn5kzPg5IBg1beQCFSNwjTR3iOj06vpas9aR
CDk9Z/5NC8UYj8a8oU/dlkgKn+SjtdHCT09Vg3bODw6y0244/G5NC9QxMutdXk4ADkO/B5RvN9tg
5OVQ1O4bSQ0DKXadmsO69kz7CS+Ah4hyFXg4rVv+wOOuncWgZxP33Ma/DTTX3ZuFJTaEVUabEk5l
NNQOPpYFraZvdc0p2GGeRTyh2GVlzt6S2lwUnbkpJXa/aqaVjtCzFFYIldTJTvejcWdbI+hE0GK0
a/g4tTJ5QbK55fiike+JrlW6NaW5RpRXT2y3Dsls4Ypmq2v0GLWxuAP6eEoCaok2edJHXnc3PZRR
tyWgnaQm9oV0eDJhJM3MAqz8oFH6gI5CN6MyEe9iyGlfUPHPyuXyPWT0gffTlntllQ+l9gib4VWT
3jNoCJwginUwjx+SsiThs/TpmbiYhXE5wgOYwKFm5Z30tI9MAIxu6SbDBjWQdUzJKivjBor6bGYv
Hfb9UmzrIvzoeK9IfkAFndwGmbc2yuDsNBkKXW96t/dF71yKBNx7kHAzO7lPU8uCii2SeqmZTrSk
P7stKaSWdtN9tH5DnjrwLzqpoOt6ETz58fjeIzLmGuUrDUexWnM+m59Vytl+EO4rc9A3XNKpoPbP
JusdjfDacWlBVOy2uyw+az7vCuK8BVTwHxaJ9vwLZAVN5TPTIFoXtGy5KIclh5mtV5PBABKeT65A
LnG1h9o0obLIlfurY5RtSKMbBv1tF0f2c02rgDagF8W7oLcORmPXR7/y0sMXkkhjD07zIF6nuIVx
ZoxM4K4PFdMIF1vbji2B03k/WsdStdoz7fMTq3x0hyyOkwGKcbQkOnbhEMH4TFkQgasOIz4EjVPj
g1IR28UQn4USik2j19ed5QkuNPqneU95QWRpvG86chPMWa9xfSoZCNEXibUHP4KgaZIco9daejJy
fTjWqYw3tjJ91mwupQq9956JJLceqvJUFPI9n0S7Ck2jOzED9reRhy1vMmuCNFnLraygheR45krh
CKfzAlA/JiFqHjJtsqod74Y6/IasLrxto6YiAyS1bwZPZ2LvLDViug8OSIfL1+hYFtHZo4aCpcq2
Ek39+A64/FyLbBPbrnEfSNwm87pVXofVAIKtbVyEaHmqEWfjPH4mrfIZLBMy7ym4iACbCutRsWYt
gwfjl1A54Yii4yshIL7nspArQbQA7MYI5MeU8lTEn/T20sdrbZoXtQnEKnA4SijIsGMWrax0ApgL
WH2y0u+mxzhAJ6rRc7NT2TpqP79JXN3V/gpICg5GRP7MONvLM69csf/htp9/p+XTjT3UNHvT8A3H
an9g5IRgOJ4unuON7x4Cr5XVfyorVTcKqss+aEmBKAffPtm2xOlY06kySzStkxOxJuVG3e6/oCvU
s/rKEgyDDNB/l3I2YHURJ9sJ8Ov9CG0TlbUzfSQ69aCMnPF28g/dPGmnWa66qD0ZjsaUb5abtgaX
sl0gfv362RqnSXqJN6FhvrfdaN26emcdvKAx6OzyAn6hv93myejn2a/B2uaco/f15f2Pf/+3L5Ka
kor0LjmHp1tzYu8v4YVlLmFQCPen4UpWyNE65IHB2DZTxz6S1r6bkrcIWFdhBuIxQrKzVsipgIuA
ImaZnaW514cULzzWw+Emchif2bWI9mWZB3fc6YsRUsrK8e7wO/Rrx8rsVdiqdP83L+T3JMj5hViO
awpLES8Mew7E3G8vxLE6Nud8QitXktTQVPrWTMv7oNHWBcg6gmadcj/L9fXcf3TK1p8xYJ+Domwe
Q6AvFIQcMhE8ZIry2Oso8iEUsK1Z5kULteMQ+NrfBEfacyj4b++9RfyG0h3Cw9Ea2PqfKHY9dmY/
KAHZqmSW3spUptu4TLNtndDPj7EAvVWNuXdGTeAoj33C3Iz4lPc1fdKpMPHY0q7Zkn48IJlMvINv
0+/IlPFQ29EhnSUxSP5QQzom+FPU19eHoghWlueXq9TxvANbX3fGNUBX1HBoBdn0BGBLEOgxkXvt
2PFDoJM85koLQv6sRJERsxfdBTXUSP2mnh+uv7Ma8S6AXMDekTSdQIedaEUTPtvkw3b0gFtlFM4T
/elbJqq4Ihxbbn01oV+QtvOatT2/04JLaWvVy7wGBXWRPzS1dvSSEL2mFWEq0hPS5TGCn+OgH3YD
nOZFUaAHQ1DDnWg+09XWjgh2ovvOMpvbnDIoBrv7N/eM+y/3jGM7gotNCn6R4A5/v9SoGAO6XhpM
Ebb4MCf0k1zthxHo7SksxgtGi4UJkDbdmtqcuVBxxCl0hmxXgByYCPXgE4mKGLvGdzIV236mNjUq
QwvESHB/fdpaBe7AYoY56M192SbxXgs0jDH0Q+/Lmfoa2aazlU7F1iCNfk20rmQlwl5XDsFDXU0P
xGnEpypUKFsJ/wRokp/TAbMykW/lKiT0BAJ6xvAOcdB1uR7toVtZk5EcJQicBZPK8Kik9Nej59Lx
der0iChjFye6/exAzttVDtjrRdrhCwoSja5uAgMJxgm5sdfnqhQ3UdkyEcD29lBZYUlUhfMypO7d
VYd6fUBefAd+DdWO9Oy1l1JqemPQPuUaWndh6cNTUxm3XknIsDWkqDakSU9mJFEV2xnDDjJ1IBNF
E2mcmSremeasiHJQ351Zpde1MMisDhtaZ2lsCTjTMU0k7gk0+DdK6nj3x9cAcf9NNK31LwsS4aUM
+FzHoZRWcCt+v0q0wOJAZACpwZvqbmo01hAZrXqjKbq8nQz0XTMh2vFtkiacvnZProjbBzGyGI1c
YWKBxA1EY1fgvnUQ/NmhsTI08dS1YXPXamNwmdSrban6voxoyvleSPVFdkwaGXd6TRZHKLXks+iT
T7eYTv7AraRajrJDxUSkmHptX0RQs4sAjfUVxjLVKDl7Q2yjsCN6kFiZi4OVKKyc/OH6kLctyBDU
T49mQc0yDoODipS4GQG6bN3Ma8EgKnRTU5Tue2X8DJOwfgMMjkI7b158AH8wGFJFA1FPnsFCjktI
nnL71zuBNP+8rLos/66uhOuypfHe//7GCzG2CmdVsrAdF7eJVRQxWKI83dliraf9O0E1Eyy9QF9G
WW7dkAwBQiOrPyoZV+dKR9EVIbBDwJUztkFrQY/T9k+1sm/9OBruo8iIWas518oKs+dMDWRxtQ+2
N7xdxdfXB6+lqR4a/jdnNHENWZ1rPkEC2jCAJ5W9bomohQ5JIyOtUCMhNutlP90YnHKpg+nHBPnZ
F5DW//q9McS8Nv265yA24lJUbJSm0qWp/zn8OlJT4gZlvMCDJglvwNNTzp4eVHfTMixqh5mA3R9z
1dKYJiYn+4g7+d3Pg/dOqYosELo0KKRhVKVkY5HgN1y49YdtVentcWg6+zCBT9wVDZJxo5F3vdXE
C+j2/k1QipQe+qyHbZ2cucjb9Ss29+lRpfCErk/HMKouWu7p39y4XfVxVGxqWfQ34WAYB0eFxlaM
qp53HzrpBrZYx4KCH/XNvg2C7HvdW/eysM+sudPxyoLpdJuVKXLh6JX9tHO9DviqBkuPrEam3e2B
MULxLZS0KgL6IM94WfNFqE8XlPLejezcxy8ng4bqrMU2AErAQATlYisHo5bFhCXQpCSIpMwedMv4
FrR28G2CuxKOZHH51fhKsz1bi9qwdkxpVqTOMDsL9N5cJ/zBMmgbnSHqCCIPKjSAjhLLYQKXisGO
5hCMNa+xYY4er7SN8uKi9ZuNVT2anuVYAsy40tWuN3Bft/WRkncGbwy3dJpJQEtaubk+7WZwLKP2
O+GkpCCj1RTzg77KobydBMhx3kGJ0Sh0mwtwzXGFKTF/nkMOqN+GW7ygnMysWltfDw51aZFJoI2A
i5JVB0P+kJgak2MW6peItiQ8etfbwjvk4m8jnVDqMZ+WU91Pb0kyXCzRy0+oSUuDVepv6ipD//MK
AItXMURzFFe7tFxnLrx+KWpr8ItEPsSAYGxCorTR13fQljhTBsXuilVzMMVa9JXoZ9uE6ejiiQWs
jimsvorwwiihqrcSKnrYo8NR1XFqB+9G2P2LsnwmiHDOjOMVg9k21k+6BAZo3vpgpkb9pGV6cxhw
4oHz8/dR7Y1rg/ABiCl9usnR6zIiCV+x9wXgzMx2RR89PZm9w5BI5ukpbD2a+RNDH3d0gz2wbp9J
j5OuNYrwZw7X7gqs1mrQ4/7UJaKh8eNadwzXkYyxbFAqmDdOSUbK9WqdOm9aKUTSRPdhUUgUCFb8
MHgTsjmmqTBo73ekpcyVsIBRdwkn6AVxUvYbY356/ZrDcHOnlSEcU7xFfhkBPFbWtG4bl9thkN+A
SK9pyeQknBlqzXiVxKhyMMZjaQG6z5ygP4wRvQ/VWPKxEtWZpQZUbGu/I7j6zLyouNM1ju452R7h
lcSrQXlAssGsx5pusQvH98Vs9kPg+wMCaXi8PvMJ3/mb7cOQ8xL4+xIpbfZmqbs2taql/lTeTf5A
kmdpcAqI4hjWYJmsIv615wGQ58KzR/8H0BoMzi2xxDaoSGbpNV5ts7wzLeMymEb01I6XBojfpdCj
XTYFQEgY0tJ69i2xjXN0Gg3sBWDQQEgY6CKOVNBZmVhMwdpOdPPYRMSyTzr2QNvuoMiEIZUmw4rI
rNVtp+z2qchJyJ6JfInhKgJQWLQE6qAoeywYzd7bA9kk84LbBENz+3VaqFxt6Yc9jmmdGKq2FMGD
ZSD9HLLqYPRN1yxAwqc32ZvdBMHp+nDlcKqGKokFWadrhpdBdwnCaYuXkZ76JrVZgaTtFy9xYz1a
LnawQMLr6xBmLLTQCmb6HAK32STE/6tYKeLA1lel/PWh9xXp5HYsvr7mEw+HVB7pnYJfd2Bqk6z0
UrinGskqKh0nPtCFCBZXM4Gb1Cirqg4Oj2LmOmOA7Qaf+Zh19lkLR+ZF4MOYx959tSeMsTul2scg
1bhTeuyg6De9S5Va9jJxygACBnqI3DCSrQOiEs5BNANPEZ3a2UPY9jr4JZFve6ptalkGGvU88uZa
rQ4U6/IeSMkKYZr5ZArbP1cWAri4+nJ+Ip17dYYhOXoebDSdAKsQlNy5m/We4WhAPc16t905M86f
7cy6Q0/NbE+V29YzJ2Nr0rzvULijsTsjCNd2f10VmJDZf7nibVO3TGaSlpwLA10CrPl9vQx6Yxxl
7KEswgGSmGpnx6gO8uk+4HYsQLXuCnrDdDexyA7Ep8ic5Bf/Vgimn17wHKCcjuCpjUZ2tPtWPHpJ
diYpbf21ihjorYwaOsOAxRRMAXi8gpqzpYe7t5ps89cvxv2dDc+L4a61FNWNcC3FmzW/2F8W/4mp
Km0kMh9dMja2MdqTF1kwGLvaQMyCzdafYWChKCdIFe1W9iWGlvnQpBclosa6P5BilOAw4ITtpy6a
hCvUEJ9uuJ+A2yIxHF+IhCkXhAoXubB+4FZg+hyV71/faXWNxoBPKwAptpvE8CoIJKUJ2bCb1le3
wThw57QUIuEsdwpD40aUCZKwq63RRu14rJSxVcRf3tQhBN7CQ8VlhjAkfaadj3RU7HUzxPLGGR6S
kWFOlHHlaI16wM7Sn4wrVLtMPnFtzgnFaQ5moMSBwa3OqjpOB1Q0+Vnrt13QALfNYVcY/qo23fg0
1mgDOG8266xX5jqQtMUb70cQewyGi77baa7aT6C/l0NUiBcXFN0SNXd26NNseV26oydfef1ucJis
XiHpZUKUcpS6R8xDIZTT+PZqlKtMOuZR5avd9WkBP+1vLmzn95O6jUdKCMNxDAbEAh2UmAuFX64F
FViw8a3mRz6zMcdpdsCb1/emEDNpmuVlUei+dhvNdCjPMU82Nut7icx4GXUd9cN8+2sjXdyZupbZ
AzLwFqPGIDRvieszPokAmHbfNtuSfuAmyihEMSl4yySqOjTxciS7o+5ux3YWqTKVMijN9+yE4HW8
VhzyGE3h9ZJAPPY/NrwqI0+9G/EtmI4s3mahnmKNM3u9X3ODTQfTTelo80VI/gBdddtCKGGa5WxC
ukFMnXHUF6usGOptMqT1XTQBU75mJX4Zpq3iYjFahl9aAoUOCVihvq1JEbjzxnGZe0JfXHs1aPXH
m9BMH3vcLwety5l5zr/ze4sMoLbN7yeHLSe7Ma3aAe/kQ37xp2PjTUsnhPWRGJ9BrVoOBRHNeFRe
rvcRJtXjX9/zgkCK3xYwPmdH50hjA1Y2lOP86VQDao3M6Tz5MZjPvbC7ryKPw3exYk8l2jsJqks6
UXO1cfBsm8EO5OP4bnRwFZro9uuS6EO8JVHTcfIYaUtJi/ehE+Vb6dEmSEmPx71tF29II2HL31Wp
nXygv/k+WU78oCVdfCgGJdYwMohoNPVvvt8Py1hQNHKyK5ZdttIm4Z+uD868wQId/+t3gdr0X94G
BzS+IRAWGzDz7D/1QGn5hRyN6V/2VYpqzuDcEXXmRAwsNHbPf88yfdqkUfIyVnw2mMHkxjZxwMKJ
LnaoJXPYBZQuukAVFjIL/yizLSi+k3Dq6k0F7E5JIoGSBsVrEbAhj8QK3l4fHJSgBxmQBTgR95Xm
mAL5jV5zemss/3V+Mv3XVzkr1FimX/qsitHVgLnCPVkurwVJONcnltQeGc7lZ1AlKRO6CdEW/cLN
5Ptb7iiyb2YOcoacErUPMK0galEsQhXOP8YUgQkeyOrkW+5CzmOcpgtf20HFGD+K732ZtRdbaPcM
6+ObbPBeu4lYkITP9yRDrd0mDTs7ptF6ce1OhambH+tY/BDmBOTEwriNmpJefJTvsN/Kl9ITkPIs
HEtVVUG591r11AUS8F8EFR2H6c60Xmg4/KhmG1whmoI9JMNZHVYwlVAXHjqBOYSb3C2W1z5Z1wi5
vd72cmzMXTK37Bj8f32Twg9+8NvZFBZlt834Bx6ZeAmES3A7d8aAeGTovZ8Dieh1giO1qsBt4Iqu
j2J+4OBSE1O7UL0eH2m9mruv863p5UQMZdb4FFop0Z7d5stv61dxf3/1dE6DuriDOHthnJ26yvdO
pIjQh0wYUn/9jHiwL3oaVTDxXwq07i/oZU7IBbUNAtNiDUUj+AbxonBrmswjQfOOn1GAtY8m/dqn
NAiw1rfOrpB4lV2RdbdFbo1A3BJ5KCyr3ZPExJyF02+uT8k2awN/qVX2Y5aP+Z0QSbPJmc+TWmY+
pGOu3amGGPs5IWqeUUH/jd2DJnQmN6QWnnMbSeI0tc0aFKlcqRE+K5SfZNVUrY32O8wPBMtQEFo2
8dizgVdTmk66W6k/g6fod6qzk+9WhoT8Ohnz9O8tcE0YiXGzS8tpZwo1nrxpJNKqh/8piX3bZrWc
DpKYv8nv8u8NyxbGhPFZUh+fiXZqd8hdtpk/Yj4qXfGSwDJfl3XJXNMCgTByqjCGl3H0KgiL1B+i
0yKQhHSgSlF9kkq2xNwHHMQXEp5jvkFf+s2fojMY3OamVnqzjfHsbrzW73e1ippdN+rofsp671vx
cOpD2DSNkdwLCH/guez7Str96gpsjVQ6Hr5ox9LRWRic/pR5+r0fhe4ftGNTJQRQWflj7sGbjPtk
7ffu9FzT2acdDdfQ4MCEo8VLBphhAAgfSHRu7q6L4P+33Kf5H/qeF2MV4gat/+Off/zDc5DSb0/I
sAub8a79WY33WA+T5j/+yd/0f+bzd/6//uH/+Xn9KY9j8fPf/+173hIwxk9DR5v9msxkuLSW/++v
P/+Pv3f+SPl7Nz+5IH7+b5FO17/4Felkyn8YUtnUQMrSdeWo/450MvgTE/UnxbLk6KLPg7Msr5qA
6aD8hyMsEAuMORzLppD670Qn6f5D1018v64tHVZR/tZ//Qdvv87SvHdfb8gfz3+dQtqG+lPVrktH
cgaxla4kBxGmK79XarahAeJ3iL0LveaiDc0xropN5OhHDP5dwQRFakgZUUVnPRewWR8SB9hMzHlZ
EANOjGFb/Wiidp4v72MzIukVTkaOLcEadhY9sI45pkUXHNjpfs6zj2oDt06OmAdAAqnEsViNKCyM
D6mdPYtQKSiCIxQlYmsQkoR4lhiLNx9F0CKSIu18ND/SVwN9xVij+uEg2svvJbqKCEUz2tYFAYAB
VYQf1zdxt6/5F0S4Ih9u2UHKiVL6z2KJyHvjFPdF+ZK10f176j9yXeKfOZnuQ5htRXMUOJpsFx23
YS8L5y6rzylaKoWgtt5quIAMNEkc+lduddKKO5XvbBdfrL2yFQcz7T1LTi7+EvAMK/IqEaajq7Zf
C36o2V46C5Eq7vhVWHzkNIUIu/LaHfm3KxSh0GSWJmkenksiB96glnBPbVs6B4FOpEz2tf4WwzOm
IjCq+wJwSB/BIMHQbMpDZ3zauB4yfEnF8LOr3I1ggNnGigLhFFSwotp8kdU3bMo4b1exYhwCABWK
2SKSYJfw6A9yieZv0zF+0BsEwrNzLirjbSoQA4EwM99MH6cBKOu5o+6thLNpwvqII7sz8VTJF8Sq
LjVs3R2UnTDsgkqG+wPZ5qXU9ujolwpYTGBiNoUv0gwQDz0bHVq4xAOKdDYg+R1FHHr5STfXXpWc
TPOOJEo+hGFl16uKijyS+j4ULu9uwkGwXOVkTnW7UTz0EHmsBLoPMpyqTk5ytHChTgeqlqXunRzr
YcQkmqTTChHoyW01DCYUBKTGe9692+K0IKi7LtGFU6HIVaOh9d0bbkjo66PLGU48CUkXKGjvJoGE
tVgGRUYABW9VexlgPUcdcgMSiIpm2SPFxT4HfGChJHCeCUtcpeFenfYQaH9081hpMzo3tnyOvDty
DUN/U1V7rdkK5x2aQOqEBCNAYMnGRcItgtcfRLV7D3diPehQuRlB1tG0LpInJ+aiiclPHYa1jn6Y
dunS6yv0+9j9s3m9z2hjz3FN1ToTNDhLf48PpyoCeGsYcgO6idaANU1f6OikY6B+pM+0q5rpcXdq
SBV3niNO6tgwo8WsF1KYm/LnCQlleZPBgDbfHN87B8OwZHzMxcv9mgNzdNNjwtQgMT+q6VOYT2XC
TxxnHsTaq+NNWRrbtFNMNiHkyCWsOWSLwJcDTnMTdEBnWmfuLiRAty4oWPr+sW9+CMwtfjbsOsT4
TglWhTT7IN7mdvUyG0RSkCqdfghgE2vDJcw+pJuBg3ls6y2xXyjmuRpRTHc1s6j40BTfg+mbreNb
9ijUPC4991siIJMk9x1WY9QyZA3TaeD9tvInL6QRhj2oHOSxD8dNrNuH2H9QzrRoiWcG5gZMirIx
owMSgRZZapfROKFjxmpKo4/w1i2ey46VCJ8N47qDTsstm11thdrHxbfaxpYB7RBc8zx9XCvDPfjd
Uy87OH8NrrW7SC9R3F1SFIvDNE9zprVUVP8sFz4TsW4SRALYGx0JHhM1ws85S2rHyvQtMOKI0YaQ
hN1q+hal7aq1X6eAPLOqBv48NMEH0xkrSvHEdFiWm8Q3OeAiWUcYzO3SxEjMGVnRE2bGXgs6gb0n
0bBhTxEuwEFq28NkEMvn9ulZKuuxZ4S+NTxhoVIbb6nQQVUZ4VJ2Dgif6QeJZubCHK1hzq6pTpxw
NYpyWIavWNe/d5wbF0pzNr472AdThc+mbXJG9LXv8DlxBvvJgUCkIwFRT6mKCfOxq1lcTpZxpsyF
3qXEzzww0AuXSe12awdWd2ZGG7NDHJ0gi1uhGYV3F7KQD1G50Z32p1FPtJJSRTK9iod97ALgRWUH
12W4KxEk6YBQGU101isunYVrpsxWm+CNfjXTch3aCXjCTz/S3R1Lewr3JQZykKnyVoIkCboJsBfp
Fok3tHvUWmESrTjEL7syDRZDQRMZtg9aYmh4C3lnJhrDSXKSOPAHyOJWdjOCeExRlZfhJ0K/1pXF
mklsshqSXIe3FP2s1xxahkVZhLt8bCmaCaHCxxGWC7S3tXppvLeBAyxOzHjR9skt8kjmgzQfcRNV
P8a1XWnBGsfWLTYDIEQ0G5Db9bNDD1xJWX43GX73o/wWSF/euYodvIo5trVVGC57e2CcV+g/B4Nd
j8YGU6Dx7OnhBiKVvYaCskXwrQjzObel/cnihmbdqBy4rBPrW9DfJ8Bh7rHfnl0IVcvQRcKbNO3F
8OxuS6htoifjNqQjy+rtdOt89DYynNp1NbhP8ZCVgLNHAP39N5Nz6BpYMR8s9t6iQ9/cpI91j69x
vjIqzEcedzQCaLS2T5Me43sunfugeuUIwR3gcjYMRbbjfBiuGjsYdyMrieolN4cMXsq0WaVzRhA0
q2bb4bp90jpSwTH8Q+2r+r1NhkoQMJGNwoR8aMd89m2wbVFoezsPOwzMiO8lfuEDQOJFzZszNwui
A9ZD3a84asbVs8rz5BSUxguTRmeluXPnzEj3SV2Vu35d4mcE1o6hKzC7ZkU3SG6dITmzGZ49JHgX
b4rUOTLO1ewpKlMKJHdIP1Rp4cd28h+Klvy6h069AGTf0k5bVgRP46vOb4RAXGYlI62ZmCRaPZUP
o8+sDikkO4hge6HVv6y5pvb4LR5k4MXbqNI5upQcywjNNXVOHEyUdMxkuIJ6J1AHNQqAVE3DOayg
NenVPpps9mO+bVzpVdjdeJH/bNkxPNIbB08lW57VbKaux3sdNeeKb2ZHdbpN1IgSFia6tpmPzKuL
NpH9A8Xmg+xJXZZRiuQK9yTg1mZTu/2NG+XdqUMlpJvNhobJYxy5H1WLGFh2KCvFbQKMReBR3gBX
jswdMFAH4hJiK5rLw6JnMzLNnFroqBIoHDcZxmXT3w4RGtRqWCYakuZw5ZMAjm8Rv0HSkbGYQlFt
Pjhz98bRai/4mZYi0xfpPDsBhOTn5UXOFvv3wPhukXJk/BTuxQ2A4zdc280ygOWePmihzXxdXara
5EVeUn/vZzeurm21+NOKQB8U57TDkkG9BOjAKwB8WLedcYCSs0Jntk8ASJPJ0jkPHm2dnjAxnQi+
xpAfowL45w80PxQH5X4VZ95uxDJPkzhpQrxi6YcGFFilXLyzB0Ci+G6gWIKg7nG5g7oP38g334A4
0jvyQKdjPavo+Xw7co9jQJ/ug91XL0zYFo2L8tt6h6i39qxzadQH7PzVbV3EjxZiD9SbCz09iNJa
t90b/nbyVC7DNPOMd1aSbqhzFg4sATq9q4aPvaOk6qSkJL5tW31jSUBtfXBj92Ak6oMx3dNoWIDA
WEtNP0r9iM7lUZJntFCue4tek5a6DizmTMdhXZe0fTAlzf1m5aHJx+7uHvQKD0E3niPwtYwGasyj
Ezc2tU++LUygYOq1o+1Ab9dJs02FHGVyjWOXHfbU2oOzk0UDiJjZOvdQ5k6ryjsFGCBTlK9msesU
2lZ7bwbf8HFyveJ+x27GuWKgo6BzUXWgZ/Q7PS7WtASRQpqryvoegJprh/XAZ8XxnRPMCTHlahp+
xDW85JgDF2qWoP05e+jHiUNSlawHdjGLBoJFfogLqePo+x8dDkXvVofsH1J2Jgyw06Uj8xPm9Nh6
qbcVsUXlcDcF920P76l9IgADW5BilXv2YGL7VPzuRNOGrc4DkhSZcGtC4kFMDw7jpfQArnbdGYry
mSSTMLXXse3Q7IBqN+AhYSB/CTDOdYWEQGdXCyOantvOhbvPCQMZIahG8rctpHfO2gYhOAa3YS8X
c6RiBiLCCCwGLwRvI9k29p0Ft0ac/5Or81puXEub7BMhAn4DtwToSZEU5W8QUkmC9xv26WdB/cf0
zH/RbFUd1Tklmm3yy1wZWleNAjkSiopyVcNHB9Qx1kAqPqhio4dGO7nxuz7mRC2ajWpsgZl7qk0z
00IhVFO/TR2/Gb7tmOoW28ubmwOFHDIiRviPlCCCzvNZCdKjdcupl5jZXGwMU4KgDYivVY99Ot3t
6qE3x4NBZFqPBLxUSmUMWjCcaE0e3a/QB6WztLK/Okq5NcajoRwxe1KTwDRDvrF7EXPA+WRf04Ib
mnyIHFRHgmKJfchU46DqZz6MiU0urm983DVenie7OH9j1KBpM/3p+1LcYtgdJD1WbvjB5GVfD9ax
Cj67xPW4bQKToaqNv58abjTxXBNywkm/ibl91TqwwZh3rYMEnb1ZTf+MkW/VCWNTThddG/xpUlbQ
NS4FFcK4LVHWDyiqm049hxAUm4FzLqVEi3Lp7OK+f9LF08jJxwAl4VoUKWC+6ZKdoiyXhiUbb+47
SXyreGrzxAdQvcooSJ+LEYJODJ6+ukvFfApoQYjnr7G2HnRu8GBPIFRPMxGO8Sj4qxraS8AqYS6p
JEn/QYEbAJtPiiQxVoo/klZQiU/1jxPs5l75h/2F6jTONXEL04ob7ODWu7EhMo4EEcS7Squ2Cfav
xqbBB4D5BUSYh/PjOtJpGUQ4lEqqYd4HBxh1WO0VPgNgdC75kHzRy4ivIyRPFsLKKIjA7g0WLy25
hPq9duadiLqtgHM5Bz5jMW4Tz9U47ZUm3AMaP+n7hjJKQqtUfijHmcZTaI1exh2ehDxXyPLOskCF
CLUjCzgi0Py8zYmCZi9qFO5NG2mbjdlw6hPSvB+mLxOKwlgeJ43G4LDyrEdLPFkUBFQ6bv1YD8kM
p29uEh6X0UxHRMJQvdauoBN2a5fSuqrUb0I9aW61VSf6mDTcPLEwP3KHp96E5gqAlbVRY4RRKEJy
Z5zOfVz6IWUAieluazdZwwKILet5tMAg5JLTJJpQGIqVnRtMivAHdrzE7YuesdGE9TEKlO/JgXMI
Ehgg0C0W883hCkm0FEDKe6LeQrchIPs92lDn3prEOCS077rqsx38AtNFdzBZ7V3WDSKxi4COt9sr
u/LWx+ZRm37r3troIaIFt4TQGv/Bo187lMpUOFzZTpqNLTjIZjRCj0xvmm5NxOEc4XnuyVlEYE9b
C/XXGVfqSLUXXp4Y4DLyvi/6N2fK8YNuXZqRR/pz54Ius+Kik8RWeyrXXNs3zMc436kDhOLl7T4/
KFyYJGeO3sjWSz01BbAvpFlvKfwarXhPsItEHJUtAiBG+zO6rxTsHkMKvXvydChHRXUpjWGTB2Cn
xr09MhTkymbqeOsmnqpoA5IbOcWv1XMwMYhfYBwOxPYvlWBT1kQnxbTeCVA8BOHgpSK8RctONpLR
MB7VmuAYRu/Z2lmCrZP2PoDDnsi4mIZikab2VnFWfyHQeLEOr5VjRphnOzSzunymLOUAetVrAF9b
NLqBiFXTZqWUeGxsPsV6jVuTUYIYT+USSXNMz20fFOcGisem0Lj6IdSAQWunJS7IJ3eLhfUEup0K
n3hdBccW3ENRRcxKr0bUsMCyuBqXysqPZaHfy4G7Ip6b8k4WW1Kjm9MLBSWiUh/jwMQFwfbTfLlR
92TCyTKGyZeVwVHxt4t2IVWDIEe++pIkERingHBLTDgzVvONouv3uH5mH22S18D96sRXJB+E+5Tr
wxqUlZcDj867vZvnDBpONkRu5W2uo1dic5yQSvaa2TcYJtBPspnIoGEQ3BCxg/JNi/CObJ3n3h17
Q2OZo21snn+KIlw8kFe7vSy5LBL8XhEij8JN0vtDM92ZgFGyNBRwF2nZ5WfUyPcvdPQyAqhsPWhc
7kQ37EzqXHrc+kafnOPcWtulfjA2psX9SvNQJmTK4qFTRhHFLz1iFdCLvNNX1HE32wxSEAFrmTnn
pCKrPafeEN4xSTlRtwmTNzdmgj7r+7YbNpXR7kVMVdeUr4zpO3Q5spnalgwTigv/Yx3UHXWlFXu6
dljCWFhCqNz0bVjbDYlcOuQRlDkT2lR3pLQAjhudo0qhuv9SSkWsliYH5pWTlW5m9VUDCY7z+V8d
/cL5XesGpip8Gc0xabjctj0B02MBGmPEia6PT238o6o0ORnZKhgbbuu2T3PtauwxI+o6vejXkWRj
GRUrauLZIkxPsd+FNflkjNb0A/gTCiM4fq7Tl5SKeVDt/CQFS6rLhS65Pc5ZtI+Ldg1kFJmMOxAV
VAVDmYaeqTxD50wviVF6I2YVrQMYxMeNmo7bJJtHm9SmyZWUMsOHkDKjf1LixstVcVSKduMOG2QQ
7ubqSrAcpQ5Yjh+KmFy2pXaiGtHYoA1xZm33Pd/eaYoHDqFy403IXdlFAegyxFKrObTZNh7StdXT
psAZJ+QQV1wscAWzoGp1H+bRuQBx5XSXYQoObfpgunyz65vhpmcEN9bIKiZ4GeQfE9KhZZ6nVFJB
3e8SfuB2IOiS+m7Z7Oj1gkP6sJTCRBEqpPMNsImcGMpcMaBA11szn5gmc4qqfrPxtY3mXRJ1vkI8
tUPhZapJ/0u8czpQas0q4FPaQW1oZMdx8X3mvdxM/9LGBSfS7nr9M4RIUsAZEzY+85qhry/Yq6mt
yrcU7gB5fVWsrdFlHKFoauBpGKvzAJxZqCAKh80AyAMq/XlMLvH0KeLeq/FSLqKvq7FcOKw3rOo9
HW7wWLi1HwrirE6206zz0FAJNB0GeZoV0qTizRpTjLqDX4Y7N7tIe780Ig1x6RVjDRK197uXZJi8
uOfdL085R4y6PFb2Waddxy3Zgp2LOgERtsgO9g+VDBjIvkBpCDAC6viQJIYP66PqoYXzd1Pjhww+
ZRESg6aAWCNwOV/U3lqHGWXpnCqzf2b8QtZwL4xhN0mQ8xQt9m33bri3cFZXRgiGhHGGk24ze4Fh
NytdnJJ4n6oPdblwA/ezSmIfCiIU+xVTtPXkKvv8PE2c78TsT/a9tw4V8mwI0KVWj7XyoTVYLln9
4TjbnMSTfw34/DTBuil/Mvep5RrV5Y8kmraZ9hnV97n5woG3HVIOQpqxNpHVnN7YqeMbbRSelDG+
6GMdHdTQ3sRtuU+xeWgktxJFOQFIXLct7hzwTRYYKtYeKVBqnLsc8Ig1cMcMvER9Qf0Q6Wt0cbLq
gKKg4NvHbP7RKEY3TPLO2qdo9obJCkz5NaH5war9WqcQeQyeZdlvClFBrpEfRBmKRe5VzE2O+jnP
d4t1ixYjJjz/oG8wjyX8iXU2VCnZYlhvA3XnxcdElN5jYR0Srd73jM1sZgycu0I7psyBTgOsztFn
PpRne0LAWVPovNG1ijEFbp7BhyncOCO+vZEoGEvFnPh58m0l09qlRE8q56p+GjnJkL/wxzDm+flQ
KFDNuqPhVMTZHiaOqP10bYFeB2oDSAMnacUaJurX3lpu7q0Pk+fY9hW9T7TnuExv8svkTM9C1psA
KLlBvkyEyQ6BEda86VYHK60AUyi4rN6jaOScdo/Ss6OF3pzHhLQbOnYWTs6t0q5F9WSOX31d7lun
QjOZ/FoB6cV0pgmPBTWGivytoJzVFD4i8pyYfa5y/RZQPoz7Z22HA3kBd61Nb3P/OgnfEjvtLej+
CRpOetB9VrHtw+eyNO/Z29xcWtasUdVXs9k/0w/H21m9UhLlwQlD7oVbZL5i5lg3xBwIRDyG8+dA
xF2WzrGkyr5HwaSnz280uUbGnej/4yhO/it/wty+hqMAjXFq3kd1fski1DGbPd2avKFodzViUOjC
Jpne57KjTYhFjq22wjjqDNhkxq+Z66KZvEwUbOpAs2x/0vMD8cl1kEHjqaHeM4Wys/cBYU5Erqca
1MKHYGj69o6D/Mgp/eDUGgqVrW5oQfP17MEhdBiqWCfSeC+tk0KDoRO+9EspGOuiGbxSAsngpiHi
KNm3qJakmLjtwvUoCnRu5cni6p2A6kz6dTG6PrdKv8iTZ5NJXFklXAYhfo6DJ/VhCzouSZ8ccBGt
i1Q34McHGJDGeEwDaAmN80QYbOWSLaKC9Ijt0tPcdCftN1o7OUBGu0E4Z5oEThbGecwIY4l8yeVP
bYINQU+/cPAyBwBo37P6FeTJ89SM/7ocD+BDoZme0cFGsY8G/cEIrH7fHyp5nCmGwJTj0RwniESn
8tk9yiq6kJvY6PVVV6los489xvxIZbwd3Ev9EmtRv8oMWiOhVFl9xKeSAx1icP+bivbSpsU2mqMt
XsTXgP+61do3rF0baAErtZP7STP8PiLwVn+3bbJuHHyj3H0w2x2lTdVJfBI0oUQm4+Rl+b8k7Ce1
NXpo/J5LwroP9hYZyQH8rm6iZePHROhG3NzzOtBP35Od1J3+YKLmh9o7G+Gu/8dKYLePYXdS523c
X0b3KTbv0UZjw9X6b3ZiUpxp/CLgxjXOBmRZkt2c5Dph5ZJXvDnH2l4NjxVum2gvCcY900uV9mc9
2KW0aMA0clOvzrOVg/5hf9bZ/I/ucrBWnOzwVbU6dinZAjCwuBPZsT91aOFFvlUq4vUTpULmYQka
amW7IRX+mtTjquTsxOQOSVcQ1bpKBI7cvs95d1SGfAsvf2B9p1btXCw+AjqBYwwEdZt8utjArbrc
SGYyZq77QtPWvaKjP5KZtdfL4KOc08044LNjEl/31T7lsMHc8KAycADE4Om43/Mx47WhsPNZhCUT
8vCwhF6WDb6AGJXVLY6kdteO2d4I3pX51y4i7mcjO2PltXr0ltPSO7dEDpamM2hmnK3SwD7FgLrI
rNNSz8hx7BD1rqANP0NxV9zi0dRvpjyZ0CFTRtxtifJp0z5nvzotykHWjqt5g2H2UXSKn07T1hJf
urbrFgJYAXQy+FFJLglQC4l4NUroItqHWuKI7T71oT+zFpgMk4kReinVxcml4CKgs0YJ3nhzQMag
0DwBNiIWXGOr4aNKP+3Y9KOs22rgYnpX+rQnbMWX1CMuwT0/7HtvCtSOxY+h86rc6A8pNfgg2APW
/aww2VpyUnx29WP8IYLyEpccWEjxZbi58q/SesdFv5J59KPUbJZ5cHUp5oiHL1oO3I58KHRboZ7B
Bm0l721F/xnch2jWXhfql6lAlFPi74Xg7vT1LmFIqyRImiPT74hdHVqAFnGcULbqAhJdjG+R/VKI
5zD/LWh2aoILiKy31JguiaatJnZJM+3XQ2avorzlbv6Ilw2kSgcyd9+MkQdL0msyZU3jmTeb/5yq
fXAGd2sH0VNpwW0w3b1riJ3anZz+eQI/S6urj7tsNbivdv5rFTwHB4emmwQNuM02QQEYl921RlYz
MwaaWP8M3B2ctXGrrM1IecKJwQrAEsnLwnVuoM3a7s5lx6VWaH6X2bshe4DWO7GuQwinI0jvxr0w
h0OY9btOIVdcek42XDG4/9PhTtcCa686o2bKrawyKn+X6hLUPgatkmQjGQATdo4CWRmi+Y+IZoQL
bAVTvrHmn6zfRvV7ImBROP1FbY1VW/3ocGEc7gYOIyNpjoTvKch1XiyHKXfqhcTJKkwXRV2fDTeg
7vWmCAostZK0X3ussDRLh5/itZuflgsDI/l3DKgbPYUso7sd768e0Qs3YMSt/pdj1C7Xq+ecMvOk
XgWPHYjiVWBWe8v91mbpueSLGomx2zm0o7EbqvYZojFAjwZH0GuWqsR5lB8BJd1z3HsJjbiDwu1o
5oXyxks5ANwp92aQSI4OOrV99VaOPQmQ/ITwfoRC/pjo04JN3YeE4kOdoyOaAAkh0D9btYWhJrr9
AGrjm5TeZlCzT8HIg6fFJrrXcALXtbsRdkccAacaQP5YbLIQ48UMIskx9xGUkMoatqETHUsbtYe8
cVSdo/6os5yFRNgrTSD8M5e0BntvdEC50mM5mSutAalVOsRt6FkSrDSW28NtECutZRqbAx8uWaW0
Rt4d0FBGIP1jajf7JS1bJY8zlGk3K1Dy6ptgW5sMJPnhKzBbZpvacUAgZLbwSMQT/AI19MB8XYwf
Xd494hdZN3q+VTlKGIYEpm3DWkGI1rU3CcUjYdPSlPlJWFDYU9w6NHYzEPDzQPicPvcV3iGmkzQZ
3QaoTF1cXaXWnITAlwUIrqNsxUjfCVwj4tuh7zQlPatAj7Kp3FUTp2k7WIcxF+6MEFJq3/qOEgx9
vCo4N4JrDbIZsDqmsLG/p5H73sBVqNjT6+EZyB+6G/6sboBV/R11nE5485eauqajfV2bx5y5YqGY
J02XH2TZMaA8Nxw248TY06TNEtBRG8KUOSBTxodp+hnn705R9pyYfCCEm7nA7KMDI0374seMFt1b
Hgq93bccyZToyLFkaNqXYvnkRRzqAJbM4tfBvlRAYWgmGNI4jyj6XtnNvIIzuF6anudef8Hk5xsB
efMi4+PpiqvW934BHj3dDlxNglJ+yLTEdKz5tmTUmmyrdtglVIoOxbsj2ZsaxGiQ67u+UDwaMUc0
i5yTAIOSgTdHMeBjqrdTe5OS+rBp9AGPrUyTuS+X6xa1BasFODQMSPm6cmKKPOHEL0O4EIoPInqZ
Xm0oB/U0bEhpWyaZYVxnOC+OPCEPWsCbe/LTVFllcXcJg12r9TSgUpkXh2voOzuNKHjb9mTNUA+Y
GAILXZlg7EyNzZMu76a0D5VeXII89JsvhzdkhzNwGRWhtGMLKt+K8kUZdMq6ls0dWSEeblVMTh7/
FoH0x6VfnSZqbwkAFDbhklvdhMxDASlAxsI7zPNe3ZMOPHNZICC8m+Z7PHMQFVxF4NYPvKVmGH6w
OrL8RXD4bXpStNDdhLXKuv6pksWhsYJ/usmnuBwhQ5j9o5Ia73rLUcko7C0uXyQbdd1MkkaadFt3
ysM4cSqig7FP550aqyuds9JqCNV1m+i+Ce2w17mFo1/U+kZUM7JGPTzEDiTt0aAEFzEH9kDKLTIB
TQioqoR2PwTfcdBR7VRTUxw+KxkcdzHjfqn8a+0W2yoyPEfOh2T+TjGwjcRqZWm8BXiVmW9N5qup
/FQIKSMORrd4I7GwDek1GurvydgaOreDiPjkiH4FBZUSlUZ/UkZtN1UGen58q0JzJzraUz0Z255b
Bvsa8nnC2FvHRycBL2Gpt6Nkb6a53+CNM8O7YX3MxZ7Ckk3d8f80ETTtV+Xe9UTZVZYF+Ctisv8w
Y2iuHvXxcygQhWigAOfVkTSfeGbxwO96o711s/MjcoQUdgaOsnIJHBSfZQRbsLfuUT4cI8VacXw8
l7FCkVi1neik6xmqG1Zymvr2K1aHdy2nB2vQyHiXDGDsncKgROMkKNytopxHurGsHqMIi1k1y9vY
cXaxWfUBn6L0QAuIKaymBwArn/sziOi9QVovrZTFxOjODYtfN/XcE8YPuha7uv0q85CjVJGeGVCn
5G9ZUC3rrio5iBZN9+ZR4lHpg7fM1LyIj2b+gDmUd0PYr6psunYz9LMyOluj4bUTGbhWPS52RqfC
0Q3fSf3Xo9c21WGes892pN+qCkxJvHjRuxt2GrBtkJm1/NSnOknm2TJfEXev9gIZSSM13M49l1d7
pIjINb/DVD2RkXnv27B8dcJxXc7ipaDO0KsUSIsqbQJ+Du7KJDAHGm5CGyWxsRipwkdLcfGZ6xx8
+RBzRliVgFHv6sBktIrWJLi9Ajtob0jro4Nn51nQTs4aL3Y+t7Su212GwElkwnUyOEzZRpTJ1QW6
scEzzpieZW6uFsYU5Aug94DsMGpkGatBkEp/DAzBFUt+U0EQcGh03Mcgxprk0oJmJgVvv9z8KlNi
H0nXUVnZaa3vQGlmG7Z3FpljFFBuPtQuCnXRVpfqxxkeJNUX1Suc01XaogNak7oGaUBDCZEUjpMz
SDRVmw8yeFFOWoT8Z367+gN9Mwys38LsNpYj1VkcPLBf6Gm1t4mkZy1KMrNTgojrxcPDvxAnpEm3
4sVhv6QjVxdUUIaqp5jJutR1vGdwx4JXOY4bO6rAdk9+Ze8LlXcMyh+TfKbxxlELpzt1JsFSM5s9
mUuxBrm1lzzmspi/TCabTZMsIRVZ+WbCvEqKf71kCbNHc3iFkFKQyKCiKLFdf1AKbC3RddCrpWFx
3y9cZLeUh7jL4G1Kg8qfpGCgOXYbJSJxQ7g3ozKLIVeZNn6fALoNwGN6o5GDkAXWg2sC+REPqsHx
kpm6nTWb0LjXWJLJjmBvRBsfcT7quJK0KyRNstH1+JUgSO2GskFPG/vRw7CmPGkqDnM45HNcAVrW
UpXLHkBVy760Gt4FElJPI86XKXyIGd0aIaTaJS7GfpOozPtxO0P+ommCCpKZE9u0dgAtq+N5OVgh
FnqmdnCn3rOBxDQAWXRCMQEHIcG6YBBHLE11DaOHTRdVCAeDQQVX/5txD23Im/fmsxHSlkiNMCjl
fn5s0brc8KvG5+DwaiXWp5KT12DMk5X4I1TfMf00cjgVfAuDUa/N2TC06LXiT4cOAEoIaGmGhXrc
tfFhtD7ygrwN/cOB9a/Hk61Y+HLcZy3BYW+vRmLdremuSkiTskJn3+ms8IkNqWOD9EkadZsV80Yz
uHzHlZ8N6GTM+RQEc8d8K6xPYKmeKx/YYJvqKa9eHUSjXm33i491Lg9lYDK+u5XRSLswsx4HYrnL
IRa3S9xzkQy8vN6B26cxuT3F4sS6XTG0y43Eh34/AC7utVdQDBRGqIiQ2FeCJ1ttmNi89QXSLptj
a6MazFyXRjZ0MD45zxo5Nj8ujnr1yxUCvhXpbVb3AdMBZEH7ItguDJHum4iJ/rxapOeiPVTYcKYY
xiXZ9OyO4jRxB5YnFbpS41vBxUarV9NpE8lgS2v3wE1fWB+99liJFo6rtYroDWS0Xc7riBqkOui5
fu5dBah3rnuuU21zSHQKu6OJ9Bx9I4t6uTzhd2DBbzy02TT+jpISkY7iJaIA6QcsRN8qL0H9sAyQ
FAYc2I/rmhIEggdML0gPEpReG13raQosQQ5oVlxvRp4avTsFKKc25W7izUXC7eK3iqdmtPgeXpUS
83NZb7o+9h1MtosTU1Ad67zOiNKW9kD77bE06ELpY2zbKIjVW9Lu6VghZXxICHogQoHWCPsf0K7V
NWBu27PZDfp5pNAPB3M7jZ5CpAJCHUkByR29mh8ViXc7onuhOYrgSccsIljvixSfXPaUJ/0h5Yoe
VfdpWJvNv7nGRq9f6+i7jg8tJid8RsA0JvcnoN9ZCyGowpbHrOGwwxoDod+ZAkNcttPOxjwJjyP/
cdtmmQHTNSzRj0vuKXJju792xuoyI3KOlmfZP2q0wJ3Wcuan4ApfF4cE0IxmPqvjNmA7o3LjECTr
KDjGyTM9ySuLa2iqb+LqdwmTFcTCuEOaGGsyBKONZtMFko2wLD2mtiWSWxRsZ1jooansR5aSTr1R
lUBdEcaxpTBz1TrbCWNa86aF9nGgIZjTbCcJO5cv43BUbUiLWzVu18tbZ2bKnnAFUmsyctUnUOqS
5Dr8/zo/uCibYait8PdNxSbX35r0l40WUny/CVktDcoB5oJ3Q9ISpudoB64w3xvp02z/tP0uzD4s
DJ/1dxlD0nQ9/Kf0AvhK8GxUGEmsulF3om9nT8zFtEEuaOOxujqALCa13Wktt5IGLPg0VCEofCp+
tMnK9sKBiVUyq61FwWWLmxC17TTaKW2iUFOEz0aR5S1l0IfI8kPXxDstcViYp7hjLGEFd9e6AM3B
LhubwOOoQhvQ2omlU45dT9+RlTsvbc9NCl7eW9MxpgTEw0CgU5FqmJqXDgqyyLeAsB4YbVvPnfzQ
i4R+oEzPffK/SeYot9ouQjLl/0APZQzQWKoUU5JUsnXBybH/zavp1c7YPbGH8QreygxnUWzf26Bx
tlFHhXDYvmsMVr/yOgL5y03BZJzFxbJCc+tY8JVI1dbgXUKqQbxuwDVzCWEFTd2zysfe5C9iiJhJ
yE2L+TBgn4BZ3DGuQLjVmUg7RKLUrzFVd0XxSCy2cyfsngyYnF8n2Qr1OpXp00SIyC7mQ6P/BkSG
mRJt5+FXil0zPNXKycm+TSW5xTy9eKIFh/mXdMDqahN86tadgRCHlWawe190gEbMxxYjSUhMKcoI
oNMSOL64vfngurC7udP3f4PFZXOELbbUVK1B/p0ak58myg/piP0EH/dAEJRgtc5FVsbqe9boDzPk
/5VsuDPPUHQsi9aQ0IGNkrb431qY3yBvM8XRvpFbt6bVpaceHE9A11Qdt3vC/Bx9BU2NiU3PZljS
i57BOdiy879KxW/B4lyszlh6EXlxwtbewX11t5yUQ3JLpxhALq0kE5kahc1PG5hYpfadUPFaFbXl
A7UbV3pVjXu35gMiqWRB77HwLwzgrBJVXDMlOQWMOauJxZnPAuwqtMZNbUxAodpxA/HzxaH+86x3
TbTuUwfOz5xROt0hXTAafwzMBwZYj3EmBbm4dvCNxbE153hKy0E3V4q0idyilef1UHqAZfAVHrSC
nothoGVnsR2341Sdsxn7OfboHbCwL1fHoMCBWNtyptu7op15pXwQZ080EEVOemkArHlwaaBHKpIJ
U/4BbYXyk+RrsmhBd+HnKq01b9u0ZpwNCR8JZ/HjYMvkY8tAhb8QzwYhH+2ljK2B99CVHy7mtEfl
sCbjTROwvzcN5hm7w8AXK+UhZ+y5qnk6uXRPFidGbRtEgtFMgSARR7tqaemIa+iybgOhdW4V1wuT
EJGjt5GckJOX5Jciq+V2wkkxVEfwfClQPJGCcY+j7E4QY4dfgnMExk8YHvi5KDpcNVr5XlDuRDLw
EJrsfGEE42G0jZOw6fIcIFGHibvrihwffQrhA2WjEHik55DJNHufFmN3WOpdqz6Ij3+/NmvVRI5I
79OYMh1cHtJMabmtL1/+/ebfQ2aJ6ZDoA/CZvy//flPWCqMUo7+QG3YPXD4Gi4o+vpyw24DL1ogw
2iWMcy7snGRKZpqtWqiHbnkY6Sj7z8Pf7/33l3//9H/93t8/lXL4f/9YBePo4DSH0uAt6Nk8/Yep
DzCzaG2S+IqCriEMeXW1kLRCzIFvVY1GeVRqlda7vy/VXODtdtVG7ilK9Lo5rI44D8vjf/6BxvKq
klZwsumgVAPZOEvtpsN/HiijWCVDjzdYJ6bTTLY4/H1V/d+v/vPL2IJ9iSNPSWgI+asJ+XuAIEIL
mENbYKWYKR0POcV6fO6ZqNEKQAVUMcmjrijEC5cHK2HWZywP/+v3glrJ9kreo6Ungq1WiuPfV9zj
kaHSCU0CPcPkXkMxQmHoG44I5bZJuvchMDRKsiMpT13mgCQpg2JT6lWyQwC9Rp1lHp0xjUFtGrHF
7HUwj0pi/H+/jui4O0av//2Gvz/1961dwaeEVrxiPaujckLD/Z+Hbq6a408nGDQFanL8exhcg5vQ
f39t8BwwH+0QDkzyC0BL1E+pN/rRsgpiNY6oMbRSKb9wPSsp8TNwL9FNiJ659hBE6B90lD70Bswn
LaFg0lgaAKvyA1YceccShzrGFmc7SC4gFqCCczgQWu109zBLDYcyGZ31MOLIMrUkOtmJ/olBxwIJ
qIKLNeAJxyiYx78HAp6UbvcK1oeuqo9jnNMxpSxY0q5YKu68QDTGMZzbrzQNJe5ozDJ4JdoAUGMV
hs9hYNYM4VKqjBhwIVhxjl9S7gFdgOsIhZFWXDJ+akXvXYcxplbUx7m3wUKJeZ8XtEK17VjubcEZ
zcVoWtkTSeQUOU6L2g0s+y3ENAxjat2sxzATjI47+kxprIiHJztylJcQv3fRc6vQZzATus6NDa95
QFNfjNGXOoCe+fLaoDpMU6hJoS1gbxZUOUQGdyup6JcwJd2nqupAB4QSHXRuvas5ZbjgTHIja3WZ
ZcSPhYts1s4yO5VhzWksb6/leRZS4dA+ROvYQqWPaVZg0oNMVtOLHQHLX/7TVhsQfqAW4FhUZBGG
eH6iPNLaTwGTKUv2T7ZCnAVryt83TjUyusZlc1/ouF2MUtpbK0Nr7V0UnYlQksN9Zt3XdH21Qyk3
oxlgdmkWPtTCjh4wbnGaz98bNenWGoUkmyjnCJoYCk2AdqFeC4XDqYArviX/M4NlkSEpW9i1k5zf
VXcebjZJSIGnLdXbaafjTYvm5LfMQmzVmpZey0o993NlvPJa6Osyr4QXzYwmTa0KtxxpKTmzJZax
LH1Ky7HFyrl4TQOIdepkHXWswkG+RxxC/0/LFs7EpGDAHl+sHBYIFOfpIyYfI6qiuYYyfZycnJJt
FCK6IgWzhE48St3otzrCUcWTHY26fTPd2r4JnLfcDY1889/fq5NFldZptRfd2NEsBwA6VCUtuMzv
yb2X2wRp5Pr30FKEiwUhfdQNkLeFJaKLPeunQF9SoyU31hZM76ql9WmbV25zGmOqNjTZIGubMjzm
mhIekcjzLcyOkWE8io1gI5TRKavs8MQJWzXOfWqbDKZpweGWiqSmT+HWckV1xjlTneuQU0RZVe66
yxpUFQ7am1aO+uqPIfhHhNNNq9nai6TWNjUovKDGzSs6DDEW8ZUQsdyvum48ceCP90aSneXybkxn
vM9zj/lD6xy8itKgJszuwi/6nrk4up12JDZJEHXUmc8WyrmXWntSCIaPZvc/uOpO71TGhB3SjHO2
2VKOmRaLa6QxNQ0w++1aLOougcJbmgGKrRqNXO7y76pz3fEt07zKmq74eoG66IoUV7j3Wq+owEBN
dS9BKb8J7k7/h6Tzam5VWYPoL6KKIQzwKqFk2ZacwwvlsE3ODAP8+rs49+XUSdtBEhP6617NJNXj
cXlxaT6883v6ZxwOgDJT3vU/cm/uRW8wqDwmU4x7+B6mT+mmC+n5TOsWUSHlWyipS3yXqVRgK2bM
22b3E0RPYFqPfVegE5WBfx+TfD2bA3UJ+TTT7CPraDeb5nhf0KZ0P4n4QcbkuXmrnbCc6fQA/unv
LE6EoS9GERo4d46+lWyJKMqH2A5em2GmlrjiWvcfnKXXetw5/skcWZvxousTM5JHWxE0DUx5Vweg
aiat6d5tswJ/0bwSfLrbAhbbLoN09l+He+M3z9oiBB5lZns20jJ7DjoCNkgmvO35C2elchdxijhZ
Zg6SzMaJ0tKk0DBAvVaMUL342Q9S+ogx0BJJLd2DgiPz/0UqoumCgFuGlSGxHmXbO/BlNFdgbH+K
LCFZQ6+b9bktebfVBOTWddL8BM16FwmcQ25HkNCZ4d9vRtjjOz/JF+RgZmBjPDg3OYYEkaX//3x5
pHgMS6sblEccmHpK7gYDwkpc80fWGsf/kF56yUz4mdg2q/HJpKnFMAeG/rL1Lm0yG3f/faCCHDnM
rLMppE4wPXI8P+kxyM9sX/2ubTz5DjHvP+NUc+xZuC6dEAZgVfiPNFkXlzyB3y2f4loYdM4NeB5T
TcVX0/KP67/zOVscLYvoQxAhF8ONcvH12N79sP4lcWn1TtLF/P8TPY/OnV9by2lQmOghMP33wC1r
/01W8mX9cSAIYvS3jcHBLh4DmLAMhlNuZVZ/EboUR4iJTPLylDyQOcL8yq0LFxjrAqCA00BVIlm0
8iALJ70foiHFX5pm//+7HhCTmyjMkMj+O8pZmJa6/CUMjPzNnnuBU8yi882V1ikHFRAndPpOg0kK
cCSkPk3j+6TiGowNZjYfFQ1s07DSgtJ1wpLfT8NIQUTjH+wMHk/EGgNAyf/rEy87SL+Agdw9jpTL
7+dm/hckAPFEb+8jOsm30k7haS+UqFFg5+xMI93D37GOjMCuNmNOXIQm6faoxEUdRwxANRH7CeAt
fff+mcYpJEqp3oEZgxxL/kyrxeHTpPbLWPpsKCi6Mzk4d6C4lbx2dlO4mJX73CWsxdYfQEA+Rdhz
Dx5FT3OpgYxSyln1J8y7HHRm90ok6rFVQHaSaKuFJfYWhCQCxsHjksbPBUyH6aCxSt+k0SeVbcGT
KyRWpK7ItnW7C8BaQSPp8DSWSXQDxGqbzGTQIB5SSDQsl6WjsS+3c8Syhv6o0X2gIPMI+o2bH94t
7RwrF5R8lcw1YEPmCPaaC5iMt3Ia7rh/qjtzNZO0PkEdgzO/pCCx4pX27NUsMt7Ok2+FKf0SMC78
i9NwJzf9dLjR40yA7jLbOTtca55KigV2bKaIwYBNBnLowAUkPr+VKHlRY8UxI/8BP7MWANfpNlcV
o7LyFegFIlyxozvkUfqViTe4z7Z5F39ZWWFvKUvny1TRORgt62j467azfI9xdjJNFEnItO2tsvWb
iHGfNWK5E63+9D1uW0M/sBg5+Nd9he/WpOQ5G5z21JqMBh0st/lE+C1z3ccqlQEjJm1sS8+7M3lq
diKVFs3kjrdOlBAb8tsg8J8MKw6DaflnpUjvaA2YvRK465lRp3sDdJuEVIJZoduaZu+c49k+m4QP
etbIB7vW973T97exI+7jKuhedTFi3Sj51efmIfDpAWC9cy/xgJy3VDUqPM6xmwKjKbv1gDetHClf
Ag4gU2vfQwVAZ0xOidOpPWOO1U0rk1C5wUdigW2Z8+42gB91H6GgY8yg1VDQEccTgMmye+iywvgw
+/RA/eNTkViXputaWGv9jUHojyS2tdDf5PLj6uzCca2jWhPlRpn6pgJSGg4lWAntLs9Toasnjyzj
Lae2V2UnD/8d//479EViyKkesb59u8F+oiUH2Lo6MICYcAnZB7UGDUwvKg6zABucWHjS3ZT2O6dm
2/MzBlhlfTdhG2RMNWwzc95ZcgSrLacVn/1tDu2rTAAPRDTWVVxQd9P4EGUwHf2A9jyrqY90pM68
PwGhGm6hoynhvczzl5lE8FXM6RuLALl/4LjbEfpiqJN2FatJpzUAhjQ/N75axQmeiI0Psu7Yzz9i
7gaQRuUjL7hC12da5QTah5pOpN7J8IUTIzw4vfft1Y57NqffxXexYMHosi0Ke1LvQ1CMEAIbdu9M
RcMNFEuV6Y+hMmKQuhkGs9k6zFPN6205BGN198+AxUAXpZFu/R7TY/KwuPi5Upyo5EXaMSwQrcDw
jE+Tly8HQyEtZ+pKUNjaFKJ8T2brTzievSmyxg5LC3GrNDHeZ1jCowpn/sJsTuEu9llxqY4W+Mj5
+J2hgNiMmAc7e+u5REBkbNuwQnn/DeZr1Rc/tVUclUeeqxK8qUZJVVnpim7Xwe8nrd4ZWyzke9Pq
zHDxGzrMERMTeERyaqutJ+mu9+C5OtlHwFD1oFWPJUC1d0EpMOYMsNwrxeW/N56bnEaxISvelate
kzoOkxm11nFpIKd2ZCMBbdKXVhfDu9lZ/0Spi9uBsHdgsQ2aHDzhigDudZvi4La2Os+AE5QADeJE
VEQX3W5o3T31Pyk10eN+8KqHRVUficsQfXQxFOqYwbWPJk+OkgUQ+saWVuObecgeLY6lXf0XewZQ
9ax1Nib1qzKI/9l5+Z5ChNv7CeEoVPxjoqjsaKi/5YoV/znamugsJAbvGOJfLan1MvX0JTzjpdIV
ZvCKec3MSUZaya3dAXEKtHMPZYFjQV3/Ov27I/WEtbz9pofQwpPBDm6I7nMGK16IXu6kqnGF4Stq
bE7E42jizkAEi6gkAzt8OzAiruek2mHxJou8RPsJ9HFVglxqN/WzIbmhK5P5S9W/c+EhqkOdiPLs
RxAbUfgAGPurK1qSvvFaT80CH0n9Hidr6FB5/+J6sg9xgdKUkT4zuUXCAxGPIv3JY/k8ePLgjMvr
nDNUavvSRllgSCjohmidk+PRCzLI0bgBwf1i5B5jyyHjBFN/uSrBmV9je5t897JGi0Rk7V1nMumW
6h4yy0Wqy9pDmlK4YvqorMGKjuirmQmKMPddQ5Beq/XnSp2T1xC38QvcB1NivzoLwph0pzCXP11e
ejfBOvZdGuayXPd9YAaF2e2cvqVgAuA2NIxDXcXnaJrCLo9CwJHDlgKv9gBwJrUbbncMgN3GLvac
qZgzS+RcbyaGZ5HRp/yRJBl9L5hHn7LJO8cYB6mmgooQDWhvY3CL6kywdzb3uTG/NC0h+S4p2G80
39CXC7yHOcOWwr2liLofZ3VzWl+gjEtCjd5nbmPqAaPqTq2HTouY0fCjlVH6Po3D88zWCfhFHv3E
bHex8g41y5YsuReRyAdek26cqrzm0rurscRWXPrN7Kp8iD9+zXudVdzayib+LToeEuU1RDfMW/iW
W/AcxU0KXo95qHeMxCNcGnM7RuxoPS4qB8GgqZ400PXMqLZKeOZRJL+wKH9KVKeNk2Jt5/a5rSos
5yxzeFhF+xX0WM5EUzws0A4r0zxkVZU+p3hGNZcwXsl2m1a6oDy3ZHdhVwLVM74OYPJOCeoSjzHD
WbPEwwFbLNnNM7gT8ClntC97m7dZOFHn6lTdEaPqp2k+6qF5aqoKTILdOVuftl585esLgzOxm+eb
sWb9oX78aLbJuFdRXTMl6ChhSj78PDA3LpvUpu+rM52A5a5Mv+YqlzvbBs7iztODmZJYsKIRdzOg
Nc6j3cHLaLfEalOs2LWuN9v9MK1kes85mNOwM004S0ZAuo/qpyp1iC2VdCuqkcoTqhZPZeAQBZSP
TYN7xM/6fxQ1btSaJiQyhkexQSvMiJu6tpDY5B40j0BUdWQz8vaH+m657xwFHSJ6YspCNmy6y9HF
Q6WYpLS6vUNyesiIPBy79fUbPRg3YuIimgTZjRkQZxXyOfHd23ww8DlM6q8tuyiUYoSZUv3ka+rP
drx2OxEg3pi282ZZg72p5motU7J+1VBcsc4NCIuw7eYkvs9thL16AU3cmOU2id29Ecs3fsiFCWH2
XsxJCTIJz81MoTNgP/QyX6Aa8gAclkaEXkeAldTvmY6fteAGA2aK+3Otu9OuDLlFb5v1hAfEp8XB
AnsqFXSoK7ARNDfqre1wdqg9fDh1baKNYElojAJnjMbrmZM9hSLyNgbNtGN0wAe5a70Tm/qpaOzu
bOTMruAeLFVx2/Bx8m2pj/mkbgMWKQtDnFN574JCQZbms6LgfJYM5EAi4nKDHjVbzhNKG6DDxGbn
zj/BoXaHuBzui857y70adEt1yOrv2GjueFY/2/8QPWiTFSkbAk2QsN3GPPuxdVdk6naO9bWiB2GX
cN5jsulyXCTMw29O9thjiOLioCIto0D+UIXABUduF0+DBmrYXQEofBKDQx4ZRXUxbPmj++ZrhG7u
MyHdUy5moS1fvCzWN2V5ql2fEEz3NjNe5Q2UX5nHW24tDs3RytzOBufrrcGOwZmgsO81NJlFiwMV
3jOXQDre+c0RRORE0skZn5e+ecHjU4ZVz/E/ES19x4s/3PTs6hzMPvGeAe2IHaAHyEZnf5iWDS/A
My71oMyCa2knYa1JsWm/gWloeY8YhjGS4LSgB2F+C4g6uyz0xXDRlv0qY35/wdE4oltxsyiAgzlP
OPeUGRczpdyrBYNx2uPcA6dNDAM0S2P+erfu0rECF6oKs9zjAYKjEy6F0545JL11E8N4eDC72mte
Ku6KTUbjCRR+WjoAr3hFipBrEzrL+zMd5N8LgbHBiXsmzzQRjAmH/8WJWajXU+9jaXSsBV7BxMRq
MWNXEuzxBA5e+tTjAmJJcN3l3I6AIc4O7DCwYcdFB48iIVEgDW/Z6t4FJNuj6NZDD8OsxSnaY4zr
UK1ztNOtJfnD/RgcWzsC2GJwpaMSBRSI/1aKB02nEo8DExMzyPHudm/+SvGxxui179WnarEYyAH1
taj3uT0cRWE/9fa0PNCBQt5J8KfnocQc70yHqR/U1t1khYQYneZUMUy4jIc5CZnDXJpYRNtJm5hJ
uuJHaJvV1I932i/e2DP4IMeBwJg58WHs5BmJst05gbxYrbqz+1c3twVkvTEMMo0v3i/38Zh+EvXi
2C/qxwjBYRdl3p1a3b51OnV7aKdPQw0mKShsrJ4Rqvjc06cHQDHCBHMIYgtvWik+s4WRvO1Zp3Jk
MVeNOPEQsqxk8J4T+UsveMQuEANN9Fmshz4+xCnIygbFqvAJL0eyI2EWGbzC7kjCwe0aDmrs1f5S
PDK3IwYUEI0yivpZ1RE3Ahs9cmmgXdnxT4ksyJkS0gnzj+d2si61jVxtElR2llwA5GZxBJZy8C00
YjMbZhJNY3dghd0H1APvjbVwURHiNxzm09Gk87u+Ku/6gMmn7Mvmkk2crdweEza4ePeYoVAVMTt7
0tHx3gGNElT6UX2S7O28Mo9RiyyvmKgujvrKaip0C6pdUQs4uxCytkkwxlZ2LtNpz90vD3X8VdF4
TRVrsqkt5Nd6AWNXa9AOAZ2qhcdAkgqnktgy44+phFFBA0ZXxq8FboV8na5TVP9QsknHRdiUeODg
jTFgP5dRkO/6EQ+qSIrnyufWhiEVmxKxbkCN3jKeE0EAJfLgMJoSVndu/JplY5Ab8Wid95uHxahv
By0+FTIayP103mSw5f/7J0iBdVgV8EhjZgqhxyhl06e6oE1dboHzDxvfw7jVz4Qd4yJmSYdWb0Z6
b9Geum0KRuK2mf0NvQZBC9eux1Hfpskf6Emsbpa/rOTHI36b8UVZzQ2Hu+ooAww/mUu8zWrwNCWp
o/amxDlrVleVYmeKTfxqc5btKQjKtpYHFXAU/ilet6vU5J2jbzgUlaP39Tjci3S8wRN5Go18utKF
9ddyM+VcYG89y2PP7MkORBHu7MabznNOZMwdqCyHUZ5jisQSlLIxrR8P2C0NWJuVs1Nz3APz/ZlC
2t4b0AE6ZxLbIR//0qV6GyOn3NnGbuCGwGOql1ARh2sszvXaAVTpFJg9Msw8QXTHqKi6t/x09WiT
gGBZHId/phm/lhCfbvuFJvcmnzk3DQ/+JPOz7KrbyKdtE+wel7KuvGNK9taatd66SQJByNhENlIq
5xccOp29HBzJq5GVxhtHzfm28nOGGgu3UD8xmKbwyNX2fC60zK4cKqcCdXieIsFprJoOzVgeOUaf
jQHig7HQD7PIIQn5YjbmPtKh7nEQybFGDuphxPDsg2Ra0umQpXxh115o5fXI3VaK5l1slg0lxFvq
8rDADWVM/dmJj0h5M5oe0kziUuQAp8Od+V0kgIROAR2MSGOVnnbw8s1Y41ubtu7F/Gl4LhPTSFh2
+T3MqnuKhpYdrqq5ImHwS5oluZoFyZSFiHiM0YldPmVVJTpQ6s5nm5v2ixHr00yp6rJMf7T1lBtq
Nvy9ZP5wNoVxLTI3vsNnCyQne9NBau/z1E4BP5Afb2NoQeQ7WgrKdOdwxm6hBTJcwzk2pgdF3KMn
GUP5IR70IEmm20bw4ee/PSYa5xEsjhzWLT+6xjZZcayyMX10zbpg4NbJm5I/nxE2bOMrV8L06Mj2
WdbCZiaWHJyJpZk68PuijK9lgaHFYdwHxoOragtmS8UZZVFEvrr2s8k+zXagbZ2rXrAEPvYC63uu
3W8n4vfoK4guOlmJiW6+sx3xSUXBY09766as1EsnSZQvFZTYBogF/iFWbhSRvMA+FwRf/tofulj3
Ms9/8N+/GpHcj3X2OXO32E6Wf9FRDVFkIhk6VxWPnIl7oW8p4bJgJ4oRQ1alnukQp8dgYFCIWX0/
94t6mZwenHM9n8jM3GHZx9Cv6mGXUwW+HSrsvSjPm1xE7CTgBunIgV3C536bxXLrYprXHhp7GhOr
7+sM5CCXq5HQwq5YYhzrajwUjAa3dp+VXIG71Zy0/h8+Gcs8fhSjydaKE9RbJVu/OzOumjYEB1nV
KUvdWAO0p0H8NV2Kz7WIPss0uV1aMgYAOH+IK2Ashd9qqg9mECE2BWjHphI7ncvvuZieMPSQjWz3
bY+l1ZqfCub4oWc8BBRS2EikRYTYW1HqgVWmqbeSCuawK2Dl9eN4ovjQPcec06sodW4SFhScWQOp
AazYC3Vnmego5IvhPrg9bEgmM0FafZQmouk4DwZL0HizaJ/DvuHqnXVINQWvlNT5xxZDvkkb2yEw
s0/0YnogBBzbwR1/PYqLkLGqvan78gAFPNqMEDQmGl2h/WC2b4kUYSfnV0LJx//epvWfV0QBDO9o
OXg6f20xIeuyY6OuACfhx9mldFsGA1Ah7QcIvcM1r4kMLi6TQVkjshhI17Ih2WjxxhuBOGrhw3DD
EscbZpm8JbnMibHmXDBwH36lxEW4g16LxENz6pyLWVlvY4eZs20tXgov6DZYrWMU5GXX9UKSl6Kc
IEX9DGeclZy7RM0JMt+m6NIbGbkc9RqChKOLPhSRFk4SXGNWjEnG8NdYfCJ+i6J+aWGJVZaRnZUF
WoCkD+9C2eMQmc4SN+PGcaaPosrJwTj5u3Ta7uT08ZeZkqw0uAmrflebsHC6oRmP9EndR7N3rLvu
WVhI0owOASjEd4rrLiGj6rfp4gkglv9hl8FXnbugbZsLXcPPKsEFnRttBUKp2HKGPNCofrE0tA7G
SkzlXbZVnn8eDZMUEeFKBp56P8qO9JCfk4ppMgwMqEH0n2+anGbwDmCv74FEBIV8cgbyy6M2OPVx
xQ6YEhNUG1nvOhtuwnRZZO2u/O8HIyeJleMUFo7z2g2U1C+uV2yT4tuI/hW5xG3kCQIEqJRAAkn/
dqYHwnEksZLgyaKS4jzM9l8qx59hxHCYNJPaenWzZ6KIKzqgl5qGE8P5ZAL4FZt0VLeIonjU2Cmw
xcbEY6qIo2jffhupomujDk74eS4y7przPHBsq+zxwRiJ8Q0GMm38DxPIOaNYi2RC+k2E6XWxUoMc
koGd3fvATcZNc25PJSsH2qqDNZcpS0cqZDtOBWSs8TX4GLXzT0qLfWn0OV0hiBST/Io4wm9H/D35
AoqXdIWNfzE65OaS0KPOaEhjmyb2Ne2dnge36UY0Ks/ZDMn037r1UpYrgf1U8BBEI0HztbwHT8+e
N8I9YD4gcmfOLGAkHv6gZsAtVBMzxtJ+yiIGSSXSvucjrFNXRJa0+5wK8vLaNSnxhcwi+RV6UZN9
zIC5BQ6YM/evCmY7HCKxdXt1Lrg+HmgPeVb0W50HdZzgHd70VrMHBZWc3GH6iTuZMVQLPISXaht4
yfiEqx6XmM5vC1bmOci6Q6vFJVcBEbwGd2aHN3crc31jgC4bhifVDT3LSRw6jhswJtlCAd9kGIhw
slzRkk6UQgDSayF/K7Nf86Ew69JCvwQd2cHB0K8F6g88tuDiSPMhd+DudJH/zaqMFmwvGGNmNq/e
UBiW4skIoyYcej42lOAIGLFNz9GRAN0FQOr8ZcPVDzPVshL0cO0rgyIt5vbDkWMHuoDlJKEdVN9V
wxdIiteWeSkDTSxaadpRPTKAzInaI/TEHHR5fpOOhDxztDA7bTFOjO2/AZFYa/FPG3DVKlZRfgXm
1j37ST/juLE6PuPTAm2CiIlcuJS5qdy1HZJ8R1RSM0VfxT3RAuObUKzqad77BZjMfuRIAVt9x5Tu
tvFZYZW8M/gdN3YXEJmLp4Nb1vVOl5MbWpy00hHjfJUO4Pe0+VnKCVg/CAxap04Vyo5GTwEA1/ph
Rslyt4DTqblg7KrMeNUzi9Yi4WAQv4H8gObmY7WoBxBfeinfluWQ5fW/QXs3Vsx3K1z7MIOy4hsh
v8YOgz/BKMtYmJQN0akygrNICX8VmLOD2JQnM54fqgneiMC0s/EAl9Zm9cbZw9xNPgkkHB0lVvth
XBJm8z4jRZfpe/8ypO1Th50IeAUgp2FGIVP2E/erg7IFEPi2XPkR1ZnrBqKK7e4Mbj/IGiShJkxX
MFZuo2V5ZqXpNzlFyfQzA2RNpcmQZ70Y08bZWrLYzwargNu5p5FD+NaJfPi1cHA2jlU/FPrszWC1
ZXoxM8Ic4/JeJx+TYZ0cWmpBVHBLrirF0+fYdymqKQcsEP4VcRaX6gXDZgQzpUzfmdPvA2Y9PDe5
v1s/HA1ZGSZZJU6KabpL6g+THXLrMHFi32/fLdSdRpITrLP5NS3UsJ0UK4t2ajj92zQBpZ9Nv/wU
t0XqXdYQsJ76WyDcL+0Qw3bqdnkajMelMkiComnTDsxrFusPrwvmDZa3ufLIZSHWNpFXg7U1r9Sz
jkkANCjtXxMfrmjwVCX6O4euv2/el4zTSjMA5PUaeW8VyTuHzmZbW53YKeedFVTgidTXZTCuBuhQ
zC7Izi0V2PaZprsjFnaFEVASsgmYzOsq+20EaWd8FvEqIxjttE8EV2365visBOhIlgU91QPkJ0z7
i5EZHcIpE9G0OtormzX/ntBcD31Vc87SJODGBMW0ClaJSR9T1drAtQ5cmqBkWdI/tK4LzncAUbxY
1RLKddI4GK+iaALSMyhBcV8nJ6N5oVIYNDnUXosjE4coKCM2QxmmOAezWwu9F1YS03PQAMVwFswX
aUfGdk7JOSXK020QF49x6f5RGt2QSQn4kKcok9suCXxgQJDVpUahTZB3OGGT7WvpKizK4LYXgzoT
LV0v6gAXUfHPvu+8mQuPeE7F9i6TP4YDyi9w23st6MfjDX9ObPSCZqxeMcATbYpYYxbU1k1XRqEp
0Uw85EgGAJoZlMeURsOmho/25eTMl/AffPsxxybXn57pqLbCRI8Z7AIUeVeg6nPMykPlwbXlze7a
K0MJjAS+81tKQWFk4O/ReMhYdCSee6ALyeKES+t+yZhsIhFciwArlyWGUHOOKGEThUor4EhTm4P8
9wvW3oV/b7Bkb/TRMOZ/id29ZYl74GLzONEc0lgR2VjnypM94q1CIU184G2JiwxOfNCPVMhAZ8S4
ypMnrGPs8iB5iCUVUPM4LeWmqCLjQF2JD/vUDqdyvNq51V4NRc7RSbpTyYxTlj19bfF4L9oh3bU1
F2GtI5rgmp+JEYExM7LKEg9TsCL0WIyXmmAWl/cJfEBlhJxf+E1FLk6mg94DmYZexj60AhRnr7d+
cNNJXiTWAyoMdv3CNB2YohHWVfZDpdlDVRdPmTO+LRG2ATThnzqw6t3AwawZ3CO+i5+sC/ITVvYd
3YQXy+6GkDBRfwyk3FkTEK8m+aIVyIM3U926YFTJ0EU+VkiS64KYI9T8eVMOpFf6FtB0gJWfQdZd
bC7GjXKMF0w53wm0Smq2xvc5nZgBJC8m4NutKklniKdlRihwMXkseQkCekAS0Mhty+Qh8dF0FtTY
Z/Mmf4tyjugd5lral8SH1c0oQtUn+7vn/VZT92J3HNWNiMqSrL82hroZci4g9VR9Zj68xVJ8+FOW
80gy4M+7xN61bvo42m+1WRyXNs1vMeVvVbQTRKC3OYGuoQedb+iv0RYfVTdcnNx57QUHyTG1aV+V
kELrcCKCyr39i8j0k+hw+/SjBUbUzXZ2jWdWMEvwpOIiKcx7xgRjaKG57FJeWFM5NcYKuuXYco2p
ep0Ht7nxNH+DNnQjpL6kLf5vFcPFX9zomq2FfzFAJaJ8EDJpIX5Sps8sFWlzGl6iAOmUHjixCYr8
va3prsialoPYPiD3l5D/bvaqg41DvIVk2bwyJSADj0V6K1Mc7GSAWCC7CSoEHJK9e/GrkUn7Gsqw
WgvYpFO/Bw7Cxzy/US6OMatOzgBhKr6f0+4sdZUeDUeKIYJLzDrMIkAxtJ5yk6fssc7VuoMifumE
ZHtv7YJZvtKaAjc3RTQq37E8tvvR5DuhiuBexznK8+NI/rPsp79qzu+DMmg3Vjnfj1jAwrTLEHHF
N4bG8mwFBF06ZHc+nrA6bHef5MTeo0pezLR49Z7QBIMjWFMIyBnmRaqj/Fpfmmm4LoVs9j5Hcpv9
juPlQvTfcE92yVi3zS66Ww83c/w82vlhGEf73oXTJC1C2L5ijzcTfHJu2p1Em/0Jajj7/rXIG0p6
hwTKlrrWET9SqUMn8D4am+WmxaoZFsmwCscNb7AdHCNL/EWaEZDVdqHQGdpWCQUpxiuOsW4vlfsE
gP61UXCYwESHleRyVbXGbkzVp8xLBBU93Q5DUe0rNVjhMmBI9nYiA4Hh+64fBsJ+b4QRKo5qISbD
l8xEpbWofwqNBrOrGmcIcBr3FvZPYjdeRbq6/M2Y0oep71l7BwdTvlrxRDn/UoXCwWOYnhWViXvc
rrQP2OJMK/OyAl1JLK9oMA+k2GxSJA5tXoqX1McHh7RthraH+mzNDCzBJqzdQcZpgIOODWFHsO47
pkoqjbwP14GmOPpoCaP/aiLVHxrJ6LGGnnVD7rmqZbPF0dDBRelfmzoocbSCjIgpLfVWukOBw5lU
LO7kOYDQarQvbgu1hCincmCgqCy6KRP2bTOjBdmVrrfxOYxENq7VKGXyO/TqmNnWd6xnlC0b7mBL
6BYQhwf2HN1gekhTfdTZgAC2Urzm1GlJiDefbePxhlQtpRi5+48a2s/FpyunlinjPa7PiSjZItz8
9q5mIL8tBjaB2nZ/5uAjA3thEaahWtJbA2TWM7jebDvhEAptPPzhZJi4Y7w1sGVBjitpPBqYCE7g
0UIKHQj9JcSx/CR5U44nQ7bLE7veHNqxcVq64NGw0XgJYASdc4AzYWziLL9t1l4zZhtE6Qv/BU0f
j+Ow8NEUBiq4biko4axAwyAgRICmDOw4TrbevwkkPH09dPUIonWMxJlTvUxFxREmg/vfA+1ECRzc
h8H+dWv15/JG7MdS+qHIfxofQZ/Wom2BkyKN8DpyMVTbYITZReGWM8qCRakiflabe/aQiHMtnkpf
TFyWHOmTcmOg0FdUP8W4JfBh2/sBH9jWiCvKPG2Gl7ZlHsy6F1AmvOsyttZBxNAV6sXeDmraOnZ5
deN3T/d3oFHOEqBe1r4Y0R/C4tW2yicusCnMCbRlWbi7zM1elMuMr2vSf2RK3i1qk+AlKuoWhHBB
qgBACMZlPyfMg9K0sY6mYb9QTVbL8uzV5FiapGF9tRo6G/g458PKO20/K8WqPePPGiXuOU8At8KR
vsRfbYyFsp9lxcAtealUf1TrguKXZ6NTv7E1w7/mRa8zeDR4dzbur98YX6Kxvf2YZn9uZjWH0TIx
jjk5eIyFOzdbx13ZKXmPyHlyyQXeYBwlhByZnP8dxOdWEmhFIrljcMYiHWAZLyLg2cmH4xrvEzeI
vRzrV+yeT31gDiTEHgPRd/vFUn/WRBa0zWnlcCqsKA0ftmIFc+AHwf4jT77nDScGKAvvE998epxw
/pSCPgF4jQyuYns6ocH8Ym3aVfE3yxcY8RWDs6Ynv5a1609768b8uKZdkmx+W0SBkedjcDRDUUhZ
ZnNKISc5pTwkMaauJjhjjMC8GDc3nPP5ceobRdiSXAsYUqDEzpYOgUXl14CFROFjLGFK2+sCT+xz
iY6dyo9jUH60nArSKT7PS/4hFpYkY9rX/kdncS3XERQMO/nODfahn7aS5yZ9aD/cJr4K8Rbbnzxx
N5pdsIABBJ+RyWBwg6XmnoNRmDXdtwQm0dPs+D/mzmM7cmTLsv9S47a3oMwADKoHrrXTnTI4wWIE
g9Ba42/6W/rHeoOvROZ7VdmzXj3BSpJJhrtD2LV7z9mnf8UwS4Bf2z273XBmTL8qnFlQwUuEm9z2
2VtJOPCiZTsg6+oIyiG2kmWK6oBFhupU2w4N6mF9bWbuxr0yG1nPmdxpot8oPN6rzlo73oNHK9P1
rZuEVJKZFAyzKkENjCBa7+gl4IzD9BEH92C3X77JGLRzTRLaSfDpXX2vomjXGsGrLMA4UKi2fDLs
SH/kqK4p4xdma2wDe3jy6/iQxeg4y4fW6D4N/Vkn7oinySIL43UUc3tCHbXUfdR89ijjIhDOpc0u
48gW6P9t4Oof81b/5/Z3Poea1t+xq7/+PYb178Gr//Hl/y+prESY/veprA9EqLb+//5fSfjx5yxX
fuv3R938678I9TfdYRdLuc8ExNEs9R+ZrMLU/8YQ1AQPJE3DsjWCvrO/Z7JaxhzkquafKMN1HOM/
M1lN7W8aenkSwJW0DFcR1/oPGax/lcmq/zlMXCpT5+VpjmG4rulSQ/9DpnqP/m6yNGgBvguMuy0+
GRkv+nyyrrXRqHViuU+sh2JNH53qMS9uXt7KPeObLfaZpwzRFIU2fkgH13qhqHX+8HH+F5mxliQR
9u/RsvtPsmkVMzGC3jVXSc3mVepzouyvj3uY+fW//ov+PyBBhFmAzGwpGNBu/DaqNrU2eIuSZilD
qgwp7obt+66rEDMwTY5ula9zzwoIYkVjHOyJKWYazmOEYYlopl2qkuUGSORT7GD01py0vMpsP/lD
cJzq9Fo62XhRbvVR5iZT5Ah+bQpAft35uCu1HJyFlpUtyczhhzbqwyUzE/+lTCLsVLOcL4hBuJj6
h6/QnrqQrB+63jQvQGnXndffzbBP/28f0Z9DdeePCNKkqXOJ6ba09Dna948fUanG3JZGjjidk70Z
MdQfvw+JanCl9MB7ZE87U9WziM3ykleNHgC4vL7cKrpxy7wInWMcRVuqgOEYjBS5epz4x4G5mRuG
4lYM4q2WyXiMW8O72aK9ToT6PeUK+wFu6m09+KAgioIAqixjD+RE+aJyg/Gkhw2RTWSpp5Xz2vMq
WB9MAmWT3n6dUCSjiEL4bDpUWaapYU8zi/s4T2L++iKy50/gzxeRY7iaayrLNaRhyvkm+MNFVI5j
nfqBSQHGM3LA9xAntESQTPR3jCHepWuo6VoZHVGWsqlguk1HW4NxK1rIylbbR0fXbM5NJy8FLeeN
3kIK9+LBPyfwgBDYxWfV1Mk5SI33JBrQ18zfakKUx6xCAci2QbsZrRuvEksUG8A02m2YD9TCqKpp
wuwmF42vtLr45lKTGExav8akfpBZV9yqSTv1s1f+20T/fZB68W9fKq9Yk3ZpHQlsty7VJM0LOJBw
1zfVLg6KHLKgk9OkbiDu+qa7aSAXRk4ev0u4AhsrjYH9mFInhLAYTmMY7DsHREY3f/X9rTDwma63
YXQIbFhBfQxPefbKN0WZHRlQSy8Cah/71qWwverk5Yzs//r0GXMq9J9OH4wU02DzqxsYS231Dxe4
iF2IHMYwLEsH76WBBu4SBPYDH8u4cDE0bX0th4DFlO65NxuCypwSHFDNvDTQ6rUnB3/Drlw+Jj0c
zaZx7uUEfMUKxwsBMNGpMIv4Usd0N51L0nXlSzFn1MW5ykmpoKVl+liPv6PQC6uPtn/95hzrn96c
abgsDCazl/kt/sMDDltvrOix9ew/+5+WS5LVkAXD2bNIPoQ2cg7Y2nT6AHOwhyY5ZnRQ9PAmlPcr
CB0glcILbt/fmjobRqVqTeaefO/7kKo5mI2wvJU3attEmCFRVgTQdFFsrRwvjl5EnSsEXOE6tlqL
6Zsc7t8Huxv3hcAAzyxjvLd5pw6lwZbw+4dBlYx30w7o77MCbIlyUYRZPqQAlB5U5RHH4vZq9f3l
98GuiLvKbccHjD6SvA2WdekpU30QS/4Qj07wjDml22Ymmcso99bCdcIfzkid6PXlTdPb/EE3C0Al
JQgkJUiSqFzSFA3Ycalf4LfK8uckT6J17ZvGHlcRE60kmVEpU3qcTLaOFavVRrPbu4KTcEWg6r/4
2LJaWh+3Nir9FyR2a1r/8t5bxedfn2L5X5xiHtLK4PLl/Npq/vkfHj/s7lWoecyZOkcyoavsm49U
5ykfCX6c6jc/s+UPf0LGGkToiXObMLn5wOQOzQ/iZQzBh8Fiutpl0bQRpBbSOg5u0umc0/fBiFPn
ZCZWvkvZoCKr9MtVlxjv+OqarRvZ1intquww2s0xrIheoqlW7lVt6m/BdC1a1zi1CjMHee2YjCyi
QHy7ffETRgBYY36mubQ+43zfVOauKfLsjGCH0VdZrIOoJgBZ7AWyCDAmLj3kUZu8Ax3ffz/YpVr9
9cfJxu+fbhnboJlAM1ubE+vnwPo/fp6DADdW5Ui0+mEdKKs94Fql2QnZpoMW46mEoX3X7APygKNM
ynsyHxz9Caq8dos627+0Trlr+cvH/zyUfbMqBg91bkMumqKoeSboeptHSn+VJV02JyXdJIPrEmpE
jY4IQbc8PA8djTREXmtfQpB03Hy6IyGyV8L0IBwPk33WreL0TcsgA4IUGPr5ywTJuqtziwgXzwhS
UNwO5icgE7WjhCL2Yjac1/NBGl2/bGvkYCUT5rJx5hy+0d87U3VDLVse25acSU33NKDvwJwKUaAK
GdIXIxiOAuPOA+zFBqJoewhLdtjfB9LhAB6J4F0Oc0vIq8W5jU1xrieTlizWyCbxIPlb4Q2YMIa6
RjtLer5OPeo7V5TGgz0fUEKhKW9MxuH51GyGLpPXNIB7HblFe8OVrq3cQhDQXMFx8xic0DGoEjwl
yVXOA6FCzmyKzuqPk41vrE6y/L0Ph7e2GKr74BfZOXC1cjl5VvaONuoJTV5/qoMxun0f8gneV1ga
h7SaaBB4tjz2o4lNOxK/HC3Pfv31VWf+001s67btsv4YpmPYTBD/fNHZZEhnI/60ZVCtBtkVdyRB
xa4qoNNFnPCzbA0MGm40EF0B3zBI246iMt53TGyO5pDU2Iizr0qmuIsCjPS7OLRfvcxlaa+CT4aC
YhsI65aNtzz2XaJSiS2vaTjerbHv2bGjJQpH9/R9gBDWb7zQgNsXqO65QG5Zgel4/eu3zNX/j7sD
m8Kbyounl5SGS6H55zdduk3fOtYYI6RjrR/zp+9DAmMRLL5x76EUn/3B+VEnkt5DE6hlpZx0r4fU
m7IjH0Iikz0Jz0UI2Q3hi4M/Frsv/bjvnypPdfvEsuWy7s3gZfDg3KEzkMSebEYyzp+dKEDJUq9b
JMH3Tksaum8aiUNNTqjs/CXmVVLZgsBlkdTk12CZFlhd1ruxcR4qwreR4NVs2bMRjUkzLDNkmHo3
9KRL4rzqqqcy8n26yOVn5NGb9IPyPY8v+zoIP50Y7YyIR1po7rsnMX6V0wLr4o/RdN9qKtpl+7sR
zleGr3sqUKIPgtCnIB7fB5MFjSboMsFyQoJOP7u3xo+yDzHQmPnWVjDuBxPr3KSsrZv7xpJJMkn2
+HtYAJyrA7p1encbMONjFjL5Qu6aEoZSdT+iSu5iO/5wML26JXpLnVkB7m5E0gy+eIabxGh0vXOp
HCw90hM0fcpb2E/Y3rIgPIuUlkfEuCsQsICLPH7UJWONzqWKkt5LFEZvlXhSqnzsRtvaRxbIriqD
Cz5HK3WqfxUZewfRJsuobDC+DeIaOajqWw26vJUOz5E1N4bm/KR+a3TTIyT4RSSeAxeabpC5hAQW
t9huivXgozHXkfVRDdBlZaqWo0BalMgZN2lVop/VvW1lZK+oUk0UaSHhxomBi0GWI2PzKdlpbh0D
kTKdpcmgwazCbambGx01G2QcZDCilDvCJ5nB4EfdmIX/S4OiJ2zns1TaPhxbQtpD0kb0JvX2/t1z
rXpjJYLJYYcgL5GtttbzK3senk7pyrEjOrsw5FNXY7KOPdVpM7lPgOAPCKG2ejUz7KQjgWdqYmcQ
49OhVZWdOFm4KA6ZxHnd5qCU4c2yn17qCTEsMF4WmI7RRReDfxJFfOSd2WuyHeihGwi/S4jLiNrE
Nhm1K7OAr0BgxukMP9wEQVwRiJrdq1Z7AhwEr6haOE6xUwYiF4D75dAB2SjkIXDpbUaDenCKkUZv
bc7DbXwLERNBORr6xYinl6nqsnUNLQ91Gd9nQbQ3iqfeThoMqwbcIBab3V03yGGNGF+E2YvbOB9p
7pIatQPocVYms5Gm0ZrtAKbyiWC5r6Tyjr20gutA22CsKDB6i9OJXvHM6AumrRGIB316LGX2k273
NgpQf088Qmq0ap7vWrtxijY4MdB96OdicGmFoRStaZE1MDzaCacKU8kXoWkfwupZi/zXBB/AGGi7
TnWL+CkMdMRiDe4YLKxX+tHXQXdwUL8yaOM2LNwfU6VI6x3FLHZcFfNCZb5H5B0E2KtFTQZwPxZL
HxRnN/xGeJf/SHnh/YC2UuSdfUsPPpKmazpid+nxISyMkpt5lPndiN0PFU+YTXtYpPQx0D36aMp8
4firxMG6Y4dCP3ca07l8yBcI9MdnGUY7gNgMKV0WQuCsaKp6zThoFVG6uhl/FnFgkeVYQeVJS8RA
nrLX/Vje3JyIRgWGM7SinzWePLrCJAAj7MY1R7zr2LHL85NpwbjgnWAs4k+K5GUq1EN68A69wx1Y
9cMuLbnTsDoYa52OxaKDL0fWFGza+DexqYzYGDJOTbb2slTbSpqPjldtGokuAyPkuCN9gCBUOJ69
QYeW/KNbGjMI8a0JMnnqvTO0BajnMVjuSaqh+Huh9BBnt9fFebCJuOoAgrDuhy7EoVojshRF/ptn
V86JFsyFE/4VJbyuGrrSojQEyXBEaTSivfUDGhklS6yZ1RYcb3e21cgz3Sg4CW67A0IOXZjw1VJW
B5VsITiWizbmz6S294YkqtlHY7nBy8U4KtCKVablGmTB5rn2MNTFRgEBkMg/zSx+t+HZ1e/hqL6Y
DfmbMAQJ7VfwBvQS7aXupeeqmKaN5Y2vTTGn8Bg9Qjivjwkz6EG3Vty5uiAysQsbUkFh7etm+ttx
wuQtBX4B/5GRUDilD5n5IOvsGWvYvTJUufWxQ9TtLWw2ZW8+ZbnBoLMIH+3GOvVozYoomvadMdVb
CX6xqatwkw5DvxJq8K+ePcyJldZvD/75jGQkZNp5bJ1+3BGs7WDBTeCGIUVJUORsW2M4IrmwF26E
SjcZkRBmINoIHzcSVIGIve7CodzLGXgP2Bu1UneupfWkWwQxRZ1IV5Ob3KKROA6Suy0Rx2fcDgzO
Yz1b29kOIIO9pgGkbQ3BLDr8xLBS7oOEB2I/heneKstT3hLSnQ65tnbRh2+4FQr4sG7OfyRdYm+L
QftJuFx1bTx/HXGVP7HYvpQdtH63s81zFYqzRH+/KDTv1hl2fwGllq7bKP5dBDjxXMQWfVLVS9ti
wheFbMC0cXh22HJtUjP/ZbY+du0oezZ7IuJm0Seh1IphqTRLhjKOvSpkPZ1bQ6w51fj/BRKzlmlc
X4KAKCHJmBKXjbTw/AYu5HQ7R21CWUyQffHW9/Axstr9qZXtropAwnlxxvqQ17+Y4506Oh2wMElp
SFHvEldCA6sIEaY5gbcpMk7KhJNq1XcxCHXsa7scl55BbH06nlt2z0sjsfqdanx0QlaPmHTQIZJ4
92nInmJtZJKHa1dVKB97NDtkjV7zAa7eGEY/o0k9VJGwdy6BJMRoAUeWmXV063JC9PqRzFlKfkRc
Wz4YxyZ2pr8f9LFlaWLxK1I7OSkiMR4CZv5u1KYnNOx0IbOjH3fpMUssAtsaTc5Dky8bzcLCNUmQ
h3Fsk5qEPtfWcIogFsqEIk6aBt6qwIdYWWjRVbv1PnAHYkvtaNpkHdT91uzeomR8sxOz2jjge3ah
NwDq7d89K5q7Fum+y+ctbi0QjwiZLasoJpWcUOgQP1uCzaV2gS0gVXiri1mRQ/K4nSj0GSjEO5Iw
mLqYspl2HbPGhWthX+zaQjtU+UQEXXlTCIbWHRGJ7O9Z+BRrvR0SQtKIdcpLhsiNtAzW5E+6fQod
Ls/MarTxk8TEy6YZwaBxTIYhFi4cBx4kpDe8d/bOqvVkZdjatlRWj9sScQccMyBPRf9QRNA/u+pQ
1MhjWqnBHkcE6Y/1hQEinegJ9XmRwuQhPq3y3wN0XxFEnsgmv8ugHur5H8aeOmaUNmpNADA23pO6
/Qx9tRO1RXc4f+qn+IkpK+nTrvnsMsPG3udjmnbWvRJfRjOBzwB8YRsGRFTdxttcdEgcy7kDf8qm
BnszSWOkGx8QmEw7fWh+eYNzCqi7lvgh3wbNqfYjoQYtzQOfHU1SI24Oxmkvk+55IvXOBbYRwX4r
LLPZJGWLkb9D6NbxkhiRrKcJEVQh1sKL6F/hudrquKwiC51HGaIkAoFobeKCrb5tcEs2U7ZWXw7W
Yp5QeAcQpoP7Qg4O8wuYfN9Kez9CRYR8nG/wlUC5KiCHUj4VEYhjOuBwvKAUBE/GUGHDzjqxngYE
a5UpyOHNjI2rk0bRTV4IQ0SRCZFAwEBzhAiNX609AtZHR5K0jN99AkbUjwhoBq7BzrcGRPH4fuNI
X0dT+Rp63alPXAwHBCWnITGELTZBWbvhVrgYSqd0usbCeJ3KdV631Y5owWuecd6cvt46IDmJBqVV
0EbdQbFKrWtNbbk1JKRvQhAsUb73jiLAncwZrm10YaVltQz395EA7KTHXO3CY5Q4asEvBAv3JC8Q
VjcKNW6Rf7A35YETlsPKSCloMW7AAogzdKKi3kwR24RkrD7NII9XOq9uEZNW2PUn8GSXCVADPpbQ
Wxnwtc7TLDPLSBdQLA3sgtDldlrJ9m2V8SIp43P47NzHC0snjQRgpL6Kp+GGnGs6mFN9HRycZpg8
cN+SYokKjbpQEuQ6Th+p3pNy5bfnUtrr2q1nInDQrFWNysFGv4bIcTooDVwYKKIfI5mmKbAMN50T
oZhRe5GjmI/MOL0WiasrO+CtVrIfu/q5CJK1GMNpg+EZtW5FEp4Vtqua5AFd9MlBVKmJ37V8rzMj
pEWNPDg10DwDV7h64w8EKNeoxPFN/pG9FOwLlD59JLgT15VhYLqdTqExhDgEWIqMgvutCS6VD01e
TRMqFgf9hg+UdJ36Zyixn+GIwS5V7kYzCUIvBpsRPcRIhi7hS6rtqOuvsTR9CJXDs8VDpRiydF1l
/JZj00XzbgO6fSJL7ilowmg0711Y4BhWgbVNVTwuxoodsB27/V1mYt+5tNrj+qTrxofhd3tdporV
Dzd+k0U7zcpWNs+XXYU/lL0sieJtGcJ4KGF32IIbSN4qEfygAmc8b717DH2W0pTPsWHt4q6WK1Fa
1254JeGb1BriVxETcVsIRowYXxj+008YcTsExok0KH2be+q5TYsHJKbTZ0IaRabgwgNLfQgaXkYW
+OcC88cBYeBu1M6a0QZ8qALG5sKRvLkBLpsxhRXATGXvMV9BLyFsAW3WmmXupS6sD+6wcNW67GYB
t4xLqaEiRa/zkfg5pXm/nEw0T1hM6yK2N0nrHWTiUWoi0YJmRXKtj4m4Dd7iItkVPX9AtOy/G4HE
Le+5DzC8AkqfPiO/eENhQu5R356AbIAc8tgIKZ20xsl6TNGXVELr946XPMXMzIIoOFoxNBHHqONV
IOFWev70Oubm0/BEzypfGSzIB6GALzLvQgXRlxtQzZygrmd11X7opbww3fWWjsfjamrT3z4laZVs
pO+l26bvfuXWQJR6XWHz0TZhnDUX48FpUZzTQa43DDbgj7QtD0lGpnshmEJgLNqKPDDAhOT0PDo2
lr58KCdt7SBq5gUPmK145lURep2WxMiyY4uV+6BPYxP9vZESAtVVatd09omi5tHLmcGMRreu8R6u
W1o9CIqjkIGNLOMNguBHb7pAW6Q9MIblsejxt8dgyJiIRte46j+7Hm4wIFmi7pxgGXesKZhbjtTW
uMvbr9rpn8uhBPrrhFgeqq8Aa8Q2w6TVedqPOg+PIoXZiemzofukkVOgA6bwsQ4sCgl3eFBrqLpH
rlc6AgL9sBGeI4+aPwnND3PMPkSRMWgAE+va3GeYRbqJWTTDDphOg8VTyXpQA0Fp1pwfAmxpyVvY
NLhTVqkzGUhF/Tsmx2jVVckzlG38u/i21jH2TIqXTlE9pP0M8SI/KwRqPnE5Cq1m1XqgDmaGZdmS
jB3mWo2RbSyDLGH+R/65Lr5XIl43rb7pDSC81sG2U4zYnpxWHuEjoYPgH5KvvVbq+RtZ2o50qLUc
2HNI5I5qiYEDwf6YergPVQswKOTvTDntb9XrVKTUr1VPMgD72vk6AUsNpnrPPYSPEe3BicA4VxQW
G+wYwphPvCMDt2XZoX/MKAbWPVNmWyBHDYcHPwsPkGUGoqi0lYxpEQByGJdVmH4N1NKdehMqOcbg
gGBTol8ur2TGvPWEOVKP+A+NJ6ONrPTfieE+IBPnahvbR60OSmpq3EZemrzXyJLcFJaSSauOcx2/
B8G16YuO9Bbk7dhrt+5orbgVXmLLn4EtHbKzxDwNjYVWJ6QYJbYZVoHussWDiC8n7yfTm4o05CA4
lYGHlFQ+okMNH+5Fp2WHoi3uRVifhZHFx8FvzslPQDaJN7jcbNhfwAAuAwWCUFUR/mkASJn/lFf6
E7y5sDU2s94qpafBF9lH6JZ7BKy7wkINH/Yxq19OOE0Jlb5L0+sUW3igdYt9CbvZ76/igQlybQMq
bdXWMGt/h37dhi/pFgD6gOsill7NoyMjjenR+eFLUZk+O7foybdJxMR5bbA5mbMcArh5ZKiZeUnL
m/RV1Rm/hyYUB7hKpK57pMJ55VZIJCadg5SJItkc0NtX8S53yKqKyVYEqWQsVDOYi6Hil/KPsKct
xOsql8lA1AJ+DHakJWZL9WEGTIALYgUWBiyrtPSNm98TAVHR22Am1qFtZDoYUdkMvfFsqeoVKxcN
YBeEMQzZ2QxCJZdpv+sU881gkWBtTAaEq44UzkkrV7S/nzOS31Goq2tsyq3b5RtgqtPO9zdNfas0
bTxWcemumwAqqIhoXXTqxzas87dY838qJOALUyQP0CBsLvdgXKaecdOChggnIkQJfH3zUGtGSfqg
Nzi33T5GoN133i711amt689Y/yptP6WC5iFiQtO2sXU5SQAZveMREaG8iLNxbWlshYoyXFdtk96a
MNgObojTbBG1/kEbRmcva6QrHVjqeDBQ303VO0DDYHXSNIse/mz9MdIKlX/GJ18TNRRYz1mKcHVo
bUIWdOVcrAEnmqsrdkKj5i3iQ8l00ckfLAYh0Lq3hhSPOIUoIcPkXPTsvdAervMWWrY70dFxFByB
/ATvMV96jvvCQspTKohf7D4Cqm8WNAI1amyPFr89lFcx8hTLBrpJNA8k3V/EdxoZZykOg4WGV5zn
MSWO3k9LVdQfUa9px37eDEaN3CoiTX06Lgub8YLdBudhapLNZBEyUnm13GQVxMihN1EJ0J0wTbby
PQIV4sIvIvJysKGAHlzmDjs7LH/lSU2LuAbYR03s64/m7DFRBJEi6IagmbirJkkqytl4p7N4LXID
+ha+g9+ag9oQXcqORgBx4b1V7SNdqkUqio73NnxgGdtHNMqX0NrQ+vjXBDhpi5f8FFrxawKsue0S
/1Gzhn2PJnsfWigEA6380Qtv2DePmJHKc7Aa6JctlSW6rdOjWSXc5RLoOmEMWGa5En+XK+VyMmIN
+xurrj0rtn4zxEBgnZ5abi+Wi6TjPnLqreuy7qf437Xqg2cZ/zCD+cmGYpo611EPD5EXPoZUJIPD
BSQ9npx9ww2YVEiHKr1l3OLmWNy6YZEi9tW7kNhex9yXg/xBCpWJhn2yd3ISW6eufrIcCJzoglAp
XSzr2jlVeetuGRZ+NWL6XdADBHTRfug6NXIaRiTV1Q8jeplDjXg6camVspmawO4V8IPloH8InXMC
UXQDUeHNbqaFn0dnADioKqf9FLHxivwzursXWte0OHIY7xE9ur6yPzDNhKsQn/JKT3K4w4w/Di7t
ywahMiJOv976ZKQYTpBvAJdH6zLQo00MCTUHIHw1GpxFOkkcBD4XDCwePbcF2suexhvSOxJSqFbJ
gx3uK5tSCP4BBsTKz1BRQTCqf8e15LNLaGXxQW47p75hipsRSlC3GbQ8p+Ibio3d2GzLLyYQ/sIj
DcuXg/HQOxPxn5b9lcZ4px39KmMHmWtV4FpVlMuMNtH9lAHsb1paM86Htcx7peD3kOVja/BkcraL
8JcTj9a2jT36N/NmRdTjhndBMGaFBq8x9afeKfUnPcq3BhUzrNSB8ZLDHh0MSI52RRsfbEI78Ff4
d5aPZs+0nmvAClyCcAexRI3oXSSFy8XRJlxN2dQvI0DcqT+65DZozYWEWvZmfn6ChFBdhEN4YNyz
wxIvZFl/Ee0Svui5bE48uIl+rjzC2ajcsP+7v2UQHeEPV6cIcl8FxRgoOkp4eIcZfcqCsp2m+to3
u5+iz4+ZGrO9ERAW0sd6Ba1Sl0udfItfEZayvAQ8ZmbaFoW33OCN1M+VpCcQIs5fVY7Wn3ts6ncg
B6uSqvBe5Fs40fWdQSF2VDKhizRTjKWjfHZv13wWV0Uuw77xVXeF0NNfnUZVu8ahZm2jjzZt5EMU
VdE9NCd5nGTw5pBUfv8+RB0JlYHFph28yz5QYXLxKJjv7A+QPZCnAELQYyIdypoeUIaFJQxIHtOL
8YYC2nxoE7YS+o8OVcMBlFR4iwFR3gSF7GJovHY3/7BPUusgRM00piM+riuxgDsFdiV6Xf1atjFo
wdkgLvq63thuXN/d+VDVFvdg0F+0WFZ3Nx+9I2/+LW1IPvVjzTyEoPQfPfuXX7BnZkiOkpzl7EQo
trWqTKs8obUWqm+ZPXjZ2bCHszYZ3WOaPI9OUd7ZU/ePgWbCJCqmEDQ2X2oTGDLDCtPN6NqfecuN
v9RIF3QynJJW9WTF+VfsZtrJKevqyckMGx1j6m6+f+g3JU9tf3oazegOcNF97Q29oSFdpjt36swn
CfmREYa28RxKUIhHA6QHBZE2tLJHw+cUshfhqezX0IqNViwx0VuX1OJyickQfssHJ/8yQhJ4EDam
50DCCsLMp1Yq8oeLG8CuCergYfKjmgG6/WF2s66cCdeyrJxdFVvOLbMYcgyd+vTYUc+LjsVN8zEk
wbsfad1zZYY62gD7FjkC0ABsF/RTOFswp2XbuX96CoDQHaxZq5eWxqmI0gKBLPaCipBdWyjt7iC0
J3VRdDiPC3LaTabEJ8ukU26J/jBFzlPgmyBghUQ71HJbD9XFjhgrNwxdl7zicds3azpA1XPV+OXj
jLPQ9XMbjt1rrns5SsoLCOqE5SDtD6NPvq9eGv6xoW5SGXL1EOXYKpFPTmQSMZizQQYXswMnd4cD
n1+k8FDWBwSVxCI2ziLp9n7CR8+Hgqm9T5uXVOrL0p4k15YfrjvFWMoi40X3Cu9VUm4dNJk7y1B+
FZEFBjDKxT2OqqexF8bBJMaaphtcoMYsghPtlRuOMWPlaQN5KOFgnJHb6itSeyyeeToBfmWSI8HK
tpUEU5fLqtz2pZC3USXZlQb0ZigbXNntHKxW2McOd4IEU75xaCIt3FnkYbQ+cPG0XKdjc6/G70GK
wdjDycuTOaXyULY89gH1IyCF4qJZzjF1mXuARu02ZigCVJpWhlJ5euf56+3s2IbpHJJhpghc8YWb
3nWMH7tqnmHm6g1jtNrLAol00QwWdwIMft16iygXLnkFQNPNUmc7seff1nX5EDcIVPwq+Opr3bl8
HzLQB3aZit2IRHDtOb/JUmcxxXc6lfZPXAgUwoDQZeYwigUYdAK8AyigrS7kcqxHw/UPowrlunLV
zmXBgxDYt1tHcaEWwrZxvxNF7/s9UbQL5C/qIYbovGetw93CLrEIUMGMvkh3BNF1pwlizkpYYQHk
qRiPtrABiKmQvUA5S3k98E7kzzT7MLW3flGav9LMXBX4rlO91l4TfRxPzAcRQUS4PmWuVroZQWyd
D3mITlr4r1WXZjc79a17ZviC1N43HyELxOnEOoSwZ3ZGXr9ruQ06LY0+Lex3uO9GdXNQVC5yd27s
TDRqa7s5ZQQDDlON1BGUqIoNjSA1WjFlARURR1b2oDR0XbYE96UlDPjZbFUfhtt8uld96ot7zKps
9cnMjQeJZem4asbRTtCwVA646pSgBr9FwgeZK01/Z362G+NpvBqxKp69XnyKEq26iMYL6WP9wYnj
fRFCfk4gV/qGjM6aIJKzMyWW2UyeSqd2LhBGuUXH4jwF4bPZMOHrY1+/xQ3+NzBI8UKYDlCIwde3
GfSHM95WbHRxSy+6NWmAIN1FGQHvroinm48W+d45w7HKYTL8H+bOJFdyLNuuUxF+nynysm6oY6TR
arNXVx3iFe6s65qz0Vg0Ma3rCUGZISkAdQR9fAQyExEe7s+M5OU5e68l5AtKpiUxLgwjutgkE518
2FpiNLeZHoW050TJDA9XlBmrk59xh9pRmFnu19k4xGttX6O5AzjX5f05BbSDXXEKUvm/z3rZkoPY
GF1m3OUVi0S301dm8+BI6gQLvEYtfNstNEw1Xiqfo1rO1lNjOi+lYZ/mVuABqUcWFJ2h7B1w1y+5
gSYjFsmn15vadNHCBdts1AhPU20wVrnCRTks2WGq8hLLDn/Jw5RhQylYqU4EYN2B5L+Tfjnh86AV
KOkKm3U593MAWQAwcQTgLJzQ3gWamwVjEblPndW5T1XzLtiy3YzVeVg1bvHlOuTBONcGmWeyjIsD
gSPVoytv87wbNk1y3+1X9vlRrmtQNEfloqlTMAyaflSqUGel376sbLl3scNnrtuOhAcPTJ2asjg7
Ks1D4j3eshZPCJfKU8mIDKD3QAjRMNDGZkONBTGtsUwWe9E9xcXcnrosJD+rRq9Tb8Isi6P7kTLI
b4cX0aaL/LLsAJGvpun/z3MOwNQDW/Q/zwQ8tuJDHYZjyUrdt8KCnpis0NVORMBYHXb8arCaLIW3
OGDQz/akjtsVRAUow8IADIIilN3CvDEgitzxHOq5v5XzkztzSGlt1BuWYh0xRJl3XFeAvymZBok6
hLsit5dtZSxdwD8QnZA1217a9/aTNYY7Qg0o4LgyXqIVHGJnHfXK+pW7y66Y4wrUKQQX3uRqf5pt
sMAd8I58QC/c2lbBki0fL+G8tUbn0WXZSK3WfNRd5lFtlHyCHGAKGJXtuYHfeBlUxBdatF9a9bHQ
kCxNHJC89q21EzOo7UF7AifDDTFUmMGuiXtk6en1tCbAIFEpNlRm2V4WutsoYnREqgKJd14wqwvT
1Ftpn6A0YPVUaCTi3CZlL+KEcEDztRY3d8aaufaxvjeKaNyHNeXJBnLjHbE3dv1tf/3z30TYaKCY
VQeER5keqyT8NMxxIH42W8wm4mE/xWu1Ixyoe8xX64fGresHY/whG1reXM4NF2xKW/SR5jkSNX9h
zeStyLZIlETjnSBodOdkTn9ydPMuMoYH1W61qxvm09OUPolYFc9//kupP9YuwrM8Ek8m5+NLbUo1
cbq675BaDrzEAMwrknzXmU143+Ffuf/7BCQ7HgKO/1o9sE3dNoTOjMAxBVUtWU34l+h2A64X6A8B
IrCcOumZTr0HruxubLyOWyOFMe3KMkSilYCohwiw8EIlMIyXg+UWjo9ibwh4pFSbrAHDz+1lYoxG
ZiXWX4o0yhlKaLa3tFiLOhwOTF6qkPFiq58YSMvARkDu3saH+GBn/YX3k+qunjG3F814+fMXZWYZ
Vs7Eaf78VzX9qhMW9YWwx1MYOX43dt2+Gh3rRCgnPrRJnJxc29APC36BY9F9mCOPqwG68sTvHxiO
kfZvBV2uP0qdUXp1YjRM8BO1mfamwzmYL1ke6DqTTR1jA5nl8jkfe/MEYpK0TDUSbA2tl3loYRxW
K4iENduvHDmAGZFf5aUZQ1fJeZ5fx3jXbXev2LVcwaknInzapnJSZwdfs38tZ5iR2MjLaz2tOKbH
CiU0CNGHgQmxj7jIDv588/QEilqPtCua30Q4py+sZOhvzHmEJuN1Jljz8OcvjsFhjGaNCKpTFef5
tQr75oxZye9tpXqse7rrf//9+V9Cw7ZF6tqwbUs4wrSEpf3l61MmNn4kOR9BqOmFLWb6JtGr7deY
rcr7YAGOHInhQN3i70nTHua1y81NCKZUNTUbPrA0sLMZTAx7wEvswBnkppLcLTbQIT2mqAuMK4Sj
bXxVcNZ5NSE4EYcE4Grtze1Q25U9z6+u6GThtw4orjKabtiQa5p+F9MbOPz9H9mQf6R/u2JoJLpQ
KchqaK5p/PWPrDYOuPumBwY4VCNTVKvyM5f2/FhBR9YwKpQzIcdO8HqNbUE926Xpq12Y3CgYp7dE
JfhWQfM5JuThatfqXuekUo5Vo2Z+xPnifYjkymO8FgPApmahU+xU/HNRbF3j9nNUw4+1rAHTipY9
ZNMRI63mm87B8TU2BvUI/PHVydSjVmBfo4OCD6ogwcnWKj0xE3jljah4/PsfyV/rS7ajQkRyXMPm
p0JN7y8Nn6gWIk5HvssKYPkNg6RfVqH8RjOGBV2RA3qNdMBoRszjdTA6f/8v/9Mf+rfPg3+77vBB
EO/WNV39y1fQKN1uShKQB+FifOZK8jFbxmEEZg5LFs5EpilHbBkr3hKWsBN17vnTyB0kNj1l+b//
vfzvfhAMKIRqaa7DVSH+/WrgNqikVcTGORTlz9y1nOzhy48ghWDAnawYsodtrMO+asT/4/ryf/7X
/vL/J81kg+/R/7mZ/EiFbfxv/zX7SzFZ/kP/LCYL8Q/iMZbr8MWgTMM39D/+0/RLVpY16x/y0zFU
zdZ1nU+Kh+L/6CW7/wDVrhlMuwzVEhRzuIX08X/5D8P+hy0cTsAG/UpKlvb/VSuZku+/Nw9IfBkW
vQPNZbgG+VCIv3xXMJ1B+m3r0RMZoZM2bMtDxO5oTlOLF1nizhUsuyET07GpW88ucnElpuZHI27P
rHevujYpQe6MbLTRDe4x0T0lWWqdp2F8Yz2UbFmtyifa6uwHpQQhG3X9tWNTGs88z0uldjy1ZCSQ
OxZUJ359VkCaS+LWVI/Oyoy575MnjRjKpmhcQU8aoEk9J85Bbxjkx7i7DwHOUoeh93RG+763pJXQ
pFHnDb01gZ4B6VSiPOPRQGiPQCZUSrHgmc2mR1vFcN6omNtJEfKeRjxn4X0U2sri/uqBC3KcAJ/Y
aw85r/ksyhZibE4GWqHe52r0koXlvZFzmO1IVya5EXqCJ03bROomK3rG75rj8+ZD5oi/e2tmAGJ6
A295z2y7JVlwSermHEVmA1p9ib0CZvWG1tWjCZkWvdw7o++fXF1AG1TfDDW2sG0voRvvyyoNJjxb
gmbGUBSnPOZY6VbP9kg5G1A97tvque5s3OLDt94zKF9iLcjznqNROzOl4XWI+bFYIjabIWWIdH6D
+vjQ5jVYjYgAZdR8zxQ4gQHVBo6sBtVBgtXUU/uEAVQ48oghJACv0YrxlZbZg2MMN2Esz0MZBVP9
wkYBu2oe3kaneqKr4lFdfk8Xi+wc51/47NHWZnKzJeXNFrJUPrJwtfZjUT/WSXJMOChuqiTGqlYb
v8xKsy6Nohy1MX7M4twNugWhElY3MjWWopFDZEM7WItBoL7fSY+5X4Q5FeQQMSHT4V3bzCju+FxB
v6mIa2UDJTEUP6YqzPg6LAI7htWnDE/muvQvRtu/r7AzbbO9T1hC5VEN54vFiQpB2h555c0FhvTF
maDwdwVxfV6WbCqQWTmDqYnc0u9H1mKLMXOMAOSySVzgUHXdPfNK6CKww8DORPA7TNyOhvtIVDxm
Ixu5DU3o+q3KYJCiJ4OI7BkTjypeDGtfT2LoXDjYXeq2nGVbLyR8tdB63DCUhpPejb3XaJdEyQFG
o6kIhrk4GxJOR1pe9xzeO1kZOx9OahNeUVgpDaoelGXvBlY1j5tEWA8hNEMN5Cj2FV7Fqix7Lpao
3iUFMC/iX7eyH/j9R6xzdchygVmA4C/Ug7VOIa+a+a/Ytu5Txmg7Rq8/WDUjqEPtrSwwAjJX2Syr
xlKo1esddlkCoLwYMQbVkBb7AFZkLyI2eMnTAYinOA48i78F/pjEVrmEEa2IFa5K8MXo6/cmFSl0
sGafJxoQ7AgfLgpNT8lVJockFux4fiZV+YPuRfVMFyO96YA04lO742+UJrbw00GJwzsg73CLsH4t
ndy/iM8yhmHJpSC40+Q3VZAp0BWkCZWAIxm1YsetPAOO/NpW8LFMlCOieKPuTlh7ALbV5rRPhdLt
tWyZqXjiIrO6r8FWUbPRoDy6DKNBgc5bOyannrBCZhcOqhYmkjek8cOSW3ijiatxZm3mHZAcaEU6
c6xS5PnOIVJGdMbIJ3bh2VkXJdtcOv6jMt70dSZXrPfOzrLzfpPE1FRcNOIMbfaGi7mBE/R21pvG
c9tLYxGjX7iJGqiR6OeYqGzLxzTa9ja0VHb8/PiTKtr0CL/5XjGKJeK8mdDugt8BKtihdPUpw/tO
NeYk3FgI83leXXYem3pxfQ5ewHDp/Gwat3MY61ODcUrnWmrc9qflHIflNZs+YHGTmNHl/NRlRmln
94WWCADhfERhDF+01p2HbEniW9M5eLgcl3iZruDiYDnn9ap6rJgFH2HpeU3UQiLWBgY1oW+oyXva
dCMbufsVBjv/437qMndfm9m3Th6mqLkmmdYZfpkxdOkI8ehVi4CMlPBdeO9GDyJNw/2qcjfXkRI0
9ogZsX3t2hbEnEYOhXUeAFZKVVkFdyoh9JUvV/ZCSLvLUDI09I3NmI5BRRYG+l7XVtDM2oZBwS7i
o6IHrE3E1akB0MNo2+xKkknHTyluS5eexRye51VljU6q2rfQTV0h/HL1oIZyyMr6o9IcG/7vPDnV
oYLaFGRFeotV58Lc7UcBVgdB2w+zmHwMvzoUcIfHbhTfnKo4rOvQbeqoEDs7hHCklvaO3PoPPCdz
q07gqrWc7xKgerI2dsyNP25QWA7prlGTWwKtbVs7OEqdMeMpbOhAypD5aVE28JjLMFw781fMn78N
bewYEWvFNBqDpCjV7WQm3z1jSdG1DHYQYJZLbniaAIcL22FTDjXeExxMe6NOnjqxbomRdJB4oE5p
eQZj2KpzJLvGrzK2RxLLBjBEgRjAbj9XpnTIYJIdurrPqNcsZgKFHFyh+ejBEtWU30ddUTdhrmbE
LcvKb0lOjxWIbBMgOWvEkFvJEl0t2Aandno1RGfcr84zt1qX2Af/rnx0YduT+vEg/sVbvJA99UJ2
lRpfXyvjboxaJNvFJbcDA96pyLG8x3VLSqhYbM8NMWnAS042ZDBRG0FzZTe4/hZLflG6LQ9asXUy
28XfwU2IxishD/BsKEOtbWYx+eup623qOlro+COK7xKQcLVreGw6s41DZ5ktPAsCSJdH3liazaxq
T23a/SQi7AiyDjhYYMqN2Oeu9jg/hVaqYZKKdK9yII5Zlp+jVdRS92dgv+aXxRjy7Um++lz9qEbe
Kdqs7u6StTnGoe6TYueI1tXfQyJpc/BVN2U/fZUTGW1lAcAVc+W3+DTVxnT3A5XqGygOvrpE/3D7
2gujtJBZaK3uDAyFJI8yLqD1GrUopZRcFPsVPdfGcCrcj0M9XdIe2LiZYDkqo6tMs+k1A+Peb6u2
POEbu+GHWMhbrYgtl+lSp/Yr08X2sKpmzJ/MZf/VmawkS1/RhrsYHWKm8EN9WdBO8aMFTC5IGCYC
AqzWf8Da/xkZHAD2ZT0wRtwikqQiadZpOxISX4Lk8IYkTByIEtlSqHFRry4YeHPqkGQLzL+KTmmg
iWCMNRYejHj6VnP6HDwDTnNo/l7JNtCMulJQfWbqVXgKABWG5Ku6aRqpeF881r/YCROeUbr7KSr2
4DSIq61l3zd5n3qg+nMXyniZYdCBJMfSUt1orn1vUEVCPfoFNWaibIu3To1fQvdhUZKNpn/Mzmtu
yR/tjWNuqhow7D+a4ak3LvHyTZ3BJDuf332lxleafzrx29TerUTi6MltknTXa17JEwmaMyFmtGrN
58gxp8IRkYrvOnqpbfJCFi22n0YcYKarjk/QVy8CDVn0yMs4M7MZ3le5nudhOknHScmeo2oRkyC/
mFsoeLGzU9g2VsB59eyhhejaqyugNP1CBOiKWGxvM/GOs3E3uW8y5sNwM7W2Kr9GNhGZj3m5Bo3c
QbMjMctzLPKiEyFxDBJiq45OYNLO6JvBt9PPnooaZxN/FBgdrNlTmRJY2gd6pjnc2dFXSkd10j4U
m3Nnd++auSeQnFfVl6NeGjjTjXZrHia95mw/3w2gfMfmRkKWmnbl01gKejLedvFcjpFnFHReeT1x
kZ+pr6PBCbQwPUuJH/ikgn5K/TLKLkOukDXtvWB19624Ti1zK5C6GU9m+XhIyKA/26jfGIVsHfsN
/jN9VzJ+RdDUvwl8cFwXDwl7D91qt24Z76m+SmhejsWGX+xUKOO+MnFjd4A8+vWQrBwqOOTFJGGd
ng9GxRcULhtLuUsoOOjLY/MgVq+/M34zbERfC3U4/a7JTQtSrdOOMGxElYqlR0zOxaeuglEJOZyw
A3xDWGA3JuvGQx3Gm5FNmQoFdqs18tSna2eaOi28fMvn0XU2EHlACt0k9CC4CEgN7+CzJdam7rYw
NaRLJD2zuwdquCX1NylbN2R1crGyPdheity7ih0orVT4gq0fq1fkoY440lppugCiqnXKKLZU6WHk
nt1tncIJFLLoRAqrlzHnEHkZOX1yWukVnIQGTgGsbPNDFd+m5SIZ/In9VKXHYjo3/JyM8oijpSUD
B+cTjjrxzsSn/tDPp4Rh8PxafPJloSs1Ppv1E7dWAt8x+HxIN9leb/d17I88GXzrPsyOOb5xjopR
z5sso1+vzIgm8qbnYx1y1puaH9dol3Z+JHYtj+kuaJofWPa28YsZFz6oFLsCQU0Y1gozbd4lPMAI
yQPnx74AF+iJxovW7RpvW+thFSSqIdCjKYIofG4+xdGhtf2Y3423HG3qOzdWyPgdD1zcuKtHW4yb
RARGwzlZkWeae8i0ES0aXkggP5MWY/gOSJ3s8Qpv0I/ZZe9S5HO2b9yjxpkgYg44oObt7F7sBre6
Z9s7iyxCeepkdcDPzGBJD9UCKPtohsd0dHlOU3YiYHNUaUsavL80675ovqfqJ32vb9CXysZXUQnc
oQExnk0Y5OUT18hWkTqurWlsy/CSL9x0zjaSMfdRRenBv4y6DlJBcm3HpvvKtN00+Uv1U/PE5t7h
3Cf5o87kNit/T3xei/xdrd1bboAnFEe+dVl/NtQZ5z0ywEeh7XJBOW7T31kGl9dm+OgA7rO152bX
+lyicf/G94wdSpEe5gCLnhn51PLC8q4oE6CyAQ7pjBXnesBRMpDrXr2kQb3xWFw7xru8NWWP64AY
/Q4Iu2OeiOGyHAaYUPD/5Y4Rv3szvxP87LRujkRY2Q+gFCLJzWkBwjbb5HZraz5CglZ/gOzc6tzg
36NwSy/QwbzCs/8TjKap+WwuK/XggH/4zgofmGTWEhjx4MbKjP9dPl/h+cRe+w2ODiFKyhfM9um5
NeGW/kEXEjODLuDlzn5WjotDKYuo+ifXud57DhCZ7ojLRYu2yMnpHEJeAoxrzVucStl6gYJuO7cx
CxLM6MIrv/viwTGPIMBEfGu18zL6TXkHOxMnAq/fDeeeN0YnyW/uHdULrc6oDVQOrhovMtRJDs2E
/YLLghyjD99z4PbCpw/tqTtb5bWnrfe5iB1D2bzz2SOj1uGu2t2bEndK2ShIUMKuRcAhwzUpT3jV
lT8an63VBYq51QTl+mCaOZecreE8VbuqPllzgk9gB4dBB/gCaBcGd3uEp666jH3vExvYc9Dku16/
w6NCMqcoj67DGS0oPvngMlhjNPsCMsLb7AEVFteRsgQl6oduT1qP062l4OQjh/JY8ztesDxCz2Yh
bcdbwrykIexuH3OzKHdQlzL9uLq7pX1xnQOXu9WfqfY7LI52VbZ1K599vpOeJuUBFQOGuge+Pw2x
m0E6wziVzo+u/iLEE+3bOVm2ceQcuheSl4rw9exsiJ3K8yBmebkly0lpKRzOPCG4SJlDZKrHmCd1
j2T123fVumYf6Ajy5SXLtxTVRsyeO+gmKixreHSsaJsgrAArwM9iBxbx/nAAxsEHYr/C98Cc2Vnc
y8jg+WXom3u9o9+6yR/t+DZC4y0DJmsdzxgK0GA5IPyCCw4nTNTgtvy4AiXoMTjJjT2XxiJOjemP
TAIMhkYerjPua9OH+G1xeKISA+FsvBT9Lb65mtcy1OLIS4ccu9RGcnFVn/cE8n9sxQr3p1/8PH1s
U2o227H1GCdliNz0Tf+a2ZxwKaYhY9D32ur3zma5jMK3s7OKK4RMB1Fg5YYlmFNRpx14crMz16wf
E37vSFgo4MdbzD59g4CnbnyfxnetChlxV+i7CYGUUe248S75AeWUOEA70jaGdV1M38VOR/5pC+20
JN/LMUV5bdZtHd6EukcPCPA+jk6p8XvsDoN+LPL9YtKm9DvtvoShp91zQuew68PxSIwdlxl1Hk8p
b3zQYeF34SPPHtkSoN5HFo68uT8TB4l9uz+q6l6tTjx8FR5/lF3DyzR+NlQqctjOvpKeu1cgzhXZ
7jkYW9Ibt+w1VO/9fuAi3A7roYTluK2QavNaaa0Xk0hTv+McMJJGp+qkXFTtADG/Xbh97vT0eeHm
jfCGt6RvLsWaqlXl4jcJrPSqYLmEfvJqOSeDLsITP4u5PeDRstNnbSHkEtAm5w9EKDEav3C76Vxd
BMaJiWZ77ta6C+X3qcoOIfOtNuCWK8ItT2ye3tP4rClBgtOt4LgZjMSS1/3QBvDXOdBgv7aJrhpc
AZC7ApMiSoGQ22OAArl83fUmgTGfVtpsw4PyOwY5xrPWeV+M/PSV934v/5ZJS9frQ871Hrce0hga
8y+44ef8iSkMdyeuGx60XCGcEDTtW7eouE/XaLnU4oFT7KawHpXobPKfmEUMRJrMPRHqeXi1osNX
6/Cy6Y23GLIX8JJNz5Q7zm55dRjNm+Wca2PffKjRI2lthJtW82zUgdY9xvzLs9uqPwvzGjFu4ObF
5HS76EcW34xjOK59aw14CfSXV45XnE0o9PKARqTMhZOMt5rnwK+IO3HzCyhDpR2GC2TdD44nChcZ
AczhzMcbHtvo1JrndKXeso/0S8nLozgYyrXgrZyhZn2qpDUO/ijzHEZa0ZlgtMZPOd+m2qNSw44I
mgp0xs5cXimD6f1xoSBuBQzYKTYCEZ5cVAVbfqIsxmdeIyn5/zlCtTJtZvsFUkHNN5jA7Yt1Gxcf
lFlL/jaeJ7BOZp8nZ/KJmVshu6mxWXwx3Qv6jRFGerdlHdvSzePBfxxK4GV7Y9kkLwZ0L2xPRDsK
MhvgkT3+Ln4zxQNPaFajGtFacCcgreidKwyz5OcNk55SO6/x01W8kK+czyNgYp+vW/vNoXPWlt9N
MmAMLYyvkmtmwpybY8BKyE+xSulA2egtZVsIIMZNNfyQgdNEoPCp/HMicbqH5HNZ+Pnw2T2Eh+GB
RimdxeklfuMXWz2TxBnRx0+EPZwE2Q1jelqe1RcGz0eHpBHvfLT1wltztb9JqRcPYeLNTD9Nn4pv
7i/PBesWbrVXjoy8ZFS7usbBKfwZeE4FG5zFgD3zJvigcQ9ZNbhtGebvMT/YY8Rme/KLqtk6oExI
3HkhwEzo3KTNhp6ySt6KAyCFLT+xGLLV4N7rzLtKjZ34AiS0zGtu93ci7Q4RpTlyeJvBlXPhbj3U
poU6geINs3XieIeOV2B3Y11QzNZv+kTJ8ZCtHh+ea2wf5jnAkPdWutiqtuLC9jR5WbTjmgUcnkpn
JzjV1h7vcdwxCmB0ecBruKB69ZYmD+l76Pi8CNLY5zc3lfKbqRS81ECo8Sh1WBjg4/ygY+QauBZD
3kzEgRoIhlNsC3EOC8TvmmBub2NzcR9XR/6WHMglgqD23QQVPAXqQL5yk46PNqFg5o3mKva2+D1k
7o709mk2Z78ZnjUa8S+6/u3OPd81bnpXZKb7SdHISFmQ/k9LvZ2Mm7M8kP+OlfB+7d5b1hPqJeUb
RfOF+AODlFF2+DyjpNvPHIrpFfa5I+Enr+SdLbUBn5jsMqK8OPiIqUiXQX5XRrKP7TWMuWap7kZ2
RGcfyuh2mN9T1ecwV3n2on0N7nWa7KdmHU+sQzehyjHy1uZnvCIwkhcOqgkJPHWM73WLy0dN/Mfk
GtbgMZ3sODTrE85Xn97WyQSfkdDxqMbDsKTnCDuGRjJmNIezOQP7yb1mSAF1sLsqaBWGGEZUr2B0
yYt/UF0lqozPZ35Qe/Dvs+tDS+0P/XKYOtnaKlcKKZwoCQlz5UqIvC5x8irBbyJMbZDPD70EzudN
+JAUxcsiUfQmTHo3fgf5V3LIAVavQq1nD3ZpJcaebQcwBYm2T/Fpbfp8RALWWwdBCupKOPdSryDx
GwnHnwSYfCsV9W6CnC9qEPouLH3rR7Kn6lTgiB0TXptIt9nJ/FPD4B/b4a4iZqDA5u8lpH/R0tYr
l4/I4KGOCvqUUjNdufFUEvAvmo9cAv+5F3KKlQ4A5peM+eXxBz8ANE1N0Z9TqQ1YpUBAlyoB1k5b
BnxUKixGlTrxC69aanY8ya9RqggynASZhZxAx1KgdfB0DLwFFv6CSPndps0zsLoat0FZD5d+eDP1
4m7AfLBUKBAEk0niPYK6lX1Hz1K7EtTfcU60IMmhUBgyMAPIWHReedi2olY91lK5sIYa62ULkAh9
SPYhUs3Q4GgAn0AJbETb0MR3odQ42FLokEq1A8EgZvKSgYv0QSCELZBAkKiSS7Lhd1z9xG1igkbU
EnSrECyRCrdYeZ9zslJ1T/CIeiG8NpMwFt4JyMAIKDBR9P9UUkxeLiUVoyZ1FT2Fp0oqLFZcFmnN
BBX6LcQ4jkiGFF4QVjZ2Kg6MiEZh6z7Yk3tgibDwbg1WQ0ozUPK+ulKjMUuhxiLVGnqPZINO5hF+
16sm9RuLFHFQTZh812JtQG0uZYOjPlFU5Pg9oPDIcHkQ9qsxexRS8WHA6/W2bZaeXZ25t8JibuPW
jEBL+LlGqH9o2ELysmR0xdidpU39sSYoRRopF6lCNG+NGPZNPd6jl6LCERLvl0oSGqnbWJ7XdPFF
lWxfpBQMBxCfxGOwpBKf2GhScVJK2UkptScjs2oHD0pOe1HTq+eEHvvkGGLDLB2Kh5SnRDHAAMyn
fLKIVTqgQY5UrVR/pCslnwkSlsZCx6JJMcvkvExS1OK2XGbNYL5PTnwIdfVLxeliLqCu6ko5ZMgP
BwVHzMqCJyhzmSSUUhjb0p6jO0uBeVvOqAFAHBKykcS9lGihmqonxwR3glyeCFg/P5lSP4MH6Ccn
V8bDNDumUlGTaQDcI7v4yXINu/lMKFZ0cTDSNQraikp9ATAXUxrmNpb2JM1Jo/dayJuM9mZLSY4q
dTka9XHsOaAKhN9Joc6EWceUf3Z7bj/WAlqMdFKQpuflg8ccQKAXezAfsWoGkcvDXmpehFT4DKhQ
RWyLa+gsv4eGt3c3A/dms1W2phLFiz2zVuCHFZJUUNg/LNxQLKkNMtfio1OeBTYhbnK/LWkXigmB
qxXy38blzq6NvIGRnGbbkO467ERzyzG5TW9GITDTor7QWJ1vDak0cme4Akylg3wiuZovt1nqjyjb
2xMP7iS3nb1+r2FJUrAl5dShdiFgnSBc+C2NOJV0Nz0AfitOdEm+ljTZTVK/RND1n6TBCjOTjaEJ
RUDi9zibuoEemXQ42XbnU7hsghK/EyoYR+qewsV66cXWSEhJZDNH/TrjThKz0N9kE6MmrsKNNSKQ
igXTYhunlD7chVIxFUvZ1GAnJypjLObxUIUUvJSmeAsxqvot0X8egJys3Qt9RhRWedf648xXyGqx
o02YrlCcM9/Rig3leoDGLTqsouZgESM5BWYUsPOk4MNmKKbBZtryrq11zUat2+d1qXY9vi2VBoai
y1K7VHERJOVqNx3uqiB7UinsEpi7VqnwcqbyZe2RekUL3GssXzO2L01qvxDooNNGBDZJJZiNG4xi
Ca9KUhdmQOYFa7RVG5qXQirFklg8Kq7y0XN4pYahSvXYgIMso/mwMTPjBSvDbcJSFvfDp2kXxxR7
mTlzHiqMLTUJT3cMOOEqm1r9tcV6lrfozxQpQnNmJ90VJUHWlqcQrjSKctALeFmYsKi1JROqrEER
X9fPcWb+fDoo17R2YUulvcPjjHg1h7WYomebM175yzrzy9GghsVBLY8YT6nS6mZVzU5d8LzN9yH4
UV+T/jdSUIla5iTI+zceISvqp+oLfM1zJBrcce0l7iHZqRUVYnL2XDIq22bDpP7puDHKV8tB2QdY
xUVMR83ExlXzMQikk5BYGMGZ7X6gaOWbTnEbVsXXKy07zJb7Vfa5uWd5WxHR3FZT+71IN15ijLxD
p4/sIe8xtXzbGR0a9iea3wgGu5OB5q23rQ0Mue8ihr/BUtsvYnx8mhG9tFqmHeANMg2S1r4UK0oN
oMErRrS2kAyymCcp7VDm6Ej/XBP5HxLAVtoABZA62qPj1S4wBZZSeSbdgcg4mJq2zZ1WAlgSwheC
fykiDmUXVbztDENo8/3dRN2ClbDS9jCxfQrRI9Iak0QECsNRugxDaTXET8NyCkegcddI62FeWB9h
qdyPur7r2/o1itZfRCoECxYWFuSqpD9xkSZFMs2zt7LmsTSSP3nP1qPJH0nPMCLJCDSNrv1ZzIaB
/GBirLcElEzVjdPzusHS/Zyr9s8kzY41fxLoOdL3SLGYUpF0QPb2VDPq0tM92GvhW6giXemM7Gvx
NcXYsm2IEA3hom0nDZMdqklnxTnZdcxygTGyQufuNkszZS0dlc1YvuS2qu+F2T4ZzRhJRe4VGi/P
yeZbLTP4PtJ5SWbw1UCCGUsb5iy9mL3W0zVEldnwSNub0p45TeVE6kG15XmNvU3i+ulqAxAD6dug
3xxoXkXO7xAp54qNx6aT5yV2TOm6p+kVdyfNNgB0SKenJu2eQCl2BpPmXGo/zegjL38K4IDSCRo1
z/EfR2iDLVRIb+igvNgZM0tVGkVr6RZtpWWUNA267YLnV4qBdGD0F837SppJJ4mkrqaJXIn0li4L
BtP8yxiswp8Qm5K5BluE6lSgPHV47xWKlmznlWtXz2ROKnImVihTEE1l7bnxm6tBsMXD+1PruIKs
SIfSTdVhC/kOmSYvNZDbtYgyGKclvXfvQme4s91IYxfyZiy5BgVh5M3SCF8dtK5ND21HTQmou88O
xpag7fsv8x7qDm8yaGHX2FRYH94ce2FGCshzpchoWWpKS2qvmybfyLl/z6RrVkU6q6es/7pGG/e2
2WwX6Gmh3j6Pc0f1vnwHTH2brPhMNOmnUfrtFDLsL099yTS2MZiUROb40g9VEpA+2MxR86ZTMvZW
6cnNrbfaBLxpszRtpEkXmxtjuNDeAnzOPSWNguW/M3cmSXIjyZq+Sl8AJZiHzVu4O3yKkWOQ3ECY
JBPzPOM2vexzvIv1B2a9DA8LlKOT3LRIipRURhXU1UxNzUxN//+fdXd9HQpiKyhNdDS3QLZoKZhV
ehtdu8tn3V5tVvA1Zi3fEQBZEXzup0/KrPRbezR7FfFHmARzNX3jwzfPvc3g/b+RYf6YWQbQqNty
mk4gUovR+kNTuJnVhTtOrrBqV5zaAbZLSBBP1XAbz5rEyCqhrRjq9EZDbhyqLY+0xU2GMMqm0xSZ
fjO4xlvtXYvYcTqhelzP+sctQsigPT5AdngOVK5sDcrV8ayZDNBLA/9rZwA4dal4shFXVmmtIiBm
vWV/REYdjYLCbnez7A19gPZNWSYeDy0j2tIUgyAD1rc9Us4Tks6qOWgHTcl2XRRF913tsFcFlQs2
H/ZebTx3gC5v7R6hX8uaAYa6eQRaBPiJnWFXV8O3prS8A23AGe9ODq80aVHfGDNvDb1NlitZ0w+0
w7IzHOonJVOlowRPOzBLZ6fBVQq09ySbnbGXlYxielpV9OYx1iVCDwc9MKqbcZgZ3yrvtu2C8sE0
oYJoNBi2bCNobzYejYbcz4boRh7KUyxb1g2UgG/1HIo/qUboDEYWWeqzowlpGvfwu1qZqLD63Vca
D+HdrcPhGLSoG2q91GxrE6V6rrX7rI+tWz+gQEeHwaOOhtZdT5XOdtL7OJTrs5OFNGSZMH0buQFA
tYdoKPDPZctTm21+y5rQPyc9FH7RCA5U4RYSGE50NEbgBcY0vYMDCFivz4E7IKVvCw1i93Soj51W
Olv4Uppz3lJoQ+gleRs43LUiqEzPtKS1CSjDdkcjfcTVzoCn2rQ7t8uj4OhTysj7Qn9r6iOautkU
b9JO22VWJt1p8B8gBElZIgm5/xgAgPYA/o6yRl9nrtI2FU1xQjux6sJa8eBpvPDzEH6w4n58KOb4
LklLVR7WW/J16daIRbDYIy5bqnb4aSIbnGpvhDxHcnnU9ml8C24ETsYoKjdRrMA3X2fDIamVL32h
xvdFXf7ZeMNbGjQN8hrbUmSk3V6B4IwzLxBamJnprSqTkFVJslJNuNt1/p+86NBNhrJwJ9fjaUyH
czzKzimzKrr9p/LGbJ2d344GLMP0HhYWoJYkgbITAN3X0jOQrBwibx8W9AL2fg2veWgAH4Oc0p76
7tZSu6NvQnJgSSkVwb68ozMb+Ta5yU8ALL7aKeXbWEl9F3qIXgY5DV/aeMpz7x6CNZ4i4wre7zyi
CyOhFSog61lpcOqjPjnl830MpJS0GxuNRtbyizTQ+DD2UUZ/4sh5RPWUY9oj+QCLN4hmOd+FtTPs
DcToYAO0aeBNPHgLB57RzFC33huUD1LLORuW3nyFQu5Q9pDLtRLaJxrlCNRIvmq0I6QVPWO1GcIK
AVr/pvCrhiHKDp0S6zddUtOxprW8X1NeStKRV2SHQ6lFibfjC8ekTvNdP9n8u1B7Pw5y9y7MhiN9
+pxaE1peWMd/WiOv57X1p0pH+lFvjnLaR1stav4wJefJQZCE7mF7pK9ae9+BnwaXuI/77FDosnVj
DP6ZHImOKoJNDCL9BWWOdrHdv68ysznQgPXQ0iQg+xH9JE3/qQKZ46owoG5S3Wq2HnTD0Olv6TVC
57iKbzsvHiGP5zlP16Y/oUlyII4aYuqNHJxADv0ZeFwRR5Le3q9Peig96bUecZZOIxfBAXeCbGtT
WnoKiSj9/x30zk3V+6ewOGszpalm5mekDSaKBRTEwoFKQ6afi4LHvKT3y2PI0T0wrW6b8oORo+8f
Ip3+JMuqvtWA8DmWadQ5ooEDfgAZVxy180VGziAI1AFk8aYtUwLxa/XsSFSa/V5yDpJn3XBBRroT
ZXU9HKERS4dj4/BCEg0K9yMl4G2nLnXUW3jlVcOGJ3RahZuY9g1erU0n7x7Qc+UJhYfVSie0HAjg
M0SyKUUmT7WXHNuMnqgWneu0B4Iq8ULgdMnjJNF5FlbGk0mtgqOWCZIZ1k0Ug3gUhhqvqb1jaH41
5HnQcniPckDXctr+QJcmOdVuX6LnJnkjlxWvfnB6b3xAFDKt956cHnSLuumYhPC5UTykcQWCrJxz
GsV+m+YXYMK3SVnuy1aDEYSOSan3ymMpgc+0G2OvSxbRR+tZnNHTXZvBqaG0Z/E8ONlteTRKKOlK
OZlcM7Wh2fJslYY/hz7jeoKAsKIHpYdeUO6z0m3KqeTZMIENcZjOmf+jrf30I5vZQSkH1Lyhc6H3
UIavnnuqmuTIc6MCwL/nVhqZxKzVv0FJ6X0WTv4bx+5QReAVGPCJzwNe/cS+779HoWTvWVwyAM45
vncAL4BGHMwTm2TgbdQOhom3DNQwZNlLDkVNkmhk+HzGLns35HtgCNmjVUhEOw2ektV+cqok5nHd
D1zAyrxjw+gBGU791AfUy2OaHLnGAfCeoqZyo556gVfpdPgXtMABHOBsqNLkAyuzpMPDh3wd19Hg
c2iZdHRV0tegJUzlroCfW9M/kA4gSYEnTpE1F7YNZWujVn6gE8RIa5N2EXYJL+TgYFQERghZaWf1
b6PAR0fPkt8WJRf1JhxupKKGwJ+GuiyBViHkpyTAhY61h7J7Pk4kz/RtZXk65UeaV41xeLJSZTzw
dCB/kDrZvNNnEv8whL/N1NLxduIVAEZv4B4SzcCgletTYvOqEICUpxfV8/Y/kU4zCMv/kT/+hW77
S+Xw2/+oRwr/9b/e5yn/iAqTlzCu/7oLv1V5nf/ZiP+r/w/RXqoKbu8K2qv77//zPa/q6b//t38p
RPnz//bj64zqUvV/KaaBhA3ATgtdLY0P/hvvJf/LMWwZKJisaJpszPpq/8Z7mc6/ZMNxTEvWFRla
MvUZ8WUY/9J4vOUfQzZtzXD0f6JD+VLSCQZKAIpUaQCOgiCTDVmQodS7UkplTx5dc+6/M7w7UE8b
p7f+iowXgfG/sjZ9zMOsQSDyJZz7tRkBDDl0hT9ZnjnyoHWrxWdvensx6v8OvH/yfQG1pk+GNpRl
NLpycEziO5Tq/gIy/kcH1sZJwJIi11lWXd6PbggV05SmW1SkTlX59ffcELSOGr22Bs3oRrfmUGgq
Kcyhh9+zMPt5gasHIl5XkT2MlIIBYqDAZux8KmG/NFo66EJLsW3bFKzAkFdag8V06IrOa5+pzGkb
hVAdVYNf8efZkiBRmHZqpzbhRONbPGwGWzm2dFleN7E49ZqCAhWISNmSBWeyNEvsamDIjK7cK5Rs
1F4DKbYG0lXmGH0GDP97jVzYEVzp87Jp0SFg8mnUPvMqXbgyt5QT7BXhKTPo+5Gs6FtEWXQfJ+3k
2iW8LR76t6485re/5/OMEr0Ik7HvWoiJaJvzqi8VRPyjfVZ4zb5uZDEpXDgsiFx5fhyblcXAIq6n
SydPWpm4te8LHBKDarUSlTqiUD1w2fC0Fcj9SmAoQu7sQ6tLAgCCNN7eRnSQO3d1voLcXnFBEfIm
fJmdlfsFLaa9dgSktrP85v31WVDn1HUl7n7G5cVcW2DEUq9pR5cD8N55h9rBVjmqH0EK7bT7cgeV
8M466w/qXt0Ern3Pa9w2uLv+G9bcFLJr0UDQ4Q/8hBlQm8P7Ev5bR/s/5u81C/PfL5yEbirWSrhy
3aTb9vpjrX647sG8OK8NopAkZFuSmrrg+zoAON2EwNj/kVJ5SOL764YEfPZfG/bzohFFhwdKLHmi
MFSOgnIMxEtQYDXGzqBDqwjpUGqD3/RMSAUxGluaHuEZElzY+1ORP8OS28AneN2xlyQFr9KfImQD
OrH9Vp4adqYyQPqtuQuD8UOYgu30QZUn9TlpKloEqt11s4uBoSsO7yryfBoTkkSkFDUCTJBTmh4c
bLuufX/9+4tJ4vn7YpKIoMMIU4XhA9z/Wbe9HEDUQK1Ybra/YsgA0g/VKnQX8/ZyEeGGao7Qu5Ky
o9S7GTI4Z2hBVo36V5Ke/mxGWKqllTt53+pQOinG12ZGjWROUgLnlsqVpPAzub1aU7ptcceBJ8H4
KVF+4RH3ZcWjhkin8ck7FPtgzw3zDFh96++ilcFbjoJnU8Lei8CmpcUBgyePD3mO3sr5+uQsrtoL
V4RFBMS98BvD5JhCYdr7s9TpCg2/+PS0lba2v25rzRdhIYHHg36Bbhc60jclt2GdMt91Cz/X4quZ
MbjkaDpleOcn98nFzOgGUqvTAOJg2LcfEZU7oIFCi/DGPyOxs6GiewzO8B30N+35lzbdC9Oz9xem
zaFxYCFVGMmJ5owEluK3/kgbCcDE4FdC3aDjztFlBMxtYdJgs6kU0yIo/Bj8e9FQRqEXuY93K6O5
OGEXdoQJa6GKhoKPJVV8anbpfXsAArQZztM9D5hu4vr7cuVUsZiTLgwKOc/XEwi5AFu6/QSa/Gny
95Lz47pTi/vhswlHOBspEto8XoM8bxWEb3zgLpCLv6UD4j4KppWz6pop4YwkU7OO2wpTJg2omv0F
LUce/hzrU1AjgPR7bglJ1kQgWovooXBprrinpe0jJ5VPFbKn+aSunF6XJwm2N5jQbLSrhUmCpoT7
Zk/2M7K7EXKmGRBjvbnuzvKdw/jbiCFMEyQr0Ug7BZGw7V19izDqzbBpzs4h30uncsWjVWvCTEmS
gR6nxlObfqAtotjnh3ALtfKfANXcbLuW0xdz7oVvwlxFdT3ZEK6MLkjvlusLguVOW6MGGEMNYY9J
8RSNVEyvj+jirJmGY1iaauqc1l6mJyms6qDWWMu9OqAloebZAZbSH2NB8fe6pcWscWFJ2LLiOkKa
aWDq7Fb3aBMfefztI/e6EWXNHyEHmlrQwBmOFcDY5hnK7a35WN5xMziE7/tbelGCDXTCK7vxcqBc
+CZkxAYMJjzAP8PS2oD12SBHffQP+W10HI/6r5yoL4wJC83weeMcaJx31QGw2TYYaPIAR53lErJL
w4prK+Mp5kXDVq2+odsPcNAbWkl4Jniqwl9aZ88eOcI6Q47RoGMVI81+2k+72EV672Ddzas6OUgr
x42fm/2rw8CFNWGdNWacqMqINfo87AOPPm58p9AE+hkKqK25l4/+tLJjroS+I5xB5XDUY974eLIH
cFGAhfx8PerXvj///eKMEfA6bYzgyV1gOVPzQ9LWthF1zquvx8zRHOq+vNsYgoXGQKJomqj1GO+6
XXOKz+BAD/ZXeOG83fBm3Ms7+waCWYC7bn0M99buuoOLWyY15P8xL2SpgWbqSYKT1U37r2kET/HN
ABNOaj1cN7Mc7M9mhBSVGGSoOqqoXoBI8VV/a3ntd1OOg5VUuOaOkKQyesYy1FQ4jtKFg/Q0XLLD
l9TS3OvuLIfFsztCVooaGgFDtcfMLLvyadKM3/RDyER0W41hneJHbVNliT+N+Xup/0DL4+/ZMYVd
f2yhvZEjh/yQNKh3wgNZlO/kNLgZNPlwfcxWQsAUUlGB9mcTzsmBo5gT1XsfzlbbXgnnlYkxhQyk
THkdw7LFVpjQXxrULnzgKxe4NRNCysmaxsi7ABPD3G9AT2QGEuz3hmr+CRdZx0C8ilY7hiqMoltq
FRuz5Z1cMgGOXTe05ouw+pVWMVSLzm43Qqq4mLHcpvrtuonlHRz6VRNyNcvRbSGUU9uZwlIauDt9
9L5Up2yfHpIbBB6kQ7p3dvnKjrfo0bM1cVftUd7tc4stvKG3CtJvmMmLlVvGz8Laq5RtOZYMKaJC
U72QZFDugyojplDk3XGAdfODeQulFvxMzh1yBtuQZ160KTZAWn8lLi4MC2knNqHLRVOWJdSrLtqA
b2QEzkwYXK9P2eJKvTAjzJjvTR2ErxSq+uweAHwiv3HWbrqLefrZhJh3Jl3LrLHCE6CxTbfn6XET
9G4ffbruyfKJxIZ01YIJ11Tnx9PLleSQDYqqIvjkN828u0IYvemLTeXCeLGTj853deUIuRh/FwaF
jY4W2s7xGl4CuornU10aeegsoSy47tfiDPGYZmmKCT+neOypahSYjYbhmwrg5pkC8qbdZ57y/roZ
kQL0rxLzhZ3Z24tEBJqm0hGZp1Z+8o/lFoRnU2xil65lFKTAUu4Qhv4w/aCJy/isvr1ufM1HYeoy
qYxh3+fkPwby18GnbVlH/HozmnQcXbe0nKIu3BQmzSsq2JcK7vLZiE4TPFK0F+YNIH0z/JyYMAZT
YP8zdJT+WFlxBgNqSK+6rCqArydtd/3HLK4MR5appemaCuzq5ZD3eaiAPgs4kAEW1xr/FAxbG1LF
ONxfN7Q4vheGhK0Shiw0top5bqUzz7JNcd90K/lqeWAvbGgvnRn0NkMnitXQb4edSlEBCsEjvUun
fI+I0soBY05Lr9LyhTEhWIMBuVwfdUEXZBpY/Y+S/lCqf9K5ZQYPY/EeGZDrA7g2U2KA2pJnI6/H
ACrDD6lGY97Ib8LQ+Nin4J2v21odSSFE66FOjdRjxaNf4Br7+iBt1VN8kneQwuzWLgXzSF0bSWGD
a8e2GZKW0Eite7VBSOzxujdroSfsY3qHjoacERbURPzslq5zJVwJhjUXhD0sdNRoMFVMBPqPrvqj
GX/v+5ZwcFaNYTDiuVdcgUAlehPFK0M0D/GVKbCENODTTKGPMqX70uxdtAY3qpa/dVT1M7T191Oi
vfutGbGEZDDWeqfa8OS6oQqh0kdkkYZwZWdcmXRLyAV+kxdICWMCyo24e1PTn+ysHP6Wt/vnFGAJ
KcCoerloTWaFhkoer0O3O2pvk4250ffg3k/TyiQtnwQv7AkpIAq0vFA6i+sGO+Nu2NX32hFOD+R6
P0hfSN9ucaBjFk3vlXSwNpZCNhjM0reKYh5L9O2aOxipzZUz4Fr8zX+/2PnLjDePn7OlGkhp90c6
gwHDOzs7emf5a7fQlcwNc/kLY0rbZ45ZMIxS986vtjWo2Vo6OdOxC7456nu/dK9Hu7KcHZDFNhTF
UthmXxq0Rvo1CfjBHc/1x/gIGMaFI9A1H/qdvItc6J9X0sXyhP1tUBPSRUSjMwgWriVjsw+6cKOp
Z4ua33W3lo0g/sBDnOzwrvHSq4lzC1ctNsCyvLGiT016BH193cTywD2bEGcqbozGsVsOnhLKHqdi
Wrlcr7kgTExoOqgelpzEYkX7boXToU30vZbIf153Yzm6/8cNS+x1rGw6oKWE8gr4UpXeKbTm9rYH
ix0iv3K/MvdLezeIPZmrtKYogLiFXB7kCDzqJttp8y05VSft2KBMuRm26r478LaycuhaGMIX1oRU
Ho+V06CkSKgp50L5kEHgtJbKl94CXtgQcjmYEiXV6Ct2QcciV35Ee+vGvs1PUC8f85O6iffeNnev
z9lC6GFTAzKgcuWWxTpC1DoyhPe8NDsosWW3qrHSZLAQE5ffFysHmhVCN51ZtH9wfZ+qYgdS1tag
lNW+ZfrTdV8Wjo4vbAkRMXg1QrsJzVxdqz0USeTmSfgEOzfovPZ03dRyOPw9bI4QDo1RxolZUnml
s3foSKztuVQ+XLex7I41C4vw3kWLxsvE05R1qKVJR8hJYMSMYh/JblXpaG7urxv6D4H3bEnIP4Na
KmNQh/MGr+3NbbTv/vDQn+HtELbRzXAHYcEf9rSSV5cj49mokJQcU+004AhkC7NX9zLKelvEEuFq
kMAkQUqCxJ2nrV1KV8ZUrJDkQ9y2kNgObucbdF3KLdWKEvRCrj56Q5ccrg/s8uL628VXt05a0gvJ
rjnOpo6bZPoJkMen6yaWA/HZhBCIRm9KtpUQiJMKkwqUXsVtmK/1o6xMlSkkJm0K+lCDdt811OhT
7g3nHM7FzpG3wageu2glZSydI1jHzz7Nw3pxSoLTZKz8iGHr9v4xP5df8u18L4OjaaPBZbxp/1BW
lvPSERcogEy7v4o0DJpWL02qMGnHuqwOXKnje2Tt6M3UT9lx2DpnpOB34dP1WVsMwwtz898vPETz
AkFnxNQgTPvO6G5yhBiU8BgCIvs9Q/PMXhgyJ5iL5bnUFKcKqgjoygBFmhm4ZPDfJhQ4K/YWI/7C
MSGTxJUNvDbDsQiQqd8ru1CfttddWgzGCxNC3ig9T7K8tCTiO+OzFk2PUZl9iQPJrRP9S5/Hh+vm
5s8JV8bLyBDPmHmOODpEEvMp+kkNoJtEYb27M4f92HGnO4xWtjKES9efFxaFbSwCPtcDi6e8cx52
0qY+dE/j5/E7fJPbzAUJ9jnbJtv+zXU311aAJiSSWE6UEFUCDh8PaIe7yhHYZraNb5Ee2qJD+0Dd
dcXi7MfrkdVVC6kBjm9iuVUaEJ/OHGIzup39VDbRzrrv9/q+OVgr63sxS+rPpoSMoqt9YGkBzjnT
vUJ6RK834oB63aHl2H82IuQQTVVNODHmVGxCDKaVxdcoyVeCf9EG1yvaAg0efcQrFqL1qqQCMXWr
+jQUh87/lYF6/r4Y7XXR+OM0P8JU4fSGQtzJh++vtXz3+lAtH97pBlYMRUZAUASwlF2lG+0MlZOO
sBTss51/tr/rm/yUuNmHtcLbYsa4MCZkWykcC6jaSO5T8LaMH6Pmx5R9t5M39HSvhMDy2jV12wbG
Iqsojb3Mt06qjqqKdIALcZW3saAoo93ltpTgqY2U5o0Ph4aK7HioQVNrZ59gthvRbai3kXlqIFtS
ze5tCqHc9dFejP6LH6W+/FFlrY0IdSj4b0HSjYYkikJdzcuN3Dm766YW4xPUHJp8eA8c76WpQK/D
uo8lJESb2754AwPV9e8v9SxbsqUAFXIcIH/aPNcXG1oUo7QMRBORomDbnJRjdeOf0lN9mgu23kqU
LjpjGWi1ObNFEZgUJgY8ID53l8Z/hC6mWutAXPu+EJdFKpkpOqwkDADMG0QmhhPUbM7++pAtW7FR
nfupOSdWCOkcMnyDVOvCNdxZnw3t6fe+P9u/mBE4MhxlKKmhd5XbW9LOS9fuJ/M4vNooEN/UQLpZ
MtSPLy0kTddoUspNIRrac2ukT55/k9n9SQ2TlRlfsyQcX7Qod/rR4XWxKowJrILrO9ajNcIlApfA
GiBj/tmv3HLQ4NVtXXY0sf3eUMpMKXvCK46eICSE0q4EGbqXy/f9+G+dyP8Iz1l07MLW/PeLSWrV
1s6CmiFsUVYNYdtMZ62OG/TMrgfD8tn9wpAwV5PvZ7BBcsGyvH1s7yzYDOlLQrJUnfxtgpgurNvy
e7CKdunC9pGXK9G4mOsu7AszCKcBwlKTOr8gwO2GCkJ+TJq1QvHaaApZTg3jou/pyXNNKMjzytrG
Sfzea6WdVJor9f3F1fvsj9hALCO+lCkZpuC52pqG9GQl9Yfrc7Ych44KUJkFJtvCnpUmee+FqUaJ
RvtEaMh9u1O8TymqGtoaGGh5dp5NCTuR5ZSIu83gAkNFknnw4Z8k8053pZyau+teLQ0cZwuThk9T
1XWxvTtCgCiDSgdTJbDBfaEdrn9/yRUFuVdacGgXUMXCGZwkkRap4+AiD5I3nxsoPvJ/XhZGWfdv
E69qZ2Uh93XHZprBKy65xdpD8lIYs4PKugouHToIIYw1gEWt0TLx5XQHYyozsZmmrYMs6S8MFRAP
C/VVnUZ7ISckGVxVbYAfsNzsDLoTpyBCFspbORv/hHqJCRX51r/tCGsfNqNyLLq51qg5f5R+CIy3
PznBDzQHAQWZN6HvHDkLcunOfmWmLiwLI1l0aBH3Bce+2gK5fG9bKwX8pSX67NkrFgHPH7Iktjgu
D3D6ZuOu9b60xgNM/eUqWmYxrv92xRBPsBM0HXBrcFxQQsQz3S79Ua/VhNdMCFkgQIWlK3PmyXAe
Ivt9pr6px7fXQ24xtC+8ECpWZgGCW5cJ7ZmJR20gH9Yh3S9uNT/+reDmoPZyZw0MVYYBrh5c227d
JEdTyDH2k9cerzu0mM4uHJrH9GIDD2uur/WImUirDvqE6mRt/eaYCWeE0fTKLIEgwR09d9BPiAFm
DgJTv+mIkAzCTvPyfkCVqHf6XTGhkwmDy/WxWjyEKIZlGgA1NVsTLwkFrFY5cFD4ad8hn3RoDwY0
svmu3ct7cD676Ed5k327bnMxpuGfcbiZW5xShfnJo0wztAiTKF/V0ncLqSK4+67bWLxdKhdGhBkK
ke2zgboONI5RLHSltyi83cmPENLt6p28T9zgTQuwYq2wsZxYL+wKc6b1hVTx1sZJdTN30ys8tRkH
fU9ju3vdw+VRtOBUoLGVd13hKFInQW/440BZYJTu6rTa62P3dkydlXS6WOwCWvi3HfXlatKnUrfq
CIdqV+HBozxMNBh4+2Hb3zaH9sZ5/3tuCdkoi+w8kCwexmNENtHoUPR3jfruuo3FkopiG4pugho1
0Cx/6ZNd2mMPbxE8oda2+aSfNWoqydN8QD01b6vD2lQtB8WFPWEM/azuR23yuSuZ5aNkQGJR5G9h
C/40EoBdV933sFrmdXeKk38Oe4D25NlTYTgHJY4Q4GY31AP9aPvjGS6qbQxB8sqIzt95dZ64sCOk
9s6ows6az1/KAyVzpGwOwb7ZBPe0GED7TheKvV2xuJjlLywKWcSSuiisEzzzP4b3cz8azKGb6VzQ
WAuV3k5a7UlbAsq8GEshpQxpiOxjT8F+PCt7ejbO5ll3o311rLgJ7INjtUVz9zhupIN69Ny1fq/5
669HGAJ1KOZs7RUGE9X4ytGRdqN2AKcyQkDI1CodOire9+sju3iAsv82JF6jDMojwN2NwW3T7+Ow
C9GdCumOVoI7pM9X0vR82HvllKPKii3bKv8hZEvb10u/Ntmq6+wRpRk1R0wl3Qf5rYWEkQPPnXS6
7txyOruwKBx868CCAW3s5nTGRfGtcgx2yNNtpq2+rw7wDa80aC3O2vwirfOAKb/CYKZKbUBYgYOh
8c5AnKLTT1Jy06Dic92vxd3gwo4Qm6WUWXYMJ547hLcIIhT1vd/vr5tYdoXaEigxx7YMIZXEtQJb
nIMro/MEhzpcvWio7ZI1wNuyJ89mhEzSeAV6tjkbwODBqOv6dH/G7nVPlkyoijmznTmQbYivKVrX
EgMDZ4NuvNeHTxAPDt4vHN1UVXUgv6BW8Kq/S4+NuIHel2OV8mgND8Hw5roLc5iKC4fnV5UbItd2
XRMmA6qQIMobzlCwharJH5l6VKMPUg1xuYp+1bvrxhbH68KYMCXzi1QPKpXLbxZACpgf6V06+pK6
ctRYCrBLn+afcXFuH/B0Gufqa95+nYpd0H0s8hsosX/PGXGlQFsJqyPx1VfB23gYvtVley4a6+m6
mcWD9aU3Qmoz0kque498DbkmgvSbP4ajfhq2/mP42B3iHcCjlZBbmyUhs8Xq5GV5i2MljNm07271
vtwEVvALmUYz4UBRLaoHli2MX97oemIiF+5qXXmjmB+roXvnOdba9j4fwcQAvzQjDJ/S2k7TdKjl
Wg+wmG/rQ3iX3oLY2lHae3t9qubwfWXKgsBw7oyj6fGVKQNRAS/BI1mHEDk7QI++5s6aDWFyBqgM
Mw4PM46lOZUH515GNW+iBY9b6qbatjfGd1leMboUEJSs/vZLqLSUtjJVdsDrf2JKJgTsKdJzsHlu
pACC098aQrFXKNTVzEOPmHZg7axE79Lg8/Xvr7gidtVYdlJlSGpN1FiKbdu9z5DAq4xy5TSylIAu
BswU8pw6Jbni28HkKihi2MgKqpENEWry3sx+gcjPujQl5LpAt8s0sqIJwVF7r8ZPLfyrvaysrNU1
h4S1alYwbYISmCU90wffSz/DLPPUxfJjGmSfrs/Q4mujZlmcckzQ3OzfL7N3MkNtcpQhXESEdQ7G
wd54Oz6Ut/KuOqw9bS779bctsdrbyV6e5yEr1sxnyOhUQSZQGt8byURHr0xX9trltftsTbgtmrLj
KHZOxkusox4+5sVK4l7zRrgdNmZQxN4MGUbTAU0m1JzQFzrkyYobcxp7neae3dBeTlDtBS0XUZvG
jt4+hXUAoiOr/ghG5+0YTXAC6x+vR4SwZsGOQVMJiGyuT8A6qwrBFxpOPNb9UOxgmz6hdfLk9dFj
08Qr2XvNjJC98ymNKtPsit1Y/yhR+I7SR8Mr/1kqfeWLkL5R5dHlYoCCQbO/5sUtsiNc4K8P17w+
LqbnlQlh/QywIOV+gh9o/+2zfXyoXOlQHdZqiivDJXatpASYXXXMSoGqoxQpG6NCV7JZ7e4QFo3o
zsw0fHmYC7K+62yOqbv4IyLvu2zP5Udym7PJVdncA4VD4GdlksSa3yubwkJKwqGVhgCb2jsYwkdI
YuIb+kV29snZBjbya1zNqwOCK9Hm+tytOSssrbhplISjZLFrk8ewPVjOylJa+/7894uTcTSU8swq
Vez0DvlK5T6S/BUP1sJi/vuFBdv3ZOhDdXRynH0XnekcHYKVg/eaE0I+8CPL7yu7J8A9ZLi7j05e
u783DUIq8JQGFRSPaTDgVo9v6+j99e/Pq/zKEtWELOAPIczR+jwN8kGOq43tQwmvHOrh3HW3TfIP
MdavwlnICD6loEDV/XLX9ujRa0jd5xEPNObK1K/Miy4gg8YsrKWqxquy+h5KbyPKB9eHTSy3io6I
perCyeGI59Fvpz30rrLTjlTh3zt3M/9CdsifVqyt+aO+DGVrkiU97LhAIo2HGtweJdPDe+8z6kNf
UClwgy/a5+sW58C9Eha6sPoDW+/bsJKLXY/C3/C+0r9M1TfDWduDRCz8q2GcHb9YoxOXSWQ7mah+
K2+n29DNQb1bGxS0d/F3Xoldf+ccszvPjVeGdHFrol5CrdxxNO5ILw0HyB6W4xwhEW8pCtfY9DRz
F5gry1eszf3l4IUdYX1VqtI1Uo+sgfEwbmUX6oyds5XfwZRAn6uz+4dMCa/MiesroN8or9hx4+Fo
9LfyKlH7YmA8+/OzoHwxYYgtxao8qtOurdHOtc9ak4MGvlGSr9cDcHmBXRgSNttUa8rGCaNxp4PN
RmJj393op+hP7Qxp07le2yvW3BIWGJhGOMl6adxNNYyQJhKX6r60vun1n9fdWrMjrKumygiGHklZ
DYWJ2HxHCXwzKDe2tDZ88/C8WsAXwycsLCtSkelJiTv94B9hKHsTb52v6Wl+tkC+7vecEjbaJLeL
pPGZKqM6O0A+LWs7tbcWZ5PrdlZjYh7di+DzKkgbDV6ddhVNw/HNzJkR/TGc5xOQ86iuxcSqOSFH
tCWKSbk+7+639sG/QeN6q72xDgZvyDT2Hq47t7gRX0yYkCg6J7F7SJrbnSr31bZANKY34A3TajdN
22ln6AivUZ5asTpPzbUwEfJFnFiU2OY8b/mHOvjetufUWGmOWcy0Gj3eMh34Gs1GLyctrTqkyVRG
cY7E+hAfNN6OeZc4Xh+/5Ux7YUcIjtob07JN6ds0v7TudIsKxq46Kgd0eB8hVDmszdfiyF2YE4JD
by1TMzC6K+qzLB8jzjNds/LSKT6y/pXOL4wIQRGMjWf6Oqc/CfaNIX4oxndldmv722hCsDl7a6DB
mPffr4/kYo66MCrEBNArbRrnI2ecj+hEIYVJF/9JK4dHY2hXGkYXDzbPtsSrm96F9WhK2FJ6+ewp
6NzVnXvdnTUTwkaSTY6TouHIGE77Tj0W+rvr31+JbxE5U+sI/WZzfMvn+SQRHowDKpf7NQzLmhvC
zqFkhlo3DvGmVSU09OqtWf5Tqkkx3LT5N1zkV8cZGkuOmA3nHQLc3DJj2y3+0O6KcvuTF/ydtvp2
ueiWDu5O1XiEo7vlpck0LAsAAyijEtbbAcBfffB22VF/tO7o6ofLzPl+fboW1+2FQWGnR+fJKqoA
H83pYWrvC/Vz0n2+bmJe+mJSRSoWQKFh2IYjQtOR6tLMxhyGXR+oG8c5Vd4NTW7wvG4rae3pYmn8
ePBzFJo456qUkIZUVOJ83UnGXefd5TaqBWtozEVnLgwIKWgsy8yKa8R17Q9UcT5Z+/Q8HHt9x93j
wGkCcPUmffx/6U0Qq68/o/HSNSEPtXnq1bKcF7tmN1+xQtdE9Gw78KoNQmwVjjbP+6tJe/ZTLPdL
qqHFIWU9biLdTt8GsCrZJ2trHTI33P/Dtm7RNTHqW6efNGQoi50XnKwSTixZXzmTrcTFK85Gp8f5
KR93le4cYpW3VL9a2Z1emzBZsZAZ0mZHkV0EcaXjEKpjOA27PES90Ev9eCtJ/5e0K9uNG1eiXyRA
1K5Xrd1td3tN7ORFyKp93/X199C5E8u0RsQkDwMEY6BLJIu1seockEjvX6aNCthbMYxf7zGtOwkY
lsXBEE8B/MwYngQEsy2oU2g4q38vW3sGNTzHb7xXfCpXMQEzLcngEmUMblyhW17r0srJ2mddvRO6
Y1emlhz9INE3zhLf695bUXSnV3ZXNMH/AVoB1Nqilz6j0jac8llDm1FywAIdjjj65W9V/a04aiJX
4nITGIEzqCWccLYMIAqj++0xVSzdHUuLYl8VvlpwTvG91X0rkjnEaAi1IZP6iRKpoC/bAB9k64AR
+HF/adsq+XpmrDUci6zLkgCg58GpkA89tyfsfWxE1wHbjn4RzdTY9ugg0aTWBGeQA75YjzIzjKOV
/jDd4io/gloHqekwYlqWfN9f10Yq8lYu47XaWFI6Y0J2QIHk6YB6CopXh6Kd5F54w6s3vcTk7zXk
dZmM7gdyIUvtAoX8B2IuxuTzh/JU/lBkFGeGJ2DIOAHAIcSrfHFGp8E/Y8e4kMIGVfz+2rdV5/Vb
6JmvtFUzxqIwWnxL1D4T5XNoHBvhfl/E9lV/FcFciHiKQUJryL2TBVJyWNIF9KOiUXhVKt5Faa5Y
3aT8x8ZxGJW3J8rciGAAh4zR4/06qG4bOfK7ztOH3Ntf2EZ9DVIQWSGwApDIO/qdkCCar1XgriRH
CT4tc6ZDf448IKtK36Of5VEDD0GbgG3PHnjntnlVXkW/5Darc1v0Tgxx6xEXC/JRA6SjmZALaUIQ
ZRacgIsnigkijaWIJ32CO40zkN1LT1p9nvQGjWkPnO3ctC+rNTHXUErzMCjwtunQxuHkW3xKfcXK
j+WtZFE7HXIbNDey2jcH+PL31S7WRqqGuoA65XKD8axDespt5Tu5w4yWm7iU3/pPDLUCJj50L6KD
np1KBGVcGNZxCBrW+h7Y76CyLQJuYWXzvq2EMLpfhkmqkBwunQ5/i/5sd9eSixzjc/C9OIBRWLal
68gNLmA35hwgjVbfGbaVZMZBYBgqSnHxflUVRTd3Q6RsgVOeBQSWnQ6IEUwr2qGn3oZf90Vvqs5K
MhNHF7FciEMCHTX666S7BITz+9suYiWACZe7Ym66TifIOhAntaD/SJzcVsFKgILmDa/6wVkN21Ab
Sb2eqHqBBxbNI+pJM+72d2vT6KuApcL8GyD82fK8ITRFXfV6D17qKz0759OVwit9bS6BlqUA0y9q
73o/5U4emiAVQBacgGTeCOwp4bwOsv1yv2z8SgT9hNXlFWTwL0YlrC9NbFN3ugp8PAB4wXX2sT0O
ZwN83sf9feMtivFkxgBq+iaEJyvVGr1ftHPd9PdFbORlMEmrVTG3t1IN0ldiRfOywaGxCA0HKPlF
4cu8Hdy07CtZzH0loD3T5RxeUr1ZPN1bUF5JMO4yeurdCBMYnRK/t//7I8rbBTJXFbycKZqPodzN
9CSLXzXjfn8HeYfE3FTkVIbUZfj9vLpopAboM+95cvP6vG4bm8xqjSiB8TvG0EAS2cqSXTdq6Iz9
zNG2TTu+EsP4XTNsYw0DC5OjYKqzlSnicdJKNp53h/n5r/aMzWcLLc0NQBGjx6PpMEDzLGiSuy+B
t2dMzBtWelqWcwiVRkgdnqb01MXf/k4EYw9EcZRHozUnRzMuMrHV6abizeVwLgyblE9Tg0mjQQN0
W3dnYrZBCr4A43YIeaAi2+5Gx3CdioZZ+R0DQaRGbRXTtDz+SG8mAX+QekcRuhI35rfBUE1657df
pbHdcZPZpEFGYKxbV7QJaJKC2+mFRotPuCNJHFmMVkfRPEijlE94eTbOhk8cgCERu74UnnBJ7RFT
McNpstG6gHeg4sf0w3Ty/1wVhwFarZZ+4cpvhCr6zLoYVs9U6iNoE62hVpx9VdwMhFYiGG3vWlST
iwg1gCk/g7bL6jpkcMbNODyHhubQrvt9edteYyWQ0f1oXuZaJyinUFQ3xF2nKbcqd/ZoCafivUhu
3uWVMPr31QaSOQ7EyoBySmLttmNlz8HgZPLACZZ5m8h4QoI3IKRuMTZRaq1MvBXHTx35kIa51UYf
Q0H42z1kvGGyJKU8SdCLX9kcJQrrLN0Xr+fDf+y8/xW6rHaQ8YFaqAVls1BRHWZoTcEhQKHUU4mj
hly1YHzhJKNvL5JRsaHBBGXIQ5B0ED1AQPo8DNdtWZSJVkWbv/pugMVYGg0ROCx8AcSxCJXE3C4O
ui858+GP4uNXUey7VhIF0aLM0eCIc+yGhupHOQ9rZVPHwZZkErT4y++AiYmAoqw4irD086XWbXP8
XPFoVXkiGCVA3+HSiinpHdG4YDSvIncGr069GUKsVsGcfz6D3KwdmtFZclsA4EgXqNaYfBZijJVk
nbtvhDbv629hOotQjH7kqC5DKJuYHGflHCyfo8If5Jus+h79kSNeyWK8yDLIbU86+p4PbL0e9lWo
L02qysekGsNPYSEVHKexmW0QPDfpeExTgHzCbKUMqqE2GLUSD+3JrejGbv0ht+XPEx7AUaizkh+8
HipqslmnjFZogJQgSyMi+/ak9bOg96lcOktzl0yF1RS8fJ0ngVFAVIokFXzLVMLjWFbWHH7a14gt
DV8vgdmzTlfKYNbK0cnLyxQ/KrNn5Me/EsHG4iowVlBQLCcnnz6EwQ9x8BPegyNnFexzkgCMIEUb
q9HRUr+Pr+LMLnmIGjwRTEiiSKTQs0QanEqSrM6wgmmyVN48ME8IE5RUYZ9PE3DkHdM4pvJTh6mV
4XH/NDYLakTTiAI8G0C7se0otWE2WjQg8FHOUgR0CNCkAl62/KZYxrfFpYQG+wK31/Qqj4kRamOp
jaqCJ+g1NNkHBXYtukQA5P8DMThlEcMQCiqU9DNWEY8o9HlmGgDYkYhiyfNDN6pApuY8Bm9eRzz3
YfYecxCYjHkrpMkMJckmqXSM4GMH5lUemvGmhwa/uonxUhF2jKV3VbpGFqYEDoc8KKf+LrglF/nO
9GG+DvKf1KfXspiDARvgWExxgr4kNbcNpOE1OsjGzh3+I7z/Syi1FsTsmr4UgRno0ICWnMf4Ook4
M6abp7LaNMZIyvKs19GcIwpFIibfdOrTvmrxfp+xkYB5nIy5z0ZHyUpQJ3aW2SqcJbAQ5Owesfmd
qJcDjD18l/ZZOWkfa7s8m7ZiDR/RTPPSeyIcec+gW5ny6lhYFtdoAOuCsOD8o2ywk+SxbFu7ywAS
+nF/+7Ytzuv5sGDxZTXEURwjEmiBUWy1l+WQ27UTH8PH6IBSg8dr46Hn8c4tr+QxVtTQwqbR4xit
6chK+uWmFisLOEh2HARONRCvNP3C5DEZb5q5lVCqRCv7k6OanwrVALaW9r5WnTm/UcfD/kZy9NBk
TdykhqEqd6ieZJ2TZXmLDkkh4+VY1JHt7R5rFtR2ChuDVhroW3zvT4fUTn52Lka4neLMU8LN7oa1
FjLGoR6yVC0mqXfCjwWGpCjkh1RZ4WhnPwuL2JRR2HCbb0Xi7G8mT/sZoxEo1WwAmbJ3NPJIoq/l
GDmSZOu80Syu8jPGg6RxUM353CPnGt3uWIGosrPiY3xLkZhCLvPudhD8Ww9RRnmrh2Pe5ID9w2VT
zkDfXZ4Xp3Cogze/zMQZXMmpfB5OLGeN75oCIjyjhU0Fr5UcZW8EmJBg6+6EsTDa59pfSff7R7d/
1TSRCcXSnkghEOOBzN190+SnSS6tueNVULgbyViRZO6yUAvRsdG6w3WO0VfjeoyvBpt649SJfiSK
k42cy7d/wzUWTK1tk3iWQAqBIPPHWD+Pf1IWf71s2rsgaUxkxOLZQKcjtPCbKLlizyOV2zwd9P3J
oO0Q4deYvI8oYR8MDZ6IpfRQgioh9JOSQyO1fTYrGYwGKGkzyY0Mjxx86JzwQOmxitLpQsze//KW
5m31RwZ+JZPRB1U2W6kIcZGD/kseHZW4tfXw+x9o9koG1Y+VEynzVKlM5JRO0kZurmECQ7GT8uHv
hDBupDbKGmPD4uDE1cdaeTKmB3nihDM8HWB8yCSSRgOOOkJLgMDLGNgKPbNS7f11bF6W1WYxnkPW
EgyFZcjIQHRu5zkYgkKJ43E3i/xkJYPxEhEwxaIYY68o2nbH1o4/U4iHu8GV6SP5A7dsy1sS4yxy
Q2mMGGN1TtcSa1J7K+HBwnJOhq3LTVpr5kKtoBice0t8UwuaRZrR3T8Z3v1kB4WNsCCB2Ofoi8rs
8IvhA1LrQbBBkWuCvy6w+gd+Ux9vYYxJyADxLGmCCtNWVR76ju1hLP1A481vboYNq+yZUTqjg+9p
wdDiqKHoqhrcm5he60D9aGMe7Pe28q1kMcpnLpWQZEFEPZBo09JwcKxAySJ5NCji1bu3U8+VNEb3
FDVRBEkcBic60p7I8BTQ0jBwTEKn57i5f1mZCSeBRFrXWbAm0ubJBIjx8qVVA1SAGAo0HntQXyAd
4Da80yN5F9Bqr8IYo1r1WTooBHdYBPY3kHfz9Ktp3gazZwo+R++pku2Jokq6tt+0h06WI+j982yH
h8ILnOwJOu/SdSn3+9Lo8e8JY4zsUopTnZUhnOB5iu6X5krqUMWVbCUH9bWscEwhTxqj+MAcUcpQ
M0sHEF5Neu6AeJO3h06uwSEcWOH8bX9xXBVhlB+eL0xMpaNxrHkjez2mIlpQ6vmUkEhwZE6fxab1
WOkIo/wCOmQMk2B1Orkmw0VTvpH/yjDzK8XXNUVVX9DuWbjpcmrTIK56IIiinV+xUzdy+gTvV0Cq
o9TF40HRPc4mblqrV5GstScJJgaNAPFEVloSAA7rn9qp8Cbk38Fg62fpubuv/P6Jh0S96cZWYpkQ
MJzMXG5bFJXrOfBKNOMobcop9m8e2EoEY+4VNdYBfUIj5SFySxUddHV8WIKJt4M0qnt3yVZy6N9X
N3qJQ0WXG9RlJB9ZBsaXj5G3+PXxZRzoz575gZ/7j46wA0hRRnSjGtG9QKey23PqC2ckw5SAyKk5
O0hVem9ljK2qNT0xBJPqBtCr4hMd29K8ijuWyFNB+vfVBhaNXOvtgmizStTjmCYfjdy8NozomOpN
wPErPFmMjRJnJQUKbDIBncYvEtNSoIKzcacLvKyeJ4gxTkabxmpUogu+Ms+zgWb750byFV70ua3j
wDMEG5kOhH1mOei5DtqGOq4MiACSCjJg3RaN3N03Ei8J2XtFeBXDLGYSu8AYc7xijbZuWio6WVLg
qlvF13m0YhvuxTIO4lViS+fKD72fAFqpnP1P2LQXwKmW0H5KCIa43urICAbyrEvawRHC+xYMj/P4
Y1/A5nmtBDBKGMxGaWRDPDrSEDpDWlqyEXtyHlt9z+GroGfybjNXkpgzE0wlCgtRgN5hRCwdD0kh
2EPux6nXxjyyuU39WMliDq6WoqUbKgQASvwUR6ep/yApx/2N450M4xdjHWAKCgiwnaFBNeIDhkj3
f5+zBJbwvMiruGoMPKi0y+e46C1Czi2IjP9OCOOO1LlcBPCijI5QaW7cy6ckeqyW6A+mwQgIekA0
RIem2HGpJlKGqsT7uiOSYzyck4wXEdHPfK9arwLoWa0s6SCpS5EmSY10gHjo88eo7Tn60j7mN/1X
Xhf8dvi1Wg1zJQtFyceoUujQOhCRkXuUtnqfH4lb3oC5y/6TA3pdGXM956IEaVYX186CJ+5Av01I
4RTR930hm/5utSLmZrYmCkYoSdTOrBaKrQ9G7JjDsBzKWtAPdZxr1mJoqaXpYXGtyN3wYV/89gsP
wNMAnwakZ519BsegL9V2nfZ/9S5wQ67RMeiKn2pH9zE25bYRfDyvB2MzqZNEcLFpcCIyWhTe6kxc
1t08LdCZBtFLZo2X8K5N8NBHR1a9+ankxBRb13ktjjlIJSjzuhMCdMWLnyty36Wa1SQfORu5FZKt
hTAHGQ6RqYpdjjU5k7Og/bpr7RRvZYbVXEoMTHNbPXmrYuysPjSkFU3c7Ao8KtUHUl7pOSeX27Kz
6zUxdhYgG0s9G9g4SFnIl0LmVZY5a2CHkTpwv2hFUwPKoArtLl4+kpnc5ALQVzinI21YqdVKXjRy
ZaWEbEk0dK3QCaHJka9/FS0al7bHh5HFU3CqUKxNXEujX7OS1ml9CeQVAfAdC3Avop+m3l0HmECM
tMLfXxjVqj1JTCIwSGEAPrxEdILJuJuIAsbm9lYY09aKAMdqFbLxR6731SgyWlfNZhXoQM52YsOp
u5sufNhf0ParzcogMjqXt4UyAl6DnlTgA+zAM47ymV4jzZsPmS0/7svb0kCCQTwEmnS4ip0cNY15
0pZRBoSXcJGGs6LcVwMXIGfLNqyFMPqQZnIUiHVaO2DuccDnbeenxAk/xCCBQArXWTzQ0i2tWMtj
tKIJ284IgJDqNOpXWf6olkf0b9iGGllyyhuYJJsebLWDTACgxUWYGSGgp5Zv1ZG2bxq3Myhq/dTu
3MBqLJRy0SogWtkZ0+ALx31u3bT1Sunxrm5aNZdTVQ2N6Bhi4ahl5WvmUlpdBr5tMfwTE78WRj9m
JayRw0lduqJGSgJUNAev+LUl2LTVt3Czu/HAK1hshzvwyxjkB4gEmkkZgfhfeqYVKOve0OJn7VcH
2afUvxTTkidt+yb8FsYGvbKqjIkmiIsTq6odSLonzbKjy4L7Jxfud8DBsgBNUrckUwADUhjm46AY
j+qATl8DFHf7crY141UOY6gMdZKSpoHjKmdwTcFz6bkzIoHMR15+v22yXmMomTmmLJm0oqxhQ5Jj
dI3x/ZeXP/k+Pmb3eJT1eLd7yyuTV3EsiiKJgObQq6no1OPN0t6iAZSzdTwBTGayZPqYqwkElKbg
Nrrsp3hZ3D8dngjGIsppEeZ5jIkkARMAlSZddaZ42BexOWS93ifGCgb6KM0J2vsc4Wq0zW+qV3mI
yr6aNuxubI2ObPcPMYaDeeHm9jvT6oDo4ld2Ar3liSBPLy7sF4/ROPng47DR4Oygu6KwMNvIuVW8
/WTs4IJJnKCbRDQXibfxeGeQ+/3N3DYOv2+Twpi+OpirMVJxa/uqc9RxsQ3jexnyuFd5UpgYusWI
htJpiJuMEH5DwZ3tNMcoFmd/MZv5x1ozGNuwANwKiGjYrX9wFKKHACxkmG44/8nEwVoUYxuMkiR5
SV1/2WuXSZXdMlR5lQSOqWOnfuNEImQ2cF8l8SzEvibcT9KnOuDsGkfFVMYqgCmo0ScNWj3IH/Xu
gnZZzqlwTl9lbELcCCDLUBAxt42FlsnBypzQ1d3WyR+JG96qiCGEP3z0e72sLNfMQMPCgWYGHRJg
2uklB3Dpxg1tEtJvufjN26HZ74uk0l1e2QYhF5ZF1YGVGLa9TYmTlcug6HZUPpTGp/0N5e0n/ftK
VCorRTcu1MYCtKsL7Dj5NHS5vS+Ep3uMYYjzYBKNEFGDKqkPQz3aslQcUFIASl38vC+Kp4CMdQDJ
TRnkxrw4s3SahYMw8RwGVTA2mVrdVZUxC4JBKvD1oBZCS1mFk3ha8TKJRFwMcnXWxHnd462HMQ1Z
iOC1KGDtqkK/oo2hStDx7tSWjHUmyqgbGapRKDVEQaghta7wjJqSHX9ocrQkLT8FPzuFjsiLvHgy
Gb2r8toA5yLCIaO8iqdTlXEWxbKjvTxZrhfF6BzGB+ooNQCRP9q9W1tnzbZwVsfkRgX94og3gp/U
udeeeAgDp/+T6EgCOoEiGYaCeQUmrBCKSooyCdcKcBkWSc6ALObcqc3u07UI5tRyGYCjYoLKo0ms
5DEprfSi2MSi+FP58xLZ0g1Y9q5Tj1e32LIYa7nMyYXhoBazCRNfBKdBPwnTDfclgieCObvWqIeI
KFAOUUHyVHwXVd9UG2vfUmwmTuuFMKaCQqCFooKFiD7QJY/LVWoTX/d/gYhwq9K8NTF2o5Q0IHdN
/y/90ap0+llJHLX3hpPoyQCdVMmV7kw8bLzte/aqiIz9kKIKrBpFj9x3KG1AWpzUiof3sVkeXm2k
wfTt1mQSpk6EJoqNRRuhM6/5On3N7fmm+wk4GKtIMcDGm5va8pFroUykAR5qAoZHVAUx3QT01sBK
57tF9/rkvpq5zQhbRn8tjIk6RBJngk6gkP/AGeq61aFo0R7Lm/Fq4dh87oYy1sOY+jQpc4hrPPMB
uGtefK8A/8n4ZNrpdfMlwvQ1F1nuXwzmb00xGHtSlYY8dZixhcEk3vKoPhsfATl1lXSWcCZ2gxy1
PxAb7FB4aLiKuWhJWzHCeosZs6KUiHkw9o3zVK9k6V6bPaW/i+eWd+s5F4LlC8vRfRGWKr31p8Uh
FtAIBAvIAD2cHQUQStxWxDAkx1jTy80GDevFMabGUMNonGpkRkL1aWieMNVox+NVi+eTcnHE6mHf
svGWyJga0ucz2GGgPgmKM908HCfQ8e6L2EA3RvP6q4NjB1bzWqiMmd4Ixe+O2U13oEQqFNSFh4rD
sZvsdFHWLFk9qdCLpPeVxF/IqUo4Tz+c/WKniRZN0/suwukM+ng2y8CqSMDpKt62Vhi7A5GpDnxZ
xlppM8K3hHJnmFnhGrVi4eXOHrTHpr6m46X7h7O9Za/CGGulB2nRawvs8SSRixKBZTqtLqbMG0PZ
VupXMYyVUoOCkK4ygf+cXI/ZlYQHBl25CY0bEv5shMD/u0XRQ1wlKnHddwrASkXM9hxF4Rh2R5M7
7bWpCKCzxZyBDBwfkXGWyQRaSZna3fmO9uaj3eyreqHUIMMXymcRuNrCMUebR/UqkX3bwmShbiQx
Xnb7+UYfPKH8lvEAEjmLYl+1phozp2WPjFkAHL5basVszaJcchR8UxlWC2F0Tl5iU5sGpKxa/qPQ
zkYb2GZ3b+ZOFn1Xgud9Xdi2PitpjOq1QtktmQhfNXgV5pKmQ+v1oP8ubF7YxjsfRuvSES9ncgiN
MJLGX0L0wZi9fBSmvnD2l8QTRP++Um9Q9QLiIsYVCvOnvj9L04PJxe7bNEKrXWPC6iogWRbRa9on
ycOMIpAZCjb+7cTK5Kpq/ZdLYpyeApTasdeRugrL91R5atrckpK7v9s2xtUpgKUtpxqPH6ROTTtX
ks6Vxjo41EHDY2PcPiEMnYsGuJPR+v32hDpVBfjgBBMOyrKLHJFLO4gnBNe82ebtU3qVwyypaquh
HgQkrqLR2kTzVfkMGAqwc/qdzEmSt1Mg8iqLMXha28ySGiMYamcLQyK+fiGfe0+zokN6A46Tp/3D
2rZEv6WxeUK7KPkkiZCmZIbXKYC+6Xjzs5xDMhg/m9ZNOHY1CnVjdhGU3JrJfRL83F/Gv1if13Uw
tq5VJWIAlA1Q/mDFUMHYPVjpUXQULv4A3f53YePr8RiMmcvjSgWOIlRhCaXruE4vRK5Ru9Brqx0S
rxuBgpMBnL4XeBOEvG1kzF5N1CarDEp6vHhLUduCeQ07vr+NPBn07yuLN8xlJacC2rREsbA6ye2W
yW5kjsrxhDAmbyGNnHYJQju9eazHx1G/75U/aJ4DMMM/dsFg7IIQli1G4HFI8fipBjC2wskGeUrA
2ANVnQFnXhfAUBcyzYvUsPAFWc2PkzlLII3WyusmSXSr0ZvY0opI5AwsbkKqrdfH2Igg75UwFsBi
2LzUvguvuKahUfhZuIAvyMXgiyMcVZeEVueKjvYEBG1eEYNzimwOUDSzQOoeOcDQPcfhj7r3JcJr
UaCasHPX2CSgQLNoHUvw9OOS+EalWmr6qdTA2leGh79SfBZTYO6qJNRz2CgpPSXqF1URLbzqcwJL
3nIY0xFhCr4L9XR2dLSQWzkdMm6mtLNULZHR4NHxGno5tt1kLEZVtrHe0lc5As/YjLGjFoQTYvJE
MAaj1dPOwJwXjFLo99LVkv/lubC2AjlBJ0ZwT2V6nNTPZX1TpxwQli2Hi5IwYBeB5y2hW5y5zIOY
L42IpnFMLqhe6uYfgsfaob2p4gHeiodFSOjPMUr9Rhxzd5VAKiUi6RjKBFjzfJqc4BSDgGE6KY/K
UfVxoVxKkRGdJ17FY6uctBb9rmd0CAut0yGaOsnRjx4wfhreqfcyRlDR8WOLXzN7tOOH0JEtxecx
xWy93r4RzwQCdQpqUrlW0GU5mk5dXafo45s/6+jq0w95mlgIPywi1dYs8FK6rfDgjWgmPJDnzFCb
ESvvs59CdSKj343+hCbZOvLJcDVWj9EfdEpApCmDLF7XiMgCI0lt3Q3SJAPMFVTX/cFEu+K+zdpq
V3gjgb0c6IxckgT7GR2bo35YrMBRAOVLR2IzMMmEDi+S27jtbwQybjUM4ziWRyCGlNlRJyetOHJW
RH/g/d143TPmKmpZNDdVGVPMbdHWiUVutJN6NR26g/JdCV1i98cOQyMCqvL7knkrYy5lKZr1UiY4
rGHwyXy/xN/3f593Vuzo3DwB6l6ZRKzsLnqkjUY5+uzSYwfkU8o5Udgtp4C24Z/XZ8XOTAfDDC8J
dCknllUXFAz+0hJ3KURvf2Hb1uz3icnMxer1LCqTWsUwRGFYRBnRA4DJkU+S4MaVG40cW81bFONB
lcmcioWYgJcDQm79ZBZuBX7d/RX9i4F+XRLVlVUQLBqRWC0ihFCW7eohODaH7sl0aS06OAzu5M8H
83v7E/eZp4VbLZlvDo1xp0Ut9wKgwrGLbndNcrv1DQdg1rkNVkt7AkxA6el+f0xc5et44GkM5/LJ
jDkxMVfdYuAIOL3y/ZKLQKUrrCx9CLXY6oQf+5v8ohc7N53tJsxIlgwdXal5QDrjgJkR9SLFzRwt
wStAeMgAbANCcDv2y3MKLoH2WrU7f/wKNwFCHTuwpSdETtKBS3vIsQQsgXPaaCL45/Bh9Mlleqwi
P3enQ+3Ip0E+UUIa0+FNLf2LY3zVOMb61PBNUkuNQ+dURwlIk0OCAQSa8uMlvLX3t56zQLYLscpG
oJspGClbzKMU+/XAK2BwLilbV5/wrp7XNYx4kIJgXZotimlvjFaPSZFn4QxaUzubrNDjDbDzFsaY
IqD1GQRFVYwJlIEtkuFeJLxOYnoFdrSWpXFu82KYFRDOOmP+kOW1hf6PfPxehRyjyttBxgJlotAW
U2cAkX+6Mnp0YC8uZpF5do4ay73FMMZGF0a5TRbYOeHQu5RKOZys5iq+RneJGxdWf+AVbrcaO9fm
jW1GFPp4VOcc20eIVR1lJ7mh/M36AuDq8pi5M1rNQS2KwIUnmbehTOBiyFpethM2NC5bawZow6KV
1tg8/N3NYqKXsJqUqSihgBq5mxpfzp72f/9fMpXfdkJh7EQ6VtA/ie7fTe9OoGQV7OxK9tHv68Ue
r62cc53Y5kQdyF+dZEi4Tkp3pYeNO4MXjrMg+sE7Ksi2JkbLiIZlEQsSkQdhig7Po55pY7DMkf3K
Sg6gwQPWBTTRqmze0PXWi/5aG9m2xVQM4i4jEP4LA187jX7iTFZxVTsFqOL6m/yG22HMuXNs0+Jc
kLLQGxjfqkSrpInh6MirDkmGh1rVjgDSLTzub/HWOPabVTK2ZA7yFKQDWGV4mYD76bau/Gx69bk6
kBNlfgR78GN6NP3kCpttgxiEUyrjXD2VsTJDkaTjoicIfPvYMzPlkx4utjLl/v46t1qv3qyTiV7w
fltOeFejUdsSW9Vt5kROas89dAkVMAuEAyB26y0eji/vTrKgzaJQk0CZkROpFsBiXzjBIif0Zw91
wRMvOuHdScbCzENoxApexJ0xPEsDMKgn7sgTx8WpjI1p6rYWBAHXHhgfAfp50Y9BwZYqt32mcH+p
R0DUEHOBBjlqwpYmRllRurpNkcsCglLQAOsb3gUmJyfiZWEssHOo1zXwKCUQ3tiL139UENmldvVT
t+WTCk5r42IeOGrJufDveFbSOZJmE9tJeqt344P6NBzEW/kO1PE2iKT+PofQ6Bet0pdhGZZa617S
F+IZP0C3YcV3w9UMG+oalnlq7OjUoNgzH5oPCKE56+VoqMaYm6apoJMJ8kE0P/5iVgxPVYfGLMVK
Lo1VncSD+bgvk+NEWLiHdFKGqY+hOkWGsHn+oBcfZflRLr5neLzQj6LGSUJ5jkNjTE3exnK0FLiF
gxdfAJCENjBU0S4qmA9Sh/4H6kaOp+TkZhoTwIxB3Zt1AjUaF7RGpZcIyLd4YRVTb0aWtr+fnJRe
Y4wM2K5ys6fxu14+GtkpbW9pqCtmN5TJujO4PZ88eYzFMcIq7FQCorW+spMBLooijIJqDSBoQGg6
TyhnYULikPiVXfg6R3n+pSb6O6Zip+eKuesaXYXCiqcG5VhMtSt2bZOrsrbQ2Xec3Pa2Oix2ZdUe
uk3ueVHWv1QmX+UzRdFUakZDb1F5kmOkv4Pimh168YvOwRScN1WnYBFPep0e+pKHpM65qjqTL6Vz
1mOSC+dcxR96oEaZAm8siCeBMUVL03QxiahPxqR7jZRi4hVrON5Kp1+wMnZNmaVpoQPTronuhe4g
5fchmk2n/97RsI4tdCaGwWyLKsUBbp8QnEO0dEvXBi934BgxnbEpIA8ykp5abfFEm3VTv3GjQ+Pz
RhB5KRjbMVHJiMeGCgFo6+ZfCMB8tU/9uRNBVlxeT6htLSXYGs1rk5uC8XSBsSpiI8dxOBeTIy2f
JUwy8EAieb/PWJGsDbUSb7B426hvTfNK1D/vW0XOAbGNEmIwmJKGAUugJyXWoONdd7xTs2ODrolO
B6GUF/LatzghEds30WKzZqlBBbcWwZirHgMlcUWTS4LEWxhjBkC1ZJIhwMbRmvv8BWWAOwCct5/K
D9qxcY1nSucTPo2H8ioHbAsnIuP4NbabokKgORMD6hgoOUBXD41yxi2wevMw1w/7B8hRELaXWpBp
WCvAzYg1yilhhyen9Lgvglc6ZvkWpFZpSW6+pJQa+HKv+0uBUbjYFx/UC9D33eaSoGebkjHpvPf4
rWHmtZFim6jjMteSKIVs7UyxCiovOCZfBwBugUf7BhCHnLXyEku2x6JNASCQY1z2JfFBqW/x8o/d
dYWCTm5HESDC8bJRIuakHfkUmnz2uZ/AO1LGpgzVVAlRhiULV7NdfwE2uQceOw8Ip5fcBWbbEzBA
nwE1/zF3mjOqCIeX0MzdP3TeNaX3a+WCtL5ImyqjZcd8vjMjkLeGg22YBUd9eQku23ARxt0oRyae
qSdP9uZz7DZX2VWIKMWlhyw62Sn7MetW/LS/PF6CyzZh9EGK/rDs/zy4NDYKXeW2ckf0doaeyCke
czaT7cMAi4kcZhqUKurGY0cnD1rFLQpeWsZRHBYwtjfnNqgaKE4c3WXyTT/92N+0rQad9WVkWy/K
bCJtaLYUaze6jQ+F056HKxR7kAnhFUc9635jgeP6Q2JH1xQSt/7Ke6vlnhvd6pVeCmoCVPsUW4mC
iCfZQDw9xtcUbZ6Cx/IKrJw4zGTCFzVG/WUOEEv21feuuCN4yTfrSyA8c/aVRow7BUMWwxA0xrIe
BPAXqQ6LVrsV3r1LH8HLCY8mh8GmY1vEDg7ldeugwwLF5PmJ+0pHZ6f2PoIxO0ozSWEe4nCTY32R
8Tgt+4LfnQubB2zMuw2MaQn7Qo37AZnt/0i7jua6cWb7i1jFHLbMN+heZcnesGR5zJwzf/070Hwz
omEOMc+z0EpV7Aug0d3ocA6fjV4gRCdhCB29YhHe7DthgeZ4wCBEWgY9wtvAKB8HEeOJHLKCenvN
2slSdcwt7p8iIwgVaOwedFoFxkTcJBndijB3J+IP+DNkbBxgC92bBM7T0Wf1um5fCULoJmiyAS45
ol2rK5EMlaABapOEOtL7AsrCxG1e+IPmSY74krDSBJtqspJGjNBKmlQa0xJFqKdq1+ajIb4Dw+py
wzEv36aarARRNx1In2UsxyQ5UL13y/2sv/XjM+PIiKr9ovMrGdQF72ddAtomtq7mbwq5MfnoZUT/
kPhSIoekT64QHjiEqeJ0M2rvhdLYoe6l46WpD6Xu49dZWcQxYkfmcVJJkUaIokUZPtRoccdL7BgX
1QahAgDhY5eFb8vaZOrSB41SoVaGuSC1ji2EWaaUdHbJbHkkn9nbZ+rKgw2MX1SRJF/a6QUMcWc+
np6Mvjr3cecsM8YOu8nZP9vN6//30cr09Q8GJUvbBQ6+ywBuFSj2NEtHIY9gdRLAraBX6r/JozIe
wlDEHd9DnirrJrc8deKxVG7nxM2ZrX2bbmm1NOptI4wElqLFoy1/1g7cKXokhmY56bfq43CUXyVr
wHX8Lau9EkpZGcUwwh49kXi3DYspAbWoTgqzZiEEbIYwKymUdRGkLOryEe5dal9bcLuwbtd2fL8S
QFkVic+7KQhxu+Sv2jX0AQ/6bLzmTnzHWaCmRtERiI+HOjEVbz6j3fj3Ckcr+ZTFKYxCUrseZ8dz
lwUJyK59kwOWCdk3azJPmZBenAWubLCLBDlCBSm1BLTi5BrYy6UFxrlLcLlBlXY7fQmZBdZ9iyLz
lEXR43HkRA2ys+quGN00Sk2N2Xe2fbmBQoZ2ZbQh0ijxia5l2iSg/LZcJ5d3ckd0pFNJAJlVcIsD
3gg0XJWV3RiMFvXtUovxt2C64S0LSyAzk9xfgzbX5UAgYcRDZFdOf0YZwOJsdBjt25WtGyHxqmyA
sVERdboOUOlpUHI9ltrpB604BKxpx80lrQVQGtnXpZBJSwg/axGk0MiqvemUo1NnAU3Q5FXM4u3W
4a0FUtoZl6C17UlueFCaR0VFVjyK/HkQnEKuzijNMxyBuGUu1/IojewHvszKGFcOFc1jlqAkxgmm
sehWW8RWqAfAQoptoYlMIxKOcL0HtQUgZzZehIkHFBzQvqPabLj+vg1KS0uQPypTcxR1l69ynxQR
xHC8l4PmKMQtoxF96yKvfzrlNwVxHDRAP6OfTPk2tZ6IhubiSyt5qnZVhqsWP+/r2tbdXYmjqwbS
EMyCUiKbmWiclVc3TRWbg866Q8QT0sHAWgrlKSOjl/t5QdA1HwNPOyXumJjitbcltKY3rPmizah8
LY1ylmEy5bFOnKWyXNAlZnLhRc3fpPS2jb1MPQTNNcl9vnFDlLzC+6KyokCy9ezc/cbst7z+IZQD
5XpBAbr5jAChulWLp2r8sn94m4HjWgDlO2ueMwSJdPtmsSkBMCgYrepEuk4Cc/haeOXLvjyGYaLL
B4qQBh1fwRQWkTeM52V83P8+Q/fp2gEqvhmXxfg+YXlIj42fH0RAQLPqRUwFocxRnXdt3Gd40JBW
hxkPN+GlO6l28FCeBatwgE5vYWqAOXHH2j7KKi25oGkV+JjtcPkiJ+clZOEebabW1vpAGQ8O0B5t
buCe6eB/43+QF2nc29xbfACwxwn5GdfwkydWnLhZR16JpUsKmGxfKlAD43k/OX++hLvIjK4gV3wa
X4dn3HNL9FltT5sFz7VUyqjElVjVXAblH+/SZ8ENfdVrDqpFGm6NxVQckAWjw6M81N8bq7A4hk1j
uBidMjIp3uCSSkioCrU1l/jLVF4q7YFnYT2xrjhdWFBqI4oqICva1SumrMA7iqacG+Or6HakiGzv
X0CGN6BLC8Bnl8WAR/9uu9wouq+2GAZlUSdsNgmvz438iFU6AZMmzTLNUNIlvxqDV8TXrnpMFJ+X
vXLximY5ydqPWq0O+2tjHRj5/0psqPW1rhPjFWehmQpfpUC3tSB3p07y9yVtVk/WK6TsC6+KsxoM
oMgUoZHyUXxbXEKRE9kqGrjiRw7dSEdwbtixy+xbYdgYnbIxwL6TuJLH5nbyWUkeF5TD9xe3LQBJ
J0EVDEGUKJ8253GfdCHquy0Gu2ovYB0T2ZtfQ4XP7xP5q2OqgYtZDL2KszHCL0PeXTpZsgRBN7X2
O0borP3VbCv8pzRKF0eQvufAp0P4U14z0SnFcxUxtOEfgtFPGZTiadzATYaiQRvQV+d1scmZSNih
uDRfJXRNglbmhiCzKqBOnNEg2r5j/gQtVQRhmZXdZh0epZgjHDiX1Ij2lOU95t2Z9Zb/B2v1uVZK
/bJ56cOprPCqCDEBkDuJ3bwEbvbcnnmb91nm6mP0bE9ZKH8nFCCWawYcX2WYpWpq12kw9Tv0hoJZ
UbQ4UIGAwf2sPywWQeNTfvAIk2YzfyT41fpvVHwk/u+l0+MIrTZnuRQrSD7LEuYRpsOwjOe8Z23x
doz0KYbyepmMyUNehzYNLsgy8MiXvH/TX7GpKYIEeG/FEI1fqIvrSK8yfsBqMvWrIGIo/De6aaXV
9yn3qYjgqh0UnNycRGZuPC/8NY5nxu3eNsQrKZSxqiI1llrtY7MWF/1mp9BRvyhu7ZE+UAKarppk
xFD8prCq2JveZiWZMmN9GkrArFZRR+JrP54zj6sHexJCG4gYP/Zt2HY4u5JFGbFpSvmol3GrCWGB
9CrPTnAUfM7BHC6eAph6qnJbdlNQgLC6HjbN50oyZdpaThv5hpg2uXP54i0Fvn/CpBnZTlespFBW
S22mTIl6HeHlB6oad50dyTfuuac5Rns7aQNlguRuh7QrmZQhy/lM0TkS0hK6jqgyVSupHQK1X5hp
DmuCJlSvHFyWgWZtKGXQJKkq6i6B/Wy5c4pJreZbLzAcOEPERx/fysGGSOumIHzCqjCvPTr1fBv+
Vsp1dbtpWCjwg6tJTu4dD3JF6SydAKkMl8dZ0Q/gOCAZiTkPO0MJlwdlQc/kTWIYrw8vtVqiMfB6
XJDLl2uvWv2tzO4YN45xuz9aWFYCiobTKlHKSYDXO4st2dK3FL4utZoGuVZCxFmeijvWu5V1cpRN
aSsB7J8BdLLmbpepNQ0Nm9qzGjk3HYyg6rykAJvOoCkf0KMQxXmBAK+OUB1DG90SebH4gF4jIXkc
Y7AJLW+M7SQ+6xc3/imSTkLJZSlnsYhiuOxN5/zY+ZkJbkxX9A07Y7iE7T38e3Ua5T7jFJnVOYSo
Mrhd5nelv28Gh7GcbfX7lEH5tjgxMlEnc7fLVfVIsIchldLmb0l+lTtGRwT9M/PpzxJKubpl6KaE
D+CwRU9wR090UqfzjbfWnhyQFf9h2PnL/jJZO0lpY18KwFkGu7AtJw9V48Tqt3B0/5sI8hNW14xL
xnbRAzQOysEDr9421bMoZb9lDj8Pi3JhOpqCELBCIRrh3VBAgfdaVqzOcNbZUA6sagKx0RM4sMXw
5uBHwFwESwDlrVCfU+KhxkYpYe9kSuUOWsMIbzfb8vDo+8suaJRrWtos0OQCixAeyHyQagl+8EW6
IZzvy9O/oGgjt2THKNBJJQDiTyOnwoe0aI4h/qO8ifFQIo0x1R/MdmKGNtM9qnkVkAE+WPTsXBx4
XJ7oOpjhQbZlUwOzcuEBGYbVV8GwtHQKKZGzbJELyAQ0enYIfbCM8lbqZ9fBD58IAvDwFufWeCav
FXanE2vFlMFIAq7MshBR48DfqktlLt39Io2M27X9IPzUGjqjNBsxYABCuOLOFVzRAYHQi/hI0rqV
l1kBE4B3c1EimusMIBuBa5K6aQEGPviZh7jkDHpGp7ZyTwOGmgZkmMWaz/VDeGXGipvBwEomdflG
NeHjscIxVrLuiEjqJmPjyqKdFPf75nATVUFaSaKuoFi2mQGkX6SOvOhWRYo3eSQzO6U35WYfAjGl
Pag+GtYOsxczQ9PtkFjSZKDb84aOXPXP1rhNebEzFtKDkJnhPSmk55YIcC4CudNZs402QGZCclt/
VkKpzVXypOSiFr5UumJqwWwe9AOh9Yr8Fq3AzET2ps1ZSaM2eAauPx8lkDYhYadaJUkkE7gMmBwv
uhkZYaRIrtgvJu5THG3iZL1vQEqPWl9nL4Dhzs4VTq53xjeSH+KcxZvfMcX+VQZWBpnG6oGiEDgM
nWL9Biog0gOpUnIZfTqj9Sf7eqpahtUid65YZWEaNmtQafOKrhZNzmDl1HmQi/KBil7Aqbnr03eC
ysEPf+yvavNKrmRQtq2v1ErhayQRQ36yqgWJZaW5qzASxRni+74olobSFo4rl6DGbSHoA/G95pZe
9qKaxgfSPxou7H1pm45+tTCyuavNk6c+lzgyhKyBw6cUBitHj/Z/E0EFRK2YxdKkkNp5ceFSUDr6
+9/fTsqs1kDZkToyMjUkAmRveE+AIdQCKF2/rR4it0PcX11Gl/MAQ8mGgd82oCvRlDWR4zmSQgDS
IqaIHhFWvpEm8PlLhfdGgYzQl+KDUz62C9CkO/W3/YWzlJIyLmVbpmq/IEjTpMjMgI+insX0qUsZ
mTWWnf6lv35K2iapYVVIOij3F5jpmjMzPD7aQ3JMgLw6+yrDjDAuNd1bL9Ux6EJQeLeV+RJKpz66
7ztWixPRix1rSbfU603GawlhsZ/c4rWArcwRTqQ3/CED/yGBYwGijsvOmW9GaZ86Q/faDkjlKYkE
dU0O3QHNY97oguQUU5z72sGyI3SnfdwHhd4JsItD53CBrxf3YnlKpNhqwnM5+EFvtQPekX9IYsgI
7RlGxaCMSjiAKa7hsbH8gupYdc2430BrlhGM/RU60F31qaK2cabhrTjpqdmUh2h4ajVWOM24XwZl
V4DVnAHBDhuo35BZZlkAeYDgA+8KoIBgQBbRFBFamGhm7B7z4CijUskyABk7KAiZOyvvC3fwtRuk
SczqDs8ihnVmXTTKiKgjAI8EXdbtOKxOcSJ7XNq/yEXCMNL7KgGqo5/9jKaW9dCSFrS6aO/6OHeN
RmY0Om2ndf9WCpFunk+loE1FYqfQa/EqW6C7QswzfiFZkhBPyuLmd3CVPrUQcfTPiyr4sJnaD1ww
Y3ASsXeKkUVGxlAGkFj8LCMSm0CKF1SZm8bXPQOza1GFuSbdxEDCpQEww77V2FcHkSfnuIoHwp7r
0lbvJzucHTn1yvFkhIxz2r9WIk2VXmoj5kQ4+MwxfViW1FaEOyE78BHrqUiuyT+bd4xi/bwUJU/V
wUBBwS6E5ylxp/lgoKuaw8RodJMJLH4J1qooY9HKvd5X4IG1Ky21jcQwRe0wSG4WsbZvu01lpeaU
eci4XipmHo+2CC5LwHy3Wd8EB+l++BZbqlkewCroK4fkgueTVdTmwJpd3+63WP0AymQoYjcCbAn3
jHQ7Ie1vpUf5QGBdEAywnNhmJvdTFl1cKNDz31QzedG48rFCMMwfygMoaJG/YD3WGKpP1xjAWDxL
fEfM/Ri4QVdAV5BE0VkQZgxF+bjwqxum1GESDATJU04fesFvQ2BuNc81C/tjczXorkG/noKZHrqi
0NccP8sT9FFo7tQRg0TZeU5ZpZ/tSuFKCmUuSjVPBLHCHWts3qrvW+SXwHEZ2BrSalGIwnh+K4KL
xGC6rU1/shJMlr/axSEQ9azLYUQ0Lb/jpuxU6RLDM26/K1YyaAPCBwGPJnGie8or4TlPvqsI7zu/
8EeXPwxOdp852Ve2T2YtjrIlahMt0RihES2dr71xztXv+0Z+26msVkaZkCTLkwwNzQRWcWjA2EWi
0AlMwo7gJI7CmawS0PY7aSWQMhlRK2QBF8CLBZg7dICucDDc+OsAjo0HAt9JmjLTR4K9M/qGr94z
lkv26xdP8Cn9w6KulKXj0rGJSZ/kcp2RlBCADycf0iPgHfxpNi/hd/RzI5ADC8y+YMY5fgySrOQ2
QEUQSh3Gq9dCdIVnJ1lt7H0R20HPam1UDKKCZIGLx4GkW4wr9z5ag91fSCaN/8414LhK3ZgJTke+
ubefVEwiTL1WpmQ2JDkLgGpb/OykonCu/Ku08nadYLVCssurXZTEUkCBDR1orTOiNkrqvsZFtgny
THWcfdbsPOvQKMtSVIY+yMSyIAt7J0QX4GU+M85s06mtVkQZlnyq0IJJViRdA697mPzejS4k34kM
BePxzlJ9ypQUYYLMGAG5q9vCD8cf2pA5SdqbiTo9JXr/ur+yzZBrtTDKrixZ2wmoKsOuLHhz8t8X
gXPCdH6SVfFQjfOjtDD1n+jani5SliUdFKPnSuii8VC/gafSKZ9ydFVIgEW0BafxBBYvuchYJD2/
0xYyxgKJW0gO+o8WDoHYT8VV0AsUPpU34VNskfaw4SZ2pUPkl4Cw1r5UALPOQMbNyt+xTDmNZl3U
i6GJpMW9dZLb+JQ6wRfx+2QZgCrlZJtFp8oy5DSq9RyK+TIkZPHnAY4jdSYg0+dmcCDlJUK8OD2R
+bfWT000jLOK0uQwdw6b7hUVtYYvyhH6ha0/psc/UycEAGtfjRkmQKItjjELyUxgzLjBG5vXVnja
//4mCAJw+/4KziTKxox5Uud6+r8ImjM19xEcxl7qF1fQnt4SMAL0s1zbb7qlug0mwn7r0b+STxmg
IkhaIShHpC0BldYK47XkuyMflvb+OlnhIV09qxplFngCa9vB4ws2LqdFiqAAZ3URR5nIarxKmI4w
pP8qmDJEXNKUbUBuBSlCdNi/3pkd4qnE0Zxve7s96D7gdNkgg+Tk9jSUMkcJmk50Lcb7uVGfpNAD
yJfZsh5gDPWkG0PnymjCasQLYpHPg3DMqt+ZRJA1DSOW6LkS6dL13PB5sSwNcgDoLV6ms1Rk1hQB
Bo1nPZo3vZMio0NM1Aye/9CflWsvwrCo0wzlsXK5qeYXofWi5oHrn7KCCb+46XNXoiiNEEelGJMF
bp0UxXpvOClOjacyiftYPXfbNnkli1ICQ8zmNpnwQm9QhiPdXKGTPmmOdJQcjLL+nk1WSB+FiOlO
icZWAoVYpAnExyOat4VzfsG4rjWc6hsOeB8DOI8yXzwpWGjIRBbfVPeVaMqQDLXRN3qK9kK1fo+T
BHyDb33AepiTj/xyp1ZCqBgGaDRzrEYwx+p04MRDYlhx4zYsBoVNt76SQinINEVL1oUIJLIZmdby
Na3xojWuon6sUifuWJ0FrEVROpJLQq1UHQ5Nna5ylZtG+b1D6K78TrJNBae7AAIf9F5Tobox8mLQ
c7AVSTUe6k45zVp+SUrlFBmTv2/tN50zFE0zwEgq6DTer8jlIrf0MwaYisqM6ws3z0ATP8UqCjjP
VX7LszrXN5VvJZA6sSaJ1VzWF9RvpAYwcJXbiYvZayrDmWwaqZUY6qTEDiAwmYp1pdxLqN/qgc8Z
D9l4HQvGBm6/dD4l0VC/aMY06mHEgpB8JchEkdWkFlLYpBNDBZ6pydmsJ+q2TAP9LcB9EZAkpUIR
sepVtWqJsX/rBlN0MD3itZI5vtdn0UZ+OTRD1jj65rmtRFJGI+ZnPEkKjkz3PbXDYe5ALPayr4ss
EZTJKIx8mpvQwDSAsVwyfvGEND8sPKtdnWjYL5ZptRJKA2tAHaE3mEynBDd85EqyainxXbI07pBd
9OH9vy2KUsQmMcS51gPkvOo7QfqaxrYRM9L/m3f4c0F046yIrNo8gUsGAfZwqL3OVzwVtUmmyyLl
np2No7tmZSEJ5SzBUiTdG2NMU58E5SYsT1kFCO35IQzupCi2/tP2/YLq2qmFUdZQO7V+Frkf7fKi
VE/7IjYjs9X2UdZ2zrQskAWImKTkvmtTp2lZXOab1mglgvyEVchUIqsr6U0424P4QxgiU+2cWUav
qaeKb/uLYekCZRn0MRvHUvzQBbRUeAR4tT38C+DVTU+4WhFlDrS0HZs5ggUauA9+5NAxMOc7+X82
DakP5DEUPtQsY8taHmUiWr0AO1NCrNAd7i+IWMI7sO045c3/aBacxQmtwUPvhsVCTNo2G0BFVQ0w
Jet0obKG8xQGcst4lbd07SwphTkk10b3Iz2xFHFw909yWy0/5VE5wnqRFa4X0cRY6qhRCvw5FZjk
fSwZlOqXUy7KQVlD9d91rzX5m/BIqJlmN7oH3icGGJieazMLiZfDX7tI3QR94tVl4CGxcxdXsElM
D2watPmXrn7P6kfZvnafwqjL0JUdHxQajkxAAq0qCivr78PSL4S7uXvZP61t3/UpiroPch+OQpji
tOQ6s+b8Wzi9RM39f5NBKb8UC50yR+i9nmLZ7PVnuXpsJYYx3H79rw6I8o6FBpY1ucEBjZbu1a1Z
vuXO4seWlNniO+DPMK6Mlt2338zfrARTjrIMa05sO3R659mxkF/z9O4/7R5dlKxbNQlHUdXtORBa
OxwzZBzlZrDIoIazL2oz4QbMD8HgNV6ShY/4bWXvEyXT5baKZzt85q3lo1UWfLaRXXxrDXO58O8l
NnL259wcj+xepc2nrExIxFVFVmWJLmGkcZrowghHTZLvhK5KTszY65wKvQehG39jrHbrTsuKpmq6
bMgCT78h0p7XG0kjAVUPHiQy7ptay33v8m4Jgg1W8nTLZq2lUQpaLc2SaC1uway6Y3s1SoYH3brJ
6+9Tejhzbcs1GS6AwoX+VKSekQOJXWEFNpsNeis59LtBDVo9Nogr0x7UOx6tSqNX3+h2gXErV7tT
joUz+zLrActYHM0YEoVVkarETAntYKGp2jJmzsy7gOGnt6KD9dqIxqz0vx5kMUvIlMgcydaAsVph
fJfldyXtGeEhQxlodpDcKCOuCrGJZZzd8rN64Y3uYV+9WSIojzWB4badSqxlbL9NxXOgePvfZ+0V
ObLVXi2BooDQCHYPM0hmnMkWFz92xgsvqIy9+gez8Pc9pYk+lCbXwzKBO1TvBDf3J1/B9DOwWiwe
b1RmPm0rd7fWAcpbaZlcyn2Ne9QfSUu5YAIN9SJ5iS8yXyabWq0KgiDLmFUET/rPW8jzXNCqI7Qg
12xN/ZrUl0pg9J1uRX/ySgTl34uMwzB+jQg+Au90nJmG+ke0OInR23zlhyxftX1UK3HU5pUwDJge
xFH1x/CevO81JzygFI7DYs90bGrgShhlUZe8TI0uh7A8OXbN4xzqpipbMatGu1n1Xu8hZVnHrujS
nINGJAf1ZgQ0A6kKI7ffu4YXmO0DWwm3ngtEJXRVFhQVWCU/K0YVlkabNri7CQar0qPhjOjaZb+G
NsEl13Ioe1fMcxVHGsYu5RuC145JYF98SmxzMJPGNFtbJJ7wsXCMg/rE2RHDgmxaqNUqqSg+laoh
UchNk4TsezWK16DkGSI2MaUUTFTh/BTJ0GVqJ/Woq4RuRnZ8AFw7xuBd6ZIjVd3aCvLjyDVYybmw
lMO+adxamAJcRUxxaQpiC+pe13qXiGWJ5q66zr2xN9wuzp19EVu6vxZB3etR6gyYDlm3I+VHEN8a
yklbgBXIyNCwFkJdZyOfF6HP0dc1ggCIu82Zo+ibAkRAdAiGofE8TaVYBRhpAdAcQjBQKTaZJWLs
rUQ0IUyOcsPhLV7cCIwmhS2jq3yKVKjm4FzSpawvUJvhMSHepEDuD18LhSFk83hWQii1E3B/lZIA
6GsRegNyv+6/oDfH0QXWRPj2Bhq6hJwqbjJdjimEolIWHl64ETS7bWs71lldD9sb9imCUrVYNMKi
r2Ek8tK4Rlni9GP2LiJ3tq/Rm2IkSVSRGkZKgi4eKPxY8tOCEC8LT7r0kikusHHMfRlbdlVZySC7
uYpZJCVryyzEbsnen1mmf2dXNw9lJYYsdSUm7UVlQOMGlqJ+DQOvTO72l0GuHZ3QXC+DOpG5Gsa4
Jw9qIyrMtsYESQn07/oxjr1kYgVErD2jbIDWZXJcGdgzMuRLEvZkz/4F4zOx9nuLory5prRaXI+Q
g9dYemnN1oowEG6qmGEenhVLPLEaL1i7SBa+OqWsyoqoJdO2kyBElqZ1DiiEMMNVyk68GPeVwMLB
ZqgF/XKK+CEw1KKENV2ucXQcQ4bR2SyvrPSCDhuGQhAxq48t7N5lL/B6bzKBxX5WzcmJTqnL2kDW
eqjoYViWJZ91bODY3+fxbTI/7qv5phH9vEb0I2kp+kHnUxIFBWjfaBuTqxprKuylyBl2YTN7tN45
stSVLig136likpP0Hriyf/CO8i1MTc4RPBFNI7OP9nPSb3iVGQ6WtUTKUnRcUsYqgWLhOJeXL80w
mxMY7hqdsUDWUVEWo+MVcVZEaAZf/igytIlIb/tntRlKrneQMhOygUngjoApZWfgWIL7iBjYwcdg
d2Rnrm63LvhmYTf6F+mQoFvtd9Ira/m0+ZDamG852Nwi401ViM3gtwgn1yIog6EvVdT3Eu5v8HWy
Y7+1smvrlVZqDegqTl//ZEfc31aGU6RLZFlRBFycBhgTQOEefHBdZra/k7BfLYsujyXqzNWljFAy
VTUnWLhbKRQZ020MNaerYVlpKEpL/G7a3Tf50xy8JRFoTViUmazdoh4U3SjnY05KD3n7JBvfk8xW
BpY73GSKVIAsxys66kgKnaQUBjWMFhLcxzEgTYcLl6VWm7ljd1uCa0O5hrMrlSwDtb2yT6GUqS2X
oQZlNQH+AWbJAMSCzBvzmhGBbTpEmRdkQVdVQdcp/e77XGtygRhBsbMWwQrBnxwnuEixqeXf9hV7
M1OA99Ffwug5X4yG8p0QoxurAzC94kq+dt8dJwstrNfe1xhNZpvbtxJGheOFWvXNEGFlaTRadeSH
Ouxsxki1sIRQZxQHkbikI4Tw+R9CB+z70krar/vbxpJBaXiZl1XURdg1XrttkgeZh2+MGL6CeTSU
M2w1jPIOHDRcRBBR2MKJsxSHfxfwXg4sFnP3pmdaHQ1Z8crzBi2SAGhjRGtS9lDoF52VpvyYpPol
rlwJoFxfn3YoeEwQEJ1HhwOtbGLrt4KX3nYeC+JsOwBbyaKcoDboWTtrH06wAOoPSBwnc/zyJxxF
gXjCZg1eMa6sQXm9NMgrJYggsJO/l9Gjkn9vlq9z5XcspH3WMdG2AdDpwazAtM4TSHALAt2Wu/9F
t9Gh+bMmiJGS8YYGhIFBkkG5y1nlNB60gPXO3PRFf5+RQdfDOz5vyo4A3vAiACYrV1MCK61txbjf
X85moeTTwhn0wK4olmFSgqzoY1xNRn8Vd9UA3qndFyeCKZ6j6OT9VuZptTjKPqhFq2b1gsUp7XyW
B/0+15lMpeQc/vlCGfTUrhhz4JMg+IRLd+TE91R0m+LLUsb2BJA4/SacX9KB1Yu/b/cMeozXKFq5
HjMC/dvX5pxeluFJUBmx+L6KG/QIr4p1ATiQ9MkHXwoAPE3evkKwvk8Zh6Xq5EzrOdJR5ejDaWQ1
+jPstkEz2WgVgtOqQ66TEKOQ+DQ8FgAjVI6TN/qsHozNsYK1elMWQYIWzjNBfOCPw5kz66+RW7i5
1fgdCoFoILwNHggKD4n4Fbs4P0usznSGTtCF8VGd8kUrcb9UwZOX10U68hMjbiDmc0fVP3zLyjnB
lte6uODIluomKV/53lfyu4k/hs1gDqBr3lcQ1oKoACLR1KbXG1ysgJ9P/SK+5L1+AxBgRpfuth5i
UBd1b54X6bJ3lwSaAeRDEgwd6tbvhsP+MrYjZPlTAOWUIDNd+BlOiYA89+jlEkDMKPrsIep/0PhP
SZQOpmJVaSLhfyGTF4SxfvKb04B5JADzW/XL/rq2j+dvYXT6BrCwest1OJ5KKUETP7qKsJilxIKN
3C5ZfG4fncWJhyGEAuB8pt40zrWDBsKPihNhw+JvuT80T8G8Fyt2Ya2OUr5FQSNEp6KY1nGNLxgK
Oqino1KBbWB/FxnaRyd1WszyAwoH7/QobS1ZBgya3DDeMSwR5P+rW6sIkZGKJAobQtGNNd5pkpal
49uW4VMZyHauZPAVN4AiF8uY3OhWsmOgK/OHEYNGJF+JOqQ7+5GXHcYXZicaceG/2qRPyVQ8a8hF
FPcLVjdaxRkxJmG2fqp8ArsP8pdvrLzKP4Qxn/IotxVkMlfLBp6eIarHVwIIG39NrdhSjul5sXgg
u414FuwrCVMoZUJSLYuMpIE2thilwkiLn7mBHX2TwStJCqGjz1Um82VPVHxvZylrsgAVeQx6XHDC
lWa4tRW5yqV3CSQyOtNZ4hhaSqd2Rq1LuiWGtKkyjgNG4waucPa3cTvU/fvo6MyOyNW5phNQf008
p01vFuVRS0VTLlgxNcvk0wmeJE/mOCTMCQqGjCuXuxCocXQlM59YRNt2zkijAlxOatp2iqEYZcif
ddDWqOl8icLYHqLRk0HCsr+Dv4ojdKoYFlNBZCejLPXzNV/yXhh7Hu3CSFzFYmUqnWhNoqclF0P/
Y1/Urwb4Z1GUAW5LQWmaAOFnXVw03Zxb3gx6lvX9VSN+FkJtnxYlna5KIthZ2+FB7qPvKpq65Sex
fdlfDGvfKBMsIzlVLiCOBFmUL8VvYekakykq94vCCNpZu0b+v7LD4Shrnawtna22bhz6Be+XLHZK
lgjK4GaFki6xXih2OJzT7lqq90P6bX+7tkVIhC8RdMgijRkhz3XBxVna22pynOejVL2LMiMFu30i
nyIoTRbyUqkTAus95LoV17WzRPHXpBDNTlQOYcJyG9uK9imO0ua+5luQkcewpbUamkXR5V6PhO9x
0iMg6abdwsr9bsSCRLU/JVKqnbdZpufVjKc1gIL+R5/idebo9gcCUbR/YL8a75+FUfrd6mUEBGKt
t8Xyoe0MU1CY7B/k9/5s6X4WQWn2oCulPhpJD0C4/MLfAAzY0qzxNbonrVSZxZouYqkgpeVd3auh
HCBzsNS11bRAPRpfk3F29vdtIxv386qImq7uaylXbVyKWNUS5paCmdGe3NmQ8/Xw0ZADS9cXsy3f
s9xnCGZtJxVRlMWScZWog9bc5YEKA2q5O/kQ46lQA3WRcObty2NtJxVL8Ogi5TGeg2nwLrbkvjSF
/kllDqtu1C1/2k4aHkKTm35p9QBKf43fqoN61xxaDzAYso1W8dsahF1I41vlVVIY62NcABoJArQp
adyOaHBB+ehu4Wo/CFm9WwwTQqM/SEtSiXkDo1ip3SkICi+M2rehzkHizHqyslZDlGellWoWcij3
oLLXKoAlBMhjxijN//pc+PmcKHuhcEjcy7Ha2xofTEeZ6/vMSmep1c1O6pRHhH8otOhLOV+QwWlV
c18Zt5enYvpHFyRBocE5s7TsC8MYe9vovTD06/r/nVEgq/v8PmWqlDbjVCnGSU1SaC7ZH03K8PLb
qvApgDJO0SSg21hv0QE8xdYs/vg/0q5rOW4dyH4RqxhB8pVpkrJkyfYLy3JgzmD8+j3Q3fVQEO9g
r12ltylND4BGd6PDOZN6Go1XuxY5EdFGcdap7YZ6kkaKcE9/RKOBXAjcxrYTPq+DM0K9LbUgr49x
EIAuC2vjIQYxyZBDUoIx8DAWWNttI3QWxxmhduwaqTCwbQwHzlEoGLVL9UCLP0gJv1dvTgFo0oUA
ZpMoKkbDFbKAu2XXHPR96YrM6vYG/nbyGqcIfZsq9hjiHoXqsZB2Rd07xHjt5tSpVFNwazaqOe9X
xWkDms7LsV9gFYZguIpdQDyD7wtdv9bnFpiAtheJsK62z+u8ug/qURXdYsJH9XL9MOTLr7SuCs+0
uoc/sQdnOZxeVMSOm6mGXtjGrWXvRlHHNPv/C6ELjxlSgVy0SpjeNZ2JKvK9qR6UCawxPwb7Lsu+
xvrL5fVsdGi/Oym+y7fL0D0Y2hC4PJKdERRHcHS71MmuqgOj2BK3ngv0UOfC2y4a2s5acJHZCuPl
19IFxvxA6Ox2suCwNoay3i+Oc040lWOg5yTDG+KG7gI32i0wRweQN2T4fzLA2RrQwNYLJrS/UPtZ
BGi3bXt/K4vOua6SSHqpZ3jKjd13PZvcsfmidz+JiHZUoPt8z3TVhlGXxRJ8iHVQulM7+4Vxe1lN
tq37eSWc8VhUVK3C2EBAYQ2IyzA5Gonsk0gEZzL6yCBqOyBfkNN6147Vrp5UQU1CdB6ckdC0ogjr
IgZ8R4WQofw2a3caXlO9KbTqTIk/XuPf7oPvLU7svovmKQeAkQ/Ehn0dRPcsu44ZwKBuHBGXw/a6
ztK405kBwF7MOrO27V6NXiwaunGC3nbD+RMtOMvhjigO64RWBfQ5zA6Tfj0mXy5//7/E5GcB3AFJ
qIsleQ9j1B8X8DqDjAcIpSHwocG8B3YAhuOdAlvb/O/1MGYnznI5qy5XoACyRujeYu6z6Fel3M3m
/eW1Cc6Ib9oxo26wNWbYi+WwNF+MGNQf2W5Qm787Ix6QP7RHXdVkOMKavsjdQTh3sH1Nf28VD8af
z8MiSXOMtstuPEkF+DQtRaAGIhGc1Q6JMstLvOD5vqSHrEXJJhGhClw+DcI3TCwz+pXtEVFXLOW5
19ZL4Zi1WfvaYhZ+q5e9d/n0t030/+0a4TsnxkrT8yxBdNzVPybzi6ncL+HPyyI2Ev9rJSZ808RY
aFpSNXhKpIf2KXbt19izXenTcpR29Hrcz/vuZPzlsriTau3SQhkZSj0BHmS4trNjLoLRFu0cU5bV
+7KIWz2ac5DZy1RzWjl3zeKYLp8v791ljSN8j4RZzxlyOMhJGUWwzAdNNNOykeR/fzachQYvIJkB
AA3ipkOyZ3ORbC6NIbaIGsu34zkia6puWpgH4WdBqjmnSpvhSNjUVnNMg+FUn4orIPqCq0n6YnuT
IDTYPKCVQO6AJktZpkZD60RBatem474JQ6exRVNb21u4ksN+x0oRRhiDfCgGw2vAfqkpy4nox0j+
RnUlSMBXRIvwetajb0DquKwbm/EqwTyujD/rw2T9CGREqVxQxJvJHUSGg+XImeF2keH0tuA+berh
ShYLK1ZrlHqaJWUCP6TIoVM2d/U4CNzDtpVYieCubFyEaNDVMDlo3uq/RjSXg+xqvmuBPqfus9BR
r1pXPolyvtuOfSWVU5IG2PBlV3UIUQEdQ9z6trzrduQAjqbn/qq6Y+h++gMoOgRnt/0OXcnllEYB
w/uUL6yD8RDu3jDP4wDAFgbg9xneuTEKIbS3r8NZXbibPlt9PiuhCktPAMIg2Y4FTIFSFkUs25pi
KjYOSyeEbzgmRppTSULMX1btsR3lA40tgTL+y+b9lsGHLHaV5g2tEcQ2fnQzAj632yU7VXHmQAbi
2J+0GsNIkrM8rs4yq0jI5qB19/TmW1E/VcahT54uX2bBtvHRC20KOqk9Kh229DVOwO5c/ucu4/dr
4K5XEVn12EnIKs9D4g9T9JxaL90owkDcVrLzTrFlruzEWESVMdcyctfactuEdiAP1lVTC+G/tm3f
WQ53fcrE7NSkgvNtvRkd2fBd+S1MBuZRxsTRrqMdgx0jr+lPYReD6KD4ayQv9Uzyij2g9CNqDmAK
y66N68VtHdVJj2Is/+0i2Er7uMeNJqW9CaRH1hyiBLKfe2bh1OCJZz0Mkaf+UTl5JY576oDPsZU6
JRu8hMjI72ROaqN2jQm+v9R47mnTTiQ0cIi9lyt3bXlX9gL3vxlJm6DcVE3ZMj4gwUyl1MeSgj6y
CFyUbaW4Zno9G/vQFOF+sB/64Um9EsRtmKqaZAltOC42gKrs6Z6RQWZAsL5sIbYDKBMkohaxMPzO
I0uYlj0YuYIw2sIkVvsEFtEg+mQ96aD2q4IKBG6fRMq+eZtXEjldz5p8iau2gK7bj1P72KL7U1Sl
2bblKxmcdquS2s59jWdh67FWfsYzWQDqVrpnZA5JIHrCiZbEHVatDkMp4ynvkSJ2wvmYWo9FKHhR
i2Rwmi2Z8yxhagmp0pxiKu+Z9vtYfxRoA7PXH7XutzbwVUJpSJFDTFB0JfcMV6k4Fu5sID/KJvLQ
TPWyjIIATbAqvjoISrG6surOQJ4gjt1BWyInCYfI64ZGNK0iEsVFm1StlZgOEULB6MGA3pU/iLBr
ZtOOn/WOR4KfUMsl+QhPpXRPpGucyBKhDm8b7pUIzhkCyLFJewVHNATdtxoVlAS1/uqA1w4KDVIg
UAimuZcUgm3qyvXmcEuRZTQY0pydGdXwgcIYkdGhTpwjqqRu/VWOHfs6dIDqJGye2La2Z3XkTMU0
JP0cNgiRZPuulj06Z86QHytL4DREmsFZiyhBc3Bs4c2jTT9G6xbDJNn4/fJGboswDUR8gGkxeXZF
tDmXJKJ4EdBFD7ThJs3ovrMEJmJb+85CONXoiDp2E96nYE393g7f40hgHkTfzylDnM8UdGLIVE3d
tW59qrr/PBeHaNI8/37uuC2VKqaOyXpPaz2Jqk5L7qNY1Oq46VgtGeTORGPtelzYnRm6XpYxIhEt
K+/AeemrOui7av2UKnMQasax14pPY1kI6vrbjnYllzM/saFmoYWo623mggF7JhlQ5HQnujPc1u1f
y51oZHxT51YSmbFf3V29MSK9MpHcm9WnrA7kvHIkWXBkG2xUOLOVEE7npDibq6armTmSH0ZXByxL
dFRukmtWbjJ9FrWoJ9uTd39UQLF0PD2RJbEMlfOHADlG0jQaBs9WfqXAlNP+O6QNW9lvAbwvLHOa
ZWAMRZwyaI7RAnyaCF5Pm+ZtJYFTRatc+qUJEQkpUnpC1tZRlexRp5prGZp/2f5s2vGVKE779Cns
FVpA++iSBlTOPOD+7ZM89FqrOvRWui8kkcjtIMwyLQWTIybe7JxZxattNBe9YVmQ0W+vNG/ZZ678
qBxDB7D/gfCNse0aVwK5MKyLsrgwY9iP0V0CNke3nPQDkChLXzqIbNXm2QGaHK2+gKABgtP7y1Vn
0mzQDg+NXkURGVaKmr9o3N7qML+Xj27zGq8kcVbRVGdTs2JcY5lUp8QgO11VXulcu38nhjut0dZS
vZjR+oOq2gxk8vCujQXdP9sr0YmF9lUMxvPRkSbpVZFmeDy12W2s3dLWLZRcEFBun8tZBmePFjnM
VVNBTpFKt0VvuJNSeknROH0mGoJ/67X9EBvZZ1GcCvS1NI+ZjEZIUAoB3bJzJcXXD5iyjnaTy7rp
iqD8ZLmdL+1BOZR+EllA0XZyihHrRtiOBXLfCe3dcb6faOFY5NtltdhORK9WyemFpGMwf0xT9O9R
wyNZdjfZiYv8ZhBbYBNtDqp2Y86JO2m1wDqKlsfd5iyfZtmacZJG81my9o30tRHhym075dXiOCcy
ppWexwW6M9KrCQWEwgeEox8e6v0/79/5JRY0VwvUk294KRdiTXM+9V6kRl4BeJrQPur2a7uIMqab
Yc55ZXyji0xpLIcW8gfLFM9AL4srH9hqphOONPXjRv1em23l57OE6elciX5d1hqRdM7dVENimEuL
dxDwctA/jte3lRwM2jtScmBMLIoNyLZ58i9L3XRyqzVzAY/WJ9oo9RUGZIzmKDeDgSZhRT91yHD8
GpSGelNId3k8pYJDFWgq3/iStUUjSxn8+Nw8l/l1Ih0LUW+PSAT7fBXLDUMzLh3FXQecnzMlXqGq
TkgF+8eu8gWDpnMGZWrNKjRGvfcS5amI9xqexwv5opS7asoETo2Z4UuiOKti9mAGaipYlcLy1Oar
IQkUULRfnPGQu8FEBQYJ1cF6LfubSbkfl++XtU0kgrcdRg+2VwmnPlblo6yagdXLz7EdCyLs7UNB
EAXMQxsM5VyQWKZqa4U2Uuxhe6XMj3V2q/dPdofZaXMR+M7tiM0+y+KvbWFmYQ2SEqTNwh1grgNt
Rns4KoCY3Qsjp3eEVXz2jR/14CyRu7J92FGSsdkFRtrMplfRqSsBKMncaT7KnKJ057bancVx0UFP
ksxudGQ7C9vX4+92pwu2UNu2QWcJ3EWt9byMVGRovOi5eTZu20PmmI/jscsd6cRmj1XfQEoXGQ2/
vY3xAIyfVUyDAkg8sJwesWr4KO3CoDp0wfyZIReXO1H+dfOUDVkxDKKbmqwRTnGlBK1mMXtmy7vZ
Ha4Anx5kmAudQctafy1dobwtDV7J4+cXM91Oo36WqUc/j8/l1Qxc3OWgnNp9A3oEsGEWB1blkF8T
Ebva1mmvBXNXp0I8G2aFBcGRn1b3Ffl52QJsL4xdSyBqWibPIxgWSW02E0aX+vQxs71cP5TZZz19
sIuHy4I2Jr2BIvVmAP6RxJmzrsoqjbQw/+oOxHce2hxQq6kd5cbctU4TyC/mQXuSTUc5XBa8ZePW
cjlVoVEZdWkFP66GqQes1GM42kFoCNtyt3fS0lX8ySYQ9t+7NyKFMow1MnAAvNjlP1i+XnIBKvWj
D1D1cxkFLZr8fCrqXHzD4OLtD5rdfgvmXJ6axEOMTk/qmVOgGLs0+tElk1NqOVCfZCdrf+qRiWd5
5Nryi4rutU5C2QdDl9U8OtG4uFbzhaJjnkYIOnTDMSMRiv62Dp9/INu5leNvDH2pLROlBYlaGir4
S+uXSS4ItUVCOPWKMVTQ0xmdjkX8s+o8U4QJ9C8m57wKTo8aTOKa6Yg4uwNfOetMTjOXzb+zIhO4
B8Vz4ezcLpzr26tmtW3AC6v7YgREkIpRjb0RJ9rVrGrRoSHlAAx63J3LF0Wwgzz+B/AljFkvIW8y
CkfJdiQWFB43kxsrTX37fLWinJJmXliQ2YO45n8xEzPXMMBwDU5dMaXulmdey+M8sy61VtLp6Blk
Xqt/SHzrTvfyb+iZcZLYkQVzO5vjfmtxbINXyxvSKSYGm58egX4U7bU9uRvwiG7uxGDmwq3krI1h
aktlMXVX79/6bo+WN90bO7CSe+VO1FWwaUIBUizD04IFk3+IKSad5i6CE7JMzOuWxZVh+2Eq6oPd
1PeVFHaaq+3rqgiwzBlCdznfR/krqtL5NGB+X5DB2b7IKzmcVjRRWaSEXeT4gCoa5icmYL61AFwF
sXMS9C+i6WDR7nFqQftMyq0BbXCm8rMbD60mO8J2SNHeceqglfWShEB+A9xSfrSLZb904w3iUm8u
Fe+ymdgWhVCBoNSO6W3ODipqKjcjm8JMVZAbneyuOS6z7UvK42U529dJ+S2It3+1MiqSaWPaXT6W
d/8g6zQHFOngRIXdbiyM+mBrVVUxVU1BM6nJuaiqrKrJCjEtwSyF7paelaKVhJn2EVTRgoVtmqWV
MM5VjTVIsIsyHJBU9uhBcVLvYPsZCM3F1cetUB4xze91cYdl5nmRxGEEUooBDdMtadx51tyxDk+K
3O5kMt8lLRXZwU0NOQu1OGy7XlWaOlkwtza6svvGtVk6oce425O74qC54DnyIk/0Dtu8ZiupXKQc
01CjJO9xrXsg6lmxM1P9uo0y//LpbXrJlRjOSlWpkvcKICM9XY+vdUm/QhnU+TsRnIFCGJnmUT6h
byY9kuqqovvL37/tPFZr4CySSmhT1jpC4uyZAZjEt4kLMeivRDvwQVjtZz/3wt3iJ2sAQt8vepWi
WnlLWeB/a/v0GL8Aj9DTYHAbETe6SBGYeq78CNEWTat6pgjLTT/vouo20wU7KBLBmYu2R4fx0qKu
ZpufdOQV2mNa7y4fEruZl3aNMxIAf8D8i6ThjKTsRRmLXb2UpyED4txCdmPU+OAldpvczATKJ7q8
nMUIzVFBjo4MHrFBKI++2xwdVH10lcrDX9pBvluVmFFsVQvwWYxbRlfS/WQzQ+otcZglnEVqIVgY
P2ZDo0ppW4m1gUTXOlB7GgKIoF2sK4INZGd/4eD4htU+BvnlIEuDN8tyEsS2ggjXrk0nq+3GGZpM
uxm0Ng4ua8tmkzh45FRVB6+8jejmvdKrE9D0+nRgoySyK/uZb6Z4fE5udwhPiZfvGE6IqH64WXoA
5Quq14oMBuy3l+nqpuU1idUhy2ELd6O/oDFdew096uS5w8AQ86+h/yejC2uJnPWVu7Ctww71SXX4
JoG/R8qd4k+GM9cyuK3MMffVhKo+eHG3L7uTtOxl0czwdgy62jnOAqeFsmRDzcZcv88uIy/IrofI
kT4BTtuPj6EbvQr0Y9NtrQQyi7Y6qlTTLU1W4ZONx/KN2gK5Cd3TvcHXfAoqVmCsiGp7gtiD7xeK
Q5DPZBgQ9Yqxd4ZhtxAkCelJH14WTMzXk+DebceLZ6/2AfhBr+2xZXa/vMqfjP1wog71izvm1fq/
s/82t5uxnsSgIIQDlZR+PwEVkWjgxUKj/eVTE7gZm/NkdR0Wy2RjfrcE6F1/0/Twnl3u/Z0QzpdJ
2ozClolLLIc3Ek4lzQ9DIvIqmyXYVSDKYzcntpTWetEPXkijQ7sMwYxLZZdqkBFAWSrdcWyNa6O0
jmQYBdUHkeHnPFoMNOfIVhck4errxAwk/ZQod1IpsMCXtf3DfGJb6VMUs21ET5YT27eRbrlm9Lkg
dwk9VmEtECeI4T7MJxKgFNqGiaiKvVgYfaj0YPutzx6x0p0oh7ppPX5frQ+DiqVWjGWfQd+X5IFm
95LxeFkHN6eNzuqBbqj35qmv6JhUBKEAI9NQ3fZuvE49HRB09woyp8CfQJumfBJDbGy7sNXKOEM8
z2022yqMxpSzyoarec0nmMYr5T69QbfmNRg9BJVWoUjOeCh1Ww6wxGgKgE+ev+moUclfCHJg08P8
NmGoi4bUtu2IgWE40BFaHyjaaKoDGXeMR6+un+J6P023logvRCSCM1UdtQB7ZihArMxeOgC2GoVb
Va3AHm7f5PM6OFNF5dYstR7945pFHdWP6G2hPk+i5+u2sp+lcJG3GgOd0GY3awjIkUU11SfJlw8M
6TRy9VN8LyJpEwnkDFSPJhG1rRHqS6N6IHl6p5uyAEdBcDw8D1woL3Y96ug0XOS7Trux6ZVEBCIE
h8OjR9rpbEsJ04BMbgOTjqfIAuwTIl2jmT2BuWDm4GOM/fuIDPW9uSBl0reaYiGRfCTH9DNDGxhc
Y8eqLLOn70Ul180OUfR7/d8F4qPrMElCMtlQiWp25SPgfDE26xTXxg3alcZAcdN95kkeQ1+Jj8Lc
lOjsOBMF+H6zQUUHWn87+wCk9SXTaV9HyVl25o7N9UkTOlOVH5f3WCSVfb4KGKOpx9RpjjzHPH7L
wdQURZ4mZt/YVhrA6usqZj61tzh5JSVrSEPSBu0uBE01z4vtaMBVj45h0IOX7K7/PgYmctr1ToS/
8S/xyFkwt6md3hPDiAGtaoRg4CuQBk7NfULzzKkxARqOKugsy6soBsa2mLqMqedH9T0L5/ZWCqmm
Rt2I6D8C9zcDW6pcG1yuYFYaburdHyWg1bM4zjZj2nCZpwH5xlavd6lkuopcHy0jCi5rzGYzIZqY
fx8mZ54VGaPKcWUMcGzxEyOPTSJHB/hg5JencD/fEcfcoaPQqx4ncGIJL+l2xuQs/oPdjtIezhyl
7NyzdnCrXnbdXceectPXzuQ26KGt3SggfgTCc9EUP9OXS0fK2fBEGqgN9Ub4V34Zaq8yBNdR8P1v
e7+6KFJhF7mCsSJASVqhr6Hc+WkKm0QQm2xKWb0SOU1BqqeKJhnwzPEy5qduicANhw5hgRv/l2jv
90nxeQNjsKRcaRBORs/ysX9mpXK6ZwOc0o2KCXOUpp9kyxEDWQmsjcq5jTCcelPOYElLanptXDuD
Zjn6fCIi6Jh/ic7PK+TiWWKOqWJI1j/o2uGRwVTa39jorXzK3enL5Yu3barPwtiprnRjGFUtNkYW
e4EAcT426rMpPVwWsakY56vNj1iSuiEhMZGvGEeQJY99W4L3S9a8v5PCqd/SLmPUluwNNf6oTVcW
FqC3yzznneIsFGDM+nwo0c4vH1mjFrDFdibo1a0AaWjBq1N0KJw1quTS7qQKCblSB78YRTGucUw1
ci/vmEgKZ3aWZRhlE5gT3mTuF+up6Xe56OgFl4afIQmVZVzCZUIggLnDPpZ9WrZ7oLn7qT7t/2o1
GlfCWXoQaUhzC/gCWdrNJPWaqN7XuijxzE75gq3msVZ7abaGnOGCS0XnSZr5mlTWdTuAVCON93EV
BpdXJfKLH2YGkrCQkwoQBqMb3rN6WH0rPRSgrAkB95MMSJayJ+54avbtV1BECKytUDxnHtLWVKaq
NAdPuU2IYyiOvqsP/Q75AoxuKe5wHD+3z+a9hYmWGhOYojSgKNTSuGinjKJFTXXkU/VdflcGw/47
ceobMVq+wEbxcJlNUUx5y1LgCZxHMbW+PZii3gGRDM6ANOjvkvQWuaTOB4gNkvrHFqRDQNK5o9ey
V3jltSh4204VAxzIArG7CcQz7lK0kVIXZIDI+GoGzkHhL+grSXaNZ+9Kv/wpkrd53VfiOB9ZZ+nY
DBTd/WNPr8K4PQ4jusfSb0UqHMzdfMWtRHFOMk0jGdjiNkthyS57aDeuHboAJdC/05sCJWIj2V2+
ipvmciWRuwp1VytTMqI2E1LdUxbwLkvlUaVEcOO334srOZzKF1qCZ02PACc9MK73oXAJYpzQq8Gc
ot4uIH5UA+NtHl0UBW+v0LAVoioKKCA4h6A3ZdlaUQHARPW6sUo3z7+b6evlXdzOYGm/hfDZBICk
KFlZ4Ka1lcPaJXJvOQFq1ydedUhPoA4OKoFn2E7ur0RytwDc1ZWNwXSGhoAGtSdGfUQxvE328f1f
biGfXEg6pUDefWbsf14+xI5Bgrz8dnkLBcfEJxSahJBCn5B21Oi+0h7JcNRFBNzbMehqyzhlT9Oi
0C2T4iYfyY6R8Q1OvS8OyBgAu0lkNkQL4jSeRFUaGxli0CYuA8uQ90XafrKr7tPlfdvuIl4tipmv
VaxbWoMcaT3emNSzMbuFmTUw1wAEEtP8xIlC+LPUQUbEq0UoD9sV1pVkzvRXymhIs5oSr/6cA5rK
2IOOvgIprq+4raOf1DduoEEQ2m/6G7BkoLaK+WD97SW1Wu5slOOix+jrUufimPfzwahVQXyweXK6
amKOyLBlgKW831HJ7Ft5sdB2R6ZbuXL14rYVgQ5u+pSzCL7Q34Mu2+hlPI57zBDExr7XUqcLPxFV
1GDKgmousiPogyaKoumKofC+knamgtxKSz3pBMjTHXFjyzFvQnTqS0gQlr+Kg+rJe7lwOsUVmqiN
syJgMkMhFVl25QNtY2hHJCULWBA63LfuJg8S4MY+JVcA9gRFFkNBjeT/fnbvRHK3AS1/GAZpgeTX
K4dEHZ3GAi3gd8GV23DT74Rwit+FJApr/Q1myXRk9/VrckyuWaXCRTbpvzvod7K4V1O2xEoalpSi
b3E3V1cErZnJf3+YvRPB6fuSa8kyxOjTL/o6AD/NCZp5xNTdo2DbWKD0QRfP6sC3L85SBW1AmRth
d30FGC5wenVB+4tFibYYNk+gfG/+c2UopBA2xCIq5gM/twckVDA7zkArByC4J3fZZzEF/VYQsN7H
N/ezklglStdqNtZX2k590P04UCLHdKmvg4jjHwgu/eHynm6YKoJMsWYYKhqRCd+HbEyoTGbMa0ZF
+9XIa9WNpm5x1Fn+cVnQFgz5O0nscFeLmzujoO2A7RwBa6wgEAX+UuNKD5LbIc0v/dR2i58j+pZP
oS8JFHTrwfZOOBcXx3nUY6KjwMyP116Re2CbHfO7f+ZJxi8aENwmv/EWVw2KQH0REcNun+tqk5mm
rZYuoc5rGiW62NPEIcfOeYNVo07rJ5WTPFWedGj24CW5vOEbHuLdkrnwwUqrYY4WjPoO8U2Wv2bd
UZ3uJkvUIyJSIM5eIvwnQ8ZI31sK6qnaCYugy+4vL2XrvftuLZy9nKWMhoUCbG/jn3rNUb5jc2nt
9R8Equ8EccYyaru0jjVcB7BRuCDt8ockccZpFpzNVuTzTg5nMePMqgBFBgeALMmhDMIDBe9O6PWa
U1yVHRqya7cAnpdIJzZN2lkR+VfGhA7pouyhE5T6Grk37efLByVQhg8Fy1yZBiBtYFlG40xp6aKD
zs1TEZrD1gMe22eYwL9QZFPmG+ZLmi7LyNbB6v1mAJDJV1jK6nNxMNDKbhWOLOIE3V7Zb4m867HA
4xsVbNK6tx6RpNDaKyoq9my9Ltar4h2OJSVWakqwkOathR7iaa99JQ5DRQGZtDC22laF84I4c2wW
XRoNElomVHLTYNhKGkQTnqIt42xuWHfhFFZQBtrtQzmI1Z1E/Mv6JloEZ1jtrCoinUEFh80vfc7c
Wji5K1K1t5u8st06JsUkC01ciDmM7//EHOGVttMxnBu54ikk0aZx5lSprVnOWfhZyld937lqeZ3b
IowS0bZx5rSp485MOqxpiE+1fWOUD5ePRbQIzoqWpMwTSQaiy2LtNMxFLIdexKwtPBfOgoLGIi+G
DGugwRKofh7EnnwgXygKojibUygyAII946uFAxD8QiIh4xyiBde8nwtBnXDbXf++j3wBL1pkmuQ5
Dh791E6d3Vfaczj9tBpBDC1aBnftZTms5krXMNNJHhPlpha9NkRGTOVufTnqEQgRcCVlMt6B4dgB
V8bDIuluZhU3WVrfxK4c1V5ovc5ARXAMEMBfVj7RCtnnqwuryZMd0wYrjLT5aTCbnRIvAhFMtz68
Q87uhy/dhcoADuouY0D29ICn224OoHN70Ywgu4aXxHC2YJIR9+QVtjKTRmfp9rMFnNI0dDT7Ku6/
XN61fwnPz/rH2YSwS822zXsWITOUrDKQKvhW4Ioepz1YML8XT9bJ3qle7MdfRUojsBcqby+KMY31
GpmuRK6fwrlzM5Xc1YvoaS/SDM5k1D2KVJoKzUj700KvTFG7lmAZfFkPvGL2PFIEj0Sed2amuUAC
BhW65F8+KrYbF9SCL+m1Wap3cQe/mtSVO5JACU96epW2aC54XKbd3wnj7EXa6cAv6TooRRi+xIr1
EGrRF7OR/CkDolXZPS3lLBApMu18cS82ayqr7JkvH+un0itvC/e7YgA4UPFl8HcsAtUXHRtnMFKr
bbO6QjAJ53sNn3JDjeg4gMzj8k5u5VnX4R1ftFsaewFHL0JIPff62W8P8zWje9dqlziauxyjypn8
ymuvRUBEAtfCV/FMm2SthNS4ZyxRhSas3qnldnaszr7R8mF/eZkiYZwdyRRtCrscQWwMFEO30fXF
VzPwayeV/TBUVDSCJLjTb8Ara2s/q3GfspdAKllf40k7qMUouG/Cg+PshpxWpIvGmpnGcGcHCeCP
wcl6qH1WdWKTHgChuBL1KLJ9unDLeUiwUJHoPMUoCKVD+6I3SXWYrCwYE2IAe1n7hTrA98sHJ9hJ
PhOUFyQxK0Y7FSrHpdlpogqe4JrxlHfNOJMujKGFtUwfO1sCrG7+kP8JZ+X6lulc/FGgAioXzHjY
80sXHeUMeB2JqHIhWgtnMuhQ5d04Y6+UJvdJ8Rxn1FdGEZvoVoUOa7GB6q5YmE7kR6hTQ+vjWoKl
7/xwVwYYrZMd49pEkVo6tH/AyPtOGOeEG4WhLkkoiiPmyE+NJA835VLZzmUt+5fLdF4Td5mKkhj/
kED9A3sU/9C86RRjrujIcI3I5ypIvPiTqPX2X8LS32L5AeopBHF9xbinkH98K69OJwtoSmy2IxUW
/IXSuNKqWVZlMlVIiDPmOzZJEh5MfwJZdBXkO1Fb1HY8cF4a56Iz1bSBZgQXLS2TUyR3c4qW7fxg
tKfSxriHLlLLbeU/y+Nu2Bgm7ViyvHjZqIGNVDWmqwMkeVyBprDf/dECnuXwlywr0PO3UOrlBzV3
oCZ727WvjSN16fX/o6dm23GdxbFlrzwJHaNMy0cE9dlzi16e4WUoHNR/qOkYwKIy3MzrXxpkfkY3
eRWslKnDpZVygX4ex2MfIsj3NFsKBhSeKkV3SNK7ViE74Jz0Grp4tKeRE5nqaYgaUfuo6Eg5p12C
SToqM9yOMuoB4d64ZniTCYHkRFI4C9NFxFySAopq9b27pN8mwHYQXTTRsu3HzufIGRgwx0ZYC9Sz
aCvJsdriXk56EWw30/ELJ8aXX6c6icvUyFkxg4G2ocHeN2/y0+SCUzgghSPs+BLsHT9qvRADDDRa
RZGGkm6tX90bFNZ39fuA1l49oBiSEPXzs326tETOrNiFrfVyPFFvyKr5PpqayANVwkvaLvFRmVqU
XqlaugWZVcfs5iq4fCdE6+WMTFNiTqBYmBvPAYyfIIsQtNGPyzJEK+QMTDflY1XYCfWqTLmPqO4u
03RlZ1bQZHBOUn8EtMlVSaqny2IFCspPupKhLG2rQMjaRCQYDcBqTJkpQv5Rt+PH39eAH3SVhlad
Eh2Xbb7vfZDh+uWT7lbHBh2SA/olE998SA5hAGSAh8gFfM49Rd4sRSN/t7cFY0yis+Ssi6KNGWBl
gYKV1rcKWZwi+zTZojqUaFc546IpZZ7bMsw3tZUdOmzR9/bj8rlt7igwvYmmGJZm8gzDcrWUJvCv
kI7pNF+R3Cb+rnYYbFle1DF1Lsva3LKVLM4jLMWMHCqBQQ67qyW7LstdK3qobT+zVzK4Y5Gl3rLL
EEEsIodb1QeUF3ig0VrBsLzS+1zo5jbjlJU87oQsZdTGhD0A2mS8HcAh7tRlsrfj+tXC+1DSZLeR
yOfL+yg6M84ZWFORqnLOMnVtE5RqBaYQySyB0Vc8xBoqfI0k6EIT7SpfYqsyaQAGvD1iV/Uj6gVe
dJ/sikP+ACxLJ/IUkScSaApfcusmdQH4LzRF2vdv7HQ6mgWe8BxxKfIlLaZts1dVMM8pksm5hoVI
lrnYGt74euwWQ+rWeuW0vQh7XqAwfEefJfcVyAKwtKTNnST6H9Kua7dyXNl+kQCJEkXpVWEHezvb
nV6Ejso56+vvYg8wlmkd8XYPMGhgYEC1SRarihXWekgqza2q2BmKq9xwjaGVXLpNE/KqoJT/fRUB
RnlndTOBYTaq5Bzay0NjqMd9fdx+Gaxk8K1dyQDE4AA8NsiYDsGRXYN14VScyB1yhof5NMnedLKD
EszIVLQKrXmq0NJHh8Znc3DKIZBs23Z7w2pNgiGhINzQ2wiGscXo3XIpQFVt3TenAehUgdM/hU+K
xKFIL5loSsJgpF2HXSTH370kp7S68HY0lM0eZ8spfsaa5DUi20nBkORTFwxaj3RMT8KrqMRMpao4
Si+L8yQqaAo4X2GWz3A82Eq6lF8WJb6YpilZCT/zd3Ed5m5tG7A26GgWIqulZ0yrOsTHwZT6M70d
VfTBtPf5JLtO21v2Kki8TkluBKUB2tEW2WL1Wx3EjmpL+Tm3LfyrFOFCxXpelAsILT06XHOcAxt3
yvaHqzJ2aOtU1w2ydLNXHuREOrKNFC7X2PZxqMawgkt/VQMHO+rBTTSdqr9Laa1OTLhfYF9r4yaG
tlvpvRW9RNFp6SUdNtt697qLwoVqyzgimYnqZpTCJFmJm9TS/Df3CnuKJ1yhidYdYTze4Gi+mocU
I/o0eIv7IT3YSINLzJJE/cSCrZIQvGBUiLPsp0S5rqrbYjz9lTX/d9vEou1iMiMESMM/PNM5+vWS
5JmPkJdedJWhbV9mHmRr4lu88h5xxHQaZNAEjKnm+VfLOutM9n7+H8b1dVGCgagHo84XYPOiuYZc
aYfILb8YnO2PfNd8cpoG/7+uSjAUam3r5jBxXuT6bGNStX9OZFyx/8Pvvi5KMBNBbtAuMoZ/cGub
HxhTdNV7JNcfdX8+ySpK0i0UTEOmmiHa6vF6LT7NboUGr9Ann4EN5WS3ul9IM4CbD9lXA/H7LbhS
i6FRFUtPcGKcFbQ9pscR9Wh5b4rESIhlWkCugisKXHLICFCHsk+aVPdkEgQTMfZ5aeoUfX5Z2V2z
2HaVNnmR3FmuvjtmSKzSJrodAEQLq+AUtwYewqEJpIAJQJqcDDtzu1HicLdL66/H865gWwKooeZO
HU+e33QGj/UNICIPNop+yeMQYpIevfOH7IZcB+78uL9eyZaKk5kL8mEqEK6QOJpvo/lxiiQ2UPZ9
wVpYwFKkVYXtDOfJDdXy0KRMYslll1fnv2Gl331uh0vL2z/5iCAnoGA2MPEGP+S4p3e41PtbJrlO
YqG20ijMul4b6FHOnpDGf7K78FROiCHa5FvWLJepVg9ZKYNBlcQTYpkWrAFZbScwGlp/jMjL4KQo
1KaSp5tUGYVgomVZFICZlhczVZf3tWdeBBuPf7Gl+rH93UGp+/ytKssD8SBi7+YJQUYSRkqtmkAf
Rlj41BfWBzbWBzZrnzpiguaC/lSK7rB/lBKHqQsGZbDrmswTgt2BkLumS44dCZ6ndpBpqGRpYrV2
rDLkgxdoKCQByb51szt2mx/rn0Dbxkyd/aABg1B5br8NskyRzNeIddtxYqDxq2FdgAD/T5VwHn/j
VFroKqifatWRNXZKrrxYybU6Cn6oAMFiq/p6emUVEpPyPx6U/zprsYYbtJgJTucEvfqeBhTT58VR
fO1WPzbO1+Zo3jYSJZE8IUSipnikg253ELdMT3bxqTRuRytzaHZrS4usEn0Uc4hJOtCpnGBaQDF6
rS6OHik33UAl4w4SS2Lwv6/spWqaVG9baGNo3RbhLVOQ1TX9RcomJtU9wZjYjWqwnjfHqg+zy0MP
C2PU/WE+LH5+CD3ZIIVs9wQDotf23NY2GLuKMcOwwdfCqlxGs+O+zZCpt2AzumYJ6siGRyNR7Ohg
3CGSHKFkGWKKMKNNMWojOBWr5rlcPk3jS6KEEosk0WnKS44rFajqzuwWHT0rWknApGEg5R7NN0EN
HtZ8HB2rzz//p10TR3w1u7NSQ9OQS4YdohWSu8mH/yZBiDTCOklBOoPHTxXcwZM4USAJlbanMl4D
NTEBWCjBEI0mfKOVefqnmWIIC9GGBx4I9ag1TnHLgU+DW2mlWxKSUq4wq8MCUW5TTwFMuF41/jyU
R0tNj02mOZ3eX3KaftLD4TFrHhcrP4zl+JWBhWAEAIREZ2TXmQp2I28STkvBcymYQedoLoln33IP
Rg6Fn73IZlhlOipYj6UYVSsMsd2tMvua/bWJ7gzzZW6ok/4FDI5prE5WsBwoJJqNMWJKaRlvByN3
o7CXRfkSo0sFs5FUZVeoKQ6x9e07vJGeY39yLLz5LMxwVL/A5eVVR/3H/p2QhcbvEoZpX4W90nRA
+QQFrF/fML8FwBtvV4il7C8SwyWSZI/9MKNNDDdQRSu3/QOD20smY5uTWF+TvL0LYzWURjdDRqYe
5vi6DCR2SnJMpmBFllwLgqLHe0jJy+LQVOgRH8fHNNcwhdU1fwE3vNY7k692dbMjWjV2ZaL0qdZA
xrCCaxhJR9elKExcuXZCa5F3uMCjeZ4yePzhu37W7oqzjZRDcx1emecYbUeYrTxiftStbmD6fYkK
SqyXKViNYilscJ7BX8IvnzUv9fMXDGPBkHmhS77x+pNEIPdde4sV7EYzU9pmPAvGGJAezrX2eege
tPEyZacl+DSRZ6vyJkNSaJPppWBBMAI/JAbXy9bQjwmh9wG1j5KFye6XYELKiZCpG7CTeQR+4PBU
HOgB2wniw2FGhiI61XdoNv2b86MaA0OqaWqEiS20Lc2K0UZDOQwXBzNCf+uAvGyGfuvqFid4Lev2
32wBBPKCpVlA/7TBNvj2UhTgQUyLGH0XkXIozob7DbRuPlORhekPxYf+7PPxR3be31yydYBrqcJV
bHNzLBECA9INmEmRq39EtvZgnXO3v0meIi+8aT3N9fvn7Aqk2nQEVl7gy5zE1gGvfwP/+8ocgGcC
0SUFW5dV/EgzYCaEx6yXDBJtvp6oSUzN0FHeoWK6aaww6lwlJnC4Tsax9IMvSHMhNW2eSQfExuBa
jobJdV+8kGuJgs2elCzOug5YZoGl3YVK4/Rs8PtqATtOd9BaZNeqSoZLsWV11jIFJeqHiWoKt3jT
YfZ15DDCn2mC1haUAHlGl7rj3wzPriWKCpRQi5oz9xwtBdpF5KZUYgA21WN1coJ6VBWwfRtOqq3Y
mVNYD7X+o5ElgGQyBGtthEtihYrdoZnrY18bztIhmxZ5+5dtMyxZ75VgosEIVRHgXXZe/EG541OT
uVudul+zNxzjg4z9aculr4UJptmqgyUZuxg19EwBosu51q+LODqPiiyTu713ILNSiW3YlojrErXK
lC5ajNgkmv3CRHFRLT+UJgqb+9u3JQdQDPiPabZuW8IZEXDeUTMJ0cKoP9P5opcfIjxF92VsWuG1
EOGISmOI59mKOO7a7N/xjjA04txzSqn2TE7G7UP7UYabtwXiZZqGRTXdNJnKxHpZW6dhEAV2Cxxw
8MTFTuvo19oF8MsoLw0+u6nP1qk9l0B2iV72l7tl/U1gtTPdUKlhqMKWhnUR55oetF66+Nr0qCbP
+9/fCsDW3xd2M9fsOEpTHFlypof22J04cWDzN7SB5lqMoOrdlAWpmiNVlfYvZRk6GVXdPDn8t7UI
YUiEgSEjzlC4Hw4WcFZThI//n3LS1rU1geBroQ/BtKk4xM9SIwVJHCIqPbgKsntt0A5DejaK5bS/
nM2jf5Ujju4vljqqPUF5scw+1PRxkLGk8aMVvd9qHeLYftIb+dInOJMJ65iPaLpwutZr9f5oxFRy
a7csA/AOVKoTBmoiMdnbUiPqphRoq5SdmX4amzOVdd5uHctahODMK82oW9VCp3GQ0KuFLucCiRAb
CPetlUr6eLZ2bi1K8OFKaTRTNPKmZsPya+1Bi/2gtNFVVjr5KFHqLS1gBKlPW9MYH3R5G3pNbTqb
eYQLmur5Hagdr61A9nTd9HorGWJiz1xavZqR3/XmClXfCk+w8KepHuBkXQ6Slcki6U1teF2TmOTL
Bh34Gj1yblp7novcKWM/Rzlx//psxpPrVQkKAe55C0NVOKV/YPqzw5j6ig8CovEA4sHrIkWBIdb8
famS4xJ7/xaj7auBguA4SK/T+EM0WJJlyfaO/4BVKK4hKc7aHohAVaMBu6Z3h7FyMwwi7a9DJob/
fSWmZJ1t9wH8zthftOrjnB2sRcYEtC2DUQOUYQj3RTZAcFHPpCywFNZHXgPs7VH3yt7fX8jmXSWv
QrjZWC2kiypDU1Am8cby1pivVMV0RwOMnsuxsWvJXf0fF+lVmOBNozmMqoIHwsOn2ed4ScE9OXN8
tPJudGQ4i5tpT7ZamuBU26aMiZ7jwdT6QN1yUz/y6KMBpisDcFBo2f28v5NbocJanGCJKpMVBOUz
9Acfu3MK9ABwXaFbQwZltGnHKQAIiWWBrVRM1lVtGwdZhag4qHWnLOybzmDMLaPmK1AsZaZPJkyw
EfYYdDRJJ8MrkothoxCZgOmn+RZV7d+4jNWqBJeRFxEQLBhM3pzO14vaDKjTpf40V6egrvwqjyXy
NmsCbCVQsBOYJM0VpsDjmg8NqgElRuxe9FsAd3F1rG6ANUQeq5vouK8jm+ZvJVUwG0pIZuCDI0VC
1BM4V830ef/72zq/EiBcZ4WwIpwS7CPeSZxUgkN+Zt8633LG5/QQPP5Nj9d6G8UbXQBKmoxY0EgP
avatpL6+fNpfk2zPhGsMrOcAvdXw8Cx6LNFzH3r735fpuHBvW00r5qlFvLqYp7p+DJZroz2ZkcQ6
bA79rnaKCS3AhpIZ8ZKpeEmE8bkOqTON5MEukG4IhyPAVQyPAWe9b2I/Vu3rdg5Micvi+yTGs+sf
IJQOlXHEcEaFdYbDeBmMGNVW+5Cq5DapslOKlIExL5KCtUwdmWA/LD3riiXA2fGBWW6CyyNwAQ94
nJ5TboL/IpnLLGqjaZ3w56CwRLQTAW2/1MHe1R7N4CrMJDm4zS1cfV9YjppQRWEt3tbgVDpYo/qz
r6bv6jjdGGl0KsLltlICicXYCgIsFXwoSKzajIg4rUYRWmbOkyAoYnpATTulRv4VpDuJRDs2sfjw
ZMMbGuVcoovRRt1G9VzVrPVopoePKi0rr7MYIPf1CA1gtP9olW15wxLLzyZt8S1LGlNtXfT1LxBs
V183pVpmWutlI3sYWv1iz7IegM0IZC1DsFfgD4vnGtf9d0yweIW3nKxnesSw5QXZRYk6bkUEfKIM
03rEUm3RVWeMJGGbTSOA38IT8O+vKR7c8sT7pooYKgICoiKvRAQDpuv2sISEi2mvUgou1seJSdzl
5tG8ihCbK2MWprYZjKMXjU+acdeqkvY1vu2ibbJW3xcurhaYxsAytfVMQ3XIcswa5pgINdi5y077
5n7zUFaihDuM46BGqwzIVZmtEwE307J8uGV3QmXVZF5unJpU/QsXs16eEN3Uk6FEMXrk8eqx5/PS
t4Vr9wRderFlARxSOma46WzWAvl5rqL6RuuzVC9QPuZ8AXxaDYUQoFlx9hZZPLpp49eyxJgma3TD
VJEagTQ/PaW+dW/cc4zx3zPTiStrU9u+w6sTFOxE1llqmGk4Qd7qSADeG1/xISH1QLxZTmjH9WFP
NQWLYYCtr9BiqKZ+15zVF06gZzjoaf/aHeUkm7J7JsQ6IwP7yNTgKufLTVkd6uBvyivrwxJsRRPN
QFwlOKzM8NPFLW/7I/jS/fioa1e8kpw/yZIZmuRuv+uhjOYEg35YE+/yDW/RoH3Lo9IBGmJ+Hz9N
PgfCDFwZNrDEKoqxgN7mbTPoCp5jICUwr8b6xhx+7JuSzUfEajfFjskIbpQsITQx+NJ+wIzSITs0
31TNoY8jWuXIieE9g97vfakSHRG7KONiyEjbqKOnpV9M7aJ2ku9vxcPrRQm2wy6qAdPc3EAmhaNn
N7Z1OxuX0JCp4ubFYhaG7W0NVOwiCo6aWbWS5yM2D0S2vL/AvJ8ept9UH/11KYlEN7VhJUy4WMs8
qz3YTFovTs8EwLVF5WrWh/2DkckQ7lYwdGGMUqLuMfAygSr3XOqdO5JeImaz2mK9rkXEvNFK06rV
FBuHagtMew6QVzf6mB75YGaI8WBQmaC8z/+Vgk9v217kHSjKZMx+NyzfMjbEkYnLzBF6ORHNdG2i
OssRcMKDjPv9vaZblOF9h25TwlRDFaKCmuRGEmd4o0fL9aJQJ6Ey2KL3R/ZWghAMFEGsKI0C9pKg
uWAA1Gqvkt7b14oNI/FWhuD8A7SnA2yC4P2D6ZqDfgr95GNQAW2ek+SG9yFaupKXQXf2xW7uHSE2
3kFIxaPn+m0EgDczSWcdT5XFvMvUm6L5sv/9zZ17/b5YfaF5O8+aASzYWf/cm2AYbjvXkKGayoQI
CtAXcToODORAvVE92lOTY1wc/K1j/7S/mI0YBme0Wo2gB0oxhOoUI8NPvnCUzNQHrbtxX/3CXNfv
jjv9z6cY3woUlEKfDJoZ/DFuU99mz0p6Cpdv+4t673e5CJvZBF1AqI/yzV3FgN00FTpo9OBvG4BM
oAV0cIOw+txoqnauZwrYKrA7+Psyt7TO0gihFFV0NAIJy0rDPjSKgheZzGslPxsy9LxthXhdkxD6
DRFJKS3QSWWF2r0N9zoiNY4+J8k7/70LfLt1Qsw3YTeVkYPNLc0nFK+UpHbIUDspAGv292vDlr+V
JPglYyJDqSY4JBSwbrtz7S6n+AW1nvK7/kBQh+EERIGffhw0R8quzg/jbWT7VrZgImY7b2IrWrhs
jp3WH7vOSd3MUWMHgLRuduykSQaJToqVNKXVoxrNz3xKafSnc+aVrgVYgRKDLQP6E6oHxatPBTia
97dZJlawI3NOrMiONYTVzHKznnklSx5INrtxEJwmm0lraxI9FbvmyyQxC9PCOqkT41iLJ/OMjDYo
qCcMtzVu6P05dMebsxTrajmQT2ZwT6PFXbnk7DZS7k1LxujHjeCOvoht9E2Q5nFZh4htrlRXBVtx
eQRj0In7/v6btHqzZUpW5ktsnq+APZL2KUyJUbnJvX6KvOJjcTLBIDg+R1fAsdlXEdmJCZaF6kVp
2gVw8xflaurvaXnfU4nLlK1IsCp6aCA92GA+ZGosF+WNc2H9BQ7JWz0Q7Ekx90VeUaB7sTvWnPRD
D/YJDDzmR/AEo1Qte/zLdk0wIbGddyUNUdCb0ICphvRQAhw2oPOfvxXeLEtshwcYTlFnJVRvQFdg
5I43ymNwacHrWB4YwOD8fV3YiHLfihPsRbGwMR86QEBMh+ieMzZ0jn0DlGxwj9qejOxAKk0IPmgC
EFqg7HDUE07GXR7Ni+loCOUj//9BfyS5xWKjvApo1lpLoOjDYbiMx+QAtvHnyW0vJbIn2Z+31r3d
SX4nVkEIgtC6syO01hkdSKqr/FfWkEe7ST7un5jEYYt98h1agCkroIeFsRyVLvEWo7ofreXQFuFp
X9RGovztkgRLUVvVoLYN+BV5+ik+LdfUnw+6Xx1lxcLNqNRCT5Cl2wbR3pUz2i4Opk5DtMOzeMm9
iWne9FhcAzDbXW7mk0zeln1aixP0cAYpVlz3GKpt+tFp5/vUlnkQmQQhPGz0XK8YXgpIBXUXjNMe
o6fgYN9istAjDhpObE9G+L35+lovSlDAitXp3HKGqNG1jsTVPRtt6ZZH/foSOIkDhhRDahW51RMd
5Vomt5orpbciLWsx2Y7gfv5o5BVQW3/l+hXmiN0iu4rSH6Eme+1t2eG1REEnm260QJyBeKPEhJ6G
QoNyT2Vzetx17K1KdF8mm2bKTMRu6sXMc6diN3b7dZmfo/LZNmTNv7IVCY5sLpV5zPgQWZddAlV3
2+JTB6H7d1mmj4L7audxKecUz4gwQzm0sa9zdZI4fck6xIg3M40uSmsU5AOtgOO/w6PcUyNJeUYm
RPBXZVMbS9MhVmL214l+GZYT0V/2t2qjpGDRlYqJIW2R9Imlh5DBL1J31pzSra71o4mCliyq2DyW
11ekmBmcG5bRKsP9MUfg5Q7FOSr+vF0eq1mJENRriJIozRKMRLb658BGOUb70srSw5unspIhaFea
DurSRBgSC+PIKZWfJhoU+/q4fy5bnm+1EDEZ2MxNMGBQELbG+KrWgH7I/CXNnBAgTPuC+PV+d/1f
VyMWonUFtMJljpKSXdBjSJ7s9G5p7iuauzpgHvdlSRTAEjyRVrS8uQ7xl6VkXyp1egkGWabi3eHo
6J1CokLV0LEOvjFBhI4YPGcaRoI67adBZ9fuLoWMNu19ZCcIEfxdXpMpWCJjBNQ1PWgg1vAtz3Ty
c3TqAVbpyQZvZWvi27ryO2paRHnQTaXXAX5mTj0TCfwlJpLDka6K/4yVmAFME31DywFefPQRlBwY
mqVQ8eNgh+oJpu4PlUHYRMG3pTW4W2milZ5mnwbtoZKxWr1TNuH7gl/rGyCftxi/9lj80psvQXHe
//3S/RJsjZX2NUOf1ODVfPJc90KM/pEf8ZkXLPk02r44mRIIVieIM8Uy5hCEU+YLTS8GoGyVUuJv
ZEsS+wHs0SrKatIGIHlE9+Q37nDuYvwCcfD8UZYKkByQOPjWqaVhmC0OSEsvSvIkbW54Z0J/KwC1
dd4/ztBm81afbXs02TDppdcX98N4oKQ6DLafBDJOk/fJvreCRHTxPtNZ0aq4n9oT4oEjSq+upTvF
NU+AdUCLsn9xIAJ6zy5SZE3JGkWc8SSq+6mMlgHtjig1YDoTaEvmffaNPJvPA4hqwLp8FdWOrANm
++j+3VpbsLLt2A0YHOowcmIfzeKSD5K+Edn3BQObzVPcaG2PnJB5PU5gRYhkKcvt6wTd0E10YOPl
91Y5MOa9REGLzpeUXC3dbZuhzVGSbZaJEOwDzZLCZsEMA1Q9l1HstjAR6rd9q7C9Ua/LEHS8NEZM
V6PM4TUKGMXrAPwD7Z8Tcf3W73+FiFmaWhmSNCjUEtn/+eMyp79II6Ng31yHjgkZTMqZBIr19jjM
jA2DqQ6jF+SYx+rK5wrDBM7+Xm2ex0oG/w0r/1aVplrOS4K7Mt+R8AQSrkKWYZKJ4H9fiTDnKQ0T
bUQJVf9Bhs9Lca+n3/dXsblTho6pGIzlve8Ks8iohE2CklaVo+rNom8k0x//kwjRCwyAjBj0Cn2J
jfUjGYC6ELWyjMHmRr2uQrT9UUWHltrxgGQLsx2Nk0u3xxDlmHN4Jp9mr/6R+MULfd5fGL8Nb2Jd
rsgrqYLZQj8f7XsNxB1JSM5k/jxXmG00O/1gLuANzrT6aLDsFpy4sumV99ObgmRBv2kfgtN9ipCd
Y0jRzSWIQkxtbJ2cmuxqVGji5v2k+J2uhbdGpqlujzKsY7IqdwGA8ZwtFrsEVlR43ahVHrpkib+/
Ne+TUvwXMlSUKeryJhFLfE1N1LnVUz5FqB0Up34IzsX1P6nY7EU+BPzu2SGIEy6jaZSxmTTwmaz5
lGTPEzvVVHOGNHKHP240F0QJlzLpCzVQ2hZVIvWsVl864+P+1m3q8mrnhECWhKpOBsbwGmjao9pR
jxihYyQP/02K4LBSlGiigeJ8NJIeyZDeGFVzBSbv476YzYCC8WZhwiwDA8eCBYu1pBvtGK3Wxvcl
9keVOJbiqanEN/4PdXuVI1xFvYsosP77Eo8NjhkHFONr+7b4PYaLt0bh/thf1qbVXC1LuH+qStTw
tw6QDi1P90kqaQnmvvydZVl9X1TncUyGcISO9fHiKzR/7KP2pVDjC1vSY1e2jlVmh/0lbW8h1Q1C
DR1N8SLvIq1oPbPWxvsjOSlPvGlnOaHlNGMO+Ho4O1fs6Z8lMjf30cQ8PXBH4INMId6I+qkhQaAO
Xjw7+S0C6hNzSXysPfVQYygq9KIbIhtW2rxfrzLFCQvQJcxdxCiIe4rjMH4P0BTaygpR/Pzfnd9K
hqD2KansuAngj+rIhUPqot9TDdEhdqfyljfzECldrGxZwg1IQmZEIa3hAutngxUuHYElJmtEkAkR
9H5iVhENzCw9zJD5rVV79hj7aSVj2N1U/9X2ieoft0qtV3g3Ft0VKCqD8JcyLK6pPoYdp8tx9rVw
WwkRuus6xSS6LphCNahSC/g+ozdH6j0FsD9BRLcvYvslbL7KEIJ3O02IMrcR4Ek+8Tdd7gfncgS0
mg0Guvla1hEnFSfcK92a8wJMTYOnhxpzDVY6cZP4c9N/JCogDXPTaYh5mdv4xY5V9GYF9wqmOfbX
vK0r/y5ZbOjVQzVijU1Kz4yaA6ZePluYFmWVrKbHT+f9VXsVI1w1i1UwaCXyPkU0X4jWukHAHuL+
gRW634zZfzxIsZfXjPpsJhWyDO3sZs/VAeBBAK9oMOO9+CAvPNQf93dRopxiG29bRXYIDOfRm3K0
2UaaR43qtC9CtoPCbatbPQ4HRvE6XuIfwOl3OwudRlWZXADu7JOw+LQv732xjUdQr5dBbDlTjbHH
yFA4QIYTHclD/bW+Sm8q5iBqHr3G6W4KP/Jlj6ntnWRwMrquMlvl+rp6TBG9SIYBJTCUV9Krqm08
NkV/2j78NjQUoa0GI6SRpXWDZ7fnhtyl4LIcJHHb5pvjNTpkwmFZaQ3gxDTgOFbdub/pTstVf66O
liRjsv3CWMkRdksb8zQZNXjmJHZMUAH80j2MHL7YLsp5N9Ps8MaD8i48tJIt3A5DVoKF8NdWgb6b
1ojkOQql4piu3qFxucMFU47903yStURJVyqY/zIJE30OlN7LPxSfyNXkRW7/M/KY212p3xG4PqK5
7vDHHYqCpgj+wAxaNYl1ZfD6vDpkRgPmzvIQZVI2h02lX+2m4AgU1hMlrJH54uqCQXovfQh+jPcc
lTp0hyM6FpvC3b/eEpFiqYlVpU6SERoKHKVjVFuAnk0lRnHbv70uS6wyjWoMlJRw4u99tGKBYTXy
ulPl1+fMH09Sb7oZza2kCaFVXA40jiiiceM4EVCRat8ib0641eezS3EN2oDS39/ETee5egAI109v
wN1X93iehdOdZSLc/zIQWcAvkyHcNGY0gA4nWNZkO5mNRn3DrR/AZAmsQdI7U+QSgJYWR1kj06a7
WS1NuG9WzzBAOsOylHRwcvTh6F9I2OKdfjSB3Li/jTJZwjUb27JXFy5L63SvonjKjMnJ7CzwSlof
w4Z+3xe3rfqvr1DhtjEF+6lbEFcBwa2cPqHeui/gPRrLb7vxrwSxT6AKCxpqCuJIPHT7DzrAs3LY
xsK5sF/h/wM2kavAu+AKM6mcK8p8P3yjWI3ahgSeWq1SpwafcJPfhBpqk+rP/YVt7txKkHBQZqIQ
Nanm0gvHofICxQQpkKYlku3bVIeVFOF8rMowpyrJEGMY+aMxGgdD+45R4iuVdY61jKXkYbF5wV7F
iZbQ1pPJTnkWul3u0vqlLUqniiWOenvjGMbZNbyh3/N5oWLTkhjhb1n8TJpveSqx5tv+2HoVwH/A
KmxSMuQKKgWmlifyTLfGZD65rz39imMaWf4kyXxsHhEvtGuageSqaNnntKvGkaICFVjFjabaR0YL
J03uRqX0h6p92Ve7bUeyEieYdjI3aZoDc9ujd8C89rND0TnspfMBbeRED50i0QipPO5qVrsZpvGc
VD0aHTn/OacGj7zguQcReXPMbrTz/uo29Q/ArpRp6Au0RNCrDgVlpe8W5GD1D7XyPWh9SzY9sql+
ryJEezRZ7WLGNfbPZJ/atIQf+fCf1iCCXJlovoqyMkEcphGnB6Zo0TitDD1h26yuliGoAQhytLpZ
UFsLZyc5/8Z9P9DbKD9zbh4+emXd9rbEGElOR+zFT9M+W0DTi9PBcMrQnSMN6YDp6/72yc5HuL2W
FrRFpOD5aLH5W5wkLz35q3aS1d7xda5UOhvHkRkdLJCRA2kot763AXlYInORWCLZfgnhSlJHrLAz
XB1YcYewi9nWTqnJkkGbHm+1GiE6QQoZxV1gBnod8JgduzC/dkjjtWl6M6fJaf9wZCsSnF6S6FnZ
99DtDPWbPjC+DPPXpZKB/chWJDi9UcswPauh3Frq1v0C2LtwmFSnjvrreAp/7a9oS92YqlFiq0Da
o5aweype3UWjsNRbAJBbV9Q1F0mItWlB1yKETdMxjTTCscKHf5/d7sInF+JjMjsT0i/gVpMc0dbm
YabUNqlqEBvJwbfKreC6TAog4r2CndvCIyku0aVH8L+/bzIxwjXFi15pawpNCNPzUGiuvtywqncK
+3Ffzvb5vC5HuKsTCuZJZxSjR1rdicwHXZXkx7ZUmqmYC8d4oGkBgfrtfulmn7awBiA7sAInC3Lf
CNECLKVbkIkR7HU3W4QyHWWlDugctL5m9lP755PniLXXaxHOPqzTBqU4rAUIiwfejzWj3/0w+DrI
nMxbWeCzrQKvOyeoQKwjMA2Rc/EIUhFADtXU2Uvsp6mTFY9leyfogD2ZvaaiDRgAT1/R3+qVmM0u
678w1uu946tdOYVBj/Q8XXBATXcVly9ReGgCydXcihSZhuFR04a1McV+LDPLARMZquAbDq8L8MpH
4UMf37HWV6WasHltXkWJHVlFBGaYAXbHm4Dp+ag4LYApcndo0KjvKA88EE7c5Wn/qm4G3qv1ib1Y
Ua6yrDXhV//BL8EcnYW+0OhXftYAcT4YniazQtwTiK+9tUThVo1jGdpGgvdKdg5P2ik+cgxErO24
vzLZbgr3qjETvMIjaHpJ+mubdA+tnsiYN7bdxOrIhOu0zH2bUZ13AN0ER/00nAznI/7H6Y79ydtf
j1SWcKMqANsYtQH14J2uupcgJeSo9+kZCIHH6KeMXlS2fcLVCieWTzG3fantB/QyBb/2l7NpH1Y7
J/hw4LCFY/nbwVpnEpyC+ZDK4F3fTwlw07qSITjxuu0nuxjnER1HHie6yI/RR1Rk6ZHzsRayZ/9m
R+VanBACGamldJjshXv9gJIYwBtdDA0A8jzwpkeiOdbdUfvQAVzGPuvP+5u5b6QAsfDWDjIk2Sqt
QPwAI+ZrBEjAcfF5LoxrrWZuPc5SKsJN7QAKHEXLjQ6jKJwes5fQDBiWutz1/nBpnQRPTHJP7jhk
yv+HlW2zmsNWEoWz7PS6Q7cCTZEdta4KD/RVz5buDWgZ4A+n/uNQuMNBRia5bR1XUoUjzQKalgY1
Uo88BA8cc53nwYy7+vLPMLysuXj7jhumZpuYNlbhc94eJKn1sSYNHroI//z4VPOm3Et6Rp7AV86y
QfTt+/EqTexRyHu9s5QW0kZ3dhdUJJbr6sSOBBxSfzxFw68iIkJAiqscIF9QGKPqwhAD1HiGlp+T
/qsUUHzzbc1MHW3TQIMhRIQYMdvBiuo2x12fHZ6uH84cTCq8WHfZh8nP/PDwNy/SlUQRdKRrZsvo
dUi0mkPb3zHyYFFJx+HmNXtd1O8DXMU3ilFHOjrbRzTrH5Lwc2lL7Ibs+4IrpoGp9aXyf6RdV2/c
StL9RQSYyX5lGE5QtCxL9gvhdJlz5q//TutiLU5P7/RaHxa4+2BgSt2srnjqVDOhgf8pqb5HpiB4
4vy+rYIczTLBN2gAtHyuzmSOG11qcUWofDhy2ziJ5F23fCp140w0AREYR1WJBlAFyzfYFYUKRArw
8v2OtvIsDJlnz8ZdcRhd/atyknyUiypse6if5wfyYBxsF9tTRSHNW8Jx5a+4AJ/W1RClBExLb8ux
3eybtUNHk/Y6VN2ZTyMIdhavd6vD8qrvrMZZsPYuuH4THIe6vQgWnNralTbHPYrojQFKOD0/Gv2P
ZV0FGimSwmiM1rdTaVXoDCwV4K956Xb2Xk4n5/93FiZ2i+wiTOSCVN5sHeN6dpopWFtRhsJryZ7d
GNXezesadWnuswZYpsk1A5SdkeQfCEbqQVrlKG6JHeph6xqH+mOnA1DRJuDJxOs4l1uNi5ElCuQm
zZfB/pLW2Hrw+SMX+C6C8ZZ1lNm9FKMFYQFplyvFaRqJt/a2QOd4/gpX+C6H8VdTOym2XI6IqfD2
aIe0csld7VO8UXkr6pBydc8A/ZYM4jIbgcf5vWV6C+pPAg230MXOMbEmZ7uiExyJ/sUXL3kjhFGK
XLfNclEJQin07hLLCaUI0OUlBOamG8GWkejSUWqTeJ/ntfyB4iNKCu8npDew0cg6lOosWmzgS6sv
pAELuHwXLYJxKdEtMoF9o5J1KOIF6BHVPKaKepxWzTMkEb0+/Zlr98goeSL3IRJqfKypyRwbBOCL
6Q+yN6x/vfwAywi2d8aoelPXcxuuSMEKrfQkUFlLqHCPhmgEnK/qm2/DqLpZEiXMynDyyL73NGyI
Dw/T1xFwkdyXPF3QbxN8JBbVZlQ5wk4L1dRGRZj7Quq7ULQAW/CBWMy0Cix7NIc6eiqjecBCK4lk
Pk64lxsRhyN9MpeqYCt4tIBEgRb4XKuXsE1CHQw6dNvmgPU1oQDMI/p9xifNcxHqBTiywHDwD1GP
VvHjA8YU8Qs4jWU66sN8+SJDsTHUc/TbVyDwsGi9z51OFMjQ93BxSe9C2Fh8VczeitSu8kijOK3u
lmCCzv5p8t0qok/mfviNJOZz2OYUaQvBdY117Ed266TqY2l9TSxBqMDLh2308/9zbxd860sVNYmJ
WAHkLjCnb9MysWcfwn36/Y3uAowyqpPivyLyEO7z2UhmPQWRw3YhFK05NIey1g9LWrglptn+X4px
gZJTyWK3FWaPw6z7WWKy2pq/Y6ZCBK8SnYb++8YrpMPSF/2CMRy532XmjwwjNsnj9ZPwEt2zb8V4
BUVrm7SUEZOEz0vs0iUU4w/pi+6UpqO5fZC7ork2XsJ2JpFxEItpG3qZU9gCZimKvexD5L5JHayU
BNyp+xEfRaA/rp1AiwX5pwUWGzYHnQCvwq5cjB0mYHJQTDkFToeIzsV/Xe9CGHdU91WRzipVemMI
VjCRFCvZ22r7iBU9B8FHo4bt0mbQgRfLUMFMyihGbjQWVg0jqc5prkHLE5JrrM7yaju0WiwMXPk+
EOsCZZhxUzZZ5KmmtsY81wj3tPt1p/pNMHT3HWjkUEHYa1/NWhCLcRV/I46JxeIoNeM8BFxnburc
7cD7vx9lNCzm3MoEoni1EFvdyGLuMtMN2VbpuGiEPeHmbDtFO57spYucbElvtcQKpLYK+ng8tIbq
rzb50Mfc/AHMC0zRA5ItHXFZ71HWTyDMD/V+Rn2r/B/AhvybNVC7Q0WQYG7q3KRgElrL7AhRbtof
7eLT0h50TdCj4742610E45XNEPDMaQBAM7Y+LctdJ3Iv1OteKD+Ih6GJKCehyHB+BEMNy6wkQPD+
20bIggwdC/GGo0uGLRpfvsthyzxJaRX6LKGPkOaqb2XJwbLtI4Wut6R/wDzaPxGpTotieFEsUkqu
LdmIZr4S0fpZxUo51DbI9ylW3aUAW1S1H4n5EUdGq2Y2NSUWy3FjDGtZlikGOez8KUsf6vK3PsSO
wFpRp3vxwTZCGMtYSG2bRD3CwBYM5e1B288g+DRulaPi5n7iCWup9HauyWMUBNsFpyhuELAPavVc
d7Vj9nLpFF1zknTlYbKbL6k9fYnX6OvaKidsNvGuH5hfFEKqCkIIAKMUdgChSKBYgBhSDwf48E0H
DEF5AkMs9tT+pAQlits68t5wM6xBSAPR2LDCfSAb8YxBUZtFiwqCNm/r/VvdbdzCxWqp9QWMHw/9
cXZpSUp+wQ6QytV+XT88371vpDPuPVstHRUxmLPhaAbJKd+hCxI50XMOpn0kz5i8aIUNGL6GERnM
UNi6g0nzc5OgRHggZAXUmMLedBDUgUOWUllQbuv+NtqJQP1cE4cizn/k0X/fBGYysfthiYGtSoBf
Vp5qURbItz2UMtlE1iHbLEwR1FPFkFiwcWob+ca6OAbWwkeHan7RlV03le6g3yeDaPyOe6yNVMZy
q1ZhYE4AUitjN6rPcvGhYHMjgPlOS5ka65xCgPxovIKLaE9XdICw51VzC08SMhHxdZG86QTgNSqL
UFy1XqetOeA4QPSrup3TBMlvDXPsN3SRt3Qofujdh6zdu0wWstjmBRDAlk15iebKkf3MxwJ61+gc
Si0830qeKuLEEh2TBTEubR7JkwYDq96iefQpdimVC3hXb3v/7aWfRCVnrn8iRLMBCzax/I9540qc
FCTLqEAN5JPSS6VMjhSrjtXvrlsTkSDGdfR1GuWVhUbVbFBGwdmR7Dszv0FlUvDZRIIYn0HWVbMi
E86+7Q9GeZMoAXAsjrSIXgB9Qhe+6f3mVKZhKw1GJGHl3+TJ6yEMgHd2KzeXnUnxyD+Gm5SO6FPR
T3FNIBNK9EZYDq2O8JZYizOup9FU3dqsndC0nErENSe4RZbObFAMaY5DvLfQqp25jd3asB3FuDOU
l+t6wU1bNSR06AAB9EfYPWGzKiUAn4LNSsb8KbzpGw90u18iD0QAfusujvmBytxWIj37xubnhZlm
S4/Kumb41fi5aV8x2OhePxbvY21lMO8qafI4TytauVdvhn4Xpj9t7aEOn0ZNE0jiepitKOZlDVqX
5YqFWZL85m0NN8bupEAG8ZOQ4J0Xjm0lMU9LSlcti1MTb3hOjlZ2W4XY5pa4llo5Zgy+rrDYd2a3
i7Hg+vpt8tzZRjALq8qMOMqQSqIZZ74Oypd2Ca7/Pi+X0mQTCTEScUpqcK4RxmxLS55hdCEJ77Ri
9dL2Z0k+0GxG8fRdCJOeyjnWdg05akBFETuL7sh66qT17vpJ/stzepfCKDfUGo1DBUXIcUcDqMzv
X9oT3Z71Bup4Em1I5NYTtqdiFF1DhK7XFp7vvGsPy23lZq4WzBiLUPe5kHf/v+j6++kYXa/6VTdT
fUWKX+ZuVn9Rpl1ZncomAH1NojVOkVdOr4mWa/CM4faMjN5Hk41NlzqSOCMpHLssAbCr3SZSjit4
3a5/P3oA1shvRLGUVyXm0gsrt9G76n4ly92Ur04dvmB34TjeYsO2QBpX75W3ZZAY/ADo+lzvCyym
WCU1ArdLeNsOv9bVNzvBmA5fQVS6BxK0CYDFMJFiZXctEIo0hzsOPjZSBNHz7I6+7NFpWREehnug
jTDmIZdLq3WDhRroEI5wWVjD+xqvovqgSAj9943/UMO0X5A1gN8PvZYkbLzUGg62JBpJ5IsxbQBU
UDVC5+VcjEF6TNspEBOqpYPhY2+dvzfYyHBd4URSGN3GXolJVwtt9DL5EeueU/LQfoBHBQDvPwdh
+yKo5IOvEhvAPL2qWrfLq25ntyqgSpUqujO++dvIYoKkSZLjLi7h26XYkSKvPtQ7So+JovTaYniq
2KFf8ZFwYiOSybW0aZhBLY1QqSQ7Pfqpgv6QiAYEedi5sztkXtGQkTCsdORbtEuP/AeJgZS62qfm
p35ofVq+XfaGKegz829Tw7ZY7BsFOodF5lRaBJpmY0LI+VQfjFPzrBROdFN+UXysm57+h/fLNX/v
AlkQjr7kpZwXSP/LTEYO8toC6Jm89FowZk/1tL+u+tyoYiOM0ZUxavPMpF6/V6xvUho7mTQ/XhdB
X8+FOQeiTUd/28ANMm94TaOsCUNcIJ2qT45ZQDe2fmBtBgqcsK5/xDCPGCT4pQYaDmA5zcIbp/6I
ZVBuSIrD9dNwbYVBF8MqKtjs2O7LMCVqqczo99jTsz3chs3nPBU8Jr672MhgbqxoCTaAYwsI4pd/
NxQsqU85HXSwPJnY6iiIl0RHYm7OypNxnSUEFGA8dNRSC7J5fkmqUgQY4irC+7FYNABYJUk4LzNK
0EgWtX0WtD61RoNApbmRCmi5sNYW67IMtp3UNQU2ZNQ4jtne6Nqjbc5Bg1y7k3NBls2/t3dBF2Hm
QrJaA41aPhzz9UdvnULp9SPa9i6CiSzLUa/yooRS23XvNEXnrGnnaPj/62L4Ro6O6qElphAAW8/9
LDBeebqkoB/6F/gXPdYvNYYAFJdaOeNr9nJdHlXgC5OwEceEKKrct+3aA3dtxqZTkRfSv0Z16mvD
c76iMvjPdWlcG7eRRr/jJlYp8yRd2g5P1iK7ov8a9R8gULW1jQBGEboV2zCWZQFyI70pouMiAnMJ
Pw+jBlGL+e4mghp0hgOGNG2X+ZEfflYeo9HRjm/fSGDm3ko31z4RY4PCaegwfg1nq93TpZQqhjUU
r0QgIT+gbuXWwEHsgXk4yF7qR54II8f9ZCZWpiMbNVAWYdxS0pV6ONOxq16yfWNug7gQ5bt8K7uR
wcQsZJLJPJg44XBcd7R8a3yaXRREULwVt3G4RmkjjHlgHXJrZUygg631I4+/ZjIasmGQxqLKH9cm
mTpw91hbbl6sqExbPTYGynsc17f5+BBbxFfb2b/+oPgp6LuUt3/fvKjVahaMLFOKaBeRw6ELTARg
8V7di2w5Xw/+HIdFji8J5jw7qvh6+FBq3yYRTbTwJIwSSLpmgWAAsbJqF0dZTQAjXIJ5KD4nKdTC
aJwxzF/jwXD7FNW469fI/1a2An4toumEbVeOklTkUYecYFZ/t2btlYaXk0hk2rlXaClwiJjG0C5W
VnZqbDXJCDUHH88N5q0wixfu8h854ok3w/GwimDkIomMOVSnVO9sComRs/2sfbOjr9fvTfT7jDUE
4ZqagMAh87L5O2Z/5UZQaeN+l82NMaavJdrYNwr+fqO03bhc95k2BMY4CPB+fKu+kcPEXWNh96ZJ
68v/wlCU/egsD52HGrOf7SIsbfzItdk6kGyIimS2CwdtG5O5bSpPsr9XxeKhqSrSNfpaLpyGjWkq
C3utTJvtpNRToxlLBBHxATAyRJM0RyN+3ToYjJM90NSIylJcwAs6N9h4jdlWA3Ty5859UtucDGZd
eWAvTu50f91LbkEcC3shi52o/cD3GeRtVbMiawa7QBE8zXkZmThgeSNjQwOA4kG/NyFN8dOjcMEA
dQoX1wlcC4aOsCYIk1TnZ2uqXDaKsSi99pXyraQ7K3UtX3rETLVvefWtCGvAVfyNPMbrWtE8DINc
ll45nRL7RJoflmgLLF/pNzIYgxvVdZulbYmg+d/Bki5IbsOHCGO7P9Ud4PYB0FHX9V50Ksb1rkVp
Ssqal17dpp8GbPbu+vm2EaPKeF8LFT7VRJ1PRxjNfK2saCYS933paW/lCYxae0vj9Hvdaw4jeIiF
ozI8O6ibMnaG48FR2qlz9SBhZujDAmx6tN4Xw8HK/L+/OLhecN2jmgh6IcY+qaPdF3jS4B4rgkU9
LX1Qxh8wtTpmIEB+DriOzZZ6+1aLTIseoR2MfYsxnwlrPFMiQiXzbgo4c7Qe0GCzQbZxflMJ+m5q
a2NAbLYOSXaqC8ExRL/PKLXZ2q0Z0gGxxPTa5KUafl//ElwMDgU0YXE7seDKmQNg+8xkDgnyM7rk
TwG5pHXX+g0G69/WxYMHOv2uIG5dfph3alDci+we/dKsITJt7EuEHQLNlEbPv4n35m629GKFajfA
2MwZWFxPtf1kjN+q/iHUHsfOcK8fmPdm0U4A+sV4i44YF5+sa7ZEdQbLN8673sj36hQG+ZR718Vc
RuW6Dm+IR6TBKxosYUmV29U0R2PhG6Fyl61NYMftcVxrD5sXflwXdXkiQC8JaLuB20AewHpfzG9L
xazZpV+RHBu2yacCq5L1ThSa04s5/1K6AV4ziw4042AszwOcvF0kdVv4M7D3xdciclbjaBS/iQjU
c6nyZ4JY31QtUVwn5pr7WnvAjhe3yBaBDnBcxbkIRumzvhiGUddzn0KrM0wRJ7+Hr9PO3On72A9d
++9r9JCnWphbot0TfKVzLe+AQcaKU6Xwy95v5d4pdNcQouC597YRwpgKHQgGqS+HwicIHMLMrbAb
9Lqm0fD0QgU2Ehi3UFigzi77sPTb9tXOvvQYm6snzJYX3yRFRq9GE7gJziMCnZ6KhSg2QbrE4gPn
ZsnTOB9KP4zGfyrssqwTiWAJU4jwrx9ElFOcwgS+ko2XhHFcRGBswFdkmt4l1QSynCB9oOwiqdee
gMP0MMhEYfd6BZhc7UY761ePbb/Vy/Xb5Z6WEFO1gOyXL4hUxgSuuLXLwu/GcAc2vFOuRrssKXZY
fRdcF8UzGSouVMVTttSLYXMVq4Wqom5yv9b6Qy3PN3PVHfS6EKyD4OkLdYDga4LW62ztjygxGGJj
qL297G39rsqPpvQLxVqPgC9gEe244B5qI42+j40riRLQrZOhKn2zQ0c+NN0o22V26Vy/Ot4r256J
/hUbKeAJ07pyqQt/yH3Qcu5qEONfl8DTAyAaARhDTwg7X5jgaO3VfIoNfBwpvrHTgx5rjmo/d+r3
62I4GQf1gn/ksFElyWzSYo4TJzmWB8Vrn0KUkDCHTUkQtckNRUaXGjnWemzlMUZQw1rwdcogr5Uy
TyLTnnSxN8ejq9rVEVUnL8lKV6/lfasOhyjSv1w/L89/bcUz5rGQpdWejAbDAlXl6on8COR/i7qq
+lk21ztrrf96yy8qIiqyKw2ASqRYrPVawXpbRj1CgBwstKHtVvHDWP99/x9CEEArYHGxCBLjc3VU
ZhhPkkFIC0oHCkgZ91EAXr5dtYt2lUAzuS8MsTRCJwQB4Cs4FyYh+ydjnpV+RI2Up8dfZvn1+lfi
zMThQBsZzCvGCqRh0BocKL0J10P3nSJSKUGnfWheR1CZSN/iMiDHHAXiv+fpPBfNPG0TVVTSGnCg
kvJP4cvW96nxr5+Od4HQBQ17TAF3Bzvb+QVWspKZYYWlr0nytE6/7OXL2H67LoL7rHUZPQNTAQEg
iCXOZcxFNdVgGi987d4OaPE5/0HbLcOBIkJEc4Q8W4VmmEonI6CDbM8ykeymrRd8rSJf/WYgN7IJ
a0IwY1z13z9yMAW+BEgcAL3Yyr0dJUpttpDVv2IAyVVkRweHxRsby3PqWweBOKrMrLnSVRWUg8TG
gAJrhjUlG6u5naHpPl0UEu8kd6oRBVAi0tqdTrmoicm9S7xllNfRmLgo2obtLKFkDPVT2tjPU+kQ
qtN9XGlO2D5ePxvPh2GxEBw/xYRabHovlUVedk2FCW2UtsqhX0DlaoUCR8mzt1shzEOesFFosgoc
JzfzXZYnP1J58e0U++Dsn2raCoapuC9rcyTm7cYt2AAGC9KMpUUidIOZbTczBSooEkK/4Mb3d+Oc
m/VaFL6aZaCRNu+mpj+QRpSictOT7dXRq93ISS2jaYmx/qt6lCBr6u8Td/DAROgPP9LZqWr/ukZw
ip1gadrcHw3lNiK1MdTNLsT9lTc2tH3d98fqoDpw1N7fA7yoKLrHGR7LxtDguah0quYJrhguq93r
+h1q7l6Td7vrB+KqOMhCwXiDKtNF/h1JM8gBOhiLKQQ7yjo5WFEuCKJ5ItDWJqoGcwSPyBjavMui
OgkTxJum5uKV7Qt1/Xz9FDyF24hgU+ElXCtdjfBV0tRZ7NmZl+OUijwurR6yhm4rhHFKeVck4NTI
MedRPQLUR7TvRbazjd2QBrF821YZyHImwd3xD2ZZBCAKndJTnOvAlNarFlpx7ivJ6OgxKphl+LhG
kuD+uGptq+hM4PMghLwoL2lqsqA4S1+SHVBKwKbaje6//alZ+YDObYUxhzISLUuyGGSrCmZ/y50t
Iibh2oWtAMb+TGVZkWbpELEDfn6wAzpgrKHda/laoO76IDaFUTv3Q20ukDFFXQktB4cjHHy6T0ov
waCaqFTGfUeAWOnAMCryRVDULUbSdmkG0519k7Mveff341ro9G8EsAZnKeKJ1CbSUFMOSBHuoz77
df2hcqMuqJgCwBu8Kv53rtA2ibWlkeEaJredn9oD5VI0/AaNf4AHxXs2L0eZAKVHfR5VUxB7oTfF
fJd8KSS1BruQl3yhm3Jyr/nd7+kY07LTd5lXukRwwgtFYAQyDqItUXtZJ1n15l9FIiOTSfxxzkSf
6hKJyYhhjKot6Qt4xWt0SO8VDHljf/Mt7SsPX0tn8ZTvoHoNhF1lwdHYVoEiWdqQyajhK/3kDHnu
5KnpkEjUvBaJYexsitXHclJryDnnF3X4Nqv7MRTxrfJkoOiM5VpoyesXayjKvlXtLgbCczBP5vwY
509yIfAXXBFoF6Bkj7q9yS4J10ozb3VrwIxyETpl+tlsa0fV9tffE9WmM58ENcBUzR8h7HMChssY
Sl31FOX3VPnz8KCp91ii5C7dyRYOBoqORC3UJvipl9Vckmxqvdz8mfcv1rw6pujaLvEgzJHoH7ER
gtpwr4f03vQgPIKDL9AAVtX3pStC6V/YUyrIxsA/hmJRgmBRvgXpi0Rf5dZLJfkGk2FOE4nqh1wR
REcCYcroO5iMI1KsyWyjalW93viE1bKeqYiIvqj9ulCAjQTGvnUqAa1dl7ReBRyf2jkJFkhLB3lV
vHGN3OvKxjkNRqFBVC7rYDK9oJtbulRJ9TbFlwkfpubGDkWVZa4AItPVVUiRL4bwzFhP46FrMGau
3EvZk7p+un4Ajv6COxJ8LSa+OODkjGWhtJ6tQvLWiwn50ueAKhSkcWwixP+LBDGe1OjWLNYL3NTk
SveKl/mSe5g/gU3MNwEgDl0RGTvv4rYHY8xAVWVR1ml1i6WSdeIUVnHbT5MgauO5HMqLCdQ1Su+X
jS0l65VJSYsWHdDw8W1JNhKsIHPNp+wzMIhH49DfitqevIuEgdOBvUBVHy2Vc2MQd1KajBJkJpbu
5MtPEKc5kykaeOZKQQFZoSNdaK8yepHnPQG9Qtx67TzsJbSD7KTej7Gom8+9Qdo60bFw2dAIO+DX
SiiIazPUYtyZWEmoOhQsk2FCyCniNxIHuO1nRXL+euYPO3XeqCMsbApBKYMxEslsq8ksmw1wR6Vj
VL5qP0710/W3xYu0zoQwgU9UzO2qjRAyga062YP//db6lDsBpXDM7l3t63V51HQyhu9MHBMANU1S
DnlF4yzre27lbtpgExKIQIioJ8lxsQZ2RqFKiNAYDTYGVJLmXWmk0tJ4vXKTRTtsY3bG0Q0TX5Zu
k04EZL7kEtWBGVXB9QH+YRPVT0acXKHMNpTQkd5rb1QXVY1P9a4K6v3wCoikN9z0oPkAdvX6bV6m
TBCrqHQRCqJzRMzMEzBhPibsyWi8XHPLg7VTMPhSONL3Fdweaowx3ukl9K/L5HxB7GgzcB4bF3uB
G7MWdBcVnWBwrbNdGZuM4KfdvHjQhOutuZJQ40WtF7IwAXhuRcy+IlLeKg0ITOj6Rahm8MmUHMs3
nxBAu0esJwDDwd+HZm/xJfqjBqwm6/vHKk2MpAa2FDgKTyUnMkVOov2MJwwv6TeTiLuQY8PAm4A+
JSIZhBrsGaNBKwslVxsvqfxmfNRjT2sEJXOOl0EHBYtwTWCrLHAZnV+jDf5FcJB1jWe1606uwSlu
mK9/rxM6wdCIipLU5Zgm9k6bVVwB8CSDQ6iQfT052VPsEV1krXgqgfQTXwiM0mggMmdZTVLK2Ctd
Y6zDXXerZ9wkR2xWB/rccO2nAqD6PpA8UcjJ+0hbqYyNTOchMUltgQcW07TTPrOfy1o0LSc6GWMY
lUpaYVrk+g0ZjjKEF98rp7ZzlTua9qpOYTszaNpPorPR32UMMkKr/9womg/n2lHamGDSwTuLuB2r
W3dZMCHDboMPRASAJQECBT+NzhCr5wPJZgNwthUL95YMkyvSt7psMQdd5CKeqUtGcNhE9DRQ1cGi
dQQGjE3UrKTFagKt9uKbxVX/QRXJxRQnUDB0BUT0Oz/FYJ+kTY7kvnyku1wj0G241x8EV2MoNxlO
CugciwBswjQzK4zVeRmGR0n+aKQvvSJ4dBwZNIUE+xDQFHTC8vzLpaSP4rkD5spSYaLqG1P/Van+
9XNcFn6AY9wIYbOtulIaM6snqpazt/ilN79YPl0oPwbRk6jdxgtGzqQxny5EBmN21VLDi6rHBQwE
TUA+ZW6Ofd3LQd1HO1HXnvPqIBDTlRiXoX1mxp6YQ5yrqaKsXglv2cS/zRyMvktgi8Av/+UebdBS
IW8FhzT9mNv0OERHQI3n2lOeityhBbR4F2FPPfj9KNhGBEi+7DO/fbd3efTgG3lTrq11Pel41t/y
w3go70NPf4iOdIQBVPS72jGwlzk+Ei8R8TFTY8gYFABGscwMYTkeOgszkuSklKMIJzWjGES52VCX
X0NQ9NaOlIXrzyru42NtrsneTiLy87q60s91KRuIBAt9Pxvkg+enBqltm3RKsnj1clqTGHMIxzTJ
XRl7SUSUeZe1d3rDyHqxrg2kwBeAQSJ3U7MkQ+1Fd/1B2WPntWs8dgdanBTxZHCP9S6KjWWXfO0X
Q6sXT7bvovw0SlhpgFiynm7VQhFYLv4bRGkCIR74Fi5Kr12VhVor4cWPu+JO8/L77NbUQKO2utlD
s0u8/Ln769krXCU2uWGeh96pwVaXAciwjTCyB6+qHhrjIRkCKRIAjXkPfSuCyUjRBY9zu8HSXyId
y+FAUNHRrNFRp1/XNZD70BHQIdkmCiJhtlixqtjObFY1VtcqTk13kDzPhYON68sudFpXelhFi9B5
qYcFln1Fo2YFJLCMDZNDO8u1CdFJ55tH2k6V3PJEd1GpD1pA99Tks5PIjmjBNiesPBPLBEVkXknR
mghYKizo7e8N6+H6TXK/2OZYjHsbK3yfpVlWL8ojZ048Ja79RHmQJNHuYd7r2twfWx+XjWmWV1mB
r46nYxyiCNuCjgaY7TEyHYMU++vn4uVs24tj0bJNRPOaBd8rPSg75QZcXNgFLN9TJ0eJGHRZ8KIv
gZ/0eb3fpMmUtSL0GwrbzmRPDtBgBdzIxiqjIajc0OuP/WkNRj/5qjoSGuK1KwSa0F9nbfJWOmOT
0Vyu5QHL7T3zGc0jEEvPe3tACIF+hF8Htui0vGoNTot6J0BcAHKzvVcjVBMjjhF6UfCzfoRr95pn
7FvO3BFMo63T3JPUE/nb/3LH71IZf5trSVQj90LQWTn64+wpcAt2sKKGGHv9aXqYXpsENoDy8KXf
PFFOzn+L79IZE7A0WWlPc4fshxxq6+sci5o7fLOGWh5CTUSaFmuiwyYBtdWANIEOrsp+jhmd9tR4
JKh2kiea3+I+fbASowKP1F9hX8ioDGozE2R5eblTrNkrte8TxpmH9uX6U+SFKiCz/iOHeRjJ0s1G
YfXI9av8LusUkNWV8OLzHOig43fr0NxHoy7I9Hhh+1Yo8x7UoR66MIS5qfI9yICc2D5FkygJ4hsZ
uG9EQSDqRoHoPBJqpLLGRmEYmbetojdQw518sG4pE2pxH3miFQn8L/ZHHJsmAHcadfa0rh6JPtVN
68TFfWV0O5MUooSEf30WSkwWUNcXm+ckdexBczmuXuUvYHlFb3gnWXjcdfFG50kjlMiLRFxXvPOp
oHjAUA3MisqG7xkBoqyQDRgVGQPNitPMd7pxv1pCZ06/Pmstt4IYOyItY5Y1GeyIHhjVG0bfPvRO
daO4qofx+p3QPPPucyuQMR2NOZYNaeMGg5kwlQcVw5mNO76RvnWIjwCRyl2RteSZK1W2TBUXaYI5
g/5Nm+SkaLtZkynnFSY0i+4+1wXvmmutVMSTGLoCbc7FGj05GmJZG3CLkytjsR3YP37QxX3yTvXa
579ebQf3uhHGMlQ1qpa0g45AKJwPlno/qaKMin6CC514P43FZMVVKsdlZkH5lHavRDdGYbpr+6k1
n4A/8q5bRE416OwsjEXMpiXWdQwiQ/2ivYbdrNNO8bGNQRADcRUACGFUhLDk8GJAI24xaphIsIGS
fdTD36HRCmIerlZvBDDBaT1bxlwvCB7N4Vlq/LTBHmpJWH0XHYMxskkHYviE8pCt970XBgj2fyuf
xr3pZQdKmGhNjv7p+ve5JPV+U7Y/N8dSAZlJ3JSdAmWjH2i5y3fjoXmOvZ/KMd4l6OkpR81Nnfp5
jPYiYKPgtGy7TW2kCCxREG3Pt4P2VBPiXD8c18i+fzSdUb64wQ5Ta6YD9qPuTROETK6l3GJ84roc
booLfAehyRLgk2yzZiD9KPcRvhvKTIsTf+2fViyxc+R701Hc8DRGKA3a/nWh3MNh1gs9bHTjL4aF
hjFKMlLAzq4LeGqtV1V/KDFkqNmCtIlblwCw5I8g+hk3xrXv006OWnym9JDsMWffgHRGfjICuia4
1b3rp+K+Mw2zPDoAHqgVMN6jHzM1HWwUQbAW7ZSXtR/H6jFdC8Fz5qoeahEoIKsyGiVMzLSQpB/V
Edl7pR6N7m4Q7ZLgoVcoEcIfAcylpU2l1BlB0Uo+Un7w7jkJKDVBeyvyt9yTYFkL5SYwABBmyu1J
WWk1kSwsiky0g9zbLlnrjxjXjQjGXWhjnHRTggJO0v5GdfyzZmeCjhLvq2sIgdHvRIkdazfPVWwl
VqK28jJ7vZk4qWY7A0Dps8DU8W5qK4T5JHOTSeuS9PARxavcBUa5u666ot+nh9y8E7m062JMw9mT
UPpd5H/kUSBAdEvUImwEDHpS2GFVArOovGbocU/FTd11gpfBMyvbW2IeoFkq0dhh4hsUXbclWpVm
hslOoJxJ6l+/Lm5GsZXEuNSw7qVxtSpkuG+M5fk9+ntuckOHsfoArdIPedetQMa7IjkLU5sWcw3H
DLSdEmPJtO21PvYdFA9v0z63leiQAqVga0G1GUkmsiZaPFgr0IVpsVP9lvwZmOoYM/Wu+iMSDgwI
PiGb7RpTXmMMuKu9pgE/Wf0pxZaSBAQ6Bfnr4U4ED5sbZQtBCTx4Oa8VbjT2WvOxrJ+v6wgvetz+
PmMX+nlcF62UKItNGFTHcT/shht9L4oeRRfGWAbTlkik5YgTrPlOqvZdTTylcq1G5HW4DxhdSRkD
gbp9QT7cjPGUYl1M7Q3KvtIf8mKfiJYkcYu32kYGcxY0ClHooDtN1yeiOMs/0Z6m6uFn65YEhoGi
u+yhUSmsV3H1fCOWHn1jm3o7Qw1yLFHzRI0zHROn1h6v6wIvadGQ4WEQkI47slqtFAWxq7bA5WX7
THrth1NXRO5g75VEwPrJ/UyQgP3iBjgi2FKHVchWLOXR4o3kvm98KT2GZHf9MNyEEixJ/5HB1jfG
LJYmhaqCHpBXcmp+W4tnKwAGalg+T1KnFU1Jcz8QcF8I5Oh6XZnRizXCQ+7jjJLWL0dzqrFu9tdH
zrQRwehAmkz4ahFs3Vtr9ztdvweqzBsSzM9iCAXXNNAhFcx8Y1E3m/KvOQDoXQxvXt7QRGk8tX55
1/8fade1G8eRRb+ogc7htePMcIbDIFGkXxoUZXXOub9+T1Gw2awpTK1kwLAXS4CXVX1T3XBOwEuv
2B8KGAcoeQHsBR34z4oNlS7hH2JwxL3Ve92Je8fyehABeaq/nrB3WPE0g/mhNgKpsNgIYB/v1BRY
PxYGt5W5vM9U9OINzY6y1B2T6QxQwcxdDNlppvKmrsOHojE9oVsdbIq5nG9KPCxdKsCrH6OX2DrC
7hYVM7ukkXMtTTGctSdlj9w30DsxbPks+gogonTLLX4bjA1BBXOeID8ghWE8bz7f+NpItbqqeMvP
fhiIXxMv+2rWNhlbUX15V4w+t5dOElj6kFuJJD5snNdUjlbfRCgficHk1XeZZ77kP4VA3YWRzaP9
ZX1eYOEiUceYwOUGsFz1TT8lmFspq3NkxbbMw+RjaixY0TDHB+tAuZYKmsAqE7RWxRjHP7WqHIAc
GA0I9N1yw3uFvgPJXdzdRho57+bulEoVeu2XtNVXzouT3lWH6qT/wJwKQRUG6oOBPmXNxdxiBe3t
MSk1QZaKXmmJY6rFU7g+69JbJ7nN/HbdAJifC9PA6FBgCuhiiVqY+koQTUiRV6+sDnLOiWrM369g
a5pAtlwuMcvLYmhtDwLMURFAZGJ8aVV5f/0ILE+JEvO/IiiHYiVFt4wCSnCadZ6Ls4oWQag5Sto4
khSscY6+9dN1iWwV3IikvEYDKE1LytEyw4AZxnxiR9r1O5SUUC0Nmj/yFwRjGsVZE9GNUgQhN1dr
iVEI6bL2ue3Ra0k0r0gwNyi0d2Do8GJJ/qvs+gfdQM9wiL+uZncwlY5zzewviTkxzHXD8uiSQhF1
ohJibw75ySMgcsWE83y9RB4jfhHQPv8IoCwt0Yx0ymp4KXCfeykutnqKdjpAd0IXa/2tPe+ak/bQ
DKCzKOGau5uWu2hNCmYXxr75E6irLkUDDHzWe53LBMnUulNfVkD1YvTBq08jr3fBu1HKLXd6v0x6
n4hut+ruKFZOhQoBR1OZMgi8BMEwQk5OhXdzRhqR/Wrudk/9l9KNffWuXtBMbu3CTf8ablr/P4qk
7HERBKVrSL9u9EUHb0J3vYmBzYBmAkGBxUadrf24LpJ8lovPtjkkZY6FHKpGVouYbs2OavJUdKes
/4OcGShM/9zjezt7EwZiKyrEKiLtwa7fgwgetJjabdTFzvWTsB4BWzFUKSpOxHk1+kZ0jaI1d6Oy
Plnxktyg9CIjoA66XWCcg1cA5QmlyshJmllqM7z3MMKDBmiQQBVs/di5ZOqz/5o76u0YZGfzgYe9
zRy62x6XCuU1sOWWasgaVBE137gZGjvs3ehkfSXDP4UbZ3bu1IJdoUfZff+T8vxWODGdzSeV1TrN
ewXmly0lClpNcdtx8avZ5of3KrbJ0IKlZ/viUY7VZUZ6CQI7O+6n3ZzNHL9MzOlS+T9EUF5k0MYq
x7sRD+KuscX5flHvVvkgzgdNfCni2L2uoMxWAMYayNYGQTmQKeuuZ+wZrqS31lq2GaheAuguwVZO
gzvshYNsJ+7wHayG16UyDXwjlDJwLJHISrFAaFMl9jS8aVlo6/1v08aTAPQhhX6z9uo4AlEGUxSp
2gMtDzUfqU5f9bJ+uX4aZmUQKzbYjQLcGsDTqeMocZrqADr41ZPKXUx0r4NPBnxCW7Szs1Y6E29i
kDnls5FJN111FUAlRo9J4e4w+6Innubv+p26V973luJDepK5ZSfeOek+LNZFpkoXkVwuB0z23SJP
d+f72UHDDYD+AhfKn1zbhSV8XKtB+TExVtdCa3Gt+Z4gxWdBsu/2APTnoNgxsz8LU8mABsQUJohg
PjuOOe+iQi/QMBpzRz+U/nxj3KJf2rnWAbj03+QHjrqQv5s+11YeZXLFmMdtJYfI0e/7I8CFSzSo
hNUmxIPyTkiRK10XyHJaW3mUemojZmc7kK65U3/s1bNa8i6QuKQrB6J7ssJSr+HYoeHSu8ktWRvF
HEzyt+VkxwUTfeVfGkryN5HPc/hMG9gcjG7IKnDH5QSKTcyUY9EBcw5YGokxqbv4nU/QbYD1ecsT
ynJdWEXEzhmZvsEwzGdl0SLdmjIEcldfO68CXUIVVg7QlDl+mf3NPsRQ32zW584YVAPDn/KpHX/o
Fu8cLOPanINuATd93uiliG9GQjV57hRgjydE3Nd1j31doMEmW4jwxZRtZWKWrGFaAqY5P0r1N3m+
SUveGiyzhowFwH+FUN9kTPPQmpcCleLnck+qMEMQY9q/9sqdfP5FFLTc8GZ42Er/IZT6Qm3eaZVR
QxGy+O/YeBCkr7EgApOy4VgvK5vbHM6kGqZyPiigwMb4qFGO9ro+RMI+a2pb0UGI+uM/fSx6cago
rbVAUoMBh/xG145LYktKwwn9nGuj0aG6RMg7sSOTSf2DKTRO2j8MEGQVnClDZrCy8EzCkIOoYhOb
+j65qEQggIcFES50gjCIdp1nOLND2nXDjrc2yUykNvLoxrYcV2uvL8QJvpV7y0cKWpt+BVwnn/DC
lH+HrYPyHG9/h2nGWPfC8AHBpaHrnVParKUyQSoZdpB2lkco0mru9hpHDJ1KiajRxaWGBQUzWfZS
lHtoCBzwwHdBnOY2ahLISnmQ+pA7xsmMlR/no+HLy2wCWiBxt4uGpSEMGJ0w3B/jK8a7Nui+8QjN
mG7XAEiRaaoENJ16rwkrlqQAHo5J8bD38yILhkHieHa2Ym5kkCNv3ikZtsniQkP/ZDmEwbxPvBkh
S7f1ZxQgnYi7u/m+3noRnTfyqEcZkNnFeK1wJgK1qQNKaGyC9FH7Hh2iU3mTHKGgeMcDsxJNNjnQ
b6NH4SgfayfHGk/D89XMeIC1QBN7Q9hOp9cg88E04nRORVerUI/JF7utX2tA81x3ZMwZIMsisI46
yIaAY/L5jouonJRcR81CDSRfAddGhVE0WyJ1n4DL38CcfbewbwXaJAUwV3QeMui9YKmkQiIH2a3h
v2chofsGApNbw2mOBHA39JZ7PL1BeMUL5Mwb3Qin1amuk9RaER+k9Q6dZ1PfawtnXoxpFRsR1G1G
md5Ok4BSIdRuCqI0qvZKtKacNJInhfx8YxdtkY7gkUPxIOszuwCDZctrz7NNb3MQcpcbERq4AApd
ROl19BUflOwYJC0cUskqPfE7Wuj8th/v61Cv+VUa0laPksadrdxvtFvAlDni9Hxd3Ul+Q1k4dmCB
vAC4fCRadJKVZIUwlbOBN7wZLM1D1X4JwydRvZNB61zw8hHGZwKoI2BuCG4q1J1ShhLTxmsa4uGp
o9dsyaI7jLp//TyMS/skgtKEolzQ12zwYBGrJ3PyGlmy++YP7OaTEEoXZIA1aWEOo61FfJXTEn6d
BU7yy4ian0RQH1+UClOFTuOqJHm1c7l+ixUwNyvp0ZgiLxNUexjQoxGtx9+/P+BFAxYThASGRq/g
jVZo9hrZ9Ys6P0zuMtnNeSQOLFPCIgxhhAIQAQYpqPQKvEmqOZV4NKsYTQIW+8G8U93Zie5ktw7U
W16XlaUS4L5QdTROEIPppaZ01nNjycfZrQbAmAuK3+TzrhLX3/d0ONWHGOqLjXFbDxqp5BTZN2t+
MloeAB7vHNR7aIkIA1mB91DXKvZY7zSEBIlX+GI9jE1sfmHFAHA9uiRSMQFgr7W5lphK7bybeo+R
UT851DcPStAcoX8ERCG4rnFsdQAmiiapIKTT6BJYhI3PKRMw3rAk0+3U9oCNSxyhBFRQBIS/ornH
YMSu6tRDlCaBmg/2Ilm+PvIgOsn3oT0h1P6fP4Ouis15FqeliD/DzDGcqaDmICuHfiqcwtR5RyYP
r2uyqFyxjIcxrDvUm1Psl3cnsl8BvmVP5F4uy41I6BViUhs5DZAOPkctuegsrV6w/bxUb2Kd2tJy
VKybdd0V6m1iAtxZrhzO52Sq6UYkpUCFscZLT3agSU9+wfNpAdyyasuprdzikE7vyOgrrO7M27Pj
CaaiS9/nVhpnmBmVqtwLJZRzijV2kzBVbc4RyW+6+HybI1JBRlstVcpkbflFJ6b5XYBtULtt39kN
wU/qVpzGL+9o5Oeb5EOvGr3WWhilpO3qwR9NdzDurx+KFZu3mkK5r0rSqqzTUAiRTHToJeBJ8+Yn
mBJQJ1WBpGZgMZEqteiDZlQzcZAzzHw4RVzYKtYtYRAdU3N4IuAhRsUVjDUIc9xjmE0BCGn2XMv3
ev/z+i2x7IkMYZHdfky2vHvPzYfA2N+ojy0ymHRPdnz6XbIXAoIDd10M8yTgbMCDADWIC+qrQh51
s1RbZDHSXi5fpeZm4k1PMk+Cg2CYHg9WcFB8VqnVmuRxEM0ZRbxklx1aIMTqfnrgeXfWR3+H2MWU
gAznShllnZporQFG3m2GI3BdnAG169+8K7wFATZpKboigk2LlmDNJhDzlSzHhlcIBC+hWL1q6BUf
KajIMfyLEEGJou5MaxMtQw89d+fyXNWrrUSTXS77OJF5TvTi2iAJ5WkTZyIAhHSPuW9ieVmtMXH1
v2Q89VG8cMgO9vrQe6vXB5ar8Dq/Fz6NkkhFilbPlkQegKGVAj16ClJwGpQ75R6Emnj3Dnb07fe/
mgWFgK0CteJiJ3psDGuMzTZ14/BQo2ZSn/rs9xUDK6fY5cFEn4YCL5UvZWo2KBnO5ebCwUyRyOZP
xcirMl2YEQBMgAyKU2BtHuA01LWVzWxM8Zyi81kmrmksp0WbbqIk8Qc9Oy9j6BVz7LSRxXnwkr/9
UwQiYjHdamkG8UJ0Mzk1l3iITTRczWTXjk4VLdgXPrf1g7jmf6CLn2RRkUEBrHhqEmKe4ZChRaPd
NI7wkH6XH0foorxT0JT/fl05Lgui1PGoT6ctstoOQpfhsT156quUOUVjJ8HggknEzwa7zOyJi+Z1
OYJASaUCVDVHcyYLcY7UF5st9vqc3Q4/f7UP13vjHsgn9+Fbiq1ejWd8JCe6+JwAwgHjEmqSF9Yg
1LHVABEne58D7RyCOGQ5pP8ARLb69wG2yDmNd+N7d5uUT9baMlQaMUlA1233op+KZ5VLGsFwJzgO
YgvwJCTtgnxILaJQEhsDFUN8QdLXM1/UfecS4Io+QIeZM5PD8JcQ934mTEnjf32OZqVUJXE6LgXm
CtXUjuX4hEdM8AdaicFoUVREGTGNfrdWapsPOna+XfSjfOWI5XmvAhkWIid5GZV/Ky/zy3WRzGN9
SKQbAx2qr41VgoFSTITbKFYerdXiNTtYurc5lUV5MG2KB0uPqwKnWn3DX3cl5ssJIz2hg+blgIwI
CoKPf6+QRggXJSHKIkJXOxqvQ2/Ys4rR6nxXmF/+28VRKt5jtzhZ+rhwR9jSMNpiwvkyLAcM3kFg
aaN/gqIC5RSbtWqnvG2x19Qdqsifpe8yKK+ARKyiFnj9LOw7+xBF6XY7jWoUJX2BfRPZNssgbfA0
Xm5N3ggWW9k+5FDuD1sgSh5PXe5qa3NS2/lLomiP149yuYIN17O9NhJON/lzqYVh2uUiIFD2ze3q
Sy6w3DDllR2S03KeHVLuBrGhnwfxbPN0T+YckO5E4cEgzkoK4ctB/qk6IG4CdeMpO0k35h0izH71
cMdnbBk7oS0T3nBXajB1pv+Jr/pQHbovhZvFaF8IqsM0afZJ0u67oeGlJZeDKeSisXsFcDVCJ6bT
HxMDwLqUFcWmhdnvIjxWCkL+xnmeXq4AU9KozyoqtRBaE8w6xfLaEJj7yV/BhcUHPyC/iA6Um2PR
RZoBsFZl3s5EEAGO63frAZvGAe/9xdSUj9ujp5VKTLyUuSzi9vpjnd2LI0cFmAkOqt14ueBBDFx2
yj/FeRuGqqAWrnBjPQpvKpDHikA5mRGUj4zG5s7ycN30WEciQxuE+0EVscv42fIycF4LlYBE1Yyw
6Rr+ALWF+98kkL9gY9tdp9YyEPjBNwIsD+MFK6j2dQEsn4u1HFkCrxL2c2hgUBFgq/UASkM3Hyqg
FGa2FPmC7gnY9FJk3vIKR5hGzU6IxVpFU1Vmrr6cQaAcy4pdrietCvSaN+l78dqH9QBjGLx8mP/D
+Sjr6SN9DTVdS1xLmoPUyIN6WGwAo+6uXx9DDPqLBsiGwXqFzi35+eb7TOus5JWQgb4bS9sixjSk
n+rA8wRMIYqq4OFlonZBbyjUmtIoqixEBMtLeAyD2gemx3GsQVFmxzui2LyJb0Z41BFSDDSEAQpw
sYygG/2KtwIAK6Ppq6LuQbxqG2BASnjTJyyb/SSI0u9lnkHlCWBONzxJ/vCQHNqbpLLzJ0KgmAE4
Sb3VeG6cfZsfZ6M+WVpnQydNmNydtJvaOEzqQyJwvhhTBB4ecETAZrpA/F1nQ1cXkYjAPG1h/ZTl
n/NccyyXFY7g7D6kkCR0q3uFujayPkd4DmAUqfaj+wwaEXe/WJO5je3LngJBo9jIo7xdhC0/Iy8J
CnlQHwn7qbRrv4P3+ojIbqvfeKuTDOf6SRylGoBk0jq1B6OBqNx33UHiIlyT+6HiHoqBQFSH+QIV
me5hYeQ50dGrjxAvAJIPBNzQVR7UM8lYsJnoXXcUzNNshFG5rd40cxKPYeQanfiSx/HDrDxfl8DW
h40IKqcdFq2b+wjnIU2C8CfxEm+zM77qNyWXp4xtuIBmwrsNM9ZgovisfPKQjZHR1rErz97kAQ0B
W1pAtXb6yK46j/Dh/kHFniigiZcogFMB202DIxujNg21BWehV4st18dG/27p367fIvM7mRZ4esj0
yCX+fWbBJ2FZwV1U3dWK4gF7UzwPxErtcJAPIZRqL2mpqQJiHjIueL1g3klBs+8DPjcRWyc2kihn
V5cWmMu0Jkb55X3YyNceNA9OAtNaoSM+XL87rjRKyZcxqUJVxAeaz2rwPh4WxKkDKg8wToi7lecB
WW4W0QnpOGgh0YejFH4pUqup4gQGrOjn3BhPkaHveoGXuDKPtZVD5f1tXfeY9otgu4/mAWnyIyGT
qr6QVXv+lD3TsrbSqMxlydRGnHVISxO7P4I0dq8AzBlIRq/DcQyEfe40nCSGd0C6Mg4oqKJvlDhy
w68LIFE7aCSATRYbrhBmzHOFTPUHigWA8PAPalmUUjagJQl7Fd9NlQvPmGM7r0zbkndYcXXQWLVb
AF8WIgaPMg5rLTOEbSVTCloN0pIYBg5KGDz6H3JugxnsBCYWbwjt7Fng4low3lbAwv84KqWiAyDx
q07Gx6yi5744l+LRkL6k6n4ugjq+78eX6xbI8l5bcZSmpkJtAogc4jAYtk90we9S3ouErZ+bI1H6
WZbRGqltBv18x/MqgsapHPFOBlgZsfNlV1Tu9VPxRNIlu0ap5zWV08hd7tUDlhec6qu8b1z9PAG+
NgMIP6/0eTmwiFCzuUi6gNd0WBVEBe9XLCXIBdVJ8wj39bLjkgww3djHhdL1O9Xq47hMcaHtmx7I
joRcJMZabhYIX43YWb3Ui3yeyfNkUrncIAx600pQlLh+kefCkVesm+V/kpHAaN9hBCyss1GqMqrd
2ADKLHIVsEuSMmiGym6xj+A4gRzK0RLWm2UjjIZKEvNpzOpEz12hnt6qYn1MJ+1srtIjlzyBZdRo
JGogmJHx6Kexh9OsrNOxReItGItdzK9ma7mdPMGFBVFzEMUvBZeK9uJ7gW8LY9douAGfGssuVLol
rWKh1VqvOKSNAoxAMkHU7gwnWfwZ1Eq5h9XHweZV1S4DAyWWqmODVCEtImw8gP6WdG9KF58wUDGS
sWDxi9fWJr7wUz5OCaPeM2ZtjZIcd4qzmLcYcXN0rTqsGUqzyq7seNBTxBNeE0YZQNeMwloCA8Jp
5vB1ijW7zhU3VsGUZUhe04lPWt3uOW6M3NaFTDz9QP6FXtEFL+EI3o8+NHGbvV/uCWdbflPsNWBb
CC6v0nJhDOQuN6KoQJcvXWIWE/Sl0eP6qSjq/mVRAPRoKKvojYJqcc7Gk0fFOTFv9apHJRj5v2mH
iHWG5alWUC88l0K+y7U7pCJcPQilNEYQJN7nGBfpsFnU2+oj4RdD4c/97X0O6h4pD4bXrpw2Oj6Z
eCBsPSYWOuOdvOOp/nuGdeVYdITL5KYNy1FVHMJ6pPU21gOmU70HhTbYeMUfOTIUbO7dL9+L3ukb
4KnyCvkXmcPng9IBT+gsQZLA3uZY011oncXm23XlZ9rbh0LSQa5uxy5urVZxlGg4FYWxywfjmEt6
IAKCsC0qDzOS/nWRzCOZioKBSwAL4K0KVdrUR8yuTpbEwrerlIMpSTbQ05zrEtj+0dQxVWRhtBO9
js8irKlUkArh1ghkFdl3XL+bLhZVgzkQ7rgdAabuW6KMtSKw2ag0scYyqiZwzWHU04HAZ+AeMcAC
Tmj9vQqI9xyvos606o1AytgaQAGmyoDjEXBfeXEUPFYFb3ppkM8+G5g7RBwv7RFYxr87ikG0cSOY
Mru6D6s2tSA4Nr6LFaivq3MX7VIFKzrW/fVvyIw6GHTCujFQULE0/vkT1tpSWFnRQPHnu6h90vLT
AlilsI4A4McbcmRG8Y0syiuD+LbTwDumODoGgtK7ZfHzmXMcptJvRFCOuA+t3qjnETqiZD4KGa9J
PX65fmNsrfi4MUorgKs/mQ12mJ08r2xt1O2whUeqInuZf3vc6F0PPkRRerB265ysFUwY5FF2Nt8n
kuBUs8oxY/ZnQWaFyIypCjqf08x5TaIYUtRe309D4qqDfLsMnXv93nhiyKfb+CO5BZI5qM8VZ178
Kf9uVE+rNdv/TQalzVkkjFqZwEVo0g9LuInSv7j0zezP/3FblBIvgPPV5gLHEGTBsZpHDVtjk3Aq
eEBkl4BF7x//QxClymIvlXVNYq98H99Frwo62L1PCFsiz3LIfMi4C3fT2/RMqo0oxNz9t6uk1NzM
9XWY0CFxyrC0jb6z46h1UvnxupTL3QCcEjQmGnYcQViNkbrPWpF1ddha6oRTBgMhiHFKH8DwoR/t
jXvhniAx6V9lTqGOpYlY/laxWgFmmgvWyqyOxV4ENKqTlic9lO1x2olywrEqYpt0SkMQMLEITgYu
6a7VoGBgHQxzv4JHF/Q7QuSYHniJC0sdEXyBaoUFUTLp9fn+1KnP5blDqJDBz5clTmNOjgYysrDc
X/9SbEEmMLnR6wPvH+WLutACr3hnKE5YLLYuH4TuJilfFJGDZc0UAx5bjL9gB+MCl10HgOOkRyKy
lhLbmEa3L8v+tteFG7lYRo63YAULAMf9K4vySHpfZ2NTQZZcP+Wyt+Z/kPRZZCIV1Xpgv9CLmHGU
TZ2WV3i1jokTprmtIncVkCnVvrqeOp2zLcRMx7byqBdkJRgmiAYR/MjTgKRHo63d17+4NdFKvK4P
DCMi6CSmgn+hXUDXG7JsTnN1kBDM2+p7l2YeVhlPkxj718UwzAhiDOAxKqgAXGxaDR3ay0KrIXFG
8jyC6kVAPyd91qOgmZ/k5JuYcoqkjITok0CioJswNaXgywk7HecaW3+YXrNutNN1nwigrIo4IfES
KkK3EHbhAGWsIIOxl6S8G2EY0OzMRZCJ9yM0Tp2zftPvyrP5vrpm7kSQgAnK7w9rUlIpvc9Hc5bN
hby2jNAp8+aUF/1xLFVOBLksN1NyqGjc6Sl4qTtEME16p9i0Ilt9kR9zu38lfK/hLQDSr2sLywRw
oRhgxroZOiL03IPRCfNotTBpsl1u+ITuq/zW+fVtgRDJXQ9i6sqHNHr6q17Xui8BXOjESmw4YY46
CqYKdFevR5SlgL7nmAtqmJwzklcVFVm2Z6SHvSR0UkHSDZffyqA5qcKdnOh/x3P0ExPwT1hk35kr
Huxj8i2uy4gjnHdiysWMYo2mYA7ZK8Ao18musn05gD1+9SKN8whiRAIwBmEmBVU/DTuQtPaMTT3P
pEQlqxEW9Ppcdca43419fFqUkCOM6c0wLWPKwODT8Wr+bIhLEi9zgxUPR5q+tclkp9J+4YH8se3h
HXoGHXdkBlSslrGTqGQDfFnvg/nbI8qp7smaarMnI3S8MVxGeEO1FAk9iLIkpPXkW26cC0BoRqAC
QTvrtU9R1EvAypXVa3BdHZlSMPqj4zxgk6aHwKqkX5o0xqGKtX+Z0u5Lu+QcEcwYgPgJ9BRQyYp0
HF36MSmWGgchG1L/pFL8AixLB7C8hLY3ttcB00JlOHU1NpYWIRWthNHJiru+M7E/+vL710VmmVA0
MQC3alKKliXiYILTAD4x9lr5LPFep6zPgbkv1MiRFILPi/rodSqAmJPULMSiu8Eu9o0+j+7vH2Er
gnoZ6BY24KsMaU0xvmY5anPF03UBTEMBdgVZsIEXF98xRDaaa7Yjtmox9Ityv+THTuahHXSqvRXD
vJVfBn/wHpC24qgDYQmyJ8t/+CYq+FNMwbb6B1Xk0Yax/NlWCqVezWpZjYiZP8dYI81b1AQogIlw
v/TaHhhsnCtk6TIm8wADAtQY8MlTapartZTnwJ90jPEQijd5cRsaPucrEV9PxyGdzF6DMgxUQzol
o84aLGGNsPzpgCF1YpmA0rXNAWzkqOoHvAYXU7M1jGlqugywM3r8Za71trdqWM4QPovNl1l8vn4e
9u8HSzBZfyIjUZ/dJZ65lqpkSPzq+cYcKlsGDtR1CcT2Li4M+2n/SCB/wUatoRzZ3AgIzm1Z3kRW
chgMIZgGIUUXTTii38pJZZlKsJFHfr6RJ06RlkkVPlDZh0GHJMwoJa9U/iQnQHPz32MRxd+IWadB
scKcHKtW/qqN1K7M/Kg04R5BY6+nJicaMO1oI47ycHEZZfmQ4VRJ/SaX3jj8mLCMp+yufytmao4H
B7JyDW/rCxTNUFCjaiEP0dDyEA/yveGTTn/c27VmV4Id5yg8q36LxUlu+52V4W1k0yPpUrGuKpI4
JOiqP7WrZ0kPlgwApOyxiv+KwpcKmVdj/UFkQs8MM8MqeOIxbPv5M6rrPA5NA/+k53EAPnJHThdO
5CAu7sIANiIoA8jMuNVz8I2/F9RLDOhNPlnPGDjfjmlniK+YFZbIpgKVZ5UNWA5L0mwp1AKn2S3J
baOHtiDulpYz6soOVRtZVELcz1k/wzhIC6TJ7cUj5bkkkB6ivQXw/rKx/8gNbgRSnylNazFbMc3u
qLMemFiuNy3eph3Tb2xEUJ+pVIsQ60EoXY3NqHiLpD8Zgpg7barwPCLbyjaiKBelhLHRAX9LcaKn
ubKzB9XpnPRsAVFtkUEga9rAT3b585ushiMQVhW0PLBOaGH6hFL2JrGaoSTWjTZjvl88jL/uZfAo
zyBd6b3kC4ooGCqo9iWmT3gjL+/5y4UdfEin0S4lsIKJwEVAfhM7IPuREvQRbPGnjDynCNaAIIQZ
3vhT8qpzeCYw2ZmbgnEGA0YAxXTLr7w2L/mg1/4eymCKLp1qsUMtJ5af0vHvWOVZCdMiNwemrKQD
P1QPHDv04z1gzRx6V3gjwGRFoH4h8xvSIX2IHPDWe9edOFORN2IpW7FAkz2uI86F8UW7tu6r6hxz
k1VmPNoIoawlazNxGIHv6JRH61mBApXHHjB6sd8fhFOERWo/ecSsDCf7YrrSjVTKcLI8KqZWwNGk
QkJhUQM/hWY5mNpwQcTjtG0adGt/Aq8Ut8TCOy/5+SbcJ0Ikh3kCyfNZvyfbGKFr3GaTHfuAE3DS
W7Lc390AV/2/fUsq7Oe6oC/zgCxDGebAXLXTrCt7oeM5dJ7KUG8BwNeVWlIjcTaFyVaWt2Vt7YFH
W8Lqemzdz/tO4+YOxbZba/AI4w79PrHJMkFx+IVgTbAXk9BWMgIXzDGHy8lTFOTIhLyuYSoA5THq
DmOl6LuWVIeSInMrU3W7WP4Jmri7RkvvhV6PbTTQ9mtYnboh4VQDWf0syTABDIrVVmxa0S9fqe41
Tehxs2llV6/JrgkwS+wKjhSMQJwECYZjnYp9s0fE2aUoiPJ2Ud/noWkvB+4zgJ8g/osoJ3xW3NkE
AfsSDXjm2YCj2Rv26ho36aPlDJa9HpI7wsik3ckniXNynmB6em1YsllsSRt3aG0sC7jN3z34rwHC
B9fXYvefwFIvwEfnsUezdHlzYI1y63haD0JOOohJd+wy2V7Lw1ryNujYIXyjVLTFWFlkyj0qDr1r
BmHjqweM7TzqNSD0nSgBHSUW675iB9flobRwJVMftAT7wVDOJBUKitvott8TqibjIXEmv9l3d6Kd
oGfKi5WXs7GfjYhGQG5NOVpqaJiTPbWYTa8AAQuY+8N8SrhgqeTqaI3d2CuNBNIq7QRuaYiyynPT
vHbhziLj0y+l8dVQ/qCfgwlLy0A3h3R0KGURKlMcmhnKUoEwQIqPZf2m5hxgAFboMEg115JkwhdD
fbBCqmI9XxGfxKX1+0U8WesrNuGdXuXVPlk3t5FETyY1TZtLAym1wpnvZpCWylZ7B0Y4T0tLcPjF
thnyGr6sJGorkrrAMsnS3opIEjV/G4e7JOK4EaY1f1wePUKWImE0Q4AbOLnY2l212qYm28v483qY
ZV4ceM8sFLwMTMtTKZOAdc6x72BT6Vy5cqHCY+XWK96Nj7Exeb0IdJ055jGNM68OG8tkDY0AOFJX
l4bVWCwJSi/Tkhk7Y5hkr2ljzsmY97cRQuWgQyHLa0KKiti3DGJ98DXZ8Ppo8q9fIPssBP3UAnQU
TvQ5ynSi1ddDayLnnB+r6EcivFz//Zd4B/A/YJv8VwB1Wd0yaU2Jd40zWnb+ZTxaPhYSgfknYWml
c6M7ydHtIQoIfsgfAMgS4TiWifht4r9UBjFrU9INIbyEYny3wpum+WLxYEov1x3eZaAVg81RGWBi
5ENukqMmmvt0JJle+9xjwe4EPBRkmcJDMQHD3IkfRBfjcJwXClM5gL/yj0ziuTYyy9joUZmDzAEr
q+nyd9u+GbyaLFMzNjKou8vDKKxjDWMnaDCdjVT1B0m45ygHTwYVjK0kTaSuxTlW6RjfrdhKBLKS
o/7ojP3y/KtaxRuTJE6bDlJw6f9eHeXUo24RlYR4DDIlSXhRyKALvzvDdEwfYug3c4POTDRliIXp
ehc1yCsK3bUHM7QnU3JS4eH6RTLvEXS5oJg18R+D0sEuS1pCeUmmG4RbOU+CuOZtSTPTF2Mjg9K5
rjO0IiffqsMCqe50XzMMeSk7c6/a2b6JgYRVuJHfTs71oynMm9zIpfRwwEhMrpLJpNa1zosHvh5H
9jrvVNnrcXBIZzJ3sdHq91+wh+O3YI1endomeTpZE1OeEqxZW9gFsoIeXfzhhgeFTM59oVCbv4/S
YU3Bdroo4O7H3M8q9Jeat7H52ke76/fA9jMYOUNPEYNTFzjpcWeImdLgHmTNlm8nJ7u1fEJpbpa2
+agc/h8lVthn+5BJBSGgfVuTZKHHqP5lvIle9Vf+WDjtTnZiRztPHlatnOhBcbVdiv9fxrg98Fwf
NGf+O7rD93IWjBrrALMpb6f/YwOFmdoS6q1/boQK/oY4VVMHOhmYMjDSMGHd73K8zKY9f+SfWTjd
yiIWuPG4YYdQn5e4fekc3pd3GH2xBU8KstEmBBV/QLFNosrmbJRFz5Eoz2IKeVnz1BuHUuIMrjEj
CFEk0nJHDZ36/U0vWU3e4e7APeHq1kOHXmLcc4Swb23ziKaC/2K29dQUkNL7PQaGyAsaNCJe671X
m7lvZuahNuIoddWmZRAxwgOnqxy16KUuHkWdE7LYIv59lWuUiGlYLAzsoCyQJGh0YJwaH2kXdqN3
3dqZFd/tY5jSbcWIRy1JkLm0WAZfEzDJ5Sgy9LItYxBDuO3taF8cq7fJj37MQX2SeGkbOceFV/uo
PmiUvoNHFqwwEeSnx/Y43CYHzSufTFuDsvPTNGaBaXtaShsTwB2KZYhbLZ8HeJXar07STnASRz9X
+8ItHvmPVd6HpMLZvGp9V7Y4YBW1tli/puCckXnrCtzPSAWvNJsBAqRBSnjCRxwcPciP5mHAfG38
FN3rQOQEpo6j+/UpdOJjhOXY63rETAz+R9p1LUeOI8EvYgS9eaVrr5YbSaMXxphdeu9Afv0ltLfT
FMRt7Gjv4eLiJqJLBZRjoSoT/OKmCCwnlD3MwVaq2BOMddIhEfNWKoGZIQfufxPBHOQ45moRUx8v
q59h/GXmbRXQI/pgiQsVmCOsuimVh6zBF0obEk82cE+9UghHY4grv0bx7SeAHNj9N6WYpC6mRApk
E+c2a4kdpLot9Yp/XcRqbl3oxRSicq80hk6vpp6njUwqH4PRX6ZCeJYymTMutm4FgIGlvPaAIGau
KJWKHAUKrLBqKrucbrqcV5yshgtgcPwtgbmkCXSsQ61CGUpuCHCbfeVNPtoY9oTIxVvkWnXdhTDm
cpqYjMJk0WiR2GjcyfLPoOWhfvCOjLmdSBaIFNLtzxg4R8DrJN7121/tsgIJQ8SNUCoQdpMpt8Zh
VnL0X+Q7fd8CnUdxaVkFSE1wqsyO+ZJsg2d+qF3RC8MIskUZ5SR8sTIX1VDSi4oOdZhi6YXxsC3C
kOM7K4b9TgRzPaVey6FZQzOrvlOmexVZ3xBtEVgz149wxQzAdYpCWMaKroJGzPuSLMY48CAWuCIr
BriMqxU3Uc3xUY4IdrJBkcZMjwhU6bT0rBuoftPJi42JM/myZgxLVVi0vaaKLaWgzzjkB+WbSPeR
22w11EnoBqLrLtvJneVq7m/zC6J5Bfw9dEcw8i99aI/g0TyWrQCfLlEzOdIEugBDdaKcS7dKixUm
hGOPGhsSMDjJ/EAoJY9iI8d0vKt4SXZ0JyjyMxFbM2+N73N24r02rqXddwKpFyyqdR0kwKQMEI6K
DJkXb9bq3asF8m366EcmwHqnO20j7ZFO7Mr5F0A+q3azUJj++0K+VXbKnPUwTXkTPfZPb47tlk68
af0QtLZu9y+67yt5EihLADpAD0ADcRdTa4dhMUhpjUNWhK91dduIX4r0NhNuauP3S+B3gpgSuKmB
/t9OEFQVX+UMk3pfcpHTeach4oPBLHRhqt9uyPM0BfuIYzUvmflDSfbN+JQFvVuVmypJOV7+Efaa
+sFCHGMuuaIUCUB10Ks+mhjvqT19TwdjBrv3QUPsZs/S3eDRh2Kz/UwMW0hmDCWdMBo/D9QzxIei
ORTZftJ4rHFc9Zj0L7VCITQyKqjkmAwY+oneaElaIG6mpxADHOa5fSx9skl93qb8WmH/7mSZdDNG
4RihNYv1Q5CKRw6tDchWB5AkEOJt9QccBK9en9sZeSeXyUF6q0162Neo30Ril9nTbN6IJe/rlnrU
NStlEpCuxJHYJrDSpH/r+eabwNd7W3LkfwGYsvYtvVSJfZbFFxlJACiOnu8eeBRolOanFF0ua0Pn
bSxukbXWXXknj4kneWUVeqVXtLvSf6v8fNOB1Hl+GvA0+omCDqIUDY0cVKcfRtn1wEKVr8ALwuGb
2RU2HiXA09P+/rfQUgrbktWmFktDlYIWjo5V6LRPfCv8xEL3OxnsoYk5RgYruFrfxY4YvOqfgO54
J4AJvt2caWJOBQTBbVzslLayiy72dR4a0EoR904OE4HFbFCqooUcJajumrb/I5VTfKoGD42hcYI9
TxQTfbVUDzoSYlUztp7j0Dek2GmyTZtzytJ/cKBfVvYWqxZJOdWScJxTyKGoPMMO8DiHFEY9+SIK
rOYPbuxbrXouVv3WUF/IC1QlsZIUR0gkFyU+YNrEXXi0TvqZ9mqzDY/lbaW0x5VhOQ/wdvgPOy6j
9VYsNIi2jqLUjjZgrL1pP3VVFxFMWG2mIdOCGUdoqH3j9XLab1UA99pBMmMGRpwL9xMl/kIlJsJq
pBPDCZ/ezqDgU3Lcgr450r5el8E5NnZAQujELJh0dFqzvNlXZnDCuDavwFitBy96sNMKqZDnYddr
tB4sb7rSbp8obbi5CwBIjsdPincdOITzAr9eRP26LJYsWkj6cC7xZOmYoE60wPAunybMKyW3auMr
PO443imy8QIL0hUiOxJ9cW6SR4nHLfgP6eiiDf0DFt7UxfogK3SzVtzMfrydt8oNxSajr8a8ptl6
JX0RxRRlkW625iwj05pKdBIFLIlEAuAOU68JW7+ZeeJ4xsGUZwnaJtGYQtxY35TWT110Y+nbdRvn
iWDLsCrSx3BAKNJnwzPB6Cf23jhE3n+TwkSHohlGvFBCkSZSbUE9twWmSjGCcV0K1xKYoDAJQiQJ
CeKcmY2SrWidG5LaqeTwGLagM1DS1ybKD2H/iBR/yEqdI389Xf2yDnZWR8mkAfkQ35ZZQDxl/p7J
uR1iuKGUFc7HAcenWJSnWBhNIR0RbceiyyBOex20gTNJwJPB1BPh2ItyqOHO0jrZJb1uk7zbci6M
/sbHOvlyYkxsyIkiCiNtdU0bfWMg8NFHWsqv8m9GPujtXxNGFV7EiQBzXFpIh3PKpD2YYeMXIFhP
agDb9so+rUPw/TSOMQ6fQDNYZl+LCRoxXt2rVoJZiBsKFxfudVe1y11j41WcWzDzbJAJGdFoDY1G
g6Ea7zptU6eiGykbwG5ybH3t0f+dVkzgUM2qiTvaBh2d/KY4jh6FMuxHOz1qN8KpewLiyUnblbyO
EU8/JpIkgSTFcQD9ikHZBzMAsuPkCxocfqlrnCy53iu65GaLCSdWLSSq1CFzJUfRoYAuw0Fy6418
q7tx/DboKwLBLcC8qOb233mfPv9Qlf7tHB+guS211aeCllQZPhpQmBJAm5dO9TxrNmgcv4lb3kbO
2kSWDvR3wLVrdLmJfRNqG12QCqowOAKgtO5hEnaf+fOudgI33Bj3Yo+JDoBO37UdF8xhVd+ldMZ0
gedLDKKh3JofME2+Uw7DQUZZPPkUvhiLB4+c4LNWBS3lMRacGFMeYHwQ8QDjIbfa1vzaAKBZfxxv
ez92KOdsfk4czK/XNg/fd9W0lrIZM+6HRo3GHrFI2KqbaJMcaWSI8XxbPRuz3b9kN+kusAEVuJF2
0kPNCe1rEyPvLpqx7AKPT40h4WWOQszTWY0MlmXuYofS+5AT0IQ4BcBquwfgQUB9h3FhoZsJgmKh
ayHghlFnnGiokLbhqU5s+p6BJ86N8Mgb5lrLXkt5jDEJXWn0mYgD1gnQY7XyKIgjLwSuJZSlDMaA
QBmSVFqFwC6gMbGnyw+9F2xUB9PbbnGgyFZ9hQmc8dht+oPGMV96YGw2WwpnLAhzs0ZBaggvJ+Io
6mwX4EvmcStQDa4JYewEUyaoBWO4SGg9qOjLZelLM53H+YcqfqIOXajDTpummhUalY6Zwik89cIf
zXzuZY6INUwVLIz8skEWb0RNhCGoc9hgdOw9OuKn71qfkoaCKMLhBlOOBSpM/SRYWqllyFJ42miO
5GfmR77lhDvxpT2Wbn4OXR4W9FpqXKrHFFMkrrAtVcAiDHNT16+jJrhNepg67vbNWvtiKYhqviik
TLGKa6NFDpbvhDNleDZdcSd8md7GJY0dr3ux+ga2lMfEDuAXDepUoRKVX42zvqcdR/WndUhcAnQw
m/KWNLb+3LYOd9NmrT7FjDBAoQBBAKhfRrKlTCWR6PfeGxf5F4L9HooKavqiHbo8Pdc9+iKMCVlF
Oed9ncMFRvlFF0HFEm2KlvdJuW6VFyFMzJK6UcjkGh4tKo2P9uoNwL3uOIl1PWpcZDChySqETI3B
deTod8TVneiRQobjeeFcHEbftGletXYT+hrX5fLEMsGqjActT/G+hhbU6JT5NpW+SgBmMrrY67rf
JlTHwxAIK8DeqQDxDyPy730ALzNhUtP33zL/s0yfEgBtzJyW2tqWm64BXgeIHRT3lgUOqjsxygfs
nzgU8bme7rMeqGu5b4oRetR71RhcGcvgDefJeTWMLKQyZjjmspaGNcbyCzm02+yGNBidBC9ezymv
V78gluoxpjhXU5Jm9AiD12I37dsM0BuFn24arLhiaVjYqNt/A7+xXmcuFGTMU6sHYsWgeUW39y9u
Ey21DYwC03pr3Ope8Md1u1zPOwuBjK0AuEKf5k5BFd9gYU/zizPoel8oCAzmjjc8yPDVMIISS0W7
F/apMNHZCoZxmk24QUX6bSSXjhHh+Snjkjms24lpYvJbl/F1Ir33gLEaZ22my/Xkh1Ta1mOL2sdA
AT0buL7qz6J2ABPpjdzC5x+O8yKYSaxZkk9gXcZxyuj3KX6B53OMGD+KfuEJt7zN69V4iWn9v7Vk
kqogxVOm0FynKCgh99knRmLg45ffZ25LVHLARGLiy7HUHzGwZtCC0LoUKGG89+R/iCYXSUwuCw0B
D8gzJA3+cOw3w1b5l2RF1Jw/FI0LlZgAEsVWOo8DBAU5Qf/rLhw26fRS6j8rsu/nrdDzAj9XNSaS
ZJ0alWGAQCnuZad16o26oxwfWN/efsqVL4fIxI5m6MeooSG5s96iFUYAvs/3rav65gEPVI/Xxa27
8kUaEziauJorM0OEbBJgrH8nxR9Tz5uVWv8UvVwX+/gZtRh4nQuUHcSfsNMb+YanbfApei/fgnXM
owCHxWlObAUrv8WG518cFd9auota0ihlPRAoYL4S7Ov4Npk9QdhcP0VewHj794UMc8jnqRVxjMLD
6FmoRWAeKdbTw1sKy5vwFvy58piYoQrYVw4mRXvbz55dyf6rfVLu6HY0D4ODWtwVb3v71F8o18ht
XmgZAlQSSadYa26a1LiXQ9EvJTRRKbphZd1fP9BVkUBkw5cUIPkNdndu1KU+xJA78llr2IG41fsE
q+fnSTk3dWrPNY/jYzXTLOQxTicF+lzpA5xuVgdvyIDQ0IMSOc+dYB45trK23I/diotujMsV0yiQ
TqGf1R75kT7pJ3OjeuUXFb03c0ccbHW0L4FfHrHmj/V+8tXiuPy68WDFAyi74NUCcOT7tGrpgdYJ
Dc1ud92xtTPXvI2BIpPdl+iB8XqMq9ltIYwJ1UZrSjlUhvfJqUuwRkoyidP+Xr+8iz5MbA5CNdFj
g1blVrMNxerVmFIvLBSv6VWOqNVYstCGsZNiKINISODnSjz4JAEuoRSd+uG3CS1p6b8Qw5qIOShT
XCJkyekt0fyR9/3EUYMNyFM4DoEY4FK65BW9nU57mQnnU4lz72zUVc3JyiQJIgrtR9ph4FL8fj1E
8HRgarQhUMq2Vumtt3BXtDRLEExkVmP/NzFMpDWN1EgxNgRvLQ/A+xnKTdFxPod4R0X/fRFfAzyW
A/YdRkVAzkpGbBAmBuc21r9ILhbFzp/ERahYWoWKST31aI5S/EE6fde7IhihLJeXMniXw3i9EHak
mCh6Ab7Attgb3AZZu2nbaHf9crhqMa7flXmCxXvEbYpTou8jp3VKbOJhvtabv/A7bjy1GPevRRVP
FwjejlKlh9IUnoEhCiTMkLMysf7durgtxv/jYWwtvYJFREfzlW6ZlnsDb1/iV2kT5052Q0nXTY+H
pcfR7q2MW9ghPsGMQEtwafNMbKl9LiQCuHePc2Xrqf1XtH5LjwsphWZkExbl6FslXpk8CUySxREY
7NiGrl3hSTAcwMluBNfa8qLqqn4UUgdzyiB1ZlH7DIJCkJQISRgts+XhPE6lKyUcbJD1VuJCCuPN
XT0OgFIbULrQJ7Vb4uN9y5VA+ANmzq15Fk7ZjQYmQl6Vu5oEF2Kp8otjteqCVGYJk2lradMEol+F
6HTP1UaSqxfOFdKY96EgXMhivLs34zFI6VaU+jo50S1dnKc7Az22BP23q+O1qWgsvyaQcfO5jFMV
jBgU+g4w3ntpm56Co/gDC7+e8ZVXsawZKGWHEA1LNYGIyAjrBjGrOxpTDClv7M6s96Oe1XZTxy85
Ri3y8Lvc5xovQK8lAawNyJKk4b+Q/N/fX4+5ykrDbJ0TpHb69LbHhBU9aRPhqZuSZfJZEDkSP+yX
jMVIgL2MTz85PiXh7HWC8HzdUtY8bqHUh9WSkZTT3NeaE2ESmnQPsaLbgsYRwugBbA24MnBidUp7
qIDX8f3JpTV6bZ1mApcw/apCVl72m+tqsBXzXyKAfIi9L2xLAS/6vQhzNocxR0/Ik87FzvIjtJnp
rZRu5GUO9yGTca8P0pgso46YvdHGefKsrXamDcvIDU/CE0E3j75Sl585v4VyjOWNYjpaUQtOFGF8
Nro/Zo0TEZnIxKqjMygvlRn3qjSP+PI3z1ENForBmf8YGm6LhgkSH+Qw3cI+xXCWNguT9/eLc7AD
iju2vfFZ45fb6yaxanSXQ9OZ6hME7VhVQr/LG+a4dlJ5qp3WFCROVGD854NK1FIWQd00eiVORLjm
UHa7SBpPYattDSHlPNYzEe+DGMaDLDMNGk2GMgTcWaXhRNW+NJ4a7CYn7WuYvlw/un/wJhWeBNBy
gOEzqapWoyjtEot4zYsEMI8abPBSaIePwp7uQ0m8RwB674vk8X/tLuKYbJXK3QAyeJN4uQiWkhmk
1STezWVzL+eVX5jVkwQoJbsfm30xDs5QWZxqbt3+L/KZ4GE1SRTOljZ5oeBF489oBucfAY5flfvX
D3bdWi6CmLiBYaK81ix98gzzvpMUsPSeQ4U3HbUuBPvyALwS8SjFmGQCtLCgrAg2EZVNPw1O3Z6U
7je3Jf5/ZRchjEFWWph2gEUk3mD8KWH5A8gmnzmqiwDGBOMsT7Q5wD5lEwAqNnwWi8SNxz+uC3l7
f/9oeRcpjOUpcdnPSQ5DVzeTpzvz1vw54AtF2ho35LlNvHQPBD7AHnuij5chYJ9aP6Xb/CEA9GuA
1k9fujXmksYDr+lLLe7a38VYZBZK5WgY1uR1yjGOc08OgWVTHQqtdRuz4MSwdfO/HAJjlWAFrkdB
g7A20+2O/CF1fw5z70wFL1jyBDF5LFOtNAgkCBrQEDCAskqwewkQQGEYvesXe1USKEOYjJapWRam
FiqOWRWcQElcTNH9AbyRzTz0D9dFrV4VFqZFVcO2LKBI32cATBilZa4MAMtOn+v8PIa7ZvhWkvth
2lwXtKrTQhCT0NIK/dZOKCdPTnbV+NNCG0JVGsfsf16Xw1OIiR9ZK2AzLkNKS4wwc8qm6u9Txeqc
BoO6d7Vcak4nRw1HudVsvVCOiSd9FAuaOUYATREAAFxPToCIf12v1bgIEjZVxDQHFtkZ6yNYI5qz
sKA+Rew2LA9W/Gef8Rhk1m/plxR2hikC0FZvjkB/yWJswGi2WAL69nkGbcVntMGGPmb48PLKEkik
aa4KVp9MXhUSRyKF36qKi81i/7+JYWJDpU5j1KWwbrUW7LRtHSJvakXd/jcpzNVI8mAAh7SfvEx6
MuRvyVSAIPQ3pzX+SlnW3yeGR4v3jjomkwqWD5iYMBLdzhvQSamFlHuiIFjuf9FHYp/FKxIEBd2v
AfDj90g2/Uh9aEVehly3tIs+TDwQxT7PtDGYvMSqNugjRId8LPp9JVTPA6DoP+E9oPmx8K6pYxyZ
bc0AJXFumgbfCDVGN0swWA+hHbU5JxWt+ehSChMG8rYAD58GqybpcVBiN42/5sPP65dDf4PNrUsZ
9G9YlOy5lpFIjgzihenWUM7yZ4x5+fv03ha/H2TdNOhFPnl99VTjHuLct3j409QhrulAY/hCxjSY
dSASOMyAIWkKU6ign5r7vKfuNRNbqsJ4v1QZgShgAt1T22MQPEVlAjhJRx1/XL8Rtpv65ppLOYz/
C5NozCAfRrHn6xs6GGzkFLoF+0Fb85jvaBcpUe1udHjIuhxbYLf75hz8PH2j4kM+v2tQ6DWkd6/r
xrHoD7t9ndIMZoNvCytqtoNmusHcuW3C67PzFGGCgaVGgYgtRXzCg37yuZ4SNKAjonGyNNvN/+ui
KA07SIuAPM6iSBiDlWRRhihAGQlpy5TY1XeK8q76KIO3vIfQ1cNbiGO0wi5AH1REJ14sHGXLEesc
A2kjJ7KtHt1CCFPvGJMpBYKAmNP0ycnoxmM1fv2EDSwk0L9g4a1GqU8oR/EtIxRfBfUVc4K9xkEb
WCvaKNPf3xfDBLWO9FatllAiaP0yuE2r+6bP7VY8Rr8JJvrBBJjwliQgpFFp4THom3p6CVXeXhvv
0pnYlqtSRDKCYBAUwkGK8PxghPaYlw/XL4Xdf/igCBPcSmPME7OEZ4p39MFN25Kt5UXPxDFtdFo3
wb3AaZKvBu3FHTFRbswk8BfCFjxxjw75IdzQRzDxwNssZ8cXWMU+QEHMvVSEEY3am/pGB+opvGab
+NUzCFmc+V4DoVniFU75ndKItoAn5DjUavtoYYwa80mUtnkXh1RR/USXeOpN+EW1C7vedc7v80B8
UJcJEm1sFoDQpceayM5YxW5B1NyutMgpNfk2bLJdZWCxL5daO68qjmuvWtEb5bdM52DwHPHet6M4
7QStgG9HoN7+QZFhIn8cbfEs+zW2GAFcveFd8JqDLEUyvi7IXTZVBgoMfTxlyVYgTkDurzsHTwTj
5L1o6FLRQ4SaPCjdQSh/JCmn6bzqDZaIREJHVD/gEcjZgNe+Fp+zf5cw/w5pmd0H/ss8FnIYN5+S
WstlWo7R7RzQL95FWOyafN3vvvDKpVVjAAX8L50YDye1qaR1jZBSHHNMyqnevN2A3n4PgEAHT4pu
+f36Na3WZxd5bPmiZqkx6SbKl6qON0LSBvZUyrsGbJyVIvx5XdZ67rfeqn9kmQ+YsOBUiEQ1RTIG
R+M2GTHWqYBtSsy8GdNzUR3vZ0s6zNn8Gk1DZYMQAbAMKl74TYnTrv2HY778JYx1ynh9CcYaKWja
m+CXmrdx4oZfBmd0QwCQTtsptxtelbB+1BeZTFYaW2GYAnFAVY8396oNajvGCL4qvRoa4XUq1uvh
xVEzNgscxRjdHrQl/1qUq1HgB8caq0rzpj1SOAhomJx+E6r6/55yUZGxXr2T5SgJoWJo9NgbFm9E
YL5FXX4My4IzpbVac10UZFPUrNZtC8iiydPGQ1u99urvDeywqnzIQKDniWugMns9uC8F3bGMJ443
cOyBRfo1J4CaDAK8od3LwJee3XSP6sHPfMpbEADDBbDPZ213XSpPKFOqxiAcMgcdn/yYULQlbQT7
ENaRVABrc+ETee7OQvx2YV0OgmGgaD1MTrPTHXIgoDxHHg/sYQNYLk51xNONyWqFIFVVnwmIndUE
TqUyiWy9aI6tiQbaWHccA1xLcHiLpq0MGsxYzFNV6xN9CKBd2jXuPIz7hGS2kCicDyaenTNRQwmm
tlBndLzzwTTA2Qge3lbteJN8vKNjwsUsSoZUlG+vBYLT1LqTm+qxk4H9VJYcC+SdGxMjukrFGEsH
C5yV0QGJea19r41PZbVfd8M+RwPO16ryGTKaRt6I6RacQXalBw6i0XV3Wr8dA7ziMj6cpDcXWHyX
BSCDrKRAA85j9mAVuzm6u/7764d1+X2mNsyNlGCQKsZzn5G7Uf4yp7M34cnjupT1ctu6iGE8Bwut
uTQTXD8dsXvbfcCmvuYZGzrZzpsbZKen/h9aL9KoMS4OLW9mM9VL3E7t9Z4FmgXQRqnfkgcKTAu8
c3AnO8a38Ad/74JaMdvzWpa9zFeFEk5hUBKaM0zTL0TZT/Vw31fNKa2qrSzkN1NavFw/2rULXIqU
3+s6R/E4VCJeOcdyBkJI4hR67sSEh2G9WqMu5TBxPVXnGDBteJoY/AZD5pQ2s941WLrIHN7s1Kq1
LGUxISmIO9INCWRpZ7qHJm3xsk8AYKn64hZYNZX7346QiU2RlkiykOHWBmGvSw9K4RGdkznWb0mh
FPQAi/xAhdcJVaZTfmOv10QnVh7LaPCLT97RLylsyWKOaZBkFc5NAFJ7nPpGdhKNbzGmTCXXAKNP
lzsjeE0HHjM5Rzu2lIkTbI5h1QI5v/1eyd+EPLaLYeDEkLVIaIgX5RhDF6Z6GroBiEWaLG9TcfZT
8BNdN4S1JLUUwdi4in0wPc1l4lXx5OCURPlPZdoYgvQpg7uowgRdoQRfo0WffqVU8ORa3Zs4u7iY
t9fV4Z0YE3QTK4izVocYVcqdrk69VuTtgq9+5yyPjAm1eiWkWhdAxngn39GBwxL0R+ajaht3fw2a
8b4AVm0NuN8aZtkl2BWjlBKERh3Tz/6gAgu5jCaG0R+t5DfXQd5SCBLILzGMXjgxLIbPCKtG0NlK
9jKId1Z10ynP169otYQFiR0wyzEpKivsIHOS4S8oBFh129gUFa56Y8Sp3SRHXyb3McHBKfdWz+9t
QBRvzKBOYaqjogIelzrhwzSf3DE0bFN2M6t2rqu1ankXISzCWNpYo0ZGfBwG9Zeq9Sfz8frvrzrq
4veZPDvWaTnHJX5/nLTGKRRQSE/mrWGqP2W54ejCOTCWBjCN9UxsJ1hCM5LTTMxbWfiSSbxt6HWN
TPCk4j+GKjP21tTRqIVFixPLp60xyYew0NxxRHk08CavVy/HUsDMh40TvI8w2bXXDMEiNSGeJd42
HXB0gpRzZKvKLCQwCbVSW2MeLXx4TuRchn7YnlNhr3D5pOhr+IdqayGGMeU5ixUAoo7EK8E1aIvA
FIM1R0lsN2ne+Zagxc4gR49jo8Q7SVA1Ty1FieNOHFXZdQfwe9ZaFEc0lPuzcNCj1yLaRi2nV8DC
Ev0Vji6qsmFCyyYJHSsY4fxgnKtdv4l8dUd75SnIByVH+JOuclz3sTW7B72DhMlojYZaJhl2dV2q
Y4I3aKwC6MMuSXYm+URVtBRBLXVRp2OfV4gIeCo8dX4pBNmt5/vZzDh6UHNmrWQphOq5EKJNI6Kd
gqMjXX3X1+U9aZOvUVfv6nHeCNP45fqxrXnXUhzjyFM1pHoR4NiabqNKB8IDlF39uFkKYNxXAhNu
E5uIFAr4ywQbL+unAmshlhNltnmm8+TTNn0GLfn9dcVWUz0CFL5CAYslaawNBtM8gekatyWds8HG
BOwmwjIKWpoAPlP22AAA8Px1ketneZHIlHzBqOdgGEEcyePpazcJhy7izfvxRDBW3ghJbYEYjXhC
pZ6QTbZlVXNmh9cd6aIFY+UEmN1TVvUoJcYhdfqEtEdTI7IdNrXoXz+w1XJieUeMsUsFwMfNBMbe
/aCoIZQrHm/SZ7KXabOPuy+07lsX1RhjF8qkl9uqQwSuwGE8xW8za2hVuW19HnNeRFqLtUvlGMsP
DJmUlqUSL83cLPxaxEDrEUK7MUdOB4kFGHwLtyCXAaI7RhHMD6saqShEVhPAx+jMLcHrYO5IN6Zb
YuFRdTuPEuZNQBbcCOC75pGIr2q5kM0kzzFUBlPSYfRlvJPVx5q0jml978aS87GzavkLOUz2RHUr
q2FRwfKDZtvM5DZp1Jfr5rhq+RcRbJfMNIx0JhpUaaxzIt+n6WtnfMa5FiKYSnCeZTORCvivFnxT
0lMZfJsDTuDjacFEoUQPhiFPYHYKwUu13G37NHGksPauH9aqLy00YSJREYqN0CfwpUHq/UwYzq0R
Pw2keejGAPPB5BONv4WJ60xUMgkpsK2Bg1OiL3PlSurBFN1PaATGHBFsTSrmPpi7GVsgGus6iKeG
UlBOs6BneNGvtHhD5EE81lZMBHsqyBhxys/VC1vIZS5MjUwMnjUT7RQED6RKSkdu0qMK2Jrr+lEP
+VBZLOQwNyaKWWFKNb5C5i7x+rR0rDx0NBMQh1PgV8Q4yiqISvo55HjuaoRYyGWuDgBcTZKo9Osn
GO1McIvxRxnfCzxAdN4x0n9fFE7WXGS1EcB7R9MNy+NEDlX55foJropQJEm0sK1oqixymCykUxTq
SFei+aACAar/YvK2QFbdaiGCSVF6C/qHAej43oCN64wMflU8zoPZO0oEgD5Z/Hldo5UMrIMFRNIk
SdXxv9j+hDXhMaXtQnzQe4OLJzePoj4FPnEsunfn86D/6F2/t0EIUTRZAziXZAEP9/0liV0h14M4
I8RKkq8p7V2kWpy5rXWVgIaqKzJQ5DTWj9NGEorAggwNAwNkl/gqQMprN95RDtRxG1iOVHFMfFUt
EMtBM9ydzI6ON/ooYokEzx5FknhKX57mjvy4flOrIsD3Z4BMjlKXMflPNpthCjNz9PJ6OLXqcN9h
MoKjxkf7xu0AhgPmAOYAiUWgCQrdwq5TjSCrJNtqwszWJNgqOiLXVeGJYUqGbh6UNgVagieXP+N5
M6eY6MV46nUhq+eF0TAN+1pg5xKZ85oLTeunDGUsptI8pbMOuTa410XQv/ODMV9EsIgis1YU6MkN
9NZ9MWidCgSqtWoDOXuUMJmicuL3xziK26GPUqDfw/2wc69BGpmhmtF2b9q7KbIsqH6dqjZ2rWRx
ViFWNKNMxdjqwEQq9sGZwyNqNOdmjEAHRGUnqh+E9nmSn7N59OJ+L0VP189xzWOX4tiHAAWkgnUY
jfjkyIIgd0kXo04mxaj6hlwkZ8sItdlO5q437NQQ4qMxZfIWbpad+9TMTnVay7KNldt84qTmlacd
mI4KkEFK5GlgComJV1aqW8WMyrrdTw5lYU98457c0UgiuPXz9XNYueB3wqjfLDLYTIYgiMKGfnk9
t73b9akrmV4SGRzX4Mmh/76UUzRq2ChQyiyfmvpcqwBdU78XvITMPTwm2A9xneVaoo1eg6fEGp1P
0nxN8+wxIEIDlJ+xBc9H70h9eQi7+Baw8E8p4e2NcP8INtgEplkTHcoCWo7iSNNelHQTyzb+H6fY
8PCJPxZZMBjEHE1UgTBqsDhTs1mnkRFn6CXO+b6Uhg3Qkw79gJmZtgHkjKrdDaPwWgvV9+u2s+6x
eKNR8WAHhnHmrHV8A1YDEAe8Ptla4FxsJVtNb4pqdOTuTk5/uxqHluj7UkJTNFfYqiEYQUuEIXIc
YZl4U9/cELEHh5TOCwzyxwirA5QCpRZ2KRUUDe8ttY3bgCh0QG7u0cHJPevefLS+ECfapgAFMH5e
P8OVlAEAYIBRqIYIeWxxgvGjqQLcLcq74UstRXZl/HYDEccmY18NpRaUYfeIBT0ITDFFpd+DfqiY
3NjaI559xrsXQpiQFchpkAPMAyWWOLvGmPlTXm+kIPcnNeTcz/qBXfRhApZkzGIB4j/o0wBl81TE
2+sXshqoQFaIKs4w0N5gjLqWZ7BhyAiIWQIovLDwFXV0Y8Bq5PlnbmYhiYkS+tjBgjE/i+ncrY45
S3Gs7UirOVez6qQLKUxaNbAXB85pSAnIuQZqedDYRn0whtmWkg5owJyScaXOQj7Bax3lIkcmZ64n
SvI2qjpr9OS897tA3pumspcVHlPUuphLjmScNG37oGgzAVUWbikgiYMIByxBHlrMqphFZGWyltzq
YQ/cXXin+NgZJx0OamacuLZq0AsZjMFpUjnXeYQmk6J6ivU1mx6vG/SqDhiNQjCzFAsYj+/jWaON
khWRAr8/PZi1aYdgpo06jpWtpqCFECYANAIGUlJSYalQCs9T8jMxo51svDZJ70VZ8r0Qik1mzpzZ
85V2O2LbQipjbONQYFq6DtDjP3Qu7bY33zFBWWVu704Ubo1y1gwSR1XeeTI20TapqpdyhJJYQTO3
P8/BrRp7/+3OGJsIjNHUxxp21xWPWeAZ+UMZfr0uYjXO6cBAwtAcQLrYHbCkqZRBUGAW8nRWySmP
EO36Q9nz1kjWzBtfDmCExoAevlOZDlehK3mS0x4q4KtzC63oXuRcyLoEBBy6Eg5a5P+RdmXLceu6
9otUJVHzq4ae3J4d29kvKjuDRM3z9PV30TknLbO1mzc5u2rnxVUNgQRAEATW4herR9scKBFx756f
4zzY9/YgeFtc23JUYMAejJFZA7hEn10okgyQmkrYjizeD/JVFvmRMHFd1WIhgzOrWJYTmU7IGQu/
LJxgW276HWD20Wm6UVygIj6m19rDZRMQieQWLpEaa4hTmMA4WDs7mA66JHrmXhehYt4YJqChDPN5
5WYKAHPVxMol6bApJOt1ljvBvXF9c04i2CcsbhZqS0nWs2Q7lQ6KftAzvzEEbcYiLbj9b5VkmuI2
QztAujHM20aU2q75osK6W4CEBvQEHtMgzjo5NjJUgUk3O4OMPsUjXo3cIRL4/OpSneTwqAYkmwkm
IBC62jy+ru1oP+rFrV7LqXfZsNZyjoU+PDsLYDb1uU4SFCmsL2Wme7b1IhOvmB/U8meo/0XVxVDg
l4Zt2YaFW/NnAwDMRTWrElKOwZbdRpb2JtrFLiu0agDICDVg+WoaqvWfRfRzk4ejDBG2Fb/GYf5Y
a3/eIIhCG3hJzI/+R7R6fxaRWBqlEcAzfBooh06Wd1KJYRHTEmwN82mufvRJDPksJq06S6sr3I97
9Vj1X9FDVY5oim13Wi8Macy5z2QBag8hWbUtYrJVXXimguEXQ5WhUhj45EBAipVs59odOqfzpG0N
junk5fI+rRmeCr4EhiaIaiJ/dzNCpQkzGSWjaogPtgJOuUEdvNp41ma8K1d1YINk48/hoAwD545m
o5SNZjHee6VwyPSEpbzJdJsmt7r8FJdvl/Vac1zNRBEWT62YTjwz8bDsgRkjDwBzeegj6Ygbv0uz
dPO/SeGOoCKjmGwYDChibGiAPjFvtn/8hQhbVxUbWCfqWdahJHZeEplg0kZXr5N8PFTy7M/NHyKs
4nEat11TZpjbRDGRFXy2vCkegQzaAI8okfdt8JR3G11Yf1/bk48HGWZsyHC4i5VWo+0tKyYM0De6
U2atj1bMTaAMgk1Zc9iFGL7gS2mSdo0+DGB0nR3V/GoW+6i+ioZ3SbQ3a0FuKYmLQGPTqVWObh9/
1FuflNYW6+tf3n7umgAkOl2zbaDCyggJrKHz877IpEO/SiShdzM5jureSoCydAXEYjSnurP6VLci
BCm+zHsmkVOqa4MhGPOg8saN/JNNciZu7U+vkwesTB8Yj7vLCgrlcfF1VAHgUJp25Q2ustFc6geS
wxgISwxUGC+2J+KO4zbtTD8uwRqmoJqHHOTjSTNFuyEKMbgWSH+W/54J4QK52VeZXE1R7clW6dT1
ARg/biBKsvjxiTMpzOEWx0XdJm0ZTTCOdE9cjPj+g45sxwRDV/lFNHst3CYu1OEhL6rQc1x5rdeD
7K9xY09yTYDz//9QLD96UxdH4ZluXEACQpEVoc+88ox7xj9a32Y/sh1wN3bN4BT3sddflf4Amyxu
40N+E2LIuHmn78Ut9YQASusWA5pukF6Z6A7nPqW3JCkJBqg+pIdGuepTwa1c9PvsjF5sowTIznnO
sI2Dsh2Uq3IUuBgXd/+zlKfvP4u7QTboMr6/UDvAAZSvjZH7qjL/WdcML4bvzy50mkWhrFbe3Jn5
VRlP/Q1sc3L1ushFs1+CJeM5oO0ksYO6gUpqSbcAyLwx8NZ0OTCJRHBxKdDL0tCAoOCZul8YRyrC
ePkXj/q9LfxNbyz6WDIMBNrwZ7TXwOyHee7r6L1322dG36MLtod/YznbH6bwwswyLerIlMDMon25
7+8qzFQUr+ARdlqXbuzv/9vq8aGpQiabDnDfpOqcKj320be/EYDLBUHCAoYALozXtAOLb2ZUnh6+
peWBpl8u//76wXv6fW61hr7R2w7z2l68pzvGzd36xqYWjhWuW9lJDLdOapqZmjRCjWQgQLpM9sks
wohed/+TCC5yx+AWlXoLItr6icaqE3fvChW9Vor04GKkllYlsN9o7bWz6dGQ4OVQ8y/vyL84zEkR
Lk5iKrG2CxlbMriTS3AolLkTea2TOoo77eN/hFyfXCbJPAbuidxb04BucTbWgpfmEvcXeAx45juf
HbHmuzW4eQSq4MnLPMmLHkJgysTXgeD6IpDMx1Kbgr6XRArxQtvuHUnplGujnbuXNkci0c1j4QZa
ICoLrC3wUl8+qtI6zwxlRCrW+MomcrND6NdXFMMADDwfJN9bwYayEMqd8Z/kcSFWQffejGZZJi/Y
Akx8o5Cdhidf4iSehZn7QmBBH9nyuUDLxLuvRmyk1J9DoB1RJQLQHhMISo7XFLMOtk8PgXen+waw
C9ptup2u9H1+HYmwO7ir/X9s6SSaM94IfkHyErbU+Jjr8NQrK3bMBxOLyy72UuwLUcdFErljvwxb
vdMk5KCDa237pzFxA5C3J/tqb2zQESemC1y3HxSsGUCagXkjLpjRCbBSKcV+alvWhTH8oImjhk6H
eiybO8NLpyZqWxTK5KJbX+iV1WN8DzLpbqqcwEtcrUVeGjgEQwtqDiYh57LdrhwNGBQ8qclZUQwg
uNbSEevsrNlmCfEkNVQdSbMP8tAeQ1UOnUmTB3cIhEPozErODHghmrOivph0AsiZGpczSt3mGWgY
DvVH3NGUbXoVWy7jV6abPnaSR1FX4MfF+ZJwzqBA/FIH2HY06RkvBfggwumeBm+kOATSJop+dqPt
5q13ea3XspblYvMV2CbWCIljxKR+o3cuI9PFUMrkaN/IB4/0+PV/lMddf03GB1ArOC07pdiGaQt2
sBq3i2b0gPXtxoPlpFbutDM5GoUFXi/FpURzL3/Eyon9SWcuLqp4lMTDAL5hDG6D8FvVu5Py5bII
shp7weaB1ywWCPns06I5WAGGj1DIzKi5L1wLfMWpR/0M2E36PwwNrgBQWrRtcsf2pL0oQK2kDNDy
9AXs74t8dCxrsChH0LJRr2VrXw+ikMu26txeTwK4cDS2OQ3CFioy0EZGRRgerGOxZ+gQleBJhX9Y
/RXeF8pwYWiI5xJo2AhDuuIkN4x3Br2S4XZA6NNdxQWRpBAOTSiTi0N5G00gyYRMEzwjXjXZLujl
wgDwtBQdoXapdvcjauexo/dUvlEqEG05ZakYQAVPSP9qTJP5ZreokeJnwqfL9vUvcfm/i48Jm8+7
K0951UwpdnfKgT6upl/Cqt5L+Xg0Zs3F9IMnmXQbqLk3W6E394pHOwPzFqKk8bKRoRT8+TOacWy7
qg8xudY2AOzKXa03BXa2fhycNOXMLFD6yq56xGRtGxwYJm12jHbyToSBtB4UTmI4C0u6qZGyGcd5
205uk6QOqsVOqr0I9o39zJnTEKKx4QoMKfG1eQP4+5grg1Hh/PLxsLZVrqIPjJMcWXbq/0p7JVFr
9mXlTJs71wAyJtsdyxzyBjBu1119HY2CFynmDWeKLTyUO726Us5VUmCbZgwaFrJPMA4NSAti/KTZ
6+VFvKwN5io/G11J7EYCOmLlZQBXsnBLAZT8YJO/OiVOBsGdVJndJhrWjXhDBUaN0dUi2ZEiwaqJ
/Ic7iuJo7uzehCrBULjofHWTjgjSqVURJ4vjT3ibJsBWZRZn0UOhHttYEJvXfx/npYF3Nbyrc/6p
9aVWp+xWM47DflSmbQ1I98sbzgPX/Qr/5CSDc85pQtseDSbUvr713vTMqqPJlnEJh/vqyGBHu92w
E0HaiBTj4j9Q0NOuU6FYOV9Vmq9lgsC2GgowniGjf8NGNYUL4XGf66USYu+L2mIEqfs+zK57O9+F
mXF/eQFXPWYhiqm6yAU6GUy+QcOO6umn1N4Zmm+DvOKyjNXlWsjg7CCqGxDgVVBH6tE1CpRG8vg3
Alh3FcFgGto3PiuR29TSmg5K6OqbPngm/Xb599cX6fT7vC/2ShJ95N9xemwCwNAPx0gV1KLXz20M
3/5XCW7TezO1Woud2zoasWevceZdu2udbB84AGbaFgLnFOnEbXxf4NWxiCHOrvfjeEzJluS7y8u2
bsYnjbh9z5vCqGOCbYlnvB7Y874MnzN93NShLCqxssU5O2MWi8eFgZIWmM6R4JHaNtzVt+oLNdzy
qvYVt3VZI6HlZO+XlVu/Hy1EckGgD2k9Vga0G9zoiYFoRRvjiQCFt92W14pAwXUXOi0ld0yDvT6L
ClYU1cm7JV1n84NAm9VDeqENd0gT25ikVIWP/qog0EN/jBBLydfeid7oU+DETvsjdWthABdoxj8a
B8TWo1yBZo2fPs0AeKf3gTc/pE5zxEXTo4+JYONEArlg0edxX00s4tUtmooOqizIQUSG8fH3RUil
ESEd4H9RBClR/9F8BuwRFQDpxNTiFtFDdBoJPPkjsCzkzVkRqBG7UIbyNo++mv1R/cPJzl+n7Mk6
Pi5ECxHapGRW28lIRkD+YXTAHduMRNT+LdoYLlzI6YyXfBbFs/GrhvZLu5q8y1YuksBFCc0a5IEW
aBaxJeumjsoO5NCDyJNEQri4QJGDth17WACVrVs8DF/SyGmvzC/Tt9mNruJ/2sEV1k6YzV4IfwoX
Hrq868fZgvfitz10l7vji85YDr3wUTTBI1KPCxRAPErjOoUoIj3H2kH7wzE+3tT4vgt1CIoMT1iw
gvS5nZ1kOESl20yCICA6bfleX7DXKInVQw06jnurCf1GIugB1NxZN27RxPJg5W91XPi5pm9o3N9a
UfvPEAt5PcnljfsoFi0ci+Z6UKQDPqP2AOzmppukctodgwvXNmTXizIxQZQnXI5BrHzWYpZjaLkP
almnnr5QTDVnh0lEdLdeIzmFDMLsaKEZWt1NklJo1vjtEezibgjIQlSHBy/5XiOjiQxXE6RQzMrP
vAATROh9xjsDZmI+ixxGVW+CQYHn9dLtSBij3Nwc+zl71DrtpsrAtzyIYH3Xo/1CKOd6eluAFDOb
cfk49J7sJ36/U25Yc0a7DYWQxavOhw4+9CgTvKNoXIi0Shqo4YAAluUaJgPRgd3Om8sx8l8UOsng
gqQC7MyxS3Gjwmzcod0rTuFqd6kzu9JBFvJvsx8737KTMG7LMMlK5XjCwWKo92HyzQofVMujVHcu
K7V6RC7WjdukxAioFUmZ4pVtsLN7DPBrV+j6FYX+VW82TAWz+6D9woT4ZwOs51SSCm38b90z9aLH
eZviEY/RzaqClHCtCQnNIyhIoxNXQTsxl8iUo13aSgxzV2/njbmpttod6JL0rbEpt7OIsnHVtxbC
mOoLd55lUy+mgEDYeGNUNyaw7GL7MJbb2u72mv52eb/WjXAhjlvJGJSAxlRBt+pnuMNYMVIo0H+Z
W9kjzrQzBBu3aoWg6UN9X9NRquTOtIaiqYEmaAjplINpRGibaPzE/GakongvEMRPcodSHutdgqAY
JIepfFD67w2503rRIMuquYOJmE3aqhrmTD5vFjEqI9GtHEQ2cf4tHaqjZUluMpmhe3mbRHK4UGHU
JXokwRboDW1iuUEednuM5/dOqnZ/SAv4Ky1YqMQFCkI1GvYJyslB/6YBibm4benfVNwsTUXnPCjO
zyDyirgcgdlYKJ7e7Kpuj5LL5dVar1UtBHBHooJHmQYP/SyyltRhiRrKVRvM8ksuOilqZwLaG/Av
t0T0Vrt6bCwEc/agykWXVKxpK5lvwevs6InoZXb9uF+I4EwhUYiFWWScGuzJR3O7bfPD2Pd4ZA/d
Yd9u8+389fJqrtveabc4gxiHUgPEFem9LDEcXXpX5+vEEuHJrcehhVrcwdHn6MlVeqxc67HGjBST
TuTum+FEu3qri3io1pNS4GhhsELDnDWfng2VOaNGjtOQPWjYm/AggV4IDAiWwyg44mtVJHE1qgMx
RVEtRcNMChdmg5GqiTXAItPpKo+v0hQsuZLfNldB68ehCP2ehdGzw34hjbN/tZ4nO2cvvGl8TA1Q
puBmFAM5u3qopt3cu0Enkri+f7ZmYDjasvCqwkX2MGjrIqg/9m/w0ajr1++mP7rSluyqdxHW2/r+
naTxCGmYvGmGWcINlhVR8k2xpdfhVtn2PmsrBPvV35TwFuK4BAAY2umkj1CuM67y9iokqju0vX/Z
z1Zjx0IId/DHUaQpU432mdTak/JY1qI0htnYuVX83iKDs8EqbesxzWEVjT96dJf4oV++l77lqG57
bX8VdnKsy7MABo35SDxNcIEjsGtjBoEQi8Kyizqrmz+iWGh5E1p098STd0Mg2Kf1JTxJ5IKI3RM2
YwCJc/iglLUjidDf1htE7JMEzsynmUoZxvB6Lz+CmglB6hecP1qzd5etYTXqngTxT0apiTJr2KPO
2jd+kTxb9Z6ISpFrIkBgy6ZhgGd8xiY/NVSZhhTJS2JJfjiHj2g/dACKJbC7tU1ZiuGCEVqlM1ud
kGFOFX2fSVU5TZKUAudZy/eWQpiuy6zZyOQSPCy43ocP6Fdy+hYsXfEXdRKkLmuRFTggmJoH+ZZy
xjSdk9gEh/aMokweO5b+2DAgzRIl2+xKyyonfJdEbNDMS3ivXUjkDSFGOtFmIY4q6x8bPZqooZj7
rtyJuvfWjeG3Yvx4ZgO+YfAyT70H1BinrR+nEDxU4Y8/N+qlLlyIC8swMPHe2nuhcZVZx8bc14Xg
hrHqoUsZXJSz5TSL7Rg71OsPhb+7xgUjOvSBH0SeXm4u67N66i2FcbYd1Ik5ZDgeEFKDbeazPEJ5
YIS9Ndos9e+XpYm2iLPxgAZV3ZlwpN58yMmXUb3XesEGrfvqyQq45BKA3N1o1TNOUWwSrtjbuEye
/jctuFPBrosR6IgwtHHI3bBLnrROQg/w9OfjScASBMKADTwDDOJxYozWGDpAovVeN7zJaCXJ5JsZ
vnpZl9WosxDCnTd13c8WDWBrDd1XptvauTM0r0M8COSsJv1LbbhjJ4/q1lYiCGq/Ta51ANGQ4jE+
Mup2wNXx2HiDCFl/1dpwOBjAL8SEM99TEMuT1Mkdxhuk4DDGT7Tdx4XIfdYyBJZ+/1cGZ24FSFNj
WYFFa9v8ifigM70Ov9iJ0/rdPj40siNqOl8N34plyoD71hmP6edjom7lBARU8Ff2eskamRgzpZhc
e33tTmK4sFBXuVUCQ4F4NaoQTqcVmxL/OboW/UWWAJhH2LdOUJrSuAXsM1mhiZTVXiTfAAxeao9K
//Wyja/HuIUMzpPsgpbDXMasyRpEWkjjgq/GXnOKfb+dXiqBQqsBCFiJuCUBQQzVgc8bRMzQLpMS
CmU0vlUtyYljEUHh6uYsRHCbU/ZSoOE1AMVr1XDMwr4KR8WRMNp6ed1WNUFHCWBAALIFvMzPmtgW
uhWVAglcHswH3W78PGn8yyLWNCGmqhJgvMGW+UulXGPGvFLZmV3nNwbYcCfd8A0pEJRT1jTB+wK0
wJbIQOX8rEmSt12ZyLg3SOVYvAPW9Os09vLTZV0+1oPPc9DAhPlhkyj2Gd5FkqCLKUalwbMfh+fg
WXqPQRGf3lr7/AoQhLNrbIrHtvNsT2Tg6+r9FswnWIYE0OgsQhBCEPwnM9urObIE95K1jVroxidX
4NWQ4oEgfOvDhkrftd7NQlF/IbOnC+uncrkViPVkIOEhtGVpvW2JfTD0yTX13FF1ejvIf9PAvVSJ
c9SJmuWYsPcE1PgJZqfNfdEO7mWbWIvW8B+ENvyD/zkXiqI8wlxq33tKOetOglf+VrauAsU+tHN7
IxHzBnBL23ysBK67ul1ABzZtlFRxb+V0I3pa1RLrCpu1Vt62mRU4aamnfpN2icCFecj8j3IrPPe3
LGadi4sLVQarjdv+1xAe3s3uqK/dtY6yA8PVnj0xRIfiBSSJLvoZRNX41TLKUjhbiIXwOMeTaBCg
jKI/agd0irLGeDyJfpM3uts8Sp7oSXvVRhfKcscVaPBGtTfq3qvHR1AcZRRpM3C/k/yut58v286a
KA2s3TrwpBk7EJ8x0ZwMoVHjpFefhvAHnTeS9hLN+6YQ3AhXX4cWkvi+GrsrzUGK895Lj4xYJPXA
WHw9bDAqI+R/Fyj18SmL/app0VILzwxe1KW+YZdOYtxldupM7eBUsmAF1+LiUi8uoMhFNekSmGK9
3DK3lW27yZh5lzdp1fqXMjhPC6QxtIuxwl3jUdlkfnWtgKVHw7RPFYNxUnFzP7wFtsWOvUWJjHE1
sVkK511vboO6T7Bx+asOVM9yE3l0q/6DvjJ0AQqlySvxeSmN87W+j9spVjE7zlLP9jH0E7c4SodW
PIcn2jjOyzqtATeH1bJLKVvU8Zgc2t0cbXrMdCIl3Y7h7g8Zfj+i2FI5ZrgLw8wjAOhiZLP3BvM1
lL5b5ZVpvmqJ6B4k0oy7b5ltR8oAmOHooTevozzBmVBvL5ukSAQXN6oZLBVdhXMtrTLXyupr2oke
VAQi+MYbMM3UA6GwO1V9luwXU0jwxTyTTwUWu8G33JQUjzl0BtQ8o69mEEuBR74PGwZWaz3Ygoxd
EJP4xppGpnOX29h6kjy2TYMp7wKDL7LTTIkjS4KMQCSMixdWGsTlVOJWH2e901Kfqo+keg3aA+Dq
BXduZkvniwjgcZM9fal8j4tSN02L4wp9S1MbOXZDb+xu3pbmjWHmrj3KhVMqrSiJEwnlDFyaesXQ
gWqM+fINMWqnCn/oYe1E6v2gBy4SZ4GSa5kOXuN/K8lbez028zAYMgC/brRmE+iTk4kwXNbN/bcM
iwXGRWxoy9iI+4J5VDB6Ha0Pxixy2o+2u/PNMlUAozPEPL5dR5oHrc0YMIfupARsC5pLRkdOPENy
SlwfZp/swtyNHepNe8z6Fe9/EzRO4rmIO/ZhqUoJzNKur7Vgp9n3l39/fZtOv8+F10mrzby3kAiX
sXoHrC808fRf6jwQtHWtilE0BVATuLFqfJ9L3EeRPGcd+DfCwI0RWvMYOARAf7+szWraqS3ksPi1
sAiUZnIzUFqc+jvAprRgmQ684BjsRnf2U8yViabwVy1wIY+PGiiedXMDCwzb9FqqQr8LUkFgWheB
CRKG1AimAs6RQorErOlxw9OQyypvWSmIsoLf5/tZUmNIQ5X1s8Sqth/M/At6dkRv1MxKz5xI+a2D
zt3zpUaTJ0ODlZHoZSp/WPZB17e1JYJm5UkZfyULCznc9tsU6JIwNNaKWbwF17Kfe9l2yl1rX2KM
IHjtt3gQH0S1WtEKckbQKjXJ9RSVJSm/tqRDpu0FVr0qgAHamir6m/Co9tmqJYlamBtA41bYh/5Y
t5upUf15pA92qrz3wEZwadN/b832R29lmypM3+P8BRQuXlOLiE3WPWzxLdw5gk6lITXNQvbseZP2
vtTsQ7DnTW+T9UPqSy+r/SD1a/NODvxcBK+2GkUWsjlXUDPLqNs4x0LPSKfr6hDLhge24QfBejNz
PDNXooGMlZgmaJDYdyyiyJy0ekA1RBG92rPufzbDSZtDC7rzbEP/qkFFI5git4kug8qFsx8UiQrM
PH489YzefEx86WF+aDwmzDKFowbrt0pGfQNablAp8DncWFc9CdD678WdmjQAWAMpuaEaQ+RPOE7H
fdL2UuL0DaArXXsaNQx0WMMQOUY0mF8bvQltX7DeTMGz9QbqhQWwGEM9o9ptyaAb+oCssvFVdOg0
12DuStzGw9CPG7wML8JeexYHLgnkHKpLpcKO66pGnACmOxtY+RJsdNaZuEtdEUroavDTdewwkOqB
g8MJi4apGUYjQ2YZPQzpc9l9n9SjkguncFZXcSGH80zg5FM1lSCnfO38cIdhJq939H9GoO2kvvgV
Z92OFvI4b+yTSK7tHum5cW876Hv3gKtz1PFCSa5ELQtsic7267coPEp8dsjKAil3zwxkHq+Iittm
nrtDvrGml5pKf1FRxZsUBsBt0GudDSLKStgOUwrnj2YQgBudM8vXJH0VmDzbjDONFk7InVSAx7Jl
iaI4BzDPY7vP942DaX5MDYAWD3jyrMded5NNBU5L97Lo1SC6kMxFG1kvYktpoV+r/AzKY4V/RV2S
q+fVQgT7+yJ+RkpjS+A6wXbBq5JHNRME6HUVkEUqCjBwz6ClWntM7TjHXYbYN6TY9OmjEW0ur9K6
Cr9F8BhSoan2iZKh0mHKiYNbjFCH1YdXDYOiANo1Efd5OCVVaaNizHFXZ41m9hVjNE0dSgFWrLqy
E93H7iRYtvWzeyGSixCmORM89sJjGYxS9cBeKZuvQJJ1gRl1m7uzsKN0faNOOnIhopPKSqpL6Fh7
feHIruLlwKBJ3LT+wB0DrhHajh1hQWw1vJ/05Hv4yGhKZq4hErLzJPOjzRQ7feY03uAx/JJOZCzr
oXAhkMtvo6g11Am48B+ds8CB2UiYkEZNzNgkt6OojX/VNBenJVv0hXcpUStXYZDWeFUaAW+WqBWg
2wNRveBjuOdzhEJ1G/1bqHADwx3jEJ/FxOgRk43cKEHS5Yybyc/84g1Ug5gi7R3ipxu8J2yH1CXf
mPlML+3zaCJlIXhPUL9e9sUVV8GnsI8AORxQ/fl8DFg3tR5P7FNwXPcbLPNe2TG4Vi0FNlbshxtR
k79QJHfvDhLA5bUxmb3Ctx/DHXXepZv8Zb4nm9r9ElfCqLzim0xHMGqxMRCwLHJhOaYAyu9CdYKr
KJv+Dm21FtD5WKW6+R6BW0TZX17U86zkszwuRvekkzLaQ56pfp+7G5p9nQG/NYv4FoV6cdZqx5Ni
Fj1uBumRTI7Khsh8Q0VDdO8XX8fr0BOdb+fu8VkxbudAcUtHWR5KT8pec8vLc1EUPY8unwVw+dxU
yoFmhV35AW4JV8e7TATcNOna2GgvzR9nI5+FcSF7UtO4U7Rs8sJ8O1qdM82bibxdNoXzKP1ZBufp
k54pJKqZQgglQf8UYnwmEB8G57eqT2L4qFxarY5BTR2ziq2sfNHt0Na8KDEAsdTN/ST7hZKgQXCU
aH7Vx1YVXNE01+0duNfQUy7FdfEXneWfv4gL2001DYqcwzZ1B7kEECqra8v7xjCgp50ohRUsssGs
ahG1h6jKScj8wKxfZes4KvemCG5m5dnpsz5cDJlivQXRJWSwONnuwQPoGXv5VgLPrRk7IgiydY1Q
1AGNCCGoEH/WyCJZbTTzCM+mW725ydtN1T9ftsx1Xz6J4BaNoh2atipuoEVxkxTHRN5c/v1/WbGT
AG7FzGqMDGlUZ2/4IL/MvWCv3gBPA2PX+bWoA+lfDpWTNC7mJnXX03nC/ljXbHJIcZ6ezAfzOnBw
z5WFE3Gi/WF/X1hc36aRZTXYn76UHYu8jNJjrInezVZKbszmTjpx4daKAwsgJJBSe8aBtf4Xrn5j
3TFsTobeFv/TvUuCXRNZBR+AtbovbR3LmCpo6Cu2pfoiMAuRBC7qEtoFkjrlMhJI4yC/GYU7Ajmx
9emd/dw8JV7uyiL8WJFILggPVQzWPKMtQap7T8crffir8/73PvG9SMrQYpI7rcFE0EcekV/nCApV
D+CDdC4vnsDs+I6kvipbM8FolxcFiVMmP9NpPw+CzohVGaoCdjkbg7qyxS9WMaV2E2CxBlK6VLmt
JNUp2tfLirBNPkuAT0L4K2CVWp1dBTAzahpPUYfEl2S7rKwPc5K7CRgni27681czeNNCJhdTjXQ0
0Blrj1CM3lJAc3eJ0jiROQneY1Z64j4L4iLrRCiRiIIzn90+zcfoqQWfXbszjlmBMXEGVEc2uJzt
RPNOq2a+UJALuPWgTvIUYlH14F5Xn6JCwHK5nm8uBLAPWEQ9JexV2unMNP7DiDHu9AeWSDOkYCN0
RANjAlO0uSgbKTST0zSZvIQ8peN3jAg5ERW9n4hWjQuyUdKCQA/tQIAAvh7Moz0KgoPo97mIGgFs
susGZfZi6TCBCE71L7uScFe4gFqGQzSaE3al9YIto5im1wrOWTZVB5jhO/nhf5THBQh9Hnq5rhGE
WEsMxtHuta/5+4wpPtUvtwoI7AULyDbg32MF6Hk+W11Ylxh4GtLeA+3xMbdLLwhLFDZMtBvVVNA0
K1hMzCZ9FiZjoDWvOyymto3v0K3vBV76YrqM5Uq7su9E7EZCeVysSBMzoaYK62NlI7Z59o38lV3g
FD866Hd/UZ1fxiaFRz8tlI5kWf+xee0+S5zYs7zeHTYddVSUb1pRQWU9h/kdM8CK+HlBQwT5Bpdh
Zp1sQjjfQGSyLX3DCRx3vB52Qt4e5lCX7IWLGjppZHOKIZE1Ug3beTdvKKYG2l0DKtERo9bFXsYY
o+gSIhLLxZG+DHDFk9PJU4dhT8fsm1xhQjNRrtDmt6nqQXB5XWme+LyTXFyRwsYa+8HGlQ+T8YA1
0vzmh/ysAeAXDXEAkiGRp/z8RY0k8kiRqlzEIZKV04aFzHkEX0uc76NM2dZgaJ3tyVGaThThmBNc
2lEu4vSjMsoDi3DjJrpLdvSQuH3psmnUaaeXjqh8s36XONks3xuqqKUcU3aAM5sF6Tzoi0xXv2cj
t9YObvlVeHsRaMi3iHbjlNsYOim98G30kt28Y1BA88/QrV1xFYc5wIXl/Li4LY5xjP2OhczUK9LH
yXqu9U0iYkIWieBSEYB81Ro1FJYRW74S1v5MOgxZUUGqdflsVT42cqHJGIQUkCFw9Y4eaL/vqajK
LrD0j+i2EADMC3vqZljeJH9Vje9aU7qG/a3N73L75+VjVXDKfYBjLCSFWpZ2cYzA3FTfVfVtBntv
YoZOG4h4XNfv5Qvr5gJHirGTCPk3q7FVN8VBeaHbhCWmxoZcgQZBRE27nurjwd+2LFZi5sRZuT2q
MjtxuupOK7dW/DxbnoLzJgxurbx1Ly/jukWcpHGhKYwVauUJlMupZ4SJQ6vRuSzho/Zy7j4nEVw0
UsA3VpACRqdt9Y1suBHKyUd1k/jBPjiWQDUwPOl6wmuI8Q5czSRxM8UVpfr/kjf8/gi+4DcGraGX
JvRkqXj3wII+2c9ufAOONTfd2qLUf908T/K4vMgeg1Sl5kdeVNzItaNsFK/70rjsWbX7lgSO/pwf
wo0Ismw9jpzEculR29S5MQ+x7GnFcENV4gbKvGnILEgxRWK4cKXlZhNgQrz0bHJU2tCZR8Cm3F+2
G+GWcZmQNVLT7q1U9pTH1mNvZ6Fvu9YxOVb72Jc80SEt0on9fRFQ6jSOLJntWG/B6bYAuSd/PnHD
UpDT7nApT9RkVdDGCopF5VOvvsnh21x+Eaza+sl4ksGFD0x4/Sdakftyr2+UK0xRXyGGuGxaWxGl
q4LwYXDhQ6+MJsjVePJi2fYqMl4VkqgDSrQvXPigUZ1VM8GrgxL5mvJoV06hiW4xAm81uSsTrSjq
7wFibvUzubGBd5l67XuCW0zgyF4LrHzigPhcJHX9sPy9VTzvcaWhQd6oYHHG9S/AteQa/YG6P21C
PGNKXoBshnqWL2r4EGyayQUJK00kuQihbabauySadoEqwugXieAChFwbcUnYmdlHx1R56yWR4Qms
gidY7vOWxl2CQyUqb5XsVZEeiei56/9Iu7LluJFd+UWM4L68kmyyF6m1WZbtF4atGXPfd379zZJj
3K0yTZxrP8x50Qmjq4hKoFBAJnOsjbhlcIBQZE3TmhVMBLdsito8KL51bEj1j3Xfw7uFZjItZZkz
Y6IQrwTZjCpUFe2CqrsX1MBVu/6c1am3DQ6rm4Yuf1MyFfaKzn2VtjHnoFFYfVzLXX0J/SUZfby5
+9tmVsgpgHNQv4b6sAnhCV56YjGnRs9b9nHwiKf02bMWRp6c6x/nDMTZYv04KpZXlaGTi9q3bdur
H017a23TQA3FN7hl0dLlc2n+9yDa7SHcAuCjeq3XrzxXdjjgi8cwW+LAYFeecRfUTuXl0G0ynxan
v8khaBTVNtV8/UbX9YtDXtnkkLDU61EshAWeIuGNUHLnc9TbmEEpndhvdhp4qNBdt88xSIZCtJuL
9nzDKBOoi/uqF/38GXCP94EyTVQwvtYaagPpc1VAjTt9zMre3v6OxAYrfGGJjZsregRf/SGzlnlR
d4LAr8skeBZQ0OByOZLPiOu5/tXaOGjU6jQpzB7QyERTWDlLSBz90Lrtob7TEpsaKFuNAFfmuAOp
aeGsyL2IgyL00BqThdmB8mrpiIEcOSgMLM6gCcR7BblGLq/qJbHX9AZHZPCaA+R6MDc1Jrbiq1DF
hFgfVV+i3IXDNzUxsrDvNESb7rEpD2lwDAsiklImuLwqa9rcQvYGXwl2Qn2sod9NifaQu8blVX2i
LRX02ys3/T5/z+7bW2FnRlAvm93ai+/ItjHKMzh8EeamMOsGZ71xE/YegkrncIIgnj26jO14wSlg
yQGVBK8GoyuH5CAmNsbB7JZsccPyJEyxXfZo/4sbuzDIPjXm279HM9yv38OIqggx/u+Ie41bgXCj
8CSo3jjVjvUANkfMRkTPBKSww7tlkbuTdRie+uEmo7N44Z5BdnesD7Ld+KFLAhi1Pg5Kug607R1K
8G7nLR7Wh8acwNV2DXjUWQs0pb+xmnFdvtzbberq+tLNwgShSCBXKX6aCreciBvtdmBFc/z7z9XM
baCJC/w/OYT7Ht2akt8eZLIqTBxlvoDUgaqtqTIsI83OipjZVb5PJIq+eaVHEgnK1WZxgFGE2pip
Csu57gJfOw1Q9iihi8Ky/L+Mlvy8jJmPeRuYMCXKsaeDlTIPO6/IJ2fbual94/BiBnuDPovIR8T5
eUj10xLqvoqa2LaVFcrZ9xvH4UMQqmIph0Ba6WnyMNL0FkHSB5R0uheI5JU2nhvRknC7kBMFxAL5
cWJt1NoU4wssMhv2cOgxlXFk+obTDJ7bHOR+yLeEE3UHIGCY7yvqx7Cu9ZCNnWRfmrxwJvW2A+Vn
ltpSLf7RJwQXB/r9wefFU1Fls4jmmAW2jFbd9UN4r4WWb3QNESzXgeJihvP9qVgybVAZ7oanJLsd
hI/bPrK+ZSbjAoLSMuod74Eit1Dm6AcZXYJ5ZIvBuQiTXTvU9hS+BOaHbVvrTnGxxYHSEkhp27fo
dZ5BTB0mBubONF+BZivh95Qd9vcrcC0FceiLIUCsT/YtOuTze/WPXgAw3vXftnGfRTTLRpsHdH81
JnqJQU8iyHYbeNv79Zus+mKFy2KWfoFsQa0DxWObvZ/GuwFRd8d6EmbX+ph7GPomAse6v11McsiU
57KWg8AEB9d6Usq9ND0Ta6I+DodJ06AK4RKjBhUdwrMINfHCRT8M6igSyq5o+0rBpkQ9QBE2VS55
QWlXzGUzBsO2+kHp/zXqV0WjRvPXI+7PjVO5dGUJB0OPZYTCLJj1XaGpoO4QC8gD5nnyYi6Zeuy0
Ag/ugYjHNjOkzP8mSF7scwnMHPUyriU4yJ3LEJe96qGNwMfoMgmz1FI5zFBSOQ4wA4mlIrlgoyDp
4X+6tbMt+zUDvCyJw4shhpJHyK53ySHeGyfGTsIm++ZD4xsHwi1X/V7XoL6J/1HB6/QeM7owH9Ui
Bs72jW36xWccNfTtLce+fPPKBH301CVl3aRp6hYUEtnM03uTadDJQsG6LLXyzhz2DSWOuwbtqqgj
NIGAQJMsziMw6VEkcQwemwnXb7TnlHhsG0S/T25UhTjVa0u5NsV5RCItQQqdWyQaqpNak11rMRFu
13wOtTDUqGTw8EHX4P1mNZoR54GYgGVIyPbDMtW2qucHPCq6kjB0jiE1pyoOQZZuiP8QrsH2iXfD
a9MMXa7CSTXXmqobQOH5GPjRa400JsAseImWknk/P1LScquf7WqlXGhJDLNH8zKeHYSpsY35nzlU
7Gx4tsTnpKfS3dVXm+u1cT64JJNSLEYquv3R9CGB9DQFjnQePd3T9yhmn2nFtzUsZrx92DEQ6xm8
1yfjLKpLxJ7abllHV+ElIDjqRLuDXn3UsnZm2zroVCpMWeXCmm72M6Yh0B3Z1ZNvDhgPzgpflCnZ
dMoMhyKMbajSl2pyC3VfWPeasB+onqo197jaPz6WwTdaqemnyTW6OMfFccBbG+7J9qTEi73MefwQ
QyaTOANr5/vaKBfcwkVY+lhtcL4hJaJV9XHpUqLZYbVkc22Dgyv0wAiNXOIRonNB9uEyBczUZwqY
EKvyqZsCtSAOsCwFVB+j2WKmQqlPphLcQx1ht40bhC+o7CdcwYY14NKgBzDRyd+zZidIqq3299s2
VjPE601jP+LKyBij7lTHeu+KvgQVIJDVhkfxiSnlpN74Up7Kb2Bh27ZJrYvDJ9DyooEI7JtuH91q
mYQm6m/J8GHbxiouXa+Lw6XQCPUhyxH6xYfFK/5pnqK78BZNNuZr7Yn2+BJTdwb2q3mQvzbIAYRs
WZUqBDNexpXPoYZSvexM1i6NKZlDavc4hFCXKhUKBn9Bn98MovlxCZRDppAsxgRM8NwsEaMUGFN4
33+agIBZaK4ptnRGQ6TLlA5K0R4w2/NI1baoj8dztozg9Z9lA2iBFlq0oDug0jmAFyJ4YiOQ0c48
S5//zl00DjuqYhIjmJxcPbXNL9XB2JdO7veaI0rgbWay8OHibtskPiQ/dSkE8JigwjEIwttEOGnZ
k1UQd7HV+s2VU2ochKQBaHpn1pEOddTBXvCIxGYgMbA7v0bnaac4xTH2oluRgGLKdzhQafR6krMI
vtOLt2r9bCaKL5e3yijaRjf429tInDuNQxOlVqS6Yrak/K6pbLkZ3VjZpWbxd6jF92nFvWrGxowE
QEk9NT5O+felI9jdSb/nMEQIp1rOWXf1GDnDjYTpzhy8FkOEgSY88qFqvRDwT/kgByaVpnVSJQ8s
F6hsTFJVjtpM52ix/t3+SFSY4fuxpF5JylrGyqJDdF9+jPc1bn3qXX3T37BynuBSRO9UNsDzO8d1
qshdhOGIAQPkrHM8UNCHNiMxrXxwjFIKy6tTLVdHjR+ylHN1ipA9sTl8607cYTAXjQp2fps64UG9
S861JxxAvGIdyIED4gToXCoihmkupiwVMW9nhzXahbviBcSYNpqcPbw9YMw5vqMmMClf1TloqYes
LnOG0dDBmW30yO6EndHa4iv0xu3yKdgpVEhnGLwRYfmCqWKN6jAP9eRipQ/xHuPPjnxIDwCx/4Vi
hrLG4UoLjtiiZfEvuumgK4SGEDf0yxvl7R2Oev9jm7W1NC5bUSUQ0CyZOLvjjNnMYbFnk4AvdpK3
LHDQYgx1Y40dDiB7z0mPzb7bgSHC+6NGietjwCGKNLRDIGTYtvCrjNpc+mA9vgZPAa5llWMd4IsE
/FPnnO/lgjKnaQmsyUX2m0P3D3vexqML+ql82Y49epSc8Au+i8sUBCmdNCyQtQyozuhP++Y0QLC1
9MZvlF8Q+My3bqHnJgh11q6b5vsZXX3FU18/bUMzZYJDDymW0L0TwjHUBQy0gmCDSu1YWfJh28x6
BED3iKjoimVJIvsdVxeNRGtUvbKwb5jHKL8X4EOOd4Jjxq7xZXFYL0Lo5i+ETXZsfnH6K5vcGZYD
UZpqExg1eZJXuIlXqy6Dx8mwg8IpTvmBER3lg2douIXsCOuruHxlnTvUs5oE1jzCOpPRaVF7Bx2M
G9/qrmqzOnV0VPfgQyVSr3VcvrLKHXRRTscMF2Ec9BtGxZV5Rm5LoHRjJjtsMjk9TFrkjnytDXLb
BSjID9hlxYX+2osCCeMfqoPtPv5G7CvzyI2vyncS6JUaFhVGDd6oE9J94k6irX8WDz/ydCvZUfcR
wo346ZM0jVSzEMLZbUHsKQ3fGyHxlxhCwLojWp//cnUMf67OiamXRRuXIJU10SWqvcnyLo/L8cdu
Rr5GRNXV439xl7ePe2UuGGa5MXVMDzbRV7F6VuvbsSUQZj01urLBpQqgYmpihTW+Nq/ZAZNYjoT+
eExiPYQP8qH3ajT63iS78fQnT1H6lV0OcupA7NMsmdCtHPhNsV9SIntefTK5NsDhS5JYZpsk8EQs
60ZBtSm9YbyBjT/u/4Ra5toUBybirAqpXiFDUKCGqu77br/td5QfcLAhQxV8Ktk3Au9kicMrRrYs
ff07GxxQlLJYyJ0cozhnPhf1zgTHP0mRQ6yD7xsYy06oU1YeSUbxmCT5eYqRoGotFc4IEOI7BRBZ
ZlOoEZkHT/HwsHoMQUevgjyPMZ4EuU29xVAoyzOSFzU6B0FGxaIJ051MISdgHvB0jERHP4UedXaI
4MVrycapWYM6Di+emmwX+eILixPliz1UVDWQANc3LrArAKqzMg3VIJrdqu92k1l/xdX9a1pj5Kqf
yl04ikT4oByEA4VmHMayKuAgQrFEpzTI0WG31NEpkQdK35rCB5nDB2kRUlkTGD5M98n0Umof8DaD
h58PeEgL4xEUFalb5x/G8XX7oK0nxRfkkzm0CEddqRKW7Y9H9chK4ZBVu+897SjdsjmDbWvUjnLQ
EevymGQ6Vjm3N6N1UzefuuDj35ngkcNSW6lvsB5RvG2H21E4LiHVJ0s4Is9S0tZJoDQ5lsHm9jMP
upfVm3qG6cpPI6S1p51+iu/U3KbSi9XL3+Vj8awlcRlNoTLiQWbMIseKp+/x3DT29gZSrsgLKRVd
kpoyu5dZTzOoqevb6iV2okd2dcZQ47ax1c71q2DF9wQ1yaw0GNiYMemiHysv/GLthH8D1tWKcXrV
DQ/x/Zm1te6LW8MNv+mPCsUEQ+0pl3KUcSAswYzlBqP5qlqoYesCkalRJjggmaDQNCUtfLJejkpw
k2ZUpZ+6MikcfKiCYcnliBjDqIBkJ2c3pp3hMI6oAoLe1oFKMoiTzD+tdhXovkNWSarT41QdVfkm
1/xt31jfNUVVoLimGKrB4uoV3BeWFqJ3AjQAddvZY9C500LCLmWD+/ixarSaUHWopjjpV0bEHu5M
xbZ2A4JztpM7O/OpcuN6uLwsi3MGECpAQ3coUcusvyoBOnUyV7PQkZS529u3yhcB/b2f+8f5RBBG
SqNJ+EThV/VoeCybZiV90NkZrugxofDkmbpTrrvFxSYfTTCZURsavlmgoh5deVVsOZiIIVDjN0Hr
YoaLI1FcgxE5ws1HuRNeDdx8WP97pINVIEWBmPJ1ykm4kJIZS1QMMy51vfqhNlJb6wl8WH98uXwq
XiKkz4VJDNmbd6vZHSafkbB9SDp7OlUY3alRtxRBfWu5HdU7y/bp1/vxz33kBS/iMh7ELi/Q4FeZ
jiY8tOnZCDRbadFejbEP/WHbJQnvMOX3J3rUxRRitzBnmOAyEGRHj4SDlSsEcPwmAb4si0MOvdUz
9F7ggw1Qi2WUUZFbncpPvSvtcg/NwB+2l/Ub9L3Y41BElmsr7ae3hLs5AEOOquaolc2Yg1iTYY/m
uMpuKEaF31yWL2Y5JJEW1FMko2CgryngLYlY47Nqp85y7kHQMj7l94zodtxT7wiU23DIUkxCYogK
1pu1kFx9ycZ/0/7DUp6CTLPN+dv27lJOw0FKqYVK2Aa4XiTJY6k8Vd2jpVDxkzjhJocngiUvrRLV
2MlR8YRy+Db22b/by6Awi2eDE4NCnWS5Yl8LMkCPiSs8GpgtUD5ieIx86SEWxLPCzaJsjqWMJ8g0
vG2mR1XZE6tZj2K6aWga/oMU/PujDLHVpBqGefmRAje79tb8bP6TnVSbPSTNNsiH89ETXIs6a+zs
/gpZF8MchkyxFoO2Hb6nKqFjRfM5DxVXznJ3Rk98rbVuGKTuIvaOkkhu2dVeL+hHS5iIDaDWz0FM
1xr9ZJa4i2pz7WS64VTysZk/mZa3vdHr3n9ZLgctdZ0ZYlgCMoXBn6IPRujl0+O2CXaAtnaUg5Gq
bktVS5GQpMK9tXy0NH8SPgWFZkfDHwwYQKPjp9NwuGGIcl+YE7It2dpl5dnsiCobtVkcVNSigEkX
md1c5nMd7ePxZZaftzeLMsEhxWQF0WQNMDEOiV8qiavOutMEVIs1ZYZLOcJOnUa9gZfHYYQESvRG
8GEKOpVi/yZS/vwifOtOagyVmS1YjurHj4aHp2g8Bi+P+Q3exPbWffmyvXu/SXQu9jjYGFSQh+rp
W6QEHxSbNEDBAYwK6L3DhNC9gpeH2AvOfzJpeuV4fM+OmFi9oEgsg5vurPCUVw9VdtheGvHF+B6d
PBjTMC2xk3p7E0BCs3rVKd4TygSHBXFVlQG68P7DArT+ZxaBBaRDsN9wdemqZlWR2wY7Jd11bwT2
Anp0gz3ruhehOjP93YnlW3KaolXGoAX2RNJLJRo7C2l8MP0dhvL9OJ1mjvk0oN9uyBInL56r5UtC
1YTWA+7FsTlcqIOpCDE9BcLk8WlKPwkpQVK3+u2hVChJmAMC/z4HCIMpZJLMUq7aPMuLH0mfY93f
9uD1w3mxwb+WQa5Ky1NWCmR0f9FreLTO7AUyemwwuRd6oBvxaV3Y9YWx+z1E9zDgxmG2Us5zo6R4
lDcXwTdE8bUdyk+x0FMU/6sfSL3Y4T6QpS1FUBXjhGbIOHQrS1hugrCpPxB7uJqeXJnhvlMrKqla
sXcePCU4MQj2zM+SiKas0Q3ZTeBbWrqERWID+btjWkiqmQnIXTtX+ySjyyDeNd+snYqBnGIn3NdP
0H10CJviWspwWSV/bxSGsJ/kBeWm5MCuV7n/ypS6G5+aGaDWxiV7bRaMczEiy0ry9CTpAxj2i5cw
qAgUWi95Xq2Hy+YScUxUSYDns6lfDFPdSX7yyO5O9N5RS2J+egWwOehXp6FLoNoWPzfBhxY8j4lG
rIfwdV6JJJe6XIa2Mz6P4WvzXUR2H64a0DDpo6lsuIL//no8yFo64HmOTWWBgONOHO00cWdoVSP5
3+cY7BDsPxAG0kVMTP20ynkDFDrEykxgtSrBclKeJbt2BJTqdAsjiuA88Eg/Xz3NVxY5vxiTOhZS
K2enmT1Da+gg6E4Gzhab1LdGWhOI2ljOO3odinehKEyo2Ql30K9BPTJ1lNsUihMgIY49/ZGiqWf4
+kv2f7VE5q9X/pgKljTGmOZzS11zguwUSt/zTrMX86NREXF4/Zhd2eLyf1EuQ6tIiwnHjDVagrXt
xxV4J3ym2qHWE5krW1xcyXTw87YxiiOgH/6geazZq0/s6chYYpIHi7yYUvvIxZeYSRBqNa73vezX
86co/7du/Lz8aClE284qgFwtjIswhpExNQixdyPZ/FIa/S1Gi56CWLK3MZ4ww1cQpLIEcduIw1am
R3PcW823OaaamFm2v+F7FncbUApTrGQZ8J5BXC5noXJGvoHn45O4LyZ/e0Hr9fDLxvEzikUqLmFk
IrUN3nQtILp6+wNBql0Z26qXHHVwdhJfi7n01hI5BGF1Y8EUUb3Ky9duOqVCbiflWQj224ujvhaH
Gw1yq8AI5N4t5Bu9vcvr2zD4kwz0avs4oMhQhhhSAeM/RSg6bbFAflx1LKF2tldCfiYOJOpZm8qk
h+OJx+6QYjRWfI6PyjmaMYmuHWW3e87+HWeXsLr+nQzVklRFhAAz54rapPdDLuH4MqSfz4lrge/I
z1qn2WUn+RMr44J4phbtgprjoyxzUa0R28gqG6x3rpNvTare6l1wLArroRvHmDjU6+HlskrOG0Mh
1iPJhC3NmO0qlG1MDW5v5LojXixwjohsFBPCbDVou7P74Htg3QWU9iW1Cs4Ta4wINJWJjHeCskU4
GcegHAhookxwTphEU9H1cTq6SuYpwUmQicO0Xg3WLvvEhackzkTBqFLIrR4kEJiWyNPc5cwGEKGg
JfwPjwXs0/4KRBeDXHyCdG0PuhnE+SF0lU+AW9gUD9azVaH1v/RCjyJCWA+IF4NcnBLgZ0s340Ql
9VGdzhPUDWcBTxRS57aJTqAG8b34oRFdmbQ8QlqKF/b4pMf9WYgohgzKBIcQHbofg1xDLiilX9Ic
8xrTv9tHhwACfiyks2ZLikrUQgRruROL9FyLM4TOFBe6VkQHC7UWDgeiueunWEUorKdnIX5peyLq
ESjAT3xYljGCxB6JnlU8xMpZ0z0rzQgsWw8UumjJhiqqqvr2PHaVuUZJaAlFj5hnFXbS7qIAU2ut
ExySly7YVbXDFB/ZDY7i71p17Cu73EkSx3LU1ACbZ6HhbUpwBxlVD2HLV5TeLqJ6t+0Wq3t5ZY47
R3IUYH4G/7SbY/x6UBtXrmJflLI/Ae6LGb4bMiigJGsEAfI9HcSGyxcVZDN4ZqE+Gotmv8DQlRnu
FEW9qE8h+2iJ4rCmqekbsvIicmZPvIlRZGrJOxyxf3w3ZJ9G6CEBaT4uAt0BzVr+eIu3N0cHXTRj
ai8eol1OFmXYMraWyR2wtEaA1QTsJuNxAO/AU+AWp+CJTYeO5AqpPWWn/eog9HgoSC1In7iz4bBp
idrJHQjJGl9Yl0fqkVcranFsx6/sCWk2gd45Y1cr9ui87ANogKYH3YuOFOsgdcj5vshWFlIzMoC6
ZrYrDvIu8QrJKV6CvX74MUmToz+S7FNcvz1euSkXnqUlG8xGxhI1e8RoBFuksIsd5chmAumW7fXS
65U9DlNkGazFrYDGPv0ZdyF0gIQ7DbSfn8vX3lscBUgWPumP5HwE5TkctoRqaJjQu0dS8DaPUfqo
VTIiSSZgM+Fdmsp62DI2jgXfOClJcmKOQ47yxvfRwQxWbIvwVkjAh8/iq3J740P+6oH22NVwd9ld
vm2yjgw5m0JkB9Yw3cqlcUwjhUhAVoP3lQm201dnYkEHiG7qeGPAjtoCLuhO0SmHVl1u5j4gklPK
FgcuSZ9p6LzrJ3fW79POtDULxEHZrgySw1+FHp4Ip0Apvi7RFe92GAkP52MOYuaAmiqjVsOhSWoJ
pVR2CVhgp7sk8mUDBzryW+Pz9looM+zv1x8oMFL2iFJBVOiUR98X4ZPWemlBsY8TyQHfF1mPSSHn
qVG686ifIVx8l3Wm2+SSO6jabToYnb29LMoeBxx6F0YlUxByFfGms75G/VnLQWcy3OQkFT51ijiw
qEtF7cwJprKbVLfVj2w8jkle5Yc+cqGhuWtfqNBGxG6egEYK8B6WRAJqAYibwT+iue+i1+0NpExw
CUnfpdAMazRkkXnyIUrAFCdKN4WZERk3FVFUDiACRdZjg7GnsMc1FcrkApSQwgM2Eu8mFjmuT3ws
lcOIdJmLyopQ/qxC0ZbLzM/VhIAhcklc3iFIk5BbLTIrtqTqPj0C9PbtJ6a4Ju6Ne6r+Ty2JAwqI
xLahsZTo7DdOCkixQ5U6TARGqBxGKEotz0MBXwAt2KkNnuJx3+ija+jtbtvpqKVw6cU0y307ijAk
yfFjWxkPed9/3DbBTuNGqFU5YDCgvldpM05rclC8whv2vSf43Z+90F3insqBwpzKlhDlWMkUPjaj
16HsXRFHh9gsvkdlUYZ57FKkgHoS7ApLduJBcrc3izLBgYCgdE0xhzDRiO4U3SnB9+1/nzoqfANK
mS9qaiVSj/LiuIPmldtisveRvSNJu9RNJlshwh2VUfL9KJmuLEM54iVJiCBqpx4Fe/RrB3gd2tOj
cMtSyvRptEWqN5vaSvb3qzgbVZrSdQocom8jP11KV9MF4vSsF88uTqdxSDDKUqBPMZCA0XexrnYh
tBmHhYhC1kwqVK+vSMUwOhPhgG7F+xVVUSmmaYDWDr1cHMMCQXekEitaP6wXExzw6EJoJV2isjvq
D5bL0WNhgWRAYKj/Kyhc7HC4E8eRXLQWshPGcpl5w0vwQbmdPfBwOPO3GRcO/4/8/mKQQ6Fe0MYh
y/BYpX6ZkfCjE9sLbuQOgynTrtiN+0pzti2+1Sm2lsgBUmVAGkrO4Bts2rJwl/04HGKo9giOgFYz
RpJ/FPfSQXmK0apjz4lDEeX8xjt/rpl/ObMmNV7kEZmmte/ceae40zf9fvGZWnsEyijCdUhzHHaZ
Ui41wRT0br1TMUFVMuZrpzwwFg1a8HC91V2/LI5LY4bRaKY4xvE2JHCXWjAH+nrPcCTNFh5kN3rI
aIW29XrDxSaXyxiiNKiS9VZvYBUc4awtNsRbQOZS+Ck1okicdovDL30cgqLt4D/VcM7S2wgPXdse
Sm4hhyeJCBH1cI5wGy3spkQLpOUpL4LTnLoGvGXFY+fHHjUTzABk41RYPMBoIaZXF2CYGgUQZTOC
eFf36pPRCtoOLKAjlRoyN9iyxwGNnOpJarAzoN+yEeTWKR39XgU/GusrpeSy2D/GGbPA86YqKibF
tF/4QgZ5BGFknoBPT3yAKIqUjPaAN5QYDVDVl+2Pt+Id70xx+1gPqqGCuRexYBwN10yE1otAUUy4
CGWF271Rz0xJiWFlEe7M+sGsCMxgHvbLhqGXThNN8GuDDhh/v4rRmD7T1DqqDDfSd3H+GIOJg7rV
ryk9WfqVDe4cLZoadrPaTXjGBYUXk2PeaX6yb3yK2ngtt3pniTtPQauVgdZkhjs+/MfyCgh8zDCJ
wESOSMBdgSPLgiSXIaMdyZR5Wa65gy5PZwzIPFiwdrKnbm846UH1co8WN1g1psuSaGommp94Ya4U
z6lLjnlBt9fs5m3IGLVdDd1AnVP5FPatoIRl6WjqUtl/OEzv/cLCDbVSRHVw4xy5gOWE0ggtpedy
/Gf7FK2kO+/scEFkbCdTFLNicNMFhDfFY5bPdhl8BG1RignjEmoKFdX+uVZIhk3TMkUNDNiQUXi/
tq6Vw2xMtAFz7siJ7XRX13bk9gJoERhl3nKbooo8UI/7ayf5yipf8OzxbBVUQHvXULtdHywHM6q9
7c1cO8zXJriPpve6PMwKTKTZoVEUO7HchAxa657xc/f4mfCo1qIlMNC12A/PBkbOzbKw6/DUzqm7
vZrV03y9HA6brMRSMvTlouYIxejhDq9rhq2c4wgjqyxhFBRXIbolqQ3kkCrpSrWYSnZTKj+3+dcw
PKXJh+1VUW7AQVQmNkuptw0Y/8q7snyWNSreUga4uCQkSqnLqjhgILa5YS2Zw157ZKUYNsZcOX9G
sXd9nvhCp5WOYyMN4YDiT/sRemhe85KdojMK+L51/yc59Ttr3D0i7FB51IcSpxf3Z3HH2oKq0+QY
IMaCRO9++2tRzs5BhTikGYqqI4T0aojJ4pmi9qdsttOABCXis/H1zdRsyhTKh3C9/dA78kdlHz8r
Z+lBicBzlnrtN+v+D0qq1zvJD+5JJUjw8glvIaN+mofdUpzE4rC9f9SqOHifoGGkJko/uOaIZgyj
uB9Ga7dtgoJzvr7ZjJkylwtCFXqBoUaWP0KzC7S/4HcH9TXqkc54l7qRalPbR62N/f0qdZrESQ6m
qUPoKv81hQcrInxv7f767vtwUDGHYyHElY5OFrx3ah8mUJIqbnPo/erF2LH76/hp2mW7N5pEn3ra
pVbHwUiZyz2InVqsLusgBGP4Qfq3JrjctkCTgWgtQKphyT/mQnS0ipGoARDnly99KroFpZwZ6UVk
QfIHKlDlQ9v6oP4l7FCxii9+RmOL2zd+vys/TCBMZoMXNVhcM9u03gQbBup1iQhVfCk0nYtSFRp4
n6DcIG9S9JOQfds+WZQJLp1o5EWrcPcYXVP+IOYFZHoPBa3huTJAcu3lfD00mLpANxNARALtzCb+
aupPA0r6TflPPJw1+Tw1jaNQ1EC/ejfuI9CewrSyLosqP7Wg9ssoqjEwwyo/a+LDRJ3dlTvPewMc
8BlmnStxhjeeH8M/0l4+GD4j2oj87Y9ErYRLkoYuqgKBtbv15vxSj9Fejimp3l/94P1aOKAThCAJ
ShmHKEdz9JLXDihy7FT9f9+n31vh0E5qxyisRzQglIv1jc27Rl1AMZv/eoV6b4MDNW0wIIsUtCyj
XDxGvqffM0nT9o7uG/n1YvPeFAdusdpadZ8t7NGFzUU1/6PG8K8A994Mlw2JEvjOtAFm8nn2heou
Kg5BCF2G9P/PZP7eEJcJCdCEbucI8aAaxOM0THY3h0dTWyggJfyZL5kulaoEY7sADjDogrHTJrLz
59hv3e5jYNeevA+fqDi0Ujd9tzZ++CALLCW3zAlZXub0u/oM5QBXPmAMufvK7tZUBW51iTIunyL0
dkyTjxWZoBQQpQbizREeK7JjP79uY8L6gi4W+OCAorMwhgIey6PD/F3zWj/2hWeMieyZqChVBVmF
hytjXJiYFkOo6wo3mjj0lO4+yD2xIbqFiB3jY0Sta+aggZjTHev7Dm17VOFofQmKhYFa0TJkvn/U
TKKmF0M2SNMc5mzXBse02W1/k7f2tPeVNjiZfLHBndQhi1Hs7THhwu4tmqcfp8PszA/jjtEylo5l
Yd5lBC1N51eYe2FX3OqcujG4r6k5r9+4x+WncGfZkOdFmoKRBSfcNcK9tI99xokDmVs3OVJPTesf
76c1vp001aJajKYJ7wT1B226W0YiT5bYzm3sLM+qqUx5lmQKUiFGmbwc9KO2x1vEt+HbgFceyx/O
5VNYQAZ8PlHIQfgN31CqNqoCl5Int1aOQvh5EL8Woe5uOw5lgwvwudG37SKCwL5TQls3ZqcIMZJd
j4R/rkzkvfNPnlKzHKw6l5MQHX93uG14Em7VxUfFYXVT6uZEOSBfN4UkZ13XYI1x5dvhExuznfbx
rfJF9ti4F/WRKP/jgz7IyqWmRpG2zJ9y4TXD8M72F2KhfMv/uFAvF5qCrtu+d5vPYXSQMS7UaJ4l
PJKCGJSjcxAym0iVk0TBtg3teVFLZ9Gjg9W33yspWmxFVe/NyiCIWlYTjAts8cVS0C3FBhrW0BQl
f5ykFCLfrVMHn4fp0/YmEnb48ug4W3IfxAkQUE3sCETn7ehYxb8Wmhq3Da1c1d45Ot8CKiW6kug9
eiZ/tAxkbuIa5xSD+Xgk8ItbinCEtMddBcZFSPpExYs+66ytPrf+gMtAepMeov3wrIe2RNRcCMDg
eTRNrawGdcDhWuTHQK7tprmXIkoY8Q3aNpyebwjVgzgNQJPPVjXv0v2y18FrhjZAz2C9LA+MqFO4
N530ozufdAyCkxiymstfHFNh23BVfqnGJJaGCPeFydM+MQRRbjVfAl5Fu/pl22UIBOEpNRG9SvRv
4hFO6Q5V/TqoRNl51fcV0ZTxImEgUHIQ32phIwomzrUCBikD08n9ARwVdjoQdtZxV1FlnVF7yAof
KVNBhqwTa9Ga/4+061iOW9e2X8QqEsxTxmYrS5ZlnQnrODHnzK9/C/K9bhqiifvskQeu0m6AO2GH
tc508nA+ZfbkmX5K6bi50BC7t7YRxuh93k1rFyfQe5MGrupmUU/Hn2VX0TcCmGsTwSCN6hE0ACOh
leRFkd/z4A32z6DDYdAWKXpGvyqZQIge9usyYuDnNouempZXraeX8M6M5J8C2OcOSbVFNgpckujT
HRgs/7n9j4re/wA4se+KNtKYVN0Uh7hIdFQl5DsM0rqdH/0j2F+WLwo8n1BbvPWo3Xi1EcdogBKC
XNHU0CqaUDhY6uu4COT8lAGdpPINwrnKt6Th6CoZdRDURpWmDMo9etG/EuDV42t0WYLsPF5pAbBr
nNF6SYImaBzq6gunvM3RReIikr4Z0dHvoDq1cUxmKBaLbqAiowKaIg7a6x8c2loKMFlg5CPNx/3b
lL5KA6ngcuKBsO9MlUBfN9fOeEZdE8worfCElu60BwPZcOEr99LjcqdZXVDd5c/r67Eh/savXLSY
SbHGNm2jtRbBCPY0uRSEFcAYdysQvFo74maPO3XxX8/H5FtrG5JJDXG+T9pNGaM3SOzhprCV+9FW
H4iHeiW94wR1V+Da2iPnsPte53JWJgnrakHuUhN4ijW4Z1ZfLJ8X3vt9N6HcfEDG68itpHdRb0B7
NcmNxMWX2/VUqNFpHoyHuOm9v/p8uNxfNXbKxVDrgJKBB1T1L+CBT4YDxutPP+bGeE7h+HCY2PpV
2BhltYm1bcSgxh4JcZPye1SaXi9cJxPnYMefCpiCv4pCfpA2SJkRV80gSnMrKW9iXuzejRCKhEqO
qRsm4vevMqpCBfse8i1nEZE9JoY31LyN5t30AIMYuoQ1Ul1hX0tL1a/1pKDA0hSxlWhO3l7N43M5
cBzo7m1txDBGXOd12+kZ3bBQH0bxuWy/9hFvrJ4ng70tVWybREebRM0EaLRw0obZwzDtn2QGm6Mw
NlpkCiL3AgNSe+JjbeR1lSeQdCfDw7Hl7H98TKgAU11TdXYkR13GVq5qyGnyp0kAPA9GIY8l7IZQ
5SKBCSYkURI1WiTg5IxW3N01+QlILFZZP5U1npnYPT8Wt/99LuLo/29il57X/ayWMYoA5Dtd02/T
F9CBcoRQ9/UuQG7OxChaVi5iIlag0DB1+IBCewpz45SXpVWao27H5nwlovwPrHCOVvC+FqN8YTHr
sUH3ezrArqi+MDweX94OCjN85+ZgjNrFUp43y4RpAQE5hh/GdnHKHQPbqZNHcZhXN/84u8uHzOM1
gXifjQkYWttLRRHiZFm1fo3XycYSXQX4xMbhnPB9s257QujJr/pRZHUjqgIq5eKMQqE2P3Si6IwD
Xs8wArlQnS5pz3Gz+FFZfOfI3n3w/bxdgw0cst6BXLGAG+waU/LCdCZ2LwuDhQk9wU+X6FGfh8kb
8jG3Fi3r7FoQAQIvlbxF5OPLNtioYo6NOLYLfkernSLVSsv7nHjHZ+WJYFLZom1UjE2g2YIU2hbU
fyQghpslFzbh2CAwAPrr1xSLzADDB7a2so8y1MWuHqLzl9nOVwDN03c0mLZ5CkR/+e9tH+/dX0VO
SVqqaQK4/iF9qeaHonkyhG8aeLUbMXXyyk/xj5AGVX8/mPbI62jvrML8qr+M64kzwKpNBjKC2RPu
Zqd0ZsNCGc0A1C2q7wml4bK73uoyGwp0/E135lR+lc24Hx0gZELT4/HVO8IdxkWt7qZ6GD+bADyY
rocnjNFNJ94Y5/6Lb2M0jEtqpYxWWvG+nFq8RmhZV3DLkzLgDfIDxjV5OT7mccAyWHTSRZsS7CSv
s5MY3bUoG66ZSF5V6/YyNV/aJAomDClyrpajxyxaaTqYa1hQMLlSKxxZjrw4bjmKu2uRqmLopkEz
MLYMWsoqBio19FnjLhjmc0z8deSEJ44ItgIqqTkYrUZUgaRwsfLipo8mW1N0TvDdL9xdTsKWP0dB
6tMm1Ie35+kKE5AqizKSRhhZyaa3vRhqBQJYySgtHWXRmP7/U+cwhc1vIL96gb7MK5GUWJHXAQ2V
CB/7OrdXYeYddTdibMQwbjSpszYUIxrw3fBBO0+3oDCyhVvdjT3Trj6FTx3cXOLpATnpARZIOKbA
+6CMe52yGJhHkor5pmSwRJl4aYHZvsY/NjieFPr/m5StXEszkVMs/ZhqcVN0i6XUxcel5004Uc/4
znFv7pLxnJHWC0oXIjMMcwXEqK083YCn1LSyVcrcuEkrzsfbtemNPMZbYg8u0yOKR7FUtx1WcEVO
iOWdh3GMayv1ZFxxbTGQDIxWtHMzsnGUlb+HthvzNkdhsrNMXFI51t/UsA1kB7gatnmVgNY1/JB/
lG5pva+3xSsacUNXwE4Mn7dmP/BdfgM7Xrq0qxjVEqEgY21QnfMnvXZ1DFb5olN4Qomdv96PXd3p
X4+1kyuYee7TKrRSLWitv22GexgPBse5FgyfDItAdImBqOnEG0nYL4Ftjss4GNKWeUrocRWf1gAB
ogKORbdxKIBK94ThmBKVIc5JORrLzqHO4qRLkxrTNjStPmbnEDPXdudQFgxshDhCMPHAhagRHBil
wngYsTLEsRSQzqyYL1r8CYhhGC+3ZxEjBPVfOhqFcTR4Qkv1gCevM3YnM/nQxP5Ycga0eFfIOJm4
r0JNbFEwlmoVG5KT3+Y8RqDdx+dGM1i/Ug/iqDWIsqNnnDs/89u3RTTe0APHK7ODp+FEZoHUEKNk
L2pYWasU5NXzscbtuzBDlkC6YoiGyRxFEPVZXyUd86bGnUDuowbIG2VnLbHsHAv6jRFfJDHO0tAS
uQ1VeDDxXDwiiPqTHwbL64gMoQlGv/2Wwoh5iN+7maR6Ecq4TTmdKlNtkXJlCbE60xZRKcqfjMrD
fVjJyBkxOr5Mk33Z5nM69vkA6xWl13i+HxtiTeKTijXd47s8PpXJvmIBKhGFwCPGsI34ivLx0N9F
5V02Vla9voLMhiONdyrGD+a6klWEIsaJvXHVZ7nXp0ADCw2/y7Pg+GD7TYCf38sUmWyr1JoYu84Y
VKFjOFRJBHu5/7G9PnB5p/bN+L/KYbJPV2lKBSBWwVMQYBPbxji5BWpJqjZ6XQdnm4qtRVBhio3u
A+eY+z7qIplxg6SQRxKusIXW0a+nN+S62AMUPUYU5XOFCV/euCDvG9L/3yR4aW/IuUJRntNquU4j
wenk9oX0s7VEvCG1fa91ORvjUXqMEhd6hNe5sp5zUM12wofR/Ma5wP2s/CKEcSZVHmXZUGDQSBKz
u3DVz1HaeZpg+FGHuKVr0TlpyfWkf58141/JLDnOjPf9GLeSinBk3QQDlGMM+j027cvx+Th3yD5G
16kD2mWPIuBcjHaTyVYYi3YmPx9L4SjF2zTXRimEJI2yfGxnMFYTS5++xNnZjL7jrcPJaninYRwI
WhJotIUo+BV6rNaWFmYz6D3L6loaK56z+k3W9lMz3ooZm0PpKLOLKHMhY3Paa9FfMJpICfvWyKJT
2vMt+IDc42vkHY8qy0ZinUJcioKEY2hX+fKYRp6acAILR9/eykIbEUORLHRRHAP6a3cbT1pQ6Tnn
I/Fc71v83sgwh35qigJunnK+0h37+bN8Q0dIo7uMO+/LOxDjJJJ2LFZQD2OeTtdOSrg+mO2flUIu
isC4iFRXiimk6fusSU4nYCgrygNgdXOwaTl5jSkxvgBfpYYhoToWB/U1fZetoEgFzYJiiZ9oyo6C
3Gf+Y4yjdOxA7NAZ+QTMPpyum73RJJaiZNcIn5zYz/lO7LBPmGdYSlLoCxpzj+ZNP3EmA3lax06/
TmZRFgARhwB7+k5c6RR+mF5zXB1xxFPDLWVSvXr/2PmpFITJL5SwLWIlh94pD2WQ3xeuWVjqowBi
otmmswbY/3wob7rP3IcdJ2C9m4zNp7lOJvhaOtBhnMHCdq6vog/paTnxFpD3ZxsuSRTb65XHOZ4T
gprRZOcEBLDJCXSKQW+NZw1wKiC37TxK5rOc1vvZK595HAU81WRyjVlGf2UQoZqTvPjhMtxg/tPu
RF419e3Kjr4l40OQFiMID1Ad/YkAFCT3wnsTYyOCHXq9m2JMBxPwwKuNT/HZcIUnMNIGQsB7YLyZ
99GvYNxMpQFRFtTVqMh7ddDeozLhzACPChJ3/Jx+nm1QNchW5qmv1SuqhM5fhZ53FeU+1DtlWLDv
NI+lJQhGaU/ZGLqoTP1dkGMLy60hkFyXkLFGaaATN5yeFMP7q8OwReVcqAytqWGbGYkAzoZRi1y0
WtSV/k4Mk42MjQEoM2odqxoHw6LcGSsKuKHkH4vhJSLsCC24iTMV/Ds/SjnqNRhjgrkCsnHvxhS2
5DXWuNOSHMt7N08rCmqsyoD9bRRPqE919kmNeIBs++fSJF2VDCLRkYVf0x2zHRLVIACI6J3JpZv6
BkY/gRHVXVcgaIWNOQbni+0GoY1ExqGgW/6f2RVRupH1D2T9cvypeH+fcSSGPFWRVCPIYRQ5iHNs
sowaJ47uxp3NERgvYaxKIo/NMDp6kTpd9xwOkyUoN3LhGxlnBGe/R7iRxSQkKkaxpE7BZo7om3e0
Wxc9x71FNAwOgvUJY7paYVWmM78e3+Ku8l3E6kxbf+mXKjHBe+Ks00urtTYJzykGZo6F7O/pbKQw
peBQl2NN1SAFnFLefKf5upcAgUWx0ZQECHv3CRvt15XTNhavGrffBt2IZhwHSmJhrcQFZhTu6PJV
7kXfpEfVpUjl7Y3x+EczghtxTKqiJeuUKMAPw06zdm7W1E4W7byENedpsZ+/buRQ69jk/dOoC11h
vC1y1cAKj267W+mEsR3xTkSFXXiQ3fjcT3bFk0uv613g3Mhl/MiiRTWm4eAf6XYzfW+sGK8lQRUA
1+7MW1fjKSfjQubWTOcUGMpOh+UqcDss0wcZi6iBFJZzcKyiHG/CMlAiGwABroz3wGDcD+G/Y/Lx
+O/zjsK4ktrEXi5p8feT+CEcXqPsMZaf/k4E40Fy4B1IYYW+lp4+48Xp5M1gEfmPUv+LArBMk2KV
SWIl4iCdS7c/1NN8IgB1o8CGLUatOfGY81nYbX21EkaiE5xpWMD0M2h3isabHt+f3dqciPEQs9JH
iqjDlJLv1QL/BIq/q9hTHO1evwHF30cwVVvi/zKhwbElg/EVAPnIh0Si+31efU3c9dQCn1dCn4r2
4HlvGY4CGozDSFt9iYmIXbh6ulKjK3k5tYSjG9QcD3wDi5HaFk3cCxP4LhISjla9rIM9hOMjaYdr
eS45BsXTDMY39JlEpLaUkBDmNUZ2hqvBCDnn4YR/g8kwJCkrp1JtkAvOgxUPbmJekwHkwfJsJXNo
HVsvTxjjIEhVp2lKkM5gT/kcibILZ+EKBXpUoM7Kx8I+Fsf7VoyziJUCC0ERKOnydbYK9UUtvtb1
cyhwYJs5WscuuYhRkU+aiLpeXT+UkiWkT9OfbfVd7Jfd4V9FsWpEakaiLyBzSs7gvcUaAOV4rDz+
CitH8VgGQcWo+qihLqnvPxnjy7JwOqG8jIUdLRY7YLkaJTzsYgt4I9OiQ/vSW8ZdekrPZsDrmPM+
EeMY8kXM15piEgwNCBDHD0nybyl8P9Y2ngz6/5tsJSwwH7ssePGmgx8Kp7K66nmJ3lsR6MD7sOim
RU4AmdT+pxKa45U2uJOLTo3VfYwB/Zv5q6/dpY8aepeTR9nOhFdevsL9dIzHCFtJ0dqUohXYQ26V
9w2lN7WVO7GysNfqRg5PIu9iGa/Rt6A1mkZcrCrKZ6OKHFkZP0nmysmO9kFtNjbGuIupV8iI7jk+
YCYE2Fe47VTDqwRym0yh3yqprTdiIOYkGKraP9adY3uT2fZsJepDLLXQz6J4GjGoOajcadjdMt/P
08lsZ7aqQuDK6RiMW2zEE4AyrKf6RItttd9xEujjDyazI8R9Mc+CXqEnQDTpSlQnC/7E6SJeq2u/
Qrs5EpNbiI1Z6yLdlPoxkgLA5MfQm8Hy1/vRHa92yNF7oIP+at9xXddVFWH0s3HzgNianbjmbehF
H2QbK91n8fHvVIJxJ20vFoXQoXqnirHbE3hFzHsfi/jNBaJcAqxwVQfs+69HWrMmiUujw6w31sw0
zSpBGhYF3XVkT18Th4devK8WhkZkXTM1AFT9Kq02DHWaJ2RnS3ae85u89NXoj0LxRQST5uZ5V3Qg
OB8cLY48kpWnuEwDIBmfji9uP7G4iGHurVaIog0xHsCRtpx7tbWbTnjFSo6lDzknUu57hosoRuv0
sOmGUkM7ucyQuXzpFh4E82+U4CKBUbQmibp0CuljZ7GiU+YWYMssP7cuNaPkrvp8fHW/KZNcxDE5
bafPRqFV0ALKUtd7AIkB7J90Nb/gYT95yT2FJBLOta/f895Zv6kPXkQzkWsY+tQQYviLcbBmjzK6
qZ+1YH40M8yLry45mTUXtZ6n9EzwMtNQyxIJblfOnrvunzSBUO7MAY1M79OCy8GYyCVk7ZCVdEGm
c/vXzsVjCzCKABK6l06xowSdY/rK6QeScvVy/D0552PnAdROyvRExHD6GFoZqC8xFVBJvOD1m7zn
5wHZeQBscTRTm9Evp7iiTew8eKNVx5ZB4mY3qmvciYDABjSTlwDDDc0VWvDltTR4lvL2/5sMr5VA
ipqPwFdLr5Nb2rzvT90XFDOdAnyOPNCm38Sby5kZJ4P6Ux+WJc7cImTXHwBdfq7d5lpGL1C0BIe3
uEoV8UCH3oxnc7hVVMtRnFVsUdSxAzp0S4oNZybRtSAbVjkAr0Hv7491h2eQ7PBAOa3VEtKeZ+8o
5wzbZMDZuCfYZp+cyB6fQcb+9Vgix5uykwSakDSS0E6zQ5JTlF3XvPizv34A/rv/xLi3OszmFjGk
GI0g0KUpCfVrCUZkc0vDOy17EJAljy5djS+echvJM+y09nkvHd4JGX8zC8qcKTVcQUpMT1LEABUy
9/gSeSbPeJsoXEKpVHQ0+E1VdcOh/JrWS2KnesfrTfymYfDzOtlZglwvO3AFozdNfHCq2NG59Frc
pd0D9zaylZf4W4Lu6fHxeBGKnSxYwrTv8JMouoFBi/iPsY03zoPhrL58WyQWRX6uPk9X6Zln85yb
ZUcOxNkQjCw3YA96MDSRJWSRFQMp8PiA+134i5KyowaGFg11MuNWAed0hjt1wR5zRXdlIqgrRYkf
rtePAGejbNlcxlEaZN/5GR2AeqYOHgtA1P6aBTblqKSdArSZsnoVp1cFI6hm+VGM7mNUJ48Punud
F1Fs30fuykbLJtjCUn1bpsCoMTc+fTiWse/DdFVBAi3pRGfhwXN97Fq5p9XbswqKEw3PcGOy6pNm
hZYCpt/p6o9MfCORMfFenNpFnZGwtd2LDNKz8l/OkWhkef+JLkdiPlFmLpWYtDhSGvzoo4IRFsgt
KqbUWl8PuIgeHHnvtjdiAipmAwfqnTKg/ZbyiY4pZde04L701h+NxV0ukEUGH01DmboZECbDLICD
Hi4agGNxzc1a9vXv5z2yTIhYDlEGcYBaz1/6a8V+aF56YGRVHxcXDy3AJxuSBT8mOthZvKIPryYY
7hLP5GjobkTYnJbJI6a51QplAX6gEt9gjVjW/+SFsvn7VP4m5ElVI8nDAMT61rxL88dG4FWN9/3V
RgK9542ErMowKG+iADR+0XwJTFOxnTrzCTwraBzrbucADaVyyClBf59wB5R5Fq4wL5apG3txCcfB
qdG1QGJN1+tUv0YBdgb1OlpCNzwL5ykO81CJ51Lu9QX93JyIlKovjdxCySu7XUZus3O3LrS5XMab
CEMjDXVjYsRAWW9XWQYdJDioq9aHj3nqwr605DW5SkwU6YvwdU55Uxv78eBiJIyzaRtdrosQ78F5
HZ+XubCXVHKGCqzXkdlYmcrj3eCYAwseW0QmKXQ6DDCoT1HozxKn+LWfs1wuVGXKHGhnABN0hbqk
QfdviCWc/pRh/+G0YN5LPIUo15a+xhn15CgMiyAbqdHcyjGWSZLui6YXp0j00m70OXGBVk8O4gIL
5NZjRzKaCa6u/RL6mi1fJd8Ee/WrwPDSjDvVQD/8e2mGKUuaKUnvyK4wDGmuEdgpKODVafjPKtOf
8HpiWRfYNv8Vw1j3qM6VpmUUYrqJrbVypeFxTTkPnX0dv8hg7FnI1ryRSwQCqRnt2FitMZ6tcvlQ
1jcGj9NjH+l0cyDGoIs+EZRlwSor8UOflgFWH8i3Vm3TfsGxRuzb0uVcjO2uZDU1YcG5olG2EhJZ
ff5Hiv1TAlteIFU7S3kPT7iQc5jcd+kzd8+Mcwi2tlDPs6pMsQ73PvkGlqVVToeV9/eZmqSh6Fid
HKBgYd/aba9jc4cjYd/6L5fERPjY7MZhLvCqrePwDI5Ee52z1zzR/lIMPegmDOuY71AXjWJiDv4Y
vQKIQCSnY4XaLaxedJctCGQNaY1uoO9z1TPNVyn91Bv3Ush7Af3GR19ujDF6cHuLuUoNUgaim4Jl
VpC2xSCqnjzRua0fIm51hSuRcQGJmiWZNODNVVgYTmwDDV2z0AnKkwggstQSgj9az99cJeMGtBC9
SKLOSKqVr1XzzyLeKiXna9E/ceCh2f2CSBLBvEuA3rSCas0Ns+hroki1C/y6zNHlYnDAmq0BLThc
OH6Ho/BsWUBJOjVTUmjisPqtegYuzszb1eW5UbYKUBpmnsYNWq2KX91SWukeReIOWAp85eBoPfvs
T8W4JX0PkLViWC30ZCx5ucbmid0NL39lXuzDv+jivBxGPLSi+l5NPCxJjoqn8BCE9uf2LqrHbhRE
UYTWVYHz9EADqBJbcdcr/bEGmRrexAbYAyMH1f0zrz7L0wr6/1v/NFWa0dGN2jl+HMuHbmisXP3L
G2QcxzgC8DMhCK6i+FD13lg/aRCjJQ/HH2q/1Ly5QsZdGMYQGn2MeQ8Kp48tCdCKCrb0QHmfBYfX
2uREKMK4inpYs2FoUPAayHKVlNqpKiL/+EC7Igwia7pGCUx1JkRhuGiOROyvAlnrIRt9lWeuu99+
8/eZ2LTqtVGKAlrOgoaB0OHObHK7zz4eH4InhFGwJMu7qDIyRCfNsARztAGTGTccopj9uv/mKIyK
FV04mNUKPhr66RWUk1IsbkT+DNQq5RR5PDzt/eetYQJrGlj+oAtikjg1jAWgq+H9nnwXv+vYRcfj
OnoGDdxsx4+S2z3Vz7z37a7Du4hkszpzIp2RVjiioBveIuvuOGbO0qWO2v4RrMNGFPMaE+UuVpsJ
LFzlfNWkt8vikZyTF/FukO0LFQYQ20o5o0X/ye0TS8Wuj+kasqv7gGhzhs+hLXK0hHeDjD3l2Fot
tA4zZ2tTjFaTEVtRy/t6Trxy5XEn7MnSdFlWVUkDRJTOXGG11GY8JigHjqPqKFHiKqS8nYoS5F8S
z+/Rv8WmFFtZTLJskkZahQSpww/lp7TmlFqqdMUTr9i+G+G3spg7FIxBKCszohGechgJruQbVmv1
PnhFOQnLropsZTH+qYhlYJlEkDXZSJeAEoN6tOCO2OwzKsBQAShZtFYeJyvvwzH+qknGJhR7TGoV
6Y1RFlY3+GX+ZSwej93i3kMdfl3HK102dElmHEiRZ7OcrhAjnvug8bUAQPVuis22YzG7KfRGDlsm
llVSLAOWyJzi+7CAI7j0Uqd+SV+myeqt4lrwC2/g8//8Rk1+Ho+tFjejIFRwkj/8sXzd2LFTYnAK
XDIP3AmF/S92kcWoP0mMtJBmcEnHhl8Gigu0QOCgntQOTZkZBUcNgCSpWzfWwEnl90Lb9m4ZW2gT
AF01BW3j53epUVrReJZN3n7bbmjTAClJdEkicCfM8Vp9bvUpJLTxRIG015PQWVOKAi7GW0BxL/d4
g1vHWrN7sI1I5mBDK5IiXs3eGaTsJQYm1LIKNxTA7+/EMPYtZ2qkDTp8JIluZrUAhC1gbM3vx0Lo
H3nnHA1Z00CmoMHUmLNEY67U5SjPjpEERnGuVB7Vy76bMnTRNLFuTggL8hS3LaheyoS6RNmjVfbh
tvHbKzQqaFMQs4I3vcpxjbuzHZopm7r0Vodjt1LmUBWWUMnp3pR5t2BvT7RF3/ATjAOEqZXYrYts
2xEyrCfSanvtD1ib5W0m76vm5lcwOXDYat060w8I9DfAW6Ve9Vz46i0FeCk8OeW2QXe7zNtjM15T
jeQ879tBBU13eIOkwQRCqfw5/JrYVUChybPAfMa4AHahZ5ljE7sO+3JWdr2lKMtmmKqUVqj7QDop
weJJLkh4OT5l12GjuGooBIMAaI8y+pprUpMoRkEfMYO7oHeCcA7m2v5k3qCHbqdn/lN672hbkYwd
Kma1dLGIiRJllLIruSojB2+pHPMeq+kYtYbCRDuhJB/Pmo0t2IyjzLvvtq18JuR2UxMrqwoD6jCn
pNgY2gGBs27TcLG8/EkfcyuMRpPNg1ca1FGQW0QLDVik403WBnnGqb/uDkVvZTAP0RBEovLYgU4o
DsZrWk2OrtUz5l1dgyNpz7ltBTEG2KVrlacRlGXtC1AhjgXxjKxXvf+/C91KYayumDWg1GqoJ4fm
ECydfDUKvDLErhPdyGCrU/Egl1WYYsKBAiqE58YHn1R1TkB6R61ZBz/IV8JDNufoPVutkrVUEde+
pI77x2DahG4T36T3oun2aEwAj0YD9AYmnh1V9VHJ/LL/t/uTKvNWBOM0xqEngPiEBbfiDKRiPy9W
O+WtEe7lWVshjJto8Xm0XMQD1GwCOH1LEiory5+rRuA4BGoebMjeCmL8gV6smD9pZnj5PnLjVLLE
5b6pAnP9p+GV3XhnYryBZiZqDS4FvOOBkkekT32m2at4J8ui+yc2pBCUp4ipiOy+ogYeISlp4ONG
7TGJTkvMGSjYV7LL32eUrJwVQe0SJASG7pTKPyS0kubp+Aj75nIRwShZ0lV5bibj7Cyj7K5C4ZIm
OmOQwZeU+EHup1utie7qvvt4LHY3y9DFi1xG7ybkdlG6Qm6VwzdQKhkB+U14XQTmOXdzn9fd510l
o351pJcKSeHu4vouDRtLQFFZ5pQiuIdiFC+VTMWYQVfljJ/o/FP9hPrRDahjPMPDGsYVbwlqd5d1
e4lMSJrnkIQ9Wl6O9rDiDuPQok8JzUkNe/lUfXijob6Jg8jhAVHxbpMJUY2sRCOhVLCd+VTlvprH
lvIn+GrbwzEBCr3CdGrSCF8svFmER8F8MbPPx1q4H2l/KiG7r6iuXR9mjdDDvhQrHCSrjb4fS/hN
GnQRwZSMtLTS1tFEZpIGyUn8Fjv/geG4r8H7VbwcS6P69d7HXoQx/qLpMNzUJgJgrgDvkLigDnEX
kBHyZod3CwGbT8PuLA5FJpKwQmRSpVmzsnD0AK7sknRyU7MK8Jqyoyjzeqn16ly3hrz/owzpck7G
eaR6rxvxikJEsjwQtGBVzpTCvnqjvqdglYgoLHFz1KZxnZgddkxLVy4CPTv1Gse176veTxHs8E0t
pUBGJGjR6Mm1WDrpyvFF+6pw+fuM3o2S0SqrTEOTjJJJBdZQ8UGtvofZp2OVo5b+XuUuchiV01Kh
rue8wkCHOhkf+gxtQlkpWkuNjerLnEjBWBmhi9cHDzf8N/n4RTITubAHMbXqimr9ZOtWAm5jWm7T
PAokdXzE39jwRRKjbr0hYjRiQhjuXF22aawyXWxXYM2TOK2fc2E3eLrBxKpQq2q5JA1e4OmzpgVL
6h0fiKPeKtWdzWtJLdq5a+ngV0TOsRKY5dU6BscidjufqG1Jqog6OTIjJjQlVdXo0Yphtt4hZ9Ur
neq58wEeESTBAkaK8tz60ZP64Vjq7sVthDJhqRvjFCy5NWpPGlmtXBI/SWrLubz9R81GCBOXKnVN
hnkRJpCp1AFd1ajs/ir/vtqhRSxMOX/mPaN2P9dFIPuKymVQDpuYawMr6acRu+Fdby0Sj7CLdyz2
3dRinM3Ic4T08stkx/eKWz0PQqCBa290VfRuIJUMvLukNvrOe0iKamiGKpoSiyEhm2kyhJMCHfHp
kkgKepb0haL8UUq/3F4ej/Vj35I38hjNlwZNLVINsyd0kk69Wk8zeANRk3j7dHdt6hzL2/9ytOZq
EEVH4edXQ6uFPEsE3cSalNDKXipHnRcKnWSZSK6tY1G7fli6iGJUH+0qVVp7VLLi6rXPH9riW2va
jXQ1tS546zjC9q2b0IsET4pqsnMaIBBvmqHBwRZsTbx1Zksr/dx+9ofXImgtABN9FiNLMTn3Se/r
nbpsxDIuX8iEDtDBqBuI+feYuHjrW1F229fYCwNj9fGFUlU4kkV9zcZJynMUr42g9U6edU7Sp5YW
i1Y0x87AWxJ/M60jUYy/l6ayLIZUf4svX5LOCgE9OdxED7FDjS+xgaDszs9ZsLo9DLF+/iMHs7lW
xiqWNlyxHYJrjebndrg15Njqpq/H17lrChsZjCkIg0DAqoNs3gTGovoiVF8E2N6xjH3z3ghhjACt
xZU0GYoZtHRNvq2nxO+xBFlb42PpN5+PpfFOxMQBswS3+FTCl5DwfgHzQwNOnejbsQyqZO81QzEw
J6ITFI+ZLG7Qu16rEzSjRPVKkO8qHg74vpIbqHzogFICs+GvSi50QyzKq9o7fRy7Yl/YWdvbi3BT
azxGuf3bukhiPg1RxCYXs3BycjCcrb2lN/CCPCTc/Qc4uUhhvkk/qmm/mniAE2wg2QSgHJgZMZwE
cByLtXial921knf8jTh3qDGYekC8Cassw6MLMLkvSd94Uq0/qtPgtsPiHovadfKX42mMOmRjoupg
KpidUDAKPFYHw1PrIh6sKjMM20jK8DSJmXpWK0XgiN5dPdE3ssmvqrLISzvmNAmmtVy0pACQQLfV
p5sKzFF2eHpbO75bXkA/gKsIeEu5HP3RWNffzalR9PCR2ZRM7tjGszNH1as0KwknyOwrkSxhPgsb
c5JI6E/ZeH6JhJFQiHj9pdeY0nIzt7LDrzlW8gU/dwWHt5W0qz8bcfT/N+KiPMFy3hr2OJlswf3O
9VUnE0sGvtqx9rzl3O+8yUYSY+3LEIXF2mQ/PiGFGsoeJj93xqvEHr+vbotem37Pz1/3VWcjl7H9
imSqmYF3w1li0CgYrjxYdVC4lS8hR4B/Lh8LO7wO71EpS/CkWk4KL2HZNZzNL2D8QpZqqTQbGAHu
1PK0dB8r9R59AqvWbydQW8W8XtFunnIRxwLxdrkwi5kJtxqFT2n93KSLVceA/86fRf3h+KO+aePB
R2UReaewmfpSWOjKYHar3IR+/EF0Ka4NhWWhrDfRM4VCQiPJk7EpTCdSMGF2Ejj1DHqD73+GSkRC
W7myyRiN2gIEJNJzdOQXkMoqyqlL7tv0y3RXS74+Blk0cGo0+w8WjLr8VyJjN5kMONievA2GDt//
j7Qva5JTV7r9RUSAmMQrFDV19eC2t6cXwiMgZsT86++Sz3dcWM0pXfd+sR86gixJqaVUKnMt8C9N
F+PoPeR32ufqpO+su+5emW/dPI5XJqUNNNIMmqilKIA5oxb1LgudISSfQMG5A4P0riIhfX7dlWVl
U9o8nLV21Yg6sPjLsk+PqBQJlocCI2yD9FHJvS4Oq5fLKGoqgH4uiHD+BKPazehA6+T/Xs9Qa9sd
zYPo1lLVnG37y9WQmOoV6ulTCUDQoCQ/V/yOePxg0s7HffARKsjPOXHPdlwfR0h33N4u2yt4NSu5
qa53Y2cagEDefKsHzdeH768wYBERT1kGykglpFnqrqVIijo7ztwjniJPkdUqwtzNA+NqQkaXghdN
hadV3NRLM6jTcCk15Ft73+p/3B6LypAUbjhpY+dNglLifLKhqf5FAyuMVj0n0fNtO9tbeTUiKbZw
ae06s43S1OanczYv7h0DgZvoMmDPy/tqX96r/HwToFcGJTcHd5AzpT3kyRNCjmb1tSvTQ6lFHxo2
nrqO1oqTV2VOcvax1BN0rU7jbonygJBzTb4s7D4rP9FO0XMp/PfF/l0NTPJvqoPC2rLzcYfMazWd
ybxfVC/GKhMS7lpN6dKyBRVnTlp/BuusO3R+nn1T+ITK+SSstTgo6KAcOu60Y31KgnJPQsScAbrG
urPgKOoOWeJ7u1iZCFMZlgCXJE2kDS5ej923zRcNN4jqvj3yPUqYKQQv0CsS1OqmKOHht9ZNgg3P
jhifRdW+flhM0PqQkB9QPNf+TL/nYKJ/3Ul29RO5glQb6FxNosbEeOQ/u1P5mOy+kWbHd9R39vXB
+DQfbq+nYlbl2tHeoZNWexaypgiEZnpHtDygzRtDxby8/SywGpmEJVWSFFM7Ax3ZCSm+o+gWMQ/a
wbpzT7dHtL0PULupO4aNNyJpyXLdtqcsQ29PD+aJ4j6OHnslOahA2Jdu8V8btsyGGNVDUy0MzSLl
hbY+CdNzFqSX6HF+p9ap2M6eWFdjEtwvddkUjfWr3QJI/Cw6vXKUGs4XpLX3rymzdVfGpGWKG68p
jWkYd42rB8zbZx6uB8OP20u0feNZWZFwvp6auDXmX0Na9t1Je4TKUBCdOghNfdWQ+Z3C6Uu166Od
oYpOb3uHLXMkiqa5sqsxKGicP9h7yFvtzQfjuRMKoXtvZz2LBvjbo90UW1nPqfhNq5gKBUlOXxA8
y1qH6eKEyOqc4mchxJoeQZMLhdIsSH4KVkgzzN52+B+90AcVt+H2Rr96kfj76kewpjRnaDOgaoks
UNtqfCuhfteD24a95hV4tbjSCYH32QlaZeDpyvLzGJ+XRLHBt7PcKwPSSaCPOmdMcK2RA7I5lwU0
eZBw/CfF+0T25IhZ3MU7e3d7FTcj1JVRCVYaNqQmaPKw5WsW5LPmt5FKf02xRL8gdLVEaYoGqDrF
xHkLLonuUxVHQe+dZkvRDrS9B5C8dGwUSFFZhSSO3amo8h5H+HDH5zez99g359uzpTIheduYtROL
dIZcTfoFWgx+ZTzZqiTs/whPr+OQHC01x4VpHbAKjwGoNiCoT85BVePiYT0P7J+tP3zW1GXRm1cx
kfr9v9mTvM/OXDB0eFglSBtf+EGAMa5lezXvw3Z18sqS5HKt52n2bOPp7z8tOca+Rj9Jdm8+IOm1
i/z423gkir37P47p36OTGalyUXhhk/bKzcD3gpsh3alCHYWHyD1b8VAYTmwgIibOnRmD9wrl5Kkq
WN0O366jkU6zaWCWUzAgb3n5T2YrQ9DhHZjfBp6y+Eq428ug4GpMOtT0QlusJYaxDOjQJyd7+FJm
9ynY0FWShqq5k+4tJs21xm5Fcaj91TW/eKhgihT5q224uw5G/IQVFrleA0KcWHRI9/m3mlq7lGoK
GPofOH61IYEE7paDVXQ4khp0JeqhaOukO/uOgeZAPLCZATgd073zfBuaNvsaXJuYlNiOCYoraZ0m
nbLMHDVxfCRPznvBDi4qksHr88nx2YMZ5qF3wMvEWVc9hIkN+8JDVpalddOmKamRWxHBhyA+GY4G
ImByfFUMtzIjrV2XeelcZNhao1OjQPluJN+TVAHwm2fVyoa0dtysa6J1wAlDW459fTGTbGdWsU+n
77eXa3NXrQxJIN8zCuLYX/cGVtc71N1yn7XL6C+OcSq5k6AQ34x3t21uDg7vbpA1ppZjynxaLCFt
rWfIe7gz1+4K3o3v9KYc3xSzG32OGc3D2/a2Q/zVIKUzxYqjtvImOAYP2VONAJ/vka0NBO6WSk6c
7eh7ZU06V2q0UMWzhTc/qAcd0NP0bblgUnceRDUC3/wMDfsHlPrGgepmJkZxw/3ly21Xj+XATDyT
6bhvWsP90rwrMs0vtPuSnZNOUWmn2GzyzRasn1OS16gsFg0H5rE7CnZA/ag6xzaB8jqZMoUe1206
eBMO6TS+j2vLz5WK5Ztov7Ig4RV1UdM7gj0Hvej/kOhHtjyk7VuFA6psSMhkObyAFYzCAiWTAGK0
0wTNge4Kz7dRhoOuxA+RHty2qjIq/r46Y4quWvKpJ/DD4gefz0v3hfaKeGZzJ9s2RQkTiDwdmdG9
1Rs9ShrMXQMonJOfTcqCWg9T1Y122wuudqRAo9Q9G9pqSFzW/KMHTtRWO75mrq4GJCfo7VlPPIbr
hz6mx9mzwmF2DlamUrLYRturGckPDJcOS+MgS9PXzDfMFpo+J726T1wo7r2GIwfFV7/XRlr+CQT8
ltviKo7Tyk9T5i/17KNY2b89c6qlkU4qOlXdHCcYUscutXPvxAoX235GXY1DOqHcrkrcQog8oG/q
2/KtPBl7e1+EaRjfu/fxQdBvO6BQ0n1914Gc9N+NTjo5prhf2EIQpzX0iTfv8vqf13zfI7aFhJrr
yWS41J1p4Xq4YyFgv5gOv08XVbXh/5jA3zbkO4ebsR63KgJHeD/tNF8Q/Dfn8cd4YLsimM7RydpV
p8jX3/FHF9wpyszyNg5d7UsJNp25i6ab2FvRZyP1jUvzJjtHO5FOmJqgP9EjegKUNNgqoxJiVI1J
59IBeWDS1L6e3UHUO/Di77dXbxv+riOTUKN0OquMNXiHzi+M7a2uDpfxTWy4r9pjVzsSbDhNplVt
IxhW0QXtFHB2O1UcFptiwe41KJNpjGMGDYi4s5xfR5QVmh+Wu+xATgMYTgUlRgy9tnjvhHXwOn2f
tWlpk41dNVSji1CCDNAhAftorDdBk7UKjN8OA1dDlAIz3nZtUkZ4wql+uo/xsdxr4fJcQg0Prypl
YHy67RybHni1JodjBWH6AOpdcNzMZWDFJxJZwayqohFT8yLmWxmR9tboklibxQ0cZfzJYcEZ5qfx
4u3nsnICz+ZOyLOsQ31N2x9uD2877boyLe2wuWB6OQ5YNQYxnCSY9u1O1F+UqI6KdjXUQ4avHrR3
F8hMl2G6T+6h1hmqikg3D9TVj5B2YD6MZpEz4OfYV18jxg7D7D3lhnd0K9evG64o91CtqbQRcwat
3M6ssRFH0IBUZbCgASh14v3tuVWZEX9fRW5xnrVuXUZQY6dvObsz6YPzbydOOlWrvojSvsBI4pT4
Ednn1RCO7GK5Z9bVCmxROam0v3PaNDCGjIBeue+jxg6KqA70kuxnSh+yZPFZo6Ib2y4uXjmGvNcJ
0/q8GEWirbvoeEMdW3/5WB370Nz3B3oqbHA9QktnPNWH+EmEDir2A8Uiyq1OZTrRxGAIv2OTvq0b
+ytJS1CAquowVWYkBJjzfJw5h6/UDHXpXA+M0gtyL1G45HYUcZ1QmWF4Qht2N4tLu7jvZe/pGaru
yS49sD1uMZdx553JcQSRhGiaiHedAky3s0qOIChD9T0YU6UtUWsOJI4rmBfJWhLwAH1C+T7ZMzyO
xyj0guZ3MFh++jbeLSrams0Q1/FsB3woBDXDEsg4tpW1llAsKotL6z0Y42uSgavvS6hi1lo9sAzZ
fN3ce1A/mb/dhpPN3+8SD7T2eLS15Kt63mqmnk4IwFj84GqXJFNUX2yGQavvSycBISbXqY7brRu7
O3S27CLHuG8803e9WXEb2D7DV7aktfDKzswnLgA/ECK2oIg5xQfL/yV1uHtV97TrCJkKF7MnM+PN
U6uhywJ3m8imPmUQk884OP8GRXi3uYWvZuSHqaFGvTtnePLos7dpvbfqN52qmU9lQkIJL4MPtMh0
oO+yPGQRCk9T9o8+VYoQaxPpVyORPAFaq12VVoh5yuhc92GRPIKRzi9yKEM2D4WKfnbb7zzQFZm2
iV476QyzI+yZfBSXs8Vr/QTya6aWHaOKH+PcVeCfOC9eBFro+vmvLekMo6RbqiZukFiDEI15zA6i
Lpoo013bycOVHenc8jSTV9Apxbn8JXtwvuTgj+lAxEjBEUd9wZNF/OleLZy8Xf19tStTApGym9pY
QyBp+85BSHBUoH3qfEFZgtqfw6tS9Stzkj9OpcUaJvQuczAQCYZ8kT0kR9UZrPAQKvljCrUnY+TY
wLOGC4zz2SaVPyZ3RqoIhre312/vkEWuF9Y0PCrRq8i1KBi1Z713d0PavyaOWk2adE7EnZeZcSKe
RmuwYhlPmfO0pB8c8qFiz0rin82pEy0ljklcHHHSgTvi2lDWFsj20hJc9Trp7zV0mHLugfPAmBUI
uIkbK2Pix6wC3hpd7Y0Xw+sX1HY2ybuxPxY088fmXHj39ahAqc3VWlmTcKPXIwS+qBjcoRzMd2gZ
lOy+ZYpDcfukWlmREMOlHSJpC1Q5PLSh2QbJZhD4HkgPvRe0jkCp5PYhr7QnIcdUjZ0xjjgZeVgT
3xM8rsk+PXj35SI6WffF19sGN6OK6/jk+NZ052iqYwN58yat9lnFyJ6P6OC4bWW7CmFlRkIKTg3L
jHto7qU0AGmKidRfgrxVXQAVWYrsBHIT6sJE1eAk4ECJNlQUIhxk2c9pv0DyCwWR+aMXkrdd82sB
1ezV/2MBHddCjAkKhl8QvdoE+kKJk5kUl0vR0oAQV2ggNR9FaNPfOeHted3eA1djEpZkZhvxcUmB
WMa7uDzn82NLFA/QKhPi76vxgB6BLQkVKze3zlPWZfFznVRJQCaIRdwezfZbN70ORwKQjml0cSFO
grLZad99q0/1fjqWd959ernoe5F/+P79tknV6CQQqRiaXVIbyaSRt4Gl1SHVqsB2yem2mW0Yvg5M
QhGz7WPGdcQ4JlofyjsHlQIjQp23t62oBiNhR7ew2SYcCUaQSJ3GQX9M2eLjKf3fzdmvO+bKI/Cu
3FFmwyPq6tHx3ift+3xSPJxvb9zf8yX38+vG1NSujZF05b3Jvy7kw+2Z2g7QPB1PNcS1TSKTX+V9
xOK8xSHsfIbaqf1NIEOCwgrzecl3xnlAmObgHdR5nhS1lZtrtDIsQVINjS27EK3EDKobnoaCm2kI
2OwoDsdtwF3ZkW5YzqAZthsjNAPh3w7SGHguSM/uc3ksTsmRndk/KjqiTRdfGZSgyAVEaAWDV+To
wK47PCQOp96bfZYo1k7slRcx/MqQBEhzobe9rmNkmhs/ziQ+GLguzG3hLz2kvPMK9Qj0q8JdxKrc
sikB0zCVM0sZSg/EfVXkSRfcHbygOCEb+kZ1y1OunQRK3rSggt/iIkkjmLjwznKyw//cjssAd/O9
qqNk+96wmlMJnwo+opOJA3iRXxOUvuYRsiZO2FSgKy7D8Yhmo0WBIttgv7IpoVViFJUXMURW5cUE
VetydI/RaXlIHmKUdJRggU7CPFCJFG4Cy9WoTJo1zPUwo6wJdCTRso/s7JLplSqEE8tzw1nkvvc4
Neeh8HAJWx5t94B8adCcRbnW8hyBaOKL/oh6IMjHqqsuVYYlbLF6cGK6E1CzH4pQqz915mPH+yBG
X7P3qpZmz0QiiiDIgRjEn2HBSLqoWmYcnC06Py7dWGVndxjdgHeVq5jQ7TX7bUoOUaNpWTy2YMMX
rN7VzttWUwkJqSxI0anjGqlXCuoFjX3OKy1gCElfhSDXQUhr0ySja9UD1qYJXX8CIgvqnegiOlp1
JbfeNhZfjUngH/eITUeO8bjzA0nf03Ifee80VWOYatbE31dxwNJybSxd7KWi+5o6md8qRVm3Yfc6
DgnqWVsvTtvFQjuuD0UFO0pufP3JPDdo82lUR+b29rlak0C+iHum4fV03NlvxQt7d8lrX2RuUmg/
d+/dN0bQPIluklc1HVy3ksxjYU5OXPYGkuJ49GJpaLM3Q/2NDO//pQdKGM8jq4A2L5yiGhDxlHc5
ZC2mR47WHNqAFiF6z+3F5+VPah9JfbhtXOUqMlqMOuFuDLQw3eOQvWEqfTnF92Uai7agnVki4bYz
chZYg3t2XH66PYTti911mWT+CiOty7ljyG4IeRDRmBJ9sh/4Tjs4d+Od+05hTWzRl4fIb2d0JLyw
knqpwXcvDhF6sIIiXI71B8t3kWCz7sajKpO3HZZezUmIkXM8bNQtHhJBbLMfFi/wWLwfZ1WXj2qd
xN9XkNHzKdeGDnGGPT500z/l9O/8TG7aWEqasLZE5MQrYz+42h1Kp8PbK7Mdfl5nSkIJXia1aTtY
mNbkfs7vO+dd69zl44WwPesVl2/VfAnIWs1XlYzoIsdDyU6fQTodR3e40Kj8WmVDwoU202bEDA3y
aHvvOAdo2BEdIugqe85SP3tCjfebV3E2eXj+A7mYqeMW9uew3L7IeeLgOpxCCysLyfi2cxQH7vao
riakUaW0WUZiZ9AcyM/cuBuGx9tuoPq+hGhOnkQ0c0AXURMjiIyf5avyLtc5km/Zngl6/84BXDMe
HcqZh2nFw3xuFQlOMdV/4IyJ12BUFzqo83dc3ZXc2SDgb3Eo1IBMi/ml9TMyCj8rHz23CFr+4y/n
TLIlLTvnuW12PEnDoXqXT7Gvu6pA7gWMSRakVS+IMxmulqWh00X7Npse6gTRnGpXvoAAyYq09klp
4QpajUnoRM4RugmAAjTV2bVfRe4THp+PE2lVu1SEoDfWSX7ZcVAbUE4lRja02q6BiIxzGqFyW5w0
sLS0+xgs7k1AwYF+e8kU7vEiT4JrvaZpbRJ20Ru9+sf2wlkP6bhv5t1tQy/20685hRgKSigtqChJ
c1o68A2PLEmYTEYUDCyqUfLOVTUA2yv324r8RluA491orDkJUaDgL9YjsfY0ej+4e80rd1wVcom9
83LNrtaka4VNE2uk3pSElRmf69k4da11sLPmTKvoeHv6th3/akoKF0g5aF1DnCQsy0R7RH7O9HmU
z+HsTPvbljYXyiMGKJQpxX/SJm7yAg/qjYXLebb8zFh+Bzbg77dNbDrdyoS0iweUo7djYiRhNv9j
R8ciP8cjnjLB4+GaikqEzXlbmZLcLtYSi3FXT8LULgIU+O9w3QAXdKLw7k1PuJqRd6+oNgOlLCaN
u5bv2SxopsvSXxrjn9szp7IjeRzj1LLdyIMbQLBiePbyN0OZ+pyprn6KaXvxImvS3iYJCG567NMk
wyY6dpqqoOJlVkpgAgp2dAf8fvqLx0vae7lImws/8BNjV55cFAppQcKCzvaXs3Z4RbnXL5NoaUKR
EPp+5debROdkLiJsWXCSfmrdKHA1qJDGqpeO7fm7mhGbbBXXRX1ha1UBM5qR+Mb83jQ/WvOP276w
iXVQgPrvUMRvWNlY0pzo6QKsqzo3qOOT1oZ2+WbUTL8en4ZelfbaxoWrOeGaK3Nm3y4G62FOJ9bb
rC6fjGb625hOWhwJepaK23prY9bG1P5eTdY+Xqq/fXiQTEjQs2SGRhuAT9iXzTuWLOeisMLb67KN
bteJkiBHN7MqrhacdIPXhp3DPkamc5hBBZMS8sWaYsUVQnxOPoQQBoOV16S4mMiJujzNLa0xXYFw
PDS6DzMkzbrR8Q3wIZFEA5/lPVQvFWHDljOsjMopO3uK2GwVFHjX/ihy3ddi9i8tSEjnGZE3GC1m
UUfWfwKiWqPiaNgeg2faqEtyrReXFC3Lpwni27Awzcc2d85GZSrWZmuLuoaHHnmhwmLIz1x92w6Z
58KhEZ5/Gg3ix+ZHMx2DlKH+euZgntAU0/ZS/QAOvjYpBQpJ6sxTUYs9FOn7hOl7b+qOnYG+onkJ
3Wx8ppwc3MYKwIBx0ej4fNv5tw6otXkpz2D3Qo0GRMQApfcl6j6Lo2HfkVHlHVv4ujYj4SsDkegQ
lVg70/nK+0fdPcRUsXYv80FiJlFSCL07z3YdT0Ij5qWJSxaEXJl9N/DxmSTxZ0u3H52R3SVu+pAb
xuMIQt+gQ1mby8evmlKydtNFVz9BQquoc7MCdHFJ6OJMjIkelJ5+ur1gKhMSWtlW7ua2hViM2hCU
eMxVAdivkPsFPtnYXxRbjOCfP88NO2ozNFhgI6PE69GJjm25Hxmapb8s5XfPnfcD6wKqEn7YdMOV
UWkXZCPu71YLN4zAWB1rT60Fgvjkc12qCl82p29lSPL3MrGZWTBMn7nQ0NacYz6paho3xwK1As+l
FIGSXBfc8ibPihJHluFw39J0f3SORvxG82wFdmyOZWVImjTUf/A8SjBpCymDhp8b9IHddratoxEt
Lr+HIs1WMzmNkcwdLoH0AGiy9DcEe0cvWFD2ivzNtin0rYMsUkcOSvLrmVlLW6Ycu7d5P+fvLXRW
du6+agbfUXZlba/Qb1vyrbNGxUuWmwMmTsv9aIl2hH/2WHMZhuPt+ds860He+H+D+gX+qxgszco4
dWmDY5d/nbwxiMawBRXKcp/HJ97wHaHvbhvcdomrQckljIlBlrvEglGtDvqqPNT6X8sQCJhdjUny
CdOrKrMbMHmJ9pmXO3f5hGf426PYPIZXJsQoV9NmRHqlpzocOy1/1vk/aXpxybmlnynl/ux9um1M
NWVSWD4uEUp0GLZr3dPTkC+BkZj7f2dC+ONqPG2dRL1VYTyxHodm0/kVqu5eY4LqjkdNyzDlLIDu
OB6HYgniZF7vIb99x8miyExuH7AUIiw2RVMtuMH+HAbzrEXX0wyBMtq0tK7aOXiapdkScmD3jlk1
ctXTXZsv+5LgYT2Onvt2dhSQtLlcqx8hzWWU8dbN+zwJWccPjTmhgFFFiboZrKxMSIEESca0IxHm
kpkpLtO1P2b7GKUXr1gxqJRgsSD3R+V7QKYlxqy7BQK/pGE+RW2uTWNFcdPmZF1tyGF/nhFtqQzY
IG1i7nKLez42rypVuDlfKytSxJDyOIOaKfxinrVza7XfPCtHTWL+7u8njBLQIXjotYEYorQsA+dm
glttEhZdz0CN4EG/wjJGxUbaGgylhhDrsjxiyU8hhgEp9HFEpEqmcDT3pA0HFRy87KIDhFIKeRUI
QjueYUsQWs5RlRhmnoYEgsxWOB2Tajeh5lZITCQ/e7BkVWgOGHq/D1HbFMY7RJK353J7lNdfIBxn
hUgABw00Q2ka6m0akOybN3zm/YfbNracz7NR6i7oLFFPLH7DysZMMxIzBzNZL61PyHeHKnbQ1iAE
OwY6YywXyU/J7wYHgUQ6UlwIF2eXNR9z52OE5tHbo1AZkU7UTls0HtteErZQK+ib4jCYR6hzPN+2
sjlXDh4xocthQCROin7czoBu+IChuChLap/t5Nvt729eM/F4BZwxsXUgsyMtRjlbqHTEYuh0CCrn
He8e3fJdPTwZBXjuyr3ePbjDZ5Z8vG136yT3XDwU6KYFuQfZ06PY6+kQwSyt6rsu6z+2po76pyzz
03m6SwvzMsQKt9seqjihCPHwoimXlLmZk86DgRXzsn10qPfRzgvotPcOYlOpWrM23WNlTPZB9Nmi
wtzGuQvRrsbzuykLJ1VsvOkdKyOSDzaN6YyDhbxrDK3Rkdth5ZqKw317HJbQlhKNeXLNS028FBLO
E/wjz5+KYjzWdfKETl9FQKwyI/xlhQn1VMxmJ9ywMim4PH+YzT75+zoowCuaMn+PRdpMWVpQNLEh
QqVu9zVK0n1cQBvitmNvXCHQTmAbQjGAUmQb/hzIUiUOdCBsiA9r+dfKnI6saA+J7Qaj5+xumxLn
mnQhX5uSiUaYZfVs8RDx0Gj0p3jwp+ZUd2VAuvIw4Xp529rmwCxHd23XM1+qEOcs6b3axeTh7jcH
meHdDWb+Y6Lel2roVUoaG+6A4+FqTHLsAUU1KBIuYSybvqRmFcZ8DE13VNnZSmrAkGcbOCygfSTj
q5lmljZZMATysKA7LXdeaB/0HequD7enb3tEvw3JEVdmdHG+gDEvjGr9UsbL50lrT1bu/bhtZgMR
TN1G3IibmPFSEHFwey2Na8RCU2/uppTvqllFQrWFo7AB8Qak1FBSKh8ZGaA6tQb4HRRzQxGlpBfv
QPzs/4PcbdPpVqakoH4hEy+QdY/h4h/c+FICHHoNZGvfb8+ayozYaSv00cqGG5WFWZsd5j2A+UX3
G32ygoZ27s5FYY/i9FPZk9DOa8epdRlmsDI+NcZxIf8k0Vs3eXt7VOIrMj6Y1HNcaMRAHFMOg6jR
E7tEN1fICvbkTXzyK5T0LWPysSzG+9Lhb2ZreHfb5oabI3WKGhVioKmKyL37s9m4eeIucVjMQ7VL
9Tre0XjQUa+rcwX8bZvyHMTL4L98kU6zjKE0khKmGva2iD7yAQnceFag3qYR10HiB5cLy5LnMKeQ
ozKsEU/NS0jKS1bubX3/iimjSG2Z2EvkxX0POXUEfwlMTKTZZ0Z99ObhDmYVebQNZABq/zYjA1Be
e1Nh2EMcWsOXDk1oumI5Nnz6j+9LAU+UTRqaBJDHGMal8UvbOpQkuR+n9EtfGX8fe/9hSzoeanB7
UaJjLISd4+XMsrPV/j1ew4SJEBXvHHjwkSABNVhZ3TlYldIOS/OULGGhesIUn5D2J0y4hgthUtuz
ZRwtCxbZxYJRGOwCvogwrtDF0T86wxz0vUq58yX9sun8YU2s3wrjKC+Rk06mOORhyY/dKQcdk3Mx
DyY6HFIQFPgDGjtV1apbQzSQFsTZCqplR27UruPKWnKth2/X9wu/6zQ8nmrPnmujn/rvA1Xc/q+m
hP+vxqcNjeCJxfj62NnHMV7ray+YrUXhelu1DrCDMgcTmEMQO0h2oGfUgeYPPAG76CDkxSzTt2Pf
fpjeVKcyLA9m+vfvm2uL8s41Ojwa8F4AhGHemaYRRlajwKCNo+IPE9Lm1Rc+gr+yAThUPyt0aEUg
zyq7R94cI35JzfDvEW81hTK3zbzMlRanM6wtn0n2VM1vc9XZt5WT/GNE5p/L5HZQ+hlb2GixTIL8
k2t+DhU4Id2dBxBavT2kLXRdD0nyPluPc+LZMMcK8uC5ycPU2yrPU9kQZ9XKw+NlMjKtwCIN+/Zk
+FaIUxaEgvHTly/ZLt25CvItlTkJMDTNabRErFLVPvTsn0W1YVXflxA2jWJ7RnlFDB6scm+R/q1b
x+9ur8rWmWSAKBV5BlQqvsjZpZ5JI8/BjM11Fbj0eXQvHuVBSV5RZgVvuxqSArqm0XO7AzFnaDRv
RjAc9M7BaBQMwNvzdbUhAU+WeP0SCyzVJu2xXbJ9W8SKjbkN179NyKXMMzRgIV0GbENm7rik89tZ
q/Z4XDn0nTn6Narubq/PVnS1mja5rCLRIdidLkA2i0Zl6IIbG/0uUFm2VUXmCkeQlaTdrF5mU8PA
eNMHNT/yggYWf6TWK4Ks9YAk1NESzvKa4BCayf0AaSCVnp1qgYSPrCAgSuZoJCb8bPSezP5cZT+s
5CFlhU9VlrbPOTCRQBKe2u6LXHRk2Esdg3EC8cJwgcDtI921YXs0zkbYHlCGolS8F3Mjh0O4hf82
KI1tMZyo1bmAt49uhdYGcNjfxxee+vOO7nG5vDdPr/C+lUEJT22QGTqOCYN2Q09mNd7NTXLMZ5Wc
7ua+BZ+VhUn0bFyM/lwzo8+daGHYqzk9FsMpchWVcJs+sfq+FAxrhJlDJsIDp2p5YHp4y4mh1Bti
33q+ZQ3Mt/P0+yumjqIdwUOoTYicFawqsFCbE8gYebMEbOnOMzV2TaTKcG1O3cqMBKtjMxkjnTm2
U34GYeKyHP7dMCRINT3QVsY5vk+JdsgKzR/6dF/MluLkVgxDbnobHZtlxoDZYlU77+uh1/G0Uj3f
HovKiORmaTZ5NBkADdGg0wDBSONry+i9Zige1IptJJd03PP/dOYy8WyUBmHPpHUU2gvZkVQlH7B5
KKxMSHFHygldQB8ch3pTBYj4z1VNL07a5YqQbfNMWNkR+2qFpUWezIQg5gjLOg4W8KbN08c8fxtr
qrZolSHJi6vIBM1SjpUx4+ku7iCGTPTI57X9PgG/lGKBNu95xmpYkk+nvC3SuYZP81BwEqRhMuyF
yCV0ECDlirselGKcRTGXijWTxUJpZvGJinPJGGJ/SR5turNcVUmkYh5lDWK8v8bMyOF7zfjZQV4O
kqcWeR+NqhS+ajASoKYpHq60QQRaC0NSJg8i50dbENVCic+8OO+uCyULt0C+GecrqFhD574P7X0W
Dsfkg6C5EwxLKiUk1ZgEeqycfSaDxumITcW9xsd7jp9mF8TeCjzdXiFIExhoAsBrovmnlai3I0oz
HEWJl/nRe4jBLU8kUhjZBDq09/7XiDSU1tS8ytBLJH8siNyAB4Onu9tQKnb+y5VxDeLiDcfF4+uf
w0hqFL6xFCe2pi3+VIQs/tTqvZ9GlQ+9gldtnasxydvyjrqWm2LO3EwPW+tL4rgQdFCkELaX/2pE
WpjJ431s5RhR6jVhY0EyL7lwU1VMrpo3aWWIDaqJYYQVofhWLm8tuqua0i/KwR811Y17a0hEF+8Q
Oo4j5Jf+XKSSjzXTR2S3C+NskQMnsZ+rrg0KGzKsxU3Pc9cRuwZ0UKR8dpYnHqkGshlpI52Ex3cP
FQu6XL8SQ5pN74mF8ODSh9OlAXkCCNdCHSoLbaDmntzK9azNSceRuZgsy0rcUSBVlnkf8NS2a+OP
0XixyZtO9ey1tVnXxqRVsvLKZMuCrHC5NMGimaHbl4rdur1IKPDGMx5aVuRW8qpOirTnYpFQ2pgu
e1xX7Vdd8IXc9n+NCORb4edg846BPwU5ODY+12S87xEqtJ7593VZqPOwwAIJX0BxhIQ8ljmbepPA
FTgKnCf7ji+qPLCYcBnbiGlYeNEAWwpyIn8OpMqSaSbiJoy6L9acCv2YZEFbPcT2h6o7D0qy3c1E
3NqghG+kTdO2beBu1pv6lEFZXkiEtu8JRHg0JZHgpi9gjRC4YSNZv54uV8vUgRyOVjrAtMarnc+q
/0fadTTHrTPbX8Qq5rAlOSRnlIMtyxuWJdsEc46//h3ovuuhIJr47OuFN6qaZgONg0aH0xhQOi13
Us6zuU2zpm06CN8j1cpWVWYLqsRbKseY46exay+Lcbr780sIUatfIphjWkWqWTUGDVl0l334uZ8M
O5Iv5+TeyHnzLray4KiUwnhhFMUgRc0WLcQCZrCXZoZgadyXX9twMl9raYqf2ppoxDWyOH5Q264e
T3lfds9zAqUlZeh4o0u2VnX1GWxBw7gIixJq+Ix8OnSWO5ucJd2yDtWEMco0ooEaoPe23+XanFhG
igF5uXxKwCeVJiQwm4kDSJtqrMQwWIF6rXRAix2wIrMOQ6e7xZAG+8ax6eWr0ALVbYokfsizhnk2
zAZGdx5mB9x7j9MDZSmyHO1rehT84qSN9hz8MRkEMkjw6iRTRSwVHQwMdGhEm/KUQK8k+ZapX0fh
yph5gdSPlGqMEAYuWqCjMQuwAVEEIxfm0t4kbqjY4BLy9eZtiFzh6BzvaOtGXCvGeEdWKaMyCHUT
B2WWMg8s6pkNnv9Purpo9pgIICYwwwGzADseP8GWQWpg/EXmDXj1IbtMi2+l3oxgKarhd/N02en9
oW0ETiR/01rWcphFBd0vCbMCCoLNv7RlR3XGq/wrJr+njpk5xqk5dZ8Kp+Vl/7YOgoaqRYTRkED9
kEMtu9pS+4kA+rUvpum2EY/0YFsA6DBkGllDGpU50FIaiyRCYEXJvurlpVE87R+zzf1BWuff36cO
7+o6UcLSlFHoAphX77P5JSvcmkeqvmnwGIcH8NXouAM2PEjKXGrjEacKE6OGL/882U138RPDFm8M
n3Kp8oaRbC7bSiRjDpnVCCj0wxmrkm/RcCXOvBf0pgBajC2iaQe1IIzXN41VpScq1o1E39rYsFX5
ZX9jNn1mLNm/EljPvBBbLRpHWHSMs3pQHUzHKEunCdAu6wxg67a7HyJPq63nzVomg3/oao4zDCPF
s9Ds7CymfTTjIZoDE+1cQ1vY+ypuvaXX0phN0oRkKMYEdrEseexYneYPhXmBxy8qC7leIWfD2FhE
iTl1otgBiJLwBrzBtebvK7N5kDByDQauIBnH+ujCWJtDNumCuySJM4FxMUd52hDxDtPmDq3EsHjQ
k1bOwlBwBSV3rfQ+LS/N4UFrXlv5fl8hniT69xUyoEdDjafMENyo/JGCiXu4wHnVEj9fONi9uTMr
lRg3cNDLeTEaunJad4Bb7xVp6O7rsr05qoryDNEw0JP2XhcDKSUUU2HVqtnyhByzezo0/IrxcV/M
pkHDov8VQzVdLdncgvqtz6FJZGqOomLO+HJbS57YLxx9tpfsLIjquxJkGuEk1pOA14V8lI2AVJwt
2d778+8zVoZ4BEqdauy9kST3IDLzVaPyw8h0pagLZC4V2+YLSlstHGNrCaSJXQN9utf+UF73fu4n
L6Vl50dYw1XFC7NuL59BeQ9M4Cv7BhUMJSr7UhRcK9Suu0axp27hOFxbj1BNl1BGjEQCGg+Y+0HX
h84II1Ry5nlrx5plW6FgT8pV313lU2oX82OfcrrAN7U6i2TfFiRuLbmdIFIzP8UYLTM0vOuBJ4G5
HnQZJA1yugiumIe22pk+Rop5+0do86TqeHDixyw4/Ywl1GGKirU5FQCdk9+VGFZWuINBOEnsTfte
SWEgR1b6thRMIXRpm1uR3ldJaAu1HXYgk+IUbW153qC6+KUQYwjFqOkT5jcDE4xYsNs8+Zwu2QuI
5Z20L/1ZBWdzlw/Of1pFVXyPD+CzM9PJzAV3FKxLURMwjCI6SQWv+23bR9FBvSQjAiYhJP5ejhK3
WtmaleDOd5OHFmz9bSI8aJJkpLSzA38mxbZ5nAUywCRFVaoYMRRbEvIgqZgoXoeuiO4hjmuyjUgr
zRg7HNHbMo1mDURyZ8Ol4+bRn/Y50+23YkL3bx6e2kocY5C9aQ2WLiXQq/ii6ofE8DTewDPe0jGG
OOgg8ezaQnAbwzopfYo+dv0qbGqO6W3VzqsrVdgO81GrlW7RqU3g3a54lJ+8upg96ZDc8UKvm/ft
edXYWFikpBjViICKW4IoH4fI7DEZBQN5REQl9g/UNvL9srs3c1lduFrTW0VvdIIbl9eG8djq/v7v
b58kA+TVmDqlo5CC8VDMoSyKtlMFN7Ps6ihhXFLi6h2SGLblDz6GcOL+5ei0eUUZyHKr6Gs28P/7
w5tVaj/3iSK4qf5lzG/18MdY3qTxtVYcJFAQ6OPrvo6ba7iSx7j7utagghXNKK4Y3i7a15ZwnJZN
A1/9PrOE2YAp9YuKW71CmilUpsdY676mc8K5O3hq0L+vTCEWUMgXpwN6NFTy2si131RKsL9SPE3o
31ciQrSbt0uJncHN55gWjqp8J6kD56rdvJkME21cqL5HtS8DCKRJUhTuAHOMqHqQKv0Qt+2l0Cie
SaxAqxvH6ERe5/c2rqIBGCUUKnyVt3OwUq0piaxVEt7NdWPTsWf67Tj6GGLkZaD2B/HUIHGQfPOq
Xwlktktf2lbTFwjs0CoklCiaNj0iXU3D3WBZHFlv1YNs6kFbCWM2rgJ5tpYgXnMgR7CGPKMywTUc
vQdV8hIkL4MzHSIMs9RuxWv5NAfa932z2bTMlXTmckS5BVKEMaSbiuyWHYG3zssbb1omcg9I4klo
4GabRcIJHK1IWApuW9027YPc+erM0WJzw1YiGJgYTIxMyFK8BVCXLSWSrYmXsuiNKJxEnau7v2Lb
l9VKGIMZKhJLXS5BH+NhPoBD2S197Xo56V520v4i8YUYnm7hH0p1NQZuR7E042gG/BV646CEOl5e
9pXZ3puzAGbhQm0IpT5EhCOWr7TeE6Q7rX/eF7FlYSjzk5GLhpl/8M6NoiEiBiCgd35qr41mCbI2
/PNXjCaiiwc0Bxr6WFlUCkGyUS/FEh9KdBEKRD7xy6823AZNBM0B6rgAQxqb2gLZ8xiHgwIR+kVf
vDTzi6LcJSMvNrxlXJCD/AX6tyTTYlkAYlUuc4SkgQKlHfq6U6KDubKFO91rnDFIn/54b95JY05/
PEp9ncUC2piF3Csz0x3j7M9v2Hci6NFdgTfmRsRJPaC9fIpLWwdzv5LbosIRsnVFvJPC+MKdSTr0
woagKGoOqhjE/aequzIzf9EuiXpItJsRFGrjeCxbf38FNw7QO8HMhRg3mNmqVjl4jZfrQgnG5Tb7
CxBYi2AbXSJDRR/KAupkab5NlE+mxAEZjgosyAg5LSBIQG5Ra2Arq22i2XX13wyN7W1p05lYjYTj
EwqHdDx1CUeHDZDBGuGOwqNZQ2cni8kgpzWUHExyRZ651VIE0/wXPGXvRNBPWBky8lSK2KgQkfff
EumTmp+i+q6ffuzb07Yly2C9A3UsWq/ZDjvQI4yG1oDsZHTyb4q7BKq7nOjA1f+l6GVz61fC2GMz
j2EahS3Y07XQRr9JYUXOyAvPbO6NIqN4g5ZWwHl8v3AjutNGQmC/4Kx9GozcM2Teo27rKQSey7MM
BsgsUsfypE3xoXnt3BzBQKR90QFrj18Ev/EtlzffYnPh0EVMR1mb6LNlLuZSnjsVrhOmnSiHJvR0
hU9780GEpiLBBpXAeAM+cYVBlkWrU6M2YnQwKa0dGpatYXqsFP9xdcF7MWzYR0jCpF1ii7iastzU
rewqasd5xH14NDAimMWysr4YVTRNuaL6KEX3jeXV4deaZG4y+1bByxB9TOsy4hifZhnKfCwVlbjJ
UcJgLjy28GaIfVFCua/qNb4a2f1T5uyfW85uqQwA1RlRkgJ3qdumGMk3IdAkdr4+pO6+mA9nidGN
AaFITFMrkQbidn35hYwEDxIeNdq2JqhkR45asmS27o6oalwXITSZzQfSXeSmn/M6HanpvnvyvGlx
FsHAzkAEs0DgirhR/8nqwNIBvhGtnOxqnpxwuFuypxnzJf9m5c4ymeMkyfVUdupEXFH2Y/LJ4PWh
/cbs/hWAdMd7mJMHMixGDqUwjMjF7Gq7voo+yY/6zT8j6BIn/MEb+fTBKX23jmA9YURaqZQbOSBC
atH22DiJbrqx+qMR7v/L2ikic6IGfTCsNMLDMLeeOv1q6V72f//tUvu9QaDn/70iBgnnpBsoQqC8
pcR4XXRWeamz+BWY03/2z8jxYahe8tVypeO+6H1TBOnJe8l5arVJOGMJB888FR46nt5GgHMvqP1T
BaKQ93K6aZCFAsRH7oXWI4hReNNF6oSiq9smwsOiXX2KXqxgX7ePRRSMfTC3YruYSWxIbyYpPFg9
xj9LgeDIj0nhz/Ao0psQRrkvk7rzezvJuvt9X4OgOY/dqbQ8ZcTNG0luTl6UKvOWkIdVH70lRkMG
SUR96Ku+CoGHikMD7pOt3MsP8ivFeesochJ0Es9aGBAJBYTxhFmJXfVrhzh1eiE95Sfixn587ALV
pmY6+MsBrtpoS8/7KyttX6O/AIYNks+RJAjoYqKmunhRgG4pVCwlrnCYRGf0xkvEex3LFTwzsrnP
UnoAd7aVjZpnQjppmHgZu+nn0B+vswfxWfOF1B4OujcHKkYC/qlD/35j3zZ+5W0nulREcwjIAQ+R
U2v3odxwrlKe7bBvBsGszEw3cTrku+JIBxqat61H7mm0bbT/fEQpoxADNM0i63qdwc8aKyevHRjP
IXHVW5Rkj6/9Zfnc+FzMobC8t2kM5pgqCowzTY5d2Z8dhKqc+NBdhJ7oYerridcZywG4t3Gpqw0j
Q5hVHZGJW1hHffrSm4EsfNk/AXSJ9vRhsCUvlUUUWuij1FUgZ+ZVWESczOvHqa7MNjGAkjbJLHYC
ACUy3PAOg8nxljByW7omJhgn32wjaG9jj5fM4+nGIEsjCQo6pHG4w+lrLj8MPCoLzvawPexRnlmd
aOIAjxE4jvxp+Cbx2Js/PsLerx37KMpA3WpFJIkxlHp24ns67lI49M/WlXHqfEx94uwVx/thu9cb
ELrFC4hn3Ulu0V3nE/mToJq2UXKCS9tbg7ceTVYbOlulJUZFPmcanBNL/z4Q1NDxKCV+4zqeJTD3
9DyBFTRUpRgvlihIT6BPucokJ3aSzyNeLJ0/viDQKHKcuu2b+iyUOU3IVgthI+M0qREGNxQPonJb
IsbU/SgljqTtjTpLYs6UanStEhoNcRdi2pP5KUKWH8TRTc+R8xtEPwtiDtEIGuJeKuDMzScJSeTi
Jr5Kj7OLhiH/L0ZOvln7L2Fs6UxdkXlGrwNOFHiWkBnSvJxXkfqbE3WWwTj4DdoLzLIBKmh2JtuG
l3nV03SHMpDHfwhb4qd9hN1GibM8eqOsQLzWagxyBc+tKwjFqdYaTxnCeznnPdF5Yhh3v6gVs0vo
zQv+M/QXO1kt20LLIQbhCWEuXKKWaRa3EnHJjBGx6Lwr8EAqeVSJPCn076sVU5MkH5NJxZ3UBXUY
tG2g82KnPLNmZxymnTVGYlvEmL1M73HQ9jjEzVAfoRwqn/j7JvCbR8PZBhhciEPM6wwtelM4OgZ/
eEsw2Elj1190e3RLdw76yJZ5J5c+jj9e7WehDESUSqwKwohlRCm+GwfLRRUYvoIib56bwj1SDEYQ
E5MMlKqGH+aMmMmcuUXsTdNhcgSQNWLOBbjF5eP+km5eILoMlnmw7KL4mzH3Wmv7bFhE4qbkro8v
JfVh//fpjnxYvNXvM5Y+L6jqjJcpdzPtXiRBsYB8okrtUruBU3bYl7WJ5StZjL3H0qxaeYLo0BDd
Z+JDYhR22xz7lDesY9voV4KYO1GIKqKlioJ4ja/7hlf7giP5mk+bP2OX+46k9rW3hIzRz/2i6rGB
O75xm96Pggw0yPNzHNvCtXCgPAH0QZneIvf3JH3fX9GPKT96kaw0ZWxf6oqplEODuKqPqkIv97Wr
7BqDul3+ncWzRMb4jXIJjbJE+DCtbsl0E/NIV3i7xkaTRX22CinFK6AmDo1yEA8EY6qt+ZROOvLq
J87abeLGee3YeiSxk6wZQ/horJfm4tNTFWjADXAL+/uSOCunMjejMqYNiqKgWGPqdj6nX9sl5RYQ
8oQwQKGRNFzGEELy0Y0Xik5YwMXPhIP6b/AaE/0e/5tm9KNWN9gQmkLdol7brXvFNpKrquTA07Z7
u9okBjMwlC7qdHEhrqm748EE71yLC+wY+aXkRo+i2/mhw71R6FrtnGiVxQ+91vUOQQs3nI/G6+JK
duI1F2PmRI0rerIbc59wXONnQKSbFktaZmzfeAoxpwAciK7mmzZ9NEbcnl6uNAY2ukkXh6kCbHQu
5oXft37qWwCOfwCSt5x0i/ZWkwGOaVTyaGrT2C3TJ304SkkQGZwiDp5CbJ47KyWMfG2g0AgnR7Ap
80fk0wH1OZAj5zwe6V7sKMQmvUlvpBZGyEEYmK1G2Zuj1CbqRTckDskmZ/+IbftU5xPApr+HUlHq
VEJKKotR1UGcx0frPnZ0ezkIfgKKaG7oh2P97CABOSWS1UdwfqmXI7m0qKwJBmdxVC/3LLflkG1x
gEtjMETN6zE20g5laqCdIflpij9zVpDi695+MRiiG73UWvObcYjO4tLYQu4UQXmkHqng/UdpDHhI
6Wg0MwXiPnORj8DsVncKxAoDxj3qllZ++3fxwZWJMOAhjDoxqh4mgplKt8uSPqulfFmXir305qWQ
kCc1rF9NVfxeWKWbt6DD6LKbZuJ9B9Vsb50ZVAmT0ViqqiQuGjCDtr7oenRMWw9ZFOwv8bbFYGIM
qH4M0NMygFKr1kgMqYXFSMWlrtVHjMM47IvYxqxfItgHekFA8G0KPQBSG512uDLV+07kFPZuL9dZ
BvNAB5G4VcH3Jq6CHpqlMk5kmGwjnn6a4sQJQ/0GRM6yGBcEsRpTRoaUuO1hclUHNQ6fwqN2oM+y
xi4fogeVk+7g7BFbXz4nvVl284hYKOZTieLPDnNI9reIJ4HBjWqOinLA9AR3XjABq3oYG44NbD/3
9POiMbiRi1oUhgNOMnpNPCOYv7W+cABu9MBC4ZSc6oojkWcRDHRExoCnWASLMPCUnOq7pA/tNEN/
Qfy4v3a/eTecVWMQYxLUtMlzSJo8xet94pWJ2zRvtf/9xVJ4HHG848QgQyJHQmJ29MZ0UvkUBT0c
juwCC6khmVh7NDguBiZnNblKMjiBplglUjvYIDgH6HQnh9wUgYX+b+Goc2RxFPww5HxOG7kYsZ5i
dRsPT0bt6Mnd/iJy7J0thU7BG6xkKa7lrD8t6ZWUcrJm2642XpMm6mFBUcq2wsWk6juYIH019z/L
n9OtibcziOdmt4c1niy//54/CBxL3NRqJZSxDBBZIUaOyVVurj7q1tWUcny17UO8EsAYAebz0e4h
evmfWlSQeq1vIv5V2OnjX3ZW0Rf5WR77ihWqpEfBNbUE7YtOTo1Z2Tmvk2LbsldCmKsjSyexLzAN
3FXvFK91Fhvx8Xuam4s9wnGtNy17JYq5OcQYfZ6iig1K0sFuUFJctJmjqpwrfduBX4mhTunqJUkG
GUzcKpZt8MaDeMhQFmcbzgRy8eRg3fLerVxx1CzX4gSLNJ1AIO7LBIew8EoneaG3IbkgJy5ZyCau
r5Sja7ySZpitYMoYp+0SydV9Tz48LrZwb4hOpdnNz9GlHPeJn/Dm63HOFvuM7QSrHyXZQtWG0Q2R
k8m9ZQuCufDIWHkmwlwmA0EtOzFojDLrUCLlSaOAljiOt8Q7yCqDFBKZTN2aYCG010U+gPXqYF6m
l6NLqwhAwPlpH255SjG4oVtNvAwhPEBJwBurIY4eoyOk5kjZzhmfTYN9uIZ6EaXGAnjKLuVrgdhi
A/IN2tYqOK0nfMsVZzgkQeq1nANHV+uDr76SyyAIsRIZlGlN7gpif5lPyAyghm7KLxpwpEiLl0XT
cX89uZoyQEIyCXFKTAJ21SswsZHvLVIRoRs7xpWIZk3tDuNAKOW+uy92862+0pPBFVWZQPCv4Ohp
sWij634xng2Mj0sDs+c5OTxRDKbMclnMhglQtppDdUlLbKCib6vP4q2R2vKrcYqcyqmueMlY3snQ
qCmv4AVD0JVYTKBj/Dm9Vh3JpvVhtSv9RMvb/8B2yANPjXFTpc4cq1SHXyX7FKuloHiKL7uDcsAQ
QEd73N/AbRDDtEawOFI6Qka5ThgsoexwDjPzOCrXYsmzy81wh3EWwGgT6mlj5iK0Ca/gJR5q37iu
BbvDXaB76Y0e2QpHo21kOQtk4DKPDKtJRRw9XbdFxIzS1CvJX5WsrrRi0FIwarDC623uml38arSq
4vaVVnDWjrc3DEaWY2j1mN0CX6cz7LCV7CE97O/+9pn6tVZs3Vo0hGOodw2yvVrqTyk5ClUeSFZ6
6Mr8WArz310yZ3kMLI4ZGcqwhLWNxBkutSB3UEl6Uq4UdIxSEmGua8BZwreztjq7ik7yrMyECAmc
7mh0duWVfkpJ53pH9IrDfDH3Hq9mhCeTwcRQa/PcNOrcHeLkts2I4PRtzhvz9ZvnxHkp6VesNBuT
GkxfFZZSvCsv+tOAoTHopvKsQ47L+oYEqFt1ePMHfuMYn4UyaDEUlZSiG19wCOr36SA9HdWkzgwP
awxG3vBq3joyyLHoSh7XI0WO5sWqM7vl1nBwoIJt6OmzPjbDFGvYfCk/y3d0OpJwrx6R1qnR20sH
BEbcG5Me2o+eAcjfQAtgGmi6fL9v9VinGIsCeMr0+7Z8LHKcgNYfrAkjtA5xqBxCkxvj3sbgs0zW
VrIYQ8NE+AY9PXZKYN1rjdPZmIzhKAdauj087+MKT0nGTpq8MQxLw8IaxnHOr5sxctP0tQL/ZpTf
1SMmRP/xGL+3d+FZRdZYBCtJOnocmmV86uLIFzAMxJFnydvXbNMoMbsb3Rdom8aM4/fbVxhhGhYS
nHF9Oab5t0552P/9TZNc/T5jHnqux2Cog8NK5otqimwxH2wj/2P2e7paKymMQRRD3UxCjXOc1sKp
qFFgZp3ymqMKb6kYI5jjOupy+rRt2hEdUihV4THObrtKKz2YXVe0vAKrNnaD4lEaRKflWrfDt7Se
deRWWtO9/XB0V9IYz2IG8c+kg+AYYbYhfiu/SfGKMN9Yr/mT6Oi370ljXAw9IXrVqYC/Ok3dWbvN
+9TG/KmDufwxoTtjDYyfUfVJmA81bM6sX6MRXBEoUGk4xsDbKvYlFpUCigEmHFDVL691Z7lAVf4D
Ld6QA+2ZN5qHc4rYFKK4KLPaVUPuYgKwnUrtfR0nQQ5U3z+s2/fh2SLY5GFkJWOVtXiTFKY/aCCj
QK9mONxU+l0vXo9GaGvpz9kM1JhHTcFdTgYnJmXQUm2k4fkkqI6YnHsxP8+1m3yjYbc5SF84mnJs
n00j0uHkoVLjMCcY0XOqvCmQ7iW0iz90aDNo/O6vgiurlWXAQ6/lTkkH2GTavsRKbSvzI0cj6mvu
nC/2mTXPWdJNDaqYOq86UoUWVMLItmjzCwI2owErZRjgqONa16aCIuEij3ZpWkGfhp+ETHPnUHJT
y/iGWZvHff046Ksx8JGiEXtIaTxg6I5T+lD8cev7e9DQGNBA9hAdxTXAMEZ+KMq/SX/M0fRegE7r
i1YO7jSlSyGrUABdJmF5V8/3/2mB2JkZbb6kmJYABeYFg7qv24RnYJsFUOdd1+mRWimwzMgpqHQH
UOyH6Yd4zx/LSxKQUxnsa8IxL53BAlXG+12PkbqQTMHRsvzaxFAoKU19RTJvI3VG00f0c1/k5sNx
pRu1vpVubZ9nWvWWf6w+x8aj1p0kObdl4WtrcRyu7fDLShSDBCV420JFxVN7QC5tOdZ4v2VoanJM
W70Ug8QB3+O+btsnB6NSTYyixkh3xrL7GrppEY23tpgJk99oPMv+jUq/JLDP7qoypKigSYyWODMa
xzE7LkM/RvvcjW577NAUzw1ibaPdWSTz8gbBfLgsGvCUPoSbh9C1UONi2vUtOfGaP35zK55lMYZf
t9o0CD0Su5qt+8Vtfsp946o9Nnd8J2n7GQxq9//frLelXhmiCaKWKO2gF8EoEgVvUrzcnhBiot2b
r42N4vWjxqV8pwp8vDrOQhnrl6Sl04oGCtLFBMnQjyR0lDvaTDwH5VPEK/zY7sFdKckcgURDYD7K
cH+MjpE52a3lJe70NOT2EHT28pNcVH51l7p9sPCSljxNWQd7wGih0oKDI1yEd82x9Yn7isbf2UUw
2eM52JyDxz7HRZEgVtNjL5P4U0SChhcZ3Aat87YxVyKRlrxWO+Bkp9yPwnWaXlhtZBfjfZrd7UPI
5o4p6Kmi2V5wa7F84nk7FdFQwUKqEvx/xkPoK0HoZk9LY+vgDPr8T7X0jN17jl72Zb/1crHWuZLN
Mo03miCLo4plpD0JtF8bUzKe4snJUaddBOZNeewfE9TTh9eGO92Y19yqaXrf7H0AgzWYJmpZ84x1
Nt9CvhK6FIqgdUdXeyu35NX/bjn7a30ZuCGIYooZ7SZpCm9ErWAZPxs5r8Jn6yCshTB3rDmOU6jX
qEIfncUDhYAzIUHWugZqp2OPRx6weUGspTEA0wtkGeoZV1BxSYPmUrAYtnG1YOY5yGY+hQ7PZnhL
yAAMMaVC0Qb6su3LK1VXbSPTHsSZOPumydWLgZNJMqZ+bKGXfJUdKZyUToya+smRPQoovOzUZlP4
eh0Zx1sSZjUx6E2UoXsPnb2draOm80A8YKfmk2C4KpzxYrmlBfDkSr7fV5c6CnvngMGbShM0QhKs
qjGZl0orOek4vQrVD9FUPE2djlEruU0lchwm3l4y7kukFW0x9rBUWb0IUfYjenPDgzeODLYKozKK
Oi9kQIx4Qh+uXd+lP8zvOrGVr3T+Q+Gr90jszH/OT4wnwWo72ZaCJSJCnhATJ92VPIxvRa1J8qQi
lSS7lZ85vCjmppamjGknkg5CIda3GNRybMbaiNyurd12OpgRqv3n130j2RaiYygtSoIQlGPAUlG6
sV8ENaL8Gnnmm3ogVByL2HSSEDX8JYNByAkpHpSV6BEcssGllVp17+Iaqgx7cEb0YCaHMnSl5+Vv
POm1XBY0rShSmgJyFUzeEX2Jpxhv7RiYnBZhAh+XFrlNcom1q5KnzuQBP/3GD4d4tXb0G1YOpmyF
rRGpdH9OwzE+aRdwH2x6mSUXlVNc8XISWz4QbI0Oq5UwNVxlTq8UyZUahxBXmJ8qY7Gz9Pu+vXEE
sHE4TMlOclJhzTT1+yj8SLPn/d+nEP5xvX4pwIbeIrwDOyQ/kHGLdDtrHscJhQ/Nq8SrUt7G9vNK
sbG3tO0sgURYKZr8Wtzx6p/CDvRoHZpDARe1QTnAeKQpep7HwVtDxq4TbVniqIaOZJLt2jqVcufu
r+K2A7nSjn7CyuzmUs9U1KDh6NyQR9oxXV9VL8VD7E9O9W38ooBzhxy0xJZ4j5vNS2slmLF3rcpS
ccCsGrcFGc30vW+A66bdqRqa6x/69JJ0or2vK281GadAqoxaxLShyF0wg1WInyzCiY9sux0rnRg3
oBLKRR0G7Jfol58pF416qx2Uu9FdDnKABidOcfbWO2N1htnQm9USbRgXiJOMT4h4e1J1Mmty6M3X
XvqbMu21LAYvrEbWy9zEdqVRgxkOpd00HATkbA8bh4ubLEcqCRKK9krJj0n2+T9tPxuHqzKjqYqF
GlyLqTfEXhKOAN72s4E4+EKRKSTYD9pxQ9lkUCw/vKACDA1MzV11ZfDuPR42sRG5OddavVhg0ppd
HI3exvz0xi2Ogv3yVpQ1HKzJBi8QyiHBhhzwis944KEz4KGToimHCQoLgXq3eKqjf5Ps0hEO4rF/
VU4zesWLk3DLq7bYvo5/QT/LxjHGZpaHHcTOinARzaVnVvKhiniryzNIBi8ERG6zhG6nqZZ2URyz
+du+RW62c6wOlc7gxSLGYxESmKR0k37rQFGoPhcXkk+uMeoalwoo9l/2JfJUYl4KGOMwqz11MpJF
so0W1bI8phSuTgxQgFCwiOcROi2YC/1NeMXwEkQEqqD8ot2JMVKmjc+zQw4Osl0+Heq+GoG6nX3+
QKbEno1vCkpG2nt1aDl3CMf0DMaLzpUmNIsRrrreeHXy2RCPbcgrdd+K56+swmC8aMUolLySoU7W
EmRh4WKYmOCb2wLxo/gyk77QxOmQcArEOabB1ouoaAqvxRT71gz+lP0kJg8d6XHZcdgMBixmM5W6
jNBTiwEfhqd8QZEeeoCtw3Ivv1Juv+ZH5On3+wa/mb9cLybjZsTahGSiDrXIZajZUVB4qd+daO/P
IfcEt+Rt3rYb/wubPhB1ZCAsSCYYyHx6y90nXu5I1+NreZTdFM3v5YGjIM9aGAzpjaibohAKqiA5
raBd7faXMoqyeKeMZyAMdmBIStoJMdWsN5+msPSVUfE4ylDT3rMRBjwGTamSJocyoq+CgkEK5MRe
rrsDpV7IfB4acnCD7faRtDxeZgkWWWZBll6VhtOjungajyBAcTiaceyCfX7LrTT2Jr2zskv1ZHkR
WAqmEyUL7BxESA+8VB0Hp0wGQ5JKHWWhw2Yt0o80vS3r2Ul1XnUPz+ExmfeJhDRzQ+o32+uO+V35
Kfok3iwOCSq/fDESLgchTysGQpZiaOqIxjAW+WeRjHZVJaBF5s1O5QAVS1atiKlqiNSpytOTaF52
PcoPBGfgDVZ6y759MHbUd2G4NGYWfOCEkdJONDS4Mq6q29q0OAUd9aY/Tq3fDaHdxE8g4b3EkENO
o/bmIq7EMotYllFSIaYGH0Bt7aQ/dHNhEx5T+iZYrITQj1g9K0nbV1U6Frmbx0EYvSYFbxbf5vNx
JYBu4krAgDIHsZksaHHsjlLQgfND9ZCm9TnndtMYVnIYeC2NQprzCHKMh+qo+5qXnsJH8bt2VV7O
lyIYWrTnnt9ptIkWK6kM1mpDMaMs0Pw3kPZPjwUa3jARho695WVSeUoysDu27RQTFZY4FyBNT7zS
wKQbjLnRUTS6v54cu2ADunmll+UyQBKoihUpc8pS4kjYvvHPa8cGb2P4giquKERTPQk+hhQo92BZ
cPojjWTwIv88fRicHbXBmOQkR9FAorhR4ZizxdNnW4RFJ06CA9BgeRwkyUiHibqc44yU0OTqTvuj
uQBB0GftRJttCp/XK/ibJTyLpJ+0OlwpaBytmPqC80k9GShZivz8KDn/Yx8KT0EGK6YcE+XmAng7
vC5f/knWpE5U2jS+1h7VizHgMX9s2/tZPwY8OkMPiUFdGUGEVhOxK6H2lfIew4/sfXvfviKtsygG
P6JBKMqZRjVGx/TjgM5nE9DU0xxAW+EJR17l/Da4n8UxwNEREMKH9EVehTez0NrV4JbiJ45Om17a
SicGLvpWEJf/I+26luPGlegXsYpgBF8ZJmlGI1nJ9gvLkTlnfv09kO9d0RCX2PV98ItVxTNoNBqN
DqfzCSBgafn52sLnaA8YruIkuz+shlXf0Pi4kJX5spwTSHC8pmfwjKHL3T8nkT16rYM+WYHBFygj
HyWKpGLScxYPNXw/eKnisT1qGQo8BSJcN/B/7RMfKkLFj5po7OWfYsbPa8FDjVYlpErQN7gzdvCf
QNX7sg0qWhr7TYtTbU7KnIFKAFdZONtt+b3FsNdthPUE0GKv2E9YQPh5quZRj2W1iEKVd+ZL5gVe
4oRfske6027AbroXvrjYk/u9G/UmSs58KJLephkLkvdgxLZu5oN/nvdksll+MDMFKxRYDoOzHKbR
hWpiAMy3wNs82UnzmXRPrSaixxTtFWc2aDVGillgr0IFM1Gjg9WbgntFhMBZCpC8hJXKHsaRdFbj
q1QKgtMCS8Szu5SqFXSGhu/78UkpG1ubKkdIdsDEsLH3fOQHoXazTwqAKDWyMCApbQZlH8d3/nzb
1YKnvUBgfOgnxIS2omePHantHbVI3FQ6bB8fgXLxgR865tEQsNMj6R+K7KsW3lTFhUwft1HWPee/
zgsf6JGyHkN5ZaiWghe2ekD1Jjznf0A9LjiXfLwn80O11Nm5xLQDfw/2pBcjdzTX2qdeHjgin0W0
O5wVaE297WbmsijRfUDucmF+VqDPfGCnwdzLxgyZ2C7Gnv5kF3mIsqpbzJRJbeIUqAzIZJuKAo4i
B4KfOhcUc9RmLI8qHeZddGAkmDmKUb3BZSRU1Y0vCEqvqQdGGoFLA61apka5yz2xyjYbWfw2Pfon
cqjxsGJEw8KH1doNqBGUrKmWrqHsnMMZkd9TQ/bKLrzeHcGuxYKBJQjKGP9FvheVOq1t3wKO9yIy
IvuGxlL4SR7ZPaawGr7diZLqq5u1ROHCw0kg+2meYlGDI2MYhX7w79BbpV+acw6+ffVT/m37LK9Z
jCUe89QW920y1DHqOrCqKkGlnYLN6nuXpM0liow/MH9LKM57UOUwjFo5ytyyap0h28nqn9ytSwR2
xBeLSTMrjAyWESapdYuI1clKyl2gWLvUjwRenkhunLUI9VqOxwj75OvtLujAURIGuwE1W1Q0oVmk
d5zDYJCkyK0pxjNNRp8uscvxoMLP21aD1aTLUnScu6BLRIkM9soIz9VP1mWCuPqtduzBFQ1SBvmg
3/1JP/8SkXMfurDOpDgAYi9d8+lcmy/bS1qz58vvc+bBMgY5NlmyPsIIN4386IfjNgD7gbzrsADg
XYcqpxMdTQDUSXgwu+AmVdTbTPKdNkCDQ14etbj/vg3JfvMWJGcdkI0K5ZqZ8pjg6UJulOgkyacu
vJno7Zj97IbdNp7IHPEOxayXFglUrDE+1mjvBI+34Wr2fKqO6QEV666QqovZm60VckbCqkC/748A
bLxX+h/XPyp3v/g7mxdR7GU1+73cQs5gZFaUlzPTkcZjZXrxjk1LxRjOw3SJPMnxDzO6q6NvY+ci
h+sIZCtaKmdCRtBrU9oDXDqMOzZVKfTd/KY44/F2gSOgfBDgifSVMyR1WQcRhojD/ygd8xs5qy/j
WbKJHXimV/7sPcVtn4LH/ksrHCIjUlvOuDRTNpiIRiKmUF4ICku64nuOvnJKnjGp1knRLqpZgstG
ZNBMzrwYKNUYUlNFpP/BAO3bMyO8993Eoehv+iIh1FDuReoksNQmZ3GkDvMXM/byJ8VxHr1OcTLR
E2I1sLbQWD7jpGmlH/cEm9g5nfdrHA8rliiOILMTDkdh+7JxGPmUUxolah0yEx0PDzOyMZP2EHaz
nXWGrciiBg6BveYTTmExy7QYsGHqQ+dpP9tr9gT2hpf8J7WTu/4yfFUFxlRk3PjkkxXODQlYrnA6
tecEVddopMIQrOyR0fPgZhcceIF6UM7YpEXvYwQ9/J/MlF1wqe3GoLyhumjolXBZnF2xZqUtOvZu
Zv4+47lDrNdLEcCW3dhD9fh+266s75uq62AaAHm5wsEF/ignU4fDHY8P87BDbYjIN2E2/70aviFw
hivISNhb88wyn7+IeSSniG0WkmcPGNMVdd+IVsSZq3GmVWXkMiJ49CExnUD7sS2xvznEbwvibFNs
1GrTDljQnDrZLbNMuHGu08fqyAKSwoeSaD2cXSrbyFSGKsj+W1TdOOTGCuw5s8PnaceovtOn3PS2
18h2fWPP+NaeqG7UQCKQoUS/yG2JvthP0yCKFgoWpnLukE7BCu9bE/KsUnnWfMXOVNGoCtFeqewW
X7wphkBtwqomMBIoOlGe0UPn5JiaYuzS+9wRmYi/cUj+0gx+ykdNw4AUJQ5Tu6N7VgBoIiSZu2w6
IAgjHppzcxw9xgWPGnJdYJ/WpYkglA46ZUW3uGNWGmM0WFOYuWEHAxhkF7MTEW2sa8UbBHeyqiJM
pUiB4hvth7m5jXTPFxY/rbtVbxjc4VLrQQ2LHhvW/GRjbjAC9DLfmns8YuzyIiokFMmMO1oBaIbQ
1YX9suS7WTqPk8C4bgvM4OfB1srcGBjQCuM6V04AFvGm122NCtx8trPvD+v/RGbwI2Ajtc+7lmIV
ct85SuLpBQg8MssZZdFEFtF6uNMUa4Nc5BbuQD1+KnywHFaPRidiCfmbG/BtPexCWZzZEgPkUivA
k5m59WwKrA8G9A8j2JpfI15fZ+Hzef2KekNkerJArLu4V2Aq8Ep4ArE2o1xJXeMTPQ8f6UeGqYq8
JWbatraMCXoBOMiVpicUgBPGRGSefwyOjBOC+S2iahbRnnF2oSvivrJySDPWD+PwTVEcGleiO160
Hs4y6KEyEmmAopcIGxon9UA/4Z3p5B8UcUXG9qE1ZM5CDG1Ai6SFFYoju6MO/anD90v20dm8p6oT
3engoBYVSIiEyBmK0JDDau6g+E1tPlv6/I0qiZMp5fFPrt2/9JDv1y/adAS9NrNH5DnUVDtMT8n8
bRtjtWteU2QNpAwmSAf4DKcp+/8Ns6m/phDTT/Nt406sz0gYdV1/xy3AOIvRaJDbFELRO23XPGtg
6A13+gfz81DY2oMCZrx0L5rcsKofC0jefBimiscye8c1jzOqZ01RAkUEwFmLaTIw0JiFHazyoOlf
E+Rst7eIadM767BYAWcd5KoK5DjGCqy+9KhxU+YfTe0k+1+q4HsZfCzlj9t4q9q9wONMBEpYkkzJ
sUmSBeI0cg1Dxe410ZOebfXWqjgbYZUzpmlYEFuDly8j6MwcejauxKsx+0cUnhQqHmclZDCCWQZ7
zU/3uAbRFo/pHfBgjbN1kT/WaG+WjsnLthjXL66FHDkrUaWaMersdY838M9eQaUOwlDefG9m++as
7eITqku3IQWqyAcxtbD5bxQWpsMeos9q4GwDiOTIZz2jxmzjnPUJtt8mjPNq9vNXFfWQV5S/uSAu
DG3/VlSdw7ZmQ1H4qOVYz6kWdoAckPSmubrPrParMvgPtdR+RcsT/i/7IFjmqgfwtnV8UrROS91S
WGg2oM780d+XGAPfnszP7WRXKNQJhMOHVntnFmaYT4+2ZuQHHesVK7TdTb8r3eBWRftdegXblT0Z
B/VEvOIhd0TkFyLpcsYlKrpiDF8rT2oMKI8fpenQI/FRdrdKT2yjF7g6Ig3lbItaFo0hvz6JoDzx
rSLKr4gOHZ8f9Sn1g5DAePlP6ErDPHQvu28P1qWswBfKSvxFkV+RADnLMhtT1CKfiTKa6r5Ht0k6
fdDG2u5Kt8S4j0AXjRddLapZagpnVrIJdLYBZmCA5iK8mx+HH76r34735n13RpkwmKjTyp5EYRvB
HfQuUol2OSVlwUNWh5/jNAw7MKUIY8urb5e3c8fHKJuumrWI7V6BKuQ4dyK/2g3tox+JXFSBHvLx
yUkfZE2Z2H2gPFbkIS0F3YuiXeLDkfA5RitLsJK0c0bVaTzm2Bd7glDNvXVvsfb3xP0HMYe1/o+F
dvBxyaHPxqacgYuXmBNIZ7O6puoPou2s2W1pdzSae6oJeoXYVb1hofkK+ZZWbTcmsNCKf2cOd4n5
UZq+RsAsaS64gEQKwtmPhE7tELCitRITXyLMF5G+6NZ3VReYKZEZoZx34pdSmoUsvVJ5nZfeMXdh
GuwICaQJufvhIIsOmBCRsyNt7mdjyyoSyLV3WQ275KQ3bD7br0CvKDcn2jPOiujy5Es+q7ItzOTQ
BC91TDyYZrft1XM5NIJtE6BZTGsXD1wjGGglM1eoqKJdkd1KbeHpXWNb2cnQhBZScHtbXCSRVn0V
56wMTL0Onr6LTowIaEDfK6OcCHC3CrwFgVJazNVdrM63iJn2rxGXe622QwxUwZxTH9Ur8bOKCRPg
BKBg60mdewGuaJ3s7wvcZpTaMaSQaoYkv4L44vzSYrSqXLwy0YqNi+BhYDGjusCrWkPqKnbzBORR
QQmf+aVXdttrEkFw7kjSFIUagirCjYv8rkjiD1QNr36pjQJPWYTD2ZFQz1tSRFCRbpKeSK6dUc2C
OXvTYXs5olNtcXZE8f9nR7oa06okG3VNlR1crEvT24wyNdiJ2GNER423I5I05f7rezfJnMKnrmlN
dplnFzJKJ1yvgpMtEiRnR6R6itTRgA6G+ac6uGmic6M9C4S4iUFkPm6qqSYqzFkZgdU6/mcZ5GIo
BPKCC81tJIAZPVV+Qq+ooGJ181QDlbMiU2cN0iRBRcZExiz6q2WiUkxFCq4UKIloeZz5UDurKLQS
xypsT1P7OQgyO5lFLxr2kb+9o7EazlYoSNuMOrvQWCkGG/9ZOPQ7eS31TC9EcH1uelcA4wyF1qQY
5WjiFM+DYlv5DxM5o22dWJeZqcoqfZ2izl0o0lyRPIuAoGkDpBU6RHsp40Bg2VfXAQYmnag6pk0q
nAqgnKMf2xqxxTzA+OWodEJLgLD+oF5AcJsftEnn5w1LT36ObplrjXvjpvmUFCj8Z7yOxu38/Q9E
t0DkNEHC2yGW+wF6rWgXJM1dS9F/JFMr6Ctkduadwi1gmGwXl0WrtUGlykjnzTS6b1D1HUvzC7JV
R82o7q0Czc/WH6V6F5BMaRaQuh4Wcov2Z0wqbezAfBoib1t0qyZhAcDdGrKit2ZvQXSG4cOrd9t4
2PnWzm9/buOs5ykXQNy14Wt1UWcDgNQHgh4oRuKouY2KWb3MgfkT2nJU9v6l5tyVMfdkluMBW9XD
0mmB01amPYuiiutX4QKFvykCH1UhMXandKMv9NQ4BcL0upcczVOLViFR/Y5gr/icdR+3LSY+9LCq
xldpiuxaiRwy9XbRCu6J9TTv28L4xDUlfexrDTaLvY3pPj52J7TRHvszG0kMImynwWSzj6yofrix
HgWasmoIF+Cc/agz1ZTHsUMh88+hBucn2g5Rxd8flGOgwvVsjmplRzvR62H9ebuA5YyIJcE/KzHV
FH6aPT8Et4yaMnbbQ1eCBxO9WKzoRhysEumQyhmVTvatoCXQ1MGJH4fn5n68Kb3mbKaI4NYOfo3g
mll1phbL5CxKRGhRWxqUSIqeDMw6l0joyFFiYyDy0egVe3szRXvJmZeIGJhAnkKotD2P6lVPjmF/
3IZgAnpnlWHQMQBGMVDVzx3Cuk5zPSTQVXQx22ofIB3y5f9C4J96vVmOfZHhzmy1s6ocwvBh+/vr
Cau3JfCvOyMaszZoWdbZ7jzonT0fgkt2ZFMyhQX8q16TZcgKWm1lTCnj7HBZdSPiABAXHgcucVFt
uIv2BFOj2AB6UbPm6o25AOPMcKi1VhqXULauuDF0xtAwgdr8ZBCnLO/LOXYFgly1kAs8Thfa2FLr
ugGe/BkDHicb8zldUGY79LH5FE6vVOeKG54y0TzkdR38S6h870VTSH0TyC1iK7lrxg+FiGF/9Ri9
rYvPaCYpaipVCSaxpQdo4NAcSCTIXq1AUFAXGSYFUTtGGnCik7q67Gikpa6SfW9VL5VTW+pFU8vW
QFQiqxiIjh5KhU9C0DLvOi2hkZt/0202ArByqiftk/RDvw9vMZbvGl7Sj9s6saIScHNlQzdl8IKC
GPR3DyoME6VF4DB1af1sRJ9l/3uUXwxNyBSycq6oqhMdLUVUp+/MELjTsf/+ELvWg3HCQC9MNvxF
nM5GXwnrsNhjgDN6QNNl7Jdume9OsaLJdTX7cuwGGu4oM/Z6cN/nRXhEyG2fSYmdSt1BLgpQYAk5
99kTYQubO9RKmZjdoNaJ639mflz4kDnqXtqTi5jHfHXzDEIpNWUTJODcnayWvuUXMZbZJYFdTt9b
Y4CPv4vzp20lWbkUKbhp/8LhLmGtkmMaNlrkqmbtGEqyI62EybdasSswdKYMk8dtvDVv+DdAdlAW
fn2Rm32npGMMB0tHBdB4Q135qu9ZKY7v/cEjAmC6qmgGJQp5Zz20yWj7ykjcPq9vuybaa5kheBqt
HuwFBOezNT5tUFzeg0zfAolx9GylJ7MUMaKs+Uq/LYRTB70dS73OlMTVH+aduWOdguinO3Uugrx7
vJEEJnFdK97kxmlFWkelrNeAa/ovpQH60yp0rOznkF/0wN9ta4RIgJxClIM8JeC5ilHTe6bjndq5
uf99G4L93HfndrFH7LAtdC4pGgtLwnLqeUe1u2p83v7+e6U2ZcPSDVhZGc4MDO7vAKM150Ge6qoj
738NPlaONfifWFroH7SnsM3+bTkcGhfJkMZ5KmoFaMal8xgVqZmBNbtzGdFack0dUfHDux16xcP6
LPSOqpbKmb3OLNOM1JbqSMroghTcLF/UOnK3ZfhujzgQ7haWu7lspREgIZrJ56pzQtEgZwECz0+D
2itDZn6Sg+Hw117q96kve9uLeB8B+n0VPEFNrgy5HjNRKeM1Pyoe3oxXCkaQ2bOqnY+qqHZvHgWY
7w4rh8lZoLQaJ71TgDk4bKCmcWKzqTE44bG10e1yYjS/ExoTbV2wY8LFckYpUPJCs9iWkdrD09EA
B0q8i37gIRKabnac3BY0l0IH4J27wS2XbfPiMIMOL6vkAajBc4v3cb5rD/N9hyI3DMoWo4mUhrNO
gZzUoY8z4egPvauCIWqMMfq199rb8GQi/mq61kGwn+vH+6/jpnHWqjPHyvJ9E8ZkcsxrelcijJg4
NRh6Jvt1AvdVFF4R7iTnKrZRlM+DjlVailM8s/d/sU+/6qZtPKZ2+QW8VJIjCjusStZ4fYppeJPx
U6MxyE+JKsgWRPKmjSGqtiVqr2B26Z2dXCBwghyrvm21VIKmBPHZL5/z5KIpP9E3oqmeORT7P9m3
BRwnxE6S+qBoARf9DI+sILJB84hxJrot70D5uv9/BciZ5bpCQb0Pz9GpyWh3wYcyFVgW0Q5xJnmw
Sqhhih0Cd+gXtVLPjOFzW2irV8ubzPiq2GTwCzM1AEGI5LRJ44Qx2ZdE8PpSBCt5DUMsbIZUTQpS
QBAVM5HTKbntv3Ue6olQksWo+PNn8IidtWvU26yj2mSDoOxE2O4j+hWcoa6qqolbtmHJ9Lkgz7mI
iJLtx4a+vzqRi1WSBjPSJXaKpxN7nhio68HELGFdj2jP2DIXMCilUOaJHavUPM7W11oabNoKHFAR
Bmd2p9CijZkAQ1JnVNHFtpo+lIngxLID+V5ehsa6NkGLYXIg40gVhC8M1VHNr7oRebTLHSX8kKez
nWuh9yea/gbGGaPSsszKiGDVQ8ts70fNSr6gvE2t7b7VQt/eBlvVNCoTysINGuEnQGBLoiEMIs2R
6KnoHxoMgdgGYL/2nejeAPgJED3NlSYkACCoi+usc5oY6BY+g/RaALTuWi+QOGe3jhWp7lW2FITj
o0PBXj5edmTNceKiCNGyuBMqReFMpibWHGpVtqzc58mMjNopFZUkCfaH5/3rsqwluoRF9VFy06iY
3R08bm/Qqm4vxMYd0igjWSLNWEmog5gbdMV6S+wkkZHtSnfU/NecVswpW8BxR0nJoNRxjwXJXXCX
xrVrmaJ+P/aJLZXjDtA0tm0JVnXN0atTQq9NaSvDt22hiSD4G7yS+jzzAWFWH5P0ZmKJ2/Lfxgs4
SXG3dmYEehIUwIibQ5heAnqIRwHE+6g6h8Fd3OCpmRsaAoNR1YCY0B5v/AOjF50OIu6d97XOv2Px
AeC+rJREskIoGioqMENFPzDHB6/5T73TI3VEDwMoqydb9OwR7BUf2imzoU0rpg4lvSoYxhAh3VkJ
OeFXD6rxZrU5jcirOGh7GVcEyHTz8htRXrY17n1gh4kPR8dk/yyZfzAqmhlktEVzk3IZWUMpfH3T
a3YtXozsPSPKgQnxOAsXa2NJrJJ5QifpqiOQZBzVS+PODvESVLWJuuHW5fe2PO6JOOJeGOIayyuk
lzA6NrW3Lb9Vg70QH2fmJBQYZ1mJ70chJgURNGBaTljsR0nUuagwwbwzP5gchjmMBjE1fqJroocV
+H4SKLcX3rH5V/FVD+zYBecnWO6zc7Sfdt0RRFB30vfQs47FQRSUW9X4t1/A+8pRE85mY+AXWEiU
Vl/n0bFaQfHv+/Q3U8cFBn/b0plURMK1gUlihZeeQTF6qyGKgaFlj61nnrpdlTrGFXTMaGj81514
HDivm2TC9DHUHjuFdRvS+7T4VkaiwR9kVWMWK+Q0sojiocF8ItjfY4TkOr1DuKJ80Wc7eO3fRqYb
ceiwdf3a2VbV1wKjDQ16fYQv/GZC1SopWiD/GiFjHvLj7EovhZM5DepZVSf34lNyltAsKqGLXGSp
RerD/r6ADwvmDzSAl60HpfadrHlIosftNa6+QEyDUcshR2PyKSdF7hTfGnLN+dVZkOy7nYaQl2hc
AVl92S9w+Et0LKKONsCxQLab2pPHWolT1BGWB+Oh93SnrFFyFbyOsRcGS5iGvN/Ht0Vyt2suwUgE
FgTZfpx3ipeg+s70pm/UZsXdlrAnZX3f/oLjuzWKMiFTOWKt6nxnVft5unb/eqLA68F7g+BO/QBC
tgg8p7BtunwcNHostNmdDREHpmDX+D6NFtT0XYHmPadVMcYixKxOizhNYTznVfKkZyVg/W/bCrnq
Br8pCt+5kedtbJYg/XdUOnqjH3jTlOyMMLA1P7vrm3/NrcEE+eYGa9wZMyQjbI0ZTkmQnuT+Ppe8
rBOUY67f4AsMzg/WZz0t/RQmmlwZEQWBc2c53+rnXz0oIodhVYALNM4BUs1el1WGFifNvqmzY1mM
52waPTg1F9IM7h/s1wKOO9gIY8ttkkGAWkmQRKaqCwoEBwVZL13T4CnmC1zl1dvgDY/nah6TOKqS
Et5rp6D2SXKNCemB8TEQcl+sGo0FEPv7wvpqDUy/jyoDJ3pGs5xdOdKHb6NTPDJigH9QWyVaF+cX
hYamNinbtuFkXo2n+iNUBdd45lhf1NshBRFn7sk3+nF791bN/2KRnPpHkqxjcDukGWemW/nZN22o
QUgVxo9aK3+lQ3Zq6+kUJjmxt4HZct6ZZCRIFRkqoaDC93fpYqbBbAUDjnmtf/D1s1Lvt7//N4fu
DYCTZ9pMY52NqeZgthYT5XiQdWf6NOB6Q1nUEzhNBQEw0Yo4UU69X+gD6EadqPhuKLdTtttekej7
nBWxSKVRUHrD16LzOWmtR5XG3jbEuul4kxlnOuZRNcCIBghVat02VF2/w7TkeV/OrUdFvah/8w5F
QQjGpZtMDX5XAY0UZjeFuMNq17SzD+YhOM0f8hfTIfvkUXGl43gnHYIH0T6xfXiveW+wnGIEU8iY
0UrcaU1lkxauG2rxFPN+W5SrNycqQf63OE4bSOSbOHYF04YbOU7t3Ngn1lMnnyh4gw0B2LrteAPj
VMNHNVQdVwDLMUmRDkfS3EV6aKf+YXtRItFx+hE2id5UNXBGkDe1NyOGTxYiwa2r+dtauPuE0jY3
qAyMoD8P063aCx5MK2sw0cNCZQzvUDSVD+ShBHqWijrAdETpnGsHuTpks6j7dOXq+A2DUzE9lZRu
LBEL1/bJB81JPN9FiU63o+gMKz+HT6IefdGaOGUbdaWZ/BZWfAQd1UNbND8apVcLe7RS3/vXKvDb
0jhVCwtJLRsmvrAB1XYhOYp/lTqBPovWw+lZY+pBb41Yj9bswvxo+JcpFkCsHJnf1sGpWdJJdSBb
2KJC6tCF9jEcdK+pPLX4/P/Ji396hH6M2ViQl5Lf5SHqPhAjErbjrF12y9XwIT0SZhlNGAp7xWHS
6edkP75m2GsnTGzfkwR33dqb/DdA8rvtjppJzQsCwNotnkvGaItRIO1N/NK42o5eWQVDJKTQXIuS
/obKhRt8qQlqVPqziA6rm4g8kF8EezaQTgabkrO9cyuG6Dcw7nqaMkMuTAYWdidZ/pnRT9vfV97V
RaJOcGGJ+HmtBPPZh9j6tZqj/pBG8FNUdz7MgR2cDfQnKrnT7RBcuEGt7oEVL2z/AKHWcGZjUBp9
MiS2wjOrSgJprqt8nyFPNvIkdaKv23gigXKmY8zlzDIqHDm/irzEb11TxPC2FgyDSDVFNUzFUEy+
Y8zsm7QLWOqJPqH+rXSHk9WhK4NRv1CM1rBHuO5f5tOvOq9/4MQzBeR8i9/wOQVVp7bRigH48TlH
sKrapy/djpX8xZ50NASmeN2EvS2WU1DJzP0KzGw4g7Xp1uVVNaoDiIHtZBROvVo3yG9Q3IU2zphS
UbFXcnoeXVxoX1hBY7CvkIi9zKfRK3b5fpAFB3AtZvSbNDn9LOZu7vwOqG3ltucBJL2szmW+CVj4
G8Hb+cRyJAR1qMKjIdpITlfr2cjrmmVLa3BHjscUkzwJ6vU0dB5Yrqha72+s6Zt4ufsOkxAGBQ1S
r2imUx7hCmNOT+1NmGynHVuPcX3gBSjq1BftKncHYlBvM48lFIhWEe7zo45Oi0JE57d+6t/Wxl2A
KdrkY3QpI3GqflfkH8JImOAU8I1mpRY1cBfx/dQ8zAiQSqpd+Ts/F7Wsr6W1l9rI95lJpf7ftLZx
6V12tjNH98hrsZ64ik20Ks6QWFNWD12CVcmZWzVX2p/1KHHlZhTYkPedZK+XEOJtChZHZIs7Y3pU
lrNVoZwHDdDVz+TW2sVuj0tVeWikHauIVdzpUIhiVOvLe0PljpcfFOBsi4E6Jkmzm6Qgcso5wtzy
nH7Pu1CU616JcmB1b3Dc+VLbuaR+9OqPvw3Z+QcT2NetxhsOd6DUIpI7XQVOjcJDZiLlTwR2il2n
+nEWhBXXZEjQKqKY4E5DOw+3c0kwSGFNGt0pGt/NxvlH3Gl7Ms+XFr0x9vbVvWYpiGERQ8WwVU3l
+VhSpc9womSUwhiRbUSKS/t9h8rDbZS1okZzCcPJLyzK3I/Q8QP5kR27tJN99qQcGR+iYssv6ifh
vOY160RMEPRi7qumvBvnGAcEHLrTgGfAT4xIeM68eCc5dfBauMnafU/pHrWOgmWuqckSlLtNO2sO
m4CVY0m5re3LY4bgVPxifmZtRdOBHLfhVvdusUROT0w0SxpxBYZjZQSxczxHTteq8S4noyi1KxIm
d6qL2KwHbezguI7tPgmL+943BdFfEQR3kmlTlEFjAqJJXrrqYywaLCX6PqeBiPiaqZrUulPRxlGs
0I5awcNThMDdh5oUGbTLoONRln2cK+tayaIxlwII/jU4hT4B/ZPMcm3JUR0Cb6yTw7ZSrfpmBIyl
qq4RStCp8/sDsDIT9JsMmuq0O/NB2imn+q65VKcAkz4aV95Vj+AUJR7Li4p8s9V30xKaHa9FYJ5o
VY0bH2H//GP70bjvnl/T3Q4GeJ+GJ3Qp3VVu9GilNgi+nhJXVMWy+mpawnNut1Fpsp4V069HKAr3
d/5d/jXY97grQdx36QpXIOp1c/Emarbdi/UaA3qJm36Ezg/WaGeVml+zMahcMhn10QizHjQSVX1O
MRANdWKSb1sSrUBJn4V3hfrvuRnhMCyXz5kTQ6p1vY415F9O1pW1smTIpRoPjCiLlb+IWhbWrZel
mejyJJbG+yezGplyDO8S/kmbe+NEMlepGnAz4vEj0Ok1L4GYb1Cc+VK1OZ2bGHeBtgc/wh4e/745
KgdRykW0Is6ExTP156Y3EKzVMHuh0He0x7s71HbbarPqHlBk30y006HNk7MzjTb1U9hinwy18yoJ
oYQAj9/4Uoi6tAVAvLWRW6lJ/EnFDpGz5btzXtsRMgeqIJAmguEMjpRICR2mCjkcqbK1+Ro11z6D
fRaxPq8Gmcib4PgEoxyWcqBJPcIUF+YstjfqvkYwJnFDW9TusPqmIBRelaqqloFBAb8f7bGrOlT+
zqjXvzf2cBgvrFQ2wswUNPD9e+5xdnIXYEzCCzvSV32ulZmKlET5PSg7u9JCm1R/4msvUTj1NqUu
JT66R15DkQQDLVnGTTwKfvWOWyyGu6hNPZTaUILk/NLf5RTxqzAW2IN1CMtEfT9RNVTh/y6vbhqJ
mua4Z9CzbMOvzuTdHxxR+O46UQyCTkROpdtU7WNlwMnJ1PLUhqXXF+yI1vsgUfbbUGtGB4NEdQXt
5ZSicv73tUR9VKU5SMydMnqiiWdlN13nbUOsHVD0roNDCKcH2WrumsoKNCIiPQTXKYX/3O/b7ntd
3k6iype1XVEURE4xfd20LL4JqZEmrR8q1HcWwSXvnpNJkLxZldTi+9wpoaEUDHpuIQfqt3Y8PYMU
1U5Twdtt1YlQFA2XmqxDXDy5QEYnxU86nJJflWUov91lTrBPwW+cYvjUHxR1mgqeN6aOdyKKYzk7
0/lxPLcNQXFB+FCNL7X/4w/2fvF9TmhFms45KRBJ7vzeMbSHAaUgpf9AGwHZz/rmvK2DU2OpqUct
92HCanKWu68dKLyD6fn/WwtnWWQ/Vio1BsackW+6hiKkIX2u++yak1bQ5SRaDndH56OWZoYCz47C
o6G6dBeM1o7ooyBbs+bYLHafb/3okNYPpnjE7kQYHlv2nj9Vt1EUebk0X4KwwTCKoLATTRHgrgaX
lsCcgfMNva39gd0Fn/1LcZt54G9hDrPbuOnz6NGDfCN6HbDd4SPwS0jucVDRgWatCpHKPXJDLciQ
1EtAEgdUmRM5d1Jhb2vL+hrBE4LYGab9yHyVMTVq3y/ZfTfukg+MqFZ+yC7Kd+1BPfV71tttJHYl
CiGs2lrU2hHNUMGLZ3Dnue8tqYGpR48r6xVBjYR8k8SZU02zICTDDtQ7cS6AuINdgxF3DgtcUUaT
2pb/pGFaqoy5BJgRVQSiUPHqcYCnSg0wk1DKs3VGSilRYoJnLaPZNTDDY05UD9X87vaWrR6HBQx3
wA0DrbN9hAr0qomc2fCM4mLS0taNS1m+UOu++vd8cvC8UISuWBrsr/aOyzKve7kyJnSS1a7ssBxG
4GVOe3odvv3vJ24ATNU0FTPFQRNCdE43SNBneJ8BTM5+ps1tLOqYX7uAQR7D4sVUNSnPMFXGpZ52
Ay7gVvlZTKUdKB+292f1clwicGajoe1A5YBptx3dyqgUZgXXhhscWQ2c5IZP23j/Ie3KluPGdegX
qUqiJIp61dKb23sSJ/Oiyswk2vddX3+PkplYZvM2K54nP7hKaJAgAILAOWKFUNikwKahhD9MM03D
sKkgTrOzyGkj8rUNZFgJonOEUskvGdw5Mme7Ns0WxdrRUh00zJ/CxXBqMA85aBK6163l8bpOIgeh
m0wDFrkOJ8FfLKoaQP9BjnPbpB+X/vtUg1R5vI3V7B3+YSuH08tYrKqNbBQX6xb062BgoZEfsP2g
VU4u9bUi/7AVxkX/hNVKbKWwPEKV1oGv2KvRdFNGhsypywRxHkKbjDSrGLQai2eA+jhBeg4jGX2X
KFLhgOJuDmwzglHmtyk5UafEzjtgggTaYzhWrtr6aUjcod6RaUGtR1YVFCq1kbceg831LzQnLF0B
peLyew72s4V8SfE6ft3uhGdpI2T9ERsh1TBFGhBJcJaMv8fmM2gYrn9feGPerhpncPY0DtWsQoDp
ABnmZAJrUdtbe9jEIdzJkCtEkWIrjDM4bbBJEeu40lRxfFyM4Tyw5b5leuqUVXXombm3htyvs1py
eqVacgZImbUUZYDrWnZOn8Y9OwaH8KFygEkAlEVZH4Fsz7gsNMgWpBIrFI5dAVL1UVNklidWB7UH
BF2C5j0+sFMtixK09SFk/Ih/GbIkADv94HIp9rILolQat3hlYtI5r2Do0XFtqKn3tju46/wxcKSl
cCPCU7VRjVu8PlGpgpoKLnLsrqx3c1c7w2+jRq4R/ZcMADq/PVSMJCqAELF8yzTtS7W+SwN9JzlX
a0zlEz0d719Es1WVGnwQpEFmd1aJpIgAD2ntli4O9krs/M46FBIH3OKYZRiM5+XsWVcWCeKha1iA
SFe+d1Pu0PH7dYWER3cjhPN2MAG8Zq45xAAvUewUTGgq++wkq+AJz85GDOfvAJavjDRFGQrPlkfD
1B/1NJDceYWaMOyLzrBYhAdCR6VuTPMcFpYc12nTdUILPWFyJr/Vc15YwEYOd3NK4klh3QQ3EB2X
XfXQ71dIonhPz9a+3hW3xEn8zJWV92XKcUEwaItI70zU2Iz8RmFfBtJgzgcoAQ1zI/ap7G470Ahd
twzhlm305CxjynNzJg22TM/xREUxnxVMktMkE8FZxTg12lg1Bdx3YDmTxRyTSFEWhOnDRo11OzeR
VmddRFiBjBJYr4MXPRRn+8PoGqdqt9woLo5U/1fYHta6dfyeATcLyO+/TJKPi9pUJHSBqRCQXdi4
yqSf0/nl97cJKEOIFug70C+md201a4E5iG3ScMWN+q9DeLwuQHjN2Ejgp3ProkRHAyDu0U06ZmAZ
XQ6DM4CzfPSiQwfuaFlpQhiYoAiADVEKBYAJZxZFmhb9oPQo99zSk/YBxCg37W7wjRU8OfaWL9f1
WzeBP89baZyBzE2fs6yEgcQJMEzJ1wGXm2Hyh+qrVchqvyKD38riDCKrowbXKHQ0ROk5SoAJnMt6
1YS9IQYwX1TTWB+dLU4dbQLgYM2wW/Np9KuH9VKI5vPjcBo+AezKS/YyFoX1gxfrtxHI6dSkAQi3
Bghk5s4wbiLAltWN2yWSIplMDJ+tENSZw1aDr0jLc9QuB6oWiVMEDIVaq5P4vv+zinj714AuqzO+
W24oo0KPUY52ySPbt3dARAVQWeVbj+WRrIz2UlxKYX0MvTW/JHKX+UrLBjWYEIjXnu3ovOxArnRT
/KnvA6Sza+u2HO5IaPkbkVwkq3QtAckdgkrf64Ahum30wUnDm67/MI0SJyI0/I0oLn4Zlt2ODUCE
3cz4O5v+kAJEia3jdfW4YBWHqdktCnKloRodAy+r4DPDQKzbT9+uewthD6phWAbMAsUduPa38QTl
AjWJ8Qrv4k44+iBbATv7nnzR/jD3xufAqU7N3nroTzJINGE3x1Yup2GfZyROKrRTLPcr1Fd4A2i5
lSIUGHrHpPSsPzTXdEEm7Kjn9VFUSq0nXGFTRYzBGCLGtTj7HNqpqOMIzTIAs/TicnLr0fIK/SZv
3nPQqUaIBmxbPMJw/kTL51IpdQgam95h9lNs3HRd6hCr2l3fSlFmAPRcFc+WtoFy46rxJjMwK5DN
9AoE9UHrljm9VTR6n6jKHpDPR7vpvHykkocM4SJuRHK6oawQzxprcAtq9bse4FihUexbhe6mknjX
tVuD5IVb3oji/eVkzfO0JvYMKGbNoDhq4NS55FiLQ7WloS6jQRagXt6uYYa7y7AAkwJ+Mr5rjukp
vjW87vviw0fey7ph149dqPQqjMeiHesciLpsTYL3K6er4gOzA40nUgyG1e9dk8OZOjqMjM7qlp9w
FpgJx3hx6pafya4EP5ry4R37tFGKc8KpEqhoKx6wgsbgUJP4w/C1Xrr3WMNGCue1wiDRCJgDDHcu
/1ayx6GcnU5/vq6J2DVuhHAuKqJZPlYrDK3x2OzQ+/0UAQs+2s0PGdivYlSlp321j/bXpa4fvbZZ
XLJYWdmoNA08v9K06p6YC14obCV3r0sRJ8Eb3ThnUSCnUfCsBbf/HD7lh+i+OoTHFZhY95PH8F3t
XAYDcAoGfm3QYHBLmdCkKfI124mz50IFyPdDYkse8IUNPFsZ3MrFVl4oNIVN2Np5odirqHCb+WDN
J2W6t/qnLn1QSY0xaonfFe7YRreLpSRx0I54ZI/C3jGqRy07XN8soZfdCOC8bNDrXRKsjl1pwLqV
w/q6Ay5iDjW+Xhck9LEbQZyPjUZj1JSxwwuZ1bqKnToRZjEZ++u6FNl6cT4Wd6SpH4EM4Palz8K/
plwGeShWw0Q6C7wvRELOORilXhq0xBUSBnekRPsCJHtUbpmkQCMTw9l0TEmZzgQNA4PZOiUq69T4
Wx2/XV+sHw21F/6AvSqz/opNVC9rMzPtasSeRCijTt5yrJ7tG/ghL/szPpr72VNO5il/WOc1kn23
k/kjmZacdSd1M6fo910fZ+8q6xQn51D1rusovivYBDdjVcN7Og9GlE95ZZAQK6k+TrvPa7Vrco4x
WKpabzzjIruTTTMLT9RGIG/oA57W0d6MiIiu4hMxlXAXK2PyHGnzpx78l5IUULiGG3GcxU+sD4Mi
JrCU8VkbwEXcP+Wy8rdEBg8+xCq8nXaYfHcXvdqnyrzrsuohooMkcAgP76sqPFV0PI4ms1OsHIvU
swWUOJ1VL9fNQaTJ+s5MVYYmc43nNUbUrbOxRbpC7fmUBd0dSndAxVTY8b/J4Szbjop8qUyokk75
fWRjWr/1rFGWlcu04Zw3iUqzVBJoE1d3S1K7jHxUIoknEm3KdsU4cx4XMll5iADRGvTcwVd0LZW0
4cpEcCYc910w2P2676r1oSbNoQ4UiWmJV4pqKJQRyzZ5hIa8b4zBLHAjnFKTODRRXDOz7gIt/Pv6
vgtzH3REqnhOs0xKeDauGEOXYMhEPS462s7ijd/AFufojyOGjZp9/yJL8/+PPIp0FCNbuANy2xOR
Kh8qGymx8fgDmd5nD5VPvZWQZr1WyAithOuIh2UDzSeoY/I9AIVWm30KoEw3bLKnNrcPaWceUgA0
SZZxtVw+Mq0P2P/K4c6PPo/mlHWrx7mnFa7whZc+9bjF0A8lys+38XFluUAzZbY3JPYuct9bydyZ
KjSUykCFY7jBAmbf5msZgt6nDJ1YhncgtHrTMghDPgLcZ/7mNMUlZnZweOtk8TtNfSgbY399Gbnd
0hlKAmidNQnVKYowfHE4sMmgLKk1+egH96J+PEVqDijgQgJ/wi3ZhRhus5ZyBLn6rE5+ZA1ekdQ7
E/1VlC67NpYhgq+uYGMX/4jCcCKsj60Nzm8zlsLWU9uIIWqerQ8W0q6xzPdLm3tBbXqW3p4mxfIb
u5BR74hX8lXuupmbTInMRkY7cDL4VRAe8HSaOrTUvbYbD7+/YxSI3UgtGbwHD9ldznaVYH5j8o3m
vMDwuo+Z7HmMs7sfS7gRwXdupkph0LCfQOgImCQtRis9+c287kIEZ9rWlJVUTcmENrjYt9oIhtD6
na2/w7y3mnDlgDJkrQmwscnPM+Cb+0V6GHXJfnB+6EITzt5SYHXmWYbFStXkzzEGSxVVdooGoIIy
2Hek3P2n7Tc5M0sq0rddBo3MKHcCljmttU+Cp/8mZLX1jS2rXZnMNIJOc/qsVziwL9XoXxchszHO
IwC2rwsHlAb91LQPaFJzh252rovgE/uLreEctW2HpZWua1X9lRzX2m7+bR16jV0jc+1952Z/hJ5s
7pXHF7sQyoVbpO8rbDeErg/awAfw2En3op31VNzUXnZX+IVre00tneoRLihK6MY6poAEhrPDhqrt
0OrYMxKUd0yfH5TgN6kJfqqG+QHck0ATdEGpl+VhFSq0AaZjUx8btd9FWnua68W7vm8iT4qppF9i
uBU0Az0ZuxqgA7lW+vpsPMSYWK6s6T2+AaSoCBJrtyKfqJhdZwYlxdukWv+pd36gRc4U/15S+c+K
vcrgrDyLzbbKg3rysxbcwGvBcNJvmqSXiBH6oI0qnKEPQ0YSA8Oaft5agNQ4YOrCURvNGciJKp+v
786PB2o+wKK189e6cdtTq1ak6l0/+U30FJaLU6fHNH6Z2M4Mzkj9/Hp4iENZ26LYJmx9NW4AT/Pv
RKaWUK0gMD11/LoUBw18w8PweF0zoQwd8yQMtVu8lnMxiSU5KYN5mfx+Yp7VDn41RneZIWNS5BPy
n0axkcMFpSpuYmOcO4TXTwOIqUDLdtf52t1PnJdsn0uu/6uNXezXRhznGNSlpoC3XQNUbiVuQzsP
DNluXfdAF61/k+b1QjcuPOVKD0AwpgGbRz91wU2sSSKTSBkLTQy4OmGjTH4AfOnA956rxeTrI3Hy
6numtk6gRr41t5Iz9aMhjF+3rShumzpQQKPNCqJGd9nNfuvk9CX0bVw1qGuYXg0c3TsdsO50hUs1
nBVNWv+WK15YHVaMpxV1b7jVJ8f+hj6B0pWRgIusdfvzuG3FvInaNQt+ntX6dmY7lfkYyODq1qN8
bQm43cRBDNEko4x+VprUSUKKxqKlLycnNjTzUwGiTEdRtMJN21Q2lSHcaPBxrqEGw4P8XF9H0jjq
mDX6tNnZ1gezGXGJ7B01lz0Fi+4L4MX+JWhd502uk2RWggojHf0VxG6dv/6J1SoTI3LRWzFcJJhx
KZmL2cYbt516NLwtqz8W1JW68iE1fq+y9OMMbi2D02hA8SHp9BJBx0odAyRFZXdSycffd5YAZcED
NrIBHWMzb5fN6NCi3CmIbOOyH/RxB65Wp2hlrdCipGYjhZ/60Fg7gSQRRt4njaOpe7uRjESKT9Ev
NXhecXusi3SwkWs0wKuwd1Nxkw6796wULBgz/iaGrbng3OR0aliawN3bgYvBeSczPpiGRA9hUMHr
1i8pfFROiTrXLJr81tc/W7tyn7rLPlecCANU+3I3HuJeopd4b14lchbQZ0aA5g3oNZfhLuwDF4Um
iQ/mH8T/MeVfMvgp/9EOUrVcbwnRMcSY23Jg5xF4pqab+eGOSaRJFOLjf20mhh4NJhB5yoWULqWk
B//WYMtaQcU296oUF1jiFk0ZCcH5HJKzEd8Nxb56T267sQbKBYc+GVOzMdjoN3nxMNoNcViBR6h4
+q+6cBGClcmAejmMQCPeqDN3Vh8ok41fyDaGc2jGEGXBkuW4Uk27ajk2ieTwCDdE0wBXYYAH7WJs
iSFdZkoMKyvUh2G6Bzy49Zutij8NeSOCc/8hM8uATXD/szG28PpZc8iHOpUoIlyojRTO1YDTb8KY
JJyAttyp9qmVwZuLFwpObL1lsovhITr2i0oseMuMfFpUr8lv4loSvIQpB+qR/4rgDArFrb5KFux1
lX+ZptrJ8y/6iJlaE7WVnZbLJodWJ3WR4eBSYYP3HhdawjuxZAzqlNSjb7Ylc1ObIClGydnP+qxz
E7uqD0XXE6dMaOTo4yCpJAsrFBiR/1c83xjZt21Yqoox+uvb6los0OkpBOKe6XYO2iFAtWSVu3zY
aTLMdeFObrIezkEsGeip8xomHw/6ORwTN571mymwvXfEvo0YziBtm9QZo9BPqRNP7We/Av2Swn4T
3Obn6cKMng78VQz78MMKiokOnHCGuzPz+0RzZiBoKYXk5iFO4F5lcF5bTbXYHAbkwiMtbwwG3ITG
fgr70ZkzjAxTGQypeINsdBEQ3cY7EWeYgMjMOoS+9ah9s1M3tiYniv++vjtCdwH8OXCRI42zdW53
yqlvMDsFp5SW+p7V9c7SoufrIoRqbERwaUmho5ajTFDDMsExl8/eoD9GUvQXcZ6wEcOtVsXmxR5W
Dw4OXZe4rdMC08YAtY/uV7eyVJ5vivhpbq/SLgjCcQvVqxJutvorOq5sbPo59jG14k4u5jv2JHFA
2aG5yilDi3jmWpJWI/Gaoo9JQ42CUB7FA8+KS1BgtsOfg4c2P4zt6CgyakChDFNXNfTemtoF3Vyo
LWEzV+vNL/5oVScKOpDBv24a4k3byOBOVB0EdBoCnNrWD/bwu4+hD3CVw9oYWNVOJHmCEp7fjTTO
4yW0S3FdhisKzZso2nfdTR7+XZEveBZzrismk8SFsDShQxdaGtbOeKpqb4FHssvvdeWFhkSnNWu4
iF4bndZd3NxdZwPEHFP9zyXZ/lAkhdt1hmOTl+saiW4XgL5ZwYJUDZU//tGpt+eCgFoCl+THyVP9
CJEqPMUuOFtwhd3L+VUFS7iVx79AaaNOwL4GxcIs1Z1AQzOYUfUH2rSe3s2emdDDdQ0FK/lGIFf7
Kyw7ygCWNfqkyId93KHVoJxI7cStlYGxMv9NWpXVhbyRx9n+QIalaTU4rLG6a+lhklEWi/VhRAUA
BBjW+C6WElfyLpl0fL9Un6cWVK5m5JPI/mNclg/Xl07gKqDKqygutUUvc29XAFzxLdIl7mBMmHsM
+hejT5TjOyThWQB9DMB+xNDoW3O3AY9GJh1WgSfxihwYc2Zrd12EyCmh4IAHd0CBmOjR4CLJVKNT
uTVh6fn8YxxgnVQhz+MOtXUPZUZPIk64eK/i+AJHXFFcNRXYXa2YnoGmEwt3QTqqvlKo+0T5XJjT
scxSpKK9b46lF9iP/VB8CHu6w3X76fqvEeQDSILRvg9qHCBs8JWKXC3pGKoohUWmv7R3k4wERWiU
m+9zycAAXnM9ULF/w/DSZodoSD3Wfh5CmQMW62HCJjG5ivYJ3i0WS9YE7eo9+gIwOGauHs3FkuHO
irV5lcLZfYbcpu4tbF2UsqNBxk9shrEEM45c7V7fGJmo1V1u/HzZq1YXD1AoiYpHrW4OVWymuBNZ
+6BUbUn4Epok+p/+XT1ul4CGzKZKhV5tcgpzZ2ah08kgqIT+fSODO2UxWPb0UlOxdhUOVf0IMGk3
1v/K7GdjlKFIi62BobEYCHTmxdNRrgB8MyiweONyAKh58ZvDWD9dOYLiv99f5W82Jw/0XlMGeIyh
Ag2JXuzT4De7+C5EcAYdNVNbJRm2ZAlu62Sfh1/LTlI6EO76igVpABnEuHj8UpRWT2owAvhT8Rja
3yLq5S2VWJZwJzYyuKBH9bwaRhM7URSGr3fxLgFD7fWTIlYD1yXwLOHg8/f5mDA2WD02Y86fQXNy
GAzFaYt3vFADU+eXFP7aTpQS/V81cklQ5HopXZ7G/iUzxk/v0cVeU3wMJF8AUxl9XIxEhy6dkRwi
2n9KhvYGYiXXCaFzwbTzv2K48x51JQuAIYCXFmMXRz/ejrv+XpVRvorejbFor3K4M18OZqLMoHn2
Z1jBLsynxFXGrHSTEq9jTcRmB6SAX+Y4XRyiGtSxqrTwr6+oOLr/+g3AnHh7Vi2U+usoWcOtCYIW
e1feGg/21xGDT8Up3MnwD/kRnp/nFiDoIIVRNYCQcOe2nOLW7nOIC24bYEODYn3lb7Bc648FMO/t
WfWm28iX1bGFZ8DCxZ1RoF0A9uatkt0SUltR1mihw2TQuwyMCO3j9ZUUy7CBt0nR8naBLcZ0M5kB
PAYZaGSdlnGvJrljq7JuJ7HRwEH/K4dzGcZSIOsJYJxKU+Firf0x5faNpQz7Mi8OaUNe7C6ljpYZ
h26ev/03Hbl1nCntgyDDOmbW0VAPtfaplM0eyJaRix263mpx2OFMALveYdPwZGNKs5oViXMXOV7N
0AjAEyyGd4v1Z2xClFGpiZaYw+iXbY/b4YlGsudakSIaxp/QMo9WUqAXvZWArBltsfUI1z7TyVEX
zO5oI5jgDFmri1iVV0GcQSR2oeEdtYdBzHeVfpxkMH3C75saGOuAeAO6BM5LWYBoDtBJgzgImvb+
Q9pLtkKU+Wiv3+dDR1oHgxoGy/oODASGsmmZo4S1fpjDID5nqMT6ehsnksAr3J2NUG539LSvYlXF
ojXDSx7dth1YvaUjzWIhgBqkuKABkZJLUtXMNM3BQAZRKnetGrrR8sWW9c7IZHCxKs2GOexTHMk+
OabpQ2CctS+/f+iBXvhLC27/jd7IMp3gqGjhjT7Fzpx+1XtJ2UZYTkGKxUABTTDpy3voFnxkiUmw
H/p9+hXIBAfmaX9QtJAYu8wfD+9otgXByas4zssEYRjpYQBxpDsbwVMWPtLo90axf0S6rYh14zYe
xprixEIzHQpEVex+NibmxACiGS0ZIIfw+GxU4S5dQdtkaq9BFYO6S6x5tfY9iO/t/L4ufnMg5EIl
zp7DOk+TFlmd3xRomxqsXWgGJ1tTJNwiQpPeaMSZdK72kR2mMyJp+DWt3Bxcqq1xeIdRb2TwRq0U
TR+lcDqRFoFz+dxX0a6SPZDwKB/8gvFlcSCjW32C4Uo0TM0uO3XnCm0I/RcQinnzMfXCe1khXtRr
C8Nm6AgEXI+OfPyt1REMYmP0CFFnfiy/V38VR2u3Ilqrz5hOPZtPhmPth7tmL5W7Bhmu7rqVa3Fp
JLjHY6VL12h31nZrS3Fx6L3K+cHRvZcN8IhN/peS/BSI2ZE+AigRhMXlOTUmN8mC+zAq7uq688Ok
899hK+ubpImsC4AcnNkraZVZi46TTMkNKz6ak9OgDnpdhujdE3Qer0I4oy/UpgBNNnRSH/vvizfB
BXaH/JwXYGEefOJhhrB139EI+UYoZy2hXg6LwiA0ititXlBXrclTRBXDwUSh5GVXeKpfFeTPQpKN
gLwJsIpR5mIqjgGbopOIEN3bAOKO0SC8oKJmyQX1WCNzVfUQUarDrZaq+8AAJ0y57CcWHyX7taa6
Fwa/kcVlXU1NkmFaE8juB0VWvQe4wgfDwcyalwL/Mn65Lk+mGpd5s0AZlqqAv6rLT2O4S2PVs6JT
VclYI4S7xABxh7c0AmgiztbTOY8NosAiAphd+hnt0kP+9R2q2P9k3mhqWH/CJjDmbKTKFKHBYK6j
Bwy3H8wmvo3q0ifjKIkkIkdhAoDZxNSobuG15q2ooRt0FuYF7iugSdPLnabH7lDeafNpTlRJCiPa
oXWcENQ46MW1+Hy/X8Ylrgv4essGTe1Bo4UTjDdd8P366ok2yKK4sdgoSeGeydm41Rt1aJAOtcji
uTB7p893cSIreIpSfgu40hSLp1qIJG/XbUkDEitr3NICCnCc3G9nGW6eUI9XEXzAAIQwjakCEeiZ
9II43Rmj7ah17l1fLuGuMAujEyu3HLB43mqS2kowWw1mdRY991K1v6kn0wOoXK7srgsSmZqFVqn1
2OhAR+cOTj7kBqqtJQQ12osZ1d6gBOdiSR+NsXZwsWklAUO4RbABxAz0/5v8KZr0WVfaIV9jYJd7
qrokJ5Zq0XuWbyNlXd7NWdXDeVGTAlJIHoV+uwC6zoyal4joyyHTknc0hmJQB13s+jrsj07at+LM
fgzzoFNAjNCiNGShpVFF/Ita//peidZuvfSvvTEMJAWcGJbHTT20dPBr7ZbQwyArTou/b6PdkAIn
lPJxqFyapigiG2qEfQOihXiOTJcFqfV0XQ/RGWJoOf9XDheDrLi347rNkF4W7DSZ6jlY9JugCCW5
sugMIdlah0CwOQgKb3cFi0hLZLK4iynTnsXhcRg7Lx77QzumMs8jOkao62LmHP10mDtZVd4a3ITi
q1lja0zrz9H+TsZDUZRupbojCSUnVrh6G1Gcbbc2g3WvVtAD+5g8m5bXzpINEq3cWncHVSdYLS+e
TtXcXAyqoE8E+KDgqK3n+AahF4zCIAdwG6I9XreHNUfkchLcnOFUNeAUwzC4JLyO02qxZnRqtgRE
wmEcsoOaw/RCq0nd3AaiggaWYWfMY/vjdckii98oykumYZOWamUOPl4XqGNbI9kr9ThLKkWiHdtK
4WKfXsQGM8AM57eKfpyT8ibR8rOxKL+/a2ytTaPgBVJXuPO3NpgooL2wWD/44wAeIHaOLCB+L/vU
lEA4iK6HP5oE1rgE6jz+YpEAtN/ScLP40e5TYHDGGB16pOeVqXY+EMuJpKQUgvP1RiR3zVD0dFDo
avSF1fnFYNzTpH20QtBGquoDuhY+XbcLwY5BnM1gkwYArXlPO8XM7O2iGzA3fVOTm05XHVI2znUh
AuNDGZdakLBiWfExHj33vWkF2K8KNIz2U1tJssg1R+CPFZwRRjvQZLECFL61B5C1LWNEi8FP6tvS
+kJid6yy/RBqTlp8Rhx2q957h0ZoriEAW4Hn5ZuLgqLSrIJA4qjZvk6ZR7JFYuTCRUNODAA90FbC
0t8qFaOrB8w12JllDp/ZkILXN60lXkG0+0D1wPCt/qOfl5NhDil4emgATjig809E8yf8tS1Z565I
FQjAtQ/dDdoFYoPS9V1aDzEcub4ryode5sWFbnXzfS5QzBN6Um0YmB8kL21yp7S36fSSTMem/1pM
smcDmTLcmi25nWe1FQ5+o7FwV+QJcysteseDGDBnX5eMcwOGVo5jjUkFP1APk30zTzeqKtl8kafZ
iuAyb7VRyt6MsStVZ5Md4IO63ZhjsqOjcf4hCvM/rXrWJOdGbHC/1OKb5AIS4DyF0Zo/lg9gDbwd
1Mol5ih7PRC9msLUKK7JgK0BHDwXiagR6CE6d3oU9nBJ8jIgtFcv+t7Y5bvoowx8ggfSW8uIb6SR
t2cVGF1GYVMspbrHAL2/ALLBWatCmJzHpJnEmwrXcKMa5+0iLaX1UkE1Mn1Rgs+q9qSw79fdm0zE
egY2SR5p6qqwCURU040V2aApdRIpvLxYiI3IsL6NXzRoGvaMUWwVQsL6Jg4ix7AOVZC61zURntbX
jIvvjTNzErJgFVJiarH/YMlSb6ES4IhCrwPwCy46dZSA1mFbKfh+9HmMANOwYOhW1jMrFLL2EOLd
GiGHr1zMqlHZcYZ6OwAunGmInFAnDrFk75RCMUAWMDEnAyQk/umf5kOgZWh08AMT82q46Tdh40SB
IvEBgpyb4bX1lxjOWyuxEoQ4mbgYm4mjBF6ZTG5mOhkYsq7vvUwfzlPn9USKaUIlJi73RXtXBk5A
JQm90Lw2unBuusaMTcYG6EJIsKMjel6Sd0ySvVkuzk3bqI71UZ6iZlrG39APvgNnrCR/kuwIX+pB
u9yCwS4s1AgqwAhjQxZaAmv1DOCy6zsiXi5QmQCJwTAv2jxYb9IsGmJsPQPZ3zI1XsTY5/8mY/0N
G99l1APJugUPHXZzYMGBEv/698WL9arDanWb7+OpQcm0ci30mjd94RnGQ0rO1iLRQizFsgmYTNgl
EZ4VTr09dTjybDkmyX0/7sfYZ7JhefEJeZXCxa2q0YH0EUJKOM+7oQXLdjvt02WWHEThtmMqA/iE
QPXW+Wol1cbexiQaniWtg1W+DLLWTOE9DUQ56K9ee4jgWt7uSZc3nRUNzToQ33/VHO0w3GQ3/Wd6
r7lrCG4tZ95ftwLhym0kck5My3PgQ1NIZOVNlj7S8j4fPl0XIV61V6U496XYQx4XBg4LLbrQmYqp
dzFYI8OFFmaBG0U4DzaEA+o5OsqiWVQ4qbWL8ZirWp8M+9BaX64rJLTpjSjOkxm23mO2DmtGyuTY
ZKhD1Lay63rtJi+t43VZErV+NGltTmlsxJFGS1Telko5jx15AUPKbblYEa6338pU+3pdnGSvfiSI
G3FpYaZqQSKkmhGIqenwVaPjx+siJBb3I+PdiMiKNjd61oLSo433Skl3CUihairDZpYtHJdddoYa
o/a3vsgk56S/iXQUOYpv2XLSOxlciWzR1v9vNdIrfSAzNKqL6liwet8PsoGt1aQ2lQEDTAU6atWE
4SkGORrhHFzeFjQgU40mZwDGFzt2HHftUc6jwVn2P2IMPNXi4Qes3pz/qew8n+KoGT0t/5JqmPmB
EYwf9V6VOFLOBi7kcF6nB/l6lSBQeyGwJYL+NgKE4/ybMBkXQji/M/dKrI8z1qwYDT9ris9FCAzw
mEranvlL04UczvMoQRyA0gVy1BNxAT6+Z95f5h7Tj3spnj9n1BeiOM+jmtGgTFrceqYzYGa5dZqj
UbrLn80NWhifrX11h762e9vyFUmjMmfivGC+7DpqsQHOYxBHx7GZgfNOqfwKfY3eddfA9yb8IwYd
hkDERDWbB1Ib6jDvlQX6sVu2t3baIQW5ntPvpsfeo7scXSzWl98c6byQyZ3eaCy01Kim1uu7lYjk
rgtHvNpJ0iCxwb8qxh2sPGrHFnDArdeZw0ejx0wdaFQdywwksZafj73QhjtZZdNjfF7HCq7kO/Qr
PaHae28/ZS/xcfQCGAd1QKzirSx/KDaPUsoJsaN6VZQ7dPW4hJZZjq03oe9iBgCO1nrN8meWHmxl
xS46Z/2X60YjW1ru+OWLqmZpBZ81zyhpT81dbC67LJ0ldwuZGO7o6a2qKzZtR1zz7D1wy59Hdbod
ku7pHdoAwYnZFA0LuCS/jSVmhNbY1Ix0rxieB/2TrcH82/11GcLDvJHBBROtsipaByU6SJRyR0nq
TtLmaj6T/WmHGxlc+E17YEkoUwWb+xaC0Zl9w1l2Yxcuf3Hnc74Ld0TSkyPcoI1E7hy3dTubOc3h
httldOI8drMo+LvQQv+/rd76OzbR3iRBsixLPXqJ8T1mHw3ZvUy2O9wJnvUlCcAbh1DfpHgNuh3o
7roCsoXiLNmwUK0aQqXxGjJ0njkqvRvqmXrOKotI4rzMDPiW64gVfZ4YeMU1n9Mn40T8td92OFm3
owem6sdqL6s3SyVyB0hBp2Lercs3ntBI7kWufgiOf0WfFldd2zE8WdMyX6HlLV3nTlNkm3Y8zbD0
4jydwV9w6BzqZE+Jg9wJWHTX945vX76Qxp2rGd3TeRRA2urfc8y0sL8Nz3pc2VuK/SINjhJj5KHg
aiDD/jxUOmaEdPWUyjj3xMaIX41BaWYA2vTtaUrnRY8sNURGE96Nwd+zDbCs79fXTCaCcwyL2QOb
CyCgXpXdA5XYAYsFJlpkGyNeKWaAChtjdhh2fKtIn7YsYgaG5MNPaweuftBLb4261sk4VO54yF+Y
JFSsjuDiTgCyCrSx/I+0K1uOW9e1X6QqzcOrpJa6292eHcd5UW07CTXP89ffRe9zYoXmbt6d8+IX
VwlNEgBBYGGBpiHZzpLJ0vA4THs4CvlFR3RkYVZaXrq5+S/Lnn/r3EYQ45Gk0hl0yU47f50fEv1+
ifzLB8Q3oY0AZu8A8iENGd6DFutN31Whsxs9+414dD6hqMjBVYeNMCZemAY9NkYzR7w3RrNvFq3h
r82Q+h36CgXuj37q0gkxnjZzYrku4xqap7eG5I9kdbTdUhrKGK4o8wXt7NjKXWVTgrCxrJf2jzYW
zcTgmEH981Pd38z6OOo7o/Vp9Wj1Oy/ZjXv0wIWA+T6JGuq5FrARxmxshxg6LyV4XkNfr+LKAZPX
v56oR5/BoF43AJfQAbylZ7u5e7VsBl9+CkVpdCd3ozTbjaUZSvV6thYRvRp/OR+yGK2PrQyZXwxX
8avpVV5vrVqQaqFK/Uk5NmthlH7W5EXSSYKrcZmW0i3tYnhEY0qUuEgMdruuXkiYKOv+sq3xtN8y
MFsFpJsAjbEp8kYaVVuKsSr0IaBP5C+5eiwN0SXM27qtEOYOBnmNEbU5AkzJCpPyQVlF1GHch6KF
WiUKozYycSwSQ69ku0wmBGEYXa8fwZTvxmCC1fZgHvJNBRewiSmjiSjRwzsyC118mMxOYQYsPqOy
C03paNoiru8Sy02l2s+X/TzcmYsgqcDdwY0k+v+topcmaSR7bH1tSJ4SqX2eItHQBOp8Pukfntga
WERBJ+cwthRl+qQWBh403W5E3FKESqgG+l6UwORHLBs5jB3ZSjPp3ULDTb889IfcTx/6vYEJKHDv
d5IvipB4O4dut1/LYsyqKXW91xeqGc5Ti5rDvLtsQP9wWQEs46Ck8Rl+3VWOntnUgtq3+kSTcZWH
6ay5pwZ0hLSo34VnrwiNfkljosuyRGJbl0p4iUYNG0MKi67/Vi0iogZ+2LyRw8Rh6jKgfWHEtmk3
juMW952b+qDWAG+laxzze9XNhEtTuQEMCh1ImIMt4BPCHHwdJQoeTuvnh2TfSl63T0H3jGvqLvZt
X3fbLyTM0egg+8nJdjFXcj+8pt58055FJHZcpdn8EmaX1USf5nmGw5r7MLGC0fp6WWn436fNDoBA
fYa5x9Uy56mE7/cSht4axslsBkGGjmvOm+uEuX21Ol2WYYGILENUU5ueEzV3WlUelqrxF1lxq1IO
Gi1+vrwynn6aQN+oOERgT1lcQmsUK95bJqy7ya76BK39bX9aEhGIn2t1GzlsArJpJCleBsjRQ7Xw
ESOegVEY3OowPRY+CUQM3zzV3IpjbjCtb7q4SWHkxJxu5dECPSnxmyrbIyo5XN5BroPcymKUz1DM
FHcZElhD7lMGvf6GDjrPcg+Y0IO9F8/A42astxIZY0+GgmQKTQBNsUfnz/Z7+WHwuwO1clFUyLsz
EWdA6W3c0yA5+f0mI7OUD3KmtX4B8HN/XQ2nunnIor8c3b+8jzwD2Api7plOa1OnUNTWl8YG/ElO
MNmjF6HdbJTlLzW6zCilgKutIjoxvgV8LJC5cPrVRuuHWUEupo+2uuV1IA2d4yi4vDyeC9kuj7Xv
HpRoqa63/ho91c5DK8pv8i0MFALANlLSMvYlLtfxOMwm3grdzvpav+cxtLA6VH7rEV90rXEDOPQr
/JJGl7sJcEqjnoGfeJe2Bs3qdgkm7Kb+IrnLW/U9eq7P5mviizjNuWe1kcooY5/KjaanMDXkcHv9
r6k95+Th8jmxxCPvr2W0MEAK2EeAx2eMqwYpc6TLUHjKh1lcK748HeKbwkOjiemiQLO3LVeu/OJB
dInxHclGMrOnTmZF+tzCAvQwf5TcYke+KSk6cul0izYsDGF7LFcnNwLZ7YTC5Bi5iqDBOuT1kcgC
nReuiLHpqi7qaByg9JOH/sATncJceflzcVB24xPxRc8Krq/arIcx5cicWgU0ORCXTGGWfdHTJ7s8
DVrsps29QE1oiwQbfm/VhLHnuCpiFaMbO7+w4PTHs9H/tZpvQ/GXHv8lTUe5v9NETYp8E9+sj7rQ
jdEthTTiDQMF6RGKo3yIzczO8oGS1C97U7RCqugXVsj24cr1bM8wN6qOZG/sux/2Qbmvd5RbuQ0N
XTz+SaCObDdUs5aOlXTv2mKHCUSWD5RCcEYqyQwyvwx14l4+RXpIn5aI5n4dPTDAgrE9koCwYm58
Q4saTXRlj43byca5WPXA1LqwnhC6zrkgbSASyUQLVdenkoT+d39VVn9tX4o4dePiZ6MhFRIkRu9d
XiG1sEsrZLzZuurzOjSp5tezcXLM+lYa84NcpX45ZIICDl89N7vJ+K+qNxxSpjCJ8pTe1sG4f8vd
9q//XyL9HTFxaWGM75oXs5WbWsGj9CQFYxCFxa7y7EN17jGJhOySkBzS6yZAy6iHBO4PxxfBn0U7
y/g2XZ6XSpMllEe15laaDD9P7dhDsm5faN3D5VPk3nubnWUcWzXFmD/Z5b2/rMYVRjkVQT+aiSeT
oRE8Q3iStikSZlsxjC/T7QGZTKms3GaoXCU5z+Tn5eXwDH0rhNm6yl6IlKPU6xfNNRgZ13h/+fu8
RZib7WJ8sznUaMgqkRoZ06fefnHqW10TkLaIRDCumGj1tC4OogTAiB/KZP62arNXNM7L5ZXwdmqz
EhY+Bj6l3IxGiJmj41gfI+dw+fssDcjf0c7HVrGAMTJJ/dQUNEu6U0PnZtlhFuw385ZS6Edu661g
5a6PGMIkcEuC7Xt3JZubbEqUwkS9F3fLqlSuplZ+TykKVFtEN8hNjGx3kHGARQzKVn3FDk4e+nLC
FUEIJRw3wBkEkp0HyReFcdwgZLOjjBfEJJkFJWZc0rF10NaAZAaGcz6M9WuUKILri68dgMnroDkE
qwqjhFnblCWiWKxtuUNnTi+ipeGfEpri0ZpsIifHuJ2UrEsydHYL6twHYj5HgIT0ydtlDeSv4UMG
Y6sRkVY7WjLEUclZTk+1Glz+PkuD9x8N/xDAbFKFNIAhDVhE08o5HihIM8/lXh9lL7WWvd04/qyu
rhkpnh7HAuGCDWRDKI2saAlVieYrSg3WimVHptivun/Z/MEukQ2col6JpPdz6qXeXdrETRfdT+d/
x1vxSQoTuRh2G2VzDm1LrUOXH9qyC+b10SC5wDcINEJnLFYBNoOM79XEcvkyNM1Za1RfoBT8KOyX
Uuj0N2z8j0neAYwoRMnH8tEJ8pvoRT+sd0YY79twcqsr47YFAEDs+PjPS/Au/cemWDoG1FUwHa+E
ZDQe0MklRmDsi9DaUQqzxu93mE6LNLQoi0Nv1M/R0odU5sYtx660LVrRSXoYgho0kupa0nNjJYKd
5Xu/D0GMy7CicrR6M4KSGImb5aGMKb6GdAsaei/Kvl4+RZF1sa5jUJ0KU646fyzjxa1j/a0tnZCS
El2Ww10TMioyCL6Nz7QGYJGa0H2ErEM0qX4+BbX1CMy4OX2VTUFUwQ+hwaoD/CQ6lD91qGYx0O8G
oZFL0P1lAosqpzu0pI07O6huMB9R2V1emlAgoxirk8hZTHD/z4oPsGEQY+aCZ5eu7qJUEUiT90ea
iD5YMK2YGlhJGOseKmnI15SWrRbtlFldmOYNOFcMTyeawJHwF7eRxVg5cNJJWk5YXH6ywymsQvM0
exFGoNXesBe5LX5WdiONquvGp0ikaJG+RAmmJ9jK5kh2SBoR3wnnsA5F20h/+ieD3ghjzo2oqVTW
6Gn00cpeNseiEWgiz2EAgEK78UFV9IkM2ln0zulqZEVHZEOj7C01jcAGKc70/bIC8mwYUABA42XM
0vnUiTWUaDuX0TfjE+lhXFK3lfejIeRM465mI4VRhBh+QY/WcvL1oQ4S0/LkpP0mr8NpsNqDRKIj
Bo2g4BK5mN9+3ZL6nI/dtVSo59gYTnixn5EsFCgn7wC3C2e0pYvrpLPXAW8g0rg1GhwjtRf4Ld4l
tynjs+GhLWkzQN5Ydal+z0p/No4UzNtdO82Xrn34g3PcFLwZv5+lq2EM1YSAXn1UqsPinNX88bII
LjZ6+2xk/H0dF61tGXg2LtgtwNn85IiBVTsTeefC64/jTtnJ+wX0au7i///4BLl6tFklE0tGWtmW
hYIrNMJKs4igWvZFsRq30gXmx3Umm7WqDEMLsMXR1HSQkh4sPJD8eV99jd56L945BxGiipumtTCH
lJL2oEmdpXgYTfQ9TXpJU96jP4+uDlpGoCBvHOASe0/eay+XT5Jr9Bt5zEFmY6EOToxoxIoHFxg4
N88jVypEDNFc/d+IYU6rWu2BECVBbdPsQEbreMP45Iyq6zQr6G7WW5Dg+P/TwthTi5Vlwfg/WJwp
n1P9oE7PKhHsHfdSo52SCEXQro7Bi79fM7mS1XUxwGPSHv/2MfdBA/9q3qwepX4UZki57+etOOai
WSbU/4lBnchp+LL6Gd7O1n2BvJDXutWD4w+4Si9vIvfYNgtkXEkq2XZvmtCOUSVu1p6GanDn5VAu
ujtbB1vkJRWqBuxVul0ho41Du0ztuEKeHvaHAR2OmErWeeou2UX+8r2/cjzpy+CvO31fZrs0vLxY
Xmy5Fc7oaCdNykRoKZeYswcWhaUJFqKBrC8NMFhJcCFwHx8baWwVvupMLZYt3OqTZ9/F39cDwRp7
F5JD1GRwouWRJkwvL5FbK9xKZYrxILynMxqgQm1ghvqXYo+dPbTPDrJL8f14nwVd74oSTIJ9dZjH
qj7h7T10dF+N0Z3zr5p6h3mxqbwbRL3kfFf9oa9s4VWLbK0HjUjrm2eozpWyz5+zw7pT3fgY7QRb
Sbfqs66ivAsWI/xhG6ySTkvSlQJRpiKsD1M47wfJlZ5KEz1BqrAExPXTIEr6rzQmbGop8X2sIn5W
Ck8xVxD/3CQizpx/cDAfQhh/Jhc5ZqPbKerWx+yLHeq7WPJUvDu86pBeSWHrJQ/qn2nHh0zGqa3T
0tZk6lrf6qybLls6NzbqYEUnRWY4rVc5mogD4h+M4EMk49Ucq5WJRt8ic6AF40MaODugokAEu8Ls
mqB8yr1SBBH8B3v/EMq4NrWtANIaEWSiJe4acYT9g6LCeshUvCaQv85f8t2yF1mESG0Yn9Ymq93V
HR5C9pK7qvKMnq6hF7am8AqwFqagAlsHbh2D7bSqbGiNGeMM67UyT3WbEW9cm8Qt06T0nbbodo5m
Wr6mrKWrAVN4XMdeEoVp3Ch+8yMYN7P2dh47HVIDzogzXM3cXdKfo4KuR6fZm3N2M9TEr/v0Wk2G
66TJQklrOpeUoG9rkq+XnQM3ON38Fu33wCCxrLlIU2zI1NiBGe9N5bQutl8UgjzgP6jyx84zbkEv
0YFkDy3NqLprMPvV0Xg19pVXeG+mm+ARhZJfKEqr/0Pc8yGV8RNSbKda2mF5YzCgLIGB5upjdKMG
BPW98ix6X/ODgg9pjIeQ40TJ0oY+5s3qm+3MLpmbQ2JFwWgTFfnV9Pu6yo+5VQuo/ni2Y4PHB7N+
bFM2WQrNRp8NpbBRGFlrkKLTouKzGQliDpEMxivEht0ZM1Vatf5irWhpvcIY3su6yPXq23UwPmDt
p9lGgkJFOw3FdxtX6Q2mvIbLm+IRz3xOn0TYD54lbgTazIMplpo5B7spgv0MMwe09C6q9H85HO89
A751OYwP70lUZg59/rVSdopizbVItBdsHPUYn2/4D8VjDkevK5JXFWRMBcpVQ2ikFBLvDqo7HHAX
+qLOcJ4ybNfEHBRap9MKm9eiM/wcD7eterbKP6kpfzgmtolwXZqKdC2WJMm3uXk0+6OQM54f7v3a
NY0JMVerjAeJomfHNr3vTIIET+pVSDpLebWX5koU0lJfeuGU2KZBNF42KfiWoAm+5VbXUxgdIswx
oHkH+UoMbOIqN8bDg7NGRWmRRekCwVRo6ZABaU2e9Oims+8uax1v+zBP5b/fZ98FSTL0o1OuKqrZ
pym/0jA1cwFFZvKi9j8uS+KvBD2VBjLpFO78+yWFHv1piRL41YnczN2pSl4uf5+/ko/vM357ntU8
XTJ8X4/6G3mKHheMG08yLTRVFH31UnQX8hQBzSS/1sO6hAIjH98LK9XiLhhSVvqN5+zkBzK6FCbl
+I7AQbznEFjV20pkHERaJ4sZNxqN6cBgAw6J5EieuuvsKO3IicJelgBlWq/+0VxhONx6e3l/RefH
uIskd9JStgvQOptX1nzKsuDy97nX/GZ5rLPoa7V0JtoG3r+DqdHHEJCdtVOOZhAfRc5PoC2s20hT
9KHYEhBLszPc6VZyNJoEmK/CQ0OejxHvAm3h+drt2pho0VJ7Mx8qNEwkVFtwfxTVS0yEvSC8R+JW
DBMIxrY09QOo7JHQsMPVL4MR9CKrV1/3oRD8TrXtgjZ+ajDWKmIaEjzHgnZpVFnqIPWde3LOTuVV
dmi+0qQs3sHefCuaECjaTMaTdIszVPqIvqRYqb5VUnplAjMuE9HcQ6rQnxaoAP9g4YlBG3V/d1hd
ZeqZBnA6ErHJXtm3aH1SfXkvAlRz7QrMzhrgKA764Rg/kpVjIfVUjKo5J81oA7X5E5QAWLx+iWAc
h7TC78oZLIvUV42GWQPtUzoKvBP3UNAigwmiuob0JHMowPuaaQxont9n31r7MYnv2/TtsocQiWA8
vCMZaa1Q0PKASSA1ZjtPqRZOkYiQWuV69s1SmBNRmiZZHBpSmOf6oKD3dnzudpi6syuQAh3d/Iqc
1QfyncIESi/+UdxMV42gi5CbWrI3v4E5Miev204b4J8m9bHGjB/laqzeouk+M0F7/xCrN0ore2P8
B1QpW6mMj486qVGWWlUBbe7BjZZL7hyTZ0NLdpdPkvuQ3Ahim1m1YZycZAGiBAWVMPaCJsx0t96j
Ix70uNN+3wCG5l6WKdCeTxOhsmQesgwuuFDGc9YXbpGvB7mQvcti+Ob8yw4sxtObKgFAtYNzGtRD
qx47SaAZomUwLh5sfJEstWgrnOXANk/rejMDJnB5DdzL8UP5LLrGTT07T7OuXVa99W31uGIugNRf
G/IRDTjeAFqny7K4OMStKtAFb4VpuiqnFe4sc2hucjD3t2UeJDXyVprjIuG57wc9TFD1q6vY77XS
R35pVzfKvYo3plMMXm2vweiI5oxwM2jb38V4m35SUTWjv0s9DzsHfTXJt/5KB/U+bWwkL6lLcemT
6KEp2nrG90jdVEa9Nau+Nc7qg5pHCiqeiVKdyRBJBFlLe9wrw6zp4eVjoKv5dNlpGKyIiafo92J7
X7q+TMqE3qnr/KzFty0GXc5V5maN6Ly5+rsRxOhWF5fT2mgU9bfMHmR6siLtjakTvDy5ZrgRw2hV
a2cgdqnAxjT3tduqE9oWoj9xlhsRjIKUdYGWQvAU+mn8lxp9aaqXpHu+fCqizWK0oeyRrNZmpDbU
7r7PHvXmbhBNLhAdPHPRqMk0KjFm5fmyljRuZVkBgAV7fbXvTan/kxhhs2PM9WJis1otw8U6W9/L
7mQoB3sWnLtgx1jc5TqlrW5HFt7LWnaV5uZ5MdAu0/4JdRnY8f9rLizucpLWdJkGJNISUD11EnFX
66vwaPiukSLCkBUEHTbbpKLHeduQHqFhlmPwNgZDPnVAPEhe+lO5no9IhYKpEHXfZb+IJobyt/FD
MnuL5YDNTi2wilXU1j+jyhyOdZHbmBCjZALPw48FNqtkbjRCklHHWCHaTI6JcquPmgytNS+TN3rm
mxSatW+PyCuLEr18F/GxRsYToSwZZ2WEgIBUP3Kld4lwuC//SbtZGuOFmnkcll5Gq0qHjF57k2DI
XDC80BetDObmQyWIDYTyGJcktRUmm0fwF+UpCq09RccMQXJreBgkKkTy82/IzeoY74TIG+3IAxCf
S2iGpnU13M3Ploe5TF8W1TVoDzSBYOkgOjj63U93FVQCczY1W/s0bNMcUTWPKihMbY+zZynYSXsE
jmqqm9o3Gw2MA5UsyJNxDWKTnWeUtMAwR1C5QlnSbPAd57XLUo8UIrypytXJjRhGJ/sBdLIJTdAD
j/NmhlrQoXGyfc2ujaAL7cPouRiBlzyCUcFNgnkC3OmdukIQw3KBEZuUusXobVYtU6qPiH2o3n41
3NlXd9kx9nOwlV3P3uITr0Br5Y/0KCz2iDaaUeHRSAappFjzyVMCzdfAYhHQkbjohwX3Jn7R4xC7
Ui/MhnPuQQOvViAfgUVUZZnxeNo05CTvmsafzX1Z+wvp3VgLrEGgR7zyCIY/mrKugjXN+kQUbsYJ
yTJSjMhyDZYPvElYhL1rAKCqHa2jvUdjwu5yEMEXCYwX6G9sIJnZylJJ4qGPKzTYTMc1MPDWcq6R
zDivAMTSpHXkyfeXJXK02ACK+ZdAJqYwMGq+GsFVCV6EfTLd5f2/L5X99n0mjljMaDUKowXwYUaF
ZHJ2a2zcFdEgqPFy/MxWDFtYsmZFTgEgHX1L+U7AQDypCeYSPJfJHRFFYTwg3m+ymGRTitEKeYyW
B2TupDc6Lca+zV/7o+nSB3GSeX/AufmbPEbdyRp1c+pMjV+axh7vgcUdISVXMQbjsi7w7qTfJDGe
U9XAJ2VZIFyKao/sy0CG13qJ0Xl+rPxpP6duJcJ48BXe0VQ6HlCzAWL+/Unp6IUDjgLoXz6AJWMI
RxSM21fgZcwBgHrVj3eF4sUiDmSO5zLApfJLKuO59FxP6nxIGj9TXno1d4kTToZAJfkyTLSfo+3r
87TayADbTb4AL4khd7tCVdwiW93SED1+qYEyNyyW8iGGuYaGtZrNqSGNj2sWU2SP0rVFtPtJ/l5F
8WOcE/+yjnB970Ycc161mipKTweiJgVxHednr5tuFlW+VkYibeS6po0o5pC0YUicXIWobrfs1hO8
LzigLLQEKrhSqS8UlU34+r+RyERJiRXHdVlAIlo5fWrZ/XMS9js1UPfTXkTKKdpJxvNi2GZmYWhX
46Opz8uLxls0d9bMUzxZglhTpImMD5YS2SAYe94gGFpdNWq8ufkL05QEmsH3ix+7x+Jqo7VdtXWg
REjxu/eQvPx1bT2wtHu0Jk6CWmTGPA3BzDmMW7RkMIKyc7sybZKsOYEZ9/rPYr7uFMHlyHvvGIaM
oQAAeRg6Rgb+7p2mtjYrkCLVvj768uLaIPquzpQ3E70+vTd9dcJ8J/nN82Ube6+vsjZtyJgHbWJY
IEDEjB7Gam5KlYOdpNXDdwqJzDfM44hBS1fWNRp/+p0GhEblIwWHIqIHjLtzijFY9Tg9R17/cvnn
KDwXs/05jKZKM0ltsNitvv5t9FVPchsvOqAMd48BQNJ5xegylPLd8gkZNhHwkH/CHzvBHIA+gUd0
WnAAcXFy0mcpEVRKuSa/WRurtJ0xJU5fQoAzuJg3CAh/Hkg7I3PB1+EjcBah6nmUCFCpXytiEXGj
g8Mdq7IBMnz0IRGFU/223lFuwMjczR4w3CAZLiJPeTBQIUbm0tMOggPluZ7tb2AiCl1KCzsZEcGg
5QrtZJFPm61j4Htld/QANzrSFgYtdZUyEEimEcQFzX6v52wyyJaRmUobQ5VoMaGE3ATo2MJbbosD
zZAIPQTv4fvbdlMF2wjMBinVMJ0MLsJHHH9AWeiBjveTb2cP7ETh8JohshEigOkGXlomc0uSKcvj
FnEoYHBaEHvlAwajlPslWNH70slu8Xp5W3kOfnuezE2pksaMMUZE9mEu+U039cm3LiHy17EF7NL9
32Qxvgnc+WVrWdjQNX6SFkz9CpU8vCxCeGiMwylUJ6oTwPbwtH5HT3h5gHkyq+V2X+UAVez9RNy8
caVHYZMNjd0vHRzjb+xlJXUuIwLofRCbH7Kdc62dzfc2y1UI/BUcG4uiqJU5JaTF22gOimvq5uOb
9So6jfAB5AVe4DzfCIebCDRTYx4vqEw0VUGvlv9o5o10rx9oa0G+syRX2FUgEkf/vzE/KcnLeTEg
ztnPwaq6E57Q2uIrIaVDkldf1Kkh2lLmBTO1IOzJDBjeOiT3HQDGngFcm9/Zzf6yjgpcKAupyDCd
W1mstvEVrCTV3LzKg3mW3TQ3RD5TtIeMM3HqsQFqGFeUercGFN4geeXeudM8cDIKN5C7LkXWZdXE
LNRPjUuTUpt1lUBYvVzr2lFXiKuqHtJXl7ePe04bMYzHAtuqMen0pUkq9exIabjIxf1cL6KYlHqj
T/a8kcN4qwrFEWI78FbaTf2V5uWLs+1b3zrNDSkQkF61mks7eQTrE20j48GqVYEiJLhhK+k5BdLC
dBa3wizOVn24vJHUIV1aIOOwuqUq+l7XV3AkY/RH/73Xe3fKC1eVf+Zt6mrlK4ao7S7L5AZlH5vK
AhG7oTAzIMyQkJDRj150J5K1AvPiPiYwAhrzDA2MMf3UQ2Mu0egYBAkdcE/PII6qgzhA5zGibiOs
XTqHQRXBAfhn9iGSCRWiopYscxgavzCuejmINMU15BtH+n5594RLY+w5ylQrm+WVvmtpdJ8HNRo4
0d61+OlVEeThKhLIN7aPhTHGVpPSyLUOezm+3zOvjwTXGjmteEIcxzMYQwXvTf79vTk8xupSGaRb
47hgJ3P0qhoYMSXPodWhWRVJaYS0uLvV6yzIPXsV2J1oqYzd2TFx5lLJR3TcP4JUqtRehlGwnfQT
ny3uYzcZi0OxbcwaCcdXVrXbo2pZYvKxfDfMP9fuZdQE9i1YkMkg5lOp1Vs1H0cMXroxx7PtnPM/
yZ1uTI0Fz8VGEkUWFeFEg4eRSajqpa5aD18NtQ2yVfkq0H/ufabQ4QJojqWAPSYm6Eejtsz3/Gn9
qPlVWM+nBDGP7Kc7a9xllS8QqHNP7EMg/UGbICSVEmJLUdegzSE/lI+0TiPtqsnVkJkofMnvz38U
hmyWyIQhxkrQwqzBlRgDnsYSuEnrzp27RQBV5UHPDGMjh658szKz1dWqzQ3s3GE8NB7JXPtx+Yr8
GGLk0fD+x31kHJe8TEVa2zCuAsNXQhWTy2UlkL7MnoEqKQXZTM9C30V36pO1gXYC1Rddx/Qaxtpy
JHiU0szwVL6hz+UujH3Eq3ezR5Ptjl88C9bIte4Peezdlk8O5nlMw+hnPylLugKG9sKjsTl68vy8
RVog3S8+TYePojH03PtnI5qxCwwKSEjnIE2XGjvJusuLn2XmV5qgIMPPaW3EMNbQTtK8LhJ9/GNQ
QB8oCCnXveMlB+O8BGbQh85B+OoQnCLbfbvmxWIlLaLl6EynRdVIemBXfZCGuvpJ3ouCc67Bb5bI
mIWWkCWVmh6KOthXmlSFo/YHEEXD2IhgbCEupaTqYuqXx6c+ARXpfSIqIPADhY0M5t62MJ3aKWj9
0TT9Zke7bqkS3iqjX4GyXDwrgHvXbOQx17bkEEJWGdsW94fYupOjYBCmnug3Ltizw1zQaxs7fZZg
TcPidsfo3CIlEx1Aj+uhYy/a/23XdB6RSAf51gWiHBNjiXQMt/ndVXZRZpG0pDphBdrwhZi7ZdlX
iwDTxM8nImX7XzHM+jTJkjuSYn36gnoWxqKBGxfFcOn8N1pWuJ98y/qQx/hHQOdsYlT0HXoD4lHA
nh1QqWKkBApa6EQrQ0fUI823rV8C2YAkkvO1mFPs4zoFVXNORKgwwTmx0ciqZEYbR9hAC08m0j4p
ycHJnwft6bKjF4lhvOCq2asN/sfVd+Qi9jAPXHMxri9xi35swqXuFf+yPH5M/KEYJj3IzVUtJ2NX
my2CEGCl/GyvXcUPDSpaw+TSto94X35zvhupKwRp0ADxs8F9nBfjCwfJqolD4O5pLWE+kGONPKS2
i3e2gFmY7z0+BDEeUal1gkEVuL6KKhyiH9EULKJqwD94xA8ZjEeMmjYbLXqP0MF8mk924EFr98il
0xXdmdd48V4+Nr62W4aN0RsYOKcyXmNZHHuWC4QDE3B7uV6BQj+4LIGHHMRN8iGC8RgogFsZEvIQ
4U0/tWA+IA+I/v8abdtAfXipOz+lT39Ud99KZfxG0gCvLFMzKyXgvtLrcr4el4epvlvyA7EP8GFu
YrwZ9iN4AS3p0OSC6rhgY9ncp6oMeeSMiCU76aGYriRb4Ij52vhrV9k8J2DLad6beKX1meE6VesS
86aKapFVc/PFmoIxX7pp0glPv1u12spt4mBQqZ8MJy11XDSDuEal+LrZ+FZ2NMrcjUGd18VhHXf/
HtQMutcP2YxlYzQulmjgCHtb98Yh8zIlw+RfOxQoKHWFnzyIhugb3UJYIeuRF0yyaKYYNtDt0sfu
vgslz37Mf64IwdWrRfRao4p3SRrrmFNZH9QJq6KE9to+C7V3uk9ROMAFnhibVTEnh/JIlCo6/GK3
M9H7TmGs0aOJkPSdM+mGBCLCDf5jbSOROa9xLefOrnADyMBggrnoWF6h6oXaOBGz+YjOjHHGem4V
a05lUWiegjqbrbk6pgLTGRXpOXu9rCLcy3SzMsYt99U4RRnINfzVPtjdt8Z6BaJbdwRpJa5Jb6Qw
vthK9VXKaFQfVVe5cbbSQz09Xl6ISATji8EaMJRT0yO304ElqIHxavKdYccC5yfSccb5ptJYGk0L
i/q7XTEJjZCy4gnRhNzg8GPH2NattlDWZaxUWuxp0R2XgDEOvHEPf6tB7q0vl3ePH/xu5DEvWLI4
SQuTojYle3QSZupnYRTQUvpyJXrkCc6K7d4yusxWDRWZgQoz1i3jLMe2a89vl5fE12zLdkCxiflK
KnNSa6WOk9EjqJGUH+l8K61TmJqap/c//yc57HU4doOsWzFOKu/j3dzdLuML5rW6UiZYD3/Tfq2H
vRarJLUGtYdfMDVyp4MVuup7MBfWvagvjTqzT26cNtWADUHR8Rr6/WIk2ZrV4IFBqJueh/m5NgTA
De5CNt9nXE5elv1MRrgcoh274WbKnlrrT0KIjQjG38wOlEIuTQwAQS9x+ho5QSwLXBo/GbORwTic
poz1dNRQByvcKyV4v4aCtQdWoPNVjDpsfxBfFs1T4T9FNkJZpe7XHvEMirIUE/EOL/LaziNn7W7c
pXt6H/Uv5VmENOaakm4rDjrWwCXHtq01w7L0UQ/noKbPvZy6lp7spjVySSJk0OO+ecCHhmF5Mjh6
2GYc0g7JPDVY4DyGYF13R+mkDT/b8npIgOR+SddjXopKjdzlbWQycQse/qZi2XiaSFLQj7cppvPF
ee8K38dU6z4Z1kYOE7dIRp42Cy3QxlbqFtYBbLHO+A0dbY0xeJedEj9G2shiIpYB8LS5NbCm+IAo
AmQZFPnl13t5cIsDDSWG3hUNBeQa9kYm6zgkuFxZQnHRbE4DXiHOfKgx4USwMrpLl3aRcR9TZWB+
bgO/TrsmSn+9Aq9OD/ATWkjBG9C8KqK0CT/626yL8SbtFDeF2jfAEVpInltBGui3qwUQUr5D+vBP
3uIbYYxbWc1EKzHoBhB1NdSGH3MXiPdQdFCMF5lINUxTkiG4+D/Svqu3bp3p+hcJkCiJkm7VdnOP
S5wbIeVEvXf9+m/Reb5smdbZfE8CBLkx4PGQM6PhlLX6owaYjIliAPPp8j0JZPDMKrMFCHyyQA+r
vM3NwlkKV1dEswgiM3+7ulVphsbyWLQtXGo8soYsPojdQdlHLvkRKHb1rPnJMRSxHG/nSucrevv5
SmiYz3kj5RBK7yEUdOzKDbURDZ3cF78HNr/GK2Fc0OiJ0pa6AqfqZ6+pX+pB8DXe/o6tBHCRgo40
IZWCi/rlT4lffStOmm1jvwtjfU75TfRxFoTbtz9odXwFSbQ6UPCgN8zJmzEA21mjPcZPirBdv/mU
WqnGhYqs7kjYKAiCrOZEwUtj/oidX/xqoZu+XDb47W/zShoXJtohziWZjdfVWOVCA0pzlhPjDp1/
yHfqjm0BFV9CVzRAKLRGLmBg91EOLRkG8uvVHRxAPobHo4vbuya5jXk7gZ7bnq0DT56YxNJ52HNl
BGRkNSMbaD73eCxo6Mku33Inx1fzKwvC815B5Utkptth/7dU/kEkjVkd9+h141k8z9hWQzvRByXy
K7n9Rd84iwbgth3vLJB7EdWDWk8z+84olNpFHL3oWipo6IlEcIlHnMWaHC+ACCTdg2wC7bz8evmu
RAK44FGAGn6oB6TyM3nFuGcg4nYV/X7285UrL1WUdsNcou0kHav5CmTvl//+f/n0ni+B2eJKALjS
9GiRcetm+rabne/m1/Rq8ko3dltBRi+wa4OLFgnt1bpucBvTdIrNK8X6VIhGQrZDn4mBX6KD55on
fOrLBjjN8B2XNldadMAj2Auy0SaiQZdtVc5yuJgQLkqszay+OEbRzlwwgCuZu6AQFfw2xVDF0ggG
DkGYzN3OKNEwNtnITrHcmP1rjBISEViwSAR3KRFeo1hVxaCtGd7r6pd5udNM4TTvZmxZ6cFF7m4J
qska8egIrtmkeepJiVOdWEtz8bpdG7imc9muWYL1IYddCeTuZ9QlA8CJiC0sZre7dDf6b+W93WUx
osPj8jyilMhSWA5WNs9yENtN6Mf9z8syths7Z134RE/VlyVKWJyc0MYEWQooboyb8bV1GcENDYUI
Q5sxZyWPi8u9Xsi61bMEuQndRSPOnIi44oU6cYG5rayoXuT/3U/mLi/6Q/eiYFtGdQovvU1E3Nzb
naSVUlygNpKqDEYKDAZtB2ieO3aIsfNGXJWCbiO8Q70eQzrJtSZ6+26nDyvJXAgPAQqTKxVs/1fh
L8MaTbMfHOKXfnYtGtIXGCSf+g1WqQ96g1xlqQ566QWJ3xaiT4bAmd/StNUng0qDVpcZ7CMCXJ7m
KHZ5PU676Vg9A0F6V790nXvZA0RKcdFjSRW56w2sskVZaScAwynyG7V8+jshXMQA8lJF9Rpa1flz
Nd0a2amsXi6L2Pw4rSyBixaxLNeByRYomuFmShQ7xHJ+ot8sRiwIS9tPjrMkfnMrZElPEKGUyfhQ
0n2d2mrrBKrdAo4KpAUyKNWb0JFGuxoOl3XcfjBSUC2aREZt0+AcLaeGvHQyzD06sB4VeVr25lX2
E1AQTnKjeuNeUgXm8S++fRbJeVhr9Uue5jB6grUx3ccOk9/sMTis3Eg3qTP6yYPudEAFdpLEE2i7
WU1bactMd+ULXZQpFrDdFzdMy9cwP6pIBY3iH2Db6aBQ6AI7p//EIB64LHbbIc4Kc99smfTxEg7Y
AUrnwp6Wqy7/ZxAtGm0b61kG53RyY8ZmYOKxZRYPEtnP4PvTj53IUkWacF5n1ck896yH0A3AWkk/
x/o+njRBMvAvX5uzLpzj9QHawUYAmxwd2ckfWlv9lgKtgo30tYUtCWncBWfHIy4oQ1aDTgOObpYl
YCpnd1QUye57ObUNU4TgKzhCftF3Mdq4SwZ82dr0rm5v1XFvibZct0WYJkDVDMBF8TBRepHQtop0
fMJqfxxmr8KpTWEsuCbmph9yNgOrylQhumXw+B59lIzYh2LTU9oPRX6dRESqm1qsfj9na9GsE+SF
pgz40MBWKObvNV1x5KwQ4tdufiENVNeBg2rh1NhfsooKZSGPWZyhhxlHzvJ59tDs84lkJw1IiVUn
eEl90VD1dthdieRCQj+2bds3KKFmcX8NwnRnLOkupcU+0Y0HXdf8oCJeaSoHmiePUxXu56y505fi
GSg+ongsUp8LHYYRAV/ZwpRHOXvpTYTyRflk4gnuEMBg5T6WsUWlhE2HW2nPXS3V6mheJEiU9crW
FKwqS0+S/LUeJsFcCYsUH2wUazcWFt4NDR7x/mYnqvZp3KnsU9OAvWY49f54lR2F18l+zwc5QIOn
EIWK19snb2VBadimYcbGTQe/eszRm2YrKQwuST6Jpj02VVqJ4s4u0ctuqFIN0AR1dgN2DwwXfs9k
gKRNcX8/AsXSNkfzYOWdoNH/9m65pCMXlY1wLq1Wwlu91yNAZRa9stNDLQaA2ZR4NNOTfQJ8zPuy
UXsnQd3ACYJQ1IrdrikCKklWLGrCWTlXVYFLKNGxwsztMXtMYDxHwKs4LIFoXcDVh6zqnNjFdS2a
MtuMdivBnMPOWt8X09Bi5pZ+pqqvkUmQJDAv+3i8IMQzUD4ARRXz0pUJRYmuo3gQyS6dIiOzp07e
Fe1Q/6PLOuqn4ahhe0zqZEPgIZvvHappADajAOTHptN7uVKypJkUwHTne0ZExvDkFeNtsoJhhRBD
oObWOa7FcVYUFUQyminDGiFGHWiCRtwfwE7rcMPfB8n+gtVBgsJ+xMsgkN1hirzFHH2igNusoPvL
Sd2WImsxnCUaQ9ODCxjnFlZJYYdL+NpUok/sv/jcWRfO6sDirWRqBiHyEatnWODoAAdO0a0URRWR
9XHfAJ0u6TwuPTqG4PVTPwfDlaEB9Sy/munj5XPb/Kyvroezt14j0tBRC2+dCm4bzUBwsW7rohRc
z5YYKqsKY7ah1OA3szQtMrqCTFg4wNiO8TXHWrP147Imm8XYtQyuKjJr1hxqKYIRvVd8xo1GDgzR
Z7kWc9ptWdtaFBcdZDmLBilAjyEeze8gh3DMtP0sUGfrq7yWwf6GleMAcAF9d7ZbmVxZmZP9iN4W
hab7zpNd5Z4xEiae9CoCmBBdFOdHVQpgpEGjslsZnRNqxAcGxqHrRUO6IjGcJ4UhCYhCoVyZfSLT
0RieSioIpaLz43xIio2cdhTMNpJ5OwEwffk2tJ2dqSIs483kEVxNGNLFMJcu84tkuWqlGL5EuaBz
FT/NMcmQgYkAwSEHmk73lbiN6Q2gQS+cyxaybYS/5fILZWoallI9IwPAG7qyQ2M4JOI9wO2LOgvh
UraWULmfR+Q1gBjHsnTuhR4ZbQClVqfJCe9CYAQlxBdZoehMef7GpLHoELFpsuQKIOfudMj84Vuz
7zzlJ/UZjqlo0HRTTwV817pJNRX7o++9rQNfjFxIyOOmHBxfj23vFYlgdGLzIU1XMrhYq89hULWx
xGqZ1SEBCM4+OKSOqtsgnbY7hClFFXzeRVpxn3dTCTV9DKCVuQTuRMadjMIVqL3/oDW1Uozf3Gmz
Imk1OuEBEYYvRCZ+Xs6+aZaCnHdbGxWTXljeVzCD+f6OBkttacYWrUb9c5B6HdD8ysNln9oMGspZ
BBeXdGDntlpg1G4VSq8A6HKpUl8PLcoPCRW47xa+qo4hRoxMGgyJgJ8AJYHeYAN1/FVmjPftU4R1
dsnpDEwLYbrhDdqsPTGAs/7UiUZTNs8SBO+WAXAzIvMzc2kWF0Ye4iyHyMMglmvQk4kn9+XT3Kwt
YlbutxTuG9YVShzJKqQwoL3pR72j+CQvaFIY1xNWUBo78bId+SJ60G6lT1QF7KMKhDuMUnJBqwdH
CK0y7E7I5fOA7EwCut9SOmZ40lV9d1nHzYNcJexc4Ii6YsDjGRl0E+eBbST196k2bobAFO2F/svT
wABBtw7OSzw03pt/hM12ErY4TGk//jT8+D51pofgVnWQB9wZoqtjwYh/AAFz/Lc0zhMsRSrMWsai
eYsqhHzdX9Od7lsnxoocXGEysLGzxaanyMOEzCKapmCp2iXh3KEWS58u5QJ71D9hKP+onBAmr6Mb
/Q2YJvqjGzxryoXlDjAuoFDFuQbTbVldaVaGRZuny1ayeZq6ArhOXJxq8nV94DEa6jQiQo7Wpyl9
0AAW30+fp+QgLz9isKxclraZGQBgWME4LJrffMWR1EWutTOiWFy8mOpzMe4v/352/B+uB+5FGIUq
0XjwQiKnbWKMiuzOyrEyrpPxucCY95A9p6MQq3PTFAzG8qpqimzytRw6mkkazViHJvdv7Qk/eB1s
9UvvRthTlkV1hU1vXknjbGGYQEejMwSVrvdCDIfO1b4Lfl4+PZEM7qOcheHUWKx20QXUr2nijmnp
z7UoPdxON8668G2sOc+zIUllto4faSA0z3zTlW8XGT0dRlSYfAki/6804195hQyDMUYTSy6dgrE5
PzS/RqKZm03bXmnF7GX1LAoDpTAMDZlhVu2BEO50VuRd1oKd/0fr/m1xPJJg1rQKIIg6TMEQPBii
zNwDVtBr63ZPip46aN3d0Cm5rfTXy3K3A/xKNe5rafa5mVO2uRg//8K2Ca+1T2weMMXgpmi/ezMi
rYQxK12dozKEZkBVzEZJtHPKujv00mNW3cvlTx1MUyK0DYHNE+5rEmctmYoFEz/EuGMjvXnsqZFo
Z3LTNEy0DRRV0SyFr0ZO+TQFo44eYjJGV1k7HIw4FdjGph4rEZweQMZeFsnAhymtsUMOfumhvivV
2L1sCey3fLDAlRTu8wcIuEkuBnx7OxmryNm3JtlLMSiA0AG7LEh0Yly4q0tSmkCnwrVElT+VCAza
IniGi0Rw0W5MktiSKYw6ax5n7UEW5V/bYe58WPwzuDPSKtQamFba2OYOQeftgfoAoIJ7VnyWDpgy
vXxqAiOwuPTSNAO5mdjDexyfjD60Awlj6oJgIDAB/gFsgpIVzwNUmBb5OVePEoCt2BpaA6Tev1OG
K2X1cZpU5G3DslecNriuo5vAELXct41AR04OwgOkQJwQPZkbeU7Q0m27B1O/0kXNyc2ExDz/fiZ/
FcySZgQ9FtveLyxMSMQY1/6SxbdzdJOWAnPevvuzJPbzlSRQM0d5PmI3sKmuE+JNydEU7e1vKoN1
aFPBrpQi88/c2UhNPZtQG4tU1C9V6sjqj1ram1HuGPofvQNXwriAVjSJKhEJyYhEftbqp6H+Poim
SrcLsysZfDjTW5NUOTw0OYyZne/LXbOfjqMLrixf9G7ZvJ+VLC6i0aQDO1GBwwsaX2lPZn1viqod
W65psBFZFd8ZA1w6701ASrM2qRK2j1XJj3mdAkZwbLJTJLd3vTUm/mX/3HIdQ2btNQBVobfPxc9C
aUIrZrOyWg4mg9Zua1Gra+vIVhL4DVGz7vqg7DEP06vHhTy17WdUFf8gyhiKhUYD62qBhfT9meVq
GKVpCy2WAJwIzZeJnrDI/QcntZLBBYG2T+osV5C3SWmAVlMqW46S0sW5LGWzNIluloLCCWtA8k85
2gVzM8ZIq0dsW3WHzFVku1E8cFWiJJ/7hekB/0245EVwQHxKYKAtiK45sBJA7/v+AFPSLnNVIYKm
Pxn8D4PWphUwYQEg3Oz+cG1jJY8fm42WSqoyC4/icHTfWMeu8QS/V6+DW7ZPLuzYs/u/oB6/KLWY
ZSOVKfIqBWBs2Jvzo1v0Ir/8mnAO3fKb4BK35WEGAcVEA/+4kJSNSLPBZYby1/eBtVmRNXwPd/L3
ycvdPwtKBih3LIL+l0r4uQcTi+0RvuVYKS6xdmg9yuCQaZfvAp02/Ng0MO/AgDQQK3jEkJKmdVoF
beHODQoYNusXTSf6P2J6oBHuzBcx/9eWUFNGUQNAqlga4ImLUaRtqTaWIAxYfEP7AvCrJX+4rNhG
BDRNtFVQ0JOpJvML33UfKGFlFoXbJM3TkhpfqqY5XBaxrcVZBPcV7JNZDw0VCwhsUGIeKqdRyDVN
lv1lMcxJOSt/pwlndVW5gJmjh5jB7+DCDIHkD+fq34nhvoE50edAC/vCVbTJzUegGc7XoN8RBEKR
MlxEimldKVrLbh5of8qeHhjUhLgVLrgafrEqkmiBr2OGoaQw+9ShOR1qtT2lwhH3jQALhiOLjc/h
YwhEhvcBVkJfqO3iOnWN0JUsW/YYc0HsTMqR4auBdPXxsi1svVtYLAeBLCpoKFkwxdeZZFslE3BQ
C2CHVldszWKyUwcsvizm5e54EmVGTIEPxreSx9n4Yk6k7yjkSfJPOT30ldeCVqMhrZfJX/5SN+4w
i0jtYxDxlW8LJADAwU6y5PSvbFgCFI6vw6tA3maIWOnGWXyLR2zYY3IfZN2LL3v6iRFkzneNx8Dg
g5vYF3UYtnLad7fHWX+AvG+SWx0wmmAAB/q3dDOFtnHN9hIkVxLYyqYPsGlwlSgw0DdTWplKbWE4
Q6oQN5opdYDaaif912AWfBO3z/AshP18JURRi8oCxzCCk+51LZTJRe9mkQTe4tO+lAcVErCPJXU/
Cuv5shkwC/5o4WcNOAufFsmKjNAs3KD4Z1AHdxoNJ6OvoVXYlwWJ7oMzb9Txi74aKoS+KLdBkOqP
6hOpJEGAFUnhjDrqwBA4x1hMD8hg98ZNJAFFIBX0VEV3wtkxUYKkSfWycA1AK8UvzehdPqp/CXO/
L4WvQte9QY2owFkxTHLyzFaHqpf4ihFDVPc0t0XdnH/xzLNAvjqTB52C+X5sGH/Cx2Lf78A1BwRQ
lpsDoOPv7uiNk2flNLHUJ4sm5Qg83YOkfTHDXWreC05w84rAFWkY8HzWinrvmGZRG/EchbA2bAyp
rnJSioN8Fx+ifXNdtkBySXbK4bLMzW8FxayWKptIW/l6jVSgER6zrE4rvBiTjsMy7KPgOS8bxySi
auemna+EcYGnNaZWq1pYyBBehXFqZ8ZdKEJbYmb8ITSsZHBnODdKbc0UCtVACVZze5b31Hqesn0v
P6fxa1hO7uUT3Lo0C7eFgRI2yM63yPQJtehei5GM67Ldh4WtpH8nQWfLNSvTW/Klyo0kK91F6Uon
HGIs8Eei4aa3wjx/cCs9dM6bljykc4pRAQw3FQQUsIpr3WaPsldgEZVNQDZ7Zcf2nWcfGDh+eJUf
kj3YQ26bP0E+B4sjYbPjJryBbwRq8hANc9oVbqRcScPOCj7HomWQzUtbieAirqU0pLNaiIhL89in
xDXHfH/ZLraMfa0FF2+zGtjLFSgT3CI8hfSuDL7SQbRBsWXsKxl8yNXkURuScCxQMgI/sBZ6zRLs
JQmo3Hl7l+byS5tNGPQNvb9Sje/+tUbZm7TOsfveXaVF7DSF5piifV7B+fEBN7IYAOGI8yPdV0ty
x+yh0wQl3q00wtJQq6aabpkfiGraPJZG8DCg3DZTR51e5KZydDNxZNFGv0gQl69I8Yw5qaFGjAAS
sQTy1exejVFxoaJ0fNuuzxpx+cqiTlELXhyUNma7umLweSmAozFSwZ5sk4eJOuFKzfY9nUVyrtQu
PWo6Ke4pDm7K8FMzAuoDNK9/YnFnIZwzFWHck7pD2j92V4YKGtn9UD78lQi+u4RysizNDURUhNgk
wboziWwqQjATXBDfUeoxM0f7KCzcviMPI43vJVjFZUUExsY3lEij0W6qKWJzW3t6r7qtrrmWpN1N
S+dfFrXVyEao/n0vHypRqKSUdcruBRuDyWt8jK91sEo12BEvnkRYlKKzYz9ffQfjPFpSrUd5qCoH
p59qJ9cEMXur5PtOH2bsKxEN2H4LY0EBnlUnicN2stIngGsfrR0o2N1i9ydp5foAuchQSlqlpipC
0EBjOzBuC/NUTTvBLakbOREq2DqaWQQtWL7PhOfE0Ld9UKAapfr5vt6B+tlA+UFx5gNKvE4jmkbd
vKmVQE4rPTbVBJQbuUv6W9m8tSZRlVwkgItzUtfNhTbBFGZC3DLQr1DnFQzxbsa1lQ5cXOvKdKh7
eUAWQp9S/a7TX6vi6+WLEWnBRTW8l8a+oBVEZFexdSuLBuMFKvD9ni4ulUhtEJrT9kc8HRPJi+dW
EJk3o835mHg00EDPYjku1NytsbqrjeiQhJMdNTeRPAheYCJJ5L1vSn3atFGFnK1XSptQvy9zuxwt
O0r/YCiRdXz+v7/wPSwpWyari+Av2k71l0OAcfubzpvd5hi7GTiWBRQ8AjPgeQAJht7MlOCb0KVP
RXosLO+ymYnMgP18FdRwOWNC0wiZKMbQpsRvYs2Ryp9/J4R3eYku8ZCgequDcyGI7rTiNVQF/iJS
hPN6ZQn6XGol9Adk3+gXO1bsuY0EBi0Swvk9iCkSsmSIXWN9MlEuIcFOikVFaJEtc56vDEteE1VD
0tRXjiEXBwujRZUxHfo6EH3TBApp3PNxiOIsLPAwxXyRjYXn8kGxSyfd6V903VaO0pHRVxluJDDq
7U8ppRZ2UoDPhkb9e6vrItQVhgLZTXJQ0ARzjJfSkRwtdtOD7OZ+knqBIwJn2/aks0z285WlV9mg
oLmIS4uK3p2a8BCZk+g4RTI4bxq0Io7NAUE1ie0pRvugcFtMqO4m7LCDDY8Cy8JNC1QCBHYpkss5
mBJEWLeTsLM9qEHrK3LceGGndI+X3Zi50IcqwOrWOBczYxKUZJ4KFxxWdr7ktt4S26wOJEidMhPB
8Gy7wfm+OF/LlF7tZAVFtTzZj+YpiSvbDL+CSF1wdpu1SVCh/zZGzt9kjNkEGsGXNouB9FLfpMdw
V4IxjrGmILETDqe8PYH/9Rwt8Mu/t8S5q8M0o1aOYijj48jvI8CYT6fmJfcSP3Uaj7HlsnVFsDWO
nuVK/uV73Hb6/ykM+Vw1x6qDtkwJPpZtHbuLgVb+gpJY+98r1xRzEYwOycS8FxgA36vZxMU4W0mE
aY+wtyf5aNbX1Sx4pX80/Pcy2M9XTt0Zfa60EUVPBHFj+qzJncA6Ptr8ewGcRzcy5mJok1Ru0rpA
bHJqeicn/VHub/SgEyQxH+/lvSzei0MpMeMcytCudwrwFIZDfZq7/D9PyLwXw7mx1ebBEBdKj8kl
rOCovdf17X+GNn8vgvPdlhopBmco5uNCAGd4Rrabgv+cgr8XwXktVXIlTfV8dIfOGYN9Pr7MkSK4
/I0n7DshfA2tSOtwDNMYyL14wrInX+IOJ8010E+MjiLCAaE0zi+x8a/mQVOMgH2CATSHdhe45C6O
bYDfPIqLMxu4De+1I++dZ6BNRwD23SMOMe3SU/+susFhuZmAU905PbE7MHyhZvNfw897sVxcADkb
ZhtbHYCMxW1HAEtB7HkQPT0EvkS4wDBkZhRg3RFbguknXb8146dZiNLA7uN9HH+vCBcbtFHPqBaH
wL2gLgXkdr1rTuHoLMf+QMTDUew2LknjokM5L/VYy5g5ne+1+wq0dtNePhQ/WdkdZFuCULQd9oCb
opkoOmEk4r1pWHkTJUmSTa7Wx1jgsOwybL9PUvwcDOg99eHusklsh/GzOO62jF6rE0Cx9W6nP0T1
p8z6o3h0/v3cTQFnSVOyGoOHtYb5JGfsX83g8bIK/+K9Zxnc/egUrtuqiBWtpx0ZGUrgJi8MMvP/
wiPKottHYzgL42J4PUhhDhCdyQ20zwn1sqT1mwJj7vQuCwFRJ792pntZP/bnX5LIhfRoTHrgFeJr
Xtf/ZONzS5yh+t42kcDwNv1WU1VLxkwt9ta4sF4rcx0V4PZwFWMvLQ9ddtQywetDIIJvmdWa1I5q
OLJhZ+BCmKon95Y/iVcSNh32rMqHptnclMWEhtXbOAojqU4dAPYeGQ1x6IrqnxsNbwSjlTQumPdq
X/bgNRzdGF06LMqnO/kWlNEeNofFcy/M/T8Yw0oYFx4iGtMWI+N4R31nO0rtznQldde6k8doekEc
kQnJgUW3xoWIRdLUnsSwP0Yra2Ajyw9383ewLLNSpc4ACP5RD70IeZT91kuKcoGjiMy+HydMkegy
2TcTORlj9ieOpVGTUEw2YmiTc+UFAEMFwPoB7qgQuyfXnfk4KpGjR/9cduANQEtmIWdBnAfnkQSw
Et1gn3tMEHwP99gz98zC1hiKPnZqxxO4uwSBfTsqGpgfwF4GAF8s7toakkpmpxI2+AGKj0fGdgwY
rp+MIDLZEUFOuO0EK2ncdbVxNFoae3Iw4qvGtIe97jGmm9IPMTJ1uHygmxFxJYwL+IRm0rLM+QSK
oJ0shU4pYXWmflwwOHpZ0KYRrgRxFkLDPB4mptWYHrNyr1P/8u/fdK3V7+cMY0gwIlXPASzQyG0z
+iITZ2plgRJCS+Aiu9mDdS9raO8On8178wgCDJ+68WADXMbBOKDAq9iZfHDc3zoR/o3dD1kMLA8T
eawJljUUlobXcvpcRNel9Xr59LYUw46OqiBZItgD4cdkADilZXOXgFWgchQLc4CARzmOd6PmyT5x
xaptXBewGjAvykZGQRvKHeSy6HKZsxFO3XgK0lNk3QiBS7dixVoG3x2oxjpIJBky1E/kSBzVzXxt
tOmnwF+AStE5yX3yJBo32jDzdzK5508+RRGweobU1SYZlJqxixEGUTjalKFg9wyAgFT+AHhhqGEl
pSlkMN5Czcnc7lvxYn1tP0/O7GZA1m3J/rJ5bEQJjP5oMA3MbVGDJ6KgJaAvZBndKL11m3kPruYq
9ULRHu9GRRUjy6izqCbFRsqHdbFgUceuMVFir6XAKfNyP/UYzTHpbgm0nZwkO3WYd7IBmEULeyNp
+2pQyZb0x0E468eiBed57/4SLixKZaUoZLRQHFeIW5unOfuq1Hft7FeoGFrZw+Xj3XQGYKcoMlUo
EDE4o9GxUaZWlV66EEaGezqdyvjx70RwmRW4xugYjcgXW8kjXeVMYLCVRIxRm3pYFETAOtWQ9nIx
XmlNaerRvHLV7Eqhr4l1VcWir+NG1obNsbMMLs43UtQaWoA3MUC9wP7ihvvmNt8Nhp1advwY7eV9
IMqfNoqrbFvtLJMLVhjCNDRpMBn2i+IbAA6RnBET4Jrf7QoQwYXfLt/Vpn//FqfzYT+yaKmVMfK1
PtuP0n3WCIZoLl8T9l1g/Kt6Y96OE4B38eRvg97NzcqZLcQScxR8LEVqcCZHwWA/GYwS19IfZu2u
pv953nd9K0g736thKGWrlqTFOmGseq2c+MAQEYXajerI6uYxAvleBp0sY5oIvsDgUcWay7QP9vrx
bVDCEVUrNmPs6tbZra1uJUQPa2zY0NRczDZND2r2eWkBeErCv7wXLraBstFgpQQMqU6nTv6aCFcY
RIfGhYGwXjLZnBWkeke2wtDuMKUq31KbVRFmYeeDmdGHUL06Ny4gGAUYmZYaQ9LaLtilXn2dfBuO
4I/womP+Iio7b+Bmvjc6LhTURAknY2IYLrtf5avAZwaBHufhchDYclJVBnwbpm4ZdDxn3d0CDIg2
n9B4kL4YM16keecXciyQshnasPoLwkkN2ZjBIzFVqUGqpIYxLOAUYduDEaq1rQ9oKw+ce67oubFV
rgUmGcKLzMB8PuwP6hhJbcgAecqtuWMFpnCf+fn1YBenKEON2PTJt9AdRON1m6nFWi4XjAxzwUI/
iSdsSRqf+5v6yXKkp/nz6IJLzk2OllsKGhRbz7h3mnIXWCgVspxALcFkDXYMb9kX+/oqdDA3Jgwd
27e4OlUuTMVQLgC3G3ZAPy++5qX3iQKOA0ffMei1QrOlyhbBoGxF9/WBcuGqGtU802k6uln2GEPB
RQTosZWCrQVwYUrHsIUis71WoueO1n9PFtmV5auqrOxu8MDtZF92OJE8Lmrl3SSRuMCOcAo6DGmh
aA7beviaJaCpsj4p0j+XxQntg4tbbVTWoOcDYElyaA5S63SKl51mn+0kj61wZW4znKwshItb80Tk
DFTuo2tKQE2qtaNmTm5niTgOtz5iWAFm0P2WgaDMpxZxkxVVrZUgpPii9nsV6KHAmDYrQceU/bV8
zF+L4by51VSl0keIma3cz7Xd0Fyn5BPQZYrMUfTPsfQquKytj8xaIOfMJZZUB3MEFkMBj8LbOPKz
bxTTs3Z7pe0lV4jLsu1d53PkHHoCXANddFbNCK86cj+1gtxp872/VohzX2OoJzVKDaCO/8xrB5BJ
O/y/r7+joWo6YOLaXz7Abec668M5s6wvZbIoJuyClDfzDb5GINUOHKO1SyW+b5Ifl8UJ1eOcuZ+a
AOtmb7VdFnzje3I33gHBfgZZo3TIRUOuouvifLnok9Scygi41tPspzQ7Ts0kyNpEnsU5sKqXJNQN
FGgC7HVr5Qnoxp5SPcvKtz85Ol3RdcZXQVV+Rwtt72RSejywwufe+1UWn3+MPls6C13lv08iUqTl
Z2mcYRAQGedGhUdC64UP1FH2g12PduMtjoIELmgEp7htGCt5nGF0Vakp9YBRkeSg281B3QdYr7Wu
GfRE7IvMQiiNswsjyJvUZNpZnVMdNCAOg4ZIsYEc72N1dEc9wd1tRvmVdpyRLOhnFHFeIvNm0+o/
NIfqbnhEhfLQH8bUkY717f+hkbKV76/ukF8sKJIsXZIBABvN5HftPbH+6aXjrOl2UPt96lbZz3Sg
tpqJXGIzqJy15VcNKOierERGD74zb/FKQkECfOkY9p6PufIooYV4+XQ3nXwljvvoDLVRVuoMNRX9
IYgzcEn+vCxgs2C5PkjuK0MlI1WnsCtxfROG8xU7+9S8TJEf7NOr8lC60iGcrkRPGoHN8M0N0kpx
AdxZNOCtQ9TdNOWO5ofLim2L0ECWgqeMBrTN90/buarrOass6JXNflREmJak5JQoueAzLZLDfTWJ
FslJrEqAYk8/Zdq+CO6KaH9ZlX9x6bMu7G9YPdODJpyBmIPUQ7cpSO8qPzzKQAKe3eI474UOvW1z
Z2lceNSJYpAhYq9AC7WuFhw6mdt8yxo7aoHIPuGNVuxK0ZOaxcAP2ZV+FsrFyGXsqiQnUHFsn5rG
sPEZHdubwPqUUFE1bzOvWoniAmTVFF0/Z+zDicoaJk794ltmJzdvwDzOeP+Xd8eFxzaRqnpOq9Ft
LDvYVXjr5k4s2emBoJJnufnLZXmCc+SxxPF5rbopSic3zVJ3rp7AsoRVjnvLvB4H/7IoZgcXroyv
IA+g6ZGTEppNRWUH5Q9gYrrjdBKy+olU4mJg38wzBXVh6VYzQDfKq747Lvqt0n6jIqCI7eD+2wh5
aLIhKjWagarTrRpvUL7Oxc95OEgYD5l67GOaf7BCxBKRszwudmQJgWEQCQ2wHT0qV+1u2Ks3w3H0
W8xBYRhA1OYVeDYPBbSY8rS0qPO6hSxdT3lxNQZ/UoBdq8QFDzVHgbQNcVlSEjrAljwkhmi+efsV
uzo2Llbgi9XV2I7EqxlLEbt+F3rZS+Wld2DdELZDRbGXctFihPlZagKHGp3RY4SjCWaOW996mzSu
BQUckalzwSLvdVTgGjRlmrhy8srpu94N9e8BYO1b0fjEZllxdVU8NJCUm5O8BJgwSA5sQjM+ksPs
g1d+J5zP3E7Wftu5wb3QzTDDTnoDo8gwXVB9Cv4fadfRHLfOLX8Rq5jDluSQE5QtWbI2LOvKJphz
/PWvMX7XQ0M08V17442r5gjEQePghG7XcgxfwPBf6fOOMOcLGgxYTN1o5gJG89xIxRxB1DSfJQw0
luF4QGbzKs1ldxsE19NgF2dk+ewUve+RBcMrvT/rexD0DxmiE3jFgc5rhrc5T/aTA7sGAxqaUjW1
pKKdMY1fG0ycRJUTRE+pxKsNrIMFKJZE8DkpEjuPrpV6malgtHFLclIGKFX2DedhtL6SiwVmr0g5
GqEIrhFX1nvIdKW7rhU9JW73EYl5IdQ6tF9sMeFgUxeFKMQ0qnAQ2LiS3X3NwTqkvwvfqsLWjvSJ
Xp36f4bW/rNg92Ka2bAwInIytoArazhN47GrrpOcE+zyVscEiJEyxoNeoljYyYGnlujzSq2TqBWf
J7B9FUMY22ov/1l+W0ctHPI9hqSyyj1jboiDlhC82qPpoezi3CHTN73IT0JfHEtNeOwlcT8X6UNf
NF4cd944x+5k4FU/Vd72MVyNwi9/CvscTI0UvQQCuKtn0x+rT6P4pdJ5ChI8GwyKRVCLBXElDoRq
3eHgSYZnFP72MtbRZLEO5kiAwjRKlA6fNC/s7DOtjVCw1CU061V4jP0P2Ewd/0MUt7DIHIwJAkWW
TOiXg0IReW+cCj2JaG5TfFqNgeYhr8FoFVcWBpnjoE1iFCUC8gV1+jRVjxMvLF29ARa/z5wFiYZU
vYVckoRqREe+mcNLmn8bAm8YuCdgFcEWtuj/Lx5mehtpg0Xpf/8dc0Dz8qE/ia2rQqeFsrVBb7Tj
pXh4K6T/v7DaiL1kEhoQ5yOKLEYYXEWzDKZREefP/NQMES9htu4jGkYOoQYDmUrGoNkKdZ5B59cV
QKRfQKIyRQzU2tJ9FdnVIxKsHrcrl45yfXTLi0km7DJysw1IQnl7UWGlRfDo/GCCjLazfeTWt/Bi
iAm5xqDQkh7j1e5Qfku12zqdwYLwniQv22bWvR7KJaYIpJRZtoAxyiNSifDKcq53SWDcFyYv47Ee
0OkXG4w3phYIzwq1HtyclI5l7ZViJytXJH4UoR+k3gbTTWR628tad8WLScYzKtOSoyFEanOCrHHV
FnaX3YdCZBPRGbkCBTxjjE9EsJbFEwA4kyEvAuXksrMbLd5RdhQurdZ64L/4moxjyGVbY/waosbg
g8UVd2761a7n2paQlQ4cXhPf+qvmYo/tHAzVXg3mBN0xivSDEvGhPFUv6U2OdIvw38c60FP3c9tY
foHWFFL0NGFtufDaDXu5/wTB5m3PWL0t0bgMyl6TKgkz90phyfEcGoB5eTjk87Wa2630advEqj8s
TDA3SRmgcVCtUc1sp3oHaTY7kBpblENbnh8S/f3vjDHXyjAPeVmqMzxhBP9Z4pP2LspR1dwHA28E
i3rWB+xbrIs5x3kT6SrJyu6MfZ2f+J1Hpav/qNtjYYY5u1FD0AmijYUL0TZHG+dd1Z/q/GH7s63C
68IIc2Y7ZaiGWoaRMfWgsW7nuuHEUGFIEp5gD8/hmPNal2UoxWB9cOXpVUDGvLH8ZFQ5t8W2y6ER
9terV5HLQRdExPIBXpNV8SbI6r4edJRMyUHVy7ftj7ceDv78ejrbNdejpmhaQ4HZlO+j1x+yI2Qx
3+R3I7EnL0bbod5x8Hwd9RYWmQBULuXe0EYEoNY+PyhechR2k2KHV4av7Ka9ym1u3/YPCLb++kH1
sm3lqKUdCYoDZvbeTvbJDt30XWlDA/tRdNXnyaVkCjwK2m13ASPer4bRMS3r1jyhKahFmlsqnCjB
2EP7ZXsHV6/9xedkUGMCu/fcUIiKuivdvJ2F/fbv8z4f/f9FKFgoYatGRTu4ep3Yw3Qc29RuC3/u
OHZ4X4vBirGOUPTSUFQMCmKXE3i86oOacMeG6W7/Hvl0kUGLQLdEtD3g0hi92RPs+lPsiqB8p+4O
Mec99Mq4PNLUobdMMrBhiWpfpmKHE30teRZGUaXQppPDyIShbInYwt7eMd6ZZqUBRMMywO2Fnks0
wSYPdDLa2uW1Pf1j2udOYmd62La4fZ2A//hXH1GlbJgKA88FmmVW9v3/h9K862Q9/Lz4+hlaFr44
1INB9BzhGdq898qp3Ss+2ZeYouPNRvEWxGBGkYTJUIgptswaH0QkIGxt/D4McJPBlAjKVLqPpEVl
FyInBuCcgnPD32KFSRznaTjLiAES+TqcisdpyCZbDV62N4xnhgGNccR4eUUn9KcYUweeOt5MvIQR
zwSDG3UujRIRAPOZlO9NJInqTPJR3OY4Owf+2BG9RBfHSJywU0l9k3cPCe+tf/6BjdMrMYABgtF2
JhLGrVvP9MvSjnataH9LHBDGgoYtwrt0+kTs77wcBu+aPIvTLjyhbRNx0mu8e8RjhGbS5Knod3Vt
/yiYz5oj8i5KzoaxhApJroISUsUTXO9yOw1OUrTHKfi77WJTvmqddIFZw/GCHhw1yksg7/7Ks1n6
0RJ677GUINmktl+1+FbGiNkgvv2JDQ164paO9osPZckpTRSrAxmEgoGWOUk+pwE54iHHQVXqWR89
72JG/hVVFTQQtYE4IAlT3haktXPlSZq/VP3Rmko7MwTO1qw3ExsXewzoxaiOQ9cK8YqG1+gPRg0h
s8MRw8N48CN7jcuR8Bi11sPdi1EmSJLU3tJ7sRncahidqMCYrTDfZWJyqyjRsS24xRT60bY+KoN8
2ThXolXho/YeCqLo1Mbg0COlAqhRKk+etx1lfQdxweNxqkMbgLn5w2FWzb4eEZuBsl+dXxPtZtCv
yuyuTEDf36WcHVzHwp/m2Pe9rMxGVRXYwFCJ3ai8JehF3F7QOkZcLDAXvTbHsVlLeGvV2lva+AX8
o+bR+PFsMG6f5WlnWh2K/kZ1X6p4CbcHhTdvxbPBuLqRT6NZlvC6qfysaa9D+Wj23/7uUzGObYGJ
YxgNvOPkJrVVcxcNzxKPIXA9o2Nc9oOuc3FJxEqaJIqBfBwdqm5zWjl2Zn+ebFpkLXmV998Elhdz
zJ0+QY8cXYbYftGHANnsKm7lR9etXcmYUs8xN867BXn7xDwKAkuN+m5CYNkGkO6unsE75hjQs97e
Ku5nZO54YWxjS596Gr+i2n9f+UpoC98mj/Ium7wHMO+UMqCQyanRzDWycL116Ip77tDz+aL+CHE/
d4klDiwnORyQbqb9dsPOQFbMFR3Vye4haS3VzuiIXrqjzAy6F4MbN3TTl+3Pydk0Vty6yeMiyNQR
kB6iR/7VVB9KUeNsGecjqgxISPpgtZj9wWsxO3bFUzn2HAPr99LlIzIIUSoklYsZnkdUNB0ZZvCt
RBN0GX3X6mHfSsLu774ZgxajLuBdGiPu7ycPwpid7Mb94e9MMFihIBXRgMt8cLv42AqOUXmk5nw0
HkCoDEAMihEWHa3oNzuqRBDtrM5r6WO3OORI7uSDo/NSmbzDqzIYkdZSaMk5XgADWnPR/hYc8lP9
fXJBc+/xOhY4F7rKAEU+NGbZ9jR6KB+1+lMb3MxaZoMw0xGLfVer/vaW/ebBe/FCBitIPCMYJ+hf
yMrQqxN9FwTNddlodhFrO12KvSmYD5GJwojFY7c9RwsbMMJy8TSyHkLbEsRPDQoS3m1l587e3I1e
ZLhibcePCjobg0N7NGpbvVUPjZv1SC/ErolivW35R8gucXulOMeeHcSZikjUGhE9FmBTOWoR8q/V
yGvepD66tW4WWgzIjBUE8Blcg3V7F71mDlwYw9HjQ7ujcaIa2k1r80Kr3zz4fu41206cJ6HVjh3u
BU1CLUjZZ450EwoQraRd/MrwZ2XJS+ygMZBT9EGfa8IMlr7sC7piMIfhNdptKKWcmJEHChoDPFkU
oFPqPGc+Qf852kf3VezGkED0a1u2ZVR5cQ89b58c3iYyQGSBNzdBrQt8faq+U9LckZFOTOrqVPcG
B7p/8266bBwDQJmq6yQ3EYSlVyBlQ/+eIYExV7yT7qngqGzX32Zehxb9yS0fZXBIHHK9EjPMIgfR
c9cdFP06H2l29t0kj9sfkrs6BoLqYpiFTEb3OS7b6MbwUnQXm8E+QgJkcsVH8Ns98ArmvAiGbTFW
jGQa0PJGX6LDrrqhs06U3XHem+89uF8VJ3nUnPg4vGWnkIvx1B03vu2H133e5tASwNsgLm+N9m4y
95LBKY7yPqrOYAzywbNpENjQkEs/31p4SQmfRyytdcgJ07Q+r0dsFTpNGXKq0CmWPuiAZrGFfoAa
V0mMOl92pwUP246yejUufp9xybEMA7GbMLaC8o7TjLup/TIhHSzLNiHPbfx529rq+V5YY7xSJJMQ
miXKy2H+Hezoso4avRY7oVJy+mW3l2Ww5bioxlAfMTW8FKHIKA12hi5IQzZtibyTmoA25k94DJSf
KzPYglxUSi200ZA37bXGTjAWzFfLoN71wcMXJhjvM4aqNFDMRn0AYoyGN+/rPSbh4HuZF7m8w7w+
/rOwxkTSVVqFUARCgSq4HkJbs6sUL0c0gQEjM4HGhtpR3/NDhfXYaWGXud/iBDQE1oR85nQEnxAo
OcODdqQceLxiwfrNvbDEXnBqBJrqGp1EzQ6dRG58iwLP7PeQ7Sn9mC562/dXAcrULOgi44nzQW63
SQJh0NCHg6nTyevS9mspg1PfKnk9WeuIcbHD3qFFo6XmgEumVrGuzieeMNtoTagoa5tbPmWf+L1S
v/GWi9EPlylofLoayKg/TU4b2RJcpbieY6eK7R5EUJqji4hErfe/+6YMeqGhL1DKAtXHfjr1/bsM
ol1kXLdtnJPbH8/dZW0MaKVVLpjFgLUptujMLnGSz/Tfwg9Ke7rDbKjjOPHO+OwIB/lh2/Z6EHZx
GrYV3xhFaQwCRJd0/pV8+VEUbF4aMOG78j5weETmvzkUPxfLduQTnRSNXCNUb925sA2v8EEK+SJ6
IZYYujxRSc6ZYJvyZaOps1pXBnfOrNYeNEt2axmFJwm8/5zLe/3quSyMwTPIoxYQT0MXiCrfV+md
pXt1c0XG++0NWz98Fijr0AyJzm7GSpeXdadneIUIEiLIaLAbg+cSq0EkJLX/NcEA5FRO8RzkMBF+
RWgHeSH1LgZHT0lHlZV72cPNvdMfxHuE54HFeRTwlsdApoV4OYwHJAoSCydNskWu7sJ6XmCxPAa+
Uq0AJBcYfSIHmhYY90Pkd253VXip3+fe320XA1s92GS1MMfRFqabjtxFPIUr3vdi8KkuwHSeyTqg
w/IbeEQSVxx0Wnfrizcw4DRredgpgTRQTYdJ90yIsgaT10c8ApR1JLJkw7RAzKiDwxrRySJnbQjq
OKYhPtV8mx/ocym873FdCveUKVZweSmbdW6ehT3mJElyIFbhiCKMdpbWg57KTgttmrpO/N6xfGhp
2VluG/9d6wqjdwu7zPGKB7URwgTHq5K/tMNrwBMnXEfYhQHmDHXB1AezjDAOvOYgTEQ25iz2afmt
H3q85tFVgF0YY05THqpaJwlwj7h+UcvXFpJqvFLgqgcuTDBnqIxMOUfLAAo/Y20r05VQjHbTga/J
0N3t07oW1KuyYmA0EhXcD3LdudTG2RBVyPer5SMoY96Sstl3/ey2+eC1nfVgER4Pz9riMOgEcWBN
VRC3McdLyspKjnSQQMph1DhQgbFlMWwdYcrtQPvvLNqYwgVhpwTKSUtkm+kN0oJKMwW4zs3RKA6V
/NngJZPX8AgkXlAQVChzMdtsnqmxopiAV1dvrrrukfDEQ1ade2mA8TchSISm0kAMAqGlAmFS44S7
zOkwHQCWbrAh7rY9grcexvcwMFKaMW1sb3Lw38yDbXCZkSjOsNHfckUMhM9yUA+1GGFFxx8MJIGL
cRHVRRMukoqhyxXfXI2llxYZnwOPxFSSMzvSkw5ZAgTTdv88fVFeiysELb51GL9sf8U1kFgYZAvQ
ooBpvkAF5M2FvMuKT+1Y7Ir5edsIZ6vYzvI07qcwTkVcVGgbrVFEqxSZQ8TEWwdzRRFLCMwG8muu
qHn9cCUGtlj626tYTQEtvxV7Lc1lqQQZbLT/TI7wj0RpfL9Ys43BKCr6Wvs6Opo5+7N+qnRJw7yl
aKpgZf317k3i3ipqHcgQfqayIvQVrn4Zj4LfX+O6/4MYT10YY45w24NCRaAbpULJOAiLo9ZYnBh2
NVO4tMGcWzJbaVsoWoJXBp2dTl0TYh+xVz4HR8p8HzkKnvwZVGGUnSnaONecXaQNDx8O9WKNzKGO
+1JL5gkwBSaLcN/QkOKYf6aU7XzenVWv1EEjDJ5BNK6yPLSFrGTNrABAtOiqJ76ivCTWH7w6QGf1
0wSznFHNlAAiMKCSEOtdHbRXc6l5nE9GD8+HT2ZosqbIIiScWdnENs3iyphN5DiDwjFSr5ryz0Ux
XRfpYylgVMC6T5E/EUQQdpGDzjt3q1f/wjpzAnRDDAdJoBsmvOroozKlyektp2rviPnUx/9sL3b1
1l9YY45AlchQ2SphTc1uIHNmt3pnp0ppD2m727a0frQNEwzTEuQ5PiiHBT2gMNAR0/xLeWndBPvO
naAWxO/LWE2uqQtrDEImgZo0vQBrGlIZKOkc9UNxoE0nvIf9Ktqb4KMGRZGkgs3yV8Qy2qGJIC+R
uOL0ms7XE0/Yi/f7DAxPtYr+HCg5upJwbMRTk3FiMd7v0/9fvHYghWUSYpXomCoiX5vLexJa++2t
X3XpxSdiXHpS51lqEuxFNSRPCZr0cLX8k4baMcRwytDEu0JI/4Q1CkOGP7eFcexCE+uppfuvD4Zd
ShAarC1O5n31Ab+0wWB7JytaHKChDd1GVMJp3leCnZ4ydBKUvszrfuVaY6BPDLVZRma8QFLc9Ame
pcFhui0OeGq7Gi+zugoLi6/HBGbiGISKPIA35wfjB9iWduLgqKWNLv0ZSU5URffTnlwVOcdV1s/t
xbLJTBfV8pxrnYHjFEOqRYH8JaRhDjT6/JO+7MXmmUynYC2rQiLFBSYppetAiG2pynl37+pFslgL
Aw2VBKGihiJeD3ls3Yk9/SB8Vm3JMb3h9AfS1Todq/3X41nZLaTiwjiZsWcamXZplXpxxXsAr17w
eCBigELWZENhHD63EqIMGbCiS07z+AaWr6L97zK5dBnQdTXQvSxJ7PxLI8hBaYIvEN1ntWM2lPwl
sTWwMG9jEv1TP1zyCzOMh2dhF1lmALVVMRhQ8TnFyoFYbq3fZzkHYNfP0s8FnT1+AbDQY1RSLYKj
mRrpbzGqVNpo3YpvwDWf+g16fd3tla0D+sUe49hSUZrWJGIeKhbvRusunfzt3193gsvvM16tGVFW
F2BOclVSYSxYV+whUh80lUeZs35rXOwwF18a1jEidDhCGblTaNjImKfg1yj722h4DSdewnc9Prl4
xPk9tNinWkeTlk7tTfc/KLlN4CsVAMpQ7OYm/SiObfjf+Wm8sNbEpZ5pZoxinAC67+laEw9S3NhV
7afyBDLd+0T9Bn0xjm/w9o65FWd000wGmRGh149Rltlz7s+NysM9nsczMBGDx64bRHzJFq8d+Qju
xF1/ag17PJo2qisPlLc99SuDZ3f1rbPYQeaGjFKMbkByFY12Z8XNxo6O5d7wqY4OL+rjfUgGPrpe
bk2rwDtE7r5W4FREUgZi29sHjfMZ2XkXpc8CtbUgOi1I7U4I/dGCio6CAYSZ4xW/CS1+HrVzXXDh
jEEbxrrRYMNEH0IbqESU4ExHVQciG7xqOwd32fGXpkPj6pxA0sZQHgLwRKX3pvXNkHLbNHnzIjxT
DIAksq4IGK4FEGK8dSLXVd6hLPFqhNdC92V7q3jgwUqGElGFMhCBDrR6b/oYiz/2eEq5uj2gy7P0
a15LF8f92OymnhAZPCXwdGG8adXD0PpGstteEucakRmoqCxoU00TfEKXu8M8Noc2/BMy7MVVLzM4
0Q8q0Xv9jBNnQSWvfqMvQkxM+uYDrz7AO00MOBg10bUujCBzrr9lKKmod2H92PW85kx6+23gOjtR
Q0ZLTKcKjjDfzl6AWdPy7Z/ZqR4RpnMZYjhbxGYz+6DoujLDktR+flejjNhSLvKwgWeECSfGsSPp
2OSFa3R28ETFN4JDg7ymZl91Lp1IPnHJfc6jgxsfUWFCjF4ED/ZY4CMOGAp2aK9p3dqJo6JLO/Mj
p/+unFmxkap44T8MOI7yobDdVJkoG/DKUIeA9nU53BXKdzHiDXrzviv9/wXmJmMtaJqFsFAfIFiq
k0dTH3nPOIpwW9+RwsjCRlklc9jIWAo50AJ6Ciat4Co/H7H4CBr4x23IWEUlC5lbqIyIaJxj3m7j
mKeRoMKcVb/o6cPUHrnZsdXirAa9LoihQY3SUpklFVM090RC3BQ80RaV0kvuhZvm3Bw2feI3aa0t
aWmOQcFymtNa6+D9k1TaoTI5U+1Peultf7g1X1haYYBQ6TpFCkNcisHU2X3+Hta7bQNrPr00wIBf
UqS5FhtTDukpMGSJs6PR+t7Q7JVReto2xftiTGRUV7VUJjpMGYPh6kbuR63ioHrFWRHHDNv8r1pd
IlUl3m+o/6FFe3ZiQpxKrZzt1fD8jW3oF3N1iOUyyRHLSt74Xjn9KT/hUfou21CgOPA0yFZDscVO
aQz0jVlX11PXYad20067opqn8/24y3fDyeTcVRyvY/v5DUkrykQJcxfZv2MBZsYs4xFpr/sdBpBx
UmWIZzAhGF4CAiERvl6tGJAHKa+MBklsSOFqafm+vVPrq7mYov+/wDqhmmNRtQAMffQQIozgSSjJ
a2CqSYoIkkcJVXk2YQQNdatt0xYZg2O1yw+UAS58QlHl5swcu0uuW7w2lGO+QwePC97avfzG46xa
rckt/wbGO2jSokl1jUprhl/No3JKnsyrcie8mrZsy6fhxGPj5VpkdpCQ0qqQPkVWyZ69aB9obuG3
+9EJZWTuZbt9FZD4dre3ci1wX66S2cosVqkkGwREJU19aFvFI73mZB2kFVLki0nC6ZdbP+OLnaVY
s3CdxkrAi18BflsXo7AaCFCEXZE6gxfgq0a3qRO9bS9w9VgsDNL/XxhU26YVxcrIkBJ60cenYXgM
0EIqiva2mdU4avkhmXtFatAQM7f4kIjd2qtqRiEkOWL8CcT5407b0emPeJcdmsNXec9rOl49j4s1
MleORgqx1qMKtoVHRfKl4PP24ni/z9wzUyfHhUFfxxAG2Gt15zRTz7ljVjuzFt+PpVQF2UAwkxmX
jPqqHnUn2hXH8Kge+uPsCD5ighPYQbkvZM7CWHkNbayyOMCIh1uWX+Toqao4q1q9OS8bYzEYkpmV
Pks5nK9qHipxpwRXhKdby1sCAxrGYE7jnAGmGgwFoqJo5omzvfurD+7l1tA/YXGEzDGPojRvf7CP
DLpjuuS5cmeHPh6DB6V1t+3xPhr9/4W5MJ4FM1Zwu3TF+9BD9uSrpHDKSbyPxoBCX5AyJSbyqn0q
gtrRRMn3eXsRq8WV5Udj8CBB6zHk8YAHpQZ6JwGXl3HSlNQp5ZexuerLK007SZiL3jbLQTuLQYJO
70gsgonBNXXRybXIKaTvuXxdq7wnFefesBhIaIwpKNGPl7tmmPlNY9qgfEL/rnAdmaGjjzxz9OfY
19Xla36YvLFq9HXE9KmfNe1nKKA4Ah3AHitvEOUrcP8/hWa0zwLCcf1tV/wwfyP3c9Ll2kA1kgV0
QreQkg3Rni8nX7a3jWeHwQkrBgV5aCISlfSdBpqL0nImhVem5UCswZLfBei1iIYWaESboHWfypYS
T8WMbgFZ7QDp4vQetCec+5e3NAY8ZK01BDLh7sii51K6UdRTknHEfred/oPApxQHRqvLNIZR32t8
PaV56FpHCf6kXLZ0QgY11AyIkZu4LUYhtfXhOhJrO+RltbahyRAZ3BCFKDYjDdAkNrENTiE70jlF
Mk4MZrBlPy0t4jQVhPicu7fA/I15qH8QZr4ruxpN17w0NG9FDFQMQzWhMKcjt97uNPOG8AYoOR7G
Fv0iRawaneCx0JqHInpHA6ChctB8G+2gEP/rlVQpzRhWAkGA1UbTUaND2XFzpUeZPY564WhCz+vA
523S+VJe3IKZkFd6Liu5q79CXfJIVWvDJwXClnc/uDGjyv8rDGLfj2Lad6WuAtFzFZyLyX0SfW37
/baN3zxxdNWkuWgTj8RfP2SHTl4N+uY5GEaHnbirUKhv33TQl5u3qofRI+748G+Cl58W2eRFOs2T
FVaAcNpe0TxgwuCY+KNj2tGX+F45bK9v3RUvxhg/SUyIQKY5ssS5qtstlHys4tTxOGPWnfFihLks
ZGuKInDoQmhp3jcJBie762C8maXZ1os/jP0uxtjwUpp1UQuArVAIkNBYMe9nw6bz3pLTPkCYi3PQ
1rHiYo65LUS9j/rAAPploHIRvDr8yw2iG7g4VaRr+nQkgPAIdWbxJe2uho6T6uH5AHtLRGGRkDxF
tJx9HyxiK5qnqhwIX2111aTLd6I+sliHGoRRFJ0bA/zZfY0Fl7jlMzAczZp2vBNc65h51iG9muyB
q7PL8z82xjTqPk0j4K08Cb5RY6GQainDye6Kbh9qvOmClROMeA/M7gpNOGFCg/GJMcfsRxDJqC0S
9PVavY0hUCd/Mz9hDrtBxY/X/r+SF/zVIOMk6qTWstlCllm7HXbyLjzmp/DufyvRnsu9vwa2v9pi
vKVQjTlTIUfq1oI3QCmcPEpu5SAsO9Q7THe55Kt1bZYgVRlcCaQ51qHlqUp89Ndf/wLGlUgukE7V
IfAjDk9B8C7Mt535ZRsWP57qX00wHlOrSm2aOTgjMMboqGrl6krJORG8VTAXSzPAArHAOFBPxWs0
AKwS43EMJV4dlbMUtu4imVrdJyUEn1Q/u0Gfvpv5w12LRj1KmR66msvLHPPc/+xBi6Ne1GYfjJS9
pNhNDuXZAYPvTXu0kBQprwveBU3xfMMf2Z6BSFQCK1UHDMr76jE6wRUhCDN46Q0dyOMXAFeeyb+4
xjkTvFidlahoQkuxOsozSaU3+n0D+nl1z+ULptfih5VZsm5A9ldXNYPx80IXiGIUA4bJ0dNpeNV1
/EyJz5QdZLNcnhj0qpsAryQJ3fkfS2emNk1JLkCmKwvuxsAbG+7k5KrDLywwwDF2Q6iN4Kk7s2t1
DYR+O6RSA3C0oxGiesQjD2QsIo9uYCUsxX4tzDJfcSxrgyghKOKL7yrK05il7fflTkbP6osMKrnQ
44VUvC/JYEeExz6J1Wh0Z1m2i+yrQf4EORYrYpCjF0aQGNYqBHzUhyT6rEMmnCdbwlkDG4N2szln
k4m9Ekfd70vTnVKeSiHHHdjaWdvlSTpW8O58ONVQORdex/8eO/2y9Wy5LCqUOcBVjw81Ec+YC6cg
GCggMifnwvtYTMSpRI2gFTOQXOyumuAY85axkgb5dR30D1hATt7oWdb0gHAAweQUXymKB278dlah
kpwYAVTw/D+MSVBP/QhAPzGBpb5qIzITuDJId6B0QIWvaJty4k937U7yZyRgaoeOHoPsgtsBuY59
F9MMWExotxSkGhq0cvE+C4Yd4hE7Vc6svJbJawaBSUg8zNldLIrIVPvblz/PMxnEiOpUDKcQk0qC
lBzCMr4S1OLGbHlmztzbHz+vpVHxZfVj/XOw0m7udHBTlf+oNTpYbUprYboZaCbQlbirriowF6sg
8Qzd7D/nuKhHXUwzHjVFStcMSQhpWmiAzbJTlqM7YVBw+0OuH4yLFfqhF36rJBF6g0YcDEvKH9Rs
dFpQfW2bWA99FythHEUUSkOQRnxE1TePHQRiw4MJOtfaiVzeyDrF1a39YvxiIGDoaAqMQ1H+/sa3
dvWZUI8nJcH7asz9USh6pQS0M9Hojlb0THiKM+vufdkV5vpAQjVqO03HY0G47iLaiuilOo9Lk34L
9ltJiCNMRYNgw4d6eDuroSFWUIWte8UVIS5udod8mG1RuitHzrzrSo4Gie6FMQomCz8rwHYiCmIH
nLrqCxsRp5ehq9I2r0YEuSpmUeInXumbutXW+hjMJ3lhNinohF2j+IJ2/Sr8Siqv0Hgr45lhzmnT
6a2YUqKw5Hv2uYa+TeDqj9G1ATIIxIIQA8ULS39QZ87BXQ2all+UOblJpBdxqIETqvr+g1xFcMIr
xacnK3OHEy/huvpkWNpjTnGhELOSlP8XERYgoFc5497YGT45TXtes8baAVgaY85x1lVGkQ1gaoiM
Ehc22TdQ77NBosRpHeBtHnOQ01GrzFnFS2GyxtsgjTxN0K+GrLMzfd5tw+BK/8mvR4A51CpaS1UQ
af0Irg3vh24KIXaGvsh+V+4KB4ScPi2ZtH76VPr6zXTiRXRrwLX4rmxBfKypckGNLISSeVn/WA28
csZaPCKJuipZ4AH8mIvVEskIkhTnPJj3RnQqyIEkjdd0x0B+Sjteg8T69v20xsbAMWqu4kgTHb2+
V/LYaZTKJlDSK3Qex+i6Q14sMUnY2QwrY4qwrjbHCZvSPUlqP+orjj/+5pRd7DA4OallnosEp4wy
vSkuYuIGuqkzuM+nfbUfOZmH9SsAapiaiqEwldU2yXPILbYSwqgBLCFq5VvaYQRSmcL1wBuGWP+A
F1PMSROhlJyaU4W3hDTaU/ZGYgRTSKlsH7J1/75YYc5YpobVOBnYpjTuEg+9YMNJIhlPsoWzFjZf
k0lWSfIIhD+K/J30xK4hXJV137eXsvqkkKhU6Y/NYXM0c5nlVUUiGjaF+452E+5HcPZCgnhHbhQH
nU2uccebquQtjfG/LGt1cwqwTXJmOWR+iJoXM3vcXtlvkPCyMuZmHpU0LZUGz+/w60t9kB5jtwBX
4+DLO8nO/GpwqhfJ+ZEbMk/tt9Qnia3wUpS/CUkufwVzcYdZESgkIvSo5VCPT/aks+nfIUsgl5av
MMFaODonj/+bW/tilH7/RRyUFeMsxVSCUfXrw+ydaWeO0bX8Cak3j4w2L+98zq19jIIuBplru+rl
RIDiH7111COq80hzJ0/qgdwmvk2eE7BqU8EfyOI9IAnc2dadzFsy50yyUyItMlmFOkCdtnzpdpRD
Qzn1e/I23VJeGlQU7rLnbf9afXAsTw6DNbU+mfo8Ivs8VOlNVKZ22kn2XLyGZYkSe+5XKnHUwSfQ
RzHFt23jvAPEIFBc9dCS7YFAdWUmdmAi1akofpaV+7+yw86ONKrQZBFIptx4/CTpx0nwDMILbTk7
xxLhtLk8l50AIrXBKa9kUGZ5yr5FZq5Hd6xb3sj70A15HJa/uQF/Oiw7O1LOSihKlJfJCFG6gHi4
Yusu3qWVI7q1kzvSl7/7kAwYpSGBVk4Hsc1c+CqOfppPtmCNnHuJc9GylCTJgBJUklHRKOsuzA6D
+hzqV1YfOQipOaZ4m8YgTBE3ut4QEE2JJZrqB7QYNbyXI88Egyl9gVa3JMcWterXrLqVecQM62Hd
xQWY6D+22lQjkoFEdxe5RHgGb5pQv1XDt+2dXyl40oj8YofBiTQKp9yKgY3QOj+iX9/R8C6NbwUE
5LMjvjdu/TUEt0mwa7/wO1h4V4HCIMUoGBqZR8Ti4n1yM3o0XwGJcGfowM9wzrQ728vlGWRlW3Kl
mrNYtv6PtOvajRzXtl8kQKTyq0Il2+V26uAXoaOyROXw9Xex55wuDa0p3uMBBvPSQG2T2pl7r4Vn
kSes9QKbKQmSF/7MtHwEoJ8UoEHiCXUhZdZao1Fn7vf1GDfqTHvgNeyyKpQ4QokyikQtETOKqlvg
cOlo3xhDHcSaLCna1EcCdi2iI1hZtmBSbGnt2igXE/nejz752U5nS3sexufr30cmRbCqpLCSRi3w
vDOFNAGtDjMOWMlQH9s0nnZZ16qP1+VtoLdB/ZEDW9jusE0g7f09F1Gtqip0Bw3c8jvcuxd72jfF
a0eXFG5xa7qcmyjV3UTm4Tf1YiVWsLqwqY1YV0ETE2anYnpmWL3We4lpb97lSoZgW3k9RoUahpOf
5rvFeZ7nDxhfTXpZtSs5imhRtmYujaZB94akPpOEPrRl8xAvQNy//qlkcgRTMky8X2gpINvDUD9N
xuRSPXsKW0XmIfjvvEkWV4ouaIQ5dG1GM2L6oTkS12hzw81ze3B1h9W3cTGDKy3UgI5j9GBIGMLe
C9NEDZJqkD2sbo4wkNVfIihJDxKcWilQB/Pip/H/QpFXUPzEICDjoA4Wnqs5FAsvjBPVle5x8bD/
9ipMi1q6qmlEXK4q9bljSYwrB2PJAehDmNhI9jqmoVwwY7r/j3BAJQK5n1tVBkrR1mltQyDd95hi
K7HFHz4PHrLzXf7zf6c9g+mTy+m4wq2EOQv8MiGIPV3y2IYfm+ghl+FLb+rsSoTgzgjrK9UJgY5v
1Z9T6xTP9zrz32EWKxGCumoF5ro0CyMgtOugrT+R5bP65boM7ine6AGATsGuaGGjTqzCx25q69jB
TSXlr7h0XNt6Sco7sCa5zfSS0ADw+BIr3AxoK4lcUVbfZp4GAJOWeNLTrcHNY+pSR4ZstC0C2LRA
Y0b+YwvuUR+Bz5cxFEiYPH8oQZtrLInkFNtFGBC0/iNDbDVaC96tVAIe7DzKbpqQelGZPy6VMnlA
bg5IFJ6nGpiJSgPQntBjvYy6UHJGcQ1HMSyCYTa80dhqFGAN7hgljST12K5VVmcUPlXmWKQwMsA4
tMGQAIK+3luBc8d5GTLAM/7vcJcw2pU07rJWigH4YI1GnNMlmxt/Bm5xs8zBdW3fICP+uwx+qysZ
1pTQes6Repe35t0YEL+/s0fP+U3np98SdJ26feI7mEm6Llj2tQSHNOMB1nIoG3yFll7dhh4oj/bX
RWw6pNX1CQ5pTIe4LjCr6U/RnmAhbPCI9q5ex0qG4JGUqWpR8qNn13xPn6EP3nSD8yRe8qwhaqif
5LPIslMJgXJoUitsOvTStPqwzDeT4yva8/WL20ymVocSvMVoszDNJ8w2MP2RdMck/NkUkVt35nuy
nD9yHJEJp7XNJKU1Ika9KC5RbqK08Mxegqlw/b4ckf1mqlmjtClStqj8MU7+SEElN8l832YsX51E
8AtTNmK6aEZPodsp9zSo99ELee3gFtSb+E7aYON2/zZE/dfTOm9WcNq6pQaey3z7dfCrMx9RUDx2
KD+2HFxwJ8sdtuvI1ekEH2HS3FgWFT3MNiA77RbU4YC5Lw+my8cV058yHLHNL7bK5QVxVhtWQ1RD
/ZYUXacsui9Y99qp+rsaJys5/O9YuT61YqwJZ2XyQ3KYx5tlfHiHGa1+X/A/VI2bxMGkp6+1tVvb
KIuRR87BlEqc0Ka5XuSIBbHS0amwRvg5EyxSqXU3JbWrm4+a7E1/02Wv5AjhiGqZboQ68pRsfEnI
jSlDHeW+8o1ar35f+O6KToukDXGOfAaSYG5gZd9ZPoyldZ/MoGCZUiZ5fJMo2htoEkVvQ0fBi3pW
v9jxuVR+aqMkBsm+jaADKbBpuqiDY9Dx/DUZx1hnnqPtGuXHdV3bfjxaXZ4QiNIqU/U4RmtL3+sz
VuJzFE7AUkMBN7qda7rEi7ziyUrfAazGmwoakDGpBep6R9CKiJGptRpU98T+2oMQOF5eB5nmbd/i
RYagGerQ6WNh4JEqxOSZs+unzMs5i8Pz9UvcfqdanUXwCFhJAC6wBostbwkBUWBztL3xxI4aMBSs
YDnN8LO6r9zxVyP9iY+EdS+yUSMev99aweWsgsbQdgIUrmb3/Kx5draVD7Whg07ke6s1hwmIrtfP
vN0U0lUL2RZqEEvEvyrDrAb1EJy7bfrKPdIKv3oNfd0njZuDu8dtj/oNVkEkV82/2JtTXqSKrxkl
W8IEmEEYQ4u+gr/FtTAkJDnYW8BGKOZKhNBDSViIEfQOZGPzSf3IMH7EAvMzO723kl9JEqJ/YZhT
zzIYOYcxXG77yU1+Oq8OH3Pq3P6TbDJn022txAkWN5WtHmVsxsxbGB8ba/GKPPpOUiJZb980upUY
weiKqZ27kGAkp1FeLbzhozL2iuhRn6VDl/x+rimDYHZU6VW1QtvJT3sPA1UBX1wpb7Be9xlJNBiC
JYohEydYmJI3M2pkDNsVv2bIK3fmh/hTC2iNws/uZagaso8l+OW6ijNHVzBSTdjzSHdl99iMkgPJ
RAgVQYlG72hODpqFjuG1WeSrXQyUiOV4/d5kJitUBUVek26ifMli/JSgSdzPH68L2M4zLxondlcz
Wjfx0GjQg8TtP2aH6IHh1Xomrvq9fKQH23Jn2SrCZs6xEik4iSwjidoWfKie3EfjgZR7dTiS+bnV
JJM3ko8kJmlYiekVYLAhh64rr2cvpLO8sJVVVNIrFHyDqSpVWqUY8AHmeOOWH1qs3ph+UYH0OT2Y
N+/sUawuUPASwG/KeodA+ezqAzBxBhmq5XbLZSWAX+wqS3dIaxXoLY0+6/Fc1+6V8+D2OSaknFO3
d/zhi0QJN1viOsCvDIy0YSBbMNhpKFrF5IOr3JmDh+A1876ru/yQ7GQ7I9sGdZEk2K0TJk5pAlDT
75v8w0jBZlK2khf9zWRidRjBZgHiRUuLv62bHUOQJcmJZFjzzNIvUV94bZ++Ko2MjmM7bvz3WESs
6vWctNU04wIdE0QRseHOc+3S9ik0JfXVPyj7RZJgvAr6nLQdkfOOHoqsXezhMRfwa0YwIzPTP8ky
M35Zb8PURZwQ5m2jTCubYPA3xaw53zHrd+0R1MfH6xq47Sks0+D9elsXGXVqJykirNGDT0Rj+6VD
PRcNx34mu+titj/TRQz/95Vd2VPed/VoDH5sHeviKZ0/Nl3u1tXn62K2L+0iRjCnpAJnUJihxtL3
2WNxyu60PbBVDzJbkl2aYEttaBkkyvAyUEyLW1hPs4aOiCKbg9geIdMvpxHsSQtNKx9DJMvzKTlX
5zFzU9/Cwpc7Dm6x6w/qIZcjj2/nK3+EikSrNJzUpe3wTsyfxlqPfMLI2vNfjE72Wb6ct+2WLuIE
q9LaxcEYBtS8+GV8Zj9yzOrZPyrNGwLVT4P6G8Cz99d1ZLsJfblWkZIl4cChhoPOwuilg6s5Lv5P
PdOrTkmgeJ0LksCxDeJDCfA62VqT7LhCxKwsJa+qGu6qJMahnFDSlbKnEZkI/u8rU0syQL1oOt42
a2iK0z3aWu5ev0GJ+ltCkGzzVpucHoeIy/tEe5qyJ9JKEpjtTOmiFoK/UKoKE8UTQgmdSjcrgd+Q
Yj+apS4Smb6WYSZtrvSSlUoIfmNJqpolKe5sPnGm6GIfHupjt5dXb9sh8nIuwXPoCIRmqqB4a9Nj
2j1Z43fTOqjDsz6A8EH24C7TBMF/NEMUGminwrbGl2a6jczDdT2QOHWRjGUpsxIBOedD12jY0zs2
pC7m2F0nlmH3b0oywPZhEXhwWwRdJrYV9g7D1Jk+9K4R3k8UMGHGY9lL1G47/1sJEozHnLUiNCIM
rbRB+5Fz2hWe/UweTJdzHM6y2loqTrCkfO6VcoHF+vHtshuOHBd+eSQnbK9B92Sd7u0309XhBKOi
LAa9Z4rK1wI70J6z5zSRO2J1HYzWO9l+1OZyI9LaP99MsKnIsEetzeFm6V75Hp2t73wEzfbDnXlP
j8ltdcsdPEDJ8zvZS+am81hJFozMsO1ZNSsk8ZP+Ix/PVvqURTcYeqres+i9PqJgYHFG1ZZ16CFb
aXjTmpa/YJPyuo1t+trLWcQqNYmxbmA1yAFIvDwkWnhi5nCXs/54XYzEwMRpujQsJqKoOEmH3jch
j0mt+Et8UtjrdTkyjRcr07pseyd00IqznjB9A5qq1Dcex52DzaT0JMvTNh3g6vKEaEtyppSkQO8q
HW9a49wokrcQ2e8L3iIBDa4VEeRKSfIQIUBNYyv5/NL7EjwEjcMWLe8B9c1T9kiD5cChLRgGRzn7
hsxwZMomOIgSXLyhkkFYlLPdEquHLnYekuj7v9QBwTNY5eAkhoImvnmXg8Yr3ylBd1rAiws+YV/6
nrgZcrHkQjUgWxjoOv89H9IMJOssRJ+Ho2mBMWAMOBdbEfBNayQWiwd0cC1I0IvrT7JcUyZbKOIs
DaNDNoXHVQtAThrswSHafWzon8Y6vSOmsl8Wa3f9drfHjlfnFZQ+C5NRLwZsdg87yA2yIPTzb0pQ
Am8p2/dYUcCRqZ8BiSUs3FhxK0kn9x9U9nLhglUY5VBrYCniD7gtmI8heIf8gAXqDtN0KtACrh94
2wgv4gQLUatyUqcOHrJRmuo0WZW+L2knk7JtGhcpgmlUGTh9wC2KXKd9iFkDPriPiSZLc2RCBMNg
JJ2hMCjGR6X+3C/R3tCzT1RhEmf/D4nA5TBCgBxDnc26gS/EWxl8NHf5xLHJOf+lJhmI2C5iV+oo
xMh5SVLG+LCCvu8/YiwcDt95LH/xReIUO2b9N1lSJbnE37n+qv7JxsVUVN4RUuoHq8WOaOnmimw0
dzvFsFAnAuZLM0zhVDmA+NlYYaDIwBjaF4O2wP+vUsxTTuw4qwbYfJNZRvG4eTAUp+B4RVaFbs3f
HVlTalYzJxjQAjS4p7Q3avpa08frxiSTIZyrb9OM2jrG2lCnulXmW+V5DCXqtykD81b/uTuxw9Bk
2FKrUrT2M4pOcXYTFz9n2Yb3dkW3EiJ4/ZBNbOlmMHCRJXxKoz5Yxgar3kVArU+qNj+RuL8fWPi1
DMv9O65wJVnw+djOKm06o3RloPIbrNNIf8SJpNO6na5drlDw8WVUpM1UoJ3GokdHi1w9/xbbqtcr
Ml8uEyT4ciWpOlpXKCH/4kzjwz/xbord2Lc8a98+d4DYAu+Y7NVs26dfzsdVaGXDeBlf4nqE2DY1
Tm1fn634fyerhBmtPpPg0LHXQVmdoZ2rLXnQsdjr29ZPqfGeXslKjODSiVWPbeZgh1x1nrphV7GH
2X64rnDcJt90ilciBL/Q15HTR9zhDTsObhUeyV7Zg/LrPWZrEs0B/4hGHHGfQ4/JhDkCYBqGxY3V
PkxN7mrGp+tH2aAkwFdZCRHOstSKAQIh+FWerCmuHtjehDXW2IuC4aD/aHdDoAFkkK+UZrJ1/+3E
ZSVccH4lUaYym9CLVE+K27rGpwLdQD7Mkh/Sk6w+3lRxoGFqBCziKkiR/q7iNRnrujShGHZ4jqtz
oh+uX+Wm5a5+X9DvSo0yjJekOMxSuor5BWiXHkkbt6eJf13SdohfiRJ0XM0wTh4aFK9yd3/B/bU1
Vp0z7FlnzxEGU6PYXb5cl7kZQ1YiBT2ZEydPM4LZmRaMFel+ZneabCJBJkLQhrhxLKuxkIzNE/PV
7KzohhcSGSieRIqYrQx0mXPbQMllaR+dokafE+nKKFNtmRQhGmoxazvGq2596T4CiPUYT/kh62VQ
jDIxYujTW1OJRogBYJxnsftuanZU5u74p33j7i6f/vc73So2sJGUTgVAVyxf3bb0UC1BBIIUqnjW
hFAkm1jiuntNmhAAy3qu8q5B3p9pqsus+745VtFpVAo3M2QjojJZ/HpXJ1MLs2nSEq/bs90H7XhY
wh647R+i+Lbufl63H4n3+T3gtxLFJrVXRz7sH7ftvuvj8wIqrn8nQvAKM/CEu8zg3cblPFAEi062
ZyJxcb87kKtDIO41aabakz/F2Q1Vj0NtuWEz7VLZWIBMrwVXYOtDVDoNJgLH8sa0bjWAWBuS25Kc
RQT9SFjdDcuIfHVSM6/Rv6rKPgJiBGn/5aWJG0d2U7C5VmA+UXTHFL9oQo+ar52s0bd9ZZdiRchQ
a5Y5NOGD8BYlPisyLyzvSW5513VMJkWwTlBPOnE/J6j1uuqexTpSU+tl7mXkoNtji6vSi/8dK00r
mjZKshk9pMhGxbz4/Wvq58gLeCsl9vnyBfMMoDBKjrc9c7CSKwRxW9EbXe/xsbCRE4CdKTA4knnu
lueIJ95fZDOpsvsUbJaVUdJmKco/MP662XgIUQVqmayo4Oby1qf+0Q3x3SjpjaK3+Go6J82bz+hp
BsD7ulOwyVLf8s5muXduy4C/v72rw3m5UJGlLWwiCghC+D29Tbwmfygi5o2DbM5Lco22EAdtNbdM
M4EjD+mXvPtFtOeue1cCdLlDwb5SkkRxOqGtoqjZPmoKvL8B2r6IJbmd7CSCgSX1MkSKaWLavyqO
dkE9o3Xusy6SJKv/kEJejiMY2FgjmpLxN1oO2S3PWQBgkyDNsfMBtDIv3Zd3MtuSnUwwrUzHKNli
tZiHos9h9q1jH5Ll8bp34tZyTc9Fa9JmXJ4N66XT5JXksei/MHVvNrbHwDV9XdbmcSxicRBE3VLF
BxxNrwdW5BTrZ5NSul3VBaEx3FuVrKO9XSStBAm6HeE9zFTGHKBou79YmfXRHTxjHx+aOwzKvUfN
V9IENQeFCafJwRWGba8EGQlvRz23j5PjyKg8NwPwSpKg6aaqJl26wKAaarpGd9Orsac6x8F8zxrI
So6g6anZJ/lQ4kPp2uT1jeJ36inPi3+pDoJ2s3qEzuXo8FbaPs7vnPhuok/XNY5fyBvtXh1E0G5r
jh2rjdGDmvOnoX8xZQjUUk0TarwQuyz2QBDcrSg5TXW+B7XvqTbyh2rRDm3Vg/inm5/Vqt1ZXf2l
CnOvDmW7djKzEjK/NB7j2VDQJcrKm1QH1JP+bMnYIiQXKcIMYtcN0CUNPJFjfesiCobfr//qS4lA
21jV7y2zRLy1ndt2+jTYH6///qafu2iCiLKtanmHnAvZkV5Wnsq7aXgfyRVvyL8btgzraDsnWkkT
XEJNjJrZHANS3w+3GiYxwfGIuS0nc3skDUnpvg9VbSVRcA1hYtcWDSOer5QU207k4Cyu9VrfcgJQ
9hJ6suAu0wjBR/STUwHRBnV0U31p05shlnQMN0toPHtqtoOJD10VtNrs0wWvF4BMNjLwF+S9u/Rh
7aZxccq70LXyxCNOHlxXkm1L+iNTbHREC8mnTsX+Y6m5JbBrDRAOSd6aZCKELscyGnqO1wXUUF2N
HR8v5/NIMnjB7VTlcnm/3daqFhiLDrATEx79q6Dz2fNwD3YmAJaRk/m58zIfXkiSHG1HpsvNiQqf
D0rHVKhfMd0b/WlJj0v0xY4kcekf3O1FjKDlBLvloBlC99MB4RRGdTD55Oe/AN+ETZX/xzCS7FSC
jieGpWVpg1Plx/CE7vtLvCtviqDas0Pr8/3BunQdvE5/uq6GMrH831dfT2OjaTcOtpmH3L6zhtGr
RhDWDcuDU5jP10X9g6e63KgYIWkUzi2iPTzVjGZ2+8rRZQogYQOEN/PjByrJN6UCxYhp16rJzJgL
DLE5w8ccPCC8lgAidAlIQ+ZvpqzUkd2n4Ep0pa5ow6GQpgKza/bOciIvGl2zkwna9ol/LlNskKh5
V5llyRulCMO0eQhloE7br+IXwxY7I3oTlrTht7fkXnXu992nTMF4XPXMC1Fps0/irETWGgBj2Zh9
Hk3fmG608tAt93ojK7S3A/PlzgTPwRzS9VkHnzufeo8X2wx7uhoLHK8LSjzAs4f+hoMeyh79t89m
G5buaBTANoIeKlGMbBoMg/994VXJT0UKH7kdxC5CBM3rsm6qrAJD+PadeQLFEPIABObILQ/LmQNi
VJjYtACRoFuujCpHcj6xgVHRyh5qNFD9uvzZ2Io70L3xvqTtz/HEToVeLqEFNG0U+OzLgoQKgFWS
GmH7jRx4c//5TGKbotcnjdkWOrQcLZZD5pN9faSH0ntXrb0SJOihSgcHRSOqe8o6N8mOwNDzdCkR
BP+VtwXJ5ThCALOonc3TBEig5rvxm1so9keUqG6LKQNkhuOhd/zrHn7TJ9kYKVMdlbO8CcFEGUa1
pRyDMNPmnTIXN61dSGx407+uRAgxJLfLxmDqiCcV40dYFa7t5G5BM3eQTdxv6vRKkGCzDEAYRbIg
54zpx8y+ZcBgaWTYEdsBaiVEsFl7xDRjy+edObaH6XFsD9M3jxyhHuglByJ7UdlOai4CxdoKYybN
QAeEYKLsMGXtlfcFHiYnw8XoSQiwIdnWllSgkIOqrJ9IgsaPz8nB+GhV7YW+EVRHiidrM7iuf5Jv
JhZeZq0uXReiZwHU4Sg7Z8ppkHGFbEfF1Q0Ktjsu7cLIAh3Hcpif18teBS2uXUX7PsoB3k3OzowZ
F3Vwh1Rxi0zfXT/i76j7xqpX8gWrbttJWVIb/RL1oQ9y7NvtEjQHEw+EUXvH0/bjcfDUL8od0tRd
g1qslw3lbSf8q7+Af4VVythQDEbrFRL+NgB6C0JN8uCkAK0avCmgbqi6hiLt/Es8iyF6FqXLO43r
7djeWvpBCrr0D5/V0HXTtlUVKcLfDxUpWqjlHMZF31dnJPsAHzT2dNfgWUE26bCZhaDM/K8o4Qti
GNOuJhAq+VX+q01+GFbppixzM+VLLzX4bYu4yBK+FSmsLNYpLKIYl296rP1Uut6NG1sSOrc/z0WM
8HkmI+uMqEXHQ6nuiXEatHd5/cvvC14/ruJ4GW2l9/vuK9NcknoYktNlb47bCCSrLyP4fCWs6srk
mt195glv9tPxmsBqPHSr3XqfvHC/DIJtnv6i3TsGaZDfVSS4buGyuxRiQteE2WRy0Bo2/kySoCYv
13//H4LOn8sUKwfTNtQkLDBubj11X+IjZ1JcDhSvdb8YMKzkg1LbIfsiTwgBWdonVCt4Oyy6q8wP
g/lQqU+1KjuWxKzEAoJUo21pFSy4/EwfysRVPd1zvsU79QfI0XYVyFjT1u28+SAroSUf7LdWrfxh
mi5Lwkw0Cgj1je6DFBNT5puo4DDUYclNlsDlmw8q9jIJpg3DW76CSm9kmbxUOQSH0VmZiTwbTeYQ
/cOAetOx3Yd+koLf23nQd+lpSH2JPm4WLhero4LzUAzbYU4OfQQ2pea1JwOfjnrzXYS6LHpVPNKA
g6Pz7G9y0GyZagp+JTHYUvQaRIOZy8WytGsUN5gEipN3jTWtzih4lhFLqFrc4XEAc0c+smSPxR2Q
vCbJXcpUUfAdwMFpopw3kYz53Hb3eri7/q3413+bfPwxZRE4aOmUuU0BFoz9jaeqPVHqFbINH4k2
iCwIzRBmpMzh6qvsSVU+zPo51H0r/xU3t2Z5uH4cicsQyQ+MDsVKlaI1NC57fXxtWt9ZvlLnGyll
zUTJhxEXNtU65msgPDP1OBg8nxsuvGg/uNVRC5Qj0jRJRJZ9Kf4HrZwSthD/gwMRKh8sFQ0v50Hr
g+vXJ/tUgq8oFmbiOQrhsmi+qRx8zPg8hTcze15MjzXMuy5NdiLBTSRKV6d5gcqPlUnt6bb62KSm
dQTbvIzsY8srWI6lGiqlmqq+aXyN0TixBPuSRmsfOrU7VMYzUkZfS2aJPW3dINJN3TYJKAE1W7jB
vO7qDphjkDQ4rrkALybNfWKd9Cw+ZMq3nnz73+9wLU+4Q2B+hWNeoagtmh/mcs76ByZdBdn6TmsZ
gk+1hmnQwWuERraCshwcs9m4T3uZNmxORtuqBtw0PPKDEVpI2MEPkPIiBLnaztwbnxX3HvA0+he+
EJiDPjm9oTvVL55Crwqu3+GWKa8FC5aFSfxIm2tgaijAGCtvs/z5+u9vhuC1AEEporyc2q5DI4+X
zGqQ+xyGwQImcH0sT9FOBvy4/b0uFynoBCmTmA2tNgIo83OdfRvbz7OslczDjhg21icSVEJtzGRc
ODwiKQavtf3JVFylvY2xa50HRD2mVHuHs1hL5Ia3cn9ZUqskarCK/y+XTtYyhGBbw/eh6ckTddYV
/jSyb0Uc3eE6fUCO7a8rxVakWskyOdze6jxaPBhzOkBWNSkunb4qzrM1oyyZX6TrEzL9M4V8vQoT
ozIpJvFLMA68hHs9iIKFBOYt2Tdfy0BvPWnWSa8riMn/fXW8rMux3zVA5f+7VhOdbPQ0ftP+7mX1
t0ThTcFzqHZRFWHPX07Yg23dGlDE6Hj9c8lECD5iACNQ0gBF188MclMPr1UMfGqpD9w0KwI2WZ0Q
W9NFXPnRzOPE1OBpAQQSLOWXLH7o7ci1osadtMJ1gDg2vGPD276IFGHmE1bqaaEgYMXh18qA5v+8
fnGbzaW1AEH56nFGfybRET1uxyD2yIH4tQdIQr84KqfyVd6L33TnYJpBoHcoQbf876pXt6OtNXi/
8OEumn0/tI7fhVYtScdkUgR/ZJRmXesD2qB9FO9jrdjHphFIrm4rbbFXJxH8UTizCqDK8YiH+D6I
kI5xbvIgPFpenSDPxHhuACz5D/rjdbkSsaJrsoaBjhXH3+yBh5R9VIEelGhBa335d2IExXCMmDkK
R8zqrerFGLBop/fe0mm3FTDV/p0o0RuZAyWA9AEGWPN5IB+GNgI++pM2SXz6tqO9fDDREbGU9k4B
+rrfXq85gkvez+7CnbUvgxhFwXuWCFf6YQpOaam0TKUGZn2n+akNTyaVKOBmjFodhzvFlRMf+3nW
ktjBBqGFUT4nVVKXZfmI5/YWvQS+d5z0iqSwktiVKSQv4P7Rmi7CG1c/WV5i53ijSSSmy//sN8kL
wYCyqeI/SoVjxb0yhI2CIrFUFmwi3FYFDbrkx3WV23wnsVdShIMMzGiVpEXfpQ1soDwF5KBqLidG
Mzy9dBlebq8LlJ1KcHtUmxeasxC6R56j+aAWX5ZcEitkIgSfVzpJAsIrLEj2JrtNouVckvkQZVJa
EB6vr30gwe8NxZJYBSgTcHXLjvgZqJ1NH/ASAFHJA+zTS8x2W+X+6IPYA4ksY6zU36AE6VGNvy/p
x+tfZtOMKAFvNKobG+udfzcjGyjYTWbicdisG0/FOvaAmE7G/KAwjCzoyvG6uE3scnslj593Zbag
msh7PUJociKf3ZqNq3slrg9Y1xgE0u+JFx+sPfXTE3nHeNpasGBYlFYZy8E24JPwLisfm+XQye5y
81utziZYVagVepwxBPdsAGWRgjmc4Zfk+ngweKN9KxGCIZnJ0hdTj5cpoJZjnqTY4znVc/Z8okme
rGya1EqYYFIAcbKTIgaecU3nG1qZPgiLHjNdl1judnG9kiOYFDbJ9DisNdPX76yncD/uk5P9gc+V
hj/KQ+nOPl4LgF9SgQrqXausNtUNzQayvemI5UeDrT8lB5mQP5Nnc7wz68+DbK1628QuIoQA36Rd
NU8q9tcc7aNSeCE9V+qHsw1uaYly8KTkrXJcBAm23KRtoVt6j1LjPtwXp+4mOvZYj+KviubjdVmy
MwlmHC5Ogwkj3g+hP+vmzJx7mn+gzbS3el1yrG0tvJxKMFxs6C55zgfDjLa+09TvbCD3bcX21w+0
KUUDhrwDHYAiCIalk7qOMH6J0J6fCHBLGjwevQM2Agvnf0QI5tQ4hNUagEv8hVWvg9kEmd1j0mO6
zZLIu36aTU+0EiVYFBtVDDBxkM3amtRTlheTq8a56l+Xwv/gN/r2R4qlCm0CMxrbqI9sxI7qlx4d
9H5vR54dHjFNF+oyYE3uPK8JEzJyZZj13ubIqBH7QOODbuoYHv05axKItOt6gIUe/Bmr+DSpg2qq
nFkMr9c58wdA5PWyl1+ZDMFO9YIYvVlhUtpiNoaJkpmQb3XYJ16oJct7rGf1jQRDtZXWrFMbPqHT
YjfRn6iG6kxGtrtdW6ykCDaK5gOthhk2uvRu+7F1ORO54kWKO2FKo0RaJNsk3M5gVxKFWKtrWazV
Ggo05WB87471Psacz1ghWPB5adkI3SbT+sV2LVVwD1NpkzQfkD2kt+wIMtVD9xQ9GIfsNNxod9zJ
Fhgwms5L0ODJ1yzcSPonbG7B2jrBJoQN0DKEq79rZqyHeqs0aJSRHkzyjW+e8FrqmaOX39hPQ1Ac
u3N8orLB3+2EbSVWMIi2ai28g6CbargMiLbfrR1HCTZ/REHmOXeILi5WphP/XRXDSqxgI6yzQKSQ
gcWwAcyNjbUScJRo3XuQGdZ3KljHMiltYzGgTKTar46+5PmnqJJkvJt+a3UQwTRiM8mVyIZDmUes
rej3lr64g/mUSkfF+I28cZArQYJFAFhZAXIP+nM5n0ZY/BaoLc235YFjfRU+e5Eh0sgOJpgEbStT
TXuC4ifrbmdlOOBpc9d3/Vlxmt31QLPpMFdHEyKnkbVzPtbQwRzTuAlxaRcomqxpJhMixMxxNgdV
V5FaN/pjPvysksdF9jDLr+TKJxK3cPocrUa9AZBuYSGBacBIhpzQKQIj7zGGQErdayqFSdLr7XMZ
YLm1DdMiIljaUuSFkQNX3gfRqVv2i1uqXqbvr3+hbWWwMTxhA0zHEOGJBoMRQ1WQcKjz/cJqTy1a
Xx32s0IlOcf2aS6CBFVICrNtahX4Xlm5V4rPcfWzTL5fP8t2V1i/yBA0IaqbTskjvLnRPTekEv7O
OVsB9qEf+OJ/uTeer0uUHEqEmQ1bhxmVgYQAU5wPUWkETut8z23l8O/ECBFELZa27DmQhmV8J4tf
LB/iWOLtNk9iGDredi2bUktw2zVtnXziRlTV52hJ/TLaVWMm0YHtmLSSIrjtPJyY6UwI/tYTe8by
gV8Cd6s79f7ihW4elHe89yzLAWRH4/++ygxpotjxzDA9bQBrosoDO0JUsiQ1wnaUNw0LpajjWNje
+LsUhgGAyYh6E8zKPoo48CPlAO3EI/Psz58Bgw2M1jBQJP51O5taSRWsykwbvasizHwhm4iD9kwO
oFTAlO3s6SCKN9L3XeZKoGBiKXg6kyqCxmN0SNGOtD3FVDLFufm9LiLENRHd1u16SNCoo+wcVi8N
qLebp+sGxfXsjT9fiRAMShlo5IQ5apJM+dhHN9J4selVV78v5F6l1o3gZ+hMf6gBzKG9xN3XnD40
uuz9WiZHsFplpKMRx9gYqrBP2RwVkrud/VRa72L/slcHEgzXnrIMIZZD+ZzM34Og2Frbzzveo3gf
2shamGCw6lDRwqrxzIuuSNBSdjBr28M8eXBdCbaLn9Wh+O2uHAP67E2dNq3pL/eotSOX58doyz2E
T+E9oH53hgwVa5NDY30ywUlE2VBAL+AkDLfO3fax+T/SrmtHchxbfpEAykuv8pmV5W33i9BmWt57
ff0N1uydVLPUyd2aWWB3gQHyFMXjeEzEk3rKgTDcBwQVH8p622K/ovJid57sy6elnuCSyjOeoh2F
ZNYN5OW6hBhyV+unVT6laXRlLK91wXu97sLYb0/K+AlzWQSMi2i02t6fGqz8rg6oQvwSFKEPi7e6
dEJaOKR298rjn9/N1c63yvaeCyEpq2kBTqpBjoXQe4XpVs0C+oundOTUHDhuhGUzzxUzkWIRolqk
gWV4p3TXly+NY98m40fWQpmLOEW81ORhsRull1ykP4WlRXNjqZH5elncvuc1JYJ8EwDfLNdqnmH4
YFBQ6Oq6hxwj7emxC/3LIvY/2VkEY3NjE1ZkHbBbaXbHWb1uSu/f/T5jYYNMMH5XoymroKagZac1
/OvfCWDsCIs1cjUamAUWxL9WUtl9/e2ygP0kSTt/IsZ0urLItNxEj2/0MJFJET0lt0C9QvnZLxbd
mV9OvZ8qVvL9smDO7bNLX2EvEBAzwR22QEGPpdYuhtjJ255zQ/s6/c/xWFiN1FyyFYgDmD/QOxuY
Y6ICJtP18XOrz8b5O7JrXrUWVYlJVQ2EhegzY4lXjznEJ/QqPjrV81mY+FsRUsZrRp/uAOQXgzZQ
fc2rfe7gE/2dS3KY8BsXtZSB1mrA2hHKgJRgpQ2m3AZMM1AGEoAnDNzyEU8b6L/fBEfFyAa1ymvg
1Nj1ibZLsT12XVyPqAyGP1orcyKPu4bEUw367zcys1j4T7e57t5aM5iNAW9etMm4c39/yNbPF8e4
CVVMsSuU0mWT686lsA2ApVtfx6C9mrzFkaxytuPngmNgXKmM79B1tEOKAtl654Z+fwfemiCZAJZL
WbtoHTJ/RhmQC0bNu0nGnyyKuCiKqYI3xJe9zpZfQ4fcyT49Zuzm4MzJfR6l4R/eJf98X3bap5kA
td2MmBuIT5QQrfSMA7nV8BYC26DLKznupzZnYUw2b2RzkmULPmvVh5gdDXTlILQPremNNUrnvJo5
TxoTkxchK+tWRZGhzE6lfq+at0v0qk2ZvQxvWOx3Lztl7pdkXEyUVPpqLCLKuLNnYMiye0bTnYI5
1w+SJRx4nM/78nRJA2EUeo7ie9K8scEZCMGClCkDdJQyzeSecRd6vUuJnCLnM8CJxkYY49eEMZ3J
1EKYZtRPgkxOWN58AnsKJ43aTTo2YhhfhlZakkVAW3aI/habjwavL7Sf7W4EMI4rjPQ1UXt5cMY3
zY0PmG0T3wk8jCf9WsRsDrnDPv0J8NtXXMR+6qk+hIaNaMaT5Wk4CyYlKM1+CbfxHeUCREflZoG1
JU+i29xStKXE+5TNbcQyrkyQ61BEH4fCCc/HWp3dWCPXnaofKxK7S2E8mFnCuUWuajKOTEjTdNE1
TC6OHuCrPCDffE9opwqphAcUx8HjmN5u1D2fkd2ATDAAMEaKRqOu6EVXmSvcJP4KuAfF630ltXm9
sV1HvZHH+LHI1KZQM0RokTLZWXwYp6+d9vPyoXgyGO8ltlgplvJudvTeTRU/7jxDu78sYj+B3ZyD
cVnKMi5zNsGqKxAHeeKbYmNjxauDObaFa9RE0FoEjLb3qcHFjVjGmRQFabOULpDq+dd4+ZpPh0+d
SyO6DtQKSWGxReKlnDCk+D5+Hj9JtmDlXh+I4IMDiBVgGCipA796+QetP0tlbqwXsqLukQYBjUb0
ZCc6ht5q0+CNgjYXcmTfU56FMVcnStk8tpUKXC59dOP1pSm5vpIOF3x0WGcRzDVV7aombYdBsvxA
eW3EqxaDY6JbX/P0YT/d0s+SGLcP6sNOjsSC1iAWF6HMEW7aVxQgbNnWPOUqdHuPy+K0+yLYyGQi
QW52kTIs8BlCMLjg9/aNe+J2PrbCrgwnOolH/Si9hdZ888k0aCOaiQTqmgrqaACjy1Blf8glYJo2
V8WyOGFsXKdF/NXUwqfLJsFTFyYKdJhLVuoQuVAfPnWrJyWc99W+tzrfIOPx21UBUWCrI3CHr/Ha
WB36Hx1vcpdzZWzBCAP/qQy0DNSbfeMIWHc8AYDK6vMGQnfzxvP1sMWiVpTauMrhnuaVPGVqGajC
ei0Asj7OdJ+knT+LC6eUsIsCYmxkMr5DXEjdainMebI1v7yLvuk/qgdKHohptkBcwC7W48kqHHOw
yNFsksf0uH9/JnAyVPCfGApzf5nWN4lWIDkp5VM3fmnJdSn8uqyC+/nPPyLYqkUbmvXaqSDsWEp1
OJgrRv6zAdtPYCX5KqV1+Shj8NK5LHP3KkF3jFeTBvry9zLvJkdWh8wcCgznOIpKrFAJsuk5N7wo
uk+EXxnmwy5L248AG3GMlYVRGWkJXbavjeWuqxYnEogXapGTFRjbwbf38kS3s1nHKtZwFaq9Wysr
ZwqX+0cwV4lZzwYUr3Bsy7E+FEEKilfxvjmkqAQA8Ny+fORdvTE0NL5VRdIBtvl7IaCW5Frtgevv
qC05RmkZZOv43Ew8lKhd97URwzjrMGwLfY7H2RGG1uq09tgM+sPlk/BEME65KrJVKynjChaFXTBw
HJbEeL4sYv9jmZiRBoY07IyJ2XkMQi61QLoVr3c9ccr0kfBAwnZdJEYE/l8EPeVG4fMMIwKSNA1O
+k48aRz+Oxe535HZyGHuvUjFrjGzZXCI+GVqbpb0pYkeZP05U1FuXZxmwUCx/DAJX9fsKi0+dVXn
QzLa0Ewk7hLKGtB0X9XVXXqOCe2rwvn3GVUYJmmt0xjPF3Hwp/KkLZwll/cplA+Z1ebrMX5CyUap
FxV4+/BaAqqJGOg3FP6jv+aFsv337kYS4wzEvhIjKcMrQvFpX0dprfpAWVYFW71ejzW6O6otBelV
4vG4afdd7z8fkS0s9WPfavkCTRyFb1Jx6murmWwxehvkW0wtXDasXUQV43xMdsa8FuZR08IYc+wH
ioJGEVVALkmT1U+WeDeymFCthSPK/tV73YVSeHV0K+9ad9UjJe0arnjADxyLZpfKwnjOwiyEuPxA
y5+ZTwmtpeBzlWvAWVK0RKLILEiC3MfzhE0EdLC+rmAk0wE/JtiNg+aMiJFL/vjhfot1I5D5joAu
CNcxnFGYeD8YBR5LPcEOH0VbsiDRo9Ra/EFT6hw+2N5GLOOESzGMSCxiSc8k5WtVAdtNk+8Scb1f
0oRbm6dnuCSMcceLofZ5qqA2T/egiUsTujFQ/2aKDXh70PtTVZujMU5ZaPKiaKlbKU+xP3pADfXM
whojS/sp++aRBE1vEd4Zed+TccZrJChTOKDsKQBX0XQLTJDOpT+HJSfT2HXKm8MxTlkis07mAYfr
sbIXHov+M8Msm99nfPKsR6pWNahNSxqxlO5rmHe2yBsh3c0ANkIYd6ytRhkC1FVzmh4QLsMXvboL
B8404n5sPgthF9qG1mibJUTS2/zqgtGbT9U9KnC6Jd8Lfn7M//pUDriRx1TD9HWJm6ZANUwRv/Tr
D7nNLNV8uezhOR+ORfaRC8Co9RLG3+OSWGAfdTTlRMSco2P74XJzFMY5aCDPmdKGIGh5wo/qFyUA
Ea/mysmOiY8q2aH72dzSwXPtijfru/s62khmPIUOZNUSU5+o5zSqFYpu2n5RpmOu11YkfSa92Yhi
3ISpZ2CUAvMDWNCPpfHUmJyyIu+uGI/QzeYsAY4OkaTtrcg4jfgfZeAcYv+ZY2qaKWMRRcLr7vdM
N+7bDi+ScnEG9N1p27P/noA6XvALb7jiVov2z/SPNLb0UPV9OSQxagIU2FVGW7e+m64p3HluNaf+
QWys3OdF/n2Pd5bJ2FUdGdMyLc3sJOENSFWw78jbZ3svjH+MT2cRTAyuQIWcKBmGSdHnvNe97Kj4
AEJ1/p6v0k6mO93RIvB0oGD1dyZvzGo/dpzFM+Y2gOiiClOMGgtibCvzIc9MeySuwVs92zeusxzG
uIYeBxVDmHXeT096odptCSofuEQTY5EC+dQc61k1TcbApjBthiJG4TSsUitMM6vsZaubfl52iTz1
YMxsKhW5GEe43bj0pvGezLxyG0/nmYiri3E8KAQ1PSX7NWYP47hYZfHj8iH+kAWer4YJu+k0VlWk
gQhSvaVPoeZa+6I+9BaeRlbnwEVhbjG8yV7nz9QrN1fEeA+CVSM5KpAFjiHwpqcD+FatMP7CORzV
3z+b14f1PSNsS1VKkLtrX8P7v7P36FBf0SatdsUfx3yPgpfkMR5jUsNYmmjFfkbfTQWdS3yXH8YD
/v+J1hXX29kLUTilgM06IBwcQNY6mlV/SwMQ7h3yG81L3cjhdT4v69GHhb9Sk5R+ERC7SfUym09j
XAFreXI533rvvWkSIqLYJwNwhsV9AXn8PCwxnoA08V1/CkF9qL3Gn19TVP480V/t/EH8RlsxOscQ
d0PRVjSjw9IMMmm1QjFkSQNsTwa1R3fzVg0HxmYQH4R774Nu5THKO7fhfwrUnfjUti4ZXxODMyXP
EcG+3hfViLVcxJFEDEyOy0meJFuKOPax58E252Bf7YJJ6hnUo5hhq9SD3Ip2o7W8UgvvIEyEK4cc
kCUEZYjWUY4GYhwdvP9RHMYjneVBSfSK13DnnYoJagQIEHImY6JGmof1UNTA/JWmlUfnxlM6Fv2l
KMSZxBoOplr5wTjSp2VyDTK0AJhyzmdSke1N0a+8KSsqS64VyoiacjHd1uS2Kg+XrZd3S0wsW6Wk
IHkMzCFD1oIGlmMo7dNqmtZlMXt5wPYYTEQTiDSkNUXPhjfyhBbVy7i/xZrwIRtFz4ibz7zEtvIY
x9CbgN9dW3y2zk3vsqvhOTyo13MweM0hd/PILnrOAXm6x3iGZcrUCgq3OJ3sK4k/Zy+XP+Bu5XJz
Ip38rghVV6vqnCCT6lRix8AULqZgWbwiOqalUxaHAvxk0spLEqiRsnHNJLKqqZhzMhUWsmddJ9kc
daSpkw10EUe0Kr8PFIsCKwkHHh3Vvi6ehTG6OJhT3ogCgnYa+6nhET0QeFwU+9d0FsHoYUlMQ5Nq
EwFDOqb5kzI8Xr6mfT0//z6jd4IWmwkqfYMTdd8F/UVrb6IWSNPKL7l+vixpF1lkezWMxgHuqhvN
GRUuvBxOUgNcKDup7BKutbFGPJxtzeoO83OT2XFkD9iZLS2Q6I0pR/F3ix6bv4MtekgGnOEcDhi+
gIrQOZY1MJwfigVQEy/xPkMAtJXGJFq1VGZl0WNOrZbuxuUhBk27wslQd2vaWxnUKDY+NxyVqMsl
KD0lNqKjCZSI9Ej5yqSAu3SyWzvcSmOilh7XSU7kFrvvjyrFNnFRqcTmUP49OQi+EpQ+r+P8B1fy
j5LK1Eg259PKGUxlLYxAAjtP4RY+Hfig/DzcJgjHfchM9DJi+JRMwOMdux+H/I5ylsQO6GrBWVJ+
5RVydoeqtl+S8R9tZkRJS7t80YuG17TkLtepE3s93heW7FN9xIDHHe/NuZ/+nr8m41JSJW2kmlaa
1abyIiiK6kqpbstGbcdJ5XOsnuNgZMbBoNOOugx5t3oMk9jDQ3UPAJTq2YwszJc42hs5tXZjWCky
Bh6iwB8yn/NRGZejFlnTgzKVFi2ab4UbHXure9Nopo2RZR5BL72tC6GHXRwmjb5GUwQrTJLWTwho
YQz9vir7qy5fA85X3Y88eCaCuFLVdRYpbIllJIozSuniLSVhL4IGXsx0f6zH7A74Atel/bm87iyR
sUFVrGetUw2MfaSnCYyV0SdKgSY5/z5jeXFWDinqLSidivdF+l0w+Hvx+7H0LIIxt8Iw454oJvo5
meCqRn699grnMfQHjTvLYIxrWJpQh8+nGkdZKOg+NLZ8UA/OXeELr5y+L01EDw6rXYBKYp9FDcmW
GkhTNNsx/OGGZvbKYbZFGyXvgDt7t6vgG2lMmKmkWmwJZRVbH7vFohXvxgYsT2aDMnKBUBTL/OZ7
6fMc1m7lx9wIZiJOAzr0FHEUD+YXgHF6oGe5lq/l++hY2H/XfySLfA9vdM6LcFdfNmIZlR9kfc2W
FgY9RldD9KDpHJXf/30Z3CT4R1ElxjvlJppwtVlrjhRiAMgY5udEqHgOeNf/wkv8Rwib7WihQlqp
w7dLF801CbCnxntTIbbZJXY9cfzS7nCauZHGZDuDXphZgWFhqD8tflf+OFq1R+Fp8qvhbUlA90ms
KYheg79R8ngWsRvbNvIZFVUiEoYNzYSmSbBqwe7TQAPIuPxNlInVTsTm+GGqeR98/kYeo5l1n5ZS
J0gofjwObn/oUOhP7PiFDvMW2KbimeCu29+IYzSyRBE8Kgw4SWFU3Eq50oQoyMTvlw+1b+ZnjWE8
cYHx0qlJCPIDbbHM4l4KVwrkX5NPtFG3usK446bIpySnhyFl78jYgF3RTl3Vybp8HJ4BMB45SZRQ
WxXs2ypmZye9YoVNIJuYteusqSucy8L2L0iXCXIasCyyyHU6gBnlFVbmiLFjpFdt9liHvDb6/gNG
PAthUqqlblKySDNN9+keaQc3nF2bgESpDpUH6F1emWr3UBLB7rBkiKKkMQqhSfI6x/QJk3ftKcnF
Kw04dgYXVI4nhtGHVI7XrieYdTa7uX+Rw6i/X4DFA0Y5fUhVjlbs+t7NmRitMBt1HgQFwhbxOl2v
o4Kz2LLriDa/z9xRUpn4jwq3O6qKfDWUTeSOwpTa9bCY/jKgjyAPVQb4t1FRgss6uP8clBTRECVV
MTWWcaZCzksADEAn+7IHiku6+iYGnP6b0Zz9z3gWxTgkZYxnIVYBCVAVx6oNch617b5OnH+fUb1a
zrMqGbHnCFywA7i2XIM0V3PX+Jc/2f5tncUwqicIwEwKG0BhmOFyLw6yLU7lLRii0I/LM0sUMz9U
eFvt++/ozTUxKjhnORY4ZZxtRANmxiBVhsUTQL24mIanIBz8QSre12SUUge7F8kaFBmrEpM+2VVV
3qbr0+VPydMIJqnpW+Q5Myp/TjN+K5MnreFl2Lvh6fzZ2GeWmeZLiOEYACcNVtJZkpu4fW9Nk/Vj
dNHifyRB6dZ2dMvzgjy5TGqTSqTMG8xjOmkLpI+xsoQZxNEiwC85aSFPEJPDLAUQqIaEIlJKp3m8
EYGxNjSB2vGwXPdfD5IOeCiJYhiyIIZpMQvgwDIxBmlaypFyffRX5GeI1R2KQq/xStz07/6QK23E
MefqJTIZ/fsHPK2eiu6KcpDRa/s3qn4+G5OY6VVjpoOJJKatQ38u10AZdSfFSP1lbf+Drz3LYRyg
gEeC1GNLAUXN6oYSR4cBxfhr6Ur0gSNrN9ncfEDGGQJtTU3mPAEOhi++ZcEajICJzw7qkba+I4eX
S+9b8vlorFPMSVwJCZBQqvVe0R7KiGPJu95IRv9VlogEshLGU6idVCHVHJCr9996XbI0MvhSXLqX
vxpHCtuGkKIqSlcZjRw1+zpkP+T6rm+fL4vYN6TzSXTGNZB0GSQjxL5KeULZ2kpQoUx8zUKXEiuE
vKbD7rVshDFmNE8jqVIDsSqbHjrzNp+fLp+GfvYPZrr5fcZyGmOK12FAUVLxQ18NxkD2u0PhcbV5
1x1s5DCW062pDOrY945X6Md2/Rge2mC0JVQ9F6CsOZdPtetUN9KommxKyNghkjQ9pvNDo6h44Iru
AGBe3GlJVDlhko8cv8ATx9gOsHzgGAy8Q41wsub5Mao9ZRaxEs+JFfsP7s25mCRialLJJFlIkwjZ
M18pX5h2AvjKXf4IyHYs+cvgfqGFmQoDdl7tDDwvwbMvJqfQ6jwGCiSmESXTDtujUthmwanD8EQw
jmLOdHCumXAU8WDewJnYXWXeiKrxKf96/pYfQOqaNpMmGY83Tbcp8n3kqg/JAQW1I8VNXl55Osmx
ZHb3uJmzstQmTBbJ8UO0HFWBE3H/oBwK6KFAL6LoMvPhIrEheTrTHm9sD64KlrzBpaPleC/6tVta
tF2z1Ba5XTzNW4L0Onq9bHX7N/fPH8Dmal1TAb6TYl2JlWENQCRrxBs8fji2vf8dz1IY97sqYpVM
Odhtxukl7j2557zl9o35/PuMx03CVGtLBZ3sujsm0u0qVGCGfskE5V+eg/G8im4UcqdjkkYaTkt3
zDNOwWX/xSGfD0I/5MYJRnU1hmKJrkHryG9JUKAnDybS/tf7GoWvHlr/UwUrWTclQN4Salq/S5SX
pen6CMuipn4An+sSHgdu93M/kJxlsL62qrMI++cg/MMm1s+ijZsj2IZeUmVVn2O9FCwNjIC2kRWF
K8fpQVTb7noQi+E6MdXUvazw74zFH6KnAtICFEoUETb3+4EBSlqjrbeiqIW1iuEFVTqrBUtl8dD5
0VXjY0wWjMZAFvByCxUBS/RnwDveZM5nyzabP4W57UkM86Uk8Myl8rMcggTTbSt2dC4feNfCN0KY
C46VadZDhdYa4geyPKnpa18/XBaxn2NvZDAXnBZqmdCCF4rKdH47d8wH5Vbyet90eNPbvOMw4bTP
uzguOkxkpbURRGN7aKEsaVJw1GTXo2xOxATNdVjSeOxomRpbzYUKKO3eysS7KuN4rp3jYOZdlrFC
CkqhDzu3UTkCmjtE5S7u3gyAe1b3kvDEuZ0d8/tNBnM7U5TMYqLD+yp+t9qUUN60G4zNRbb8zH+F
759IA+K+Ae7DD4uxY1UvgqrjFb5iMApXg+UYKeT44V0Zugy8RMx6A22OsWEhVec5aRrIUH/m+XUk
3rUGJ6Whtse4CRnO4R8RjG2aKdbb23Wk+OYnczrJPJqbvRoxBOgi5oNEFXzGjCJn4C0YZDrI0LnS
YoV+6cjAJEN+Hd9o8Tstw8wdrKETXR8PdZbJaPVQLUse5qDvIcfwKANDJcfg8IAxDe4G4o79/HY6
JrEhQt6siwb6hehlcJVrGRzAFGEfYy/l1eBFP0sMbH5uOmQrlh11NVKtzDUZ7db+DUAgOGLoNA6o
stZ3xD6D84bYV8N/Pifb3C3ERiMUwdsBAdhSPBjE6UJORrCvhmcR1LY3CYESGlpXpbRKUlZWHL7W
My+nprnXBZ1gd1LVSiiESHtvCOoWZT9fg/qKkooBipcji6r0JVGMTZVmLc5xjmEPwNEATVW3FOml
0K/H8IexLJywx/tw9O42H65vqijMMZruZMoXufwpTS+Xveru3RtEVVTdMIGXwP4+UcGFFWO6VVQT
K09vxfIvw/zy72QwjhuzKrNZ1WCbG6VqAUu8ZjpZKkZWV4epd1nU7ufaHIfxRiLp1KGR6Q5FKVpZ
ntpkVDjWspfcggj3/MkY7wOyIL2vMpSrgC4RLPezRyEKY6D420IN5PTUnXor9i+fa9cPbWQyfkg2
OsUQBOCe6qPpADTHlcurerleCt5KK0cQ28Vv19moCYmAaqF33jJGfl0D8VH9ta68dHqPXWf7HWXm
NRWWujbHKu4KTdm3/KA+FjfCI9rMQL8PPVBt6i6wSNDHrx5NmHHyX4zFc5T/wwanOgphZOLVmIm+
Xl6n0lM/c+omHIVkW2SRUA9Go+BdIqq3MQG65Cd2Dn/7iowzMjAqoyciHETnVt8yZP6CbX5LX1AU
dNNjy0U12A29Z0Vk5xYzMZKlUUdkUm/p2JEYRM+qnwLxiFu2o8nPBy+7kcR4jUoyjTzXEZXyU/5E
sz31Zjxq1nBS7Rr4Srxq5x7g128fknEdhp7kaa8S4HG/1ak1/FpcuvyvPyhPSWVJb0B1wp7OZ/bj
f5PKOJNuGAiZZ9gbRXUt3MqPnqP5OIKWXEVlv1nBu43Nb05Q4Rk5403yGmVkASBtGIjoJqsvBXdR
o+tVMPwlCl8ue679BNEAzShKQzJe6EySO0SkWSYNMF/aV/Mxg17iXQXm1NQysLX8gMnTIw8qd9/m
zhIZk2hEcU5lWiWvZTdfHmq00DhnorfyUTfPEtio2YzZJJrIqikqbunMQRTkGD4aLfKICR3Mpy1X
rZ15UzDzzH3/6s6SGasACU5sVAtG46Zjhwc9KNAqW3yQv8p+aSloAuS2fOAPxu2fF4iuOshJMEjL
uGpdmYospYCdoz5gYzVXrLTUr3UVLjoyvbouQPpd55yYtzeNDds4S2WSxr6ZiWH0KMeSI514Ml26
SkQ5I7jT2Ptf9SyJ0dEwnbtl7SJaryJ2aID+ByWrqrFMd7bbF/1b/hDBGpPHT1AA/XZCRlPHKm2a
OIE3FY3bST7G5c84CS7rKrXlj6p6PhqjqusymB3mUXF1QF0QgwRYLRSOl/tS2je6sxxGMStiCHpv
4hOSYwKEB9HTveg4WtEJu+g3krUAMfHywfaaYb99PMZhzxFZ+rnFx1OWQDnKTnJsA+GZiJZ4rG+k
gJeC/SFAnE/IuOoRIGZxtcBrirfRN0oRpQfY+wkKe7Sxhkw8bHJyKbS5QhlXrbT6jMEdkIfNbyKI
pymqMuXIzWzpsTioL8RKuPMH+x/WJEB61EER/WFcVFNIOMvloDltZaHQDcp47ctoK6JDV8QiD1R2
l29yNw07y2NzTiPDjlhMgRpL5YcYWjWoUyQukPlu4rIRwrgwYBkued/ChWF31NG95roO5KPsLkHF
Mbj9K9tIYtyWXJWADk+wiNC+yT/KO+NIv6DhqNdgG/xFWflKrprs+S9VNGQFxW9R/1AMFjqzaVIT
e/cJZtqB+hAltpj7scCdCNz7iltBjMMi2pQkA9q2CHwGoHyAXusLPq2P8rYA9lpK8lYS47emQesw
Qi/QPUX9hMVVe/DDFB3vRbCy5+i0/oqwW0HQSmoRZrNXPijT7jtv+xcwHm3G4rqhznSvENXgwYWf
cRtfOmi3BDBQmWMeeFAve656K5BxaIVajWo84MgU9R5YogF11TgiJ67Sn2EjgiqpkogGDRYX381/
U1LIE2KIQ4LthEECa6lM3CavPEM3raLIXSIk3v9u3VtxTGyVh1BrUbefnbm5100DKvqDZG+XZey6
rK0QRi/rRczCcAFkw2SXhxZb9nNQBvr97PYA7eLB3O/5KxUfhpjIhDSgk+EDbz4gmTItW2KsXsTL
VZICM/OhkzmbdnuqoEH/NXDqSaLJYlgqZVzpI+CU37lBGkC50cZpfOR1zWjIYlVhK4ZR8Qob9W1B
Xx9qd4zQLpJUS5af1e5ujW7NaOFowl6KAFhOjRAV/yWzWJNkHDOMYiNFSDTFUqJv5soZ9OEJYLRA
RAe4nXS856vlNgKwqMwppu+q2fYEjFOSBW0uMwPRGJFRRWMT/kC2eksDlhBQoUlQ82bKd4PJViJz
Q21syJhNxg3Nb7S2XtxTGIfRHk7kp+4boIsBeBr3kbH3HXURXQ+JYCsFXuJ3Be+Lvuialg7M1zao
xghewsYX8li/aLfg7sMMmMmdAduzKV2CKNOU0W1hbUqNsjReKDu2ghKhlOZWnR+b7pHjJqivYfV9
K4VJ4VCI6bvUBKAaXdqOAo1uXXqC21vFAQv3j9ykmCYVl+QxHzIB7K2pVHitte+ZW+0lx/oKzHeu
9Mrz6rt3dv6AbMuAhHiPVgWyjjX+NtWFlcm8tsvuFdFihY7MUAFJ2u9aQeR1ARM76p5F5evxk57Y
JQ9FdQ/8CStmZxnMBYG9g2Rijj5i68D33Wl24mIkGg2Q5DmxqQ/MnOQxe5Lp4K3D03tqSx9uCxwA
71v9GnpZvx8w0eQoEUr0sVPppIfOkj9onSMKnPC760RQBoFbVwiafu/LupvwkY/DrJsNSoK9h4kc
cFGMgXZSMCOTuxM/G9091EYac2t90bT1SJdwFX88Cb3VZ7b8fbXCL4KtWHRaX3bl2cpBydTZl61t
V1+AZwSIOAPpBjt1tLSVVkYC+rVic52v+KJ3Svb070QwqfYQlX04qHg5kDB5HOPGk9Xq+zh+YvSM
4vfIpimB4FZnA1cuG72YKcguBPMQNW/VaCMJ/sQjaCuDiV1Rq9YLyTEyk/SyNZjytzLFbqVkcncc
91KLrSBGy6cpFJOmxEiAak2ujEk96TifGjxRMp/iqqWB4sBD2SnIdHlzaHsasRXNBDOhaLQmoWNB
hvaWqoe1/pny9jh2i0ZbGYy+D9Oo6mqDrkKDEuBDh3/cUFViS88UlOfCGJjjS5m7q44XjJxHzpgv
Mucqdy18+zcwXiyfqrrIIzzHVKs+0arLeJXZxUm0Wyv/yg0ye2+yrTQmyJAkHHL4tL+3cCZ/DMKg
OYAdgEvfuxdiNoLYEFPnepoKHR5/0/q1z69bldMr4agHW2WsZwxfluqsOXmsfDVNgPEXkxxbadao
zmW/sfu22x6FcRyN3qVKDsA1vO1Eb8TclHwSr1bsqljZE9i/wPbNw5bY88NbicwzSMmTRlQaRDZZ
iq2oCDIi22V/EkEWd/lsVMHZKGZgdVPGe0jU8Xr4PYqRWIlh4KiaNkoIuIwiuq0l8gZuG8sQVPRc
y0+M/qC2L0GUBMR9lpqiHwaUO8IeAaYdnpY19+Vx/VmEtXf5WPvKdxbD3FixhkvWgf3TUYTTrPrl
wMnteb/P3E9rhGZv0gVbof7SY9Rinjlxf1+7zwegf8Am7IPRtlbzeh4cvX6ql5MRHmee89sRoRA8
GTU87UW8pem/34gAkC8Re4IKfaOHdm1+z0zNG/KnyxexJwQzh5jzNXUV5ByMc1MKtUWFEEKw+mIJ
3Y2k/dD73LkshP4Io8SAVToLYXxaIuf9iOEroBFVoVNVoaUleDIWQEjTxIDkpVXoC+fJzTkXO0Lc
FAOmsiv0qdSxrbG0JqROXygYihgMjaPL+6I0CRUEkPqphImDSTSOmqGgFln0oXk1DCVgiBQ9PoCt
iTeyvNdlx5c8y2LiYUb6aR4qYLJ17kAbRmDTAs5M4sZ3qJgjua4BsGDHV5hauCq8/LnwwAzCiYc7
pkUxsujmjSSLoJT5XS1L7EMrRQLN72XJ6rX7cHm8rC07Lu83AcwZQRctZTltimVt7akmUGGLOGhE
1ZIyvMjLpuHivezr5/lIjBEsQmjkBfUW8ak/oYbslgcF8ESCPWDqFtXeQ3+sDuD04vZZeN+SMYww
mgqDLFCdkQgop6FBNcn/u6Pafk12O0HQ1zhf4EaAnUassbwvYnTco8PlK9ubtf1NChOmRDVMkjCC
hVOoffoGEn2aHxEwk/EypH1z++eyDCZ0jGMipWuIMUvskExW1InHUO1+1WX3v+cvIDIxVaw4GkBJ
YcsmoaK24KQsBieTvshGaenNXZtyBuno/bKOUVZMQ9FFoJZ+6M0kAIJI8H5FQRxLUzU+WwfgPoU/
+Ei/yQc5KA0CDUVTUbFjrsfUjEEkbUiHbceTgpEcubXJre5TWA3zy9JykhaJhtdL8pg70pZUMQrg
OaIyM7kAhMUkqQi6uvw7cCRLQFXpNhinFkDOYPP2LnEiR8Y6CWeNZc+2MClLJB1PPeXDnmBZzNo4
K5g4WZcbvXGX5fWyzu/+vqmoomLIwFN6n5TYhOccDA89aC8HpIBOrj+Z5bfLv7/37lAUohiSpNPS
8Tu8zUZAIVASNwGWq9/OoBBtMKnaXuXW4pVuev8Zq9oKY1ygAmoOcGqiSAjAhueowsBK0h3GJOFo
xp7xbsUwDk9RS01WRgQPSTWsSfwrlF7KhGNUexezkcFydeqdXlVpC6A52PbzAj4nXxqV5H9PMLeX
w+blcz1Ebb9iMXDJjoLhxTnHo9IoylrQ9hD/R9p39khuM93+IgHKEr8qdZienHb2i+CZ3VXOWb/+
HvZeuzUcWXyfNQwDhgfoEsliVbHCOcwNKvM2CrKWOnpDBa/XIQlVK9Rfo/l9W8s4B3K+yUslE5sq
HdH07eTmczx4dfURyO62iLWeoU97RQ9sISMSa7Eeasp29KhrVoZ5Z1ry1hJr+BjdwktuedlT3ubR
RS8ElpKQBQLtG62EkxwcWhFInroVkp+chfHkMKGQWIlq4+uIG2hNUdWtbA+unkdAF+0nb3aVn0By
sSPu6nj6zcRH/aAY/ShgAjYHRfggurNuWtsLW5eANB8ImTXMjzH7FxdVGkwSukxi7RTPtxLP7f2L
RlwEMBtXq5lZzwKgtAdQUVDH96oFVvzLtHxLvQrvjQOvKX4NC0xFPR14TRiekFAu/awS+TCVXZZi
07pjfAgPVGhhJ0ia6pZh03AFmugkt7ySHD2LL9d4IZa5xqaPJ2KgFLqjysV80uM+s5ETEdzcBMSU
MKbiLtPaxts+vtVobLlY6p4X+j9GmGabfEwEtsi7Nw/JfbvXLYBLPYn7hmNs149ysULmcs9JVAhj
go3taee0Q9AnJN61R8rqZFMu5lzjuJC1YH25OEY5xQAjHIJEy1lNYdfdDTE+Buk0TbnbGN+59pGr
OIyqDnEj1CP1JuI97rjdACvPeChPtFrYXkUobLxMJzy39uHAWecazOcnlWXueTkif61nyK+mpzNI
2E5w/X1im+jxxIAMRQnIPILeVl5bCN3ALZ1lQgH0YeXI9ufwn0FyWym1VWDesSt1TnxzxqnbksPE
Ap3amHVMWVC11FaPwn5w6zv/l3JC47iVuf1VcK25gWyhMx+DR0hfH6YrySWGDeLEk76f0BzJQ+7j
KTPbu5SPaRog0uucMUVJcXKzvbJvBnusocyx1SDVd8uzTJzdZvvmyzlrex9zDk4mv1WlV/qvHY94
ai0/utQktjN+bMbSrETY8xItYK7qNs/9HmN9YF6hZDbls/HGrUtQE7NxuGynfEPkGFPDMEHjx/SC
a7PLrmVAjqj74qChl5ZnZ7lLZMyQCSLpOqVcb+q1fAzf4Ied8mo80lYL0aluBS7nxBqTEzbV1HQd
OToCbsDPRlYJzLGmjwAYvuLF+EYH5KPv+ltwHewoEk76F1o83PhaQP2H457pL3/d238ks1RB0lwF
uQLwEGeWBzvKjv44Wkn/kGiTlcUnLdzLasYR+S8u5SKT8Z9Eb7owplmfItuZO3SDugDRRKOYEwNL
idvU9C+27yKO8ZtNWYWgZQKaSOuIN/nB8MrH0IsA+2NawS47hHtktjyBE9OvX8WLUMZtqjEK5RiW
AWqYKd11lW/PSWi3U/227Z55YhhVxeRrr8UxarhmbXqtEe3FWXCmiBsF0D3aUhP6HYsoAHWCxggj
UNpSeG/Kea4K8Byjnd3RFr+JqyI8tWQ8ZVBKajRQop34AF6xJxXVfgoOBWQRhz70C2fwgBgARgw+
L816THA5OcZV1no09YIQQMhwCP3OUnvRatqdhslOIc8dkQfguRogX+4+YVykNM+V36q4+5O4H/Wj
n3Cy1+dBva2zY4xL3wgkl3swc0kf9UHwsKMuwawq8KhcTLHc9PZv4qLpSnSinfGdMo3UO98VOJEk
PbJ//wzQMnxWIXRtllLS4RWKYXALk+BdflLRdRBzWR+2dZWwCaoxFmrDCM66o3iZS1ksJNunJJ1O
apfO9gXkGDMiMtalnpuhrnwgtkSmXR8w7udFtlEC9x5xhsdrN1h9AsioDshI2+PJw+imPulFkQoN
2tgAYC6Vg5NqumuazUNhqM+gXX3mLG7VvCzkMbrZ933ZC/O5GFqjJWUGWy2IW35G4EkYTi06ASi9
4LbMdZFApESiFPWqszYvLM3cVkB/zSn0HPFva026rarazQhv+GF9Jy9iWANjymYsiKhNztPrEB4b
9EUH0g+T3I0FxxOshxN4+/69IubQQt3MRkVF865+3coWRZ0zAZxl+Y8DMDgUcIIod8rT9iau9Tqo
6kImc3CZWQ5REKJk1Yi9/1RoPZBZo5Q8iGpl2rEhVbupirKdpoH0KS7y3NZm1be2P2L1wi++gbE7
SjK2aSbjzWFEcmcbgmIHZX5jmsF+znmNFatG9CKLDbaBZQGogYxinQ7JrWI0122Xc5az1neOPTUx
dqShBoduxM8GbMqlSM1ENPfGB80zXotd/Ug5FROM5s03tEsLBA0BJgFNu9snt92eF6qtJ3EXH0A3
YXE1zKDop9BAm13j5sDdc0f0jsS/dCt+wBCsN/zR220hjvH5lVTKY5vDMZV6bKWhBoNzNc0P20rC
XRRzEQ29S9q2GpD8POL15qWe/qZcjzYCz6vAMXj3Yl1PLmfI3EWJxFOkERMFH81CiwWIOIMRsUW7
L5EwwmMiRpGTZ7TXLdpFJnMX8yGN9a4CKMDY7pPoRTBRH3/m7OLqE2lxVsxdA8KgHiklbV89xiF6
t5S9eac89BhRk2wBLbMYi92WuLmRmsh689QYmlnMkapJhEfRfNYKb/v3NzcNv8+8EQw/SQAPTltK
u8TVJcGNSYtxW/F9W8z640BB8RlT+zJQahg5od6CjL2EoZQeVcrscqTo6cLNB4VO1PBCaP8vD8zV
xS2Eyp8vclwKw5xJ8HGDjXbxBDkKhGOv+qF0479oWNs//1GLlgqi9H8WylivcAo6c1KAWTu172Hz
oBYHzk6uqqACQnYdFSZ0/TAq2PbSgHQpNIKO+UX3s/M7FjqvyCpCizfLu76JRDJlUMCjX4K5yk1t
Ih/aGED5LV/kILAAHW6RiFP44wlh7q7Rx5he1OFXGuXod8DOBjtl13M8C08Is3NgK8gkc0LlNmkT
i0zvpnA0+1/bx7MtQ2LvqxIBUwpYPchpTCMIrSpLC0Zr5HVp0z3/EuMrf5+JxN7aslVHFS0/aF/x
75rkRo0PMkndPLuru9LeXtB6fm0hi7lEeYN3mt4h5Tcc+whhVQQqDhX48/4jnaSLHF5yba0DHRMP
si6ZwLPCv3SLF+7XH8pWSVN0Z4twhZHlVC8aeEBix1es0vVvscgX0QktJPYwBzFd8eSvWtyFeMZR
pmKvR1ELXLC8fPJHEALz/D3V5S+HtxDAXKiqEUU1IgOGO+NOtwNTeOtSU95h2Ggnat10p801Mih5
HHBOkrcw5o6RDvCQRdnrTjlrjmAaNkEGc1tZeCKYGzaAwC6ZTVzjoPmo27/E7Nv273O2jkX4HWOx
jPMSupgON2bX2VVyBVBSa9AaUIpnVsPD515/dV7OioX7jdBK1cgjGhKUW+Rj3PBWdZIn2oEBwljO
3q2R5i313mAuWjAKhion0PvyG61NAl5414PEChMy7T5FSr07gAfNkS2k1e94MS9V6g2dZLEM0VOj
ljWdzdXzOzG6bgFEHvs3YFHhmOD14B5Dj0RE75GG6abPl7tPqsbsRXivxlU+ZFu3gUl06HbFzjw0
HzPSB7KVoFkCsRU2mf+wX1fQi3hmj0vfb9oxoi0T2kMXRlYXft/W0HVzuVgg4/8NPS2J7sPJSLfF
S7RP7uW70h0cHXk0ykTGS6KvHhyakICqjZkgjUXWzvys9AlB4WdOTqX0lyFckfHNj++3V7XqbzSC
hlbQF4kKO5eTTjIYuUNs29h+K+vXqq9sJbkbsisl4M04rT/jF7IY+1sqfmJKKuo5gx0+KV5jlbf+
IbLJrnIiEJ6Jex6s4WqDprqQyBjkghjjJPeobP9mMkKyzkLXw45mEOorwxU/cOlPGqoSZ+18NN5a
3qJXowYdUaOKWreJ8O3zrUCnLWVB6NGaPuiPTY2ewmjYKRhf2D7GVe1fiKF/X3jWtAvrMaDMs0Pz
XofAu3C3f5+a9y9WZPH7jOcOtLHusxZHR1/uyh7PsAMdn+b1Pa1nXRZyGBUZY6NWghwooXF8yot9
0NwE/g3otZxYeG3M+7F+7wYeDNzqRVvIZJSkA8RKMocEadVgdsN+N7SNLQzfc7nkmEieLjBuutNF
EHy1qBQVuX49/hjrYd/0EycWWHWkBmZLkfhTNVVkHLUyKrWixQhTY4DOxeMLyVJb6h4E6aSLqSUN
h23FWFW8i7jzgS4UL6+JrwHvHz2TlfiIQa9jVRPO5PF6bW8hg/Es7Rw1oSyj6E/fl0gWXWsPwTEC
yIS2w9DPPnEmK96JD8U7L5O6vjgF71pwayiGwWhG345VopAKtaHk2IWGBQoKjkrIayJgoGRA/5i6
hq7Tzxc3wXCHnPjnpiWgld+3jnkEmAyQSChUW2Sn1ugCJw5uRnQoQpdMuwwOOud2r6aQ8OKEn5HQ
Y4tX/OevQKSFnliC661Zok0tc/I9sVsQLiMqeeVd8rUlL4XRv39SmU5oBbRxOI2EzFGW7FtR3G1r
5dolWIpgdjUfMkFNSxpwSYktqvFprsx94c+lVYu9RST5KMnd47bM1fgAXb2iIhNiGiJr6odaars5
xExmcBPt60dwBpDGCl/CB8XNr82H6SHixVzr54ZZcqB10BcVe9k1HawYYCbGC84n1whoD53au/UM
gCBlAhq1Yo1DdJ0jcV7Kyl+1JO9nQ+Ns9ZpRQzvs35/AGgDQv5llT5uL9ayx1HFXgYYh5tLcrPmf
pRTGBCitn+RiBjc6lJiI+Rbixdr91JUfE+Y4hSeNS+tEFZ71d0t5TDSp5KSN9QQVv8GWjzJggYpr
9BfZM8ABKrRRzXcc3eHtInsBxaloTAMHqYJWu6ns0kuQR5t+iLcosn/D8/Hdf+BNzfH2lLmHfi+o
ZvDbp9N0529IlMzjXXfe0pi7iEntKCYF+k0TsKtLQYrmT+A5RTzcvVWrstBDJnLQpTjvjBARUKo9
zOOHwgUw56kE4wzEIfQxCXqGQTFSWzv3QJTvZohWPs02KhBi8nLtvJ1j4oVpyGVRQO+go0vXILQG
rMdO6f5gklxdajoTL1RA2TcAIoPGecQLQPdX5Htt+N/HGJcy2B7waqxCOW6QW28wvAHI6jK8H0dO
lMA5f7alNEvTRPF1zCkFgDtVPf0/2rnzU2PhtTShBRWghqYGPd2PEpDeyTHnDRmsHjjtpFEx1w9c
AeYsiEgw+TJPo1N3O7MTrUpxqvGDY2rW9BjUxoqEcEPS0YD72f1KVdYEetahxS21flN4mU7xLdlp
u9lF1wI6f+1tiWsnsxTIqLHc5MIg5mhbyJsnk9ya6mH791e94FIAs23BKFapH/VQ4TNu6rnC/qwA
PKu6zW3eanjS2ExVbmjl2AL3gZYe0HiKAXS0gWaH2c3v+dI4e8dmqWRSz7Uw1ujnTb7H+Z2ScLw3
dzWMoxsbqJtUwLGq98BIBdKmj4Ishlx+tTv+atb0e3FQbIQUJhGRCgHoWGHwIOt2O5xS3nDr2mNu
KYJu6OKa5vLkG1mNJI3ZnpA9sYz2JPY3Rb7f1jneSujfF2L0tKurxMSzx9REO0tUR5RKt1YqzvOA
ai4bhixXwzi1oinMQNNhnA3jPY//ItqhawvLrGLgiz0X5d4X3e11rT7AlxIZ6xBMohKKFVA/Ri++
ywH1paJHjaBT9E/CgqUgxioUrS6hswK6UAcdIAkBD4BQvZGeOevhXSDGNuRFUoLJHf0+07E+aFf+
YdLs+LU/0qbQfFfFNpoz/4B/RMWYm6HJqqGhZEgt8FI5pGGKh7nVnby4lWUvgrLXr5x1rSvgRQaj
51qSxAPyCXRItnHNnWxT3tFoZz5W6AJV0Os/canjeSLp3xfLmlOjV8HCg/RFvBeDw5zfFROv04fG
8V8V3pBME3BVsikyW1eXeljlUjY6folesGbng0fY6jC+kznpd14Ffn1BF2HMHgpdVhgxJXBR8MQG
u0CSe6XwY/ugVmXQZAzqXooEzIjPm2aQ2pjECM3efSFe9eKPoNH2AqC/tqWsarkEfAIMV+rgU2G0
vJniWTNb+CSkr+ToCpMC27+/OncB1LK/BXwZ4Pcx6l5pMESNWx/6H5jCfouO0ZkbJH3IXQF9gTWI
YnhsEOvuaSGX3T6t0fKgQLp0/hhcAxXK+LXzfuOkCXe8Os2qtV0IY3zhFBbjVIvoqu492odI55Ao
ACd3Uas+aiGHUXKByLIUyQPNZwFk+mVyKduk8ABe5I8AW1oACTb8rnEUkSeUUXbgOiBIoosbAFWQ
JHdGOtt6+NYOnDh8tR8EA9SUsxpJEMJWFCZjFkVhRHyZAugDDY/d99hrrxRMoIvfEGGiUuK7kcc7
u9Xsy1Is4yoNfe5AToteK/06fRpuKhumw44OBlBhgb/FbbJcv3GXVTJ+MpJLUfZ1xE2UdKVMHiUu
6cq65bhIYBykoRddJpstRa+XgIMee+TBII6BXmPFLTBCEbxrd7wp7dUSzXIXGUMiBhjLU1QcXuuV
J9nuD6kTOsDu0XbVkwwAgcCROKkPzjLZ/JHaK1mikbZzAGdmg8H7Rog7T1G5l45eqi+e5aKW53rw
wntl2QiG8x6J1uTl3IQbWuahRxeub8X7zAHKNafvZTWzu9jKs2lbCBymVDR6mtmtHVCwWsW+dahH
668I2MHHY2RrN8FRsKtvvYvBg2fKf2A+R+/bhnv91v+jROdbs/iIeI47FakDlPeK0krCQxKlllne
mjxMVd4pMtYFGHjpkFPQ/qhKLAPdsGEANlj0/W8v51/8wWU99DsW6wmCJNKnAU898kj9wbz3T9Hh
N2awf8Mrna/2qyyPkLEpYQOoRtB4/84Clnep0+h2dg9Uy9mKDsAUPAqO+aB+Q9cj/N88WDybzbOl
Z7e8WK7f5VOgREhq9JPq1mjhbqTYloTumEfhXpHSfV82tlKYx6EZn9pKuNHH9ipRs506TldBlZ8q
TePc1zXUVAqQ8bd9P1drlt80xlJmNrTAdJA8BXapNaz6iuKzUFwWOk5GcjvjPbs59vbcYrGQKqp1
kQwTDt5PH4XwqePBl3IuCpuiilQprYYM6cOm/CmHQEr1ZEre+cLRXzqisWGF2CzVBIReGViE8MK5
TqwoKW9VUfHkcDqSPrwxSHP0o+o5GUd7MOY/CRJlEXklZJh0mX1993k4ZRGG1UGxGd9Nen4zRwlH
xKoZWIhgzIACQpJ4GAEkJk+3+uBm8kvKA7dZVYSFCMYCCLPky4WEUBeIksc0G67AKcx53K+LAEiJ
CUQlmrj8bGRSNRDy3kDQWdLGX4QxafC4rQer2iZfJDCRpp4WegYEOfgGdB5JH0XyPspPptg622LW
7cdCDnWKi1sj+2ok9D3OgzLgzJ5sN6ANhnbfVY6xo/MnE/ikeZ5vXQkui2OUQC6MUgvCGAmy2Xwd
a+R5fDSvKhnvmNZDvsXqGFWogRgtpyaKJuKuPERX0j5/D3bRKTnEmEcGvpJ02N5O3qnRvy92U4sr
ibKZ6I5chlYff0vCG1N4rfL7bTHrFnaxLia2bJNQUKMeG6juctlpbqpr/0k/6Y/ty7kv87bepde8
EjCNJr8YpoVMJtpsSJY3HUG0oiRlYAl6812KwrvGyBtr8AVLLqu9lhLORVsPN2XDFFX0OVHQ9887
qoxql04xUJ3Cg0QsBc2go1W+60hhEMBVOWgCtXROXLYeQlxksgGnPxdRL81IMdQOhRDIHcxmEHs8
D1/n17wpVnpWX/f1nxWyYWcRtmki6piSaiv0vALoIiycKH9rq2fVeOPoDbVLW7JYqzLmpCti2mrt
guPAyr5LmeXvMTWFTp1W5diW9Vt+WRhjWhLBHCKDslWAwdMyw4/Gv+4nXnFq/cZdhDCmBOarlsyM
pr+D91y9TlEHa6800eNs3Opa0PqgYioQ+I4sKls6BuqY1EjSaLCI6H8AbIYbPMs/QKQVnWg6DSWr
65FrnVd1YyGW8TManEzbhWcWthJjwcVfdEjXd9QfySmV7HwvHRX0QUe51RouZ8X0dL6oykI0oyp5
Hw1SZaT0cTK55Vtx7x8A1H4qbwI7Taz0mhe+rdu0hUBGXcqqUjBQB5vmJxZaJCgfW+zJb35u4Rl0
Gt3oDR3nt7wJh9UuX2MhllEgQwEcuN+jg0fdTRQvZKcfWpdG7pgetLf3lKdE9O8L71DoQR92Ih6y
SbGr+j1gZdSRkx6lX7t1aowDQqsQ0bKczuXqkV2oz+GfDGsst4vxPElI8HAw0Szcjd/9YN8J3w0e
2hBP6RlH06pd3SoDNfk5KfZ5U4BVrRFQQQuL+U1s9Ncki3gPOd7RMG5GN6MpMCi+bZr1til7aRJY
Vctz2/RXvp6Oqhu6jNgTM46fFUAqq6QUlXPChqYPfWAv0tnp8Z42cRVO62IwCSkUwVHupB/bureu
GBfRjGIkUqgnxpSMjlEd5/nQ5g/bv//FDitoZ0JiGdwRtMWCfbYkaM8PQxpp+WQcH+NG8XeBDKRY
Mcl6C8AiPecufb23jEDGPoUmGWZgq8Iig1GK5muCe/FAdgXQCngP2i8KSUVh2IogOa/hvxidj0Kj
q+awrpwBMM5TfDMiH1TfyuWjlr5v7+LXcIcRxei+IKt+hQCAOmjJA2EFtGPOgAJBu+MxJhfCJkWv
2zLpT35SSkYko/q1ELUNhpYwGYXEjDkYVjneJtNVMY1Wp9qBxsOd+HLVPstjXWnbD4NkdtCUqhWs
uu8Pciw4UtZyXDZPDOM6ja4lYhrEtVMb4LCIwMlhkuK2CLi9p18cJbMeRhENglbFPkWhF9m7CGwt
w3WEya+H1qp/gS9xB7ZG8r/eZUYi4ylTcPvk6KernMl/jeXW8k3OIANv76gxWTiqVoMNlgccUZeK
h5JgEKr82WfK47bica4Vi1pX5MYci1qFazXfKtNJblB3xZ0aSltoM5654J0SY/9iH1yF4M5FOf67
aMu2skc9GdhcNSgmUQt1hr3WudvLW7dQF7NhMmYjGYNSq6SpcoL8ytyhUWdnPORAKz7kLg7NOGyL
+2LgGaVgLIck+1M4l7HoaKj1EhTLNY5SfH1MMxIYQxGqXZkNqVjBNqEwhfbjZDgQsESH+8IpbVGy
e8HaXhNHD1ngpLIOs6HyoSFBfxr8vYFkrvm2LYJncVkA/XrOACZcnlclebVH+51ST42tM9LgL9mq
d7yxna+R7ueNJIzFmDQhbDDkQUPOFISLB0x72bFnllY+WeSePmoBsVkA42B7qasu+qKPLLbCOAux
OZukcsL6aUjuZumeBJ4YcQrBVAs23AlhbAeAvdCkasKDiUfNozR62g68QR6vMv+15Z/ZRKo7CxsF
h5ER4v9/DonSC+4nO7yjE6rB9eAZx8wpr+cjnUDh1evPoczWChlTogLcYE5oH2FPQefMo3IQ79Uj
xacEAPlb606YbjfupQcVrKQ5aGu5hUzetWAMiyJGQZckSHAGv1onfZJtbR+jCPcxlrZ2L+ziY+Bw
n0lUJ7cWzZiXoldKCv+HGQOQyypOsVMeZqxwcLBCr885qvo1BXM+XV0FYqJJEFIyp4tRizn3Vdz8
EFiKGDfYta1FnkE/4aVYXfK+fTPWN5SYwMgHnLHE1sBmX/JrIUEsKQD7Wr4Ki6sw4eFurtvniwzm
XkTVNIppjTSPZqXnssiMpsDgYFqSHdglKE94D2reopgtxDKzJKc4RkF43eqdVQVXU/tze+PkdZty
WRVzF4yZxKCJRigC0EUH4ACZC7iWnQqGaocYVrYjrmr1ru7Vx9AdQH+1Q4Tu5QBvCZ8FPmjsl/TW
WWsuX8NcjBykekI2D5XTyvG3QdOuULJ5joX21OTNDtypVpuFD4MceskQ7gAGyDlj3o4zdwTkHyDB
Im3lzNV9pBReX92UaKfY3vJ/ccOXRTJuOO79GeQVMD8hxmRtygPrD/Z0R+9idjfeiPs/iyz+EcgW
vlAs8s0aoxU4UdByg7CneuEsaT0SvEhgYvXM8JtKT3BuA1Yk1E5zL7ro0UV/Tb7v3RYleATWoCaY
uJNG/+KLL6IZX4yEUxNHPWxp407udBO5/T58bV3AFtrqK3FqYNXwLubXmgvUVMWgv0FAPgK8EGa5
xVTLQR9DT6gtjQJL2Y9XNf4Vf0QHH4Jp74ZaujwK7TULpErgD8QouQHqWcYgdDMqPcUEjzmiNFxK
o+sTk5N+Wl+ahGk4IC+Crp6NMQZQp9aaFok4yfJAIqtB1hxj7IFL4JropvqAfPnJB45Yu3rqQi5j
XSm8ey+pTeUU6JroMNaYWZLwsa2ma7YOqP66RtBUCepZ5tjUpDOioZIqhxRd6GgxSEciDHnk8SkR
B93aFrZ2JZbCGL00k3boR8pd2RdPSWZVxV9p9Z4oTjn9zzOnVBsXy6Ivp0UgJUdNNQQm/EQlm1ZZ
u9KEPO/MMY1rUeFSCHM+5lyGYpL4s1PVnobmiFST3LB7njqUPIQ9EcA20fO2cF0nLufF6HsTN1kj
SPDqZgUIxCmwMmm0dJPTzcbTCsYDtlNZBimwc51aLN1cKixRPXTaR8Mjcl4NiZZbyDi3RJB6baQB
r7qjABHpmYdeAsly4aW7ar+tfquP16U0xpcBmEzAP8h5taiBUa4i5IF8r4UrL3cKN9xbN02Xo2J8
Wk3IVOQELma+rV76j3Pu38EjTPuu1JhozY/CgZeM52gkO6RRCFkRaCUs1RlK6RhgugW8pjue0eUo
Idvdmw3B3JYCwj4lRh4U+HGke464OSiOtWDhQ6JYDshcdfRpPrndTeoJhqW583v6CoSUck/fJJlT
lI7SH3h03KvxyEJT2KYReRbyQqPJInE32TQRmzo9RgXpbLCC14/vbmsmb0MZSzIPphiZNNFsNDux
2EmqbxuBwbG+PCH07wubaGg1+swFeOh8rK4kLbH7aHpJNB6i4mryYbl3jPEIE2BSg4WJTgrRrBRF
wQbTGrg2voNjzz23KMyP/23/GDOSS1WhzwTmvpxu+v6l1K8yXhGKuyzGeJCi1ZpZwesNUNs3mTvu
g6vqp2DjWYxVjRRQmBtTUX/Ivk+XO8lYEDGUWj/KYB27I4W7BjX4Aa4MuT1aTuHZjn8Jc/6xV2wO
GwU2LSF0E3Wg0AKrGYg5DpgiYJKlG0VDtp4CVSZewOtuXLWTsiSigR/z3F/4p4CmqmXzjPp9Kdau
ikqiGb/9gXpcJLAgn1puGqhTYh8rHYOMRuiVg2KJoJ/aFrPuX2QVcAJ4P8gmiyyX5XNESIiHI42B
+7voKN1QLAH1PXB4tT2uLEYdR5BkZjNNNJcE2bYMGNfGTVmfS27hkZedWTUdi4Uxikhq2egjH/GA
ErqB8jgpJ1V83t68bREA5vtsncagSIHIAxOo9IZT+aOlDbNVljzkiXVlM4iOnCHoRVkstpLIQ92o
c+VoIdqgm/RQ6fPTn6zkIoKxf/NEEjxn4R3nQjsUYeSVKqidU1HkJCX/RQUughirN3RKNYo0y0ur
heACwYskgseXnfjIG1v7CilEA2q8sP7eN0bdRD0A0FVHMWzB3jBZ4P22qvvCJigJFQW6ydO9sNsh
nOpt0QPnwHF+G2wuzcuqPVx8BKOGOmnmujDwEY0r2ilGcfr9x3zUPf2db3xXQ+CLLDaUAvm4EkYG
Hl+58Y6mNFsKG/Bi3Anzt21t4SgkG0vVeRipgJJApNE+BP01CQ//7feZN1cUZ6Zf0IJNnhgeGkjd
HmNf2yJ4ishGS31UJlU84Fx6jwKnh96AIdoX2Ssccuh4sPdfZzU/q6JBd3QRx0ySGhsmnUEZMNvY
YbIgOgFHDihyIWd+n7suJmKKIjHW4xY2ybwG/JkD9KzXwVO9/voPZoSZRTFGI2qGSE0DPE3M6TZI
7szqaQz228dEr+iXaEIBUSDBVJ75BRlXa+NQE/H/KSSeRO4BG2cF+qnWkITqUyBocToOVw36Qhyj
eJkwhrWqYfPS4KFI38X5Rg+97RWt3p2FCOaVH6aREQS9UTnKGCWVlSpKnViznLacDBBvKYzGFZUx
+zONaP3mfWqR1xZAfEus7cWsPncWi2GUrWtNzexDuI1CgUEtj2L7XommLY5XkXm/LYq3HkbZQjEa
kIrB0YjFT6V+FcPMTrI/e/8uFsS4p2ocfR+NQbDWyId48ouy9zFA6SjXM41gn3BUfzIPR+/RQijj
p6ZRkCu0o6Fx4Zu/U+3sGBzHe8keTjJSrcKBG6KvuomFPMYlDZIxzbUp4Il4Eo8TkgrjK4BYXgVA
WMU6gMHr3bQHQ17BucsczWe7eWc1zAfa4eeI497wXT3lmT56dTaMxdk0LoysEQKQQyNwfzMBNtZ8
UvYov6e+Tb7/xrREsV8nzrZa8hbFWAwjAUZCZeo0NgPwXWH1BTdq5i2LsRgDCfrC96H5GjiogPxC
i37EzmtvRC8SHY2PY3d7UZy7dn5WLjbSzNMpUDMaR5i7zH8hqhfyxip4IujfFyII6YREQ48VGvQf
jMINs33ZP/23VTAWw0wNc0h6XCshKqwJb95AsgT5v5lzduwL85BhlU60PioKTkFiV5VyTmKTt1WM
eZAzfyhMgkiFyE5bAMrGVXkzges5zYtJYGe2pIGkdTVT67qTvGQfHEsQH1JQeEokw+t/oPZl456y
dawQg46AMkVSR5pvps4VlGdt/BDUq1q4Acm8Y2icO8rxUmyZJ66VXCMy5A35VZbdGf6d0d7qxi7h
EbZyTooFHsonTWmLDD5Xnw+TcpOMVyOv7Xc9pXM5KZZ31ogSnbQD6mSUorJ861wZCGQj6nOTpwGk
2IYWvv6ne3Senl1c1UxJarRd4iGtS8e496bhyudhtPBOiLEGoCowO2MYRSeZrrMAMV4jWkVz5Ysn
MsX/URsYszAL6URCE9pgkGvS7xphtPLsV1t5lcJLK3IcrcxEE4k2VmbbI3rtp9YOxr3ZvkXyT1/j
Pap5esdYiFgd0sGcYSFGz9+RU5BhfJk+acq9YdhA6Fa9ekecjFNK4kllwoi5NdrE6OXKGcU7qXnM
yztRed5WvfWc9kXb2SxYnVdTGRlwr3pihU+gWjiqMUqYQW8p6NCO3cgReSlnni1kiSVHQuS6A9gn
sEYc4SME9HfoqT/SFPWP5i7hwiGs674JrnJZoo0vzDaC712uah3ZHQA874a53rW1+CoIqBko1Y6k
OscrqqvG9x9xbI4glVI/UfMCAYsw73pFctuA2JxTo0HPVwN/kcEUaMvObKf8PO1339H5ph1a6rTR
1a3JScH4SiJ3W+D6PbvIY4KwTsnEsM7IDNzCfZY7TfghJPuk/aPH4UUKE4eNTSkbUUHDyyRJrBxp
dStUmrsA71POs2r9Ea9cRNFDXJjcpqnI0Ej0Hdq4+rHbhd4UW8hnV4f8yNfAVX+MnL0kSXhmo6/+
szSzwjWWiFCioEkPK9klBwn4ctx2y9VAdiGHMVOZWoi6n0eVUxOruKFeK34nN3GNXssAt3l4BXPk
tmKs3q2FROZu+Tkw00zFnB2tupaCyW67V1ECYtE8HdJa5Z0aZ30s8o7StKY/pkDArn5Rmuzm2ncE
KAq0vvIoe5zKUUjOubHDz2M4F206IvakSKTSnrhAbnH/D5yinF1UmeuVRHUpzfTpre7MY3oYUVrU
rkYUFocUqBwKgo4Y/fW+7f+1fXq89TEXDlX2Qu5GyKVI5hpKmeOxOcTHiuPHvnI+0Pf3RUtU5ral
ZWBUTQMtycbZioNDlzQWEM314sU3T37xI6i8RDrN8VPZXFckRC3S6YYfOsiNxUrbjUCXxCDe9tLX
Hd/im6jzXVgApSgIWDb+H2lftty2zjX7RKziPNxykijJg2wndnLDSpyE8zyCT/83vM8X0TC3cJKd
21RpGeBCY2EN3bgVqAZpf59BtUt8BNXAifYoRo88Db3NW2FljgmKIAyVDxnd6li8FcSzNQbX17P9
+8gGKSBTkoAx75czt32uzJFRuwMGhZHAG79c//3NWEQDizqygYYJzoH3v79MFSEtVbbSutSthMod
Esg9VCPnouGYYVMYlpkWjUjbIyzVM5P7NvJj3rzn1k5pULs0daAxlsJ8+Ai63q2GGUw3aedAnnQn
HrKn65u16Vw6ZJEMKAqh+40NOVJd1ktziRocLLS8g2egUW0J3dIBslwodnfNjhcrbiTAJeiXQLcC
XPdgNNUYB7BKc9aLxATdxO4f6Jd25S3Nbw2cLNPGA+m9JbrBq5PTx6lijFEJdaITSYIykL3laD4p
upuhd9Fv7QIUU7x75uNHe2+T+WiLgW6wCK8yt2grJ1/yvVhx6T8/3i7vbTBHdK61pZ417KD+KcbG
IcCnpW7cng3Iuzx1z8/v0/v4fRj33iITF9Qt5hQyAosqmlfAb2rrRWGXYutIum0qiVssPH2HDc98
b5IJESQN8YE6jZixfpV83QF5b/9seNaZin6k5+n5z4vE7+0xuAH5BWGJY1KDP+TQKl91xEAyB/q2
dhFyLTp6njG1CImT9/6o9poS9aZSu3l4GMyjkJ4za29ZTxXYyBq0g18/2x8RSgI7w29rOlOS1jQr
kkCWAmuDN4K/mYDPnifItOXtaxtMeD+omBZTjRa9pfJwTMU5INX8678tgwk5jLLIDD3FMsb+oMDN
huwktTyRU95eMZhkjBOGKTRpcaesCCZ93mdL5UqJ4fzFWoCzb4gug0T9vQNYVTjOtSTXUA4/muQg
mndpzEkRboIe1A5/22AAKMpx/9V0v2a/BKaTG0ryNL12pzdaAjfnAvrHJxf8bGWQQaNQj5ci1SQg
HmhHpKFww/CQiD8F9fn65m10+Lw3xIBQOCmaPLZ4NIQ3fTB8HTDRACXa5cG66QL1KCg2phkgV+X+
1T2yXiEDRXoqj0NYABFook2wfZ/2FvVH1aWTE2TPjUKpS7Noq8igYVRFVaSdHu/dRDDbTBUkvB5G
/62tFPTO+XMLBgR5D756TnVw8/Nhpgc91OBvFVne2wUCbkUuwifb7jCHXxSlsGPr2Me8OHbziIFM
VZQsXaakHe8XJWmiNsuTVruC2tw2Vbcr1MZG0z3niG17ycoOc5Q7DOGKWgY78Wnxx9HWQc8RfZJu
W7SZQMVMtsufsYcpMZ5m1Ca4r+wyZ7sMiWAlk4r15dlgK1LiWlLxoMvQlR+K/ThA7qZJON9uI0GF
I7Eyyhx2aaqVuGhl1O8CJOy9zLMe9NPsyL68H4486QnqdqxbQhALk18ywrYPUimtQqRMz0zsrGjZ
alWe4hgVUbP61ev6Hox7PFDeulxUxYAkjKRJ0gedFDWfSAvlF9zIfbIzxGm3lGR3HVPojfthSaB7
lqDjo0CxjTlpYbMYWSMWSMsavdPI6l0jz5DrngKw02OWMLzpBsEX+vj1utmtM0dZpv9nlgEU1cwb
DVkq4kbDt1G/6+vELacbIeZkBTY/2MoME2/IpKkI9NkR2GefiXRUFvBWzmByEXtOqLG5HksXZSjo
6OAbZtywjzDB14z4UmJpOfIY7Rpd8t3re7b5bsBwDioAoMGzJPapMhcN0fsCqe00PGflKdHc3vDl
6Ydsx8+TFpQDp81ga1Ere2x6dKwl9BxJaLusQMJQQQghee4NR324vqxNK5KuQz0C7aMf+P1krV8E
MYGV3rqTh5tIOgmRE/U8/setswR94t9mGHSS29pKmrGv0XVU2RiI8LSjPe6ne4oVGFa44RF2bS2L
djKAE1xGmyI7mCNbTSiHE6R4zIjAz2s1FvXAUIXwtkul8HUwxZiHhVsXDK5MSzMBUrJoMhcM6ME6
MxT16q2NK37FMMYULLfVafkGzHfm1EV40O15UxlbG7u2ylw3ejxCHQ7Rr6tp7b4tao+MOS+ko385
i1JrG8zHKxS5gOgzGITUs5LYhl/tNA9PPVBB+wUat3lL2oKNtTnmNJfZVMpxm4Ky2MzswrRcQawg
+3CjQ8gAHXjX/X/zCltbo560eqTPsi7oFpW+JbsZg/6oEPyAxInzxiO359WbeT7C4H0t6JNRJyDx
NoXGbqSXQUvtnjz9xyUx8B4WWtgueoEX5Fk/lG721XTz1KGp9NSrnabmbCHPBRmYjyy9muYC5lIr
CJdjk/KKitSHr/gfy/mgIenbRDOE5rJfdKheeUbDlZP+aqFMCNV2si8nzn3ykcMX7F+GIVoiZXZD
rMHsYBbOppzHZe2WJxoDU85gZPPiO8hdvY4e2J+RAmgdsC/v88B8MH5c/4CbG0rRC7k3CA18SFGO
0kDCNy8Rb6bR66z99d/ffKMZKwP0D1j5fFL3QjOJkCVqPPUgQx+RTtaCokb4VASKk3vZnfblusnt
JUEM0QQWi1AvfW8xzrsxC2sBIzqYY9UyO5J5Fe7NhA0M/DbB4O9SqJ2mVnkNLyFOdavs0Qb13fiU
BfFePPIJAjbYJqiPXOwxyBulc0EKKcGSJLsfbDpisuzro3mf7Ga0cVs38iPxafUqdMSH67vJXSvz
AYVS6tNQw1onx9zRF0YYhE8WJHhURN7N9z/WJqHHwZRkCcMZeNizOW2xjqVwSaDGFke3XTV4A3q/
plzwOavavGcuZticdqFFFolAawytZBVMIVRWqPOjJ8r/z+9Qp0f4A6isjDEemSdtNoCgDHMGce3I
yY+uuSnIgTTnMbnRyMv1pW26/8oY45uhWneGWgMipfRTMgXCyHMI3tYxzpgLs24YGMqAWDiBBoqy
1++bF91W3y7oPx9gfOcOb/Cygg+5t1KrCMFHHZbgugRczDqaemP7+p5tO/lq05g4QMyXxegLFbSu
oDm7VZFk7vfDZBufdNs4jLvIl3hv6G1gXJlkg4FYGwepAe5T7goJHDwYvQORrWK5VECEZrDAaVSE
vLIfzz2YsAB8+zPqL/h6E0bHqFrt0NgYdW0mG4JkB7yln8GOzpvS3IxFVmtl7jjL6KMpEnDa0H6r
0YbEaL+IPC0qnhEmNujqto/nHlICOgk6kBglXzVeAmkbiC8LYZv4RMzkSaICMOxfiRPtS8CwONnz
sfaKE20crDDeQNU8muMQ8XyUc+7Yhr4G4oGJpCF6pARY6Prwil0LBRjZ73eosj9cPxHbbqJCgg8R
iW6xpIORVeldTNUq9eGBlHdlFFz//c1Hk2nit1VU+yCX8f6S1uRwnpeprt0l3M3yt6n5OubEJrLM
8ffNAH9lhzllEzKOUJZZZjfKni0VErs/tSa3ozmyO+3PJ9YoVl3WxBytROqWsu9wS2ftq5UeUCe9
vmebDm5JGlKKGrRr3kBshYV5p7Xa1AHZFeOTkEx2Nuy06tt1GxtNOFjEyghz3ZtyR/Ssf8MHw5ad
2JGOdDhdx+C9xvGBbQhc2WKcgJSzMGEypHpL6S1u6Tc32U14GjG/mnvhg3D/NxXL9eIYb5ATKUoG
CC+j9oGwugiatneu79+mX6+WxPpAEcUtsXCRVEbojMsPJb2J1N7peX7Ns8MgajoVaTUN1BfUyelH
p4hkN2zPI/dq5Dkdg6qFmmRJU0FiRBoPVv9Z6/2OxwvOMcGC6hhC1aqmQjQaOdbQgDfDXRr+uP5d
NvHs8l1Y8BzIUuYJZSY2SeUZRuS3SuRdN7EZ5a1MUPxeHc96WMbOysCWLXZJd0QpMQ5MI/sCVsTF
wWDpN3TgLm7fZuNfwcIlGcREl+AUbSWNoFNZCo0T6eYJ/NUvldByGxy3fe63IZarkET6PKQ5eBxQ
G0JKBiFLY55M0M0tzoJqteYUPsQU1BRCQdd3dttBLoaZnbX60tSykOpd1OcRok/td7K4101sR4CX
lBpLHZQMdauqNLPwP3rJ+DH5RGn3s3t5j4IbT89gg/qJAu1lUQzQpokwJbqKh87khGfxKwFj0T/N
DYrotJ61E5/ApcVb5eZ1uDJKd3rlo+pSqZE14opqwRn/NLulW97pgq2femQaKrd4LD/PHvosdvLf
xBMrw9S3VoYteYYsT2gN6CF7UM3v/Z+3Wr3fTQZ3C0lJrUiPJldV/GQ+5jxW8C38MEXJxLHFq99k
J16o0GmdSnONDPmpxcXE6y7YOlvr32fw3LLQtFQYHdwvOUfRoxaehPg8xgnnetq83td2GDjX52oq
sRK8e6HuAzXdZCedKV9ED9k7busr/TH23bsyxgJ7EQmVaLToM6GtmvUIvZPFT/blo4U6oY1a0IFK
F+Re5BRuqtq8ARjOJ2MhX2umSU9FbKnVe3N5kHgEwtu/jzIQGCRAPM42d41VZwhN2dSubkauKBR7
rYierqPSFvAhnvxtgv4Jq1MTFrkatiai5NK8i8WfUdLbeT9zfGJzHUi4oPOauhm7TxFqCVEqmLPb
JHgNQv6zTTJOTWZzHSsTDIArqIEXs4RPQWmIhuanMghgjPh+fbM2w0n6NvvfQpjERBiWYxHGsJIH
fZB4xSelcs0T8RuIfsVeeYMEeM7jCN6swa+NMp9ILFpVyRG/oAcF/d1goAwiTxTsBAwwxi7CKx6C
5UbNlfrZrCWs7TJIPhV5reUDqlyUYYHexdUuu+l8CxQ30R3vAt5EJ/Dq03Qqyp5s7VjrIYAgprQD
mASCeuqr+2V8rSIeF9y2J17MMCDYh0UXixXMiEMreXM3DXtzznhWNlEJ6W6TdiWhGZRxk0kuwVRN
8wRpQNXRKUUwTZ3yiDg2i7i0pfV/dhjPqBYNPH4RViNXk1+Q3BHy8gRqYjtLVbdG00SWg9BMNFxw
WHFu283vhcZTyUTbm4a2gve40aLQUE0ESyxJa49ya6dokJ90V+l59ZLNk72yxJzs0dSGKafJwAFy
igME56dd2zn6k/B1clu7v1HvukDec/keeAtkvmEp9tAn61FVSIPxpJ6tO1pNi925sMU7Sp8powUQ
UQzvRtt00NVqmU8atqWuaFNCXFTM7bGBLlPPm6fgbShzrkVtEItSwKdbooe0Py/aS8o7zZuxLsD+
t3vQ3V1dK7Ww6J3a4DGEWBdttEHqzmD9ku+qIHIasH/ySpHbYLUyyEZnep7FUMbEvvnjSaKSjHvj
6+hJnrgPHZkzEc/7SAyKaNGS5+CoBtFOqjpp/jPl0fnwPhETQwljJhS9gU9UZI/d8F3SCqcSXM5l
Rg/Oh9jpsmVsS4Yo1KoWDzCS/RIP4W6A0rh2u2gYx0PA5PNcYutdsPIIltumaspcTjIkaBv53Fp+
Ez60/Td0ARIp50QbnM0zGMCoyjIezZa+QLqgHm6HYWfx0G/ThILRQkrJisYj5vvM0jLHSYfcZRTe
S+NtVde2yRuL2z5D6DjGbSXR7n4GYuu5LPQ2M6u392LxUPoYl6yhBC858Z4mZPlsfZvfaGWR2bkC
TUd13iN5hW9CPAmkmONevh/3YFoEJUKBpldQ69zpnvLluitub+dlpQzWGmoyFKRB3lmbj4K6Q8ur
lHK6t7YBYrU2BljzJa3TxIT/KXfJLcXywoHqTAu6Kqhuudxn8Ob1sTJHl7wCwFQCG7Gm4bE/HaLb
CM+g0B1SGw/hzl8cVF1cSN2ku3wn8pL4PMMs8tZCqjcmnqlmeSsM+F7To27uh3q2/9s3YwA3zrJc
q2sBaW/5vBhPaX9S5Mf/ZoKB2XSeOtBuAaDM4ihmbhiD6rD+m75Ic/WhmKOMQ1wtQ4bUoCD9kpPv
IS93Rv/IDyh7+X22DAyJuVjKevz+mKYOehXsCRy91VdFbO1aLPcRr9+I8/3fnucrxwtbdRmmKkPU
3oCfHleUsE8gfG3U/vWP85aPuLYwFiyExBSi7C1XN71hRYvzFDrgvPFGb/JNm448laNnoKr6fN32
5v272lMGL4ZwBF1pLUK/UtM90DvvxIVHqsPbRgYuwNtsJZmCACaUzm37aISfrFi3p4HH4bwdw6/W
wgBFEVrJWHTAXO0O2uhvrfDKrgv6Ha/xngPub8/MlWNMbUJmMIcTV8tEdE8D+aLXvDNsU0U/NZfE
n15O17yDgYcSw9ud3sNapWGmSvWgp3ELRgjKAzdx2wa33+WrTWSQIp+tNGrpJkK32CESnsSS6C5i
aMdVYUclucsE4oDMwTVC3JtCdYNRPWdOZnsphd1139zMuq4AhaV8SWPFArMu3ivmJ9QBZxfdBHfq
vfgoP04vk5vuQT3lVjzuqbdE15X9ZhNhYy7WrSTjvmlfyK/oKB3hSlDf046xr7vRSccoW+kh2Sf7
miPuVZ7mGS9YYVM8cju1WRohWCk0Wz2omA2UHtC14TaVjY6lfe5oT9f3eRsDMP2ABh4RRV7m3Gh5
//8uWL17GNJ7Oed1wPIMMBdpBp9aGgjNuzEqES/5kwrCinHffVEH7GUPPZPC5wlRbIPOZU3MoUH1
yDDTkb7ns19F7hlj6BV9IJY8jfJ/+VoXQ8x5MYa0TAaCEDmB+nWDuoAKzlhMdyAQuhlOw13m83IV
2yHexSJzzapaBYXGGMS+YftgQBPKfOx4WZdtgPttgn3PdFraiktEZsy25V4zDd4cIu8sLceyEQ5W
tHy77oCbK0JztC6jjR7SzcwlRNKGYOBmQaAVY/xFJ6V8A00+DKsIleJcN7XpiitT9P9X0E2EVgZ7
CpWtJ77a38m8Mjnv95mz1CWLVIoEjUJZHoTFyfrzKXLMZqz+fuYohVUIdDYRKybCbWi0dhft5pKX
J6Ue9AEBV0aYwyPoGvot2p688d2DnvNNl6vmJt0247mVGeboTMsQ4tLAVTMKud2Zp7m8q+TJroqb
CpnnROBNOW569coec3DKTpQTccTbKBp0/VlOwNnQVvIpnXGbJsmY+W0c/02f0+p7sYQb8dLoMgaG
0X8nnUh8KPpd0XrXXZpzetgWWvB5lKidoO6QzIajFNUj+D0caJNyygKbiHrZPZZiY5DVuEnotaiY
+7A4guBy6l4s7fn6YjjfSGWgALxGmi5C/woTO9AlVJ5HXA16bS/CrRzzurm344vVkhgwWPTRSsmM
j5OfXl5EsEymbhC65Aulnk/Pkc/raOGcK7aPKjMlFXp32EIZLDZU0xddfLuee654e8hgRDeWfdbT
K2mMIShqPoU5Hg+D3YPVINbd699rOxmw2kP6x6wA1UzluOhaC4rEmEGFJrZDpe3KPZ1AReZrf90a
BzFUBjEqqQ0ncUbXRt88aX6M3EqFdkhpBsfA1wQTZH9jTVctk9aRdTZrFFlxpY0S8Cmc+p+9ATmr
VjEeKmi47kHHYrpjMf40iyz+fN3s9kG7mGVeg3qI+0koUowXgk0fIWZ11jLP7DlW/uXDXcwwJ40U
VtkKtMgvdr1dTp8V9VcxBot4kymHyjhJ0pdJfC6kT6HOi3C378iLZebYmX24WJGJDpEZJP7dnbk8
/LcNZO5gRewmqC8hP5WpL7kVyI1pQ8Mt4jECbuPuZRnMMQs1MRpUVPbcSD9Kox9Git0p1V/FKyj1
gpNGgrooc2dpwmiYJUah3Uy+UaZXOeOB4La3/TbAhnoQqkojS8Fm5eKvTHmSetVpjaOp8WbFeHaY
FOySmgVJCiyEtuzkAaWETB8b1RXvrW/SQXZjTygdkjqE523baHhZIHOckObKM6PC44MqFGGIwNbM
51Y5joJmkznkQMa2T1yMMYdKNppcz8DR7UbSbqhOdRpUOm8n6W98jM4uNpjjY6Uihv475FMIOvrB
ab2jnUiWh4kWxYkfRjAjW5wHHG9V7IGKFWGoelgcowc9vY3IbUc4Jv4Fji6rYk6TQmKhNBq89VuX
eCqEgVBCeVB2GFTAFCh30Il+9Gt7yNxa8ZhP+LdQrh/cxG5ylidHeoCsE3oA4q8tb5hwG/Eui2Pu
rakBdUIkYwQ0E/ft8LmaPl9HvO1XqHoxwMCEqnW9hv4TFCIx7PkmW9Ierc4O+7cxWuuL+MwV1eVs
IatrY456PlS0B2++g5p5UPrWQ+hnwYKOtMzntQdx0MNk0EMsUiGqVRibEqcP9y0mPLT8Z65EHLjd
nBkwLxvJDusWdaNpOUGXMxX/WFzJTrxsNx9TKKcPHuh5oWFL9mbrVKKdPfMmFjhQZTLooWMaerFK
DMMtY+0N85M61jZm4xyNHGbpkeMym99Pw9S6ZZkYtmcpFeWwMoZOIbSzorklN/NeVrzs9E/cZn4S
eSzk2wdc001Rs0BlbIgMiExpMlhZA6qm/gW8PwF0x7z+MPnWAYUVLmPpJmKtjDFoUuMBCVoRxFDq
WKE0ddIzZ+a2E/GMMCDStCSZRLOYXDENkfAJXVA2HGsr9/7qS112jkGPbCRT0udvXf6jS7v8E09w
Qp9qppVcNb9NqFrtHIMkia4Jojlh5xLd2pdyfoxEXm8yZ9/YOk6biE0jVkBDuTvJZJfnPwc551zE
nGWwtRtlVtLJWnAR68VPggBQar5e/yqbiHTZpzd3X717MFRXq2EFd27GT92EwaJvctw5gi5xFrKJ
CSs7DCZA3UvoOyXGmxFerLkRpKAb0SHZych5kRLviL7VBlZrqqdMysIqwZzPI+1wLn2qfBT/gmyk
W3LVDnlfiHrJypjamFmWqDQpTKwn1DcCjPRx0HzzubjaOwYFSNqqTdYj5jQoPQGkOPoWlPGjYFvk
MIaQ0RkqztfiLYqBBBGSuU0/Izc7k3srfVKt4LrX8X6fgQKzDuvGLOF15ljYZnw0BU50uenWoHiG
Hq+oWyqb5ZkMay4lA+4m1pE9RYYjkGBB2r6xeEnG7e7mlSnGs8VGxDVOm2amA+00RunxvgF3KJ3p
5SVetqtaK1t0X1fO1staLNUioBoifNIrjZDMQPiZPkOAykH57nu947UtbILcyiLj3kVqDItc4ywR
a9Z3TTWlXlNEw7FGl87+ulNsmwI3soJ5NuMDH1GklINKGuBpqpw09aao7yRexXPT7/TfJljIrolh
5NlMn6GGX8SflIg3YctZA4vXGQbZ8klCgEck8Kcfu+lo8KIr3hpoQLTygZToRUQUnJ0qnB+gIYsb
LuN0WG6fnss2MS5tWF0bzQs6BvpFPxii5BtheBJHBcQ5EgcJ6D387gUDWh5TsywDhKWiLLOtWWoy
klSsjdgtKi+fPhvmLqyqo9ZkBzCne+kIhfeBp8z84S5ibDLLEyFj2aP1J3GJWrf20KKRGrzwg28M
suREqioGYjfn/nXv/ljWZ6wyZxeMBq2ilWrihtmzmj4mzScdzGkog4anUnY06SwIvKreB1dhTDKH
l2A6bBLHPHFHLbLn4lddPXAWxbPAXE1N34th2hiJKz2KhwkP3vLODBKnJKCYAa8BetIkTv7+49OG
LkpHIgnRN7iw2CNGIDRJwKGWIFMLkZ676XNzbnbQGnTMgBLbKL8iR9/Lx8TlFSzfBD8++OrKMnPy
ykZOuxltfq5+ju8Xd9h1ja08FDsBncCZl97loj0emmDcCfemYc86hpsSHy8s7hiXuHVoVn8I48Cm
lKhp1YEfO4xusl60+6mzkQa1SXgY1XstPuRz5EDqihMVfCw0MFvPuHCtN+DuNjO48E24E0bbeOnv
kf/HNJ4UO0rjTD8yN7lbOF9887iuVst4cdq1ozQXFT6oljpgKLPRlCXJxxlOlje8/M2mQ6+MMQ6t
KbpSgcYZDo3JCoKsVI3oUbxPc7s/CDfpQ+XzKSJ5NployyBkNJUWeJRZj0N0MFtOc/Imxq7WxERb
ldBH+aSglK+CEbr0x30UCDv1+Me9Cox30D9jdTEhoEuSuo0oEdjnRtRtPfaKFEQP7ePfgM5lPWxn
i5wnipK31CE86w4l5CN0Q8BTqp0RF/nFneXyLqmPvTTvl8b2spjEiOUBY8mwOHnWKfuVfKOy35QW
GrIvEP+Wg8Gy49t0n7j8ctHHBw1jngEeMZ0zuUtg/p9sDmZgbyyPaqmWXuJrnOPGtcagS78MldHJ
OALCfgFjWLPTHvQ3bk8oVPl/3qbPrI3BFJBLSJlc4I4Si9AdrcIrBmsXdpDQnpoDyWtbKDJnGFNv
WaxTrOfHRB54FbKPugTMH8FADFlCGc8RmS559v3FbQ4JJLwbfODM6XykIz0Fl1n96cwLSLmbzeBN
ApqjLE5wp0Cnkg7jhkE2OdUL9WXaLSnz9FE/BKjMShmsKTtpbLoCWAP6LzuBivxoutrAAZyPeVzG
CoM4tWohzR4BcRDCPYEWfk+3sUPaUXMoUwlvROaj/vCbPd0EdapqQFmbWZUmo0sdN2KCrPviS7iZ
Zcw3p0F2K3vNTg+0m9GD7vFt/wsZFC9zp2ceH+M2hF/+AGbB0zDoKgEhvqu17WmuaqfIlJfrsEc9
4WP0cTHBwKu1jJj/iEPs6bLvlU9EuS+Q2Zhf/5MVNh0eJuCxrDEr4Y7zc1J9Exq/Fb1q4GDMthf+
XgubB0dfVtOGjYhDn0KjyE+jG+WPaxXvXYLNgC+62AloQcRFXt4k5NiUwfWN4i2BQcmBzHWdZHC5
OX1orcgZBEdH19d/M8KAY1UYNdT0lthNil9z9pRXP2LemOzHnAKzUQz2hZE85nON27SdyW0U6m6d
oJheZ/veGr0K78tKHG8Lpd3XjeGEahmU2RDI4hLEzeBdX+6/4PDFLxg0nKuWzIvRIMLObPOsntGu
urde/rlodVc6h4/inXGub83nxOfph29f8hh7xoSrLBkf6IH0aLaISb9ob9nyIb+nvHPjc3IWHA16
P8SVwUcuvjZBgSyi8DSdr6+dIsSH472yzizdzPOiBI9L4k4RBhvK3M6zx6h0pPpZRVQ/fblubRsx
V+YYxBTSDsrfzfIPYnYP5g4Nuna1KyEVpQbjQX4hQOvQRhnRq8+Jj2cql/+MFruurZjBTLlI8iFW
hX8ecrTlRnigWt39TnB5ld/tC2m1XAY8w1lB+kIEPss75bUPpD1Oq4uy6ctbpdTjRjWb6HCxp9EX
3CoW7pZFA/HllL3N++aQke3OdHRK8wrZzvGIwH3/Re04aMFbpcaUFxMooqZaZyIG/dy7CQTGCqxy
BuPB4kGLxecpYFAfufIBNSYsDWO1JVmVpK6O1jZRfYqb752a2Jl5sET/ur9yl8bAbRKLJAyVHvfS
q3yg2mnFLjzppywwDujQcq0f1+29RfTX1sYgb1bEgpDk2EoFWKA9hhqegjr6vef9a+dGP8kd7Z/v
wRDcY5D7/4M0ha7no30QbhmSpWlgaH/vQMVcLgUZCppYIRCyR1i8i3ZhaVMKzMIPPd4TZzOAgSDd
/+wx8KOAVAJ91JCaKfWHSvpcDLxpO/oD1xbEAA5o5OLUUPGqWB7xrs6+tf4/QyDRbvLb40gc4Wwd
+E2E//IhLwtjUAYP366zRmSo1HMd0KadOcgDxS/d6JCB86YIsJ+B/iicZTfDvvKSF9vX62pjGeRB
e0YEQTdcaajVnMLGnp/1gNwpB5DsHkWbCmXftpzDsg0+v5fMvo+tuRJyE+KurgA+7ums6Eej/Hb9
fPBMMEgz0GfbMiJo0KDNFuk+qYnzF+pZNDS57N3bJbZC0XYCXxGR8VhRz9m3fyY0o53wybwT3dQT
Ap4AA29RDMak9dK15gR5cVGCgGztxP2rvvxxJxyzJgZYeg2aCNMUxq4l3ivpk6U/X/8y2zHUatMY
5Eg7EE00A03JRm6fgE6vdOd9/lz9BI+LXX+eXqB3jxgGE/ee5fJSkxwYkRkYEYkkt0UCv8jS51wu
7CHhlCbocbkCI6zQrxIa0whVYUhl6/MPQ/g+t0gCj5OdQkYQClqnOZFvRGPhbCpvWQyIKDrUF0KC
JMWkfAE65vP5+kfjeR4DErkAHVcoF2VuA42fIuohbr/L4i/XjfCgiJX4xYMlnfuErsLBfSb5FobC
Iu9VfgQ/CEJ8RAgS5523HdT+RiKFgYkSVR9NmpFXmTTTLsIZnCBnSwAtfJCRzF4yl7PC7VsTt6UC
/QpVZDuPwoRYfTKhNkCcf7q4U7Rzveb2cKp84Z4rtcczx5zlEMS2KTR/YghcH+iIW+prD1rult97
uwrG28zndattX6KX9bFnWxDT0UxxtuUCAlAnq7jtm9e/xd2LGeYUd7KSyl2Ouzo+DV6PHqfsRg1C
jM9QeWsj4Ebn28frYo+JDcSSWKZVIDpPoSkkndAmntpqkEBphwY7RlD+5GWMtg/cxSJzoLWhVJF2
R4IqWrw0v4msnaxwkGq74GdcbDCHWreyrka/AUJW34SysODRtDulaeCOetL9+QiKvy2xAgJgsVWa
mmZs25fJE+xhZ36xfHRXea1Xfo/Oww65TNc6U/1Yso8/Zb7qQ9v4Xrovb3h36L8E6pe/hTnypAIb
lr6kCJwfF99I7BzTKJYzSfaMHgWani946jicb2kxz5DaaI0kNLF6MIr45WLsVYKM8aR/uw4uHCdl
KZxSea5VPYOUULjs07yxI4PXuMRbCAMnGCKbQkhBIPvR/MjCn2pU2DV0IK8v42O/Cg1A0L5oWpKq
yKrKuOVSzKqGxzCtZdAnTeqXzzoIyxQPk3EGzxjd+w+eeTHGvoNns8qRakF5v0HhhPJHC5Ed7nVb
wKysEPCuG/qnX7PG+N6QRqFQEywtP0X77KAHkx9DL5mHwttJewvNpmBmRPPCW6F4FZf2stzNVgkf
7zyqndmABareVyeKjpHL6/fYPlEra4xbgOO1taAYQ8t30b4e0MprebMznBAqgP4Ccnw8oYItTwfF
jCzSQrusGwz86ynYirUQcXAafYMM2SLvrrvgRz+H7hN4OSWqyKRBGQ+fcbV9cxtZYihXCDg04nZF
FUj1faHwmKs39o2KqMmGBPI4FTjMhPNVlIpGHCHJ3L50ua3INq2b9ccI+pbourZNyGbwKI0+7tx7
k8ynkpMyzkKEIG5EvsrJsYs4pLQfgV6DuCm8TlGho62xdQ4Jsje5UOgQnJSfREHFPNBNkhOXzM+h
+uc1HNiC0hN421RFh6Tq+68kCqNuEX0WHHUn/1KdzIt9q3Uo2RAaLHo7covv191io73gvUXmUu4H
y0CSZxQccdkryV1blXYGehTonjVJbmc3cwFS6+RrIR8hb2/Tdr40PmfVH/PY4O26XjgDkBbkYo2s
FQUnJ/eg2TIgfyY415e6cQLWJtgXOpmEOCMyEZyqhkBS/0tMvk46jxp+A6beLYStWqe1UC7pgi84
HXqoFxb4guFJvqPYawU80Ng6bu/WRK+C1akm0JnqmgJbFX6i7SEDQFG7bay3jJW4j9yZ87bgLo85
32ZNzKkw4C7anXBnoE6d7KYX0xbdAglBXuvlx8j7/V4yJ7uJ56Rr6V6ie/GkqjnUi8HFVvdBXPBS
cR8fTe9NMfC4dJiMMhesK5JV28xuLapGg97vVHjWks+twcnMbWIK5idUcPMZqJ4y5sSyIkpJJMFJ
rEez/jmU37P6bAyJJzeFe93t/+WEG6KpyZak4Jn23kdQWuzDulQEHCp79glcEnl/sMwJ35SzdDt6
qi/uJ96n+xdHuVhlvl2JB2jU9DjQmJJ6oCpGmldBOSN6q0XzuOY28i/0812sMftp1RBbKxtYmw6i
ox9CZDYlJI+H3bifz/9H2pUtt60Dyy9iFQnuryQlarEk2/IWv7B8nIT7vvPrb8O5N6JhRrgnpyoP
rkoVRwMMGgNgpltPnPZdcCvk4aPj2/x63YVTx2fzzOZNTC+plQDTmWbfK+UmKg1bD1urbreev/cM
YY3DnRX33NecZUi7uM1sF/1Qq2Kmwa6AugJUSzmijbl9RXXckzRZIY4+8Uu/IfeciPqaYH52l9kz
BqmQi6JTBTsgFn3XifEsoKBaRVp1Bzyy8AKYZ47dGyYlkScTXo53ZFcfa5zqtO/mq2HRYkfCS59p
YH7OZz85x0qM55kf+4IKa42+ydKD6G2vjx5nzljKVnloak0P8X0v/WEMD2FgWFnEEy5bRs7fgaEx
+4IhJ60aFDBiioMljO9Tq64yNKKBZ8267s4ycF4sMegiGzlUX0KgS5bkVtQFVue/FhO6+UAaHIQb
X+ScCHnDx+CKKZSV2RNFsKPgLYJkk/RNjB+uu8QbPAZMJhKYEtTJkIT563jsbBNnjOKm5t5KL28C
l6FjUEPuki4mIgFo+Qcx3qd6bHf+mZjPlcGpsORZYnAihW4fDqWwlKc/NXKYsq2g1nZkTd2/L3X6
vHoYaCirvEz6HNAwquspPHWZa8qcvZO3QBk4wEkmr1oJzuhJdFei1VEESQonqhcKnj/5wba260Qr
MmlCmLU7FbVTdyVqD2k2bnw3H6edd/Le6y0gHXVVvAXFCXCWoVWRERQZQfQljQ4BIM2JgsM4vl8P
8YVrafiniCqRoGQLpSFmGflZV5Vijw3Te4SKd3LbuwleLPRVNm2gf2nFZ9PhvcotLquZSWZZ9RA1
KoYGjmmxAvGQ91z62Ws/p5ATHovjNzPDrKopCCQlyalnwpOWnpLEVVMOBn3lgqenlZkNZj3FsjzU
soG0u7eDh+B7jHsP4b4+pOisrB3kGKYl7sc97wqE5xmztvBSXOtSjQNMPVVrubOjoVwJJc83Cthf
9r+Zb8zyaic0Oxkppqlb+xvxEfT62Amt9wl0t9FO7m2Bg00cr9gHEgFayqUSYSwD4zH0t1L4bEa8
U8siZFx8Yp9EpqE0FGn8OJTJL+k9oM/BgXcr3XUr1a7u+g3vSW75YDazyGzAKZF8LaLH6grUNrRs
md4MqyvdJU5h+9ye5eV0e2aP2YbTsO3ShC4u41A+0Vfb5J/pqLuik+z498284WTAo2wLIekFOpzR
lowvEq/Dhfd9BikqH0xUkHgHBAqNlaJl1Z9GHsDzbDAw0XtQ5VFV2OjWwnugrjTc8+EF2hF+CIkj
Okpg5WfeAl64Bv6EG2zffBp1XjTqMEoVCYJ3eklfO5JtPokbXuMMzz8GLKoS9zpaDBgMtFWBrA99
AjZnD6ExfAUpZAYpoDKcG0kIEwIUi9V1BrJ38Xv9USvT7v+1XOxnyGXJ0Eo1U71cAkygF8aqo6NR
HFpeCx5nzFg2tNrzABQEi7ZoXobojKTv+ogtf182VZ3IBt4DmAGLu0Spe3oDVfTZKomhfMEraFwG
098W2EcpMEqmXabCgzoB+6rwapZvQcLrj//KOfwxFxcrzJW/Kdb+WCcI4/TJi1Gqld0WJ9qQNNmj
U0B0cTvgjxQi2twSP84Ifnl28qfJr32KPNBSpVUW6eu0wVHNorRrZWb1G947H88iA6wDCUjsqZgz
XYnPnV8+jWGyvR4Wy8mmchlP+htmt3hdlZuN4WE8JclKUS+ypf1P/kF/lO+LZ7LF8c2Gipc17nHY
5ZY7/2Grulhn0DbwR6mLRHhIe/so27xsrE27WekJnjqwWTlFtOI4zAtTBnxN3QfHIL3tHVrLe5Vf
cJGIIr/pPnmCz3f0rhTnhgeO0WW4uvjJJG2Sbo7qUMMoSCPBE0QrdPQjTndujkjlPUr8IcG+WGPw
t63/D+rr1biiVc3Ns7KlnNyUvT97rDd/dzU7iyIGXXwJEpuCgSjyoDGnruWN55Dv3pm+5ic2792A
fuwr9v+fe6D+/RyyKMJPxZrOoNoar51qrGtB2glKZXd1t/UaQEOdn/zh5/U5vL4Y8Vz22SoJoYoq
VnAxUWM3F4xNmgS82KQTc80zJnMzgxaNXyFsqNa0phXSurQK75Tb6BnE6liHkGt+bp+l3sI/Xtp4
fV2YIgM26Rg3pSBgVEn7pgwPuRZZlcZJhnljyIBNkGPtjQFs9Jn4Q/Sjh8nkEeXy3KD/P8MzDR1k
WpB9nPS2QuxbaNMYCOeYt1BjSnOpSwQyGNI0dTAZ9IorfAo6S7QNUFa9FlvZGfbgt5Bc4a6zkn23
aXbFk7Yme+GWdzHJG0kGUMq2V9WAIFJKybtpPX+EUpDAifiF/ufPbjI4Qpq+iRMZ6DxCHAbqlAfx
iEPnbfikv9OC2mGT7aGnLI0rsg7t9Ibuu7TK8C/WHfSh8YBgaBpUUD5PaDUItSzFObaIxD9U4/hQ
9Vyq+kV4ntlg5nPy0qFN4oxu7ep7uAl3aGr1t7SHrHB73yr/+W8uMZOnKKHQNXKKyfMPZbT3eHr2
iwA5c4eZt3bMzCQd8X1xR52pNuOaSivz0vzFpaYq9BJHQ+kAWyBDNAE9qlWE8EhDS5RdOUUVl3R/
fazo0H+BxJkRBjJ8IWvKjsTYOWsvtLVJdTWdOH6qPhR+z3kCX1xUM1tMqKllm6pGlSCDTc8FSuDS
u+u+8L7PhJnmq6DDGuAL5t+ezME2Og4y8SwwkdXXoxzlOSyoyr1ifs8jXo0bzwATWlIA3mshwhAJ
e6Javyjxc7fYe2t0MEXohxY3PADghRmTW8TRSKBDDZNkOgSVq9Q7LVxfnxg6LH8MMlVkMwp/VCcz
qgus/xr6CGTt1ffj9EJS35Yn0bpua3GPRyUHeFFRZwHFis945vWTrKV01Xg1nskM71jo44s/xVtR
RA2JFKzruHy6bnJ5DV1MUvib7YmBLOWSrsGkn/7Iqgc5ObRC7HQ8jvfl2LiYYTIIIZKDVmwRfH1Y
JJu2a1Q3ixuNF4I0vfs6WRcz9GfMvOnyrixzkJWipllckdRY47Z0E4bBvTSMdpq2taWGmpvl0kZK
as5ILgfKxTaDEH09pXEvYjOKxMbOqydNOSZ6bXcot084YLF8NpoFCp3VmZ8yiJ2JL2LW+l27Ute0
hW289db0qbNyvX+vpkEP1jNzDHRooUbiIf4AWhUqN9tu4jDPLR/dZxYY7AiDSADFNyZOOk0v0on2
x/TgqFTvh7u2tf2bdEs7q4JD/Hw9/JfPQzPDDIKAPckfW5OmEC/TS/2Tvs2jm2w9vgvFB8+ov+Zp
B/Emj33DEZUg1isBoyls8idam9js63V8Q1VAo1Xi8qpwOSucfbiZerUWtALmkMhYXvIsBCel2gQC
T2Bj+a73MpQsfZNY9qPmi5jDX6JmNCgVJ3mSIWfGf33nAIrOAEpbIsPQgxKvNih9DOvekjvOjr+8
t/xezzqDJWQKpMqs6DQNz6J8LwkroXevRx/PBAMZopEYVdxTyPAOo7HqsxPhRhsHEtkCTkOpDD01
4cawzo+oBt+G6HLLdvzKc16cMSABfqbEi1Ufkz6AhxolRo+N3uxCsHUYPgh0ro8cdxExgKGpRZfl
oNDFcVhzjR2OV5sa+Ce4eCR00AJkc+zRrffKzqIzOBH4LcQW0/B/b6MeSjt9ROXQdnDRtce7j6cj
dcUWy7tAprHK4xpT5vWCW6NyfxAhbytb6jBZAdiHOK7xzDFZh69HUKjEHQ2eHLIbctev6AVmFlje
Vr3v7B697sFOTiwo+HLCn4f6LC9DDmVgURgRMsFNeBRX3RlZlTQ5g7IRQGlDz1jQbk9FZyQr31E4
+TBn8bH9QWUTlkLdIneMleKhIzpYLpK9Ungc9klepBoMjuSBKEMPFrM57syT+JOyQhqOeOoCOzhq
qHGbeEU2vD2NreKbUjAzJhHWRpBb0F4GL/2tvG82qeRUlIvtl8iY8VclFhf4N5icRE/jkKgSEmVc
Gd9A6mjbSvEpq7oNJ1wpsl9bHQzOZOhcy2UKaMGNdqDd0MG6QjXdYFMNM4HL9LZcpzjzi0EaOakh
sUP3TwVLI9z0rmSBBewbfUuoKNZso92/Vlz6nG+xDzJ1ULep2GEC6+E1Gu8rXjk8/clXhpB9jik6
xez7DvuO1+l2LWz07PsY7/vpNkmPcfd0fcI468xk4MULFaXIeozfIP1I5bXWrqb+7boJ3hyx7y9B
B45fScAljeCj1lBdaz/pW3qD1N/SEjt7E53KVb/xeqt5GQ97y5G3XtjWKlxLbjw33w374B/zkG8B
W3g3bb5dd5KT8ZgMjmhykVeyAWNpaLqljitg8/26Be4wMvmIPBpl1OgwIZ8aUJjj4TkF30n0pDgx
brzo2cJ0uJK0nO3HZHBDmIwy0YsAaWMvr0VffBk16RANuDMMwoch83lHDc5ObjL4oSdj63sTgl8/
S2sqRag42jsU6leZzc0aeLHPYEehZx3IFLDHNGvtztgFUBICsZndr70NeHVQnG463Np7emK/triZ
TCUyhinwZXoncjet4w19h1QPwZG2yfN7vBcnD7ybaOsVDUn/InXdGsJYyVh4cvgWK2cjj9CuvI30
wu6hr/k34XkxxpbkkD6VEgLOexuPuwf0LYOPMXI6CwUlNt4EoR06bngiDYuLDjT1UJFUVUNh25N0
VWu6qcWZxigbS0KXjaFy7iwWQ2RmgQn/yvALIykwgqr6PnRPprQDdzhn4Og3voTEzAYT8oHSSmGb
wYsot3pogqF4ytWcpkZdWA75Sjt9oFSWdWQPHOeWEWVmmVkAhlj1flACUaLQUl+md6oRhjae4J/o
Kb6tEqvf0pdcg9fuwps2Zg3oEabTHzGomnCOynctvuOMKMcAe4YfG6VshAgG9HKTbfV1tNaPeW8l
OkazeIPqhGM6MmcaeTaZjVQaVD3MUeNkt6n/3MX+OtK89XW/OMHIHuHTvpKlIMUKS9XCVtqb3k9t
UnMO1sv5qY5XMlUkpmbI1NHZ7VUzVFWoh7CSvYw7shtX01beaLfZJtIdaQVQvNXu/8KvmUVmY0NW
qldghcAtJ7r/RuFJTDt7mF7+mxFmJRMo8LTFhPlRQLGEXt1e3SrF+bqN5dPEzBNmKUdiXCrQf0K9
kQS2aks4ETwF+7vhrhbWgpus+PdVi+Axs8gs4SZG3x+hL1KBDJWr/gco+rv6XuZVm/DMMEtWAUs/
GQKMXhG/FqqrQimuUI9p+DeL6OINW681iGJSRSO9cqnvIJTZKpv/NkFssZZv9GaNfAYtDoHlH2nN
TLBGAX1hD7SkAwKCf3WOnXlE84HZagpR0JUb9NxV92+j/30wj1pZ8bbeReyZGaGHspkR3Or5lf9r
yQpnf0MZBWIXd5a11aBRCwQ833huLW8dM5MMSgiGnqUKzWOCbWvYcm5pHwpaul2MVmR8HJ4LVzuq
369P4CIEzswyUFGHUp6nMYYzTXFUDl3J7KER/njdCG84GagoTPT0EXrx1wxn33gz8r+6dJh5wcBE
28kEarfwwjiY6Iec9t0+24un8oYm8fI3LmvHYh44s8eAhObJaR9WAAnv0NyIq9quYws9wnj5V6EH
Kq5lW7TAQSVzL+aWp0sxDEkUZRVtKZ8Dc8jrKK4TnB5CCO9otkaOU8AbzOXZuthggr/Jp7KWO1xT
6Wd0lhVb8Hek4CQZ7prRUkD6Fj2iUIuDIzy/mOjHxXNHRg9+6V5jEfU2iXdBxHFsGXIvfjGhbsQZ
bjYCXPwV/d6HSl0TWCEI63ltCRS5v2Sf+sUME+ytOrURnlmwL35IxMZui52KcCuLPxqlr9lhYr5v
crmpG9iJf0KsxqlRAUrQdxiuPAcXRBvNUQ+q26BWahWCKGHi4MYiXqmg0hAVHQmv+rFzzyAyzOMJ
4mPYmdH0aJ57lNcFdhxbnoMq0LsipSV2IHEueX2BdGWxXs/NMoEiJAOeAmlCICf6SdcqtxkCN+kS
iAGUO72orc70Hq6j19KEzk0ycQMJcyI2tB75/yZUcim1Bq+GZDHXUTWFSJpMwN3ACoX6BCKh3WAg
i7+D6BXynMip9sOuvsF1DhR1eI1AdKS+jOTFHJvTq6niCR5BjxjIHh0zjJ2MV53I84h9iytCsOGo
iYazuau+Uzp1ZKRu7Uy2uUshF8qrBFta4LMBZNP5yAtjgAi6xYxBvhkT+Rzq8k6spbXHq4DkesZg
5KgCm7sCnk3vhjts0ZOG67fSGdD9a5M9vx2Na5CJ+7FthKJXMFtID8AnM2ynTWc1Vp9btJdb4BIr
LZ5a5oPJRj3uxjyvh8EG5Oz1SrTDj7sVf+vh9gg8wDZv9hZLCecWGeAsslJKQNCDTfVVzS1a8zlA
jrr8kKOm8iai06ySn2h0semNI/EtHvvA4gXn/BcwkJo1dRwUBVZg42RbyaECh95aOEAQc2M6NWc7
WoSV2fpjcohe9qvQpyFEYaV2Y5CBUhYd3qvT0s4694k5aODlYPAG2iU+iZUFTaM4iexpfLkOkRws
YZ/wfEOJlDGDET855+2J6JwD7VK+pYKNRyXEpNpMzMT0IogFxgQT00L5pCzXQgb1UBLaiXSKo8y+
7sziFjMzxkyMbExaHWkwFsi3dd9aFbnP5MLGvZ9j5rYu5M51e39Y2xfvmCmCymFcepTaRjplW3Od
QFam2FDOsGDT/D90J5Zh8rc59kwYVoMMkg0dkzUabtnLWzWVfngRMCQvOBdiy3FxMcXc4RigRQDZ
PTwTp8JSi2PZ8lqEeRaYhFiWvDhO6Srq8YRLjINsrq7PDif0FAbpBdAGByJtQ9eHn5PgRtO5MYkd
imgfqDPeuXN5sV7Gi3o7S6qgAZIUSg5vgq2yM8/5UbJKW1jJB8nV79JbKuL4l6B3sckAvY7CZh0c
KxjBD+JI0KKdyFZHOwYe+zY8kF/svZutZIUB+bDwJU0pgRSi+pLLp1pcRcpJyu80/y4MH1XEh2Ge
zJrXzr349j63yyCIhlsDwezh5f/qyIBKDKyEd/5huFNdA5toZfsnSba4RJk0AL+mWZfhZdAkzKJh
EmoYNs8SsQIc6rXb9CUe1yZ6pfrNlK2vxysPTViSO7mR9DYYYRBMEOACvZE33TM2Gct/GJ1oH695
Ral/yBR+e8gS3U2+n5TBh4cBejXothmXlngru92KEr0gsXTT5+tOctYJy/Zel73UGR6iCFJIbjHG
TtwSt4lKztpfZJSZRQ1L8y5rXoW+LNhBMQMyEmlT7WndGj/55znEoIwptX2Y0ky58XZCuTPKl6Z+
vT5mvMBQGXDxqyicSAUb0xk3ZtlWWfk70HzFln4wQc4pOLxmUQ42qwyyVLKZFzmezCCd8RCB0EnT
eYC5nENdQo9BE6kPlCKp4RLt5L2U9/O6CHiOMODRSKovNSMFLbQDig9atrk+NZwdWWUwwvOEpJOp
G23wHBMfauH/9FK7VmXOslm0Q58uDah3mzjTft5ejC5uxS7wfafShUNaF7ZZ+QdTk92g4lI3LhXi
gbz/ty1mavSu9Yqu9ugVWYX3jvhAU3hIhXPLqnhOMZODTqrSVwcYUobXWj9mZBN450x4uj5Fyyg3
84eZI13yvaRsYUY9a65iF+DSqvY48aHdVrW1vcAnXOKNIJMWtrXQ9AXQ1RFJhWfLZiWm+wHsVXqj
3OhetW1VbxVm7S4uG04GvAwVF2c/cHGWh0xDaHpKD9O41e9etF26QpP8ijS2cZ5WjZu4hJPg84b3
I2+YWSSSOcbtKNCrAlqRF++pwJx/6GzNGh1tE7z+3bY185HJHKehh+qMhgmdTi0KnSAmu0KwgjkE
ShPb/4+iPddHBuSJEDT9WAe+o1JWtGwdP2YepDubne56VDDzDHqy2ufklIs7y8xNBvVVNK51Bl0e
YaS+kTK7D1BhaIyBc319LELkzAwDLWXWemA8BdaLXbgZ02adDDEHJT/6276kUjMbDKQoVSr2oYcY
oaVpGmTOvMfmRYJmXevmuFpKc7Q4WtVqeJJ34BMBvwce2+3CDvmXI0tFNTNw+8g2Z9GKq2TFICkG
dUBvaC2fTMm3CDkU4alvXirzW06eiPGzzrhHRYoy14aAQaGiSqVSaTAEWJj9SlzJm2lLm5oncGb0
65ZY0UZ30aWOh1EuqSZvihk8yuq+0JIGTgcxap3vMu18PYQ4QM4yg2bdBM3lFqBD9fmk+m4y96Ly
3Ss59y7LtzyQySWUbUuHyMbnXdCfjFqTZGonRBYUb/w71ALbYm79Kt3nsiXQ732dM93UQCgLUmH2
iVRsU2mIA4xbs1ZUi5aExAdIjT1NuwHaRPxr0EVeJFRw/jbIIFsaelIF6gusE9S97NRN6rbf9Ptm
l99MiaW6Ph6nCjuxO14l7oKyFkisDMWQcYet4aaG2Yr7TB1FQcMFbLSttokz7dv7dAcdQmiUepse
nZf51rcJqK3otYb8LTvwKtAWQ3T2A5jlkRpj3qUNaPB8kltG/4K6h+sxukgSMXeRWQQttHxyHP5x
InD9N3JXrfOn/FjeV2fPURwjsY3Wmn4WR7yb2bwHgkUkvzjHXrIVYmM0foHR9cVtJ2/SZlfyhOB4
Jpj7mohIXSWOMOHVsiUW60oT7VrhXAotJu0zP5jwbFupUEsFk0SE3hrGdu173/VatweUDASvpAab
JbTBr88bzzFmzedG1KpVh2kLJbfPb1pyo/OUP3kmaGzO9gQ9MgyQJOGQkJR3WbaWUO4lapwz3PId
+Wzs6I+YGSn8tsn1FhM07rRddjMgdZmcDvl14Iy91coWJTISduk62o0OlTyQbq8P5PKRePYLmE24
CWpSZQ1+gSZAaDudHFSuRMmuj54MOcYD/y5F3z/hxQxnYRsMsrS4RtHRLgoMnfYkP4kyJ7dYxsyZ
WwxymJE4iEoFA3mAmxqqzxWcu02xH+4kV8Kd0cdrZv48fLs+nIt73swsAydxLBal7OPkp5qHJn0V
A5CDBiK85ALX4i50scQWwSfoiSvzESvAf8Pz0Q2E+WzD0c4lZJLQ2p/YvHtFzoyxdfBlAcrlqsJy
UAVAYn5OIg4hPG/K2Cr4RJGUUqwRiWineaPbqucARDambcZg3i5wpyfuvSP3pMJZ52wVvNH6ZhnS
G0xhbxyqG1pt4j2oqRXaObE8i4AgSL3l8Wwsnx1m08egyxA0nRfXsEpluKlOjNdb4lmzCAoy2j19
cuQWufAcZbDGT/w6K1KYpBfDk5M5ybnZK9+Vs35HIL/db0JU0HLWA11mX3KlmZsMupitX5GaPiRV
4bjKpcYyxm0J0Wtf6xxiDI468bJBXpwyyNJpY2CaKqLIP3q78qDdKtvpWIc4dSZwMUJZucRtHeXZ
ZMCmTxKwIBoAm8rR3+N74UMpZkqhEzPZ4bfyzOfPWi7XmA0sAzRlDFVqw8DA6md5XdvorCOr0C3f
sf77G3paMm+LxuEVRF8NIfkLm4BmTvWU+BjcLiWrtjHRKBWsSrFyr6MozwyTtgyxZJKho+AtHpRw
X8U7ceCQxl3f9+AKk7UkkdfKYw38JC6txB82/rb84J79T2keDDGpygD9EYHoGDNk0raQn5ocvDm8
8h0a1X9cZzDCwAmpTUmNJRhps8YZE20j1495/BIJx0B8uT45V7c4mGJgZEgrUR4qmOongFZrxcFm
HG/z6O26mT9EuEE0Q1JEEEow0FEreS+go4HCFUjpnpJ1+5jaMepQe4gXP74VrwrvamUZrC4WGeiI
SJMFCr0W9ofQFiAp12NZNbeKfp/7h74IODnsH0LwYo+BjagyBqGiBRJ58V5XmaWNd1G9Vs09QdYn
3KDLzvJqTr63AFWGbEiSAWpWlRa1fU44e0Hrp7LqIFgjverxeez+4/eZZVUYtRSg0yV1PL990MLi
JCXfOYHBc4FZUGo2gEpXrVNHPk3r7DbeqfdiYSmWd6IkC8ZRWPPq7xdCHoOm4KwPgkkITTFg26MT
XOg7aEiUXYoyFZRoalrjWUmNKvl44oDfknsIeBTiEdUA1RFjLIhEoU2NFgmdtOkVyUKpGifwltyZ
WWBTx6gucyiEJ+A18KfnOJnAY9cNbtPFG1NPzpzZohPOIBN0Aw3UXxBRkwyW5Krt9b4NBugjRlvK
g0hrxoa7X6Ux3krg5JALG8cnYwxmVEJF1LA3MHZjvcsk7UU0Jzcefc7msTxFF58YoOiERopAlw9u
79bVtbuCRya3lB1+8oNBBk3MY7ADQJpFtYQzrcSMnMAht51tnD4y0o3EydOWQ+LiERN0utYJuM3O
EnSsP03ls9jttWA1tj+vB8PCLjV3i+2AQy1WU2ghZCVjv8vWclRpW6EsY3SlSZ3l+cqwCsJx4Jyx
eUYZxMtFaKlRdgcn8XZGl1iZktiacu+R24lb8LF0nv/kIQN/2OcNOUthrLelNSWpHlcF6iTN1IpX
wz+pjS68nWTH7yAdtYJVUHILyjmhKTPgWJk6Cq+LNnWi8iGdImf0Rw56LD0mffKR/oTZnUVolHJR
TVKK4CxC3H/Gq0a0jMD6dXjxjsHuL8jMP1lkUg619tQ+k3xUKY7o2BAUJ5RXUKPeXI9OrmMMegx9
J5rtaMRO+GS4sqNuKJ/5cG++TjatEWh6zkjy5oqBkUmRg2LsG5ShGW9TG1hSyDkMceBQZmBEF7N2
ypomdXT90VQmS0ABpsmBXA5ysHTV41SqI2jMEoeM5LFSYitq0hslJ9us+delWxra7SDHSUUfocrN
JrnFWJT+kKsy7nT6F6PUcqsyQ2Kphmc4Fdh2rVLxEvffBgVjlIm9MRuy1Oh12QYn82iDsGHnOZAe
e6id8iEB35HI4fX4EhSMPSYIQ4lMxPDh5BTc6+mxiDkOfYFD5vtM0OHQFnhRnqm2WOZ2oFZWYe6D
IbW6qrUkkXM1zHOGCUBjyoISffFQaxWPUvNmhk/XZ4f3fWbbEvW8jaMBgyW28hoXijs0umyvm/gS
35/Hi306F+SsDZK6VG3SgEDP/5morZVroRUbhAMHy5YQ3Ej7VNnQqLMzXE1JIcoNxDPteswsIUaj
2D9R/1irnP7VL6Dw4dDFDBPQaQcZgGYgIEz2D1lzK4MYyuMgKc8EE8ONP464gTEwLapoVc2+wCpN
/PP1ifl6QGQcYSK5I1oZqZ4mg3karaTpGyrVHM+Rj6UjrjtbuKOsGbzq6+XVcxk8JqBDM5HMaagQ
DeOrNt1lpmCpMgQB25Ncc1Ky5UE00D8CglhCCGOqSls1LSDYapfgTZJTKPWGgVUT3kvK8hK6mGGW
UBxpWq3WmYxS72mVVJA1bur19Zn6kL35dAb4mKnfNti8r+6rbBiqUraVA2aKHGVL2UFr1spd5Zbm
tuaxfi/ewIG6pc8d9I0/AsOX+f36z/iaVTM/g8kE0QBh+g0E7+zqJduSVW3h9GMLEB4CIQlUpD3c
AF+3SJbD5eI4kw6mftJhl0eIduDcceuVfAbVvAN1daTzGt5QBwi5Ro6BHqvsrd1qD80quD++4bXf
4XHycKKJzQtDMVElKQNSeimqOsvBCoRzx9NJ+FqVy4wwA2HotuiJmE2YaMrDtSrRBZH2NjbLBDeh
2AXceg9Caf1c77g8LFzbDK6FrZeppkz3AlfEY1pgTyA7GtBV069jDCzVXwpW7fO/fqJmXGawrm6l
XAiVADVjinZTFpDs4KqCcwOXQTq5L8Q2pK55P6IbXJzbZDX+EFbj9yaxKNF+cMet65bZYzvjFoM+
0iSHuaACfaqX0W7QEDVsQlexZNQ4ECfkKu3wwpNBoSTSiBdU2GVL4dYT7ivvKPIW49c6kc8usX0S
/djVQgu5JwSnaE8O5cFSbkGJAhaPv90ofq98tkgkJYmGHjykjaJ5m2mBXWo3E1aeLD/U5PE6ynBA
RmFAhvRSkWkZTNV9uCakt8pYtCS0XPXtUW042cNyknLxi8bNLElRMwhqiASIBlZh0BZ39lg8TOSQ
eD+uO/W1MIOZLQZK6iYa/URDzGuvIL3QT7+oTX2wqoJc3NHvzEN4i4lD4YnO2Sd4LjJAUuiQmPHl
QrYDE0/+00ozfrb5qVddjoeLdgzJUHVDlEVg0+ehTEg1tXmLnZe8DmCd12w0nkNZVXlQfCe++UVc
WO+byPqPdpmRzUsTS4EApKFt2jnik+YOv5S0jrFtPmZP2T1oIZ95mdPiCp95y4xqpWk6jgKjbKPL
2CoHu8C9T1k6132jP/1LojEzwoDxiEoKSajg2lTcNSBe9HiPEl9qeGlUzgwwSBx05VhJI9YalMRt
rGpX2Y5reVW4vBL1ZcyfWWIAWBR8U4pULLTKRG47IbfNbXobMdjK++iAicPhZYJckwwIl3Fcj7pP
8yNHt0bkR+EqVyzUoQx2vqX3jtWPIvpPM6ax/OSALUPoR8wYKMJ9CRq/6+sRQX/znyMCxNKfF5kS
NmMR6xjGaCuuWuQj1ar+W7j/PVuoDPxshnReKmiDKNtq/mAa71p1346P8RTbJE7+44gxsNFKYmIW
DWDDU9ed+CbyLmm/tnR9inHoH3z2BS0ydU5rE9C0RoU//B0qDVHnV6BnnZc8XQcFjX1LVCJ5jGWB
3g+YndPqkqX4HQpdY86QfS1kZFxicKGpaqUac0kGt7PhKqizzRx6wyftgzXZ0rKL0alPmSus8Zq9
pcWM3HyKDtq1OGSAQ+9RshZl9HC/qlCMFK5wJQxe8BuqWwT+Gce7n87XI/+rejfjNIMgspe1Iymx
g9IWuRJlJjplWl/RJ1QTQuUpimQnu96ig+PAOwgsewtldFkHm4TJKgHUhdqXgoZVN4xHQzkOIScL
WY6by/eZ5TaKJItHCcstF7+NxbFJYtsbnzjjRz/ydcouRpiFJiYAJ83vZdBJTutuG+5Mm5xpNTZV
fuIqW1EgumaNWXUmXQpGiCGrR5suu9zVCquorHxbrsO1cn/dOd4AMruxMpRe4KXYxwrtn1rwLSU7
peJ/tMEsOilufUFvsOP76ksgr0gJJiKeqPSyHwaYG3VV1GWZgfc8mnLVQ/WALcbPWXgyp1Pm/9tL
9I9ldDHBxJo0JeFUEmCULN7U0t6Y9n7CCeevlQCMDSbUylLNBSjR4J4A6rBo8NzQ5irKHsArRlk+
JRsXb5gwK0QxKFByij3+XQ1wDWOuh72yRS5fbRqQUGrr6O7/12OxeEqZGWYiLkChq5p6E0pgtNiK
pcwS88cYf6rJc9M/XI9urpdM6PVCO0Xt2Kh2A0cJOj3JYxhbJphLdVffUb7UDqxOtFCSd8/yh93z
MsAs0Hd9G6kdTpmqHlt5dJQU3W3avZbUeEFY6eUezDNOWjq5/+2608uYezHMwD3I5zJv1LDcDPLN
78+Nv73+/a/PY0yQMulh5smSFDfwDMoucvptKk+V+TBVsdUMm0pM7LzB/i1Wjpy5Wb8jhnXdPmep
s8f30vcyX/gf0q6juW2l2f4iVCGHLSJJUaKSJdsblCMyMMjh178z9PdMeARzfO3NXVxXqdmDnu6e
Duf0CrZ2zc4rwtyrs9CJqs77NzGMR8n0yOi1HqNa/YK6bpXZUvco8R5DvLNk3+zoW6itnsOpzAcN
qKKUbEI/qk+zLxxQiPR42EBceYyDIbWVgrUW6cd8aPZ0aX3Y9b7oh3aDvO5v4G1+tRWVcTPKUOpK
pMKh6bdmsIBvIAaRaecp3ym/AV8evc9vg+dP21cZ52KIUVmXmaU6VvTYJ+8T4ZsVhk4eThwb3K4h
XbwYO5QmkaStjA7uswW1seQWXo4WcX5joIAcP/CsZPPtYmH3Bsy24K9hE/E5kuUQ6Ap4qCeTnRfv
JzlIga8r3hkoxUn7pONkjJseZCWPOcUWPEqY78RHk/G0yBdlX3PRDDY/1EoE45jjNIGH0ID+Pc7Y
ga06q3OkqLsfZ0xzxREnAdmuIa2kMb44isZ+rNFrw4ynBCAD5SZ2sdhX39I5QoBY242tvwK+1wGw
Hw+ggneWjDceqqYfM2tABmx8EzGp2PL4yjbd4Uo3xhvr3aL2OX1xkpLYMzZFlE51hZjj9Dnfi+1+
KgpGMONFUp3QEu87KQ7kNrStwqxswyo+XPe826HzotL531e1xaSTJrmsoVJ5VHxtF+5VzP0LQePE
Hu9qvV02oA5qJYvJ6hLAiqEDCwdcvu/c8FzMkV4pApfoE2+EVPoKDJ3rGtKP/sZNrYQyXlgANQrp
sObg6EBxdfpOS51q0NwqqW8ETPspmXpvJJF7Xehm4rUSyrjiWW8V1axDJCRt/kUVhvekAjVD35NA
nRUXtGacW/eWW5M5WsaNzBj4n7QaiYhOsGhQPRa73I+xytFX9vSQPZj3NA+THPGYHyh+vLUXd9iJ
5/wKzvU4f/+VLQ2qMWR1raqOIaPqPnzrle9DyhnV2JahoaikW5hP0pk7Li1CZOqYPHAK/SacgrS6
USXvbz7eRQRzy40Iw6ZGU2nOstz7RHpX98FdyqOKOsPcv7XLn1LeQAfGWWnqITK70aG4cIk3tHiD
ighuyQNdK0oOtY7iI5gGTsk9fR70ol1OtvBVuE9R+7T2JOARP3HOloUabJRpHnp6PzPzfV88Tsqh
bzjhbjuYWxe1GR9gpuacGiW+n/I0+c2+9M299LHxAH8NAL6Y88bjKcTc/UiJCjGkrdFGBnI85kdE
H1Sm9nVzoeZw7UMyd13Vm1lsKmiU7ykGXbfTAhUcPTzvyRNDdV1dLkVOgDEM0MszC6uExmC2p1RA
3Br4Zk1k9YGYbKGHCYTYNKHFWwWk0TlqVuXNjHdbduLBR/A+D5MqzGpf9Etr4nUxlM/WnNwVRE1t
SeVBG2/nBRebY3xGLJRtq6RQKReTB6DVP4R99FdR5iKC8RlFbVZqoiLrqaX2YAASd1kSVHiIdRQW
+V0o1sDa01XOqAPvMrHbzNEi1kMUQ7H4uPjdXjqzwPduvKNtd145dfsUweRtgBIXU/nMZTKzMalE
2hypK08pXwpuDZxe/bcX6SKAuUikiQZ5wNI9dvx7QOGWbrgHlnZQ7XMPm+7767d22/YuwtjrVGFs
QKAPa8mo79AkC+Jh3glxzgmJ2/0d6yKHuU6aNpC6UvF4ocVg8kypIqfIFm7LOxV4mNKeT6rH04y5
VZMqZSnpoZk6C3YZAnZayH0+SSDPHJhLFWmZpVj0VaacokfKJ2q6luUkIP0xfexqeOkR6KL/9s2Y
S4bnrRyNKSxQGp9C7T6qb1XewALn8NiCRzc2pKhnzESQqXKJ+CVLQMcavf6THuycQkOmKIk0CKks
Yk8TciV5clKBY3qcD8SWO3qrkFIjhUuSs0OjFnY/fb2uxnZE+mnaLKqjUanmqKqo2tBIAYBzj4J0
F36/uy5m+zl0EcO4hUTSCPXeKoJ4a0fFnTF/VsjLaD1cF8PThnEIcYun4xynKjpwzR4zATdK0O4L
n1cMfgs5fs7UL+owDiGZ2qjDoANaie/UA91aXT6bz83nzFGC5cG088d5n4CNkmCy+sX4wHsN8bRk
nIMhE0W2aA1MPNAK2J8mK9t9sIvbUxnvkLZR04CsGrWvQA9Q2PAR2MV971qYxXOEW+U7XQzW34kP
vdd+5nU4qRJXAgm7OqYZuUCyFO+QgRA7Hu/T+ctiPDUYuJ6txLtuNpuaWqIMF45hM9Fkm92JMSSD
ijaJI54nnDC0dVOCWVT+uhzkJwGF/QxAy4IP9G5X4S1Bb13xtWwaUVc5YTjUqGBh0MUxhvus3asd
Z7Fwyxuu/z4T8qt8mlUdT2ZHKU+k9ybpQRVdzvltfay1DOZ6K3Epi0kKi+zPvNTaLkK3tAbnmeoW
R9EXgX4JjD134o7k8JRjLnxYJeUU0qtAaxEj4Ogke9qJ2PeywIlD3yPjjkdpvnX71rqydz9Et2CS
4JJ/wFV3ZzyfJuDl1ZtT2ms5zC1vw25IZAN9HwIwHSxaV07hpKmTBMV78Ge54Lzca/uBZ428A2Xu
vJk2XdHmtNskxdhIAd7BEig9x01vRYO1avSIVyZP+rqU4h5fzTBnOw99Td5r+ntj4ojh6MLW4KKk
kPRBxjyGET3K9V2GvlLRc9J3juWzpbcsNOZFkBN8JfIsk9FpSHwQy8iZ56OS8ejNOOd2fkqszk1T
SyESadO2tG4zaR/Pn/v+0AicWM3zhueeyEqMoOOpU9C0enQoBCGgl4MEwHLhs3KHPssZNiu/NUEx
U/LhD6m3Y93+yjTOqfhKNpHiodPo4kv2ffEBRvhkgjdRaWz8D7CJ8yIpz0IY96GHRDSwYwFN80x3
Va0DbkqrzTtRqqKA4yO3NdMsEVMdliWxhZkoNK3csqCZ+pA+0xFvUcF8mBVQgkZ+jrD5rATb3U9x
TFhB58MEANiE93JiU2pUaafvgQfTeTom9kf7PwMRIyNai2OijDS3RT1pKKAsEgbIU7+yHmXt+/Uj
3P5aF5WYKDPOs9DlCiLlmB6WNtDNT6O6vy5ic+BprQdjEZpgyZFBUG2ie6iqA/iqV8tTbePM2QHs
6PsUnb88aFBL+cGLymND2GzBr38BE18a0OcJSQ8tJ6zbHogffmh22UPsR8f0JX2skJpnp/Ym4sJX
806XiTfaoDdiKYhIuMyPTf9SlL4W80hrNl/Sa+WY8DJkU6hb4YTwgpWcnREDd5CSKCbvhtkdvmPA
ECCV/51RjLFNJtxkRt21uoETJRUGuoY9eAX24fN4H+0Xp3pOUWapXrEEed2SOMfJlnUysZjTQoJr
aXQvDyu7mm9IK/6jEFoHXHlLIwVvo4p+sWOSL2r9Tlx0RyE8bOnNHvjqo7F07QAaTYgp4k6Yt8md
0HpGZRe71Le8xhsxVZ7bJPibOtVaJONOxGQp52qEO5HxhiqSjwtvKGM7bv/0JSw7e0o6KxdGfB5z
IcrByureHtsqc7SipQOV00EyCMd9bXZV10oxviVvVWxSxbDDwbJT2Z6+mIfiYPiYKQAXMSiqXgzN
1maMVHYBn5OYZ4+MWxm0VCbSeYy8f5cLJzVOHbF5/TebZ1wIhY4D1jkdKmv1j0WS3yhECmSBt1nK
U4VxIrrUSNVCJ6Kktrat7ATMB1tSOIndthBLUTUsGBgaW3nJ9DEPjYWG6+4xHG41/Jc3vbbZ8EOA
/imDsfKpVkB+Qx2T+tDsBV9FM6hz8/s2MA+086e7yFhpIxdA6AEQS+kIiPVXo8TrH8FE1ZYYUyMQ
9FYBUX8YNNPPOv2JlC0H+mOzcbyWw1h/Ui+m2FmoNKm34UcVFDxu5hXv5g8jxQ6Pd+VBBARsHnBx
n3+Tzl5OmbF8EWCoDWlx1eP9DCAVEewy8nesIDho1lVfdHt4aQ7jjXik7XLuK24767sIZ65EFE65
bkxwZCNW64gfgR8rO9LVsz+aHqL+/m32fJHG3Ix2LBcV8J5IltNYdeMpC32pUGUvTdvE6Qdz8HAQ
xNWsbnByOcv8pepr1xRknROYqCDmh4AV0jJ1NBow4snOp0emoaqdCrUN8lwlprvUT+Fo2Qpa2VES
xMJ/Zr/RQYe0ksd8416c07FOWnSU+0fM34wNZ5Z1Kwb+IoD5jk3bTYradGgBFF4YaLvYzz9PzuSp
J6Cy+yQIveuu9DeZ0uVTMklL1Zp9nWnUNwTdPgYEEKUdw1rEc2jZNPMMHR6Awm8qDj9FanSHZ5VN
FGITy1E+wn0TdLFBYBvbVuOM962vnkaUcFIP7WvdA4PRv+nKspgAs6lXRwWHq9/SBcMfug42ikeD
LYJ+h78/QZ0aY594rlxUpdd2pWo+6LXSEYxTEfIwtK6oxBydOOFDY1x7JBlySyQ8v8b2c2t6ixgY
0u76sVGbvqYD47g7bOjEcwMdQs01k/2ingi5t8i761J4itB/X51U1YlTiblnFY+6FjC3oDRuv9Q9
ZyBk63r98j2Y+9ulCyigRxxX9JI/a7v8CTSCCH3jgKBHHH42xBXI3OdRWRaim3BQDYDzFbdGcU2J
AF2qA7k0vSlBMPxvx8h4Zl2cdCOrMIRbAZB7nGDXQ+wKXcUxO55dM15jDps0N0SMvZQNvJRcBLPC
WwzbnDZb3R2dcROKBpC1boRnqkGGSJf5ll14LDDIwGfD3VDHkNBikBBJMCrEYqCVIGVTSpHQIsby
kKR1bmfL8Pn6l9mUocooyQAvUdfYlRuCGklcxxTHAVQiwIB6HOOMU1XY8qyIHhcZjLtZNGHJ5Aoy
pNPgtp8odEO3S0MnfRldE9FDcJV73solTy/GA4Ul6lB5Bplx1jpKl7kk5eLcb2x1/qIX/Q0r5xDr
/diRBDLkj5jr9fTbEgs4bRD7ZEb7JHOio/aQPGPbCHX4rrflx+ufbqvI9Yt8xjlN6jBr4kx1BE4t
MIYUrGkJn5I9xaxNTrxH6YYr/EUa46QAYah3SQRpSwoEu8rqvCo0TYCwiU8cvXiSGO8UkjLR9QGS
jFPxnbLJ90H0EVjn9/0XhP90Rwf/lK8coRvJI9QDEaeBRW3VOg+7rT7mYIhzm5h4vdG1N9kBwMaJ
7KxAduMDj+V6KyeHrP/PD7GE9Kvh5PlUzySELPW2c6NHutfXvWZB/S5zeqyalN58U/jlHzHIbt+L
i2jGE49GTJrZEmCU4as83mbaX0w4/KIb44PrWbCmpEI2U5AXXcGTXjq02chx9PL21/p/NQAn++sJ
FmROpzhFxFSD+q73JF9H6zI5L0QQL/7cuyh3vViHfCfa467xeZNsv7l6F/lM6SkWiGJpBFr+sBYa
BSwvcbRD6dF9UI5tUmfF5DqrM1XYNeFKhmE2BVLTzl982oqOXeUx2uvgYW8CbP2/Xpe39TL/RR7j
PLGFMSpdgWJo854cyX5xT4pbgNretbBuoqP9Fn/vXdUv/Aegj2MU6A8Qk34TNC4nzDhXtBDMeBpU
6lwxSvVAuc0pAE4WqF/T2W5eFC8+8PZd6L27ds7M5bDESFdME+8omdy14vOovs4ZmqnxzrK+Xz/i
rQfOL0fMXJNcErKoUiGqaWNPiPCkyoybvmk9jFvZdSzdEKnGpoG6BIPZO3FMnFrOd7JeuG3+F7tL
69/Cdgo7Ocn0uIc7UmY/lcBdbXnCf0eu//WNyrYKR9GctbbDjcmPPTB+cj+vduSV7hJjefBQga7i
vuLkNrxDPt/ilU+Xy6kjs4xDnjW7h9FgVre6tRyNOKNkkxe86WxI5ZX5aSC8YkXn5HsttRKmeGih
qR4eG6TV0rw45fApBDnAdSOiNnJNEHNF4plIoKVEFk/nfcB7sJcCrKEHBi9/o2Z/TQ6TZ2iNmuhy
BncwH9L95NI1eNGhwwapKxU22YWRNx9FO3E1sGDxlNxOBn76AXYiPxOUcMk1lN+l5KMS2kkHtgFs
Hl8/yW1/rmFwyMIQDFiLGBWlIUxU7DbQYZ8Zra/YkW4qZ/xA+W/FV14mtTVABTzKizQmlRolscsr
HdKi7yYW3ahfE+6S47ArvCow3XJX7dNPcA2Us+xb0nGU3UwBQGeqUOoyAMsz3r0cNbGWQXKC2u5R
iZ8T3nL19rVbCWDsso5MaSEhBETazbnD5QpeU9jCi0Fw3UP7T9isN81kJZP5gEU4REIi4qpHcpDP
sy0Xfs0duOGdHPPduhndST2GEAFVRONJC79eN8NNz6EruggqU4wo60xQUMSqyfW8wJpgYTmS1gZK
rrijaCz23GH88bqw8/PxzbW+SGPXN8ZRL8u6grThS6hh2Rn1YMwsfY6f83sQPfri/XzKFwdT89i8
tI6im7+A9BHVCN6Kw+aprn4Hk0uBT6419A6/QywDRT6F2cN1Rbcvt4HWi6YZeOeyTG9zaHbDrOA9
QSc6BJAvg1Qy0Dy6fcl/tG9LA9KVrGiiiKDHJPdhmVitNFeIppTeEXVEPzzmNy3YB4ag5A5KbZqM
CXuxVHDZoZcC370KNrmllgYeokh3E9MW2tsm/mCImtfxOGO32ncGzu6nIMb260nUK0NGVKM0MCXw
F/PTcAIkd7AENNsuMCIovYANPVA+cD7fZla2kswcqKiHVVpqaNEMyH6HZ6zO3sUfSpyrvO881V9u
m8B44aNHb5rlSiyTDLaqVGBQGzWrkTxKyM14Kx2bHmv195nLHkWqnJUy9t0EZbLnqrCLDHmJ0TvX
j49jIGxZW7XQdZIJZo/ztkdTra8rF31YPQAVh+LOUrO41+VtB7eLXmw5Oy7rIhlFGEqa2JMbHjpU
tCnGKpBrVHeEqQwx8OhnVH7mXW/PD1zCInkrXVn9APrvqyuRZVZoNfQHLF/AFASCXqxa28N3Gk//
qpS+vhZspXsQtJxIiwXnlYnfxFgFFpo1c5qHHEthGbvNHKTTE1oEGBshO0zcOVqEZ5/Ycb7cbzzX
zyvOEnUn5dglFu2fFTRX7gH2Ex6HQ4dJ0s4Zb3jTZ1xxjEeJlyUvkhrfKXkZveVY3zY7BWTxwuHc
iuRcA94ZMk5EIrXW6ImC4cHxNdb2ffmBEP+65W9V1X+xBcZjTGEyt2oHXyw+UOSf1ok83e2/DB66
OBg642H/UAfxJn6v7JxxIKmlRUZM5w1UdMylXRaMfrzjQ1Ly1GIr3loBSB4ywfxqzzrRxB+KgTwF
cO0++chvTnAcFluRTgYwpSIZx0MR/X9V3GVogyyGacfmv10rnfETaSIag1TjZaGUlU2mL+P4StJ/
dL86k2wbeVdFggAvb5mnIb6b495NBFfXnzm2txkkLQl07iq4ItA2+NXpiSZmwdUajapstslRc+l4
dgXS1czLAuNWPw2mA444hwRcXtvNKvhKMo2jK3erzmG/xBHt9WE7QQxfUo3Yi+433d1A0EKN7xTl
az1/ua7v5nVeCaX/vhKayyppc7pDPaAyosZfBbVwtDznpMjbLmolhnFRijxolUWnAvvD4tMpyMIx
vPD0Z6Fk0/BXwlgXVRWTPhc4yLZ5zFDjRqcZNUbMUmc8tTarpytJjKNSDFDJGxIcvXkr+bK37Ja7
AlB9YHdyeSMgvA/FOClpVAZDTWntoLyTx4c2PaZcAg5qYW8c4UWdc0ayMoayNnM9w9g0IJwpKClw
Epz0qcN4cfiF7q6UDi90bZefVxKZJ4spVJVBTESTzu9cYdd/H73uPR0aQGWi/DyAa0x2Z1c8VQPo
J1OvdHjHuv3GXv0CxnnVXVdXCsq04PEke8snPkoIHkrf4HfGfI0/7riri7xTZjzMQupUnluYZ9mU
gWpMHvjpnH+61WdA+NWHTAQtQpWQRhqlslvpY1q0gLB/vS6Ed6nZtmpjgASsDWH9Su4ovoKtT6PC
kLNp006duKt41sJxzTLjRNRSEUtpxkNCIKZjaB9V5QspbsX8Y6glnAPcjtUrs2B8yEIydVkWTHvJ
H9FZQgSgryTUXhoP0CRBeGdw4g7PKBhPslSiQhYKdtimkm8IaQCAmYDzvXgyGBcyp5U6pJgVBHjS
5Cpu4pkful127DGC3gWxFzrcoTmO02KJB8pxjjMxhER1/KjJ76TlVvhXp8VCEIoz+tPKgOxXDWbQ
sfvY19yp9+XOfEK6HaCSmpx4hsgJMArjM0LRsOpFhuFnVvvBmmWvI8tNnZefymL6R0Nki4ztUpoV
6XCEyhM1xNLX7+cP0bH32yNtkRW8hcltI0EFBIMGsiyyBIWCUeeh1SIhEKZol2fFPhcrjq1vW8VF
BHN8VlKSVBzxxTRa546eDDN1BJEzeMvTg/GyokhMNQIuE9jdT/F8itQd5zZtx/6LFvQHrHwsUGHq
shCgBWUQpise4b47oM7tC652z5G1nRpeZDFZWpYDqggb9lSWfuhh4NG+BVkqGgX765J4n4ZxsW2R
VNJEcGq9oeyxm57b0Vi4sRK+XJfzm9hx0Yjxr2lYi8LUQyN5tj6HonIci84PNbLLhvmjqbfeLItB
NqV3WdGPNuZ977to4v0IagNv853Lj2CcbjnW5bhM+BGjo58hqMoYvVnVBd+Y0zxkPq9Au326hoWW
gQVcZ3YZmUhhPxL6rp2X0o4MB0D+tlJxXmPbUfKnELZOFUZlJOUpnFNn1IkrzJJoq13d2Z0SYd1a
yxNAXwKT6fr33LptMhBnZDyYVFVSGANNhLyYRwteyuoeEjxuR56AzTb2WgJjmYkkFKj3Q0K6V2/B
SJDsuqfUN131FO6w2Ffe0Vyter2u1tYHWwtlrFQxx0hNMxq/csBX+aO+W6K/KaqvZTBGWIF80Zxi
yIj34QN9GgFc0JXfa0i44Unc6wptrYUZa2lMDmBWczokNZJPGev22om2O5N3YHVw8tfez7EXFrnC
8e+qeyuxLJaGkpn9HGP2GSYfkOx9MvEmt7cwtAzJupg985Lo+zlPSwKzp72Jcw8GuA2Glx1oh2Jx
Fi+IbiNASHdedp/eZNgBrdAABdxvf6AjQtzkeDs8XH4PE+TMWGmzWMFd/1G2BcH8XtxH95TnnTcS
wLvxTKgbpdBcxAQWJFf3YXKIGkBHNJ+a8KCWfxUeLkoxMQ8kyUk8RzQ8pLuufZC12A0Xi5fy8I6O
cSbLmKnyUOJTUgLPxaVVsgjr/1h24E4EbV3wtdUwXmWZBlPUCI4ukVVbMh+y4TXR3nHuHP0jb8PM
5dQYL9Jlcj9jkoGaJsqZADQywY6EZ+ZjhowbG1u6393CK/Oy1N/E2ItcxrM0VjkqaYGvNfjl3rLr
Q7gvd/QqkIe/goD95f4xjmWYW82MZAgjs+4MfWTHErBLgKM+hJxYw/lmbBm1lStVkKkRmuWdBewC
7X2X/VXy+PPk2NKpNJOGkBRmMUbzY9kZOyETOFbO04LxD4ZRkMmqIKKVH2brpTOInSW88T6eENYz
iNP/IPS1/DgJki3JNxZYZzj2zZPCeAVB0/BeoEmjsJvoffXodizQ727kvZkDRr3wxxseJS01pyt3
ip0z0SZwGZc0I073+oE++ZI9BRzijezwVGP8g1AaYOeb8ZWy7KmT7ERJ7IJLRLSliyxKgGNWMJ1u
nmP26iWhJ50sKhpK2+E7Grqsk4m9Msp9q7rli/4kPqUvog8YKqd9LQXex6N2xh7kWjjjJLplHMNI
QfF+ei8fEkCFGgBYccT3FFBQ+5B9vm4rm3niSlXGS7RtrAgpLUwV1X1teqbIeyltxY6VOmwJM8OC
sUUy9Lg7jFbR6ePlNQro9HH57m92q4y1LCblGLEhITXYDnLaA2jnEru1aUIKdATzafAkT9zlTsI5
v02fvpZJP+fKVsxhNJa5xwFSiBw6p6vuKV7uj0I6L4JwDPM83roS1i3YiC+AUosAQp+dBRD4rEDd
8S4ZVynGgZSCpcfpAjnyAyUOLA7TTbQnn8DMAhpKHjI0Vxq98yutYilOh2aBxc8H8zDeUoyhBbR6
DRAZZi5UJ8fg2ZqlnDTzFEkgLDUq0Smi6phIPCTqzYmStU0w+YUMnOu6mnB8Y+y0L8bT/NJjdyK5
Fe8NLCIps427DLTtwiW3PEA2nnqM9+hrI1WKHqInpQUKdmkPQ+L+k8tg9wnGhYhdIeAEAaS87yrJ
62OJ82TmaMGWKasFxAYiLUaoxSFLj8rfQEesPQVbo4zDcg7VEMdEvoyFRwcVq0C7S1+BCPKATYwI
ExXR36DS/CKUcRV130p4FEFopVSfhbnR91G20PldKeWkS+fB5rdBBP1SrEKiZ2rR+tXqSmWa2oH3
jbY0pBdB9lQjhC3uYzDoTKCoj7VDUnysMg6i728u8kUq438Xs8rKjvadhd18CIMSa9EYozVuKWhX
+o3nDLeN5CKNOU41LSP5zG3XVom9kD00tq9b+naNQ7yIYNK1mMRJtLRYiRMfZmc4Km6OC/UqOEuQ
PFOqiHk3vOPOdtPffe3bUb1X325QSVrOFBi584WT7CUH1OD2lAX4T6Z8ttb3YZQXFRnn22gN6QY6
q9K56HNgqlVyETZBwZs2tvrUYwlavBmJx22ub72R13KZRK6Up7RTOhyt/CD5WAAEpeqhe00sIBlR
fLfI16joP4DK5QlmnHNmLVlUUFIHqQiDQRLcpBUPhbncy1GJwiqP8Z1NWFVLAqGxoauGrANy4gxM
tPqa0ZD1+qJgfCHRUPeLnmZkrNL8zDFU1mZYKYyhkqGqGmuCFOFGD4ZnSp+CI/2+eH8DNswKYwy0
FZvESBYIa7J2dOZem93IBIjydZ3YXIeVwhpmBPSKxaAH1z6KfW5j+cBWltJdqshusLxC8sMi+ddl
si6FlckYpR4lYHKVIFPTH6WhsKfh4boA+gfWd5sVwBhfPPQxUPKAqq0P79L2aZr3mbUv88/Xpbxx
xKwYJgtQZBkYwz300B+E98QvgsSZ/QlDrKL9BzSZPBNn3hBWM2tou0CajHGtFlizWDEEMnln15Xd
3Mk7rMmfeFCtb+qmjIpsiiDIRUvEBCdZI3yjEdfaslO6lGA7cVR78uJd9LWxQbC945wtx0bY1GFK
Gt3KZuCddP6MMrRdeMsNVfbnVju/WPum+c0qS6//yonQlTzFKHHCtJYKB435uwH0ZBRmLgdXov54
XUeeiow30fVUAkwTxFXZQSR+Jpz+7e8zDmTKtWRp6BFKWA2Zj3XES3/YRyd7XozvCNuY8nVDgfKI
J6dNWR4Th66yk4A3q/gmgLKyGJ+RF2EljBGolijFu+SOtxP8POKnim3CyFm+JW674zOnvNm0ZcUy
nsSM877OKezO4IumQwmLKRuAvB9eLSf9tHwCIYVT3USOiCVG3ouNc+EVxr0k5mzIuQLZgJ7NBSfq
3Lb3rpsI934zTsUkbTi1dOwvlm1Ms9jWaXFLf7zLffIqnpLnNHF+ICzy+u28y8a2RtSERJpBmQ80
0FwamLIG3wcoQk3As8g2nwmVc5gs4Hi7jIBlzaBogyn5os/3udA6Sq1w/BYnnLK4V6TXJKKEEJPu
qZOm8LaqL+94NRiO62Bxx9uymeeOeqp6wNJw81nK99cNYzOCYr3LRHPTUmX2uEitRGg7huCx0fYp
xpCH26Y/ZhrHQ20bwUoM43FTxQDVGA0vOK7MpgNwEwC5p0cFBZcp4APjvXlqnO/zSiDjcwcZIG5h
IlCrowCVU2kLj3vBkU/GLQFYTv6gpNwH6ZtZux9CVU0CHZIi6yJzyXRhsJZRxwrF6MgHyW8d2hX7
0rvVM4Vn4Zd6Nm0d2zz/k8fu42bYtSwzE/Is8zNpXsn0Tv3PO3qMTuw6LlKRQV8Gut2C5g6oS24o
BkzxvjgTdgMA6Rt36XEz2qy0YmxFNOWoQMGY5j/9QXkv0ylNrHRPR7pspn8YnAHLPONJlgF68ydv
uM2rvZLPmE5TtgqZ67N8CpVh7kf/Tyi9eR+PidqZqTd93dCDVZ/H9MZQniOTkx6zb7Mf386wNLTY
DfHNhlmv6PlgTgCH19Ek1k/i5LXoB5MPLW+sZjtDNi6SmBA252KYEPVsJaLh0rpteFRtxXTowlcC
CrzrXutsdW8S/5U85qbl/awDSR2aNVgaMmnWOGFmaHgZn/47+jFziixEadH3XafmkDVGcVDr4aEv
mxdjJpyIwjtDdjKtkQA/J0aQ06EtHEU2LUh/0e3qWbr97ww3rFLMJUuisJPDUqPgkK6k3qbtx+tf
aNu6fxqEyVyisVnkORZgEJUOUNdMCTIRWBSV6F8XwzMEFqA00hahWxYcGl1tN25Cd7J1G1CreCfx
asG/iSkXnajOq2eDFppJYenQCQiJSBGpW4oOye3gGIF16JwZj0GDU7l9s3vLficmHe6NMRzLGPrp
QLaoLAcjoO2L7Ez7xBO81y/dV5Cp7RJsS+N449YuiN0+Nw/xR8HlZeabqcjlyplMhoxZ4Yw0KSzG
qk5DddAWDnbgdiZyOV3GhSgKJXXH8BUegZMtte/D7MYYFU+Lvl83GZ5lMq5jUeQmjKnFKOGncvlS
qy9KxXnw8SyFrRerda5rI3VPrVd9WhY/1PHEpARPRlADRe0Z0yVB+Y4XOX+TZf08QotG1pWBtnkR
Jy12fzGlFoi5Pd8mEEqrjmof/CFA3GawNlXzPBhnvFknamWLDDJQAuC0TBDWYnvzTjzRTnV4p3vX
P9y2g1zJYiKmVZqLJWOQBZPQ3b4Gj0XoDnb8SXKgW8Bde98+zZU45robSt5naUGzq8jtsKRHiTrm
D0WC0gRKqv74yo1q1Om+iWoricxlr7HVsNQogNK6xIxRb1p3VBa7OJ6RLB95Mwbb+epKHnOlscSp
1SFd+dVv4+fwOzVS+V67BfzpnWzXT/yVvU0fshLI3PGqSpdOpBvaUbETpIfov85vnb3l6u8zd7tb
COJBDIXK+SnNHyzxNmmfrlvhppu6iGAb8IYUjU1Nz6wrZU/MOoA9hntrUrxEHYProngWeN4uWt3n
hFTFXNL83ryVGzt6nI7KLnTr0VYCcpcAYj/g4VVtOseVdkxaUIENcRmoBYb9UdIOhvxAzBeOVhyX
wXbdTRJnS1VCq9ExcifE6zn6piJq96i3cPvT1KKuXCl2U2jUmj5CRw+XOM6DPK3vUdm/H7FPM+qF
U5uKLdS5y1GQY+XnmL76bJbZjAbBWxsKgoRa/A6o1qAGXAsg2wxMMtCEmOf6eSIZz2E1sW6W1PPL
827SdiR6z9GJndBnbpbMuIraUpexXaATtlAwwyPtGlQ8JC8/cAvCPPNgfESZTksT5tQJoudp3eAB
PfpWQA78OjDv0BhvIRqhJZv00Ih47OLbMuJkNG8GF5hDY4vqitIZkxBDQLov7lSnQD0zho8VnNDX
T5JTPjYYejI9655XUdyuol7uMVtVNzQx7QUau1pA3hWAlrKrb8Zj7Xbe7DZnsek3845b6+MEMHZx
KO/S3jJohFZOvTfsk4PlfZHfY7oMJs8VxvFV7OZQHkpRa1QQJh7yZ1qXzn3zHkhaHnmp93ScLHIX
HpQnTyY1qdXV7uZEqvsQMkl9C1TEWvtamz7nqnHMkt01aITsf4fYwTsGOuCzhhsCo5H3rTse1V3G
5TR5M9/AGirjPnpgj5faD5c8uJTg0NyjMnfgxxdeSFMYP0IiulMk40rMD5Nf3aGk41qPnb045BN6
11z3T//cFffPlta7MOlrrHMgIWiJPVZ+O/sEpymeWoF353imwXiTHHv1hUpfh4p10prXLHxnDTuO
adBX8xV12Fq6YDYEryOYn7AD2Olj4hVOhlq6mKAURv4AtISjE1sdLiRtmiR6xf6PtOtajhtZll+E
CHjzCjeGHFqJovYFQUkreO/x9TdruGcHakHTuto4J/ZFEazpRndWdZlMTKXa8XjbTIvdNRzOZ15c
z+bSxchKA2mEFRqef5dXDaAsTXPmAjd1xLldbEa9TkJBQhs3MkfJkyF9brigz/FfKgMReRUYWk0x
aHbbHMZTcMDE8L3sU+cAt++Kdx7o+63gqM16rc8a2Fq+5m+0c81eOhpe76JO/BtyM9wvxeAE6ICq
ouiwedMrlchiL/IVMALIbnk/2v/1OaQyWBGAEOP9U0G1EPywWJ7lhYfwA8a+fX5GjOczWR1PhSoU
TUCBB1Tq9RNpulF7beo0nuoau+YONHs+l+KXE6CyM3NZb/zzqAU7AMaWdWyq+bDYlGePfCqDF3fS
W7VrO5vX8LVd87wECewk3VhFGpQwcHo0lAPFl8EFScGtYLfO8Il6pKKn/pDc9QfqHuIx1W4Di0nt
H6IJKVG6RKuDK9dx3PcTlVuDkxwdo/ol4w1Ob1/0iwnmKaMn6dBFGfJVKJLYNS4gyFs4cLx91S8m
mCSnErdSOoZYhVC7+R3NrY6K3brRU3PEF+NU4XlbxuCKpqGz1ohhTC2y0wyhUui+3vYtb27jF0Hr
ZVEMpix5E6RI81FGZ3YMXytt7bZ2BIdGa2R/Phi7zpvQUhb7PMlQ3hdj0EWsVD0cIB3v5OmnINnN
wcfr34u3gwyeKDnl/kr8/XiBjBVGAFJfGjh5719A5GX7mOdL3WbyAhpUer6ox/SGxEgmBDfv8Sgv
5vhFBudijQk6Wllr5tjCxxr89O1dfU/zZt9rD1BB8m8y5/oObqfbzX/tsYlNoR7xZCroEO7iJxB/
HXpfOVLrJoY3OOedcxrYZOaYSrUxzri/gRj49VAeYiHhhNq0Oz+HU5fVMBAhphFx9mD3kkOHSh8V
8aN9cuQV8X9iunsPry92GJwYtV6eFto17Vl6XZ4tCUQH/ROKw+iE6L6jQTrdtS6Il6gr9U9kXFj7
DHSUKgjNoOqAPJKg7MIg8Zpm3l0/GbyvxaCGpYaKhaIcwqqmsmvr3io5BrhHj0GHOqqGaQiwiAYM
3wsyzfnH+LY+ZF7oc+Mq3moYpIBzsrKhxmomX51tcyd70n4HPuhHA2lZamb3ecEOzyIDG3OXJ3lI
FvP6oY8eOvH1+vf5hbO/nEEGKZLIQPpGwXVSd319fp/jyN/Ix84nZqfM1xO7uJmcBVWs4ch/iP0i
uvqfffAJ/+jxMWS4tOhAoYyEBp+P53r7sfsk3UEs9MMou4Fd+uqnP+yt+hewJFayvKrTBRNp2Ncw
f25iPzJeJ16XKwfypZ9Y99PCSiURW4s5VPB+YcS9+DThMhet3dgIbjg34bobk0QGTWZN62Mw2CLo
N0FbmT0KETpcqk+c83I9tpFEBjNApJcOFsU2lEFCN5wffEAHgYsWJyf/T0iPnfrxaDRW1wTTubKo
PI1o+DN4Z5925Nc4L4kMdMSaVKZLjB0rXrWvWuRR5TYF+7O9mM7sjs98srvrnkUSGQAxmjjPTBO7
V9yGewWawu/tYdySNG9lDGx0VQuKmwgrM08LrjH169aujn5dGm8oHF6amXuLGRQR0WYSJjrWpUFI
5l3UiApjJEOl7cAcBW1A64GHjRzsktg+J2MSlz6jmKr7Gt91BxHF98JN3GFvfAyeVYxzDm+ln6Fb
iN9ixbvcZ7e0eqnMIkihIxU7nByUV7rb6sFw+hhuIPVDn1fj5IQK0vnnrMxZQhqHaghznU/cAKon
FKBpxC10Zg8ZTjc/WV77WmB2FXRxoctjcNnuE73g5Tl/t7IfhKIizALsN5A/tHMoh3izN96hAf2j
8kRdm6Sqkw/gCOMl/jmwdg51V5bTpFIjUFPiMRU9CdNXOXrrZg4Q8EwwQJMlAZRXJSyu0KpdOI2e
bgLXhsm9jp3Xfbl0vkSrlZhiEbedjJVkwcemexpS7/rf5y2DAZdW7OcALg1Hsvycgzy5lCdbFp/+
mxEGWXq8nI2kwp3Lu9ivMsvuxRJjARxfxonqoGD2I/ZDVtVCbznWIh6Lh57GDW5N0paDaAsXLAnm
r7gBtnQ7SXEEGmbYapeD9kqJDhLfkh5xnxs3xSjp5HWOiPmK6zvJOQ5sFVdJrXoYyWwxPeujN9Tf
rv99HiizM1HzNKnVUsPA4A+yvdxKIHnSFXRBGaDeSMEZQFHyn5bP/o3o2Dpuoqt9UuO/iHNOVvos
SZywgHPM2dKtWIFfpoTksDMnn+TwfkSEKsWcEh3PBv376qrqBmhYah02lln1+vSlK0Jbrnn647+o
ely2iglAtGCO2o4yD6NTRJ7oKfv41KHkLTwidR/Y8v4/gilbro0is0B0SAY7NGMKk1M0oz+NrcM5
eoQC164UgxKTNdfJ2GH/9BNxm8Z7VLod8xA+5g6Rm8aVbRxzkFrzHTPvVrHAIdRDhfcSGtfb10g7
lTmv844TALPFWxPErZbaY2nqTvHV2g497U6369s4Q9cfCejkrj4g81Hs5KfElm8EV+IpvnLWyFZx
VXWKdIOiO2majonYepmZuNe/IOcCsBXbSDRAAxPABLIrTrbclsrf49JyEqW8dTAvFnQOWnpPQY1V
3BvNc69xvhXv79O/r24xKG71qAbEOqVW7AVD8dDE4l3fJ54JBijGfKhUiEYjmwxfESyNHUicMtj5
Tl65SwoDEqNQC6JGoVfrxU/pvt3pp+W1ux3fSLYOKOsHn3V39udb6XunI/6MvNodvOLpzys9lqRb
FvrtkQJjrldoVJ0RUT5Cuh89Kr2kuw5KWMTD8Rvt3Jue+WKNrURUfWsEEBumZ0UGaRDkLp/O/XYP
8al2e1eW7X6wByjYcZsINgFsZZkpRIRL0SYjAWWHrJIi2+FNCAwLjyrMViCWMHaL1z/oN/xBpc0T
tbLMJB+nvAUnQw/LZfMtSB6UlEcZxzPA3DoDyhbLMMIA+tXsPPO0gSdgtgkelgY6RFHT5Z+Ifapl
UqpWQAEJg2tB9ZbqX/WFE4ZuB4grG4yHWdrcrDqaxggqh5K0NBsqWvbiUTWOVxLjLYg59XOmza2R
w6nM8mcVql5lZMtcEWeOETYMLdQlA1ydw7XJxST2BIYA7cb8XHlWhHRE5+T3yenPKgWXfWSj0NIU
Qn0WqSxtlaARjr8VUnEwB9Gf9empTuXTUGn3ptLvJWu0w0g8hsHiREJ7tCaRF/RvZi1Wv4U5+smc
6wOqPXTdB1d8GU8lZoowgv5CjcPCgfuo5dljbkKaGmUptucdbzDBWvlonncqb6a2icjLHB6qbL/i
VwtkHFJuWpFVDIByeYcysgd9rmc0hYC6WYBOPBIloGTEZIfoU8sLL/TbDjZXxhlXJXRIvso09SPv
Ouj9vrVIz6joHcoDEJdTJxbv1my3u68sMp5LIDJIo4PF0YnvtK+KT5QXAoSKnNYfvK6FkBtG/A7X
PfI5/v/JX66sss/gOZWzYoRVNNm/GHjBoQMif5yP1KsdepbzrnKSIcxeXuTn2c8fzBgts7xnJe86
MwAlNmj60VBFcqq8tOXwOFanPHi8vlbuN2WAKU/bOBFoaKH20CUwICtDT9fezWKnsX+nu27befwL
7Wz0W+R62onERV9JyEEZAXgiiv31RdFvvvL92Oi2UfIQZB5AJJIgIUlqZfc7sjQ8MwzYlJowpgPN
YhS39V16DE/aLtnLN7zOad6GMRjTVXI5STRQFVY3BiQseK3t26Xey3FXGExp1SbNlwHr6NxksIvA
pgTGckOMr4bm/x7F0nZj4MoogyWtYIUQoYZRulbKzYC2kMnDa4ePWvQZrp0GBkO0ue+EjD7T5Ed4
EUNrRHeFU/jt93h6tgPOy/FmsANK83LVUUVALeu9lI9uiTbwedbu8nZ0rh9znikGH5QBHTAqxRSC
OTpm9qXJ9rn8LMxcFOZ4OYXBiKjLwrqiHVSee69+05GXhwjys/hKMcWfxq//biHbi2gktdEENK4Y
N9/06VPHVcmijblyItjmw2ypm0KhjaMHeHucXqk1dTrUTvkxBudxA1rA+JsOH84n7ONsJduRmEDw
Eg9jmCZy4+6hPUU+5QdHNwmBtmBT/pNU1+WasU2JkpLOahsAbWNKKaC1M34Yotq+fhA5joptTKxi
Vel6ioIgV2ir6lGdH6CEwDGyXS9ZLYVBjKTXrUCjraOBzH5H7IPDccEcMOn+6pw3Mwd0VQY0TFWZ
g67FNe6C02w8CM2361vGC+TYFkQVK5lN2rPGndG9j3m6feqRv2ofS8d0zyF7tM/wCs/96hR+uW6e
u5kMdrRK24pIzlCgjOF7qK2CNQG90sFrgmPICxx5m8ngh9JPvZDSS6vI/0qET0nKC/s5BthXvhJZ
c9HRhRYftd6J99aNdKNjJAHVu+EfNhBeJM57PrIik5KZKlUMOV6EpotPbPDT/iuyoXcDNx7lXC+N
HNwqCVUXpRwOJVkqvi/zbax+Dy3/+nngmWBiDLCTa1mf4AsZ47OshW4T67be87KO5/mkK8DLykhG
rSjGkNOmfmwwQT2Nb8Zz9kH18jvJrU+Bm/kqvHOx7xHbx9+aN+v7sPzWtCAv5GF1JqOqKlIIg6Gw
8QpCfd1BTICSTexIs6MdSz+N0BNbcqJS3iFlICUKIMw4NviMQb5T+ofe5FQceKG8xoQeeRp0uTwB
s/BsqR3ptt1FoEKGBhl04M8MfdzyOW9JDIqkgbUoybn961Qdpttxl7mRW9wQKWz7AGKjE7dNgM76
tRPEQMk8zEu9UGNd+Gbuhvv3Jkj0TtGUAl9ljff+1JneojxSkjqljAoY03aIEDAYrJ2qLxmgUvez
YwVdN2jk/ae7qDOJw1oNG0s45xTqD1l6HzaPmsbxbjz4Z4Unc81QTZXe1YNvvBL4Wzgn2VOIbkv+
bO52GfHiuVkFytoaJrmhAZbua/mi+OkNtffnr/Gx2WOC3AdH1L76mHJrY5t1lpVZOr0r3AyWsckr
etfMj/JR9bJnmih471/lnUsOfrKk6oECZzAQnnQqZvAgwWeNeGTIz9dPBifg1xkEyYW+HBoacQqC
0YWm2ze9Mw9yPO56beSAybnGeuWi6QyYNEavKjWdkEWyTQQJ4LJbPi1u6YVPhp/5goPG9A+dLe1M
sK/bia0cRfc3pro4911nEKbLy3+muqIDkf/Gxzmxl51yBKCBJLzjcVnyMFRn8GWUOlPT6VlavYZP
GtJ5EejEnvJDhPEkXA7BDT9d/6a8h7DBQEw1lpMi0kaPQrgL+vlJyZYd9I08q+t8WdZsPCJ3aoQW
CYmXx+ddTIOBGlHJyyLqYVu6H87cOhKY1N6ziQt6cvIPxYK8Fu+y/GKTTQ0sWoooSSYTyafKMvaa
DEeVHKCD0toYAnhqfUCqDBxPvN+Y6Nw+RheLzM2pzCIzwursGjHRCQ5pE4KYaNWHSGZ0hE6l9oHz
VbcB4WKQuT61gWspLTCIxOWbDorXW93Rvkx7w0NUSmrWxSO/b+IXMenFKnNbcrGraoMKfaD+xitv
qBXNi2fMo8uNKR46K3lTpUSzk7iXHa3SLG9G293dEhaie339vOUz1ygXRXPsBBysTn1qKrea97Xi
XTfBO0XsxECjBqoWRqhCtR60OiUZL087SGwBU1WyL2We/Bt4xFkXOzpQhdlQzPTQSBcvTm46wRsD
zoud9xEtOssrt4UYrg9TqmmLx+CIgMq3PA21wsYWb3gzYtsO5d/zYjFh/1Ig7lfplSvm5udl0F+X
GAyKYQDsSTkhB2/nGGecmEHUFLSqwjrOxm0Y3QXdw/UTQX/iZ5d1WQ39hNXGlTIMoNcP+TAjsQ3T
z/Xv1w384tlwscDAiCYPZXhuN4hu4RNHz/LLFC1RltO61XLujOUXknmrYpBECcVAnKkHPBxLWxBP
o8CdNuMdAwY2OiPpi456ldRdfhccC1QBQCnwHlv3GDrLWrs//EbnPm9pDEpI9dDE/XsUah5zoLLx
McFp7zxkuV3hMH2WOcT31w3K7KiAoFr9GJMbkKtvOcJQ3gG5vpFQlvjxBCqFGHY1VecM5WWOQjvQ
IrsNvInHmHX9MsnsXEAYJ62Z0MRK234Zgi/TcuqrgfMM4eAQeBF/XIyMmbaspBv7XkstwE5NU6Pt
h46b4fhFIPK/iwW6+R9tqZZVFwJtXOcWYLQAc/JHEwT3NV6w1M0m93huyV9iybl+oenu/BoxZHY+
QB1n01zoAKoN8l5Jao/Ta9qGTrgcsoHb0kYbds0agx6DIg2CTjcZud/v40u6J1U9jHOY5+GsP6Ru
sS6byiLHYsxSTTGIVIWYs6/cpeeN0nEQESMBP364KE8y9PNiB/vjDCnr/Dy3HfmV170QpfG4Vz5c
/2S/eLpeVsWABqi69CIhF6z/pe8aqGXp6G+YnPID6jm7P+qwvWwhOx+ga4ZcLQ1t4XJTocA3PnJW
wzmB50u48ll6PWWLbmA10rOBfg3E3hCOp0M/OWgi+ExpDbCNcBM3PLNMjJHN1WKqhPiYwWlckKOT
imvlSx28WeWVIOBOsr3iJcfC+Y/YdQ7rViuOc/QniQZMW0qyjwRMTg0wnva76zt7rlpeuW3nk7uy
0yydZpXUVyfvJhfs0DeYmUI+zDag1IXQGDUfVBKcNsZ/Uq874Ma7BHBgo8DzMsoOw0419yLqoR41
cvCUJznRq3zOPK1+XqRUXaaSK+pKu0bi0a3up5szXYng1R86KJZI367vyC9emv/enDMIr0zOc1ka
Es29EstdfnwfraGxVF6+n3dHz7MgK0txKc5GRJbo1V755Y6oDizwbvwOVzHHqZ/HzlfGzNgCIRHN
k+mN/hLV38WQ2yrGQW52lkCwqlhu33cueljO/JzmmX0jfwDTuMudEuXEEWwjV9tpaTSY5y+lvcov
3S3lxclXCDvM/d1JTvm52vHKvDyjbPCy1FOT0iK18jFrXTFSbMV6lvvv/+0YskMFHZSyIWgLO1bW
PI5Rfuws4cYKTSdVFHfKQUPaKfbSyW4cVt512+e/fQUU2MmCXJZK06B5afM0uMEx9dq9cV88gCju
o2oXKBW195FL/WJn6sffyYVyjhI7e1CG0PhDWw/9AhAgEGu9gPqv/rU+/F4/wjbrwsWFnWsyq+ux
qHUhSjEMEvlIezd6oOc/iB56zb30VNzIoAsDH45kp888GCBPfG2zmXjHFMNZq6hCFt4pvrIf9sT8
xH9GcO4/O5HQdoMkg+OHhpYGO+gljFlwfAkPz2QmymlKUbAyaHU5BTSBfOsmP6VOfIjRQpK6Frd1
mLcgJsLpzDlpI7ogkhLZZXwTmbwUw/V0mMz2YM163QYyjT1Gh7x2zj1SDmQaoHQLxp3U/7MOpn8d
D9uPJQqgrY1amJMwwq80sSOkXClVzr1ixw2URBlVVDUoojG+GnA5gqOdFgAmyYGHLm+ckvdiUej3
rK5VLAxdmJH/Bl/F4iHDR62Bupu8TF7p6s/WTntBAWzH40PnvPzYXq1QKapIplnGXLyXi6fOuOE2
RnP8gMKkUQQxWRKM4iJwWk5yfiyKh0y4y3hjDxxwUBhwiJNYCSzK3p17HkBIruxUn99DyTNDgfDq
M03l8M8AB9qOMfiQ7nq/P/DrFLzPwgCEOBdJ36Mu6YxNasfzoUJGch7/U34Lqho/riVNg0xLqe1e
BfZYbj1/uu4dtxahShooHE3LUkTWU0yjpE5hPaIlBbW4LryVE9PuUve/GWG+e2GmppSWMNKCPNLU
kat7nrX9dRu026zjWS+E+egYs4vERocNS/ob5avE8se49jSM5Tf5XlZH/7q5Tfewtsd8fQghZHWe
w54EcsozWdqN5mmPkpf6lssjuNpEHlWyJFM3DUWCcOSPx6Arp2pqM1jTT8Uh3te7WbDzR8Fbdhge
b+5IR0i4jT7yBIg380GqLqqo12iwzmqQJEGapSOq/RA+mT3FXfYqFNhnl56ovM7nrVu7MsU+u9Op
GReRyIKTc6tXAM7I8ZYfOWw+wtZ2mJC3qRII1Kiw07lp7Swy1B4oAZm8tKA1PztCHu3+lm9XDREa
g6op6hb7+q3zVCvlMw1y9WLNL4m0/Enabm2BfsEK8aSqXCYM6GBNvnokRyge8nNsyddJ5S2G8RQW
sp3SrGD7hOBNHg9THXEWwzPAgEVZiRWSBViLJCDPnj0X0TPn6lJ19SeoWH0PBipQ/YhykUgb1d1w
S1PivW9CxYdPQrB5pFeGGIworaXVcZ3pSHcH6aYDDWUEwgNezE2/99p6GB+hJH2oVw3MFMvDFL2A
MXTCsVZFyYnC1OFsHl2PK8bYZ2pTlguqnDCW3U7IrECa5ZA61ASfHP8khFydanbISBKk3uiIbRvq
SE6uPk+VylkN56yxz9JYL6DATFgwWCA+iHu7VThuaRtBL2eAfX1GUa0oCo0+ZLeigxDurw5d7+0H
6l9VDpxvwzkI7DszE6pimUPYSg7pk/w3dWxLu+pLeRIwD1Xfzi50BgY/c+aQc2c3H5zrT8WggtkJ
UijRlZr8JEAlKfUm6ikA6aR0p+xKaqWgd1MIjT/eKdns11rbZgCjGOcsiehETl/LfXaYPQ1dcOZn
42PnJehuCl9/o+i+GW2svioDIaVkBKkQYtqE6MNErzqonrwLkPZKHwMws0+edJQcMwBrHq+RYrNJ
Z71cBlQkM8J9N2CahH1w5131KTn0AmKQ/DhmmOMgPiJQm8b2COXllzbcqTjbKK2Jf1DdXf8QBnZI
RT3pJ3zzEn1A2kMkPI+86u5m+nJlg320dpOsWdO7SEfyUPjDvvXrQwFmHi4XIUVQV3CNfa9Kw1iU
EolJiBAsVXyoDVdut29d4g8pjnlkCx84t3UbSVUJQ0maqmHgFb9o5bQHIYJSOz3rxGN5p93Q1KKy
0440xWdyPtV2tGpcbFFyYGWrbMp/Os+JadHyg0MH1Qc8/NHp8xu9f/TXft7LizXa65W1KkxVKNxi
ZdEBE5ke9e3/PT2hyRYMzPUnzjZuY/jFGP372lgdSspA9TxQwX2dXAmt7dQ/gUEms903d8mfMher
q+1k4E7oTUvLqUTURiBV71GxrKBOL77Kfu7y6b9+cQsuS2QQTsqGtLHeU9HhXrtBttJOD6rfnXiR
BPecMLiWhoVe59ROYTwTA5iE3iXlkeYtiDxbczmfjncDGCgbrGzSkJiF+wUFwhLepJVgW8khKXy9
r6HgcdsXf2vq537mMDz8wl1dNpSBLjkw9VgiETbtmXSGhC/dIfOHB+LQFB9wcL6W3+oebByhG3c8
V7kNNP/aZluYhLxuBJG6DWmGQPGDlwSNlY23OOU3yDjtuDMLPHsMzBiZOsfpud79V3VL87voatzL
9yAkePud7s3tGOSyPAZp0JwlSGOJ5XWy0dr6KP4laIYHUdpDU4cHuc2eOYdoM4NxuYvs0ziqQrEe
YxiMGhChKr5kE5G9fOi8dLDfaFqNz+7NwRyLwRzkho1O7XD/h/BmKR+6kBc1chDUYgGmatR8JN+A
6frRo0qm4an3A9qN1D2/aeAXIdTlozEAM0KR/H3aRHkOHqfbFm2L5ufkO2ROd9JJAj1ztls4iS0e
1FgM1KhQKGwHWmLjVjKKIvVOd5XH4J6I+vkYyjslDNQoyvJPfl3IfC15DWRXyp6un0T6E1e8nsWA
SpwJ8TLT2F2a4fFdiocKSS69qv25QFPxMPkjFO94aHLdqMJ2Nw2qJkYtzU3SbKHszW8F2mhQ5Q1R
1E7ukMtDNFE5kWrPXCayzXG2ixdEV++PnjcM1VksyAvqp86VfN1RPgl3xOOP+e5d8UYd4ugB3ZPz
CO95uHb9gyJz+aPxSs8VdTg3USgQKoxi3+xMR0xGzgbzzDChTJxlXdTTIHZtPSe1p1anlJdKvA4m
CtsH1S/BP3wSYfXS559yhdfxxFsD/fsqQgra9p8eyXF4W9RDn/6VlpynJwHEr8++wnKiRkoRaOg6
glPTA6dQM6cBFYk133NFaDmwobBcqNJkSlFLsWXtDW6BHA5aCKkwB+qRHHR7PLbtTXsamAQ18Poi
WSMzt7obta6NW0g/W8+jpxInqoMDN4GOTPGq3cSTBNpynytz7INHT6ZaQWeD5hjWEdwpIJc/htbf
GvS6zTngnO2tg7e2xdxfpZGUpu5gazIw5NGEu9RoOediC54gF2xSy7+qiuxECSoOZY5CKvyYjozH
8GhUGFKrvxhIUKhvzdy71yF4e0UXcwzKq0NQpWIOc1l1L1WRUwiFc90CfW72oK8XxByHybAyY1xg
ITlQ4D/sJRDVZtzU1+Yrf2WHnRCpZX2elAZ2SAkT0ambq3b3hUJFYsIbfQOjN5RPaXaWq9iaLTrj
DWYari92M1e+/hXMCRmXUhoSA79CRT/VGdk/jwI8S31rIpOD1kze6PrmU2dtkYF1HMmsGzBF4KSD
tJf16aEuF7CYlw9tmnwMpsqZF/MOStdHrct2nNXS3/7p28qyrENCBDRlbHl3bCprVi3ch+xWe4Ww
6s7w8lvQFu1/hxxq86iujNG/r0DZ0LImjslYAyURPf6oC39yF1YGGNRPg2oycgMGzOFjS7LWPG2K
rYeFtjLABI2l1ER5SAba76KDCOdILEj57ehSpm8Eszfn89Bh+/nzoHxiigqKUeyYlpEIgS4sBez1
H/XqTgn2HVoLcuElqVHkKw5DEdlF9V0WvT8xTGzymoVuAtlgYwAztLqpDqj+Dl+jl2+plB2zCdQl
UgTVx/K2nkYnCXKvM4xny+x4nB+bR2Vlnzkq4SIE+J+FmcZiV4+PVfXEWeCW99ZWBpijMmJmMotH
LDA5TC5oIyACbX0Z9uqH1m0PuZ9KeHXw00T0V3/6niurzPlRkmYYVUxIO2ayN6zPen4fjjwCCd7W
MY+MWq/jEnVVxCVR4ej1fFJq6/U/7h7jdNqm1UpTJRtOr4PwD9SK7hLaRWZTAcbufdlHo7nP38DN
NMb6uzHOyBA1qFhYsJzPoD5DjxcSpPlj5BBlr+Asj9Nsq68isv6Cq84ceNl8M2qqDL0DS5FQ2mR8
QxyWfd4s+Hz08kDbvpOW4Iih1DMFR3h3fLIEm6dWsO2RVlYZ/xBjxE0WBVjFjOTr7OVeeDRBC+sM
GQoMYM7YdbwXwGa7+3qhzPWX9UXUlg4mW0+4p9JG/jcmCalbO33QnA5crr7JO7fbYedqncydH9Hz
Y4ooVMPzKv58So/mQTxMkEzqdthWXlFh85qsrDEAIMZB1ocZRTX618wU7GbiDWZvXvaVBeayt5Is
liVdEjUu94SZ+mJ6cf5HItTrj8Vc+ChKrCJWsJIlc6IH4riPXMmwzyF790Z9C5bbc13TZuSwWh0D
AUssTZql42sZaJNonXJHhMzGjmhqqh2PpoZ785hrX1lmG44TrFWKY+6IuKusbfkbiYQ0e9LPSx4x
DMdb5KaTuKyR5Vvp2jpNxB47K4A6W5HfjMpX5Zes5OVmt6rzqy/IcqykQTEFCe2leJxuCdHCg3FE
xzWYx68DN+fQsxQroM4QQaINQwXysLhUGvexwLvFGgMdlmz16WjABPXhkgBg9mx5sWPtSje95w1Z
8ICKZVrR9MVoQPtLmBHuu+fsvtuLz71LKVCIaWCAq/iv2MhyqoRWO4ADASap6d/8Sz3XQM3DWEG4
bvKs7/yuO95XY4AkmqqwNEpsaVzd1MWtVnKCoc2sloZ2bMmwIB4vsi1PQ6J3UU3s6iDI/lB8Jl9q
uqptNHbt/i9Vr3jzXoBqpOUGb9cP5S+OzL/mzw+k1btAG2QFVGgwH5V2/51KyubBetOha9QeOi7d
5LmH4qcg7LJadhbJ0NpAqGXj/YUne+81ZZIyML6QKIoKdr4HGg4SbxtHXNyhdP6o5rTa8POOrFY8
dEMWLrTiGKKR70QEgS+cFLjzyONOQW1D9WV/mStJHcNBTeTQRHswgN1FcFSXVECJiprnV7lfk3Hj
YlA2mkTW1BPE280jxYaDbUq2doSG346brdoG6cvqGEdOar6ZQYo6xWv+EuwQHnn6g2oPnpHgcbag
67++nz/xarDbzv1ilbmT7aTmZkhXJjSTYx8UN8oCzhBlfL5+N3hmGN+utqKcqh3MmOK+FPZxfyyS
PymUa6plaIppmJZiMDayRkqrWDLfEZsIUOK/BEx6E2LPn3iThtsLuhhjwobENOpKACmPI4W7qt6N
sz/8iezFej1MrBBqepHpGeIufb4Pwr+l8sY0H69/ls3m1JUNkzz66gJ3U6k0VQcbGdrckh3linSn
KOw89eId6aDIril7v0EMRT/+Z/D6d//YDgqhXYyllM8fC7lZB0myv00giAT219odXc0Rb0zPOmbe
uBc5bmL7ol1ME8ys1iw0qiGbA9YsTX4+nWJJ8OLpwZh4Gc1fBHsXQwxeZUhKYy4Ka+xeZ+cscY4c
IMo7qaPaOJV+9TE58Wor27Cli6KOll+QDbMbG7RNpOQR3Pp8HFzJTQEi3fE8ibYLfYsT8W169JUx
ZiunLlXwf2ylYZ204lUMvlw/n3SLfjolq7/P7KAc9osM8WdcAWQOS8UOhf3cvw7aa5Pd6NjJ69a2
X6grcwzkTxqaNWZca6givs8fGHf0chu8xcuhXMKL+jYxZGWO/n11EM1S6dC6BHNldJLauznze4Nz
wXkfiIH3ci7x1qckStd9qPqnZOQwNHC3jAHdotXNOqEtC793rvAV+oBu6VRfksxu3joUdXgDNZtZ
Zl2WLNFCQQdBHrNpSpXGXUs9EfSFFDTmpofZbezkyCNb2by+a0vM3g260WEkDpZCCNrIDgYfv2Ru
4Eq5vTxmC8k6ApzyyL9+CLeAcW2V2VAzM8sqp1kvWfocmzeD+KFbnpYstjPhuVperYTXgb4Fh2uD
jCerWuhjzzVtqGras3ToktKVwtxVJB7v7OZhWZtiPFqV66Fq5YhYWwicW37mZs0u+NB49aFz6hoq
drPBudKbQfLKJBuTl3GpgbkaJjvFIUcznmIQ0Zq3M7QfYw8Seq4ImpZd4lVIBmHe+TfIrAikWBBb
/wQm2yaKQpJUpIjb+VULEb3pAzWui98MSCe6ATHRc/tq6U9eM8ng8qiNnS7TBJ/+qB5lSrTdGjsM
UoEQjZdb4H3U87+vUKxqBFmT6PyMzgBCcke7XezA1SHGCE769Kvg8kKvTRe33lAGpsMs6ZqO+pRa
1JFJe7I9hScdKVsMcnHVCLcQdG2MwZtEKBtINsOYPp0s4VNg8YY7t3ycLmuKqimioqhsiUIvJXRB
RTihEbQk70ngp8aC8o/a3YAJ8v4W+Qaf8gDVTnOvQ81m1mFtmtlIPRSrSe9geo7w7QS7cFGHCT8O
TixjN9Fi5kTHhZt42D6clwUzOxrki2HJKaxq98Eu+5ogzaeCqGYebBRj/8Q/rZfIgHgnSY0S1TBW
nzPAzX3oGU/dkdqxpr9jn5fE3D4teH9IsmHgrcHc9SSe+gxVKGTawOequUPFab0i9P/5Yl/+/k8X
Ox0LhRh5l+AYB6VdWq/WdNvrgV0Vnzing/7WNVtM8FWJdWhVxNwSnEpIyi978EzZILWi6vVvaIds
w+Rlaexh7Bqxz1OYi1/Cp3Nm9KSC+P93i7jbKKLIsmQAn0SZTRYp46ImTYyTASm+A8odTvk38glI
/YJB5C/e637zXFyMsW5osOpMi8mYMRzDdq8KHBTh/X3m3AWDoYt5AMBvxb8WiO2ltfX/96SapJuy
ImOIEf9hE6IdnqNRL5ooSoMCVrfRYo/5CR1qtNo+3y07TFA/1rdTY8c5xGEh3AV2fN7jhpDhxxNJ
PwETrxaElDGUx6wykuN+igYLircZsvOYkRjRa5wlXzkH/+fN1CRDlC3FtAxgB8voq5otmip1XUPg
V3+vDgqSaTmlYHJ7Oo5u9STuuQ6buWsKWEpN/Afq2liX9hNuBOg/1EMoKHqtV7+ocNgaIpPZJQj+
DZfNs0b/vnLZQltHfQmhPOQMKSai3ukQA93nCpUrHa5vJ7Ob/ywN7Ceibkrq/5H2Xc1x40zXv4hV
BMEA3jJMkkaSLUsONyzbKzNnMP7671D7vBaN4Tcoay/WezFVbDU6oNHh9IWdoYRLDTOu0MYwTntO
o/08x/51EoJeiCRE69LtrNe0Lh984GfW1ZPRf7fDVKL/Qlx+QUPQPWpzGjSp3ful0Yeu0dU+j5Jd
RpUnYpsfyjh39GzelUH+t/flBWVBWpFiKkFhF+Du3jwBb2qXnq3zUhUopFCvwlvggpTg8mnUAqxg
iiCr6s7AstAw75zO3M9WvL8uMfEZd0Fp0ZqVCupqHlkhLQe/Dmqn5JmTWjf6eGLIPbUoUqkm8Do9
a5TAJMsUZfl9RbVMKEnKAEKM0qdO+9wF+1KKByoUwS44EyIOvS97sAZlzJTUy8yPQNLwFPuDbj1H
Nnor0W+jnUbrP1qA8Grs7VwhFsFxMnKjNHcl5jrtfyQikxjya0vD6vCIMZQVNaGHS6DfHNFTdsLr
252+/B/4zvz1OsVNgjaBEzYN4AuLCV1WdFU0NdDGMrOcSAfUUKirsq7NTbteERGev3ll10PXhzi5
JvRCy/g16vw21Zuv2pR/tHTjthnqvaGXv67ztmlpK7LLn7U6zLjDrHRYQktGzdrrlu0EUcWcIvqc
d4rshS85RzHJa7KoZoDlBpSQajxj03zuKEmfS/zjNhHGdGYuV6f4DJxyqB/vICwYwD5Wq0NUau71
M9sW1RuJ5U9YnVlj87keWND7xsTpT72lDXDKEpp/ALAwq/YFEsq3ehGQl3zIIuwYwNu/kdiZ2Lfz
at06OmaohtQTo+JVg74/DDZr8CALnuzsLdmu+LxMQCwI60tSdxkDAobNzvx4nfmt810TFu4fI8u0
ZG5AuJ7PY3tD1cP172+5Rt20EIeolr20S/95uLk5xuOkIALpGPIy+nQ/MCxBTebdfyMjyNAIWxLV
rdX7JjRQ022njPbR8OE6kS3jWvMiuPkiy4uijozexxR/5eik+aUocwfnO9R+lWHS9jo58Snxr8u3
3xRToKdGRsXSSekRvWGcGCnQ4FjcjOgV4NhUKxs+3RIUXRFbmF9ZQZtnFe8NKEI1PWfdzij8dpYF
O0JO4oIh4TrhLDLVMkoHP5x6ZMRUPu46QFA6EZt1r03784jdpZWTGQqXtKbKuBPccTdEmVoVuMho
XrmDXTwkVbrL++JdaghED5NQAvQcgcF5DiNbCaAhrLypg49U8cPmUaIVi8WsXiv/cxVvNARWFAMB
fZXBotiZ7DSXHvjnNnHC2/ATtszBT0SJf53i1tkBHuU3U8KdohlJScoULhgba+byNCS30myVhIS4
6001ejssGvBkFfej2TnpvMtqiQpIPJ2Y4a81HhZMg2wMNDIot1rsXT8m2fcFA2J1Z+Pdn0G5m5ee
xYc64n/3GhcvCXHQRSUM+9UKmChPssLJxvwWeigDfN6y0dWFIEL5ZgOdrS6F0xmn2Uva81B/G8lp
sJ6t8o5WkkLfttx/X3tisiTNjNxiOaKkNvs84VFgq/dBK6u/bRLBkglVV41lU+ry+8qzhb02Dr2G
uyECwq01FE5cn4ZxlkQRMiqC+OcuV+aqM3tfm2rfLgq3N1SkZXTJpbB85sL6McSmY8cuEn7iiVUs
m5QCCEx+FBrq7cDjlykelbuqDuajMYaypMWmUr+RE+OSCpkF7OiAUmd1hRSMflL16njdbrYP7jdH
Yr9RMaf6qFIcXDI/jnbua+NLS2ThuIwP7U8daCakydocx2YXmq8YeMzHsr4KiWTESLUP49kuq+U9
XaImpD/GCjbNpyeF9BJNk/Gy/L7S58y2siolcJZlRx2mIzKMg91/k4lgMkpRZhqLF7EDjLUo532f
kh02l/9H0Qs2o1NWR2QAJ2OOogSwt3r+I2afrvMik4twJ1djNmVBC9FPVr6bGFZb6fwhyXrPCrhE
MsunLo3TYsiKYrrNEl+Wc6YUYx7A09Qt2yW95cbocrFI52vos1S1ShKPvqrUBT2GUAOPWQOIsYKY
CiDoNZUJ0xlOxXE8zgeOtXnh0f6wDCJmrrQTcTP0WNET5DXDTK15AH8B4A0zZ8lhjmi5dFH4+DX7
WNp7I8vybb3N0Gzym0NBePbYGlUdgkOqAlejTnfEqD7YebLjETBZ0vamD2uHd1R2mYtV+n/vWoZZ
ZsvWGTKoy1GsjMycpzlu6MLq0+Quex3zfRa46YAuVuIuO6CS80wd/vW6rm76QttQDQMbd6gpImZb
cZxV84wYRWd38eDnwYlI24eWF92F0tgYP0EdCVlSce1SGTRYa0qXOAgTIvGheBwdAI5jlVZyMiRl
pU3TW5ES9IVTG2iSSGz6qpnvtDr4npP2o6FEvqZlP//+5GACtoYa2TINJshrtDKj7AvIy2zuGJ1c
bj0UvHL/nsjSA6zbJhZhaOJ+tzZhZdIkOu546zPhL2n7oUM28zqNLe++piGcmY7OGqZkoDFMw44O
yX7oZCsot8SyJiEYlWEi31alIBGr9wo2qbHwWUk/N4GsELylzWs6wksliSjcbkAQeGkvS1nFan50
hiSq3/SBayKLB1kZamAPJMAuJrxbf4676risnih+zHt2r+3KXbiT4m5umc+KnjiGqw4Rptpriide
ODlTWjzG6XSK++REQuXW4p/T3vonnvhJ6RqPx+bhPdqBdzrANwHOIQ6kKrUxRmUK6jHzzObeDiTp
oG3VePu+EFukYUlmhOtIOTRP1Yj+tLBw+vClY0TCyLZuvBESri491ieriDX41/LnmO/mwXbnUpah
lBERbKnghlXRDkSS6KPKADSbulxWcpDREIxpAlS9jQm03s+47c0lEOaYeUBks7su+K3QAp2XS5US
0KtUHHWN27KssUyt94tuP+r3o9E5I57L4c9a5h22GGKqjmSrQQwk7ASGhiYp8wI7rvBOPmgjkLrT
Y5N/v87NJg1CCHaLQIcvmlPmWtOLupoQKPU5CnjhXcASx+gtyaHJyIjaHNN4nPMexbV2R7vngbuj
bEPmlrtmK06WP2HlfsahS3WWdminH7p9p/Bz3gT31w9rmwQyMESnG80fmpqmc5CCi8K8j8jZaiXf
37J5lFB/f194G/FJo9iXBhYC+6EdvTDhTpneKsHzdTa2hfFGRrih5zpVxzlue78jwwOKIzdJTX3V
eE/BYM2NIHMbU/zxYOC0YtOb1NqZMZn53xgRRJ6OBUAkZlBQh75y+iD2lbk/lEMkSfdsZWKYRmAd
FOWPyzqVGqbBbMdI98z/pNXL1N0vJUxNfVkcZTjKkE9l5JbfV5qsYplYjvp276fROeiPZqc60fSj
wybQmDqB/h7fvOZOuLeNJKNz0QJQnkVHQzsW9GTJoulNxX47QLFAFc1jnLd1jvijvDeTD4X9IW5P
dih5hW3q9YrKEjCszi2IsqypJ4ipoQ9jrO8U5U7tpPBfm/5fY0s7H0VXn/geyS17TG0S/Ru1zx5x
gP/1UcEyo9wxMF6NdQO74VDeBLOjNhJ93/Q/K9KiRcVhbdjoKfe1iPp90PmD1njXTUpGQjCpNg1I
iisBYQd2vI2NeV+q1c/rJDYPECN8eEyqJkXPyJ9iKlNFU3od+mZZTyW5T5JDRxQn7iIkOmU51M3X
I6p4v4kJLjWMAp4iKgWxyBlO8fdlBBgNFm67i0Ogtqm7BX1Vl42Ii13Jr4/WNVnRxWrBqJsJyLY+
FnqQCF2s1GufR08DSpF5TG+BM3wbVg42pFgZmqlUJ/Q65/o5b73Y13+DoC1FoiZKgreYnxzDQ3pK
98brRod3tTat6Qgqw3sgWQcaeFUB+nTU/AVjDDDq9DztlpWvsu5gmfosvmZl5T1wI0x1hIamFVAF
84qmfqfS+jspCsuNppjeoGIcM8lhbnqwlR4JsVioR6ENKHdc/dy6jxj/wG1sJ2NK70SGIWt3kmqt
cAPwGEMCjVYtPmbwVbSUmy4a4fInC6uJgPB/y/dZ6tB35AjWchTugcSuq8huYJeE5l5i8wPtUi8J
q2VZg+Q0N9+K6IczDbhQHSsMhOPMVKXUME2O9ErqtP6ySTzZxWfaOvq9vsuxpUH7eN0Ytu4GW1UN
VbXAIyj+qTXoAaSIERKkr+YXwuO7DkhuPG2frlPZ8p62ihUQS53dvqgJpJUJAH4TN9AYouQQpXtU
pSUOekv9VyTEOgAi0zkaGUh0kxW7XaJ+SttcdUYjZnvLAK7WqCZMQnP78H6zJRYGJmwDjZV2iX/G
GzU8EfK1iSUxqeTkXivwK6vmzKTF0EE+4cj3WkkPxiQbZNjmAs8olGtUpIQFncuD0jJ6ZneABiK3
QWXfxjoAIJpU0oK2zckbGcF2DU3vzXSJD7KxOM5FcFQS2Z74TU6IylTkJnXzItvMFGvMTB0kUvVY
EmRCNc/G+/C6Lm9FoWjD/U1E8LNzFgWdMiHIaMf5y6xXuyRB2nXsbqKw8fvWvp+bqNhfp7nZfbMm
KsiIddMQ2MoSwi2QmQBQx8zEvwg25X7iQG+395pT3tcP0UkG3SE7VEFuQExnpTIrnT+NoUdb/Q48
u0XZSAYWNtVjdayClx0ZzYeKQtGn0LXrm66XGNI2Gzr2q5kW0y/S5QrvmYqt2Pj+XBzgCp8xovo0
5bKplq3gwtaW57apmQR9PH/60xT13aQewQYQ1J2RAHpACXyeOoYKVCXNt5UPtqzpZ5OzN5IiyElU
FTpqVNB6Mt/VKQYIkPyvConWb7b6rBgTIU6CqskVTQdjC7hPujRq21hAOHiaNx2G0pPleKT0tD8P
ktpz0xgVbt1lZE7DGkD+eWktwhpQP7x/1y24OkIhLOV1PhmjiiPMk2PZne3B67rddRPe1O8VieX3
lSOHWyqIYoFEkByj6eMgm2jf1gIL/VEGfOxF0WROErPBCx8eon/s65NmpI5lv8eGsPtlAf+3sPxR
OCZVR7Gr1uEKAnbH+mMYnJREklLYZGNFQjimkU8DsUbW+SbXvTKt/XrSHpKp/HRdGjIyy+8raXRR
H7ORm50/Bqcm/DpwXwkO10lsCnzFiXBPDHxOyKThnkgbbC627V0Uhf51EuIc2+tzCi2nvwUiXAvh
MqVEZ9Dov8y72VPPgI7aYVyD7pFRxDAMFgqOX6/TXD4pFufWJIXrwJ67ekhjkDSTg57up/iusD8H
2dkav1wnJBOR4Ek1gHPEYQGHzdvGIZH9FYiFB01VJQ0+246GLt27xpIjEWdrwpmXXJ3g2Ja1KOHN
giNT3bziFHhhJEWk2uaKabap25h7FJH0EZMWRp7h+JSqmYEB3d/MZtT6sw3sr+vntwjiQlC46EwU
UTWbaYJuTE0TJK0BvooA1dOUOEoOVBD2vdJuTGyYCxVFdkUs5n9JEQeJqi3SFyKqfa7NdRn0CCSb
VC9Lp1eS6KdtjZqXp4kJQPs07yOnVeZRcVFOz92CMYU76YjTd7iZBTdF3tSDl2V28vcdVohtdQvS
1fDGwRT9n/bOkRBNSY1j1xpM6fc7M6zcvGkkJ3Ap3D+oiHumkpLOwxzAecX23Th7c3w0ZK/8S6/y
JwnhvWbxTgmiJeXasehsBh3QVzLvuuLISAg372zOaakw9ISg5/ve1gaggIW8llyHsqMSrpIozvq2
jCmiSpvctHHpow7m69F/JbPwuvLzPYmnqEDKzkeLRosBxLLaoYee7G21syUcXTpGSAbDbBRvDyz4
ErdSljkv26IHR6SzHYtpLiMKEIDbPXBJjqRrP16X0nJ9/Glsf5ITrhcjmbtuNCClyKKoTCrGo1Gk
6adZ7wunsmn96Tq5TaVYcSd4E8JbPTRtA2sjUTjWz3glXv/+pj6svi9cK6qe5YCLxYWcFi8q8+fu
e5pIBLTh6f88MsEJpEbH2iC28NDNMPm6pFYAaVEmjglQmsxXPNnkgkREIi760KB7rLLUDm1w2lMb
IQvXF4dxqjxayMagZKQEt6DzELGGCT0PYsD9wvGEbXXoZrq34h/XBbWhCIBWwzPGMFTshhTr+zkm
vYehVVp4hxFvtfJUZXR/ncSmLlCsR6EawyNKrCT0iJq0wVic9exaClxD6WL1jfcOIrqKLiMMul7C
BekDLyarWhRO6TykJJwg/DgFEiKbPmFFRHClNIEfnYolzOwfVQRLreo0Gm5G4KKbsqKfjJbgUc1e
sTIagFZhf5+BoqtSFKxLdzQbB53x1w9vIxG7XENvp7doycqvpsbEqB2D2HTSsJ2rBerNEXivnvKS
Asb3g7mLTjfD+y7xN6KL3qyIUnVsVTLAByll6LLsjpWtFxTH66xtKt+KM8GvclY3TThA+SLjoLR3
tn1XRrLJ1m0ab9GI4ExZUOdhM8IRNdTPDHQsu9nft8ksAnojIfjTcUgSDPkjFOnK1JmBTFhEwJI6
jr3kuLY1wUIrKV2gBCwx6BujbO6mCk4uBtr9KaqotY/7/LEy7QwlgCjZB7oNj0e0yrdJ0d+jdIiq
T5woXjrQdNc1Ve53Vv+pYwGRtA1sHjOWYGhwU8huix0pXT3zBoM6na+WAGkchjOGKL3OHiQPlQ2P
iMy5hukTC01PF8BMJGMkZIGNvpp59Lqwui15L3G6W5ysSQhKGdQt9pTYLWKLePyElxFx27l4CPtI
lTis15S1GFasKQmqiRaMRucqxNl4wQfVb/eBl3xmj/pOO0jXism4EnS0aFW06up15zNuOZaS+roy
3Q6s/n7dojdeyVhYuxKQcO/DK6phuAT/rb/AS+Z7vXLM4/wxOJRHdODdk4egkJzj1n28IilWI3TV
ynujqOCqwuZHMcZf5tT61Q/YgvGOPjVwhy7ZZVhYR3FlOeWVV8zHICywsAQXWRUYzjz3saMbU+WH
QSxR9OWcLnRjRUnQwp7StsxT+JQGRSI1fzHam6L8TLpbI2udKD6oslWamwqyIigoY8KTbqrVrvPn
6mwaD0TdZ8ZfgmcihYLj0yj+MzV22bZAzZyRuIXC8x0chQ+k9L36sIwwZj56M98R5YKQ9TorfFni
p5zR0oiKzq/q8r6j4V2caztdGulunhvW1yDPDRwPVUxCA4saSKEUF2Vb3qFNLk1urXJ33ai2SQCt
3zS0BXZU0LqoI6Xa8xEkpqaKvGwq+tIvtSrCStCxzrT3kEOfESI1xJ7MFuLbKleHAVVoKHn5gECK
Nz/yTqIJmxytSAixGhaf5XrZgYSFnTRK8mkufoUytJpNt7CiIcRoE+pfk60jTE8xdpOdy1p3YvKj
yD9eF45YRtYBU6PZaMXEOLOGfjaxlSRD8J4jHzx6wTfEgw/ECbFesDhoX6hbY7GCrIIosHVBTji6
IkksFfvcOs/Epp2h8Ms6cEF8kGH2CiHuBR3h+JSBDJUG2H8v1SbFOJA5S725zbVfuZWHuykMgxdg
+TFZuCZc8Bdkl99XHjYyrGyag77zFPaNBBgBe74urs3vIzG1XFFI1onmWtXN2JOcDR7hB6t6tDPZ
nPamfN4IiBWicUhTBcluQI0ZhluXuRPzxFWaX2yUzU+Lb+x/z2pFSjBUZk92VNQUwndHbPfIvNDn
Ny3WiZTLQg+Jngsme0FM0DtmajZmEaxFMIMLJnc1Kv6DPuyvy0e49y7ICGqXjRhkHfoEa2ZGxcmx
G7h6atQz6e40+5+O3GWslkQPYhT2P4oGmrBhwNiyLFx8KY20CtO6WEs0FgdCgq9xC2h1I7XdXKl2
TUOOzGy8JDZOSAAfdUvW2CCGTBd/gBCakWAce3vOO0+bXFy/nu53T8yjACUzv+QPALnayRKb27J8
Y1kI0ngZaTztoDj9ZDsm/1pjT1JdyzK025bwm4qYodWtwMJ6HWXwcsWP6OzqwaHqfvZc1hYl4UYs
KgxlxHneMHgq5VZJXYU/95qkUrbhNfBeMeDj0duC7p3lT1h5JTOvqrJCLOHNyinvjlol6ddYRLyK
9hYV+OP7y1Guvl9MCes7ZOQ84KNnJsCbWeZP6s+2/lTY9yqizOtGtqXzf9ATdL7OlJaa4dLefUd2
wz7f96fudll+Enp/C6cmsiZqtz5rFkZsR48qn+IWNezku2pR/zpDGyqADi40czNUeSxESX+eX5oP
BOUAJJfq8EMKn5s2n6JGVpaXERGuprTsrYRneHcSFHlqTMHmL3YsUYQNm/mDEUHR+syeR20a4GXt
U1+dFKNwNA0huWxOapOOSTECbyOJbolbKwlF/2vd1MvVobozVvehH3VfnpvD/2YaQzfx0f8vwx3e
PMI3smKWtqlts26HYvSm+rtFv01AUmOWe10XJKxR4VZEzqMMx67EBZyjpDj2O7WpHbvakaKW3FUy
SsKVqM+WQfQ0Gz3sR/qnLwALG9u1G3O9c+oylI0WbRvt6vAEJbetogqagHLPuH+VGCBNs5sFSTLe
yQCwL5acvFrtipag6wAYnYYRhRvoh7ZfGmqLx/Qp/Jbum8N4Iq5yKr4Fd0vJO3M9S/JwW5zPhTNc
0RZsoAOUZqDMBvfsqiMHWhTdzqqSAuBtWeRFJgUqWM1kAwgyWS6/rzywavZVN9owiCT5puaHWPuc
RKYTBalEO2UWIHhefWIZrcJ49KrmEJcfNf1jKRtx37ysVucneFwWAEUzCuPO4+0hjJ4DWXeX2Fj+
7221IiCED3Wo8niMEUMvncHL1iLELtl90rrpi+V2HnU1x/wc30dPJlREOZp38efrJr715gLS42/3
JSLEJKZhDpGVj97SsPSKLXlsPi8b12YfbclPsthXcqJi4y7tugkT5rCGsu6AseBG0T//kSHBlZiT
kWrZDMe4pM2Gfb3nh+FrvxwmZve7GyprrNxWQ9SUbNyXJnLJf6p7RVo+4/XGvXC2HEUBKHpPHLRJ
H67ztRHNQ042yj5YA4huQMGUW02J0Ufbcc+sAn5A4bS/RR49cUlcxA7NShUNNG3kl7yhgEi3ZY/J
TS4t07JRAraXboQ/ucz6oeppSCE3UjoNd8PWBoCmpJnytZ/hwl+tqAhM0kqLU8OEXy5/Vbd0N9zN
N+an9hx5qUv2sxs41G/cBVw7+qaHkkhOxqHgtqpcmSY9xKvM7GdnHlqnw7bYVFZu39R/piJzh39s
dJX/eY7JREmfRcg5FAZWqw71rssjmUlLaIiT1J3FACHY6XiGBZWjWRVoFadAJ18xkPMpt4N9bCJP
yAIXc2LPrd7dphTQ1133iOXoEolu/in2UhPFi5Dor2WY1V0QYElgPBa413vTnnd1n40HLPDMJKny
TdGtbEMQXaY3UWZZaYdw8jtPCldv9zX/dd3+ZDQEM7esGiA0oYoIZT5W/UutAy9cErG+ptcv1H/F
h3DdTHPZ9DQGDcgu7z+09k3RnOfMG7GVD1PWpTaiG2ry/htjokZSoxiCcgC0cJs6RE2dLvyRG5Ka
low1UScBRRqztI9Gr0ixmq/2Rnqcq2dLexrtG0v7qlsnjoDvOmdb6YC1z7SE+LVI8papBkej+WlZ
QJb60b15NLA4GfvdzpjQctnfJWP/d53/dtKWcPfYJFXDIue4e5JfSfcraxLHJq1EYP+foOGNihC9
qqQeSj703FNPyzYFc3KKrzHgGWoPW62wg0DZax7CzVuO7RjsLtzJJtEkpmAtRr8yaoq6g2rYBfeq
5HYMPjEjcSrZNb7pON5MwVr+hjUNFILJWNfcm8r5PCBR6nBevstRrogIfkMbZlMrdcz0tH75PTjR
Q/qUuktQ3jj9vvigSF/wywevGLg4s0JJZIxIAnMvsu95ey71GHA/bvh4Xe81GRnBj8RFmNOZNNzT
94O/rIlIdvOxPqcvuoc5Fiy1AlyDH3zJfPXG9ppdh5VdIZbyyfmVSVHwLTlg2qgVEO5x817Ldnr3
dzNuor2Jg8h9nNRpw5ARUeozU16GnnhtOLkjlw6eLpZ7RXJiacJg2dDRxhpeo8rCC08arhlH3RE/
OrGP4Q+JBGXkBEdS12GsTGGFHZG75AH40x5kyN3Aw4iYFx/r29pdhGhiEw6gt36w3MnvZcsiJUrE
BC+TR2qbc/QieGzKTz0/q0HtdgqWj6qTc53b/88b5LdDY4JD6ebWKrUC3NqRM++WJWgR1hUc0N2+
t57Vw3Dzrkzam+GLScioD0O0BiJgKEh8Z1hp45jD+CsN2dN1zjbPEDADWO4GROzLrjMzjFU70xHP
KoOTmrugT90y3BeVhM5W/QLF+TdCwgkamWHnZVqBIdvJ76rdeOgTdxlh3weO5kTfpIuaNu+AFUHB
Pw+czxZP8OrpyUM//MOb5278ef3wpEwtp7u6A4x+6qtsfM2ssQ8AqvbjU/TZ2quefiMvBoodQf/6
khVHQoBXY1GLPhO89Re4dMUxXfJZQbnJbb8OOyzxWnaW2p4uQ1LZ9JCrF48QopBwRkS3pKtN3bin
NDqHtSwM2lbCt6eb4EtYUzXo8DbwADaQ0rdLj2oPeto+z8T8dF1iMkqCy7DZMHRqBoFN7Av+5zRW
72jZeZBd3JuH9vaIEuM6EjY1ptSB4KZq4xFIhx8VNdy/g5UVCeHQhjYhGnyS4akFvy2VaBdEs6MV
7X6UrjTfNKUVKeHUrMHEdHarcS/QTh3mn0LrFPzt6sLXJOSKhuAfAvR9m4pJB29khwzAKlbxOFmy
dPESVlzckSsigk8gFW+0SE3RTWaibGrQ+7bX7+PY2Je9fZt1jYs3wOBdl9O2k0CXnGlbixmJqEom
QFrRlYJg2Ow9/YTdLzs98VAnnn4u61EUXbrObFv53ggKwRW6sU1A/qNPAGXvsjm2sgLWa4Xl8hjf
CAhBkxokIcNij+Xu10/Jbe9lD4U3Hgw/8rgDF7ij35ZUSHKTYy32gN02xV7WGSHhUUwKkiLQA1qq
3MsN1VGqH4GsqX1b53/zKKYB1XJmTVPi+ojpnsb3mXpMFFlCR6YaumjDZsmiQsOe2GX/ND9iV60b
7Iz96HPg/cv2T8uOTLDiOVQmO8A6MY+l2QGLG3YTkS2l2n74vem6vvwNqwuRdXFmtyqyKQvC5PL0
IzeA90LziokI45x9Zljix5wAd1X11B2sh0i/S39ctzeZ4AQb52o/T6ZdogZZfQj0B5ocqWwoQHaS
wrUPqO8Q3XpISJjqgfC7eHq+zsLm9xewSWwSW8aqBUkFNdGAhQ0W4vpnHVKniv+5TmDzGlwREMQ0
p0aK7sYBaZz5mPb3hIdOlZ/mXFZo2Y6bV4QEYWSY1bRCkvTedAr2/UPiLUstACe0M1A3qNzoXcm8
t4MTBJOpmNJhFg5usB6S9FjqkiTRpm6t2BEisCCz7JrHBKtGaewkOfGSMYdqD+518cjICA680ttw
UAuUIEhEYnRUmIVDxzA+KJolQ/iXaYLgypvGHCnNYJ0s7LBVaCQJQJgqwy3U1DzkAdYoXWdNQu/i
PWzU1UgwzIXFOKrTpndhaDlme8xo4l0nJLGhi+ewVsd6R3BHjePjTHO5DW077zdlYILztgqL0JIj
Hd/6zbE8dU+2ige3tZ+wiyF+ZLIs6PbJ/U5UX8C/q1ZF0gYhZRIlZ6sjRwwi3E5cv+Um+fSes/tN
SmyyDsxwyOcgWd5qT02fOFR5uU5gMw5bJd2FNwWlijlGScu9LNzneEkb5j5BCxgnSPIMjfO3Xa7/
vpxW9ARRafNs06ZB1hNZmAALcjvsaNRlbRbbGvd2aoLXrjEc2IWahkrCjp3im3pZyYtN6dzvjurB
fshv2vc0Kq24Wv6g1WU7mtxsyQw3kUdfIuAqsFYGFiHRObL8vqLQ9Z0V2xX6QoE37pSF5cTNF163
zihbo7a4mYuIcsWK4Fj1ceZ6MsNap9MSBplHuo8O6kGWMZKJSHCsYxJa0VigfGGFt2Q+cvp4Xa9l
3xe8aW0OhjnFiEpj62au98w4/Kfvi112dTxPtKhhN+XsF+S71kvscrse8SaH1/huJfCQkKmJbbxV
Bpd90DIHgyru+CN2+a/sTnPYD3lWY+uuw4IOjAsif4AXkiD5OmNjlpt4kY+8uLHzdodRda9i0TtO
bk1GkHxkqD3eRUs/1/g4Fs+0l0QeWwq8/r4g+bGNUtNa2ADYKXC+ejev5h8NwGf1uv/K6zRHE1m3
M1tZtCsCGL26thVh8UJlcwmwywqE9X360XSzx+ix+hE9d17gGO7yClsWp0ZPyl9PDV5QFpy4luYB
TUe8l5OKuX3AdlVNDil65a7rvERBxGtW0Rt0kY796JUlBnAQDVPtlANS/DqVLU+3PkbBeTckbyyW
ofrX1LWjsMgza7YLA+WHqdUf/xspwW1Pug78tCxCCzB6IOpcx0rHCTMrha82/B3VvjVXy9muzDkf
Mctu2CYa4MndrD2R5pl1v65zs+Xy1iSEK6IpGDGVpcBRRH7TvUh358rEL/gHI2v0slfRcJEw8s+g
AYcl13/wQPGvsyEjI/iHXlfrbAEg82rEISYgCKPW7XXJ9fB6X4rX3PqwBC/R5iMz0uX+iY7kp2l6
rziEeBNZsxP9Ur8YWDHoxLvMNSXcbQtJxxyWiamvC/y2tDHLMCxQKVFU/cx1+5wEmoTE9gG+kRD0
gHdZ0lRLZwBDLSY/TpqnyaZUNiNu7GlGnwZQZ80LqLGOKdjnTeDE1VN8GF7KM/MqP8fYt6951T6R
jWItMr+U1hs5wVD5YKcqyUFOiZhjj//o7X2lAxqZ3w2a1+eyrML2Cb6RW35fGescIhFZYSWl18Xn
Jr4P6W2NG/i6mm92OayPUBDT2ISdDWh3XPCn5lhh8S/A1FyMyh2s43VKMm4Eux0MvYoNbNf28vk+
iyIv6O/m4OU6DZmABKONgzzHAA6cdoWK1fCsJKWn65FjBR/7tnfMUdKrun3HvwlIsN6Go2vNJgiO
MuicSnezfdKVwu3ybw3xK8W3M9nuqkUaFxoIzDtA/y+zjeIjFvdRDsAwVOcqQlwzPMb5dy34rg+/
rp/jpqxWZITnUYfOIYMWIa5YgEnzzKvoDZlku6u2rXdFRbhiA6XhmCeHOY2xl1qVw5sz4XB8OXGn
3O2q/TTcaFXuASAzbmSedwlGrp2kYMt6rFRFHkId/y8xGZ8a9FPDb5xlSVApo4IhdzWPLFbjMZPc
zjvdn296Z97nx9BNvfj/kXZly3HryPKLGEESXF9JNtndUqu1S/YLwiv3fefX34TPjEVBnMY99rzM
TDhC1QALiUItmb7lXv526ia2A9Ih2sCIPfghtz4e26liDWxyQ+pjrE/NY9M25PMAIo7KsfulvNJL
hKdOQk00/Ov6CHHPeCFF46hjPILEgEhEdiyrNV41WapUz5pavGIhYDWobilP5UPfNbKMcZhc+Qq+
K0XFgJQcPapDBjKemshD6CihSXNRTLb5GlHelsaP17UtiqFSgyK4esJE7z6/M3R3Js7o94foWL4U
T/TmT+rua5NcUDva+n9Tr3HsDBjGqWtPsSPv8kfbBC6IFaG/UgGRGD+GJiF9SGrWY1yQ5kc8dteT
UuceLPtK1l7L2XCHZQteKNtY8maTA8spNmZZ+lWrzrK9ofdX5rLcTPG4JzO4nS+vb7MOoKwWyEGl
GRNLSSo8VH9xLYNWNd6HN90h89Mf6SlFi0h0T55YoszwU69w9cfL9rcB7fda+Xdy2CgSCn0IGsEJ
5+VjGJTG4qdpKniabFbkV8vkn8tpr0x9laPBH6QOQbpPcdbTJxtZQDuojmxeQv4qquKIlsZhdboU
UDWp0TGoRdg5spvBnR2HAv/8HxD2toE8ViMenvUIUX29Y2y4LAnAGpzrQ7aL7kpBHouFAh+x+c0Y
Q7hV4KO0cjwvIS6GBk//Wq6cAlIK9bUa3iMfeNkxNgsS6y/GYXMaVXOeYi4Yjoko3M18O3fkA6Qo
2Dv5od0vgv4v9tsvrY2Lt4rJNLUoRuStG1+H5MH+t8Tm/7zC304az0aYmGnVKQVe4YNPfHAm+3i4
hAc2mNG4AH1IAf4QbCHzsEtL4oAEOi5hWdiMHPmYPof7wi9d7RbEWLcyyPdFl6nI3TkgGTQVafYG
sxJDd2yHw2wdVE10igUL4gfVOsnsyibHkRr8/IbV54sXXGmGs7hsIKMuRYdrOxb57e/80JplpJ1q
pfBB3TqhA9jVuhNpgkJ5LKME982jsryW00PUi1oEVcG1QzjsGLI2qpIcho3U0QJ7j+KIJ++tXXbQ
fUiMe6ZbHopzfMoDplfRdA6b8MlvqyMrRqe+SMhB8G15xjO9MkHca+NsTFp+Z4GEROmpn/XD/rLD
Co4g4eBlWEY9yqBi4kVW/gU07DsF8smXTQjuVsKhShQRPS4sPESyKHMUW3Ky8UsyHaxU6DuixXB4
MuVJumj1zPALsqxOeUzw3Wy39cjR8lVnFAKY6CNx77iyrcNpqnHac3DRTAYkgkDwKRodEhnhICWK
8mKZYyQxi+6VaLkzto9d/3fxD+GQhFBrUmPW2ZxZhq/0CvgMloDSzEnGv7P0oTdFtmsLJLRQKZ3q
Q0vznVFCE763ru1R9i87nmDj+C4VLaxoVrLs7xLv0mxx7PEgj4lz2YjA5/gulbDQq3hKO/T1jmUw
Eoz8CXnvBCGAxsUbSVlEsgVGIi/OOidBOkx9BA+DjunuvviTqcxVCMD3qMwGhZZojVdFMgZtcZ2C
DpH8QZ/A2gSHByCMMgeqsKQlKG/yLKjy2enk18ufhTnsh3sYI0tgp7Iw2se3CNtS33XajBgtOQwQ
AG72M3q95X0kuh43P//KDgc5TZGVcS1PHWJB+Ygg7bZ2I0/zzLv0mqkZxb6ICXvTqVcGOchZ0MwY
LxQ5KiNunTrVfYkqTtLmgrPDfvel/eNAJ+ssLTJHrMuYzqmWn+ckcdO2COz57vKH2n7HrhbEQc9i
N1GKnjxWGR5Uh6ATyr6p9kbkdDvNbwLwSSa1I3rJbr/B3qzyjNhEbuZltieEGefu0AbpaTogNEyd
+VProWhzxTrzx738+TuazTzxZIXAPXlmKVlq5NpowG6QzDeNEdQVQlEb+r9L49TWnWk9NJowGBa4
qs0FOHQxzcWqE6SYekhUV375JO2WYAbhiYdgjkXEd735J+i42mYOujRkevpllkdv1jC3LtE2cWkY
izIGAme12cpXbySaW62aMD6KvPqmFftKuTWH3llEDVQiMxxwzctomy2jHZhnsIPUZxk3ft+cILwh
2DXBGbfZD1mtp5RrWpMIX6oIvXE8GrZviu5GkQNyMFKPZh4rYCUGPjYQB86D8CAFXdCLwsvNcH7l
ADyOSEMdV4zSxwiJDF5HIyp+DHXU3+g9kj8OxD2kmyKX7G9NPizaHoST9LmAGAME9bqaXOdJEc2O
qSxR4pnA9Mwp5Ey2d3FlzJ2rJa1puCRsGnStmJ0U78iUJbGrJm2m7iYQIYPifbGG0lemNgudLBul
owrqiMHRJBr+lJbQMh0wmWimm4EYEuk+miiG16mxdmJ8qaMDMVhKMVeppFAQTEj/aQgzsMWD8aI9
9cuUVs44xmHuFVqq2H/pBhwytiOxpqpEgltJ8AIPcVnKINUgT5cB+GN0oVs22MPBeowObMy6cM4W
hhh+IWrhSaPq9PEtxBPTVne6fHIzoYzRRlLovTUOhJqspUWZSYVHOre71tBBUWJIIzGdzNlNu2z/
Jw+p9xY5CAqjGqIippR7kG9yakNz4+pAY+Vff6v3VjgIUmkeZbOq5V5WPUbZI5k/j6LO8o/4/d4E
Bz+2VlYdHYzcM1Fhsfunwd79nSdwsGPXiYJiB1JmeRe7UvYKfqds9GkGPbNCJNsgWgyHPxm6QDJT
rgtP77vDRCAkZYua1EUmOOjJM0mN6wjLobPkSHXmGIOgg2Cjv+T9J+FOaG3JRSi3MMFUPNI9I/JM
zvrVsNdPzVXrDV/qs3mY91HtKIfL3+pX6up9gPbOND+R3dt5now9HI7xFvU35HHy5R22E7kKdqIG
l41Lq7c6Oi5VZ9olV42LANhJz1kgyrpuhHDvfwsHIdBilDoNNSRvvlNejc/VYQzKJ4M4yk1+neau
4ct7NA5c3oCNYi0zCq46DL/I+gfipnjIRiPskML+Z4w6Plb7XyWrQNQXt5HvfWeJT4HNA3h1M8ww
e+ShzByWSGRZhTFDaZiV1oXb+THOeG+P284adQh17HHQx6MV6AfIat7kOzAa7icZM6OLG7rlOfRF
gpP/w5l/byifACsqLbPaQskxb2EElqsFNKj8yLcxkj7tmpdm16E1PduNVyISvv/hP2+WOYhuwYmn
g4UlR4MjS6iTfeIxEpsGA6TZrsEsRO/+nfPwaS8SNQQFQVwKWjDvQJtztA6Qc7+R9yL+KJGb8tmv
MZtBbd3ges3MM6Uv6Tg4bb+vlrNSPVn9HS0/ZZmoWeJjcPfegTggX0bU5rKmLTBIdd1Xvt3WTj3b
u1Y6QatDQimyyWPRjrJv9BGP3r4hB+gl0YrYRqeYN9EO000tPScdTmaru1PSH6M6fiwq6RiZ5YnM
1hGiJUfQ3V+rfe5d/rSiw8OhfrgsaddocuFROYZaROrLanqW9CVIi8W/bOpjmP5+mzn0N4dGTUMp
QiwTklc6ofmFSb60lgDqN8oy7+zwKbPS0Po5jBss6TOy024daIf4aLqzT3bGiy1kOfgfMdrvT8nn
zUCI2c1qQgq8yEFOoXiZ310t9yia71jbceaW+9gXqZZsX9ZvNrm4cIhGOQ6lsvCU5miMV8Zyf/lb
if4+BzFlBlWsxMQe6vUj3opOrAm7h7YD6bclsJ+werXpszZHs8riDRWiP1F4zKrknhqJZ2mJG7Nn
RQw6GMguUEO6trohmM0kIGp4BFHAVTQvOyplnzDy9nh55YIDwTO112GY9uk0gvQgVh0z/jTT/ZS8
dIno0SpaPgc6JDRB5pYqhafR26FuHNsoXZIfprFzlHkWhKqiz8mhjdbYo6RM7EhEp7iU8ZroBRa2
bn1bVnTZZu10H2VdTVq1pZSFhbfYOZONzQ2Pop1qXxvgS0kgbmbe5PQJqjeODG4vr+lbOWjUNvUu
f76NbX33M7htbaY8KqopxsEYTJCiXhU9BNyGn0t7HUUCoNnAs3emuE2tdDrXSgs8UxH/d5U3m9QJ
RwFobrjjOyMcPqP3QKpDFmXQNpaanZZ1Y+hJ6qTc1otOndEaRLzGomVxMJ2qqWEt0F8F1Wb3vMzZ
HqoMQTgafxCQrlfGN+SoVJ6nJU3QzqGZvUNbGROQ9p0ZW8e+nsFVb10ZXXyb5Pj/GhF4iWBXeZ3U
wqzNMG/RH0ahLNUoiJ3sh2Tak1HAcSWyw8H0aBda0k8D9nL8jLfh1MVOZ3klFTQ9bPQC6+/2koNr
pZYKudWsHJU84vd3IPTWHDW5jYyT5ErP6jfDb04q1AWXcC8Kvzeg5Z1p9u8rGLehMCjnPdxFSa/j
+Ck3BFu4eaCZzjpEIKyPWr213Zk1NbvCS2285A1X7e/q8Kud5Q4EdQU+yQ4TF5TZ8pst3iXDuBq0
ktky5Du7PIxgHe4iG4B1MuoXLW4FZ3srcnhnj3u5WCWo6NoKe9e8pouL6foAA86Sm7+218YZOSyv
+mwfRB0ym+d7tUjOJ3VZ0uUSPIqeudQ3ZjG7szS9Kvkg+G4iM5xLEuReNALo8ogJFez8vpu+kOLL
ZbBX2W+99ME459PTgUJ+FBD8D4sJ68FBG7evK27u0scic2Yv9yoNnSvxS79XHYz3i+O/zROw2lC2
E6sTkGqNgpoMVspElxlZkjy6t2h/uFbREGEeqDuIHvOCM6Ez2FlZpIVdmpGET1jHL43sDVOKuY/C
GQ3TWYRkUKLlcddcP1VjUVKaIyCaboeSXM/Vv5R5Q98R4Gu1g9wl11qm3UoV4NicXmwVtdrYzUnj
XnaWrWfzOyvcxUamJetHNQHon7Qjyz1Jux50qZljnYv7ZFecRAWQ7ZjobV2G/P476YNJ5dyCRbTI
46Ee76a9dhjAWGfss+BfijPym8gnpjM9l7tRz5F26Q5pVzpRdmhQxRdsouBYGxx6EBWJ/7yc2WOH
+GRgIvfe4GQmOv8ZF4OEL+f1+1RUGNu8SFc7yaNJoWDmDu0PXmOgdiH9iMl1Mp7jf6kr9589tCCL
B3F5+0MvrV0aBmZCcF8nKJcUWuO0kxksrWj8evueeTPD+buOAUa9VGVAE/kOvWM3yTUU+66njuyk
Bk9IETH29hF+s8d7vtrmZI7s3CsJPUZj5lAzFwTDgiXxXbJKNVV924eJV6tSoBu9Gympp+mg8Qy/
NC2aWBdRB9r2eSY25KBNnXzUhJaISTrM1OD2xOlaQKNmhs63ZrfsbrqT7YkyyNuHeWWO8/xUM4dp
aYfEy9iMfg4GyjLxIhMMFGic3cu5I/pqmyi/Msj5/FAnJRRDC1SalluouNvpuepuZulsQTdScKpZ
oPHhHl2Z4u7RRR8GfSjwPmTZ8eGApgw/DljCJDmK0sObq9IMWUERjTXHc9eJUtJ8AVcdYKrW0QP2
3ZZ3enqvTaVnYyb88rq2bUFtjU28QF2bu5mHRC0TdMQj/JZuU73G66zakeppahXHyF//zhZ3JzcY
uNEtFopktbqrxlu9VR1Q+VPyLdYWwVX264d/+F7a28K4TdSlFPdYCxQm5wquiJxIc2OmLk2c1MUJ
cHU3981T82UI7IOGhmvDmX6iO8QtXKgSighSN7F59WM4NMMoByiYzRTJBTXQu9HtJ1/NXdSxd5d3
WGSHQzHsax4OJVKVDet/Nn9q7RB02nQ2EjW4bGkTzN5WxFcw0D+IB02F1BRpZcwHDzdhJftGXx6b
rDtBq/MQk/lfd3khBFqZ5J4CVI66YU6RROxqy+1mzIqMuqcnomGKrfz6OzsciqE5rgV3NJaWHFjP
OiaX0OrFKk7CKgX7Sxd8lO/IrWQVnCYUnwuqT79oWW3I07iZUx+mk32YBZ+MffxL1jgEKxtqGF2N
AmlyiPfpXbfPD+OhQjnosmdshj+rz8QhykjMup5Z2r4w9025j9TjbPmXTQjcnLB/XwX3S2SV45gh
tUuGqwaJESvyl+nTUotUaUQ7xmGIoocQYzVZAjJgLV3SLj6wBrJ/P7v53rE5dEAWtZlKKKd5IQmG
+Sviqiz+dnnHRB+FAwakx9oB0luFJ1vlrpp6P42j81jrD5fNbD/X3z4+X1hAJlOzigKpYebRtfNZ
3RGwi4y+fmTjeA/24S+Rla8stP1U5wOeEB4yYiDOMd3Yfkrawpn1J8HSBM7At+VC7qcfNXVMPDUY
PFYYb2d4RHnfBsM+vR52pZc/0B1IIUu/CJphd9n89jt+tbNcqIN2dwPEHVjo6LJO9Hw3vPbPhdef
ElY7ftKc8Xpy9WNzAy2EnXkIH0STj4JDx/fx9hIIGyQKF4JwixMZCOaUT43x0opIFIQ+xAEISapo
AOsXw994r79kkZM+gdJO87odS9JZ98nRhJCcIGAQnBCNx5QEAglJhoSBFN7L0k2o3UuqoFFddLNo
HJ4MkxwNNMQ3TCHuQo8Kmoj1gCHKv6cqeocoGocoFImCfJ6QOFbsz6XdHCFEKhi02o71V/7IIYom
R5i2rOAOaCbzkVVCLcrXbkdf83NfEedQRfb4xGPShIoxDUgEMmTRXMVhfhHEbn1IrsYXcrh83ATe
wGe/IVNR2Lm5IC2hf8vHu24+F9PdZRPbj7O3HdS5OEO1VeSjWXlL2tvnAso3bgyNSc0MMK65R+eC
oySe/XjZqGhdHIoQyM9qcoMHoYoGRyWrnVwz3DDUBa+KDd2Wdw6oc7FG241ohIzg6e2uzxw7dtog
PlUPjLB09M2f0Rc2jKrsEmgTd34nKhyKVsn+fRUftFZjKQ1eax5J7ps8deXopjFFEoxsCRfCKT7D
ONUIpwjFA2Ou0Zl0a9qFAJEEFw7/DKzMSdJyBXsoH8M9qH6C0Y/2TSAaC9vQPnv/rTiwGKs+VzvW
OKclGhQi7Ch0ZKp8oc0cuWlty2gY7mfXqkfip62SOW050iCSbRE8ijaUQ5RywqioxhDFpF8T6xOB
EMJfOT+fa5SHolfBfFh4dn6HF9gIul5TcL4E34zPMBpxT0gXqyxiZKOaw345/sL3/eWV/OqcuuB8
fI5xobWeyCPeKP9oDLZOe0Id+Sk/Sjeon2Hwm3oGogLjAQ1lIKSyvdKDAOU5CVJv3Nf7IiAH/D/B
/opOvcGhSxxN0ZDrQJf85wDRXPkU7oYSsVLrxqnD2hdtpHXZIzvTQZzuiGJBgQMZ7N9Xxz5LKqOD
xDxAG9Wo5Kq1BPf3JqyAtd9WIO5loWr3/u/rY5HbS4xLYZGGZwqSH/BjoeciGyMRfG6uBLpW6J9W
VQiucU9ddY6zodVZv15x1dmYrUCedYHkAz1Md0X7FUTWbnQUlSm3A6+VVe5CssoZojwVQiDmVJgF
ggb2veJEEeptk4sO9Q5aWxC5ENEys6jngy+vzHLbauhRGikJjuUkX7f0mM1X08waIn5SgM3lc7N9
565scS6iNMsSLRXuXMhWuKNLA8Wrg+qlDNSDGWT78sEQNfSyX39pddxdVA1WV6kGrgk2QUq8ZQ/5
4ZvehwCxDw6l4A/k+4DmqxVycWzbhnqhZ9jNdlehO8evg8HpPy3H+qBDd7R9ER16katyMa0kLx1E
llF2QAf85wL/y5H7+l/P+75fE3dDlTWhTRPhq81z4ST2Hcle9Wx2Uol6l/1j842z2jzuClJnQlVp
RJCZRXEf1Kb9I8njCPIxmOCm1SQqFQn2ju+4ZqPSRq0h0WvEx3F6ILEoSBcZ4HBEiqR6qIsp+UXD
Izm4z3VvnhA1/0NY0PxYQBi+u7yHIpsciuQ6tNcsCuySpJPd3iTK6+W/L4ALnq27q6ZSLUvk/FM1
iKZjivo1/WG3X2cR1d423P8GYV7VSh3kyB4petDD5Uzj54behLrgRhHtFQcOQzSTNmVpmV69kxvN
KUJR3UK0CB4OJLUrp2UCuJqYOzTjQNYiVxaWzzbjnreDw9OKzlZVxIWMqzG7tiCbFZ/Sg4GHoGj4
S/TtOSDIrC4fbXvGs4KCvM8Obb8wqkettp1uAmMSFc1LCfDA5PBg0GUrRL81ul0w8DHRyl9kDANO
ij+H5o/Lbi34UDyx6JxkGbrHWepeu49NiPbMD+X4/bKNbXezMZ0EFkrN5pWpSw0kcemo5l4Ue739
o7dECdPtRfw2wFcFJCNXpFphJEAQeinpz1ZuHEUdBbe4yAqHakNoJo2UwdlC9TFjn/2lEvVIikxw
IDZmtSzXcoY4YfHB5OhoLdglhPOz7K98jA3etouLfCo7UtN6Qrz8T06jdenosuEINioMVgtRgLft
zW/mmHus4uM6sVqFtkBOWn43UujKYD4iym6X8m/dgO3uypBGy7yMIEDlmcptAnUwQh5VQzQfIPpE
HLLFOhlHdOEjUUJvevq9AaGr6AbYPC8G2hxs3ZSJyiv5Tq0VG6YFeKbNU9keTBF/9XZT4soAh2el
Xsphb42I8xtn3o03iYf2PZbVSg9M1DbFvH+TOni97S8DweberexyuJbVvWl2Nq62uK53S2Y4umF5
S2QLrrfLZojMNfckWiLNlgb/JiHkGnsD2abvUxl6lxezMXmP8PD3aojM4UEyFUVXmTV7DDNRsDqo
nxdMNcRH7RPdK8f5bAbVboTcc3QkhYvx/1qwnZsHy0C6R8c0sWIYnL9PAL2QjgwtoCNKSrdqUUvP
0B0jiOe29/PNDufyqoLXmTqihzWWbvPpcQgbx+pFj0/mcx9AabUYPqBX0kJrR5Z2Asm1VDuRft0b
X+XF19svgy3Kom1nn1bmuCMA+eOujVmzw6wX8j3NaeTUTf5aLyUSGFmcOFRPTLew9eTaqIavtKWh
p6do0PkjJ3rbW+5IGF0yx2aMx2/eOBMatwqfPi975d6+iX6OnuwlOxtjjzE4vmX8N0bWWsEvEOw7
/xhIbMmSihpePLf+0lSuOV3ZGSgY0URjJo4Sq+7lFQucltdMaycj0UmLwylPKgZIbIf0X9TlORPK
Lm16rSnLJsbvLVnmq9wdRt0J7ZpfC6uMuw4kBK2gNWAbSFc2uKuNFp2ewcv/gYDimuVKpj2kW930
VHsy5G/Q1po4opLY1hwVNN7flsYd/DoGMDU16+uYT8VB3cU76pFyhzLkAlVynFNPdIdvXkkrixwE
oAg5ZLi3UV1vD2S6t0VX0qYXrv4+d/r7paszuUOnbmdATWrG+ER7lNTA7s+L9dwpgu+2+WxYWeMO
v47LIJsHTOwVWXYcihElD/vGnuPXOZ+v1Sp9aNThNIUiijKRR3JnHeIEiapKExKFqXSnhcuNokMt
a5AFJ0xghi+GJ1CbIoOd5N4Q3Vjm80gPc//j8iHedgfD1gh4iaB4wK3EgAAe1OMR0hFCnVbC0z5W
BZfOds4Mf/o/NnhggsjYEo0NLoTu23IbP+uvph+BecU1QJdxjh9ZBxz5dHlZ26nIlU3uSp8jRSfN
hOAuOsQ38zOrL4ZP1U59HVEb61wJXJ+imGjb89+WyYX85WwN/WjhIsoGzTei9sZQjUM1mSeFzn4h
z1cQW32+vEzB1+NTGYnUICaXEP418QD4jdAk/O+J9gFBq43kgHGu1coOZUR6uXpUk6/oB9O7P4ny
ViY4EOyHSqEVGJ3AGRlYEL/on5ROgBNCH+Rgr2nbvo00tClqQbwHd+KtfQNWERQTfxFvFj/KF+X7
5W+zeXgtmZjwe9AGEw4I7QnJfn3oWfZnX5SHqACtsyCtKTLBoZ9mK7mR1wNSp3O5W/SldeRB3uWV
8nB5KZtZk9VSOJAYjLrXJh1wJ2ktJEvv2+GhAJ1/+LVqdAHkbQYVb6Z4yCuGKVTqCYfI0H27BD22
G+Z3i+DTbMeMKyscOtjFkMwg1Uc+GKz60OW96lFM/qwHjD80FfVSbOLCyhiHCwDxQRkmoDjpbUeP
Anu5G9LWL9NrFfzeWiZS5xV4Bc/N1+ryWEu/Gh0Wp8ZjZZqcyhLVXDaRxwIrNCMxJ2C7eP9CX4zK
GoweFfJwfLIoAYe/6BmxRf5gyysT3JGdI6OTLArvLq7loHwmPusHNzFRAs5cTz2oZ/2Y7aRP6ouo
fXo7GFxZ5o5uQYqKyv/MlDTXxlFzWzc5D1epG31RoIOYeuE59/+oiW9llDvMuqSUozXhkOnybVre
z8lnGSPLlw+y6KtxB1mth2rC0BhS3/mDIX1ehsPlv7/ter+94lf/0ipvE6sWSKgKrME2D6DIHcKT
EfuXTbCf+OF1+bZNv472ykQx1UlkqCjl2CTN0J9RPmiFjFYUDDc6UftDmrLreFAhUBh9umx4u4EI
eQKLMVLJKt8pSIkFcnsFoBHRL6a+b9WHfrg3qh6Ckqe6e+31zBnUl6LzwQwm+G7bjV8r2xyGLKYU
k0WG7eKaqbQuV9pBOf5iOxaNubK/9GF/V5bI+4Md5Zg7jxnTwj9M4ukurx0V8m5SALLoe1Gctgn3
tqaohBDNwvDxe2uGOitLC6F0MBwfZ1D1gC+tbs5yKJLN/MXQ/3FZvw3xnllGkCm3FmRYYkyTeNYR
ylve0LqaF95SZ37skN5RoXILEr0/udDeVsj7a1IokxaVGPuYJN/uHsb+1Ms3XfjjsnNuHjzb1EEM
IFtMuPr9PsLj06yLkPwHQ9zOhCfWXbHTirvLVrbvzZUZDqNUuahAM68XnjX2bkHuO/J1HoM07B2S
ncLuU4PuUfV7aHQC/98MQFZ2OTexEU0rcmPA/e2ndjqgMNAXoZtltxAiFHyvTYh8M8WXUWKjTPUq
Rb2LZrFfx7KrKKYAwrad/vfH4lVioOu8gJoKLkHKT6TeWYVPsmMbCoJD0UI4yOhmy1LbvoDETte7
uam5enF/2R1EFjioUNIySeUY4zjIzvpqG13Xo4hOXrRV7Ces0F6a5dQq7BZoNGWeTjsobyEJnKFV
KVX3l1ez5WPQ+kKqHrSDGHbjIhoyd3HY2NivpnptejVI4yKI89QP23zf0fblsrXNo6TImkYUFWVP
jGm8XxmpjL4nNiqD9MRyzsu+O5aQnGEQJNJe38wyrW1xu5jQioI7Fy0d8RdSoqUjPobB4OpBdGUH
ulsJRQC27ui1PW4rc8PqWynHVhJ7vKJ6edQwet+2lbtIswP2ym+JNWLiH8Kulzd1+xO+7SnzppW3
qHPb9JAGwJ4aSNeld/ZwtahfpjbcRdT2LtvaiurXa2S/ZWVLyiJ5VNiNTCC1mpFz38fu2J5L9Wce
f7GJwF228H1tjQNeWkCHLiMZ2JsTMFl1h3pAHSIU4JLQTziYlWKF9hKbedfuxp3uL/uckfYd2Kzb
/2uqnz2z+Et5taoPA61SPxbEAuVZPSc/BvS/mvV8bVkQiAsVD0Pdx6HXz7YeHtIM/FwpGIkvf0PB
rv6qC62+YaODDkOugS5JER/78CeUlQJTEgXdom39NZmxMhNRc2n6GmR9+c/FN/3iIXVNKACMXgGN
VjFZn2hVHLJoqhlqhoqMjal/yxLdITgMmiFqPdpCZgjTYepQJbIq85eYgXG9KmWDOtI0fC9b20Ms
9wW5KJfqqmiWezP0Xhvj7rKyNvJsRq4DE/HSnp6sY36kldO+TrvhpjqJUuT/A5vf1sbtoNwZFpkK
nO12RwPphR7kA4bHg9IfX0T8BZsfS1EIqsOyJmv8nEBugBZPZoVUsA212kNRoVJDRN30Wxc1hNx+
G+G2z66Whi4NzrUe2WSfNmoZRLOQwJD9lQ+neWWF27VRTeNKafCRxiMbe1T2rICiHBWQQ0bHPxkS
XC+Ju9KU2TZoibem15mHVD1oxlNPHy+jg2jX2KdbHdvZon0nhey9F0dX5YgXA/g1/8SEZmIs3DTR
EcxdIiZasBWLBZtxFiGebrx2FGWlt9EHA/z/tcFdHdAXRcF7QA+CdtfvTD/zJTe7YkwSBDQSoSdK
Y2zv2ps57g4BZwrgJ4c5vT3o7U2RPv/VlvF3RjpISpQoODB6pjmpAm0yUb5u+0j+XgF/K2gU8b/e
YgVNc0rIIW73USIoiWwGSG/fhL8RkrnpuoZxViXSUSlrt5luNXS402x0LOXarK7NXNTkIPguKnc6
dVtSjJnlTSp6sDsQj1uiXjfRvrFfsDovRplb6C7AE9ts7oh+6tWfxBLdpaJVcGeyjrLFRps+zuTw
apAfo4gJa3MCAZQJ/z0tKhdC1qXNuvRxrcnH5TrdZecaClONeZRcEJg9z96QOkWg3U83MvpRPOEo
DfsKHzH0zTwHCGpvagVoPBj1S7gnaJtvQZysObKvfJFBPgSaREeU7fz15S/Z5AAiNOuFlAvCE/Wz
erRccoaKIpuPKwPbJXfaq36DqXJzZx1st9tVTuhqLxTDm4+Xz/VmxW698xxwgLKaqCT9tXTiJ99Q
oymvweP2ygrhpZfWO4QxoWeJKIsEXst3HKZz1tGkRAyqGu3dsIBYP4tuJ/Q3Xl6eyAxXcVBTKQl7
E6AyFIMTt5FT6FIwUVFafrPOtdrFX3M/q0PYpHVZt2zI1jopvjE5tWsNO+ZCrGF7SlHidem9aG5G
tDgOW0p0aJLRArZo06NhFu48+nM3/OUOMmhYrQydIRQ6CQhiLKN5IJG2r6t510Op+E8+FK5iHd0m
psKr9JC0zgytAYrBForioDeTNDc0P1+2sh1iKm9mOJzpw0lZEhN1LqZvCzaYgHrf9AB06FciTNn+
OG+WOEhp7HRMTQMeUeXnCATw1QOZ/nLPOASZhtzOWg1NBOWyH/SzJJ/0cH95w9iv/AhSb6vg0CGU
U1OD0AAuZTN1+vxZmQonmh9Tc99Nf8CqBzGo/3oAr8Mz9cpMOgum2pFeh6nmVX12asUpada8eGFJ
vODO3BNaxqyZmnUdToflivqMDig+i94z7GRcMsSF/5MkdV1bIjDv4soZ5P0SiuoTIgscAODo92nd
sTR+eE7DoyR8Q4sMsH9fHX7TSDqIS4UI90fjwZCHZ0PYer4dk719dnaOViakoU8ya4YTt5Ajyj8V
xhiYyVGXz2qxl4dAHqlz2aUFB5OX1JmLVMUUCpLak5YepDa8Uuro1ugLgTtvP55X/swBQDxOmYaQ
HADgzS7Ys8eb+Gh41sPoNe3/I/2w/eBQoZIMZWkd/+GcwejbOFUl+PXg9z/RbOGbN6ZrPBTPQLc9
dcnj5W3cDhxW9jjfKJJsCjtW2hn88oZRg1cKCFlRzHfR5/OJuqkjVUK1LuEqOXfp8m6mQ4g6WZSh
6VovHAx9foNIqFvSatf18/WkhTsjHM9mHQa1oTpdUn63iuXp8uoZtH4426vFc/dIPmm00RlRQzuf
MugUzQ9NCtFHzZvlb5YkIsX8P9Kua7luXAl+EauYCb4ynKQsWZbkF5blwJzB+PW3od3rQ0FcolZb
tW+uPSOAg8ZgQvfqMVxY41xpDsKwbUdsdTHsk/rBECqCrcL8wgB3k6BmEWnJjH7IKf8lSa4GPhur
OtbKZTDHgsHK1a5vZWGLu1JSdZj72kLb0eBKN+oezcqufcOIjexrDFj+oH57LPwC9Ebqm2qe4W1/
udWa7sI+P01OpyaFdBey1c2ARjj5YqogrZVchu2THV3Z3aGZkbebPjPPtbTKBaKdlJLaltAYV6mV
b+rx3ggIJpNMV7A6gWPyA+a1alUBdL3xGrxhLTYJdjfDqGx6lb32UCnBzl5Fj82dmCuWefz7E2Ei
csOANVNZJLLBfdaEYmOrHJGV1KLUi3HSrtadpv4N3k4BgAss8R8wmFM5qSgSRHlXotsa7E6kvSdN
9VAlIkJhkSnuq5ldU1tjXuP+o4pjl45CdrnxYzZ3gq/2MYf3bvP4r0bJaBVQsWEM8w7jjMCeaVfg
FHGy7wqmH0xRZvfjHfjeHndX2GBnDogal14SGV968gN6BA9BJeKcXrkC35vhrojEzssx1AHW+l2w
z/2icHqyow5UeF3MxeNxJCIYW1+XbSMxbmqmzif2wNMpz0pg43vVd5A70cgDJYL67j8s6myDw8pM
NcZWmlmBF7I4SCXdqMGhhy5O6U0HqGRS0dTcug+e7XEHq5fN0ZgUOkDgoHHi4U4yEnfS/FEWGfp4
CeBroSMEM0OapVv8E6zV2qQuJpyrZrqFnJ2b25dz+dTGHV7/kgCnPt5o722xRS+iPruSsjFmXZp1
/oNol1bydftErf8+uqhVgtQ4mo7f/76pB4i9VUSVcfWrKq7NWeQFH18RbAFnA5xrG7NWNAMTusqJ
G5zaPU4s+qopdFHo1SCSs/4YI783xgU9UqUPJKgQSjJ2khbEzoyuSRVL2K7C0GJR3FcJs/RvHpDk
WF/3N+FbBiO6Rg+S2zyKEmCiT8QHNZCv7ewY7obXq23s+0rQUrV6bhaL4c6p1WvSZFkI0RJT2rXq
nT7t60byLCIL7qOVSBifB9U4leDQwCu4W6KTjKk1UXj3msyFSrIrf0eY5oGm/XKqPbwtXUhXma5o
/1bXt7DKPubiCEEVtAw11AK9DsNeehM6A70qVdMfe1Ev1Upj5vsFcqeJZnEVaAzHzcfS125YNRVp
cxQ0AOXVBB0y2Wtc8czMOtQulsgdshkZIYQgCNX+z5bD5nQs30LDcLz79/WH94vkDhlpZ9D61kjY
ZEbsTPW3EjK18XT/CVxarIg7YQie7MzOEMmrDRSGy8uc/Ng2sAoVmGgwdQtSUQjF3ntFHJMYI/UM
KvILWbtTyN2geGV2lIMbqby0pYdtc+tO+Mccn7SpLU2V9Bn1wISeOuMpt++17GCpoonrVaw4r4rP
2cijrug5QXzUaB7Vr5Ty+/Yy3gKDD9HrwgB3mMK4NNuhQKCHOje4ZazXQALhCyvXAWidyJc87RZ0
QdkvUZJItIH80VJoEGQGHCKjpzy9xoi8n9rHgWg7wQrZD22tkDtLU6BFRA1xYTFO1AyBnxN55k+I
F0EMstkPsmP83La4GosttpQ7T3Eim+YUAN/lKDlCrfSLFqC3NeoFDr+Semfn9uyC3JFqsjSQaYc6
Sr+boERQ3dS/cpfNewYOuZgu1AsR8K7GSQuD3MU1gvuvQ2IPTywCLgvMvqITaaY3mnIytcP2Hor8
nrvD4pw0RpmALqwBtVr7KulP27//D1fXefM4uAgnqckGis5SA8yWswf9+J1xP19HHhgu74rrcpft
ZdnfNrrtGDY/XW41AZWHEPsXlS9VgHxy8yPof/83G9yVTDVj7vsB8SUJnyvFdiv6NTJF75vtrwMB
jvdYW/VlX+egzfXm/lZFtokKUiWi3+ewYYJgmqFMOLK2cR8kt9S4296kbUcGd/b7vz+cNTmMO9Z3
ZkYHUsZenlSXCJu9dIYefNAJii8a2/SPEGSh2xPXApo9uYMDraUwymKc1MEdQTPH5GlzN0ydeD9e
Fkdjp/v5KfEkNzyZaPzpffmyuG7c/CZAh3hyyvaFn+5GUYv6+iaf/yjuiCVKQDOEdZhyzg5x+FvJ
RE3U6+5+NsAdMahhBKXEniLSdBt2N/pwoYuaTdY/5B8TfEYk0mJQO6L13JuUKxOinmWB/EFUOY10
nUy5u+01gvWY3NGSc3WIA6h2er16aWK3kgbCTiJgWr8WzyvijxZtO6mzWMNBEoDaEiG0SZwpRxo7
+PXflsMdsrCAaFSiILYtgqtCfk3tfVQKgj7RjnHnDFI1ijp3CC4s9XdreLLxmmZf/tsq2J+weAzM
xmSqPdi1vECzXMN+qbLZLaZ/r8PDrtrzV+Gu2koKQA0r4ckh1Vc9RmHmq1akNSHaKw4j6BhYaDSB
K7MoXG+QMcpDZ04057/tF3fqjT5I51pCQJlolwb5ond7Q9RsJAAWfsS7SyB8YIc4J2iVi9oHkx63
l8D+xA005ce7tSboM2IAuPTkqNkvknSaumNn7iUaOXYQ+dvWBKvhWSekNA0MKUQxcw6OtXWZq0L5
BnbQttbDHflCoZivIajLoWG9OkYuS15DMK5wWbM81D92/57w7p0381PcatXXYTvBB0xT+p0Z5XGu
PhW/6aCYNy1Euyav0mINStKFTG0jn/Ijk72YSb/b/jCrSLkwwZ1J07DsqJNgYlZHp0Eaymioo413
ev9z29B6oL2wxB1N0unSOLYIF9LBI3s5xTeyXsu9+WXYVeOj7EV+4YpoOFfhYGGTO6damRcZ6WQ8
IoLbMfCK9EESkUqINpC7n7U4aufZBhGmrVT7wfaVMvRt9ANP2bNgA1c9/LwYvudpTqs51hnZnnJD
9rpboNPf9DLHfG4Q4MTCEbjVqGBhjruoQQmC8aMRnhGWIRQl0fsE1B6+Wn2MWruIBUfwofgGqDhJ
ciXs37JRUL9G7BEYkQvlO297DwUfi+eksczCgp6BDtxuFadvj3ExeYX+ElqfCY0Xe8fgcHGfdmou
tbnERncs+djE6A+t76rxmNgg+xROXK9i68IY29uFsQkXtUwZ/bJ0MWLuCTrbiZfu57vBxuvc3KW7
ZC8LnhaifeRQY+irhOQ6znKR9RjZuc864tmj10uCS2o95gcTg6WaBCJAfLdFr5lapCm4N7Qb8zSc
0JmKvBeUMN5KkwNUc7p9f0HRJkfQ4SgfzOvce2GM08TJb/E/sV4C4WDWuq+e/yYOyDpbsieEzHi3
tcc6qTya/M7HH9uOylDjw222WDcHXMMY12XDOkqrcYd+I6fSfKpQx5hvqIJBm/RrKqQlFC2LAzIF
UiM9+Jrwlp+fkhyFRPXWUEN3e12bRgyZf7zniT4EpQFQkWd/HH5KhS+JpE/XcevvzwMTHG61cjzm
ZQWXGW3dTee9HPwoyWNm7uxAEJiLLHEhR4fp3SmFYCCGaIgjdRcRyBuTLAB2Mdak7Y1bT2b/3yOw
LHY7LE55pjQko5jPQ6ol6t8Inm3f+Eb95NDAx2tB9WOlzQHRzcIch2CVkmYNoXh0FGl0AVLMfRVr
d8VUHiAbcOxkxQPquHWgH9RJqNnM9u0fnR9L5QCt05o6oDayL4yQzTqU+7zcRV97nzFZ14o7iZqJ
V7qC3i+WgzPdTK0s71gTmT96CvQS61+S37tTiWmLxh0OwqKs0CKHIeVo1FUrwUkbb4IkTLtP9+M9
9SF46eQ37YVIA0x07Dg4abQID7sOTTOl9VzYhWM1X6tP1UwXHsPhB7oV61RpgR+m8oKO4s4WtSsK
jhtPBtBHOdo2AriFOZegSAEJi3aryz9NNIsk/55y8Z1HvDUCL06bmQ6t2lYIHKX8pTMemuKiywU1
YLbnG17+duAXJnoiTZ1aoOHOMM3b2gxOhVL9bEnkjPPsJ81wm0bRowBENq8VAwR870FESi3SqMwP
mufmkqLBB7z7iBasa/NhvB9d+hWXqBM/yIfQE5WuRC7/9j5YrDcdoGTeIZOFQzb5xiUTvZnvO09B
Lwd9HC7Gfz2s8/4LciBSkyYytBHuyIreHc6X9ia5JKKmXj9Zlo6OEcAlKEbe72g51qpZsdyZPj2q
+evY/iCqKAX4D9h/NsJdNKMshwaV4PkYb/FaJ652uuHWHhsOgFyW4dUiQcn1kPJskPMTpVUqQjsD
sUB1tKKnORfNoa5XzPSzBe5+MXTaUr1EBMkqBwR1b/aR0Hr5kmN0JHAgJgXVCUzOCLxCuJWcW0gQ
OjXsEt+LDYm2KaQ8IFTX+Iy1sZTQBSp8Rom2krtbZi1PwnqaES3md5l8M8qim5r9wEccOe8kd5WQ
hspJXiEDWfu9x0Y4MZVQORQ6Ky+ZM/qMnKB9tb+kIn6CtzfZlmHuUsHA3URlKMJ53anz82sYhjiu
7YaQb0Mi8dg69T4Hr3UGHexwLz+ru8wfLtLdcIi9wE9B3BKBW9X4sg1xou3mbqEU4u9tTsFuYUe+
rN/WzdP27683M5wdl8+bzWmdd7KB4c9+Bzkkt3rI3QRTZY7pTB4u74fM1a/jnajOK1gWnz8z56wd
JgXZwEnf1emtah/+47I4iBkSrQZTi4KGpN/htbynXnhgGE2OaudkF9Xv2c/8Qnc+lURb7CYHNJ1p
DUNoIao1De1pCDSvTnvBPSvaOvbvi3tHD0hoRwWea0VPXLmq0J0reoKvRyZ/jqDFgQoydFVesd4P
iz6b9s7W7u3qJcYrxxJJoogWw6FJWozpHMhd6pH+RgHTg0go7h+ydOelcGhC1a6ilfQ2zxdB08VP
fYpnp099+Wg61onuM9ON9tvOJ1oUBySSMaZB36Fag4Ha1nqN+1+f+H1oNuggUMCkCK9/kEmRXRsZ
UsOZvGvaWzHV8fqtcrbAp+aMUe+K3MJrqQFN1QwMni/SPXUsjIZFd6LRsNXtWhjjQo6GmLQvbSwn
NNNdSpOdpItq7CITHBooRiUbc8X6H6c7qbyoR8GZXI2aFkvgjn3Y5OpUjyFQWv0tdbem/iMaXrY/
usgEW+Li2BfWEEUma7PQW+qoyiGhhh+QardtRfjluaMfaEo4tKAe9IJHhpkFSA6bQweKC3DY+qJb
QGiNO/607afMqOBn0ZGpYRqH+RB50qO9z/wwckQ3vMgLOCyoaalFUopYqW8PhfnNKF63N0/0ibhz
X0AvIoQQJkKj4Cocjs18GFVBdCRaAh8OzHYRETZG2UXPQ/ucpYJE6Pqr5uzJPPMpphZyIy3xioOS
zyn62SIIivdvrbxM5nJ4FSmUilxA505/aVEtqUcEzq0vu6zlJoPL0ZOM2YxQOIO4erEtVsfhgDxb
U5+qCDtU5CBzSpykeybxLTFDJ/7EmBJebAtjHCgUuRrE4LwArlXzKQ5x86SGgFBY4HE6Bwr1qGoZ
4BMmLN3R0dDYa06dfvlPbs1Tks2ZDlGBErc/Ue6sTnWS8tZKRDIooi/DIcGkZMSKGOFjXGSuMezq
4j4yOmcgh1mU2FlNGiy+CwcDuW6wmBqmkiM9Kgf6Jl4sH0TXmsgMhwZDptpDUqAElLeG6ubgUJCT
0VXp6JhJcltk8kOazE5RtoLQV+QTHEQUkg29pxiTR5qlwicec6VGmDg6207BvseHx9J5E3kdY/C3
FkPGKkIRRFUr+yXPX2TjZ6GJWl1F+MBTE1VKn8wgWvkrzdJdx75hOcaViUbUnIkLqQIAFAAsr2Zc
ao2lliAEw8wWMlfZMUkEBtZ7DBc7x8OCHUKVaUaBdTIMt4lBKAjtmul2rnq3MiM0d3zRmt2Q7G16
P8y/QpKgsAce3vi4/QFFC+WgA/pZdQCyeDQV6IBCtQXty/O2BcGRNrhQokNVDW0AuKvmGSkxepyH
GKRxkZMnnaPMokrMukPqKpFNEIHJvMiRFCo0KVi5p1BvuzD3VfmWpDdQ5PS2VyWywx3rvmrQ4ygh
k6ol3+zKazrdlYgnQfVu28769zmvhzvGRjJPesVm7ZrOuJxSkLRV1N82sb0U9CG+Dyk1dFRGvY2o
FYnZKni1qsbpgsCJyd22nX8IKv6/FgilvDcUzrLZZjFhOQbwZx8wf+lmljO6qH0cAbxuI+pn2t48
0CS/N2hXZlg0MzBQVyvHng+gUhB8nnWUPS+JO8V5MYKWi+LRQqabCPwcqfq1tYRZRfYrH1H2bIU7
pGGhE3RjIoSIf1OvOZanwJMtn6lAhW5XgANIedn+VCKX4M6sXmdBT1oJLhF70XPQP6EzYmgFSUvR
12F/xOIpk1pDFpUsx6woo9NFt4H8qefYedu4Gz4dFYOGJR7gGYp8HY1fNdL9sNtqdLd3az3ra5wN
cWCQaHSkeYpxBRuF+QzhK0wigaZ+oU/sI6leGaCO/yY3LLhGRB+KgwdoxuZkgtKiV8/mMaIgrWwx
bVVOV4nZCEyxn9pwQr5OFfVzTrNcT7y+2w/SuGvke3ns3SI6MmXjskRlWpxPZyd0yygHGXre2MrA
mqP1/fC12+d7CxSg9h5Mle5wIZroEmzmWwyycMhSLyKw07DeQXo/Dt+krypUv/893zJ7DvzxFb5W
lQYDBGU1hNGZcpujgzNQIVCvZo6hCb6XAJr4wlRGw67XWLxO7b0U33TppfVfTXAwkSlUk/MORQBL
m3e0ti/6TvNTS5SNWP8ulqWgbc8gkAZ6DxQ0Lo3JIIjUa/uyno+a/N20D7XyuH2KVygY2Jc5m+Hw
qEN8Ys0F4EJljL1qFp10PdlH7birGsnX7NKH/sNln2S+bKu/mn5w69j2E2n0jXg+abHuzVq3p3KO
6gvmkrtwHxjW81BFD9t/6FuV9uOhOP+hHK7NDbH71ELsoV+1PsaWdqrlY9AMWkLNlUK9bWvrbnQ2
xmFbnifWPOUWK0/rCN8ekvHelL5v2/iHYPhshIOx1swjvZlQwM2O4ISePQs0p+AGO5hOd4m5Rjff
IQ9k3gusrl+rf6zyNQ+TBJOSpgAX68E8SU9sONUCOZmO/gg/8kNP2m0bFGwlX+1Q6RBpExPFnRXj
MGUY2xjmq6Kx/U+YMXWDEMytGyofZtE2tQowJ5QQSU6dzAhAGXUzFoLTsh7MWYpuyrqlKLbGOaFW
xmVWsVHv1q+/Tl9VP/TRA51AUwYUeZAWLECMJQi2VkRYcEKR6sYovq1aMp8k6qYgKYYe9+z43HvB
b/MUoRsaXGXqD/raO/OdfaVBESUnTvepWfOFZXZPLa6GJq+mbGzQjNhNFa6Hb1b2kOjHoXkm9g8b
K/9Ubn9hj7nuwp4c1mggSlAaxzvUGcPI1UR8+esv6oUJLqgMqkRtZNaD2HiDLzn4kI+S2+6y6wJj
xP9eWuP9l2NHY7GeUYv/lgYvbHQ6hqEjhW5bXJadKCGxGlQuVsWBeDk2aSAFeP+FveoateaYsgAQ
30hdP8DvwgTn+ZEiF3XKqC7AZv1j2k9usK920a4bHKv0UUv8m8s2uWKKieXTKEj2/cOHw8HWMaGI
7hIOLCUZMW2oIVVKvTHbxaA+IJ4BtS2wlH/Bt0NXjyC+ZQv6uOA/BvnIL+uyJItr1IYn23DG1jrG
9Ipi8s48oPP98AnwAnD9vTi+Q8kYyiRTZjwK5PikgCfcqu7TWThVsYrECyvccZbjqS+mDAlg89vg
qz7JQVqClttDW2O6OTLZF/zxyWr3wip3qIshVrVemxDHaIUDos8HU4mft7eP3cZbn4o71JOk1XLH
NLijXvfRXTtJuRPV1yD7qPJT3gjKEOvbSEzIGeE/ixd6aZpJjTObWQtugqF0SvVSzz81T0rORrgA
BBdBZkuFjlIU8Xv5S4zHxvaerfc+LCxwByqpp7KsIF8HQh70BT3YN38VvKoL+aGFCDK8ob8qXNFr
Y4Xdl2Hin4Xx4i6K0kXSQN96heybad/53XdWZ7Fy50fnZfcIKxH5YMQHbSX/niP1vWnuWdV1Slb2
7KXTGZWbRtoulOsL9Jjst3d2PaReLJE7Zy3oRtBHhraVv4hFE4ilPcTGE/EUtPiy5iSI83QYsneh
YuZpR1O/sW9FCXiBkxLu1GnUsExlQPKksr8lFKQ3PwdRa++qCdArWZDt1lWFL41o6GFXpBI5flI3
rjq61oCMdC2iTly92hZWuKsN5O92QBndA8WFrbvoYkmA+25/0e1YtyGIGIxkL7q410PzhVXutuuS
tMuCEAnIwbVRktmlPpGc3jEytDiGLn1k3w360YIrZ71hY2GWO/WVpNJYzhBeUs9yTFCq7NPH1IWQ
dHok8Bd0TIOPTtgxLdpiDgmiWiEhKCHwssK9oHgtCGvoU3jF2jmVq8qdDqJGIfbNPuD1eZl8/YTK
Y2a0EsHwN1XdBMrYknbINdAMiE7BOsgtLHFHfkwsOa9HXOK1Tz2ERrvpenwNvHYHqpq/Oi6LR+PW
+rmNAKLvyBdStG4YjcpAggp9ZTRzoGDlFbvQT15Jc0ilqxAnXzzjJfiMPM8VDkolI/2Mmbzwbo5v
2uBOsKr1A28YCtiNwOrHJ3G0tmzsiinFGY56Ynxnw6/QlyUM7phOeDt5AXXCHR1Eh4LB5UdvOZtl
615E0RJu87Bl31A+GTt0S40shU794AeTgZSkgy7KPK9v5Nkg24eFQavJG72NkHkxyJ5U4HwXMVKs
hpb22QCHaRIhATEHuMeESnyQeBq51tHsOd8UrYBnQbQUDsekRO80rUIY0cYmJJIsJ5xF/XIir+Aw
C61eUzcGeJ5WSevS4rkqFL8VjVCth/+LLeMxqoyDBPQarG4dH9TUb17lG9DVYCZMRrsmyAtFXseQ
YcPreJELMvfKaJZYFiuUl2ilV3axC0gEQY4NsnBBTCnwCJ42rDah/10zqqYuhsA48qPJ1zF5kI17
tRAVlQXfixe+oImS2WGCKKiyv7fag1xfmcZ+GykEXscLXWjl0AwDW01Sg4C40/00Eml//QPE/jlD
KocKNOursGtZ2nqvo5F+eGQ9evlRBsUaG6ANhSPizMO2HIJDhXS2mEg7Lq05Cy7iiKD31J4gPRY9
hSDOVLPyolfAHhuHogSQ6INxaCGPUKWpKoRyQW27Eqixy/i7bDb/8ZtxSNFFYU9nE1ntLM9OsmTv
DKJ6224hWgiHFKFqhhbN2K2I8dDdaNeoHmtRtIvrWCRDJ/JADi4smlS5FiCQMsJ9W17K6afSEWc8
4ptE+yRWaqlDkbVopstSwRh1lZtOkkrfGrO6N6bxWAeYG6eVq+JpU9Pp0Gqfyvos/gYuuFHVAJOr
Ge6pUL2zyVOoH7e/l2AT+TluopmdkaRoItDsY4YHqE1Fdf5/iM+IrRPVVAjkl95ftYbUJFKno1zT
+spO82JIS9ee+QIdP68B30+B9uTu9O8Fv/AOtM9GufdZofegyu9xkol2UZaPiraj4c/trVt39bMJ
/vk1RVVvNgiVlOk6ne5K/VctIvphp+UjHp1NsK+3iFLSOrLKFiIJnlxd65nij9F3u73IC7yeR9UN
RB6/7gxncxz8UdYbOxlIMVbZTiFoYqk+h3NnCxzOmXGXy9AzRVhpPhP5OdV+V/nrf/ssHMiRvMkk
rUMuKlROhb0L+odaRB25/rY5r4IDuTbWajDUoahjRJWrWFcB5N8T8hx0gj4CkYdxCKeWQOuKqBhq
TL5hHBTf4zYgL/9+u9BQpBEdJRVL1TkbElTq9Cq0WIX/Qiv9vNglwomnteh+YYN/C5K0JHai4dWS
HFm3PToG9+QLoycvd9OFiMN7zYmXxji4MftAKdUCLoZC0cmWs4s5UQWBI3Mh/lguTXDgImHa1Khl
3DypmbsE5Fv2eOyjXZle5iIEWHOBpSkOZNQoqJouRCXPCNCv1zSV18n0m9KEn3C1pR0OaYpU7oO3
1nFKuwOqVKBH6x0iVP8QLYdDmKRpp6kY4G0hqZ0oVpy2tJ0kEqXBRWY4mAG7y1QqUP3wgva+UF7r
8LvwfbeGAcsN42CGVpXc9CiWeCyUT61j0//S6d2UfNk+nm8liI++hkAMTX+2Yb516CyugMlCHiU3
4ADE+ALie3fKjiD8nX5UiVv0KOrOv4pS0F20vrSzSQ7e0M0WACqQvk0wfIW8X6Mdtf5RrQ7bS1s/
qGczHPKASJbEYGxGkZrs4+oyMAS/v+4Ef36ff90Ng0pSDY2FXlUbX2ir+dDBPQz2Z4ahTPlshsOb
jlZdOJRwBDqmqaMZ8i1tp932VomWwgFO2TVBMgWo6gR4fpC2vM1NCQ1RpQAEBF+Ef9MZqjQbuo5X
SA2eN4gh39mT+bi9EoFv8U+6oapnqBihClbV1YPdZLu+aLysMKAHJ5odEK2Gberi5JhzHuhpj/xu
qF7N9Domn8i7LD88W+ri9/M+lk0S4akThNEeU/o+Mffbm7Xafmei5wbnHp1TNk/Rb5qjXSkjfMv8
pp9Y6ByejAsrcQOQO12rXgXFV+2Y+GKa4vW9Oxvm1hZPConTBD3ceaNeFLZ0Ueuix+hqz8NycRyC
AvC0JGcXtVQaX5W09uzUcnoa+XhVPQVd9nUK59NYhl5h6r7U2kc7ag40gvKCVeyJ3h+VOt5VwfgU
1PH37Y1fv+DPy+cQcK7KSg5NBCxjhsfd9JwWL2p2pwYnQyi1ufo8Wm4DB4O2lg56ZAGmWl/bpYcY
GpgYfPupgwsqcNDz8WB79qF82l6g4PvyPN6qkspFPMuI+oxjSA7kU1NPi1XxDN7p3Ns9JGpxPd5R
zzyBz+GXdoX60Qna6jvRY49t0cc78s/nsjl4BKF2GSEbD3g0HuLuS6ld1TX0LIpdDM4bQi9G8mt7
+9bx+GyQj8oymdYDw2M7lyFs8r0pfqulKIm3DpVnI+wbLvBFSk2pMGJ8o2qs3XQEi1T3aMmdkwvV
WEXL4ZAy6bI8tmK4O6u/QdrLC09TctE7uhP3juyBirHed04qzL+ybdr6bhzKVGPQJkWBzMBwqo7N
bQLiAdCpsMF8xjXQPYkMivyEQ5ywa4auB8koSjasEN5DVwNaF3tRRUqAHjaHHnJQju1E8OH6/Kap
b2rVcOQMU/lM+mL2/5sncuiRmXZdzqyuFysvXXobqV/M8rhtYrUh7s9Z1j9wgM1FOA21hZYt6hVH
xuNsaQfJlUbnrYzvR6MbVHuBzfUn49/OD5tcVDUrfSObrAGjrn7m1auRXlWS32rXlS57MQRWu/hU
B0+J/RzoorTfJjbCNIcmeVsrWTMDuhov/z59zf0StSgE+X+JedOrkDiiOeHNAwiTHJ5IlhnNEmMv
qjo9ccC8eSFH2m1XJYKQeLXEYiqqaasKHvsaXz+UpSmSC+g0QaKw99CspoDzgx7SY347o979qWUt
rHEINpq63UF7LfEmc6cUh0y7S0zBW2W1ir9cEYdd0hTUvaIiCpNP8YG+ZHDQ1gXznu2Dpj+qkWRU
PWhxijrH1g/FYm0cdnU00LNiRG7mTaPHTb8VjFRkdmdfPXSH6UnU07vqIgt7HHZ1QVVKyYhEcDzX
vjwZrhJhmK6rq5ftkyeyw4GXktRGOzLO56pVMOfd3RRy4Eq6JHhqrELxYjkcbhlTEikpG+IM08PQ
dOjxu6I9/LF9JfRaTy7jeva2F7balbTwFJ41PZc7uYkyTH5DtmfevbHG1Q455o/NgR1tcmC9JuqB
upUb7kSvRLZtH66683p52qkxoUM/ZEgZ6uC3DvveKdDMS6pvE0pJNARFlGg4UWSQQ7HUxvs3ZBqS
rXwo5h8FVJdMTB1H6KMsbmkm+JyrscpieRyAxSbUxDLWuJ9Vd2rpht1V0Bz1brf9CQVOY3J4oo1Z
2enp32dOO5BjesTQ/kl0f4sWw0GKjKaOop/xMKmzBzm8kcNfQ5w7ifR1ezUiCDHZ37EI8NLs/yNO
7e/Jj1zlEP+y3dHNrs1dtQ/uRWi82t67PAAchERI9aa9DJdoPGXX3eXXulve9U8SGi26y8YffeK1
nryTgZdGgkyGu73e1Xt14SMcsuRlraVtjx6PzMoaRLNlpk8XiQXVmOO2IQGE8UzsKNsWTc3S81GK
fBlBTjt06+J528hqkHdeDT9iUTdxPZRMFgHFhkMZTT8Jaqq0NtysaXbqGAruOYFP8hMWMdaTdWwq
Vy9iJ0VdZjAPOT3SQOSU8jZQWRxuGDI6BxoTKClTcx/LzZUtJw9BrYGcy9rVlLh5HHwb5OKbYWqi
EefVgv/CQ3mK9jJSrRhNlaz7KLxmzHkyJEMQfY2uDtLsepd8K1+3P6NoXzlImeUQ7KUjWgymsHyR
s+ZCH8lFFdAvbShiHhSZ4mBlyuZRS1rc4HmO/nbpERLxKO46UWk522sSHDSL/SELXJnLLrXmGW8C
kgy/6ZT8GqC6s23i4xGzZIUgGWiiSwx89xyUtHVMka/GMFhGINvQXaGT3hk7IrDycSHvrXCIoetK
XYHiuPdIiq9v3FtCCFY/ePt7C1wYMthV0YOpu38bFWEtoIFnu9aVvaf7cKcIcGnFvd9Z47lnBiLp
0HBQe689mXvVxaUSg0TUNcHK/fbmhRAC8UWNmIJN5EeLmgo80UGv915fSz5G3Xa1VgqQfd0bUNpX
iaF9rPBPVFGzwAonz9AuGXm6KV3NQk04kRH2KRdebZqNPFd2gc2zn4Kvre7lmgD71nfqvAwuiFED
y8qsPOy9VG52lt1fx1EqcAHmT+/DQOYBZxPsT1gsQm1NJYvgBZ5SXkmG5Cr60WjuA6iYIyIs971I
6E5kj8McPWvnRNLrHuyKuZNr+pOaVqeREM/SJ1ATyr7aF/tIavfb8LAS2rxfJwdBWaMpmG3ueo/u
5ufBr3Y1QhvMcbZv0+KhuJXvY7j73iAHSFbQNHU89j1SSfMubx3zuz662qv8GHmpa+wb8KlcTpcg
5YifJRTrBesV+SYHVNlQlbQ0msGbLFAuNReWdKuMd9t7KrLBPvXCdWJk4mdEpoMXmYnTzqcC86TG
cLVthG3Thn/yeeES40PyEGMbtb6GiMnd2H/tJshVWE9JJ2oMWl2QrWo4D6r1sfOA9A26cBWIi/QQ
2y6gcNxmzqwcthe0MqgBxzhb4XsPqmgmbUZxAow3EY7ara8NEHTQg3p05r10x8TGpKN6wJPvdBf4
29ZXahzvrXNprCSR5ralNjsHPSMOb8DQqF00rxhx8Bq/+d44oLG9bfbZoyjX+THaeG+Zg8tOnVq8
5cvB69rKiww3mkrwM11KItdfPXiL/eVAU6vpYJRyhqlVtX6mBb0upM5NungXk+h1HKcrs8y/CHZ1
9da2MTKvE1lZqYlPqt6bJmyyAU/ZB2HtzrjukMvFNLWn329bW3dTW7FlyzI+1uBGjDV3UDxF40rw
GNUPZnWjlY/bJlZR2j6b4NByQkg9GKHSe2oIOpewA7VVM+6iUMHjgh7HrM48GfNEGYZEtg2v4jQK
bSZ0k3V8RD4fOFpdQP9H2nUtyY0j2y9iBAmC7pWmWLat1C3phSFpJXrv+fX3oPfuFAVRhZmeN0Uo
orMSTGQm0pzThxpmnjNn9Iyd+pr6I4qC32fgOct7mjjT538pkguBIMpowqCWBxTO9Nmm3rJn+b3h
5x9CB+UgIfvH1uESYCbpBAVP2fht7BposjEmJXqXLpNjVZ9040zLi0U+qG1vB6Y/iAiGNtO8tUTu
6sUleraGljINu0PqRc+Sszyx9VnWz4vv9TvyDhNdC+TuoGbUszXqLYKf9drmR6OKHQpKntsfbsuh
rIVw360Yqd6UBN9Nqz4bI5hQpYequiSAL7gtZ6MhauDtcP1g7EKuAh3Jmz5qKbLk/93uZffGVOrG
F/leQVNUQV9KmEFsXfO1VO4OmnXWR+WIj5aorZ22D2GFp27+jhi+FsJlKWYTy0M6BLCM6DUvTwXW
Wui4u31+IkW4XMQIG6uzCBSR82rX0zq0Ce2cJUn/ccnv18/E5SMdyOGK2Op0t21Lf7I6JCT1hzCZ
3amk/+7Y+EFsw5QMQOQhlmW9ZefBi4Ide0kRrGdsdBJ+UUjlYjVWOru2imLcIkd2CPjoYs8I7aLf
YQ2gdSevOs77ObfDUrD+uBVBV0bBj2CX0jT3Fi3xJig+h/UOILhA7sxtZcSOOFYuE7ipf2UhPKlW
WCYDXKUBU9eBHNalO73HkLQUCgzxbcuETybXinEeQ7KUPpNiFS82QPfXj0CZ3zF/SAGoITnTE7Zg
sMiRu5KLin+EKw0kdhFN2UbR/9ePyjmTSUlGBigLqqtd+FSf4t1oS3uGw5p7rT/tMbVJMYZkA/b5
WL4uz//uoDmf0mKDPCqAdYDtWazhKLaWvnS6JfiaGz29X1XknEpA8qqMK9hPByxr0My5oRdfKs84
ZsdwJxrsYN/s1jflvIvZLnKF1Q6ke0PqhWZ8NIpi/+9OjXMsVkl0FVQ7E2iJQXxTfmrlyAkL4bFt
PXVW1skXYxJ9rIamebOM/w4ll47kJIUtASinPrNeEHbj/WYnfbitnkgu52YsKke5pGuTG1AUG50y
Uu2+uhDNG0JRIXCj4v+LaVDyaygd9Dkf0hC5K3mMvwb+6JcfGf8au3/hobxQd95pzkTt9FPhtycR
eZ/IMimXl/RNncSJhLwWgwPE7g5stknxgR0OCqy/AbYtiHw8WHBXKBOlAYoro6P79G50ogfqRffy
Z3Ko3erF3Ml7Ufl4W6RFLVO3dAuTer8ecDsAxkQvGri4FDOAQG4N8/TU1oN322a2b91VDHeQQU1I
DRBG5F6a11pPPfl6++//Iee6CuBcdV0pTVp0LGlAFz1/7L8Y35YAF0FtgEPb+NPg1bvUTT7+c1AU
ZqBXuZx7jpJszKcSdaI+/MTAc9L465SLYDBEp8e5YVlNjArbM4Nbj6lXLeTUjsW7YvhVD84H50C+
1rtcA72n0vtNDPgyNUILTX6g+XTMyeRFVacJHD/72b+74qtMzhVbiqw1oHTENyvxssnC4oKxxe+z
BkI7tf7nizu/fijOKVNDhd/HVA56ovFemX4kdD5WVDTy9of36P90+g2xNS1zyyzKanCl3p4QzLId
mOlP1Un1o33wOp9EPdFtw1eIpVJQ9hpU4z5cXFWhVEcwfK1zitIuDtQrncg1UEHsMGFtZzZ7cbAS
USfCn9sMBCvR3PfDbF+U6YMJ0dOdMvh6cjLnh2QM7UBJ3dv3e9NNrURxXy/EcyBplmJ0ax3cELLd
IsdMhKOsAoX4AYs+zo1ZlRvd7QvLOiwhlT7GYRUelUTNvCgtUvRFLcEQ9uYluGrGz1W0sZEs+TwN
brakDlHTL6EWfQuV5RQNnegFzD7IbxduJYtz9k1BwykY5Amszn5NnoPlEpmPJcbBQO9ey5lz+5uJ
pHE+v5EibcQUDHIT82McRfZcf1fTx1x9KtOP6jgKLGS7aLFSjosAai3NRdhAuVF3CYIAhjFRt9C8
6qfhRHey2/ki3y+6ezz6pamVxJJj2iM3r87sthe72m9HJyaolegsWp/kR1mITLLtZFaqcvGggFhp
STq8f7D234IDq76QAglR744H+WQUzj/nuILzXAnknMzcttqQGzqq6s0lUT5U43vex6u/z3kSEwxX
2WAg8VmMfTj7xDjImaAxwDzELdvnPIiMhk6XRSqqaKhptb5+6LxoL+YUELgQfqpCma1ej7pgckk3
PCtLbEuoXiOvCgDQ0R9HsAIJguhmbnA9On6uoqBp0tIEb+GgD9wymXeYpxUkbwrL6G+cHT9SEYIZ
uDNjBVdLs6sDY80LL1MDqjc2Cy/CFxI4RH6EQjPbqLSyGG2izLTl6PtkhY4+PKSaCEFFEFMMzmGg
WqJ2xoRyCQFj+14zzNivSBt6CmYSBa5wuzSj6Crg9CngPwmXJg4FXjHGoDPra2s83iMn/wJMzu8T
EDmXrwwzOcRTUeASt03+KpRzE32uy5USwT2BpHuv7i1v3FE4JVEDZfscr2I451CkWLvOYujW16k9
WYeS/Fj6fzw9xByQBeoALBJRYJrCQlclVUVt4k7VxsGt5MlewL9KeqzFHrP05XbM2rxNRCWUaBZh
W0u/yqlVHYDBrJ1gFYZbwMOqkiwYz94WoeuGCZpVPLg4R7RIiRqoMyZPihzo8HUNTPD4Pck8+UsE
X24MY2MYtGqY0CDHyH4z7pMFY6IZ+nRGiD1P/aClorW4TSNYieQODhUqo2jZBMWM51f/uZP3NSAi
3/Nxrmpx6UtM83EEk0DvGkF6qGNzT5pQUEMVqcHZWYrNvmju58HVddMu696es9zRlk+3FdmuK6xO
i3M9etSUqdKhS81WpvSX9DECWaedvER7DIP2br2/LU+kFfv/1e3Jx7bu5QE5ZhK36K/Efts2R4D/
CbzcZsK30orzN1FvSpNaolFllNkZ497Hth292ppts1WcdCbuNIT+bc0El4kf4zLCEtyEdaa7k6l7
A5l9tc8FWolEcLlJUBqDlM4DXMJ0GtWHWETeJDQGziHMhSFLTY0SwrAb8VoDtJ3ppqOdn5GfnMrO
FlW1BNbA1w3BAK0UhI1I6AD2mpM7U/++hAKL205Rr7bAD221YWNUUxHPsHAEWPQiVBmFydodvMBu
n7Ei+XrbELbT/5VAzjloja5LGaswzY6JZdyd/JXdKsNBnlITm5zlveWSp9tCBabBlwfTGElDmE09
MohDHH5tVIFSLHL+lnetdOLcRB4obZjHML24jV1l+DT2n0ExaDc1mG7H/9zWRWQVnI/Qok4ygkoG
vKl0kckrbUD4KQiuwm/EOQgazOUyqPUEo2Dz4tmuAvf3JcZ4E2ssVx/NJ1Wg1XbitTpCdsQr12dY
DaBOCrg+BiA74LEEkgxMzlAkr/2hQxFXzFUhOknOYXR9pCxtj5dGOXyruoc2+1gagveSUC3OZ0RG
o1tJBcsbnfwr2wTJ/RZMyPn53B7IyXINQf4l0IkfQsIAUhch/E7upHkl6i5hC+1EvS6REC6HqOI8
tQJlRr6aV8/zRO8Nutwl1iLo+4rEcJ6iarWQ1C3S4iQ6Td2dOZ0S6cfty7Q5NoVhDQWAs6qFHI8z
O3lstahpx/6tcxiB9D73EtfyyH14yUDSysw9+xI45E473JbMPvxvLmMlmDM+KzTTsDQRTJZKU09Y
YgbsfxlMXhFMX1E2QB0wqV6AZQNUeStSBKFyA+sDafpKOmeWylz0oD5eJlQ/TwuF2+3up1a1NXBz
gIQpvVsSkCt8uq3x5uf8S6bKc2RFZTNJGgufsUbtgnwcAi+pRK/sbde1ksLZ5tBLYO2jEvzIhdFw
V7v4Eb113TUu7GvWz5K7JPZtxTajy0okZ6cknbHH2QXwI4TtMb8GovoVc7d/thWVX9oMqdLWVor7
1s7JMdCr3aRobjpH+z7Nnm/rIvpIXCTr8zpUpxRu2FLR21IMpwZ3C1FnwZGJxLD/X3n7ZGjjeq7Q
sI/lyxCcClCYVQJPuBmTV1+Fi2H1TA1Qly+I+Zh4NtrDkF1GLGrm87NUv6c0vBLFOZEg6TDPMcNR
jZ16Vs3ci8Eh2tHyLopFzAUiW+PcRkVn2soNInMdXmLznEaCd5Xo73OOAdBZFg1jpINN+bnOP4ei
FW+BKfM8CEWYq2VFe8Snek90e7QMN4sOJBX1dwQG9lYpWxlYaZVBrJmodSQznmzGkYYYTLUEJrY9
83H98G8vhpWULiKx0sqoQiSth0qiQ8GmotjRLrwYH3Ub+xa76UjQ+K6APSiiYGZf+nenoIIWF9jJ
2F3jrhD4zMeQaPA6Zt87dP4QFPeTeW7LD0XwrFNBUXb7maBepXG3KdKUbJg0PBm1e7ZQgsmaR+qm
h9nVd8SWhPvcf3DjV3nclTJlgALprCTGDlYFfTZLCHNnuaM2o7SualvkZN+mn24dKHe1AOMIsi8T
iXWY2axLgLwXxDhfKkARmM5/i9GBOzj5AfOxtowkjiJBWI4j3i69O7ulK59CN3697Y+3BytWB89d
yDLL0VEOYMi1lx1mD1vZnvFkeNpuATICtctD5kkHzF3v2XjTP4c7YWnCX1+BL5InShDMY4EmKfUb
1OKHvepLPtmLjl5gynxpvFKn0kBDDy/3eNqH5U+j+9GZblYbIDk1bLN5V4y7asXFa1ST68qYUTsC
798pmvKTFrWHZUifbn86kQ3zBfIoComS10iy2mP9k5GjRLsMHebs5+CxkedA2P3ZDnk6RkSoaegy
P25XaKPSRB2Cd4/g0IV2b9zp8V2tSs5ofb6t3LYfv4ri8gTgRSHiAffUrVPqB0u7K0FD2iFRncHi
eVvUdt1FvcriPF1tzk06TjCPzmUDuq2DsbOP1NWO+gljZ4JHxx9S46s0ztORwJrTVkbeQP36jkG3
9LvJAyfWXoTtuT21SGVKCNUVSn9DHgHOgkoAFuASfwBLKBZRiWPstFPtm4chR+UcpAIyCD7Gfboz
XIZELQln1rdbo6sfwV2GogjNaMhRjlmMj9J9up9e+8/jznqMRgwyDc7ksbf332Bu2Uw0VnLVXzPA
erD+P3wxfJDAB+TYZAcu2F8P/Zm9uoqLIeqqb1/IlUzOaAGg11BNgS/NDukT4GV2EsjqHQWs26fy
EDp0X/hE9gTWyxT5LayshHLWW83GUIQpqnjKd/iA1GZhjAJ6yCztxAbk2fsSg5VAzoCbuaoWLOD1
QDP7ZmWto4etY4UHTXlU03dBKyFGrMRxkXrW6VyUM8u0Dhp6mhi5HezoJwvS/WsAfhNX1Hfcrqms
JHKB2jLiTIkaCwqeu113Rkg8avvgoHm63QJKCvVDeS9q0W36u5VMLgyPi0xMI0CdIKNPaBonHd7M
gBSORWTIgmvB58dNrubL0ESzm1n3dfNFNwUdp+1E7qoInxhrdUX1aURBSjphBMkZ/dqXnMwG8xRj
15Xet+2wksf5l5TQsKoDJPypPJ6DMYNi+pnWnfPvrtmb3qtU3IrR95wLtNJGrBdRB8swbvgRZA42
29WyXBG78wZg4i9m/+ZrVvKMUI5BvIwwMR/NY3FQXfCIeABpz53Ojl7yD+Uuu5BT7NLQvq0p8xc3
/Mnb7VgJ7kNiWKmFMopcvETyrs++miK8VJEIzoOYaRR0UiWB0oZ8C5Nv0eKnYyBQQ3Ch3s53pcZk
GcEiN3hQBNHo0HFf9x9MABtJwdPt4xIaPOctsryolbDHO2l+LA4si41c+XN4WNDQB7ngs8hRbJ+d
aoJkF8ShBg8JEpujRPQRDfAh/dhPvt4d81zwGBOI4LNyNRxCs89heo2BAh7Wr8okcCbR1s0fLPwv
TfisPJXziYLFl6VdLV7pDxjkcyfQ8/TfF4BkgM3JoafRFj1rtx3gVSrnL5pFyYwqQvahpF9A8Wxb
4c/bBrH9oqJXCVzmYU1qa5Q6ji85d2fjns14gDvOY1s4khM70pfFabEw0p8z5F2iPd1ts78K51KQ
gcgVsXTUb0odE/nWZUguIVZSSlkUSP5g91dJzIpWF0wvMauYtXjlkEckd26+X16L1xjkSrPb38eR
cIhF9OE4pxEmi7V0Ml4E2Nm4o0Z66CJZ0E0RGT6faiQgyRgt7Otp4dei+NTM9zP5dts6trUwiIV8
3EJXgIHWrE5tkTXgmVgWRFByLzWRjbbG4baIbS2uIrgKdWwCba/tMFcZKEfgzpYqSOdEXk8kg7tF
ZhDGS6xihX9oa3CHyPcVoQ+oIj/fVkV0WtxVkgpjbo3ZhLPrpXO6yB5mzwTXdVMTTcbUt2oSC8Wu
Xz9IZQZyTKwUcT05VrpX5/ehCL57U4uVCM5ylakdMdiIDD2jwdB7U10YpqcAQD4WJSns2H+L3StJ
nAFTSZlVw6yA3nBMY7z1gJTmGo8gQ/l7ude2D1jJ42IfSMHyRWve1tdBiHJOvWmvPoEO4ROTFzzJ
78pNVvK4LLmI6i4j2qi7y3gqtMuiHEtNEPw2HehVBJ8g1/pATIViD2bqjsqEXZ9KteO6ti1ZtPVA
2EW88bX4VLkEE6BiShHb8gkeZS8/ti8LpjfdBEAflSfvQgesuuNu8RoUeLvH8SSKhdsvnZWy3DXu
qFrOjYT7BRQz6zvDHyid4jSdUkQpE0azAADPfdfS5kood6kxK5EXFii33Cn93JC91tzlIr8h+ojs
Rq687JDlUl+Mne52YHlLgE60aKVtFC91LagdCbwHnyx3VS5NWYp93rm4Kycvrh6taH/bB4p04bwH
4PJTuaZskQTvjeUukj7JxX1ce7elbNcuVl+Fcx2lDKL4MNCQOPy8yE7kYJrcxbow6gi2+jJjLlW0
fyk6Os535I0+JGqMRqrSusoSeOWo2yQU1WREUjiPMZmVUaQj2420DvOwj+KLJWLQFbj3t3xwZWxp
E5cW0KxRYpMumfHYGKKKIbsQv/sJqui6qmFalK/zFlM8BVaLCgj1Ueu1xx8MCcjwyQ6vwfvMF+Gt
bOtzFcddnlFach1EE72bG62nTdZezntfYG3bru8qg3221ZktgLJpLCZD9hmxPWu+6Ae2GpXv3lX8
166iuPszK6QOss5Cl6e8hNUDDX8qwd2g5ofYuCidsRNoxhK4Wx+Lu0eyqbZVhg4kLo/2aW4/Jl3g
ZIvhtpq0m6XRCyrsbZfAFEOyaQtki06Vu1KdKktKIgM9w7yw9lLrl5fYRz/pLjqKist/CB3XY+Uu
lpJGlbLk+IIjIGjj/XCeL8kucKdjecAYxK56FNeSt+/yXyJ5Mu6xWeaUla8AzvbSwVNkCnh4v94+
Q4Hx8xRvTRyaE+iWkNjOzXmA0xhiEYPxtkO/qsEFXXVU4pIiz8A4x2fSfVws1VaCwUlU0UXebmxc
TZ+n1a5JpQAxBo5DvY8GGz1O1CYMZ4kcydecGDX/22f3h3TwqhnnOZRWjZtMw/bO8F1/LNHcMB/U
L8YX61EHDGy7nwSOkZnYjavGc4qQQNfDXGqmt1Vf5RT7ms/6XsZBoBa7srfkcB7EyAeAGHV46aYv
1SH30i+5Eyned7RMPwAFB9TvWeYMvri0KZLLuRJJjVMlGiG3UcAiApzZEdWDBLRZnwtdcJSiq8V5
DqMhVRGlsJQhORvlsS/vs8m/fYwis+ccRtODlR189qiqp8ERuJ6eUlQPZZf4UjUJ3kHbJZir4VvM
Sa/CS9GYCPwj1Km93pO+T6jKKa+WV6F10NkAhPr/QVNyCrzxm4gdd/ss0R9FZxtYTZR56ZXwsK5G
tBSRVPfRRQHsqxb+DCfBZMj2YV5lcD5kGeTAyqwEbkprAbfYOcPwsdfvi/xd7vAqh8vVgy4sxrFO
MEeln0p6py0Co9iecNEVPL5VGRisMmcVZlNkeigD8mN25tlWAAS4g1dHjZt872a2NI2KGaM+JzaR
7eQyvSs/vMrnn3vGoE1KV2Gf2BxA7t5h7ikGWkAciVwj+yC/+ZCVHM4oJHBRFj1FyZu1D+I9ax8E
H/odWGR240k02LoZxFbCOOvIkjRv6ghlgIEYnRNIVbQvk1wS3DKRFM42Sgkew5pRyhrVD1L5AmaV
2w5j8x6ttOCiSZGURadKWL1qw8m25peubZxFNMW3eZFWQtiPWF9WaxnHJs0QQ4DZGITP0XC28odq
FMQQkS5cCOnA3NirCQolKMYZ5WvYOeP0dPu4tl9wK1W4cJHpU2nJOaJvdq5wnco7cJt4wa7dTY7s
AvRCuKBJRFpxUSMc0LglMSRa+/BrdZgO1t68xE9NDGxIYDYfsI1zzF7qQ36YjhKgiXxW00iBjCdq
2TJBt24X50VCtQXcdofEVwXTqKdJ6ktTdJOtmg0oA+bgEiULoNBoFAiuteAA+KdfHOgteKiRLZrl
bE/Zh6H4EeUvt7/rG1fdDeXeykgrE+3ytq1bC50sBnYfofMYH78wqg7rNXIHm3Wls7vQAan8sfBl
N/EqX5TYidTk/QloaAEtgbp4ERV2WGNBNT0WvaCUsh20r/b7dg4rPfsC/MoKKqQg3I6Uh25e+rtw
VImrtT1GhFvZ8Fuq0R1pkmBX9pXl17RoR3taDJAhxmGU2Ro2z2xtSOMneVAUyR6Kue0OJMkXr5WV
ylcSbUHLNi8tEajIHy4fpQYlBurIBmeB0jiWEQXNO7qAPTDCymO0izo72KGmscs8DJs8CLN75l9/
t4u/RPLPoTgem3yWAPjRevQo2TqbDHW1O1axIWfc9rvbdrjt7q/iuAimmGUwh7LCMDGG+l7qGFNY
Lmc/b0t5K3re0oqzNWVKQkNloH9D5jTItnNfP8/f2ZhQ5YvcxrZdX1XiIpich2bZz4iTXWLaY/1R
x47Y3Db2bZW2pRhAsSEaUVTK/n9l18BrAYnDiGerQR7i0nTK2pMqEQTx9liZfpXCRRiNEHWqqhhc
SNqsuCBg7NzekLAFEdLCTnIwb6dW2jt92NEH2raDTeJWFrjDPwSE64/gQpAcYIwXJgIQ1vvZaXJs
+9W+DioO/GsGJuuCNxq91zzslIUoaQeh/RG1P0f1UmGbfDuxNHDcOta3Lfzj11OvqzyVlQR93tlf
vudPhoWFysy1nqYj6mgPxUt/1vwJc5Ip5ij+OXEzZjdWsrnMRQtSq6s6yDbBb0rvrEiQTWxexdXf
5yyqTiKJlAxlt7AOanksdMFV37TY1d/nbEnNgrmyGJxJUH1Xxp2KBQcrfNeg0EoIZyv6EC2lpLHY
ebG+Ax/JZfC5gKj8HjoYORYOIm7rROGcFQvwAXxhx1L7Ja2iFjmxQn7gkv4n14DFaonYtN5oX3n/
ZakG+N4UTVYVmVPLLKZ8CVXMZ4yYO5Rf+pf0CYO5KNi2vuRRPGsYMU75AQveKB2ErnLIjpWQt2/T
G6x/BZeZ0Wxq5XgCtoA8h82DHID+ulGsDHRi49fIiIcjqTLitRWaW3kcF+c+lYTgwSzk3ToJLiQW
RbNUeoYt/bKxR29xR1+uMYJpeOo+9aOXtyFlgAhHpwy1QtGm+2Z9cnUC/MMugFdYCgsgrtS3PoE7
6mPuYE3nsdp3ng4cOLQmxQWwLRtby+RCJM2HnNYSfPASeyR+aNUz6UTxkd29G6fKr4RIRdsvOdbQ
sSQe+Ma+fEqPzd48159KrIknj8aD7hWADLwdwpjR3hLKOdPZ0DCoY8DhBOr4aIXqcZzRgZhnT6Ht
AwqXgjiy5d/W58j5zxxVAX2B13HVHhvcaMRaWSbYQ9qsja5lcD40ygEoPOpYRNJstpfeOrUTHAzP
8AsAqIqWMTfTw7U0zqPq4zRgahZfLf657NhUJGDzE7vbt+7yk+4Sbz6JwDk3x6vWIjlHRGQN+IMy
xqumHbpfz6EHcpZdCNzKwenP5S7GMkf25W8MXrME7ZatcK5H6ZpuamRcAuPZBE5ndI+17kfLZzyo
mSOihBHdOM7HGETvjarHrFUcvJrqc40Z80awfCcQwb/xrGiIpDCFQ5/Ul8SSbIscsRkhyBEFt5p/
4w1o2phFhjeekSgXrZ4f066tbMWwdkPeO7cvs0ghLsOuylyrrQyF2H7Zj+NBKk59ub8tQuAv+Kdc
jQG7vLNkVMy7c9oWSKp3WhfZufKfLhc9vQRhhudhnztdY0MomJmuwQP6n0D9DIwTu6tf2v5n1n2J
52+3dRM4p7cceJXOLxmYzEsM+Llz9EzlE3hOBbYg+j6crwhSFLblBr5Cm3dlS+1ZfWkVkcGJMgTC
uYeWDsFslTkQbTXyo1GAkyF3nmI03hzqrlRXoJYB9GbdoIZjBILcb9M8qKLqioLyOP3tsaypCokU
zGwr7YSlntJtwudy/tZ3TpeJzGPzZl1l8a/ksCZDVkkzZHW+upxlKXKi5kXvqeBWbbv4lSAu+JcR
0o04GxgGYP+SA3VwsiuvPFAXFFxYcckAwHzbEDftBI9XDBeg3gAwLDjilSE2TV8Hk4Wi11gC7JmW
pScN1bEzsw+35Ww+yTGv+JcgzmHAMfXlkAD1LTuEe+Tpr90+PICGCGkUIAZvCxMpxWUapDDTOKfY
xRrM+q4uew+TFZGtSuan23K2zcJkLRpDMQHc++vhzXLXRMWAejwNanuiTpV2XgVawP7HbTl/MIu/
BPF5qFRQZWoyRCgGHc9gYBkHs3meEITJvnCii8j3CjT7baoMuxeZnqE11JHzrO7kZrS7xU6ooGO4
6QbpVS/OKJSpD0gn4QBj5TEZX5pcEEJYmvBbGrH6+5whSDEm0DNNQzU7eUrzz+18zKdPlabZwXIo
w8+Cr8R+7S1pXMaZlUtdkQ5mpz2DlTLcs30fy0EbiFXvsPfqC+SxBuQteewarO6uGmmDGVITDcqf
6i73LDDpxvaItMxy89fbsjbrqtbqJJnBrGSlSlLW5oQERrOt++6sYMO3PmLF0WebYtbXwYmQoaEc
U/1QD+adqEkvvABcoBlpaioNi89sxTlPbRWuUXLUFkwUo5vsq4uE+QdReNuOMFfrZNa10nnQk3nO
CUZuaX7q2meS3xPzJZY+aNnX26crugacHykapUXdD8E6aw9Ge1dpgpfX9jv2+vX49HNRTEAD6sDm
0IFn5bO+yvI6j3bj1Qf1EetvznCp/Hetia1shs9HgehMhrhEAkcpVtWt9tzLIiTn7RfYSjPOg2St
ki2zkk94KOCxAMDc3An2ylF1kneWf9YKce6kxirNlLJ9/2w6DeW+bQ7NLMhqhJ+KcyJVOvY10BpY
D0DC2ofqKnvT7Y7qE155aMFBrc/vqdSt1eL8iKJRYwqw4eTSmD4PdLLrPH7VrH8XLAnnQcBZWi7Y
WUY9UPuQ1rKjma4VxHY+/Lx9mTYHiCxsyIKAgGq6ZnC+IsusoRoZ6ua0i59U1Gslr9jHZ+wD7fJd
fzI+3Ja3+XRYieO8RByOvanm+GDB9LFXwMRDj4aENwvQ0yt/DAynI6ogv9lOplYyOYcBJpAyDFg3
j/rDmbU3gn19YLivFlhjbqu3bZBXWXzum0YkKC02Osx4gNJ9jkpkd2p3bLKbnmYXw0viGbBNh7iS
yWWlkkICuTPgr+il9/Sf0dvWk/zGb866v40vKgFsf0QNHAFgR6QW315JOmpqjYSFU9YTVffdnoHb
iqnUNyOKdhXD3YG0J0psLRhXDurgkyxlJ9qaPkklu1LzY6aJ9mhF4ribkBc69tctaBUV5bnX6VeU
IXahpFquZX2iQejeNpXtr3bVjrsJ4RJ0QaHCKqvgniSZTUYRGdpmYr86P87ukyxozWWEXQxL4ZhY
GW8Mh4iABdlH+C2tugrh0emwJtybhqxipnzRvbmQbGmILtU82Fi28W6fGDuRW6I4O9eUGQBQMdKa
PiLIrkO7anaR9kUmy67UvVEjgsssUo2Llmlb5lPehpjtrWI3Nr3Y7GwpR95YP99WTGAKmvpr6pRh
gWhMalieGp/z2Y1GQca0XZhcfST2A1a5mRqWsgIIKMT80K0G27ygT4K0JvcJlmbJTrkbDHCUlS76
vYJvJlKNi5ZJggGvckR4aea7gXip/vTvjo7zERONyxQzAADcWA59clfE+/f8fZCVy5alqirf02yJ
CjRn1BhA8WGijhsN9WkKdeLflrJ9U69SuO8TmIwJtYQBkPRnQ89NCkaz98CAWdpVBvcl6sZSMfqJ
V/FE5diuzexbPo+CGyPSg/saY40l82WykI5l8+d5bPfFiIZMJrm3j2v7Yl5V4Tz1LFN5VGc8NfQi
3NVp7xO12Slx+2XQLO+2qE2foysWtr51Q9H5HqYpR/0cSgaAhUji1HH2s42kRyrVu6IcDlWtekkk
l/ZtmdvXFeRPoBZA3VGmnOMux8rMrRATmqyhSZ3+RcWC2rDH3jlGM+sDuKjcxJYO6ettuZvbcdZV
7m++HLSaQ0swmZmd0TLx+5P8pcR+HBBv/dgvGlvHtIvhtN+tC9mB9NgVJYeb33Uln3PwgdyWabZg
xXVE+1ufMab8PCdf6ikWHPCmma7kcI49Dwat13vYD5nlg268NmblqoWo4rDp+gzNILKps9Y059X1
OJ1mmuArpvWpDX4ulWj5ZFONlQDOa4AYR9PGBC9Gs8/sWnqKyOd0/HnbJrbfBysh7EesQgetEnku
aoxWL4rbHIod2JK9cUSdVfI7fz7M+397bJwPkfsefCEztNKUh7G4T3XBtul2ir7SiPMeDTE0pQqQ
sQzo0tV3yyHZNQjsAMjOD6qj/CgcI7FFcfAP52iBcdpUsVTGP++1aFKpBJpQDPRJ+6Et7uCBvSAH
FF2qg6pTPudK5TXGsMOM0LEeJq+VBj8sRWtg20Z5/Rmc6ZtLVRS0jVGbj86z8a0VpYPbJQaMI/1P
T87qy7YGzxEBMXtxHs6gwNoNJ2ovoMFiIwD9e6KzibF/0zApZr24T7m0QUxkCQAFjXnoo5c4exRY
PzuO31JO06I6hcGwa/yr9etw/kRjbMzgA/xQgd+r9qNv5JOKkdroUWQjm/cZgMUyVuMV3eKBi8PR
6BoZVCVua91Fy7kBRUknmPjc7kGtZLB4t7rOWdOWUavCKRVngpXT+EgYkarX+KJpEJEyXAwzlras
xhkDBUr+qCYfQ+uHpL3vZW/pqgr+NU0DQciv2sRWI/f5hGoC9WfsNLK5DCwkOY0t74XzBMxwfzOF
lSzOL+ngopQzVt9sPeu7cm4xuzB/Xvw3COL74oeozLR9kVbyONuOw3aeu6Zns+XLjnjZzgTFkP3f
fSssP32+benbn+t6kpxddEEZEzXECyEp7kPzVGJ4byxHQdzdjO8rlTib6NJqCJCrY2232ZfTQUUf
iMRuoTzf1mXLyJE26aD7AW+7THVOmbCXNRD3QhngGB4ZtmDHzMLL70X0O+wHczbxiyBOoVFJUmP+
P9Kua0dyHcl+kQBRXq+ymVnetnkR2sp7r6/fw7o7nWoWJ7lbd4CLeWggo4KKCAbDnBMPs1cnymM3
VXfzpgZ5r7pJ29wYheEjIfdrNQr/nYIsXJCBBr++tiMFnYhC2jgZg+qWLsaJFOSYxV5BFjBINZa4
aVpieNp2rOyHzb5t6sfLynBupL9EMDdSYwxGbzVAA8lS9ZBiZdcoBsHkkUgEcyflRoltKMosk7ap
U2k1mEKDy0pwLJvIUMMC9bxsWSqTisW2QjoSI6dYIs0l1ec5fZ2jCBjVgskYXmfpL0FMxDOL2gKQ
LsXLAd3k6FN2jwZIZZht8u6T731AWbEzp717S2I+sJTwl3AmBLZzGaGkBOF2hjPsfzXS5Erpr8tH
ycvPIEVFQVM3NWQ+zFlmC0gZB9DXePYAEOS3GeIynE7GcXHTe/tGDijzmUg1Xrj9SypzsEaP1ktE
EWOSIy2OlAeAv4XrfX+NNZ4nXdDJ5brVTkXmIJN2pgNO9BaWTi2WOzQ7jIio6ENfS++C004Ic4Fo
pbURRUUU3Oy3RWQ8IAFlD6yoDovIwtUITqb01/kxMXcr5q3JUlzF8e/6txVqfhaYt6A56q8BpiKc
tqV/+yXdmMC7ZTLR4hL0tV321Za8WLZcPXqd0UiuJ0GPif+tDFtXdJS1dRb9rWqUfht7NPfjsnci
Iw3zYnbW5tNlq+eGKCR9/yuFjeitVRZ4leDpO0jfsNm3fWAbDp/n/PvM03qZi1RXNuSWNvaMy+cE
lFe9LriWRDowkbwq5kVvElzvbXojKQcrer58RrxGzl9KMHFcrhvwg0UZ7Wvnj+UpD/NrOaAEu4BK
+ZCHns+LCUJRNGlzN+AVWtcRcP8PnZ25iS746ALTMpmYE2nlmo3jBNiwNQoKe3TUKQvJIJpuE54b
E27qQtokWcXHT46UPgOA3Ec7pOsgYqQh6ubvHfN8btRxd+8LfezquCxj3Ob5cphkT7O/2RlxOuup
1X+pojgqksYEHVm3rbEjeP/NYJg+LUof6vmGOl1Zv4Bul7izLKOoPUS5f9kSRR+OCT+loS72/DZs
Wd2m5RNCuROJuM941bi9tbOtxJSUZoMCwAys8eoIzhiKXh8ATxMUciFQSZUncqJQ0tKx/57fNTeF
KyJwot/q3bdUsCdu0VUmW2W01OVh3pYSMSlpUrAlnhrzy5y9bMqdqoh2wvmX/lkWC9KXr2XX67Sk
O+Px5mpY3Ug87Vg8pS+pO5Seigl7tXHsnx/4jgpQ6DTNNkCewzhg3luxkWQd0rbyrupCxQJRjvfv
RDC+h+66PVL+US/OnyrVmZP7KAsui+DVljDxclaDcboqi2WNZDPaOwC9VL3lYLvmDUaAvcFN0eIW
jbtxrX8njvE6Qkg8TZTnCEujgVS3bh0lx9WIBWrxxWCeXNZMvOZYDKZEUUfgOWKJT1ViR56fS/2n
8YGFd5zcWQYT5qtkMRR5xMkRAHwlh1i5bkX0KCI1GBuL+i0qzRnvG7QXrhY7CQ3dCAZN1KgQiWHs
TI2k2E5nZfaU6FPXeIU6OVIscBf+62N3XKyhka7Ku40iNwJSAdh1wXQ9eJROrnXzm8GpXpvbGvN7
9EIuboQpJv0Y7+PR+WOxdgeOSXVVMD8dvyLHuAW96q9Rclqv+qa7ObYryt4VAefREHdJJBMCR6JY
KaBD8RYhauVLauLWcoHK3PBjKTW3jbqHiVQHa9w+Yvsa/oe9BrrXxmQ6+TSTaqbpWqW+RuPdVv3+
CP4MAf7HHxGM6QNDcpCrCqbfqH6T36wyYJsF1UauTe5EMKY/DqM2axnei5H8Re9u5iV3cxFyMrXr
d19oJ4Oxe2B92V3fIxgZUuvIys2Ijbd0+VRIi3M5yoqUYWx/LVJzbS0K457cFlhKiYprVbjLyA/l
O3UYG8+ldDGGCu0WOj9EiTES7HCAXOAffM8q/EDd7y8rYAxc1nKCcj01NBM+bdwXBpYFhy+Xj46b
SJyVYgcq9XwkmkKLFoZ0b2Wf5eZ1AFOcpiQOyURDG4LPxPZZmnbt1BFIlB6owJ0auPFb5ySGd1kh
3qrz/tjeeEB2aa5kpWUKIArcG8SJMCJKHIIxqCRYX1K/+l5cba7qNg8rlmL+D/teIhWZ4JAobaNr
EVYDta49yLZxlDL9KumIIAbxSyK7z8ZECLmZi8ykLSsD/J2KT5eFp1N51DFRJkbe4gZ37AqbBoYs
UEJjhDVb3aSzSjstymmyr3LzI8/43e8zsQh7yNpklKjQEeOlSjFGNjmN6Fkg0oGJRVU5a2lvpnjE
t/KrqcTPXSOaGuO70vmYmCiU1qUZE6tHnX7qQQhaB5qW+nWTfUPz6h74VIJmKd/UzuKYcBSZS6Fj
hxImQEo/IsqtoteeOQpZ16jJvo/iZzlMGNKtDNlehnpOdR0f8NKonPomd7Pfm2t9VpzcW0TQaP/F
uP9IZPHK4lmqpIqgBFeD+cvP/ap39dveq261A5mdSgjxKThJmynAqPE2ZFmL61a1gUo5AJDI0A9K
rx0vRyaRGKYGI+vq1JKqwwiHWj5M+RY7GRbOTV00giOSw8SguYgLqzahDoX6naTaGe0XFfPyl7Wh
5nXBLGwmKHS11A16RjeGyeRXcvkAvtcrcIu5zQpCIZpO1N3jZZEixei/7yJ7ZYM/OHlruyVKE8iR
tDpotzQHa9A/AK2NS+Rsgky4kACiUY8m7voV7Kl0L89IdeSX3y8rxJsm+ksMEzLIOqRdmeAQ5YcB
rHtVcJSGe92ffNnLUUm3/MQ/rNibEzRdqMu++3bIXImiWIatsENM9pppajMMeJROGF9qvpjqNyU6
FfnnYXoslUPUxgJjEQh8N72k1LUMzEg0xbY8sRxSdOXkGv0q32yqNF21kQ14ILnOFuJtlmyuRwyu
VoJbhkc+jLHoP1rrjP+h7zcQZQIKRH9a8DpSvQS0w9Z9jhTu+kvxiKF6cH+NTvzp8kfmWu1OLOOO
xmz289ojfo4YBQINsZeTH5YqSOf5fdWdFMYdSTIkq96hxq9Q7kCnwEwaCfvjEIrwP0XqME6Yy30j
WZoE6GXpmpQ36nrXNKLshh7JBfvUGe8zcVXDNxPQrRyWQA+KQJud7RYgwg6Gi0/ZDRFUlLmxbHd4
jBsWVqfGljEZ3hRtd20yPvfFT01db9cWG9qb6qhKJ1hkor94SUPmyinknJjVhDyxzddXDIt5SZ16
uWU4A5kf5l4UaOiBXRLH5ArDmjVxb+IlppvHwTpFEmAybX9De+vf2TqTK6xzNpPemA2vHU2n1IiT
10CaT18vS+HmcufPZdB1wt09YBrDFDd6RC+4+a612vsUZciPiAB+mYUal4kh079FoHVny+aClHSN
Vjhsd7DbQWDlfEf6I4J9eWU6iUmV4pvI5U+8ipxIRlY1+/9KD/bJRTS8wWsLMa8kD2R7NWfzQ1/8
rAUTVDFmMUwNBjY9a8j9ot0CnVQesOsEevAf39jf+t8PwmIogAAsmboY+bt0oCM36sGo3C3E1OvB
OOQAHRa9i/k2dpbHxFM7syvQMSFZWyPQQaIHhEkIgU78S/EsghrIzoxhdhGJCC6Gpief0MhErrGF
g3pfZumpr0HsV9lhajcfsWwTA1kYX8byAjs2p6dpCmLGBUBT7Y9cSZ1lfv6AyVmA5lcowputMt6Z
tSoQciXAyJnD57n6EqmHy7/PjWW732dCp44XVrn2Bsa+u+K+2sh1US6VM0btl2TTBNcq92LYyWKs
25hLpUwT4KECdUctPtvyfQt0RQ1T19ZNhpTlsmb0g7+L0jtpTKYgKXFrx+1oeOlwPdnPtXlo1ZfL
IngsqETeyWDsGpioRa8VWNzqfTWYjulpnny40nDKT/YjBRc2AE6evQyBjCU8Mrur6YzfRRMd3Ntv
90cwlp+0ajNaBrblQeKx5scl9cvmZVuAzKqJ4OX5Zwq0QdO2bQztM1e7tUxT1CB2ALytvyrVFYCz
q3qcrVgRfDx+hLLOkpg7Fnj8Cx5deI+DQzt1KIZSEeQ38REzTXShsboR4TXyT/EskLmjrKmN25Xg
jtK20bHn1zL6CW4HZyOHCXHrst1cPkZVZpxaGrskR5xfPGsGcMgAzPxiu1msKrwshu/b/1EJVO9/
h8RWa5Uk6yFGNY+xHE4zyPBQxRMGQf7DC9V7TbVBDfaOzl3uR+ykAQXPw2ba4M0tMKisExglgcdm
3SlP+gMB9qVX+N2LiJKObyc70fQMdmGfSB1AjHK0biM4GNCvWjfOneQ7OYHh71q7qkLDv3yoPBA+
Iu8kMj7QKtGQ53m/eNFL9wZ4oMYOUIkpewq5MjMXoDagF1Sc6cYMO4DnJicDJEsUEuvyH8I1ot3f
wXhI1zTRZkgbAHVKJdAj/WqVthBZkOB1+wbW8y6O7uQwjlECaecf3E3wqD9Ld6BtOfY+pSndgvlV
CfvSG479KwAwwdDR+UnlG8fWq9XrfnLaezHfOn/G4/z3sANE0VCSWV5wi0xBeUsHApXMmUHrSEPt
KGrF0QB+QXl2LDSTq3Vb6NKn1N6k480qaurwKKz31mQyd2Ib65teLhi/0W5KUKkdNPBkST44MdMj
VuIPcqB4yck8tiLF+NYD8FIbM//WO7r1XJblxUgBvm9KN8n23TAPk9oKgjj/8M4ymNuxqxHEGxvT
qFMj+/OghHU/CbxRJIKquXN/CUjM5jZgLpk02hzGSmGFo2SK9ou5iYt9VoQJMjkSsKyP5cWzu9ap
+oNhmqiuO1V6bVu3ayZIk7hheyeNCTBbO1nTSCvf8RAHcnxMhy+2BW7oXsQ7zL3y8P2JDjY44x2H
+5TkRM81LGZHbepm0qnRDoP6dUa3aiwfPhKszqIYM6+McoyxiwQ+1u1WNU5a8thMgnjI0wYjDpZO
sMaivSOv7dHoSArlbWb3i55dN9tjnpVupX/Sxp+XleHBzhB4rYnREBCLvON1jNJYMsYa2phPzXF6
akFntoELaQzKIwFYehoMmcCVuFX8vUjGBJNUXloDiIQgtJVd1DZBpgfgY0wFVn4afGDXGLMtKuzC
ov+xAymobtS1USHqJUqxOF3XAPQ5T+NQcIw0/2CD614MEx9SY4vnKEM2+U8LOHG3q+qABDpYhUst
XOPYacTEiSwfdGOOaYO+fUU3xJHHL6SKnWX9Yg+ieTb+t9oJY75VtNXLYlP4KljhtR3UN/K9HoLq
DrtU0lGU/fMC+f4Qqea7CKh2aVXbzbZ4ymQ6cUZOo/5r0qyj4Fvxntd7MUy20ZhYqGpprJiCDSk4
1sP0z+0jtXzrJ6Wv10MjqL7Od8B2SHyRjtxbci+dyUGA+LlY2dtyPcgnrLCl9BPuBgQc40nFxZ/5
6Z24USuwGXYsUY6WCvhWcLmteSjXYy7dVNZDpgArTBBPeJfYTjt29brF8lgcb4DAyaQbmVxFoyCF
E5iIxQRfAOwk6KLj+tIKHSA0qj8O1qNlRYIALFKDeXDXabmVywofs4btZp7zu2wWzX7xIy/2JWws
KdqYZmT8eM2mrtZKQqlu8C3uq6MObCfbj4+T9YaCZB8/UuEhO4mMMyeaFBsbJdfpzHCqrqb5Azfj
/vcZ/zUrjAi87blUABBACXkDTpAsMABeRkEUGZDhGDowQIPxd4wgvQRcjBYgi6lSOZiR9vOhP2BU
OlxU2RcECl63YS+LeXT2yjI3q0UxCUFNPjoaUHqIU4brF4peEEyheKOFa9477Rjz7rVu7eNywW2l
N2GpLYfUjpx82wSacWcC95ox9l2mdruuORY942+bZwf5Q6s5yycsiXtS2AcziKQKf3VsrwZUtnQv
4l3iBuCdlsxlWYE5sIdP/ANFBPY7oB5RkEwRo6XIVFgHS3VrjRdwvKsm3rTJc5w+tvnzqAvah6Jv
xniVpk2tYWsYeZXS/Ar4Aceu0q82OxF8M25IUsDTYJqqqdks5tdM7Kxcc4Cm5PFzvn4i8UFg7dw7
YieAuRZte0b+0gM1BVyj7uobbnkCCwyF4zfBotoGreJYGNgE3YgIzFSkGnMlSp3SrUuKAplkRfdk
7gIl093L2vE/0p/TYy9AsANqE+YPsJhromZrdF5fyb4JRMfLYnivK+xn/ecjsdffEKG80FGumSp+
7KcXGcMI/ak0XFMBA9EmHMDnB6izOCZc6H07ZEmHRgEFTSXA0ZP87rCFFAeuCwt3E6XuolNkwgbM
b63bBPM3Rn2/yo3TLaWjgHz78iFy9wr2p8jEB9WKJ6tfka0g7hqnKsi8+Nd2qx0dIGYcyUscPIjA
P/l5rgI8PdVE+vKOfAYgo3GRGcgJ2y6wTvZViorf4JQFmOcGzCmLskCOxWsm/W5YYABmgMbclPUQ
16axATuoqJ4j9XduPV8+Qk7o++v3GV+OjFpVOxsz31i3dtbiu2LmrjpcR6to3pBjEX8JYlxXaXQb
HVcEv7z70RpPo6S5GSBaL2vDS5X2Utgpkd5e1XyTcS0qrfyrz9KgatZvGPNJnEbG+uAU9Qd5kl+A
lujM6VNvbHf1Zh5KfXnSzUYQJwUa60xSAD6ETJLMefG27MUGZUehnYxMkEjxzcMC7DeIkPB/zJUi
N0NpGtYMbLFuCa2sC8ymCwVnSmMD82LFmZ5lMCZoV5OpxqSk3J/SHTiHMCgaH01smHWu5H3M3s/C
GHuUWoUseLKOXpyAmDu6qyIRexT3yFAv0ZESAsiEJblVO3OQgeKII4tvt+q05D8unxf3s+9+n/kk
wFiSs3IE8aWiXs2y7gzKFYoOAkPnuu1OCPNNcknT1mZAgq6QEI2vtaXN2NOcdP5lZUSHxXyOqas2
IysAMigTSnjzbGz/f95VgK+gUQIcJcW2WRglkMoYrabASao4zOxnw0TpRTnOmxC6k3MD/iWIaror
GeRmvthlMeLEltZPc9VRiHxfJwSwX4OT542LppE/5yBMB/mrMmMWdpteVEv/fflA+RFqpzA1n93f
oS/qqkvtW0prnDYvf4i/ymAuAiAHsmnlWv5kyK6xfchczqfM2GRutb1qZBUewxUWRIl1KDbpKoq6
ZzXrP2T+Z1GMZa56ltsNGUYPoAkuaTdPnkA7uxTe5XPke9lZDGOYedF1gzqBC8lI8C5YDH+p/X76
dVkIb97vL6NhLq1S0pOksQFyrN7Fj4qf+nO4XFnXw1MNyLQSMLq6iwaCIjv9d9FuEt/z/ijITiht
SYUHLAWkme2nfnoYRJRnvHE/FIwVgho4WJUNi9Etjus+2zb0L+VTeqjuhsPibu58bEJRz46ryVkQ
O4tdgb+pABsWiDEK8MW1RrgNohIJ1xp2IpirFrihkjwlCFPVND/XqMDoRf6qaqagpECP5N1NuBND
b8qd7y5NkqbLMAGidDtk6BsYh44Mjml56nBbt8/WurmXDVCkFw1qO4GRMioK4JSRtoPgto4bUJW3
7iKcI6M+eUkvJjYm4DbUK7CCepZ+RaxHMDj6peX09qdCNEzGa2Turc6mGu80GusiVdoOb0cKLpz7
8UObgcQNdQS/TBxbFUQJ3gPhL3FM4FuMSjOk1UDHD1LdYejwRsV2pmt0Y+WWUdt7cpuXQa7ZnYNN
dssZUmu86Yr2uQLFMJA7wH4rDdFXJd0swd/GvcJ3xsQESruu1WYheGi2RuMay1HHnaAXx679etmG
eNMCOAMd0DUAm0TfhhHUaeDJViny8eBJd1jrBDBsc4gOlG9kCJMXXaAX32bP4pjIPBtgnJUj+tQ0
Pk/9U2vnTjoKZl+FOrHBCy1/pZLfSqKIK8/rrzqkNIAAB7tdWkcMfCBQio3GaZH2NjGRPQAs0U23
+7V+MRJBKsRbO9t/KIOJYlsV6VPRIvdV74yXf9pDmt+7Zah52BOkQ+bt0X7oj6WXPomgoHjjLH8J
Z2JbloM/Y1NwooO3BZIDNAIv8cYw8n7IPygrgnyQrsVEyDSyvI88f4zFYAKcEbUbEEEx+5nm+oPV
D0+DEB9DJIL++y7ipI05mBHNFPTBr6NHbRUkPLyKwF8nx4Q0We3nCs8nnFywBbLfBAnoOOwXO6yD
2BN1KUWWbzARrRs0M5tqSCuu29fxFt7sAg/gqxlKJ3SEgg+gAUA5VDswCADgK3bWs1uVShsW2CRl
htZbw1G3u0iEDPtfjvAshVFq7my7mWRISQtnpZ1ejNW0JCAhHSbswq4OPhQTzwKZmDgRe7AluvnW
eaOPJQGnd2tsiFGk++Ik5vDj2+BZHBMTy6VQBpKgaJQUL1sZbstRoA//Bj8LYOJhrzV2Oee4QdSn
GRW+9HXEYtNJPZSh/HMtXEBCq4AToZv7okUgbmS0FBOEWaaKLJI5SVOPo4RgGM6TtFdQwtigQ41+
X9aOLwJXpW4hG1dYHMgukjorbfCkqKfCqQZMbK+ls4CZ/LIY7kfCIuV/xDBGqPbAAh8t2MQkd05p
RM4qKraJFGHOqlrkeEvbDuXruHKs2NWL1ZmM+8tq8J0JQ9MWvomO5glzjeSDMWFYDLNilIgzPfS1
i1zHvKE51noFFAUw0V2WSA/mXRDfCWSujkrHEt/c041lJFBWNdC06UGKxtqTt0wEiywSxtwYcln0
gNPP8Y6fS6eTv3fKndU9JELCHv6FuNOKuTdktcvmtsXbL76FpCGIHkBv7MSn+Ca+Xk6DM6HXAaLt
QHgTc61kJ5j+++7CskgiZURDvtb7JABnSxD79q36Fpu6MA6SMHoUPTb5efJOJmP70ww49gbMnNgi
HP34QA6Jt8SOWjoU3Vc6DS+2Z7wINaWGcclwGH8wiqnVexlVLGqp9HQ3rNlrTn2svfWgCmIk172B
f66ob/cZi/SmgUOlqQ0EKnv8nHcg6hT4neD32RHNMpP6yOxU3dNBrusvia04i9oQ/7KvcQP9WQt2
NrNWp3LpTaCkKBVA4uMrufqmZJtjxp96EdMe39P+HBg7pTlUXVw1dgy3tuMQK1/p3Pl98bWu/t2H
YQevOsXqjELTAdO0Po3G97YQjGjw/emsB+PI8xwnMVRBqy37as1+bn2rY0HqLhLBuGwGXuxESmHI
NUg3misTrWQDI6CXP73IwBgfnetqilpah89nDM32n00hNZpIAuOPDYnnVZVQjK39BZlsicFmp7ua
XEq4SbOH+SBq8P+XywqFX/S2gPOtMiLVCDg1U4FN896vv9FN/el76XadI4VlkNWuaAKYJlrvI85Z
HJOIxeUw6L2KyWOp6MMmfq3q19H6Xmmf7fVrbQWXPxg/V8fSyH+UY7KyTl+lFRvJGKF9IsGIwbHI
I19nT8c7lTKY1t8vy+Nb4R9xLMqaVFRjN4NnziNdd6pW+2D3vavpogla3mAauEvPcpgEQ54GnN4E
+9bvKtupJmcDsVjylGve5AJI041/dk7/JHmibRV6XBc+nsbkGaZVl0OUIA/UsGnRh8NBDZODfBBd
S6JjZDKMuk9HUHFaeHpsN1h0cyM7EL54+GH8fIRMTMr0cYuTCAGjalEBu9Xiz5t2k9iFp4gXVfi3
7FkWE5zSxh5MlQLKJEcEDjrFaN7SDxVR7A0ABPz/jZCO1mNYjYBThQXdM9NGiTUTUapdX8r+Lp7C
Rvp9WQQvTO1FMIHQNPK2T6MG02mKKyu34yJ40fMMYP/7TEwCKYDUrFuLyjioROdThv5F+oFkYS+C
jUNysUVL0SGL1aUrFBgPqjmE/+6UmOCjNE3frD0SZR3tHvUumb9c/n2eCe9UYOfr6gQjgnJMvTGa
3C7BfAeRXCWKndF8LGXRqIfgm7zVlXdJcZesTVNtOLAmvl5HH+ABdiL4JtzW3F4jNr7MWtFpBCem
3mU6dn2I07aO4W06cmCCKxc8mlXriDreonNkwk271IPcDbgk+uqn0twrQ+XYQ+qay4s0fiAT2ivI
RB25sFNSUzD2dGp9hcSnpssrJ60tUXmWF3L2gpiQs2ZWVpoj+jE0sbdOGpgomiv5c4I969n5APSC
BmR2i7JqyNjvZg5Qbyf0G2d8ttr4PM9TmE+n1nqu5LBajiaoJy+bPd8Qz9KYMyRl0RG9A+52jHHH
+adc35XKy2URNH6x99xeIeb05KGPiNVigkAjX/TygeQ3cjW5Fa6iy3L4lndWhYmjy9QWJiAKUEqc
W2D4Pivb0yJdZZWvVyLSeH7IPouif8rOfWtwGaVSh7dEB2SuPnmVFMFsJTfX2h8aE1ENHcPX8oJL
wfi6BW+jqnipD040orlEASSJqOohUomJr5qmVIphYsQNW3KFemyENT2+E/05M3YS0YxTtcwMXEO2
YgCSvPIkpfSabvXWXnIw5ekakXGo7AXI1barNcPkKJUkeNhwlcSCEebPDA2LP4xvrVXZdMUCE8ny
WHJnHfXZ3FIfL9shLym3dkIYl6q3VNbRSMW4ZfZFmp+MOHPk7MXqnmTrsKbPl4VxSx0WUcFaaQBT
9x1RvZJrpO1SlEp73SE/4sf0UHixn7vSS/m5TB0Z/OSgBDhelso/xz9C2ctyUWMANUSY01JSUApr
P5PF/3cCmJyc2G02L2RB9UFbv9rG8jjkooYlN/KdD+7tKbfzYUlGh3g1kRen65cmuhrSJ0s0zsb3
4p0M1t66AlBxegIvbtzRV0uswKe+7YNpoPgWu+N9+dQLevqiL8MY32rVVlPnoLCs1autPKZqIbgw
+GnFTicmnKdJvmpalNHLMMUTt/SHT8Xg/AAoGNpq2qf5k8hp+R/KJKptYHRfZwfAkSpF9aqASdVO
a9SgXupMdnRNdMdzbw9ylsIE3Gpay3rtkOhPP8aTjlXwhRKCoWk4OWpYzs7ijtd4hoYiwSLtmLjb
oDg2jnOMB4Z1q/Zeo38eRFhj/8UM/+jGht6ka21tIpAxBXTtMH2IvOaAneFDhmWHItQFMUlwlOww
uNWtHR62qNhL/Wkc7yyMq7Y9aOLcsZUEdz537Mc6fzZ2L8oGTcRopyYQC1zToegd3aE8Kp78EaY/
bS+IceVpi3OKWoY5yPKJ7juIeKD4jnv+Rozj2nE3FxrWNrwNuHPkm54JngPcLIy6j44ZUWzXMm67
qFjEKlNNxyixqV9no5ncpdpouxiWrt1+sgzRE4drBTuBTDqWd6TTOupQSo6dSWME8PqdFn9Z6let
+/SB22Iniv4pu1AetXMcgycQQS85JuS06oKZE+632f0+Exsi7NljMxP7meZ6a9iPkQgHU3RUTAwo
GzhMUhkYaAG2R5k+59Md4Ev9EoXKVARPxQ8GZ2XYmfKNZK0ObFk6GYHSGroU5ACm1rDzbdQo7S+i
9yB3RMrayWOuclmqIzlNgFKg0VZ4H+Y3EWbzGtx/YqYdvpFrMiE6ipTvCJAlSQfQ0oyrIgbzNVmv
9U7zUvPGGCLRLcjNZpWzJMZdlcFadEPC4Ff8Ovp60IfmIyaDRo+AP6hwhRMFfAs0sROvqyrYKplD
nKTE7qATbYKuLgjeXfWQ30hufsweKcKxfS+qLIsEUv13LtUN2D9eJLxCK6s7rIPsVsngX/ba/2KJ
Z6WYkJpbIza6ayTKdB+ewoenfuLZ7uTKgepLXvJyWR73plXO4phP1g5DZWQbipSz9ClVroapdFpd
9DLkTj1hfuDPl2LibKHoMYouKE9mo2s8qIF5NV0TJwMgiHqznazP8lENG/8fQyGibS++/Z+FMzEX
NaUk0WQ6rN+XPjZHHK1LfpZ95aKvLkqYRBbCBN2xLGo5XRF0TYQQANCVGKrCTI1Ph05AQfC6Huxr
0bgQV6aqqcTGXaxob03unVVq9aS1UY7YVaMjhbQim0X1EG4o3klgQr1Ua/Y0bhQZaHhpzLAgtati
00YrgW4muiG5nQdMIf1Rh4n7Wqx2ZNawND7rjnYqjnqKwZ3WlfzBaWtH8+TPzS0e+3eioja3TbUT
zCItYm8Ag6Q2MrQOhBgE+DuRB0/QvMGn8WuOBFka1/POerKYi/OytK1MW5YWWdw+lsI2LoOuLYMP
OPhODBOzpDIusBg9IMVp4HeJ6pqRFS5G5l0WI/psLPKiPSSNqWcoFcvh6Gf3Y4gRqNsKTFUpAjLt
GA0v4/cPvRN2yjHRayy1qipAseopkJocF/LQi8hfhGbBxC5TGQDuF+GdoGBsIsXYhOT2QX2tor0n
eSKj4PqyRogNOgWAxLGrMlOhlzmxcMPIieEaE0CTLMUXfCmRDObQBrx7ykyDNw+f68PgUT6xzLOO
1dUcpM+bPwhXr/lHuNOKOUJtq406j8rFK47ZT+pZiafelnDmYALpVS4L8hBuwN+JYwL+KjVxt8hI
eLLNcGMMm8rKT6KdOhEwj+ggmWA/rOi/zhUsI1s/NU24tB9x3Z0eTNgtIzmZlQxJYreqJ3OSQ6mO
MZxJYsEriP9e3AliQi7RZC2O3kwcA/v6oXaxHxrSKUlR2/W/WAJquComdHSLXUgZEqnflHkFXt/v
GaRDxElP1rOB3kv3mJ0+VJCjbYN/hLFLKVjN7MAeZw2eCVuLulPTCupKInVYSoC6G6WoS+TBS9vc
aZRArn29OUrd9TCHvfSzaFKvtRVXt+4W+XDZjbnXx045Jq4nZoS+dW0PnjoBEDh9rBLDj5THy0L4
Fn4+QSYZNaJplZYCBfdtLDMn0rBC231k/8XaKcKEo9aW4xKINNgOjI599pqUp0X6dVkN4XdiAlCy
xFIT5W8FEaSBbu+kD5I7YF4WmFZPosed6NCY8NNOHagMpwIzPOPoyis25GJRI0TmdY92Z8ZEngUp
UiMbaPLRvS6wt9FNtSNIoEJR5VRkZUwIWhRplJcELqR2Ry36YaMqYgucSCSCDT45qUCmW+rY6wo3
/dT2x0oVpOWXv4jNwpJW0Yh1pBYDWxqA55QlO0yaaBFcoX/mu4ben09isxO5lTLJ6lbgMtDvkIZj
syLyKHN5/aIGvZsF/4BnxkDKUl3NM5zFz0CKgjfIrexlfvYieqoKTN6WmfiAYfslQlMJ5G4n43fp
12F1RbFDQch8JUaUuvwNMaL+98M4BSRxamR4f3St4U5S6VvydW+LsFX4VXadaLat6jL2FBizV6rC
WteYPg1ArdX6GE4K1Kvu+wCcUp+CXOizcJiMn9fuZDIeEGtRXKYLylxTsHjNteKqHvlUutbzsAJV
nNY1LLf4Jfp89FffWdNOKuMU3TrV1YaxLm9CAWVJakfSTXdYwU7/ZE+yW4BeRxAi6Se6IJHdfjL6
TsbYOqD/6ESy4ZJDHU6HNFzoYGBY/BKND3At5qwguwfVV7XZx4TmaJV1TKoahbDquKWNIFJyPV/X
YC8o5SoGu9pSYlQO5H/q4pUaMFekyZElQfgSSWCi/TinckXoLJSk/zBz8KF9AEcLrNVnFRijJ/Iw
9dWK5Dlu7jsAT5Xdl7UWHBM3eO1kMEYuR2q1pBpk0I1N9WC/1SvElUiRGMaqcQkTY13RXcyOgNYN
jeMc0NUfYZbJt+U/R8Ziy2Owz5jUGLGvbu6N5KSakdOmP63mN5plHql/NkqB/YUXY338H9Kua0lu
HNl+ESPozStd+a62arVeGDIz9B60X38PWrtTFJoi7moeNnYjFFvZCSYyE2nOyZrRyWUeohbHJhSm
MCkNVax0KsZ9qqY8Fqq000rxsH1f1++PCYAa2TJFOMRfPW4UhRJoE6Gi2nzTLWfKe45D4AmgOi6q
Sl3fwpoFuHTZurPUS5butYQTlunV+OhybjrQP2Ehos8SkmYtfADurpPTRjAZvBlL/lmv/tEtvYli
bmmaTuUYREgyB6wfYPWS16xY/+K332cuaRX2dZ+J5gC2T92L4+5gmsNu+4uv9wy0mwzmktZKJCpq
CR3kHd0ZKXdNvYvPE8rC0z7m0Sesj1AspDF3NZ/bYajjihLFik75WPjpCzramS2h+jG4yV48RS+j
wjG69axFl0DeJBuSBQTuX02imcwIiJi9hm17R98ZfuL3J2O2g6fZk20g7HFu0aoFLsQxSZJSW0HW
h5iowNuj6xMnb/alCmx8iwe0vHqbFoKY6xr2olxNPR4gYPOw5SBypeypxxQgx0RWzXAhhrm0eaYo
vSWgFEwhwFRgWcQAfLon3uTi9J7qEx/CgqcYc4fDvCWgxgnAltW0wclQU8k3zUq7i0DR4m5rR+/Q
B3exUI65w5qRxkIoJpSG+Rzm+yD4K64fBPKmSByrWE2+FoKYy2xopFSyHuN/cfPNmmLw75le4Gt4
KSafRu6w4boNarJKm80GaAZ+NXngduRAOaFNswpgS5onoAGSlDu587ePb/1L/SOHDYpNagq6VjSo
N2czvO1u1MCwGrxtC1lP0bGH8x9t2NBnqWKOLWJUDAZHPZKDtA8OloM26gMdhEnd0FeeORLpHf1o
FjeJzB2uOisazREJWOPSjkvs9XtyHB1hh0U6V/6TkLVQj7nHYlMIBDVaiqJROdr4I5VntxZRYPr6
L7VibrKAxQFdpMOUrRfd94fMRysCA8MXujODnguv0LNuHKZuALHH0oEA/qsRRnEuAIIO2T86IJbb
BUP4eWjqwsOc6h9QrKqmfhPFhLEBLMKlkNIJbHLsqhfgAWwfHT2Zj/Zw+33mPo0zFqVVqUPypXfq
fhqQeoE9seW4Wvorv5cisSWF0dLmtKADXzRjRv9+Rzt88p7blNrWRmLLCnGWR2NZY5lJfijOo5ue
wi/yQblou9Gji6laYvP2RHkSmfskBUYu6gM0azJfmh9JxrlC742traNj7pCVlt0gUTgw9SG+UzH9
J3oF+g/zSQBBsXgoHcEZj8ZxvNSBWxxDbo9lPY7810BArPmrrZNBntANhosC3vKelAdTSexxfjWl
T4HJI4jjmQkTHoW+6AJNwksgAaCzgvf04NNmIu/FsyrGkDHhgaRJVdnteSGtcr1PgK0AeXnsZEMm
YqVJwZRe2AERQ5wrN9TDnQD09gsZVF7PlieeicxiAza3vIbJxCrxc9FwhkjGOwt45gHAd4L5MZg0
LHXwPMl6trhQm/FaMqjeJot648nBaMFb4fd7zNDb2WP9/0BNX70XC2GM35LzTJzNEW2zoj0MJHCm
OHL/wHMtJNBjXryHMB1N15pr9Hu6Y6SjX8Xh31gPzjcB7Poy2JnTTAAUC6pKdvI8u8Ypu5ou3hBk
R6dLmkvoTqKzrdRqZFnIZDL6YW5iEI3h2EY5dcRAd2LxE+Fyoq1u8psLMYzXUiKrHwBZjKjypOJ5
JLnA0NqbhRM7Gjb4Y7fYYWbADd0/KtRhfFADLqchmwrjzPomk5PIgOkXSemPdborh/ysZKVrCsID
ENG8eEp54xjrNcmFUMaDjdUYm3oJD0aQ8lhPwjU4SnvjrgJit+jK30WXgN6dF4rW7f+mKePKcn0U
1XhAimAVl7R9GCJOfroKxGcutGK8CL6gVGQWilCUhSk+0TFjDTxISIUPrUtxrLDOaJd4A9bc8b91
3QC8b0hog8pslC01qcraADkDSKA+l7bignTb1YH9J+NaVP+PPv/6rbgJZMy1GlWSDZZAXDkLbaOs
HV35y+SOpa/75ZsUxjgncRyAdwIsu2WSwo8+PGUYcxw0dZQiurQutW6Tn0TViXTOjsp68YNSI/zn
CzHWZ2UWllN6vF6mtLUN4RCod8MkOypid1B+VQU/wPJPRM5Z87Ltv1YfgwvBjFVimz0B8CCqLpP4
lpceARigrJ71ZNdNfshdgeTqyYS0XK+VRqBnqe5AW+nnu9jpveFMaRZ57fHfhM/bmTIRLVCNFvyl
2Ms3L7NPQX+rPdITh9K5xFxH+RundZPGRLc+kw2g4GE0rvVER/PTY3WevPI4nrDk9NQpjnakhayU
B6bB05Jdy+kSI5kjCWNdgxNotoGpVAEoa7oF2pocAeGPJnhu9vL+gRdBvO8FIPSpQKcG/pTfWQBA
HIL9tklyvNW7xgsRhVqBq1CBRkp+MfVDjGr2tgDOhX6fUV0IGLqkEBUQELpyYLwJYF6fEu0QGlwC
b54c1nHgaQNIIRjg4KC9EdriJT0KTn8EHgXQmQ6U+E4ZHC7sD08s/feFempnRm0XA5c/BExSC5Jr
IXZiXktlfZAXTC6yIqFjqbFYNFMvzkpTYew0eAEVsZO/T471DnYjqeHxe7DrruMmkM3upkxqO0EE
ZMN0xJPUrtG/QynT6cDuziPTWD3BhSgmqZNLoyi6FoHFLE6k3BflnWLwPD4NTh+eiQsZTIiU5CTu
Ajrd/R68nOSaO8MbTe/pA0oPbV5pZ/VWLeQxwTLp665VIyRVunAvdS8pD2Vv3REtBDDWHmBofMyn
94q6cAWtpBv53RuFtyCXwOO1JWlY2jo9xsYtDFvXjQ6uvSR7NAIv6n8AsMHWGt6Tgn6FLTlMeJTq
ISlSCmtK28aqk2K0rzmlZxnpmuWqj9t+iacUExzrkJRVZWKyptYHdwgPE8BkifQlrJ/+nRw2MOrZ
HE4T/F/YZcUulAzxkFTJZKN0hdX2rmrcfyePCY1SUyUASEf6GVZPWhfaQn6yQt/UYo4czrVlV97M
QJYMoUfgMIKjRu4L/SQS3iwhxyDYpQxSm70c0TmC4Z22NnP7fYHVFmEn7y3X4kRCnkKMj8i0YRLL
BAZRzPfh0Num/m3iAquv1ouwHqZZYKwyLBa+KFYDxbQKPPGEWXuuVcUpaTQEbMQoNQ6ANT9vGwM1
ro836iaOMb5x0kA/naM+OhWv6XQUs8eZ7u1omDI9DgYPam/1ibBQjjG9qjTLsjAx3iIe5zOQmfbp
2TjKe41jFuvO9R+lWNgi0pqGaQjofzWzn6t3bfa8fWjrpY2bHioTkdLQDBUS4NTQd8g947PuJK51
R2wQeOvfZ6++8sn7OHbBQhXlmd6m6jjRWW3ZjqxvrfWX1ii2od8lhsdRb/1W3c6PCU6pQlqxGmW6
rKpgOmc+mQo2E2bHOop76wCvtC1v3dHexNHPuciQgsQsxOD9KZ4j1B5qabCtcteqvMUgnhwmSqHl
UIKqw4BaJLdsTBycElW8l83Mt7TJ2dZp/QGyMBEmVIlpgcbHGGMWSAscpcdCc1b7ci/dFVVnR0p2
AjriuUxCP49LTwGiqiJ3NgA43ZH8yAbhrRKH8F+eMxPQpjzJEy1FS1MLcC8yDVuU3U4ach8PJU7Z
fd1VWrKliaBTVVjMphHAj108o+JQFpGti1/KofDmhrMTukYlp2Kq+x8pzBmHZizUpYZIRr1//kkG
bdzniF5FT/liXlG+cVElACXV7CWe8cYrxq17mZt05jhNYwL/RYz4hlloArqNROcZEVdBxjv38aAN
I317tR7IqPCCben+pqO8YknPwzK3O7mlm3wSdsURHufP5iMW58u4a6nrZ1LQIhzdDpSdwsV+zY7Y
1q7AbqDOMRnOcbIvZ9CvA9JYhU+di4s432NPeftGckySfSpbKgHDa4mzBAfgo9ocJjCxaU22+3dS
mByhISSy1BI5Qqd1B7WTjqWqH8eRx3qwHg3+sT32zSxOc1qm2DtxTWVQHbMRW2fo2vhRkbXBVicE
b2OQdXdbt988Mm9SGUc9FjPpYhVH2IOoLL6j4IrhF/TPJpC+ZZ4JU+R40fXs5CaQ8dgNcFyyScOr
bIqTyNa09lTpyg6AK26XJS74xG1TmTiPjFU7tGSsLgPPBTRpTPAjwWw2OFy8zJTjYD1aEQ/mZ/0Y
FxKYY+wF0hGrhoT67wmgYN0Fquylx9mZ3PGivvKez+vDVQt5zCkmWYwhCRFNkdajq4b1rjkZno7p
qtmhU/xoLj1uG8rqVVsIZPzyqOqpmBABEx/p35Nud+Qtn/5kxG4hgnG+M4lUNR3QgZGq/ST6wR/h
DSx+n/G85UyS3ErRvIpm42tYViepz3kM17xjYtzr3Iu60AuwbjmXbU2uz7Fk2abcHra/Bseg2XcY
wDmMQKGEfIJ5TdKrGLxs//56Keh2VuwjTATvj5rWKDWIHRjjgxCgkw1Wvc+Nqj50RJSuXWPFbpiV
1VFt08SzJuHOGE3CCSBr6Z1FCRR1vJuQFzAXt68KAfMXQLdK4+4KeMpHLXhV2zt1mDh51GptZSmJ
ucBiK7Zw7fCD6i44Ji6WvOOddqHUl+K+BX3P8/YBryumG6ZsAnpAVhk7GcKRNGJqDS4JT12fO1OA
KbHoIIaJvy1o1TNZaC3+RxILTCFUaoDeI8JK51DIs9RL3HQX+CrAczMv9HkLtWuWuRTHPKNKS42n
cMBYcajsiPaZC/60+vuKoVimjhI15t1+fVhUstSoQwb8faGMd+oAsmZJ4R0ZDei/PKApmAt4CkSa
hSqqRT/e4vGS95WAoQsVMISoKmPZC+lnjiMT/QL9Bd4K4AePwQhjFZI0MZ+aKgXI5ylPd+N4rRNO
+PtoA+8yAGaGxA/w+uyhDUIPaig1zrBaNHgqhmSqYm+8mFekmv6wlx8ng3OE1Hw/nuBNIONqVZRv
5ACU0G42ntoUtL8mmC3b0K6Uo5lIttXUdte+bls6PagtmcyVqnW9twY5ytxUetBiTxS9ODrOeeXH
wsjJYda/2T/qsasuZj2a01jhmw2kc5SycKZucob5+7ZCvM/GzjKrjTyofQucH0AlzL7mU0iZcDd1
9vQ+A2QcUs4RUsPeOEKdyXQrGUuHRVGnrmEdBYXYXfIli/dzzsklPjrbX+2RJfTJu6bqBSHMFhes
P2mAyin96VTvt4/xg8dghNF/X9xmKdaDGYituasOxR7btq5h8Pa4P1YGGBnUYBYyEmXE+jMJYRAP
5iW/q84q9vfGvRTa8aXyZGTS81d+25ynGeOn4kZP5DCb4Tr0e7HeKxOPEZpn54xvEqtc0PUggT2Y
L1X4Ruo7s9ptfx2eyTGeIukoXk2fp4DCHx4KQRZE2xwLwSnb/KXBdBavMMVTifESrT7kMeAVM1cc
AWobHWb6X9VhW6mP6Tm1B1NUMaOO5Rrwk/5qDwMurS6lCZC6d8ZZ3gF1UwUCCUW9yzP0jpNH4uTX
//1RwEhl7GGStFm0WiV1id95+aMC7J/SCf/q8Qiho9PNnbjnjgCset2FpoyJZGXQ1pOEq2xcBWBB
0OWv4F6+L/bhRbUNYAA0O/PRxDQMxwV/hBxglGUMp+gL4KzlHSYNwu4xmUdAiGW+aNRuCQqvRMsP
s176mUAORdU+/MvPyxgRmdO86fCRMfdQHcJTD+Loyp3egBPhgxvzbn4RANnzFnGuyup1vx01O38f
tcWsjAPB5yVPaXYeuA3nD0vhvx4pO3o/jSWSrr5JXTHuvWB8lqdXU7um5ZWQvwmGoOdzFqku5yxX
k62FVkzMUYwqAkgughzt/0UOSL0OFehdfhKj1d+2pfGOkHlPlCP4kPN5SN3KQs/5O+F6TPrlP0TQ
hTb0D1gEgqDri0yKy9RNg/I+VwCWI/Vv1lA9J1bmFGl+MEm1L+LA/3d6Mf5GIHUfhzEMsg92g3RK
hbft3/9YtWRMg3UtIMezAAVNv1JzMB+iS+9TvDTq01KnLW3TLT+Pzujl4OThB7qPk32MeMbLGKLa
JE0L0x+c6e/ZLXzaKs7c5Grea17rojf4Xfg7Oeq5zat78PyMwvqZMsjAetjnbtSbB1mS/SEeLo1G
4Tmwl9JjqzEKXwQd5TOj+rR96ut5kqlYEmi6kLazO5qGEEZ9qiKNHhzk7eiN93iJeqNTH5pdK/J9
6mpwXMhjrFeTlHgcNXzln6RggCAY7N4ASKvkTJ/pClhkG/eq6HHUpEf48dLc1GSstxzMwqpVK3Wx
pq7vMMyPUqS0Nw+6myGEBGdtp/vkJUGB+n9G2ni3q5tkxqzRPRrMNIbHC+fCzq0fc8rx2es5/OJI
Gcst2kqL2uDdvWE1FTxd42v4QnCkgOt6Cu54dQXeF2Ss1TIqMzKDEf6nnOxKfMRT2TYzTvyjf/PW
92LCX6Y3bZTnwBrP+86JO3DG5e2XARy9ApnA5ga2AI6BrHvV/34mcNT+6lXBUFOY3QS7lL8ASMQn
98ZV3M2Y0U498606DffVp8nN3+I3vuvZPlCdHexNMyPCyjnyxdpSftRmmNtiqno1uF84SvIEMXHQ
0EF5PAhi7pay7JZomKSp5ra9xcmbeGKYCNhGSLf1ZsjdbviahG9t8zzxhl8+jtL/cqt0dj/GFHO9
qVTkocGX5gCMpm/B4MyB070N/uRmuMbm3XyZTprmjJw4Re/r7y1TZ3uUwRiERW7iYd7Gr7PwNTBT
d6oOFW9+cv0QDVqWVDGXxz7M5US0ElOBmMy6Js1ujg+lznEc6z7xJoIxByuIs0qnF1mcC7dKczu0
VK8fdF+bRDBzIJ8fTV64Wc2OLJGWCiULeBfMvR5FEZgvBZ576iW4NAdsw3yzEF0p9h79Dxquh+2L
zRHIZrTm2KhGP0HJBKsdcdaeu9rgsJl8rGRTY7wpxSa1xSAaeg8uyHdQRsDq+NqjfqW4K4bbckAw
1p39Qhbz0cx2yKxREZGG+SBJRCstKICEpts/MdyBHMQpj6/6xYU85jIHombKSSYk2PcZL8BzumYa
pUjHFVOHHWmGY98mB1nhcoKsJyYLwUyiQIhYdGBRyfDSNHeyB44YMIVTLRuHvyGznv0tpNHruEiq
UzDHGiTXcd3OFLdg3vcY3uy9+ZQ7lRfeh5iGjZ8aB1BprwEvOVm96gvZTIYgSsqsVQqqilN6TLu3
GnwDnbd9C3gimBRhGOagyWI8oZHFO6TMfCFMndowOJ6fd9nY1GDqm3moC1wEwURvQwZdZ48VhG1d
eEIYF1L3gH2Y6fsnix919VsevW3//scxrV+vMzsHlmLHJmll+HU6H6L5SFEP6lv6k9XdJpfsxeKM
EXO+DjsXluWKSuZcglMk3wtJsaPqrgp4eShPCOM40i4kdUWQ4GSCjx0YWYhtEv21fXSrEeVmySxL
S1RRLPQC1cJpmG2zuw6pXZYvlnjJ21NvcDwTz+2qjIco4rEUJmxpA7EzA5ZrTxlbz1ipxy3lTZms
5xsLzejpLvyD1qtGGvRw8dl5ciYvPFWfR1AytLv+JB+m76aCAhhIcRwebjLH/aqMb0ixM6gqQ5yC
xa7GrJBE9iW2H/tZjOzUsOxoaJzglKUWJ6Rx7pjK+ItK6jKTtDAWIlxL+VxzAWvp3/0hi1qcJ+Mp
0rlOAmmir+3j/JmisEduAK51YqcHCy1R3Y+OgRO+bpsnL6awLdGpLucxLKOfhSDdqXeBa57pdHvq
Wy7vnUTPaENFtivaqwXpygDOUK6iL4KRUsy5Q5Ql37Ap7+m6yHEinLunMV3RpDaUviF4Zwpt5I9l
4YKry5V69a6v5GNjmK5S9rwbyPEpGuNTNAxTAN4et4IW1uq/Fb+gz/nwZbrOx9HTnLKwBVflDSRy
jJPFH9aNRojCGClQ2AB3TkK12+DNfK4phoeYCAtVsXzPbszqrYCZaa0rXGPGCylTnjoQDeXh/Gnb
IHliGA9WJ/ospamBilbrdwr2U1yZV1ziiaD/vnBcsky6oZmTHAPAR1Vv7Fi7ioSHHLSalS7Pi3FT
GKgUCUrlOfJdfTefayf0CNbczasIrxhz13x5SjHuqc7aPJvnCQ63rX2lxICjRS5zwSsc88QwTqqo
qk6coylzi+hUSV/jet/9z+OFyDWWB8ckM4OAUfp+7jJAE6V2a3mj8WxanIHXj8wGvwphExqE5CrT
TAghfvJc/m0eszOmbjwK/9mcsgg4yqgUxdhZSrzhVHKc7pqnX2jIJjeaCZi5oCFYY9RPUfOZRG9D
Ozlz/7x9ldbc31IM44pao8qxNl3l7qB2X5sBDNEY1HPqqMbDRbtTK9EbJeFpW+aaI1rKZN5GQAkM
g65T0OhL95JR2CF3OXo1x1mKYDyElXZpp2PGFdAqP7GogYL+Q9sNBz4S9W8usaqBZE/CIBRbhyqa
QB+lCeoQf/BEr92V4Hq0v49YMAcHNlqKnNfC+vW6yWM+WVaYvZjqTY6V7OMMSrXgkvC65utf6CaC
+UJBPZdqpMDyqzR0pkqzzUDabRvBun3fRDBfqFDaRkjiqHCTYAL5w1cFPZ/52poy57S4n4fx5GqX
tpVK8CAeP89uhL5I8GaC6BqTzxRl58rbY+MdHePSExKqhTG1uatr7dGozROGh93to+OqxPjxuS/H
qMBoMDJ4OqCOof/+VcS6oeRgI0a0Q8zq2tsieVoxLl2u+proQ5djX8KTjDuN54Z41sD481SIG1Eu
avz+NNradIoAlKZpvgbKk21FeGfHDr7L+gSQnMbEbf0e3pGDcopc+SCMYDKiDXHhnlcI4gpkEsxo
7KWAJAPKFA9a5mCxwI/8cKeD9+o8eqU7nXgv1tWRF5R2/+uQ3tP5Re4iNfpQ5L2WvW/XFtdyp59b
d96Zh+8qsKllu3GyS5R4nIPlmMj7OSykdqQBBg3WJ9zaA9ov6v+RX3nmgdg6uCAyb9hL/+ve2Xt4
vqlJ/6CFwLCoJAkz8sCXKrP7tOjujLTi3DSOq30fJlmIUHKMkZQWEs160DwzsAAN13vYdeOIWf9i
CB4oW4PVFCzIv6oSyaHeYI8BURikfiCGspVv47fUmX7kZxO81blrgFL1UeMNEa12UPWFXMZZFSQR
rMrAN+sbT5suVlrbMnjxBjC4GsqRxJ8i61oms79tKh9RwuiXW4hl/FdCmkJCPyVHxIwfac9Yfysf
En94sx47n64X09hJMdSBTd3afAD1VVNdyGe8WRPPZBTGEg0dbF92Qmjn+cu2iqsSsHErgghDFXU2
e1PDiQhGJ2ZuLtWenqTPTTD/ifkvRDBpwJDEUlAmPVoQkaeTNzX7vK0C/QjsOxyg2iCr0TQDuPqM
SyaypkcZltjcqZmkg9AH81M3Vf1T3DbW09T31bEF8znvBbkuFXOwGL6WDJWFtp/KFrsMVQ4vIh0C
8myMn6TmUR4/5bnESQzWP9FNEpPjCGZQ1LEBSuahtZw5aTyzGzhrE6vu43aEbKwxcTygdqFpVPFs
THioTKiOV6/b32ldj3++03sqvPBRmGpJwgigpq4s7aLuvuZVK3hKMHamiaLczBXOiai63ctXMKYn
4WFbB54M5ltMQVM1eYFW7pDq7pDNdmV9jqVsvy2Fd1L03xcnpTVGCro4xMWKHEIrtHXC6xSvpjGL
D071XEgwdLmUU2tG1SDNP1eN5Jgldl/lKPL6VuWMjvPOjPHdlhWJha4LOfZZ/m6xyaS0thb/2D4x
nj6Mowa8uZJVFU4sTkFRHh5CHRAQ6QHs27y0jGZBG97mvdG0OLmUBBqJcz1zBQC6d7V01E3sSxmS
N0YD+Nl0zKfHx3wQ7XIQ7CnLeSU5nqaMtwvDXhaEHCFJuwZf08zOv87nAigeqQMGevQlsUV8J3n5
tft3Nvk+3bXQe24xQREH0LsO6+OoVE4aBrvtj7havl14cpaNrgeIR1GkeC7Qxsz8TBFNxyNtG4+7
mEs6uTpgu5TG+Is40okQxgXihjM51b2BiZqTBq69g/pUn6N97mNd07yreYGDcx1Yjrq0T0TFwmiy
SxrNFseHCqQQ0cip768n87cLLjMuxAKxxahTZ5hPHq0FdTstcYbKVu1YtunzS34NeYGKpxnjVHot
NwWLBJkLpnO7Amb1lJjAuOKN8rxPPm9cQZlxKEVYBKgrhDla5M2BLi7OGG3wgPIM7uweNDcEjaKf
LYZoBxrFk3knuJ3Nr3xxLYjxOnkRBImi4sXeuLOvXDG/61Aiu/7VcvLIHT3i8AEfeIfMpIRVIMhi
NyCbytO9ETwr5F7TNZ6To2Fs64QZJ2NIZYeBRaT5s2VXh8IFsGMI08lMAKTR4Zt2379t331OyGPH
OMqmGIWAltrU6s6MT4TX4Fs/tv8mUQpLVa8VCiFVqmArrwbQVmKZpTOJveT0Uqm426qsP1awlPcz
NVQM5hMFeaMi7UROXZkvTbSri8cuamxV0Nw0vbbGtyyVnUbhOE+egswnA5o2lvQaCJ3VzFNVwH8A
rE+POFFgtXeu33Rjt0aF1kqbvEfJPDqYO+Ez5c8F85xcARd8dqJ9tZMlj9sQovfoozn+c6DsJmmc
6Fo40PnZbHxV+vuwBLOy9FY2rwr+F+fjrcf3mywmKsigDzUiYc4wl0/pYYJD6lC4ZIoBzcslOJ+M
3UwF11GfZBg2wwjYocsym2CWkztNvt4cWHwxJhLkhhGCkaFGHckdPOXH6BcHCgRHkb+qU0mDgYXR
B5SA3dg3eafJ+3L0CBZZgxmUA0ji8EoKXuhiR+Fbj/qz+hZeekDi4is6lRM86o/Kj+2vuO5Nbh+R
iRAJtoHCnHZdlCZUj6UhvoR9RDg37jcx9iaFKr9QrrOElIQzks7uGIBPuvAFrwMSqE8rdLlfYveN
45fXc7+bQMaxEDJZgSWgLdaPupfmqSeY4WuUj3ar/lHNamE1jDsJiEUykKdBN/FA0kun8xIUzidi
eTGzJNFUPacvKcyl13cUnwU9xRPoBXbdQbbFk/C8bROcw2NpMvVy6HMhHHJXmVA8kjQbQ1l2re+C
cuYZBk83xofkxiQRKUAeSznh433mR5GdO/JBewDvii1/y5yGix5BP8iGj2Tn/Ou+t0gBXAycZ3Eo
Phu27OiORWwUjYoTxXRIHmltc/aQS/u8uuB79r8lnZ7I4ir0EaJbEJd4Fe2LA9YqfPESP6Bl4grO
vDPewa9Dv7l0h8QrHB7aKU91xsnEVhIrI50lt0rLB6O13cjtUySGPtHMUwwY7GAUdliU5zm39Szp
n+vI7nibCpmGqcCRNy6gfsBhjPrg4CiPNZZJMi8rHd4x8+yKcTiYuE2DIENLQK4FG8RV6EdNTclR
iyeEcTK5quVTCqxaV5D0U6fMpZ0KGack+JuX3u3oGPdijeqkDSj+w3VOeOvpzniqvvUOBYCPr7wR
4dXhrlvSorKz/13Vzo0etvhQ380H2Ymc9CFwDUzW2q/Kw+BKXnSMLp09crTcPkmV7beSvCmTgNqH
rBz78piqL9sejZOMgSD511snD5lUFDQZ+7nbQ5MxTAv3k9u6dJDWfMV95zKAbd82lW0B5HpsxJqG
TRt5FwDTNf3UHLRT4MZO+AzBiSs9SgBJVzzhEAKW6nVb5W0njoL1rxrPRDajbIJnLZvgXEtAux/n
r1XS+EFbcSIUvUy/d2mqyFy2WIwCqUjRtcFg3mhPHYYQp9oz8NrDmXtT0HvbqnHuhCoyF683kHsG
pKFRo3ffO8CofxAs6gON58Ij6+AkLypbNQ/EpDF0CfF3vnZe+7VFvzndTVfhIro9IgTPR6+noQpQ
7VVNRJ1eZZx00XZiKxtIQ0c/2OVe8aQjVaps4x2tjM4QWYcZNivvo0ty5o3q0R//8C0XwhmzISFR
6oIUmauLhd3ospOR70SqOenZ6n1fSGEsJqyM1gwU1FyMZh81T8bAsUje7zMGUitjE8YRDfFDZotq
a49/9ApfaMC4ZbkDBIGh4py0ZlScKlCBKKOVncuxdM7nYCcnMcoYRFMKv9V6wlVG5QYgB1jadefH
+kxxqbOXyIPz2JZKT2fDBtj5yTIk1RAqqLuFwxewYSrJ1RC/CubdGILW6nFb1vpYz+0g2cFJUhtE
bzv00pNDjMGH5EkusLM/OxQ2mvA8B8cu2HlJSeg1uaFXOTT8Kfxe9CLHsNcD6EId+hcs0rthLPJZ
a+Ca4snOPwExzAH3b/OqpTbxZpS5Cifb0UlAWmfbPslVh7+QzLgNoeqryjAF6DZfs7G1pbpzhvFH
nNUc81h3iAtJjI9Iw8hQ0on6iAs6y/KRMhcKQPsWr9Ed5XHjQS3wLgHjLZp4ms2+RBxN2r2iH7EF
LOucZSKeYbAOQ5MitRLgMGJAewxytROmcLf9fXgiGI8RGM0UhgYoqwb91ehf9D7mGADnmFicHCEZ
EsAzWoj43bmePsfgZ+/etnXgiWAGX7AZOmqVDnekA0heOLXxlxh9gG0ZnHNiYXGIVkWBMUGGSFLd
Jqb1KEk9Z0Kcc1dYSJxoLkIjr3BLK9Wp5Kda/FxYd8rE+eLrUjSEcRV4atL7PVr4Arm0JkvuDMx0
mV/TcpcUhVN2tY3/A+fIfuNEb5IYr2OEUZWYEoa0FSREsiPY8VF9Z2uu/vAy3kQxbkaO+lAeU/RD
JyGL7VYEumNaCvtMjzjN0HU7uAlivEw9D4Epg5HNFbO9KWMmN/ixbWjr1WflJoHxK6OoBWLfo85h
VdJlbPNTnWL1U1bCqzY1fzfYV0gDdZ8YGSiCpweO8NUn8UI443HMzkCVnc4hWU+iM7v9ddyril0D
JDp0gm8dsXkVRt55Mv4niuNK7CdMyLRFsmt7lBdiHr77+jPrphTb+qyEdDCBooXEHztBP5+PuYPE
/Ltpiy7oUrn4puvllIVExiPVAxbE5xCOOznof9MOV3opTsWprFFGUp81xFpMcs+gjclPwMUZuJO7
nFOV5V/j/TSKaZpUCp7n+VMvPqQa5xZQG/yYi/1jo2wPdFBiXQpmeMN4OIf9Q6/7oXbfCu4Yxpyw
zvFWbB9UNESr6zsgdw1h9aAMyWkILMCtNTutmDjRlprallKMD7FkJTFJQABjZMr7PNEdU668UhWd
SJ7OQopkqZ8DN5R5mD48FRmXYiUi0WIJia0i/5BUR5IBT1adNBC0ci73amtkYZWMZ1Gj2pz6Ocbo
wbs/Rsn2Kh8MoD7HfsR56qzrZJqmrmKJXGU7PnqsiMkwYtpg7iLsgYKMPbKFGm1W9XVbqfXYfxPE
WLoux3IlJygohKLoauVg1335mDfS07aY9ce9cpNDHeciak5illvA6i9c/cvg6U63S/wRSDPoLOnf
/rCztJBG7/dCWimqhVnO2CqQlLMe93aATjlXpXVzuKnE2HuH3UVDbTHX83+kXVlz2ziz/UWs4gKS
4CsXUZJlW97iSV5YSSbhvu/89ffA+SZiYI5wk6mpeUqVjhvojY3u01bosUlJ5Ezy340nDyBYL271
5+snKNIITssjvaqsniKsSWh7UZ5BgTRIg1PPH67DbHu+i1CcjqdLYCF64uRiE2+a2mhT+T9qHBci
6zzE7Qx4YCRNjPkVcq50/WgQSbQ/61/Sp4soXGhs1DRqQKfLqoPUb+/iTzmqSfmhu8ufRK/rgsvh
H3MkCT1wyYjKR6zPx4jIRyIREPxHzZlWptAPCWyWf8kpSVoNCbaVww+ZmZM/tg6oOhOvs0dX/Zut
QE6OY+vohSCUbBcQfp6nxbmKPld0MxngKob6ISGN00W9n1HFVjI0l8z34m+G7ZoZdnepWOBlypQf
ZyXWOGHFOcIkZiBl8Mii6eNOsdGr64CRBy8ctvaJ9ayrbuTJiicq2W0e8wWdr9LgO8XQ1BBj8qT8
WlI3ie+V8fMfWNsKgstzqjgq26RnTbRlYNdWvUumwb8Ose15VxjcteV51uRWhQrCiP28aFl36m9g
/bXDM7YVnBVByX+7QX6Fxvn5NpJLkmgwuvAzNkDgIay5rx3JK25MvAW6eNfcL4ktfoDbNMAVLOfw
4yyieiZDU8Lwtupu59C0jfavuhGtkt7OTFdAnNPPyqUqkGKziWAwh9vWLvaCM/53K5ig3aHExZ44
MdtjuV1ij3uRUm57tdUfwMUBYpVqiGk/1ANm5b7KX6T5NlTPpOht5D2peZrDxyD8vGSCDunNuLCC
5eKCloDhKyjYq4fp9hg3qF+uq6nI2LioELVj0qYqOhYkK78lUnlMUv2hstTDf4PhYkLWJHlu6Di9
pjt2BFS251y09E0gCV+wCWsK3usFhX6tlY/4BrVpbt5XkYjpf/ur7HIjPIESjbvSzHJUO7CRykOz
qLPsm5vlQTvmz4xDJrhbhFMozHjfZfgrSM6V0HIqR6tCiZD4g9sdwM1zmB6IrThgpj6Guz+hDTFW
cJwvUQxsA0xY84xFvypRZUtYbGFMos6B7fvSTTb/IVuY0/g1VwyqMqBNzR6V0bCcFJo7pMEhsoqH
65q37aEuMJyCY5FdkQ4Trito8LoUSG5sHSxJt3vDtK8jbZvqBYnT8Tkzk4JkeLgbStVr9OrcBXR/
HWIzFQBx/P/OjK8ILEYf17kOHa/ooYwsO8ADMv2IT0wnQOtD/Hwd7V9U/QLHhck4UXUw1yH3NT4p
B3KsdosNFseu8ipPajB2hTm52lZEe34E58gXAfp+SfCNnmL4iKofDTQbzCoaba+LxpTrvUVdJONU
PKiqcJFVNBtoEmjKwshG07IdTK9145WaoOiwXeFf3RoTePVV1MfFEvQtVLD+Xp1Yc193oz7n5Vuv
cLpLbuPX68KJDpBZ3goP74xxWqpwthk9ordP6QXOXPT7XCjM+lwrIubM9fixKu4q0XujwDOonGdI
tVnFwhv4n8wsdMnu5XGoMfgS1edxqWkriLCbFF2GbsgsrVSR13JavrT9bJIQTcf60/QxzEDjae7S
B+lReUS2djQdcp8fNEe5ze9FW+U3tXCFzPn1Wl30UqmghRSrf+evUnXbScQl82vYGbvrOrF5piso
TuFry9TjIUP9N9HQGqWifjdIblfoAphtl7HC4XRdtyZ0Keio4OlPrHbO2uu6V8OND9R+a/V0RTQQ
ojPklF3XojlUZwxG521nlzoeBMAUU5R+qR/i4e//doic4tdjlKRZBawlk23D/DAFT5MkcPGii+KU
f6Y5FnEGmLPRlO9pvFelT+EkuKTNKKJjP4iKVdmqQblAVTRmqNIGtWu6SEfSx6ehqHZm397GJZox
MrrDJjv3906OYD8Ntlchzps61p/wXR+dOuKtixTEUePRAbcKTbE2TpS3vPvk4lDenihWjg9zl3Jl
pSVxRicZ7B9LJ3RvLv+f5fJ3Tx48Huc56ooaah0BjxUm0/2yD/38oLqVL9oDwRRrHa54IM5RLGUe
ZAMTTEbxrkd1KF/OPU1srSaCwMirH4/E+YlOC6Y5YiLN9dk0jpQ8xmCmvq4MImk4H9FIA1U7MwdG
mdjFcDZmwxmoR2NB6veWQr4/NktXqalp77lOqSRjEiGHMGiU9DUQCmR28WyBXoCck9ewcbWj6qY7
Yy9uH9g8Rh3mRUzZfE9HStMp7yYKEbtm36Y3WnnWht+Mwm83dYHgJ1eiRJIjMEkRR9PwFKN8IJbA
TWyr9wqBU2+50Ft9LDLiDDsDyV/uV97oBnbni2b8BKelceotTVpTFOAScDL1FGZ+HYCuLRUpA9Pc
d8qwkobTbKMIzCAkACG32Snwez/30f6zPLDCXb6LXjTB/TAveg2P03LDBNHXGOF+QrP31Cn30QZ+
yHJwxfTxl5QkTkupl4Ls9Lpxic6S/fvKByYGtihJTEyzOQbK7YJib6KLqk2is2QWvgIZlKk05hKa
kX7QDvp9dej9EvLZ5F47Kp66F3XSbnqM1d1xQTFIS5pEGfAM6UTzI9VR7LF2dSp4/XmXqfM2xSLn
Si6Ltu00Szi85KD/xSi6h33lkefJaQ/Y4H3+XSocHo4LxBjhMAN1glj5+FlrH3NZEHX5QM/9Ps/P
1cVdmqIQj10H1jlEf2OPwYPsk4rn/6S6kTrBd45A83hKhyDHmsqYAg1JoBdmiV0l3UmKRHxFIhjO
WSzmLElGzlKJ8DnUvqbJx1yoB6KD431FgBeYtIUo5CFDMkEauzugTQf1fvPOfFEe4ucU1L2VI7lY
EHbdfgWqzpOP5gHFO4YM6I6MTrx86ubOrorv+DC9jiMSkfMTalFZca4BZ8l2M4j7uuBFMT7qlYuG
5rR4vg4m8IWE8xd5RPQiZxGftSUq+2Y/7gwsJ/zdF2le3zk3kREyLQlzE2SZHE1yS+kYTfdtJJiF
fxv0fe/aDdyDQZHXWhyOJJkDCWWooOx3bnFmPcw5yLKx/fMLG7eZnOoGdQQVawqxxseXduQh8qPD
7M97XWDh28ZgUc0wdF0FmcqvDmvWmgbnGuIW09KOzL/LGkMgQp3cvr4LCnd9VadZplUBRT6GuL7U
H3eMhfy3e8N/3N8FhzvXhWAzqFoznIf+7Wk3ck0nPPSu5nSwNVFNn0Xg99d4geO8PanTIU5mwBWR
Pzd/1UQUTrZt7ALA+fc5arI60gEwOuUHjOm49a2GPXjZF+sz+KY8Y49eidCVdsGdSC/YSV0RzZR/
1Qtw001tLQN5oandBB8bgoUF5BVBgHSi+sm2x/oppcmliWZZxVJURAjOt73HKHeHGzyS79uPbPfJ
jHm62Re3Kv1LqL6gcmGgx3BQmmeQsD+SY3dm23yIqxwVbD1lXf2iEah3VaI33USFyFQN1XrP3Bo2
1JRqLUEs9bDP8BCd2tmO/pZeyxfTo5lj+cOx+ABqJic6iuxi0/xW0EyPV1nJhGW5amgBOgGbnbY3
3noRxea3CWNq2P2ms1EJjbO+kKgjLSXADDuW0GEHNOg7O2HL46a6rGA4q1Ok0rKUJQVMVtoWhiGq
YJdEut1NvfMHUWeFxJnfWE5N8oZE/AZV19RvPGxb2ouu562X652xXXD4NGuosbYjbCFRdILbAkE5
Lgr5wi5yDXfeLZ56qJ3RZ6R2bG1pclPcLt8KR9SRuBkKVn8FZ4ZLMRly2+OvMLVHE1VmfNxkmsjW
mVVdE5WzOoyy/E8VzSdm68o+9pcH5SjjMxpzlrvr9yeSiMvCprgOImyQQlNxh3W5XtF9TqqX/wbB
mdYgkTBaGkCUgXJc0OcPeiI/Xr5fR3lH2PHmPFZ3w4Vp1WwVNQ4As3wtPcMfTj0YwlPQGGc3LBAM
vpiv492LOY/J7HDlNVorloOcAjM7DCe2eSJy4jsN7jk8Sg4beWxjuzywF8TqW/gk8pdbd0d1Hbuv
FcbXx38MZIPVKMkS6c48vkigBawfCBWox1b4XkNwuqj3UVloBiD0+U5Kb4fJu35r7IB4XV//Pqd+
Q5GP+JrG76tpdlboYhvGeIhI7SWyJIB6VzZnl4VVL4qqKeAIeTcVF2WgG6+DgDhYoYzp2syesYGl
9Isb/ZMS4a50p/JFrw+b5wciIsAqaCEyOX+vBD04nTTIV0idHepoD+kEDliEwLn6eaRJHKohbijb
GfnnQP18/YbeNSq9HZupUgP7jDXUxTmfNw9ThE6oREfI0nY5dpQhRrpg4MptEEWBHgvd35FXv85+
8/X/sdtlK8mipqHJGj4ELJWff0okDUPfJtCjE8Z2HPVF2082VgpiCLb/2HktNt0FXvykPgqk3jzW
FS7795Vlk6Sj1RilTOrhZKD/ABRLNSJNezD2lWMxrnTBF89mZX0tKufAtBmexNAh6tuM6ImReHT7
/DAe2IKDP8nL12Cc5yKJqc+aCvlSJT9ZY35Ep8Cf+I7VEXK6T+ca7RQMopf3mbaPe0Gg3HR/q9/n
NL9G91ybNPh9JU7+isCSoSclSIhV6XBdF0Q4XIpT9H2IRwjgRNNkqwWa8eoTtpIK6n0CheNba9J8
qhOF4vZbazjmxvg45JOgeLSZX1PKKC0t9OdblDuxIUuzFmuodYf48T78PGIVSrbDdqh98t1AgyWa
5g7Yq+oWvqhosHmEK2DuCNWpiWoMk+nO0uu+WvSHWi5ujKoRCLh5htQwsPtBpUTjnQUYAQuatyaS
mfpZLz7oiUDj/uUALwCcV4gNWZ2GBgDEbz9rbrLLnTrBctN2h4W4Nt0nx95WDslJ3PW9Hb1WsnHe
QZeGPjKYbLJuW0/0gZGR0QMtbKwbTD5MXgECkKBwr6v+u468N+e/QuXcxNKYUyhNTGA09wBx2qMC
HR4mr3ms4Hivo4muj3MYvRqoVpYBjLalM46viylysdt6eLk/zgCqMLYUk4nDSBWGneyoYMq3vAHx
pD4xyqLCFxHlb+aImHX4qZSc7s+5AcfevWEO7nSefYLx06kDn6PSOOSpd6M9Yxkeb6xD7WnnSnSF
glPlHUulIvnWBuD3zrST7sMbFJecr1OD1hgdO/tCV/SQKlJVvnuP5FUy9OAsQ8wuDvOdsicfyUEH
M6gf2LmL9Z/ax/DLddURXCw/ggkyI8yuFIAM5gMJnyud2mki8C6buerlIvkRzLykxWyUwFjS1tX0
yImycRckhV2KIucmEtiOiWGhfwDcEL8mH41ZR8qQWjCE7JsBqhvsoM/Mm+V311S+GfcKhjNuUzfa
GkyxqBJobj39pYHjWxFljyw7fJfgrzA4my6mQpVH7MFClT/w2U7m0qEYckv2+b2oRsCM9xoUZ9xz
myYpxUZOp12Wet9FEpZENU1v95FeO8ZchzYYHS17CrVGkINva/xKSs7GF6Uu6iqBlBP2ihlOeMQo
nx2xjVgnRpdS+ZVkX1f4Tau+IPIv06kZKn2JFkbHGD5X+U3b+td/fzsbXQFwaT8YvLJKRpR1Wm/G
bulsF98G+x/7CQJHRCMuROO+M0O57HXQ7wLtyKrSyp611acHtpct3Ik+yrYVRSPYYwoaFJnvzUEN
J5kUGdmISghInp9LY5+bTjG+dMvzVL5cP8htW/4Jxo/PlFqjaRje1h0z00abxEZsT32r21WjSj7e
kEVW8DZf+d4MLoDcxXWTGkctS/J0e/SsfeemjwaIUykWBtWP6dG6a0A1/3ay8k2Dfv4KnFpCCppN
f2xd/gjuPmc1KlMzw3dvifYTkz4U1VfLEGTMzHVcE5SrHWjSPHbGAEEz9buFbc8Z+EzH3okWP/nd
zSA/POVFHGaNq6/BQJOsOl0khJdwOUZp5EWjtpNr0010U5BjiqTifH9eG5M2qoDS5cmuqtFW5Oe0
OiR9ZqfKLPAi28ppWArFAJKF9tlf5dJlKx8CKdYdmVROHD6bZePG0m1ZHK4bAfN/76/qgsO5Zjzk
BQMa3tiHB5smZI9bGG3aiwx7W+suMJwbThPL6JMMX2px1zu6ep7mEHwJggsSnBmfT+mFHi0Vlm87
erh8p6PpxxZWYuXBvmrQx3/93LY/OKyfEvGp1GjOwdK1ODjU8YcTm8tZXEYFljvK3YziBGNVcwqv
uy2+iUog2xHmAs2ZcBlTtV0GQJfGnZqF6DgQPaBtf12spOMsOGva2sgqfPOqfneqdqUfniwfq6vB
NSNKw4VYnAnjqa7KGg3isN3LWPeBxbDTA752d+Ne2l2/NdHJcSZcR0EwzDOgEgnU0WF2ZyWiHZ9C
xWBauvJIfZHXcxQAQ/WxYdnXQLMXH/VH6zHZmV6rYnBAxiia8hGMe+516bY/aFa3xjmNfJlUcLAC
mgCW0dOrHvWRa+F1MHWy2Z4iJ0crcuGhjgBi2HvRI8yWh0RigmF1qoKAmc+Op2zSjDSF32+b8Jip
3VEqo6MRRl+qCUV4Sf9+Xd4tp7KG40567lHbNVnZWJ17pzenvRFJdtTlAqVhP8O7yDUMd6ppUBfJ
UgNGUdUUw8NEaZ5lI28eZCKpqZ0bNJkE3mVTMgWFcDwgoDbOcxhWZpTPVIcna8JTU9wNo6f0D9cP
b8sUcDw6dgpZ6NTkeyc0M9bw/AMm55gEu1pLD5WmiZLvzZNbYXAXNJRtRyW4ZUd/AmPuc/5dA63l
TbQz3Ob7jOFapPxYcVUJv+xFuNyNdVIflFYNXAy4PibjuM+WxI9CZb+oxYfrxyiC4uKnWcdKrjMR
rbiwgw5sY+q9Vp/BQiY4zE3bWp0lF0GjLhzRwVahptrEr6D8P0hZ60pl5w0herLaP2lnWys9J5dm
yFlKwUTkBPn3goIfuMMuiFjU7rX5dbGG4aQaQRAPag7YFiv7dM8KNgoMe+O+uWv88UbEarZpVRf3
xH+ZDVodzDRBAmfVt2NyN6lHLRHUsTatagXBpfiDVdV6MQKCdJmd9B9oLaA7EcnAxX5MwwbDUgJA
QS2zepymTxpYk67rtAiDC/7FiOUxPXb1Oo2BIcuyi+0srJ0y0UUrhzfbWFbXr7HjXMXKZK4S8+36
9SfqW7vknriDp2BRIV4/3BD8vtcF274dDeuqTAvflxYHV0xon8xTfPvM0imUvmW1gAps++Auv8/+
fSUOBnE6q0TPkzNGgRdKsR8H1CtGEfvbVs5uyRcYzq2GVTroEgWMZFSK33VmeGzkAgubw2L242Ye
PgV9+mR1Cbgq5UJyrx/ippAXR8Q3Vy1NaaIggMARKOkDlcFNGJajm5W/y9THvuxWAYpvrBpphiGt
GjhzotrFfJKVD3H3el2WzdxzfZRcpNBSqRyCGBlLEZVHLU9Pgwm6cFP3UrPw9Z48hY3p4wvN1yvV
k7NY8KG8eZarm+S8bAj+3DxnFQE1B9OO6oEt3cH6SUHoEKFwTjaSdTnKeqD00eDG2nDKZDyMlCJC
TPbHvs+T/lFLled7bhdVl4sEMJn1Oay/RX2ItdiJjfSie2nlL9dv7rpMILj91dQkjbTofwBYgGcP
zCHZc/0cSY/XQTZnQC7qofLr5uKqaPSgAgr7Os6PA1bcDB77Pq4Fn67/4gkvh8f53AlLKcqEuabg
EzmqXny0vPke3THgLu1uw13pCSRj53PtsjhXaETR2Eoxc1UIvCjuOdF9d5R35U46iF4dRFfF/n3l
FVO5GMeFNcNE1mcVKQQt7vPx23V5tj27qWLJMrYs6/zXeNODjN7I4SysCUWMpDiPnXK4DrEtxgWC
i7xgTutA9QGIPl5eO+x9x2LAnZlMfxRDLjCcIoCfPYgCJklTVvZoYWTwk54JkojN01Iw8quCEVpF
+v/rjUxTo2T46tYdgyxPWDH/VC4iVubN07pA8LlW0y69OVCIoTZfs+Q5rT+2pUCK7dT7n48kle9D
X4q5Ci2sYEd9+EZr/BT8sY3lBMbz9XvfjhE/P8ZUi3PShhnkxqQCJzm87Znaf+3QSdn5hSOa/RdJ
xN1LoEcUlVsgYVjLUZe/yh52SV+H5S+BSKwB+p31/xQJDTy/KoBmjJRg5AwVpERC3/6i4MXR7PNd
U0jJKZ8k4ss92sKjJFRus5p2rmREIt/KFPn93/DzA9Tk7AnlgMiqDHw5zQ+tx1puJzSHY978iW3w
km9EFcjts73AcXalLJECSnkopGm+jOFfWaM4OarTmpBmm13SNbk4z9rnXZ9OBYxL2s+NPT50p9wL
vfhW9RY87+q3JHOGDyjuo1UpOopKQCIpOV87FxZah1JIaSF9N+eTstRertn58LdAg0RSsj9k5dTN
rKu1QcPt0Vvq5zfFKXlmb4jBucLM2Libd8X38Fzv2NhC/kexcpWBcklbqSa0nSsIqSv2m0XepKbH
eL7x2ejMdr+vReQm297sojycC5BIFqRKjzsttPQU6rKHzWY7ySp310918xtfNSlRsf6YIJL9eqjR
XJbmsgCmrVIUsvZFcajybxU6jUtBlNmMACskzvjURO9LS8IRBuHDBLLMOrbs67Jsdv1i4P2nMJzB
RdqclC0zOPk4eyOsmzznt4NtW5/kHatATh8Xkf/cLidoVEEHv4YuKpPTSqqlKsUMPALbw4D1i6mX
3k6hrfj5ufMtdxSNcm8awQqOU8TOKhJzyeGv0xRrvmY/6F9D3S7be22+7+rP7R/lBis8Tg3HOUMU
TIEXG09BfFaD2ywWjQ1sqvoKg4tBRdMN/RDgCDEB6EjdHSVfR/WLQDfYH/rOR15A+H12iVKAKaOH
IOAaZSvvw4cc+9Cy77GXO/FJ8mOQSVX4r72hrUgvN2PfCpszMlLXbbFMwCbYHoa1kTf9DkcJfyx6
7xWcJOVsLEd5NRhAMuJEFSZP613XdHZUC1zGpiETBQvT8SRIVcKp4BTOITogUfKnUbgnfX1nNfSr
4LY2I/UKg1O7PJyK0AjxGNTt9Hs2SzLsLY8tXFs8so88UaTe7NkAx/lPmXgVrOSRtgvw2DNG+cC2
7CoP2Y1hs6eLea+dC5GEzC+808cLIk+62Id1Zc7sFXTYKbvkxHpF2GaMfrQxqunKX6O9vDfPqcAM
NhVkhcppYq+FgTUTyLm0xxArWVrLpskfJeIrEE4LtYFYacpe8ky5eF4kdEFq00fSR68CJdmMXSsc
zt3rDTW0tACO1Hggc4+eVadwp31wsu6qfe3mB+lF3tHYbnzRePz2t/MKmsu4siUgVdQBujg17uCy
IbzsC1u+Zh0bdMCL7HrzmW2lnzq711Xu01l9X8Up8LT70WOLVCgadbECKvS13FYemZ6qbnmvEDdY
bNnPhMNO23WJlcRcnEs1M5yqEp/U2rirtNKJSkyyqP7wUN9P6Z08JvYUi5htRdrKeZqkblU1zyF1
lQ12DFZNUMxGon2q21nDSjLO1yxmp+gta7Xv3PKDCma3t9ZWFeP0+8khXxcv/wgiO++68m6LxhiB
CJslfksrVhc6BcQYgreRgum1BL8g+RqL+Bm3/fQFgjMPlA6UWjIRVrP0JW3+Irpg2lb0+5wNpFas
5li0i3NTJvDjTHZoCj63t7+DsYDin1Pi1B4LBuKUtICovejZ3NW+eoZV+6otNrHtRG6FxSk4GCa1
TCU4rth0s+fWbp3c7z8muVsf2FB5ub+uAEI8TrmLSEnQlg+8qPVCw5Y9AN6aDba6efEZRTFX+vs6
4ra7vBwmp+fl0rZpb7HDTPdzH4OQ8a88wTb0D+D6EGU8zMW/j26UoOkQK8AsftSpIAgA1YBMvOqd
6tQcit2wHys7VMFinKOEJVxk8C/HeUHkpJP6keQzGHSQMWBN9o9gSly8985u5/w/1pxtVjPJBY/L
GJI5kmhDIKFxi85xVDPRVnrW/PEkHuAVycbnrlY/mnqgAov4xTP6xffyIX4GLxAiDRLmP0rvfgrG
j3glM50lnV1dogemsyiS5ZmSXgv837ZMukItQjCCp/FZZFmGMZEGfHh2bhPb8b72Tc9AAzwjuRRP
E2x7khUcpx7F3CvNaAAuOf0oPpcOOacHbKAVkmJsuvYVFKcZhiUtJGIHOBs3+XCQiacIZ082vygw
Mq7J2MuoYOTz13zAquZRHlkrxXgMfMY+nfvhYTyR/R89ia2AOC9FNWuwogZlO2XUnEYe9gOp7IaI
Ooy3z+wiD3c9QVMnc1vAehW1bm/CJqKnRaGv0pAv7nUv+C+acIHirie3FjPqFkgU3Co7axcewSNw
12DoQjynw/7qd17wcnhvWd0qyOeVQaycHV7UVnbWmTupxprxrnGDULPVNjmD2VNgvYKD5Lk1G6to
QNLPyqzkVQqdeV/mB8EBiiC49L7OtcqU0YLiGJ+WXbzvX8hHRXY0X3NAwIIRzPZGOvzuhtW3l9nV
SXK5TJAt6VCDnNRp01cpvyur/XWhmL1cuykulxnKNNB6Cpm6pHpK6vIkySR3MAy/68z523WsTZY8
ayUMO+CVWkhpkASRwcBql320IHbcSk4o2e2OfiSuYb81Izz1r6Kp0u2bQ43KYK9+Mr+HnpB5nOQI
XiNDYnijJCHpbb1Wsg9NAzbU61Juf7IYKl4wNfABEn6ngdKFZlP3mJDB0nQDa6IGV9thOg2LotWn
br/4vTthVi16ZA4//qORVnBt/oPOf14vICJUJzYhZ4L3V6X3lSkwtE2NWQFwX9JNhTd0bDcCG2Cl
OOmkOOhus4vpZuhE07mbt7ZC4uxtSvD6VxMdtW7pU4ptFIPlDIGo/U8kDmdgE0Xz2mwAZDRG8BbU
k+LRRlPtLoy+JX0hIkpj9vTO3lYycfYWhk3fRRng9KrwZz196rGp87oCbmcYKwzOzEZryqk+AmP5
KjuMOkNyjJNyxNYQtsdIgCa6JHa+K5vulEZNJIOA2kieqJMFYWcXtOscWtHIuS6YCIoLyUtEaY6E
EBN1HTg2z5b1qv7X6+HCMcbnJgXDFGjHGvzaekxFrRQsxl67fj4Gt9iYlUQwnssIwJ9s3nyLGhcN
4LvzwXVfUflNA5TFLa3QTjDZoIXCrx3BjfCtAHUKTrAUnNZgupQbW9u5jMwnRLszmLSMXYXJHltE
vSuC5JxCHElZQWpAYtcUSrxPUqvZPYowf6JquqFRTTVAvcap2kiInBQ95r7KPLQ78FtG6Dg1BKaz
7QsuIJyyyUWcL0sKUQblHCmfi7EUSCEC4LStMo1qMsCWjD3H0XepTr8oiyyIBuwg3iv0Txn4TA8c
3Fm7vIWb5Yw+YGwOvyGg/dbv8v779SsRCMMnePGUVfnCJngj4+9ySp1QEXXIimThVEvT0zqI2aUP
ReiYA1pXscc0/45dkiR5+G/CcFEnyNXawtYQ4kh5vUuz7FjrleDpdjuwXW6GizSZQttpZJdfk50u
oYRouY18b+q1e12UbYO84LB/XwWAKU2aamEzmFiAUk2JvaSHEe1o/w2EizJtHZqYocN5yUMPjtE6
A1p6NyTJy3Uc0aFxdj91Zh8uzKH1wZnQUypZu7mqnQA13+tAIl3jbB9pfRf0JU6NJJZj4Hs8uZEi
usNG9byPBFjbN4RGXILuE3yfczdktvGI9a8I0Wl1h92JjoZH6AYB7rpE26HtgsJdUV0myUI7hM5J
eyTqTlnOaXNjzSiP66MbtWelf74OuO0QLoDcXbUkJAu2KyLzoIfZePmzF2DMnv9zbNwVDXSIsLsD
v99Imh2Et3IaY/+qaPvztsZdUDgfLVsYDYkZCs3/HkuvlDpnRrCpyCzIngTHxY/gTpocTyZmfTES
eMrqL8rwJy4NU/qKjE43DV95v/oBNOPPbVjA38QVWJAsfReMxe76jW/Oe1krDCbjyteoeTfKFbJN
pE+y13uWrbn5A01u1PN8z6iTh1vwMZ7b2tM/iladbBrRCpozoiI2Qc3UAbqBm0vua/ncZV+ui8fd
EGi5TEbKhS80XdWoSXkLKpRaD/W697DN1atZHDJa9zoE/5r1DoMzmg7MLZZVgCec1PHepNkej1fu
3Epuk1R+N4ReFeleFEZo7FxermNzmv4OmrMn7OVCiWbUeq9RTyQvXKvL7fFvfR4EWsLd1A8cIhNL
ZfV3hVdEqZiQurVB79H8Rm9vDOWDKqJt3rypFQSnhzr8bKn3Su8NKbWlaTyiJfZw/bS2pTARoAkW
xFJ+PD9t4kINA3ZRWCGVDUcr3mNbhyAybF4J+QnC+wSLJEYWBVXvySVeM3u06VlY/JUs3hSGgict
ERR3ZNNo5JFZQrnl/sVQbrEe2UYLuz2T33w7/XH9ummYKp4XqWVxfogkiop1AlAzOo+xO8wEBU5F
MV05jiKBNTGNXSW/P6AMBeQJCJk4Ra4UUjOW1sDE8fXB64S1YuZDkjyNKB4k4zMpRCnDpkZgWzB7
N8DjEt9JPEzj0iBb6LxY17t7NaeN7MnozE+dODE0ERqXoPxPtp9ofFPxWGZhUYCQwqOpatfkKTA/
dOVZqe90/Tcj0zso7hgxKWS0I5V7T8pqVwlHZ+pFnymbBns5O37vAx7xa2XO+97DaJ8bV+1+bhdB
/rN9PaZFwQdC0SnNedaiG8ZxTKB3GGAFdxO1AzWy2+A3KU/+d1gXGM6LlkqshqUVdN48ZNqhtdr2
YzdqYEm47n42zdW4wHBpiTUofa/lVu/F5bkOvkuq7GTIh2XRvMy2mv2Do7zrjjZHshgNTq2Tq9uR
mi9LhedgqzJtBMOdIcmfr8u1rQgXPE7X0iHAqFMJtxoF6rlZsJJNqgVzidcVAenQr0nKgNGlKVxw
dIoyHqS0+ryk0o02D4K2Ur5944cmYAJDwWYl9AnwU8V5tIA3dCC4og+Dy9hihhtVsrEp1E2xRaxx
GpDvvEwfr58f3zD2hkpU4LHqtqbxXkjPmnkMBtp5JNlTNIwkGHfHUvHpCIW369PidcKmoy1dJKpu
mKwYo7wjwaegR5DjZEEoLLB/BnGw98Z2tDtJpPSbR7pG4oyrh+CKPBa9p92nd+keO8zd4QbsuaE7
ug1jiXnJnN/9tv3fiV7E40xNkil2UTLxJvSwZ4av9LndDn+glBfJkKv+qpRgJeyyNDBwco3ly7Hs
WgZaP0NLEOW3dH8Nw5mXZMig6sAQgzeV+d7K5FtLx0MZqV+va+GWFa9hOBNbpAR7FQ1YsdV1T508
nTVZRJUhkoRLI4KqVebOUDsvGTKvWrAGRrFSUNGAwfa6LCIgJuvqm6aburQDDymiX5DZWXVcGnDc
TKLPTBEK+/cVSiJn2qSOUDJlvCHlrlj2laiXdPNSNLD84gNQA/Ekd2LdkuSpqeFSsiT5JPVN6hS5
3HrXT0sEwp2WqrdTUoZz7y30gejQZkHVbCulQ76toDNNMVA94BS4bGWrwZppTB2ppm8ksy2lhd/L
vTNqQWTXMx7VmuE3365/eIAVKKfOjRXT/yPtupbrxpXtF7EKzOQr085KtizbLyxHJjBnfv1dkOeO
KIjeOPacqlPz4Cr1Bti9utFhtTQSfJychmhpr3eDlbukmrzrd7eJowYm5i2CUAjsz5wOIIAM9QV3
V/aKq6i7Lhzwn3NG76/L2bxDA50tGkSpGHt7LaetwqglPXy6EUUfbJl4gzJ8xhrAvSl1HkGXeWEV
u+siN9ViJZIdfaXetaV3oV7hBtP4pOkPmib4+5vms/r73NVVWhl2cw3dbuXDkt5r08mYv14/At+f
8UsLVjJ45yP1caKUOMN8bDCixUrF9QE9Qa6YUFp0HM7ldIs9hQOm0PxZPrRR7ZsYAWhGgakKhPCV
6MjoElA5w1nnBvFCpX1YknFHqkSUG+Z7kvmL0zmbtUhoSEuPp4qU0Xdz2VJPzmV5FxvKfd0Vg2dU
9LvZj/eNFdZ+U6XYMS2nhpPl9XerqFqB9m/+HJ3ICgIVzMaY/AN0Gq1CmSSYmbRHbLangeSyhlpG
Ep5hX4gIdvly7/PxdWKxQBBTCZgx5XTfHJOmy6LeN+Xox6h/xKhPObtln9w0BXFMCxn/JZQ+hGXp
9fljU1kC29iyvZV8/qWYdE1CuxihBfZFO2qo+21eiGJdhoD8S1szQMNFcLGK/Hzna/vWMi3XUxa+
HKVbxa93qDHd5IfIZf2if1jS/kefXoRxPkZOqkxPGZiw4t8CafGjFYlOxLzhtRMx61mdSKdgFKY1
hEgyKPhVD/N8jIN6MMHprjw3ZVnzX+H/y7k4kLRNOicIabBOoy5usmim90RqFXSqmtNdqTUid7Ol
F+tvxmGmqmZxo7cIplOMIqSldrDrRtCJvQkxYORnNN4G0fiWzUyT2r6UJmw9tHzTUECictNiWbkA
mDeVbyWF/fvqU+VGaM5Th4NI+/wDY+7L3cExerx3yv9h/8+m91xJ48Io5IWlMsuQDRnkHwk9Ktmd
GYeODlUs+5tF+nb9cKIb5HTdHlI1GxUYlln3x6E0MAqd7qVJFOFs6oJpKjLgUGX/eX2FQ2ZOWaHA
FxjyrtRsR+8s0Vdif+KNQdnENmQLa5Pe7Bo2a0sdrQi6oF06r20DXUEnO95vqStlYJIIHbjSyFXY
il6yF001bIK+9iKdz6S2Sy61qYKHT3rIv5hBGoCQ5rC4SsC6vMREfoLD2pzL6+dlyqciRzzSaBgN
yapdrFpeHWWHloauMSaC56NIHm8CiLpNrPlC2kRXZHfAROtdqBWyG2btU9tL2dGwukrgSDd1xtaw
8Q0pNRue9LXOtHnYk0HKoJpT7OTq0zgN3nXl3wyIVxK4iEsiU9vXM55ehn1jK9Sppd2gvG+EiyS3
Q7uVIM5FR12SaDmqo75aFdg1IWFIt5oWVyPRJU2RJeyWyK375UOat99ji7hmassC+xDcJt8SNFnI
5w4L/I2q/mh0+64ziYAZfBNK8LFg4Mi+43n++nuNdEYpAyTvfqpETgN+TjV32+HH9U8mEsL5sLzu
JVoWsPKk2I3DYaRBE+3/XARGmrF8TUPZBdWR1+eolyGbFwNaYerWDbVRfpHy6mJpYeVeF7Slfij5
4abAqSPDcF4LykCPFZHMBK1ceOnKo1GdouRLkQlMdzNjtxbD2y6476faGJFi9SwdAwftzvJMgiF+
E53L0w5g6FIRg94mHq6FcpeodjIemVgJ6ysX+zZ5YFMioVfsq5/2UQElp4iLQSiPqf/KR4fKEBVK
Cr1Qux2bY4t8Gat5LvEXAL7sszeUIrjXLU1EmclCogCDPm8LdEqBYZ8WmYI+KkK3tOfM1eIZSzFl
KvKem1VbbMvDxLkMnVR4KJTTIp46BZrS62wesD+12PGidwl2HRWBTduTjHlWGWtCdTv5cF1JN4+5
Es1hpEwrkKASvGbU8D7WFmeJbkdDVNTYci/r8/H4GMt9jambzq9kgzpTPbgRxQ7LXgGDEbgem5ru
rp9qCw1XAnk0rJVGimsdBVxWTwulNMgG0Zyb4OL44mATqmbcjxBhNJanknFvlePBamNBxnUzZ70+
CmfepFAWSgq45tFllL6tW+6qJ+V7/83ABFjpjfsGvGB/Otn/69H5ohb8GghsFU/rokPcyBpZyyMj
vR0DbKG9/cM5nGdBMDE0tIOjDqjMqYY6lXYb0QE11vpb1hAEc14qbmRlf4UPHsEDYmCNHKOB5TdS
ykMTEtDTsxA/upk82ZtnpzmoWECLePVc+ekXNk2HlYoOEfJ1bwI0ola2rgdE/CphmrTCLp2G1tKH
KOSw3WIqsoxooq32XYOleWwdLdnblaN+v24AW77HUOB0sAlJw1YzDp+7Oeuk0cRbcJCCBRwyug3e
IbciwoYT5sTe3OxKEAfMkj3WeRx3TFHAk4xpyExyJlcGXXexE1YTt2wOa+dtQ7OIZb7ZBbgoJUZy
RyiLbj2GiKls+dPSidz2pq5gsIMQRruMSu/rz2V1ywy2ROiK3vg2aBKMwgXphNoNXlZ/JP3RLETc
J5vezXgR+ewfVhqSNxJWNWSwtukbWAUxMpjtKp/+ox/idcWbKaW1PC4ykesk1IsS8tKDGuhBD4UM
9+AndZp78VtmC4vXwjgAqxaZaH0OYUP8RS2/6cNfJAkMFCtNlCWIIvMDl1EpY3skS3uMFjbN9kYQ
DWhPHjsBEG8eYyWGc5QUXOfIByLrXekymMRA8KWIOptEIjjNi5aizWwJUF+OESbPASkuWFYz/zo0
CKTweVslQhg1s4OQyU36i1x8+W9/n1OuakpkDBDj7w8tdglWxGsUw/tvIjiVot0c2nRBugHjZq6k
xpfalv/ilbDSKr7LbM56rcyx2dJXdV82weYG7q/D9VNsRUWGBo3VwLRoWXx2Kwkpti01EGESZG9P
ivJuscBoXx2U6et1SZufXNchAzE7CvucNyhBsFH1MTwQngpeH2GYKyz+RqtWIthPWEEYNpmWExJE
2GtT/bDN/KDNs+C6NsF/JYH9+0oCHW2liDpYR2K9myTPkH8QkQFuisA2KlBXoDyI6tZrESDpnsZI
jwc/rccDURW3w5YvRw6Lv3hbsK1X/y+HM3Sa452bMhOROjuAHruSVB7AwirQ4a0gAHduslKnipcM
d2Nj0QzqXOCzS03tpVK8w7KLp77KL7Oq/UdR7KesPs6Qgq47R5iP5s84MLMloItxNtXmJvtTol8W
MWpockcbFlrl0H7DnYrSOskaGafq+4eybvcyK0tIsuDxvpXTeSWGO9HU61S3Urz/tF136C9sH+vk
Dj7oi04iINhQO00GxRras1XQBvCtZZpkyKGOdgTfWPZWcmr7XTEJvJdIBKfZeVS2U7iMnW+prd9Y
mU9iDW+vyr8ONHwH9/PHUdDhjCZGBNpoIHqtB1j2BsZEA3K6cTbAWazOjpE0loOl97NfhiHK68pk
OQiS9SCLpB5rzGRsN5/i0cEKCl/vk9ZN7Cx1ZxM/EH9p8szIfsCqpTa4/lM3MFFb/1IOsKY6k2O9
qeAG8YCirbars0yAWFtx3SsZnKqWepta4ItCGteXsbuELbvNXHLooEUNuIyyp784kowWfYPxTuDd
zl2+uhizkSTwWcPo5BPZt9oi0KPNW3sRwTOWW00fyYPewmcN6kkNyx2RBL5q+9JWIrj4oZbl2Qbj
IXqMbiPq2LfszYsHvJvmPgkUT0yStmUbOgCSgOsQLOnPP2iFXVVYW0nTN+idGawfsfUD8xoHY7L+
PExFGQsbzJEnRvmCL5GA8icmU4y3S0ruVOwB0CcnTe6uK8BzLZh7jUEIco54t2hvR4E0lOJBj9Sj
e3Rn3g4Htq0mvNgOpsWfrE/hMWMrOS1PPkYu9UFW6463xJE8ggHSY/VBC5qdiOBr624NYhqgpVCw
N5Zvc5fSEbWhCsVrLGa5jF1me6qxfJXzWjSmtqWYyCNgz51io1jIp9AGuUJpSsJHLKXU1drQnaiI
6HvDnWprERyG0nCJy3kGYtileWtL9k5epNPYKYeclCLvwyJY/kMiYaEjd4yeqjdOLizSEF4uZs9q
eleABSU5AzVdcHe5417UC7f1HtQQ7KLFAKECGus51KZhmzftIHe+PjTnCU+oXjEcDHTcydV8mBey
G6f6gNl5NNkzCsaidkiUiSrmm0de/QgOkMGj14JUBElC/Z12fN6O6H5bMHXs5qyrQnDBG7H3qxNz
yKwaMZGnBe1/oB9y0iFySH8/Za0jFQ+yJeo73TSC1cm4UCIcbTKNJgrMofqJFqnTtgcNPFXXbX8z
YMFzgmDHkYE4gkd/pUbf3khI57cGlASt1ib9PNXkUlPzKZIlRy+xQEOuPFMOA3tJf14Xv3lG1qls
sVk3mW8+M6Q8aufBRrgEjtrPaXxrhN5/k8CZX2PVtIrUrPObuTmDwOpzlVeHLk4/XBezaeWGrYNG
BK2OSEq+dqKSKTVTk6vsGoefeSqBr0xKSuwNbGVnGEknUMSt/C7efxgrQPxnwAcxTV15n2gxDAyj
w/bkW6Scgv4SelLj9oHsorR8YWSqdCfakb6p/SuZ3FWqKbCo6TVEg2iH9qyxac69OpcfsPSRHrCf
qwf1eykL6ofbCmqjFIZGHwspX86xz6UkD3Jas0LV5LE9CdJNd2TL6aJA+/MHFlsr/K8ohjWrS20y
vUi7Vu/QRrrXh+/S6LWo/15XlE2NX8ngFCVSW7VG2xYUpT0nXeoUJgnmWtT+tenXVlI4VIRPNSNq
oRMgtR6n6Vb9cf0Qwo/CTrm6KZDGR+UyorlOvw13rIyXXL4xtk8x2xtTKt6lmVj3jFEGmTHYcJK0
SGuMVjU63zTzxqmwm8FTzRE9FKXhpW08ezrSOk6FCUYBcGyecS2Zw99qqeIJ070IQjq9cOSmKXc5
0aiPtjZk4xV92tlLCJWkan+KdGxZLVNr8KNI+kMC2efX0fqHcLYuS1KjhDJ+iJXPD4k53FX5fMhq
0faYLc1ci+HMu0kLqe4pRRRYzt8lSSeunc1Pc4sbF2jPls9eS+JeHEuU62OYVnjuUSO81FMXgZXW
MpNvRIvzyZnsrPsaK4lnp5J5i1YI+kmrrf5uMUPTdExa2MS//os2kA1JWBV1VJieafMYo45pomUI
gn07D8IKOqWDCUr3JNVCsUAXIMCGbeqMpw69aWgmeBNzRnE/q6TK8W6fd8Z0Y8ffrh9mwxXh76PB
Giu28CzhO031FpqbzLhdu7edlhZ7bQ6PnRUdF218uC5qq0j1ShaHMxm1w4qY7CyfbeyTPbAS++DU
35LEWcAtcyw96aAsf3WBLwfkIEGxsnxoG8C00psOVb8U3SyQsBXavjoXZ/sWxSLLmUVFaE132VMy
PJgorcDteMVOlMjZgDi0BOMNoiJ+YGvRXoMpnZbKHhO99dVxQp1oujFL+7TozYEQ4k9h6pIyowKN
31SSlUzltcwon5sprNA7YGXhx6rX96UWB4us7nLNEDz++cvUkDvW4Leh6hrCPPzvtaxUrrU5LvvJ
a7EMdfEyP/a0uwjEtfDhXvkkUEn2y1cO44007jbRfBG2y2z0XnGO9vppQQauDxSsAiagyRXVoTlb
fiOMu0bawwKHMuk9Kbppyht7vL9+Gk41/vn7aCHE7SnWmxS8AvqxurfHzuuyCrSJurMMx2EqHILa
YmZ/lXJReMLpxRuBvEFPoy5L49R5YdiC1OCcxB/k/tugC1IOfMbvjRzOhoHhky43auelZy9pHGuH
7sjbBJqRuL1X+aZbJo4SMGZjWSSaRVhvFeTlTjnbrjDZHpYm7lRS3LBBlkN2pn0NukHqmsfCJ6f2
SfRUfsP+98sEXmRyLjxSww5B/Nx5MTYYxW5xK5fO4uV+vgMzEnjSY9YDtWNbd+qT9EnUB/Vm7z0v
nnPtttyAwY72UCMv/9J9Z4Mk4UFHw7zlAakTF1kzv3PzwrE9+fCOeJkX3ojugH3Ra9fOOf0oBKup
1lWdt0y6V7azF2n62RiVz9ctRqDAfA+PGlLdTBYTTGO57ZbZDjTxnk5vZHF3CAOSKwfiYTsv5CLr
Z5TGyDHbZ0fJ79A7t/iKgwUJgpSw6FAczCgkLS29hMo2fXubgLMpI0PqxPE0ODRPBC8uAebwTTzF
VLVYfN/3XqqWFHn45HPb1PtQa59IGQ9OYTezQ+I/3R/HqajBAU8ZVnJZTWXnZfSpKu9mEcMyF+Lx
gMNXtQw9wkYorUYTeP8lxkIA6SGWSjBw38RN4VxXwd84vH+t3eAQxmyUIm3CafLyJmisz3aZOcXw
szT3yF8OShB3SB6pfonmmuHTddHb/uhFMoczqYHSoEYG4Ax9X2BZiCRQxGcm5WtKzyGJCn6TCBNb
wO0DuJyPrHmHvpNcLOU+KwHF/kLGLt4Kxi8F0MHnqJYQzTXII3ae2rzX0sxJ2x+2tLt+cwIT40sU
8mwaST3kgCZSDY6Eyk7YY4G7lt3niWg2SqQg/JopkqWoqyvA43+68xz1a7PH+3lnBPG9CDwEOsGv
eSMpuugw5NN5dXZMzeOUC+K7zZvTdPBuo/5m6TwO0i7MJZoX+PukCWLMKMvtHfJ6Tm0ngqzX5klW
kjgYXNTSmPD277wCOZPl7o+5vZ4xaPX3udzMPMQWRV/h5DVt5UzdzYK9t5gnF8CD6L44pFNlzFY2
dg4wp6VToJk1i3ckv6XpH86Q/4K81XG4GKtLDWuUa1wXqTNHr7xabR2tF+TM+C7kN1I4sENXfIU3
Sjd5U3tsKcpT2j4noyMr7/vmWBH0lk+nxRKk/UWawOFcQStFiaK097BrWfbKqURCBOUb/zomPL/7
36Dd6gY5tLPDrMnacOi9Z2JWN8fIUOd0J2Ra2XIbIyAn6trnYodpIlA2kz19FFXClE2/tfoJXNg0
xvgJE5bNACoQafgU1BMJG2B6qg4ynlLJEXu7fLQcoms/9aOAfMTeUkyKOOBBncVNqYJfw6OkgWaA
wVK7zjNBYI2088/ugL7UU/uJlQUbPz8QL/XJV13kdjY9wMstvAHMaYklcCrB8ksnu1Hc+ig7S+dI
bgYTQrFnjp1ip+xFt78N1Cu5HOJoo54mYP8FIngz7j92QZvs266+k/3mIpImUGq++3ZuMbHVJSOu
sjmq3dkWdXNsP7pWp+GQp1UGTS3UFjGQH+4GrwVvimsc+110r2JFlInuUZI4/4ymCdwrX5//BROM
wc5WMEbzZlesFM4YjKYYJ2390Zcx2Notnumj8IOowTwUP4T7nDdvcyWQs90kHOoiYwJJhUPmfnlR
IwfdK05ykD7kB9UHETEROKhNNV3J5IwVNU5DHxbWfSKfa+rX9s96+nEdkwQX+WZzbFqbdagmwNv4
MPoEbzjMU40Osu9GkAXxo2jX5/VrRL0dr6BVpj9M0lwvKUohYxpfCMZZljZ6uH6kzVtD8IAcmG2g
esb+fSVC6zCqbscgtmj0xBmayVEkcJ4IeXxEYjhHVcR9j03Y7eRZw2OO9ydJQYWkiUrE2/5wdRrO
NeXmkJdTbo5ep38rRrw/4SrCO9W41/pdNnwIs3MP5Lp+g5shBSpzJrrbwUbE85MsklUnICFFSFFU
u5bSfTGDPHqxdlNZv7sualMfVqI4REzGMM/kDOoXKYc4j51IxOi8jbkrCVwUVirhqHcd2gYmrAJE
bWlHiRPu50D142N6kb9fP4/o6th5V8rX1jOJcrPtwYLwM15a1CGoR9WTnn+5Lkd0b5ySW0Uykpji
4VS0h34kzjgqAiXY1u8XJeD0W0+MlNg1voyp75XkVMgX2/55/RAiEZxutwOpI0UbR0/RKhsU0tPo
kOl5a4YhWvgrui8OvvtqmZelYYnI1Jg/5XAq5yiy6r8B7JWucYBtNlpepi2cRKafBuur1Faemny7
fmnsl74JIl9k8J3zU6gUtY7xE5SzWqyq+NrRi1G+X4YHHetwyz8chf3lZzFti34OdPob/BxKbJt9
YaUDcg8Uypx4RDacqBY8+Tb14EUIP3mipUk65wmEhPJxHvbGeOqGvwr5VjI4x9OGDaaUKlQNrEct
xkqx8KjurUM1u6EMJ45o02W8a8nX6x9rG31WYjl8U5RWR0868kT6O/w/UPfNSXpESOanvu0ZvkAa
0683urGSxmGd2aYkxzbHzuuPn0c/99GxCJ9OvSRzfq1iHz3pWAZj6N2LYmrRN+SAL9EWFf38cIfh
fFHKs2LsaRVcP55IBPv3FbZi31M7LpMBG+4fjPRbHn6VRPzSIhEc6I2pReiQREjb1N1ZSrJHPf9W
ZpEgAbUJRqvPxOGeXWexUSm17o1T42Xj8EG140/X70qoeBzgmVlYq3WK70GOwyHz80fTHz+izwG8
FPmTqMefL9z+AxMYyAcXLrbO8Y1XxEKuq41hwUNgf5S9emfbHjlYt2C0c5rH+mn4JFwSyyznra6/
iOQOCAZmjHq0eH2YtzLWPk9YU58fQicFrU3hiqoN21/sRRgH7PAXU5WwKLkB80B3N4zvBZ+LWeaV
0/BLCKscBjSqMuJiVw6wd8TD4gntrvGlneqz5WmLaBpacCJ+7iesEhpOmtx5lKZu0X3B7rT/eCQO
+voqy1E6VUaP3GNZCxgBQi990n1sfcWSysizBVcoOhCHfU2htI1cA2nr/B2VznMnMNrfWNS/OmCx
H7CCn2Q0zFhX8XhX34U7A93gsUc+MYID7LB+EnVcbQPRizAO67D0hvQL3n7eoP+UJuSoi6fZFGDE
ZiSBsdx/jJangqdVaUtRhAPF1tEYvV67DPq5aUynqh8kEbmL6PPwmNcZo9zqquaBsKMkp9m8F6ib
6DQcHkwtalrF/JyNgBPCK8kz3MSXXPOS7DTHcFgxFuuHH/Lbei8QzX77G+NFUd3CUDDjo+A+VprK
OZoxEPapnTsFs98/yE79mFxMFxvubip//ISt4+hrn0RGLBLMuSuSgYxHH8LRW8zDFJ1TgsqQfSr0
96D9cK8fkv2pa2fkvp9aWzJVSgTQvd0frMlVu5/mXO4a8vG6nOdW02uCuO+YkNSSsLQIxeVg+hhi
CSKyO4H2obyPfMvT3rWxp3+QH6udsKrNIsBrgjmMJ/Y49UUOwVPAmhCr2/YGFRtwLBmMfnhyJ388
lGCDq9ziR36beFXqXT/6ps2/qBEf2RcRFhd27Tx6qK6fQku9b+PpqEjFu+tiNi1xJYaLhAsbJSmD
wlAa+WGcg6x5uv73BUqpc7ifmKnURDUijy7tHVu9JdV7dTjr5vsp1AU3xj7JlU/Gj5R2IfJJVYQq
r7Kzju2uO42BFoibRreTZKsrY1e6gv7CnKtKSeBbim+h7iBJfV+73Z6xs7ENyLmH1LjA3EQfiYMU
JP3mstRQBRvzY1Ee60JkZpvh0+pIHHTonVk2ZEJa5NdUWA3vrHn5mflm2zMF9RWRZnPgUcfWWJCE
NUA3uTPXyNhinsT60zW3z/W21ZE45FBL8AJbE2sJSc9hdEzmgAiDAAEM6hxIqJJU1CFFxWJ0R784
z37hAR129ClxjW8qujUSj7qRwKIEQvkmlAGNw81ko76bTZlP+71EY8e2czcSHk9gu3zxFfRTnd3Z
Fmp8R+lji1IM86HJo3yyvMmNQEgYlFjg6sTHiDjXUUOgIgaHGqpaJDba8nuvNJ6qenJG6VNR/lWt
9EVD+F4UUshsrRCrGmAAdQaXI52MYFnsQzSJ0mcCA37TgFKGljLJyDeM9BiluzQ+XL+v7XB0dRYO
IaJylgydNGjB+qmysc5gOKkPKLkE2PUWO38Vj9qqAYYctJVi4c1rBMxqvSZdiwfQmGdeb5EH5N8d
jNsJTrWtBS9iOFTqomqgVKJw/vbs9OFPlOVz4fKW7cLV6jAcHGl0UuZMh9tg/RKKG7vLHu24Xula
nv7Z3DEWR6xaTmHLIoe1rRUv5+MgKtQWdOxKCNhoC6bSd6ku8O2/0YoXARw+VaWUJENnj6yielY9
+avlKe/axOkPKCe7IP0XaOE2NP0rj1/NSNq+n9IZJSpyD1KSA1u3nPi5q9xJlz5YXNkn+8iTBO7k
N/7YxIg3RqNYk/1rbSwNAx3HPXQ/PsiB4i979aFj1TjZVf15H1+W79ePuf3ZXuRx4KSY4YC9k0hv
NO07sJRZUSW4R5EA9fWBaNW2el2yMoi8L5XzIO3/2wGY/FUAE1ZNaXQ6oncSTw7tn8xYRMT7G817
uSMOIeRxBuEZhVENQbQvghC5VfgMNkAGMq2LnnjXT7SteC/iOKSQ+rEo8kpB+gf80xP2E2nFbWN4
RacLIjGRIA4sTNmS8oWiY0KSTuV0HBuvvANRtEABhCrNIYMaLXWbaqjWK6AWNFCmMm+Wh+hgYkSg
2tWnP10I8itjZ7/cHw8U4LYwrBifq8BbucRE0oLydTGLStjbrcovcnjOWmJ1Up7HiF20S1M6I3VY
sX7a22gSJp7msDbX+izfs1W+DKH099fVZNuh/HtMnsM2r9S2zzW44YgeNf0mLU9kEHWAi2Rw6JD0
soWnjtZjyr07W8fyOHwtJafxRy90pkv/Nb5IB1FCcrsuvLpXDjHUoR0pbZFdi8MvjfmjsySnROhu
fWjkT4p5Hyvvh/DHf7tLDkSMULPTWcbDUSu8GQ3QNLkQVWQIostk/75CqgYUIUvaIcDW7c7JtSOR
0Q6afLp+EmZMb9+NL1rBgUcI1pA2VnB5XXJu6YGO31Q7MIrbQQ0UsWlvJxZepHEIUkV6nSgW3iXz
MdzZQXTsnNarD8Y+8URqsR2/v4jiUGTR8tGaKzy0TMwLY9AHDThNl+eO3iaql0W5ctODE17kvYRG
zoGJkqaKFlW4T90ZffMdoxmpd0kNbuzYQz9JYMAzd66yZxNc856IdOb6qd/s99Jol2idxErV9aEd
9lT3reJRUTy6fLyuN9eVU+a7V+x2mG2M2OMda35U4sSN+7PWxAKHIxLCwUk5zTPK1ciUmvOHSpH9
IQr6qNlfP8l2xeZf/AAj5Gs7U8hYVh1r3uoC1rMVHuTIUSpnvkUzmlsH4x68iaGQ0VN0Ng5C+jSV
2laSWeStN1gL+ssbnAxvDEzXph6avnOnEeb2RGLZv69AxUyqnnQNDqtrD7Lig5ZgGgUXKhLBQQoI
hWgUR+iO7TLJp2HQ4BEzNYLuWJEQDklipHXttoE3Mzrq9CZ4KcqbcMlEsQiboPs9PILO5PV15XWV
m3OIoH4I2AzmsG+D+sCm60RwtRn1KBjHBiupxfYCc8CRLtUsLSNe/V3AVm4s+/C7ojo1NqGxl0PS
OWoqONwWVqwk8klWZHiVGgxYGgZ6TvWyG/q7ZjyT6QkwKbDjTRe9FsW9Uoasb8uEVSTYrh3WbTAd
pZ3iFK5ooGEzZ76WxEFGnNRWEVG8h1q73jUdebRSkPJWVVApGch34vJTHVYPtUr3YxH6c9+6UzKc
B1NLj1JT5d64oFszj9/TUXgJDEd4XVr/NA5nsHQOLVEsAAsfB685sL0WaPq7N5zFZ5Qqoiw+A5Br
4jiAUfQKrNUxOiAMchms+94UTDMJPyoHJUTLqnJhKefRXYLhkBzDs4n23fhedBKRbegcomidhdn0
Blao7BY8ctPguTOze+4UT4/UBdvDdZ+whS7rT8WhiyLXitqwkHIhjTNiuWiHqclCSG37m4OpzOZB
RfyGhMowmzwdWAcT3oogk6bPGVTbBdMaelPENBw888LzU0chL/I4OGujedbxDpgwZFTcMZpZeTf4
s6fsxWH59hW+iOLwjCpdVsc9RE3VPu1uCtNVrQ/XvxL7E281/F8RfMYlHMtFGgYoIJGinRYfrTFy
E/VcomQUP0bLE8WMxHWJgkM9jzWsvKfV0cFuQMTt6frXmn6bCmSfY4H7FH0khYOwQo6jlJpIzbLB
BJZGQpjMeFkwIC8F18+zjREvN8hBkmG0XSozE1bHQLEu2RALLmxzrG2lcQqHQt2UKZU6wXR1ByOO
rNGfZRdD1TE8BfvksXup2ll+9K78mx6FtWAOnTBf0PZzB3/aeL+yCKA1RFVHQVHM9mxBGk6kFxxA
SbXZmCObPKKl6sboU7G+hPr3699qM620PhEHSkk1ZcMQI7ZnQwaxywZjw3Pjt4f0GHnyJ4G0bW/1
ohocVHS6ikXrLXOkz1yJid+d5js2UW0E1SV01ffX5YlukIMLVQ9VWvbQE9ofqbpPJV/RBYx/AmXn
F6dFfYh1xCzzlyvvlelYRoKQlKeO4tFV5aIcnQxROMsMj5ABHga8+dB14ev+MjvKLWuznpHWMR6v
X5xQKgcXRjLpcxdBLaaAvle9Zd8iXW+D9B1MUsF8Up0hKP2pcK+LFV0mhxyowSUlDjt686S45YyN
e+EkAkL2y6/gu8p+wwptWyh8Jc+M5u6Y7BN/eCpMx/5cH6j/vGVhED3emZVek8dBhtSlQ5nWAF4j
2zXNx1S/Tduv8/jzb27OVEGar2poEeSkqBkBg58OHyJPP1V67ESTytte8eXvc1iUEbLo0oS/P2Wf
u+ED6c5Kpzlp37slhVok57l9d/1Evwm6X0RyyJRiF20aa6jlaLvmEL9XXJSCgznd6Ziem5G4rQP7
ji0gmERfbFsLXwRzIIX+y9modRWME7KBWsR06Is0uH64baV4EcEBk2wX84Sub9YdSBzN/qCqxLGz
u6EXoNNvwul/BfHp4cSUCqymsDVvks/d4JK6cCILcPgDJEBN+iFW76v06/WzbbsUBJ4g1wPfnc53
jYzdssjNgiBtdFvqKL6M6l/lax8jkDzaf/nGXYnjDFol2NLSWjDo/qg1aEtrneTeBOmdg85IFoR6
wn60TQhZSeSMrZiKEXzFyAJSTNUnyO7kj0nqlWd6w9JvdSlo399UlpU4zvaUObXjRIUHwIphx4h+
NvlJXj7nsuC7MbV+A1QrMZy9VVjamZgj0ioSNo8u5W1SXWR1vyxuaFLHNARQz+7omjTOyMJoriMr
Kif0zj/Z5BH7fpVY8JYU3RtnZGw2vB7Lrgf1rVU4hvYJU6kXHYP8TiG13wVKvwkaL7fH95A0cZag
QRYOExAcmCfMBPxQLyhZODpWxmJmEm2zjkCk4Hx8M4k655JCOgzizUfzjLHJ4qD5iR8eMB2K5fMf
zZ3uak/iXm3Bl+M7SSZD1uOix0n1rkaN4lNNBycWtiluOpzVfXKhQChTS24MuE1svq0OKnvDXtgW
3ihzEIr80EDuVfjjqcdiqR32BPiCuxWYON9egjakPDUoQIWNkne3zx2Kx9GL3OIebCQCaSLdYTe+
CkmqJG9irWg1T2/xfAmTztxZcRcFgjOJPhyHI1QJ9Zja8Guy7Mgfo33mL5hwOhnvsSLk/XCjndLP
/0MKcqs6o6w+JAcrdqNPyxw/3yT9P9Kua7luXNl+EauYwPDKtJOyZMv2C8tjj5nBHL/+Lvic401B
HOKOXVM1LyqzdwONRqPDWg8FzFNHFFnddQexrO111FXNYKQ+73ABwWymDzITNSdno76tFMHzT/R9
ZjSrfSpjsE41VMfrJT+kAJrobVXgFf/h7gT1omoCX/8dlLZeJvDDA840m1Mon9BzeZwex6A/sZZ+
QHgLTGLbzH+J48ODJgIkYMmC0+lb7+cP6Eg7gk+ejXkDJRyMC6d9edsWeBXHvWVorwAEV0NTwWBZ
N5oZ3dhUuosUUZeOSAy3T02oV7pGYtxkOXErKqF3QfY1XYSus20OV204F0Us2pVZgvMEGtBDTtGG
0cmCM8sOx/tb8iqC/YSVxY2NGUl6yGIbuUKTfaq6S292jt0bT8j5/8DkrfdnO8S5oiiZ5kRpELvJ
y9k0XurwVlYagZGL1o33Q8M09rWV4kUrH8v0kueChgHR9nMeZ8ksNZcIrGzKZz9p5R+0xaxUbAi8
wXa8dN0bLoLJy6QcJsxWe3qPNGSi+iGYYLu4uoSl4tpp5aZt9IeacRHNnAHmtSYImlC4L+pPqe3O
s7A6tW9z7xAL5hxINEv90wXJLnsiS4WD1FpX+QmoUTS/OSSefpfcW0+5CNNW4P7ewRcoyhIhnIC9
N96E1HWNKSDr1AIPklHEG4LUCrOzd4cLPPR4pIBTDJMlbw8XjfUurEcISxJXeZHMYAZ1+/Cyf6A2
rWQlhLMSYBFL3WCiImtLi5OkmjN3gzPbx2QG51B7ztJ/ydH0n3yRCm4InXHnvSMVaBZapSoLRKlM
/TxZgmkeDvs6bS/cVQR3gPWC2nOuU6TVzMyZjcCQJdeKDob8dV/Odgpgpcu7HUqTAfTw6Di/H0qH
dZLWHxh6mfFZuUP/Twn2djyfX9tLKwyuN53USjS3b5luLhYmOUYkwOIHw9WOYL59DY8MOIeNXP5/
LuPNkHclkjvdnWlHhpbiAYah1a9KkB1zTDR/OSlOCJhN8kh+oNUvsIIkEJaJt5XF0LsMkjI0IHM3
mZJIDYBQcJMxfkfWsquhhYz48dfJL70kGIWBwLaqV4HsB63utTSb7XSREUnpPwdLrNMYxMciEA2x
bt4E6lUMd5sNZdZ0mKpCcrYZFUdNWxMwImkgK/njvqWKFpA/EbLdVHkNa1kkb0wuiSY6CSwyeuer
NHB3GAaQ296BDpdDaAxtCduIT9ZB86JzGLQ3jDeAuqIm/s1FA58oAc8D4OF+0s+s9kbr5EQDtD86
F5UHHTSYEbmR69f99dquUV6F8GnzsQyJHNXwvSzOjVGOmo7m07f/zK7mH0RxJ/MT71fvl0p8Dl1R
K8WuCKY958UEEi8lxDUsOp6kXiHfU4nGDxNQ6wWX9XbJbaUjF4aCKFbVmwJ9aay0wgZaF7BZHxb0
UMvHRZS0FOwaz+4CCCeqtDncvq7cqrHpEPkenU6C94JICHdskwhYL5WK6BDIV04qvVCgiHepCDdQ
JIX9fWWAmTqZUtph3bJYJR/qwUw8g2ZTYOmzKtgjkSju3NaYaB5DHe8fKrcYt/iiqw/o/BTEu5u9
YADV/t+J4omJWzSElEUPY1++ofYKELjMNcG0XPmDT+DS24toDEJoetztlYCWkDYU3c6jK7vdiwJY
jAH47uC1O4oQvDdd30o57tYiBJgsHbBgvaW676vbQjgzxS6fncOry2/NYSiW/wJBGcSZfTYwFaIr
3TcP0Wfi0kMrO8L7cPNZfNWJB2iaw2XIshx2PgRLoKM1pGsv+cUEaB+gBP9WRe5JYIU65yjaKGps
Q4Z9mOngKhJa4VM8+QuRi9gM21Zacbd8WE1VqjRw7Glvz24zVcSR8yDLsrtcbmNBjCjSiXMVNqiQ
ColgUGbSbkB96HfSa7jQYP8aEdgePxgOmFky9B32yZTOmf13hvnsfQFbWugmATmXaYMokmc2yyhY
Tsa6BGB81XuWVt4gheb0mfa0L2ZLj5UYPg0T1VJYFCUAwdrxQzm+EhFUoUANvktfh22B8kRq0Ulw
P4A8QFMd0n/e12HLutY6cEZsjlLZNxKew2Gz3IKI5ZB0klOX9NAkImYj0XJxhmybpZmYGuBEa93w
7Kg5lEUmMF+RNpz5kqhpDG2qe880nprmmSYnvXmRy0ZgX1uByXrR2MatrjqLIC6NWUKs7yOwmSy5
k8SK24d2kMj2Xbsg17O/SyJLYHqvBMpLnKlDAWMu5y9l9lDbGBj5rVhkrRXTeiUks/W4q1kGYUlL
RwKEY/2p7I5/pgh3w2lNjdWaQjT6J89qf6r0c5J/2hchsgHuZqtJUklyyPCLw3OjPljmCbCAwE8Q
bMlmr4VuAQcQw7EKgkLOCIpoIdqS2K0Xg4YlWDzFYRjd+WX8Vt8YAQWHqC2ESt20g5VMzg6srpGj
CM3O3qglqduDVzgg4/JdBVmSt7+KytZbb60eZw2aqebTjJFj9CCDHO/D8q0AfwRjnrE8LUcXrTMG
mAh1fmDo2RONJ216ipWanJWYSyQXoDmBlVCvaS5J9rKvnGgZORORy6WlPXjdvCkFHnTY91/Q7nvR
lvJpX45AD/65NHRLE4E2vvUK+STHD3YqSIUJ9OAfSFEXShXKDkjM90gagbHXnGV0NOmCSFikhvrW
MdDWtonK5kqb/MZUHjvRGKZIDe5iKMq8rdMIWDt5dkPzW1k601SQ9d302FeL4tuHSIbUV82w4AGI
5KcKwlHtNYrB9tKZTlcInNxmHL86OxpTeOVJwSgfTd2CfZ8xST3eLcfqMgcYvHkUF89Ea8d5hNkE
O5usQJQJdma9RtbJvtdFJfnNp9BaIc4ZtFYbYkoBBzK96X0keM/KBc1sXyxk8tIjELE9XXByNjMN
a4mcCyDFpNKZvcLzG/oyPJcYmeoc8pg8sOxJ8ixsKxe4O41zCXFsVnrZYh2lIwgXsW1a8LMn+kly
taflAL42L3XUS3y2PSEaomAP+adS3apgXkPLA559o1/7KJ4HyoU9ldpg9BjSeOSJatebvbir9eXf
Sn1cF+rU4CIegvGj7NY+Kxowqhpya/rZqX3p3OxehIa4eTVfTyH/YlLrrLMncOx5Si4lzgRGcsew
Stspwf92P6k6FdDUiBaWcyzyYiR2OSAcBEgTVjEciwBMe6k7dPMg8JGi+1JnTnR15pvElno7QkzI
NpHRHfU+YFCCCRuZHYzn8sQYgsv7yGsvoo5jgX/m31OqHtcgrsGyDoQGo6r6qmK97N9kopXk3EzR
RsY82wTvwqh0Zk1x2uypzRTvz6RwbqaaF0NJk0L3Frs8GrJ8aJvxpFqmYK9EynC+BY1uc4FGFeAj
NU/6eKxwaRqKCFpXZOucQzHDVB8KikvThJUn+quS/6jRFYDM7P6aiTzlu9EtE8TlCUtDqLd4xR20
Y+QnB3JrgNmrwJiAMEnFDg2f2Fl5DsJy3itDt1SLtM0MTxlqZupadg56VaO+U5f8qM70aABS1lnK
EC1bvTuDUnQg5IRrKpC0UDRRIFhjHlNLWYZRB28tcBRlXEWp7tZqMBWYlRmEJc6tTP5aa86V5Hqv
TGM4ASn2uATMU04YH74dfCOYxVlhkV6cLylGeZKGAgFRNt7kVed2IIEYf1hCkhTRvU7YSVnvpdJo
Gmge0QsxtPe5HR0kDGbUSe5Mknapy+lvvUKeDlDUaVS5UQr6uGn4QMl8CWVJcOMLnBg/19XXY2Hb
KbIDQwXGqBl58FQXODGhupx/mWhfEiPGpafd0xMJGKp/XnqMZSR0NJ9NjxkiGs1tX2MroBa0bKLx
3X5U1+Z0rlF0Hb5rxotSuksj6JfcHDPXbRuQ9Aaq4iCAfLuJ+jgUSa3hQCr3iDdvhlP1YrjN/XIp
PoFk2dcwuczKgfQOiJyX38EXJTLOPP7TLaD3vhVO1UgKjRSThbp6i1Ydmvy97962zGL9fe4oqPMw
jOaMDvZmxNR+KBdfE0sTuVCREG4FqaVVxJSKHiUfVGLc/tC9lrfATnGSB7Ahu7UiRM7dOuFrtdjf
VwcvGogRqSCo8mxUZk6STs3Yqcqqd2lhfmkio3rdX8bNbMVaIGf6TU6aqNeRFWFVLeqVwGajVjAA
vhG9Vq5VODoIbU6imTKhWO6q1aYin+WepTBv4pfCcEpggKaeBPCD5UzOBoL6wygsBGzF8mtduas3
1SIdE784c/qhw2htd/zJJHMQpWfZkvEX4UoMH7arSzerTYM3pW3fGs1Hlf5FrLuxrRwpEhyCzQYb
xloL7i9NJcB3emsuY1sATCJBAQXhJXhdGIWn9aId4mNzaC/Kad9Wtk/DL2E8/RBNVNmSejR6dZnl
2M1NuzzvC2DH6f3CXQVwEcSYhh01MmiTGXcgnXfC6hg3uuBQi4Sob5eMdCQjTYmrq0QYXp6k9mYQ
oedvLpSiseK+bKD9gjtTNBzThZa4TlKpeFBb87luRf32m9EdWcngDtAyyaYUMdKR6G5+ZJEHfZb8
BpxCAXCkDo2QCkukE2dpbWlnfct45sbJ9JNSOtpZ6+9v/+Y1vNKJPzhDpFXogkKRqW8czCzcZGer
cjoHBGDwCvExC0JXEVSMBWrxz101LpHAKNCIIUuvFDiRdSOwaaFSvL1N7PXHynQDcHLNoHqOJsfC
9B1Qlie0300Teq2c5fP+Um66oKt16NztO0ZhVxpZh7g/jDHXNc+ftEGd4ICmL3M83IyRKfJE7Ivv
zu5KIlvo1cWVW1a6GAA9hCdCjuSmdiPf9A0M7SgAZAdH22FfQdG+sVO+EleWqTFEmEz2DPSclC9d
+WH/+5v3MA6wrOqWrMK9vv1+FQ1RClhe9J6rllPGP8AE7SrU70U43Nt6XOVw972W2ikxTJTZlqb4
O5VnL2ss0dCYSAbnjtQpJWpew2+3fvTE6NTTChTgg5vepYBuVEGv/iQquYtEct6pSFHK1eus9xJt
cksFAzNhKRinfr9DxAavOUJbBTcf4cFJ80TDVJ/eUA/gyQ6dYmdMZLewH7tQ1Fb//jC9lcSUXdma
1MQRzWsd025LBq67s0IGp5E/SJk/K1/3zY6Z1dtT9FYUZ3YJUayeWHLhGdH8Ie8nh8bzhwpAQ/ti
Njox38rhzM600YWDHAr1NEc6VjcMaOTn6PvhaQDbEznkTxhQCLLXfbEi7ThDzJppVEBwDgCVaPHp
uJyaPrrICnis/kwOZ32yHdWLpqrUU8OHIvxoGakzJP/64ni7gtx92FhK1UwxW0H9ZmouZiWwhI0L
/o0APtqyjXSSjIqi0OVZB5XhrR4M9E6znjqQxRyWP9OH53hEhi1SlSLCcZLv5+HZpE9/tCc8Dy6p
GttqqoV6ynxnNq9T/mzpggfvxqPi7ZJxtx5Q6oYmkszC03ow2XmzbwbtIfuQuSRkIzAfFTAaJF4h
sGqBIzI596BlhTJbg5J6SfVNkW9I/7EAGq8GxL/9FRTJ4XyDPihRK2kT9br23Gk+6+U0msdG9KYQ
eDuTcw1AvAHquG4VgIBMlRdZ0ZqgNXQ8xvLoa6gnEKpUojkpkUzOMQBXM0nyEkVdvaTAGEnOSdI8
hIUWzPPsSpaoDidaSc4/ENDoZSNRC6/RM9cOP9PsudLOXa57f7ZjnI8YZAnDvrlGvSyx3TwrPdU6
DumnOBaZxvvr9o3h83Q4RZGmpAtl6o30L2sOSP7XviIb78y3AriXmYXoDoNEWoGWx+pkIkEm+fSy
/GC8XP+PgWyROurbC7eVLDNSyphiBHwKZL88p54xugXyLsBwY3DTSTCJ2CS2TZDI7IGBlnketafR
mp7QNqPeJQMXU/ZoFLmTqbUzo3IjWMzta/AqilNPL+SpqcYc1v6FnrLL/HcaNK/ydzZRLwNEO/RL
vENe94UyU3sfWFxlcq5RG0o5thpwqke67qW6ctB0w48qUKxp6amf44PemJ4ZtYJZ9+2dvIplf1+F
Tsokh5pSDDDMKKjhEU2gTOwrJpLAeUWNNIW96LjrQ5reJBO4mMve/TMRvEfECKoaUVz1xFzcUTb8
vomO+yL+4ba/LhTnAcciyePKqoCJcQrPYFOhTte61kvjx8f+HrcWBby7QC2RGXJecLRzyQ5No/Ak
DKJm5EWRX2ryY1+vbU97VYvzgJE2Jks+tCCGQfickalxu9q+5Jb+YFFdxCEgUIjvqkFmKisLE0eY
hHlgJN1r0+hevZiCvRKJ4XxhOysKuolhcXSw3LbLvbrEPLlRnfaXbiNxwHzur7XTODcxKkZcG1Qp
gBRET6qf+alnebaL8AwtI+rRPgkreCLNOCehkGqYpRT3VfhhbMD0zarVcWCclvPEGtx1QE6HT6LA
UySUcxF5k4xx0cAMzWxw5OxQVBUSf97+Ygq8O994A0jhFLNYMI2wlu4MILob+ex1lezalvqxnkZB
JLpt9qh7aLKJhwbfZ1x3tUr0DDpFC3WU+PM0fUn0BxqKAJa21+6XHL7RWFKtUmlSUnhA0nM1cjtN
i2OUIkNk2/7+7rhK4QzexKMtA6AdnDjaX1j+IPlCCmdw9OfwWx1Ez5jK3t8tkVqc5YfAxpdkigpc
2d3omFFtb3QqUEqwQ/yIXGnk2RTlWLnYPijSSY9PtJidVIR7sX07XZeOM244JD2zQkSaEY2chLyO
xu8lJ64S2FqublhiLFpkNpAwFz9s+UmdwHtO3UGhDgoDf7gvbFFXsuaxrmlEEaarzcd4urGyL+rw
fX/rNw+qptiKzSIxg3CXUgaQEMMoIGKOH6tMdowuiNtL0cV+F5UCdbYv3ZUw7nYqp7IxVIo3adX6
S1DfYagLozx+U2CSJ0J71VCi9LWv36bdXUXyuDJqi16naYQjMsPRDaUjaTFCLD/boWAdt9/CK0Hc
oZ1tSQWYLSL27ls4OyMYdZwpQipdc7UDax4bbq27JBC2ywn2j0eTkWk9aEaDK0Rz1C8MDTm9D78D
pw8oxSOk9zeaL53Mm7n05Kf9ld10GiuFmRdbGSc1wjkrciQwbOlM+kDJzkbyO259JYI7zRRJ4FCt
cNbS6jHLj719T4AnI/J+IhPhTnQNIjOdNoiZ6uR1ShZU2r7l8udE/ffDMIgvVtpwp9lutU6RSphi
KyU3I1RatPpTVzeH/X1hi/Lu9liJYRaz2pdQS6YOtO6sYftx1u56Q7ApolNscC5DNwotao0UeZFP
4YfwZyt6Di4E+2fdqDmMF1NwtkQacW5jDqOpMGI8aoyqNR5NA4xLY5KGgqeTSC8+AWiMAM/v2TPR
fB5BS42hv9JLYzArspH1zAPUN8pW+3u10aDMbIJoBPVrGVOFnO3ZcqYZcolY3bptTgzmnjU7GM58
k55bQRi90Rj5VhZnfxSQ71Ovwv7S0+JJDjh8lf/ySyX+1F6whZif8NWjbDoLZoNQPhP4/22PcVWW
s0zJbOpeC3HX1Fp3SDCOGIXZYVhEtZB/cMVXOZyBmhMh06CaeO8fZr+UAW4b+eim0gCcZGFSIqGg
/LFP2b9vNHy7vpyZGlPaqDGFK57iZHSUGhHiYvpKaXjLEgmMVbCU/NPLGjJzUFmyuqoep+o8kEsk
wlgULSM/1CDRNK263oI+iqM5LA2FShaoRg/a4uhoapxPYpbT7aP+a+v4N9iwTLFU6bhUpvSmTu9C
Q+AcRevGXVpjVddZKSt4S4b3pn6y5y+9EO2eDdS+d8BXHZiOKwdsRfoSRYhzEL73PkFG3DixDpH0
LOodFy0W5zyiRlV6RUU4RaKbJT3lqaBEIVoszmFkfWbZvYI8zNKUZ8B5VE47A2tgkb4LvCB7X+yt
GOcY0txQp3ZEnYr1RPWHn0/gR8ZoqwGfVP8Nlo83B1Xj/ENq2FGilnD0RQLQdXU+pUR5oHnnjonx
OLSfcLkcDfOpNT9o6nhoYxO8avAf5pPZWY5AdRYW7qnOOQ1ihk1URMj+SxFIyClIu9XP7afsQfWy
e1ENf3s/LdNGxlU338GURFklYbACaV7afgqTb7R6mMbHfX22TfIqgrP9PDSaqsLwvCfbH6PIC9Xf
Cuev3+dMfqGNIWUZcjSN6knJpUC3FxAN6+m3LP8qhrP8Jh/1cFlQ+jHVmyUJwvrUZIJBKPaJ9xt/
FcHZfDHGNmpLHR5eZuWadqCH3y1aOvL49/6OiORwxh4u8Zx2OoKnxTpLEgAEy/tiSp1ME8GSiayL
s2TbzNHXYyEHM4cPVn0j9R9GYei57Vr/t2i6zP6+cq1DXQ/EtsDvxXAZhhNCtGOHzu/0LDoqbPX/
eXd0nklpKLViDAfsjqmCKypBu+6UBPH0Wc9sV5JEbMr/EHpe9eISMHo6S/2izKz2rAEwIQ+iGlfs
cmZQ/PJr6IpygBu4xswFXgVy9+BUKb1dA4zRq5TaJXbjaupXOTr06cEoS6cdH/L505L+2DfF7arW
SirnHaJWm8O2Yt7hUAFsdTpmboPpKujoSEJg43171PmOoroCrVKZ4fFYj096f2qTr6T4uq/QvrfT
Zc5NDEMaxwp7MRDzqI3fzEYwNvUPIft1mzgnkekLsIQGJBXQip/c5afmRIPioH6ejuqJPBqJU57A
v+jm7hw5339DN7Syq4ZtWOQdYpLV2CpKkHgtzHpglU/jIvB/2+n2lQDO5iVNzgtTx+KB6hiwJGmA
rhvWOAKQvPQYn4u/2ovIrTNf9+5Ur0RyVm8SZcnDBEW5Ij0m+cEuBqcCjtyATGRVXWwiOteb9rGS
x9m7NEmqPcpQMUn140LrsypF/v42bVr5SgT7+8oj0j6swJsERxXLDy1KqEn7Us+Czi/mud8vGzEM
FbMN+jtEK7ugmlkkcBa55tnpQVVedPqk9ecxyRwr/jDUsrev1Pa6/RLIv27AL2A3c1yWXg2mt/qx
owKFth2RfhXAJeuGEBSO4YKXaN5/6paHMr9t1bNVHiRAPmF8Sks/hcqEXOjF0AVHetsEEYFZtgL8
Kps70cCqKfsqLqhnpedpvMuLU19Jjo0hpiY5t6ao0eNnGf393l3lcdd/LoULaRfsnU4c46z6tZs8
2j6AAN3ukiPTkP5lYkJND4pAAqDiZ/kv0U26vZfXH8CFBag2ZW3Iirl6dVnCi2EKFnTzABCVAJjH
BmI+P3QT1spMegz24JF9p2toCuo/qZjU+g2DXAnhHD0EKKrFwgEre+5Uv8pf/+z7nFXQVB7NIi2p
N9BP5RKUzfP+9zetbvX7OSuwMbWUkxRWYDXgsAWbbj99BY2GOZ8NdESnokzIpsNYieP2fKqssmhU
WnpS82loXkmV+Yp2b5e5K6FZtK/gNorfegxfZfLZO4vmaWKEOFjJUNVOMinu2M+f9peRbcO7w7SS
wbkNYgxaDLYfFjXZLwW6X9v7rsv8sau9rg72ZW3HhCth3P2YjXErdQYUYlw/S+yUbvaB+Eh9oqSA
Fez/EpWjN0/qSiB3O8pdqo1ph24+sJNk9Oswft7XiB2SvdVj8ldXlZnqNTXmAlVGclFtlypfizwQ
Qz2yddkTw92IYSdVxjBBzH9myBizVXeMTgwD1xbPVYlMgvMM6gK/MJUoHsixa5yB+/mKYtYRLHjg
UrR/jq6BmtKjt80ocEmi1eRcRjakypT1yDbGU+ZaVu3FVupG0Y3aCrBNhIbIOY85wVClzE6WhlF6
+pPNyGR2mICbAYlUT9T+IxTIuQ+11Ua7y5AEpJ8wEHsq0IjRXZSn9pN0YAR86tMf2SXfzCeHndFZ
LbJP1DxN8w2ld73skX8PRY4X1/V0WZzv6Cc7bCV2hZD8S2HcqPRgSE/D8HXBnbWvj8DZW5zjwBh6
RUMEbZ7dEydFo74h3yf6UzLepX3u2EP1Z5ZocX6jJ1qoVDjbaIZ8KIrzpB1Ny+2bl32tBPe8xXkP
rY/KQh0hhZQvcX9KUl8nf++LYJ/Y8Rw8CVTPJv4qLcTcQS1fcgN4ulkuWCuRCM5dyFbexmEOH5vZ
zxM5LMXzvgqiVeK8Amj97FRJ4Y6U5pOJjUBJZxZVZUUyOH9g51Szkxmtc0t/6JERBWhqqo7OviKi
heJ8QGGaC5sBoZ400IcqmR6npvf3RWy/Aq5Hku/mIXlbteC3wxMXdbACQy3B9DrZAO9wkJPwMHei
CVypQKl3OIIY2B8yFbujlncdPaWiPmvBztjcyY+0fgrrAmFeXz6E84tdpc44CFKjgnuHb+ShY6RU
NEIjT5u1Tqfljmx1TjPdWsJ7Z1sbAhJwC0OdKj/RrsbAwNMILnL1MXOGzzpu18THJJ/hDSaGZkC+
GVSl+1vvFXKVyvZwFaVEpFelXGU5Ats15Q/R/G3f6rbX7/p9pvXq+2YW02VaEOpnuRUo0/fMvqVK
5FFRfpkdkPfOzEZSytIAeM1nMOOwLLOB5R7Upj4aieZo8jEdvtchSKvzA1r8699qCCFXiZz1yWoZ
KhmJUSmnaONGX207erImmvXdDriuUrjbBsAOcp3VsAo7lp0JMFEDCg2SX/bOgiLN7+zVVRZnC4aC
htCU9V+VIGLrrG8dqZxpyJ0iF4wMbpv6VRBnFL3UyZFBEBxo9gE3nSNjsDz9uK/MT1bXPYvg7p6p
H8J47H+2Fern8Id8zu6kIz1FR+VonDoneum/GY4fOp27+I1bv2Ck/bj/E/4hsrvqyV1PkZkA+aPC
4YoBXyb75BidkX9L3MWVPfoIioqnfYGideWuqj6qFhvVZOR5okOR3S24dEOBiO0WjpXZczdVHvdl
2xUDgnwwW2HgeLposze40YPmJ4Euaj/cvkJ+reDPxP7KfRA9LYaCzRWEqoRcVVy7mQ7cy/1lEwnh
YlUSptMoyyHsPkXtuqCBnHb+n4lQ37rBJk5sI86zzBvU/OOSjJduGW2BGpu7b6gWeKAUhdg8WMO0
dEM6Eux+UT3MybMEnpm5EzXBb67VVQifd9ASO66UDqVCpTv25k2m/rW/UNulmpUAbjNsKUmTOYMT
Sk/Jsb3NDuRgBKxgEgq2ZHtIdSWJ35MOGYBO/flyTl+iY4q2D/DGSe7glqfItS7RC3MMSaD+llGv
BHM+Xc0juZ2Ag+4V9fe4QYPmJLh0BZbAjwwaZlXoyoxLN84+2ORsZ89R/Hl/nzbv9ZUO7CesD2Y4
2kseIWDVlod69Me2dQtyso1/D3mMd+RKDufFa9DbzeGId3+lRQ4xqVPmZwvEKsbfsaj8JDJtzlvX
RtHVC3tMUOlW7T/rotSt6Pucd04rDJvrE1RpUchVPofG4/6WbIZAq6XiPDMtlEU3S7S1pycGIpkd
+kA6qEIs4O2dN1TTMi2iazz6SAdoQ03NsUym8jFM3B50SPmYOw39uq/O9nJd5XDLNUg2UOFlRPdz
dEvSF9UUBCHs37+LD1Dk+Z8e3HIZeVyMFWgPgGlcOiT3AP1Hyo+zEoQDuIk+7Cuz3V12lcZjj5iE
FpER4SVMHOtx9tUPpSu5YcCQTFEP9gawZImapQULqHOeNOsl4NENuA8kOw+G3vCoiBJr28/8WkIe
V7O0aLFIrMUSExyHFMzOalUccyqqjwkXj3OYyZDZpG1x6Wj3Fptes5ysu2fALYvfuSqQlAF5Dcyg
RpRa+ocr4qogW+KVl4vGNKkwMlAAXCV/QSnwUN6hXwtNgY0PCC3XvF38+RT7ouS+wDR5YE0lNpFk
rdAmq5lHTJ07aX0v06dOKVF/BNzKbyCwMyd7VZNzsr0UF6Fk4M7Vl+M0/m12T3n8ff8AiIyRc65q
ppY0sWD/Ono96oY8mYn8O6WxlRacw8jjUCEFK3fP5YxxRgJqgVs7ERV7RIpwbkMuI9JMKUyiVYHx
1IOvOqzd/bUSHCseWTMqR/TzdlBkMP+SetXREVaT37vtfu054bxDtKCVwxzhxvXy0hs3Si/om998
uF53g8fI1PRKVbUMSkjVYyMHNPQH23RNjDWAoGd/vQRbwjOIA/Za162J3UgYQdGku+bf452/OR+E
/YCVG2jisOuUFJ5Ua24b61FOnir9dV+H7f6Q1XpxAVWf0Bz0ISzR5FuPQL9/qAE9DYij+wQvKwbF
LBoV2rYy21TAvWCr5ruGoa6VUqnCiZzC28E4L01QC8l4to3gKoNzLCn8Sq70OCzWrezqbuZPFxlQ
I5GfucnJflTcyNU7x/TK4/5qblvEVS7nbYxYjZbBQIKhlNFlU51KXRA8iBTjfE1rkZTIEkqjQ6zc
FvTcdV/7pHBb8Hjamb+vjGijOI9j1hIQeiSktoZQd5Phs4RyaFf/VrT1a8X4h7akDQ14PLFTcWi6
dX9RuvK3nqdXCZzD0eYM6L0m6jRT+xJOn+zuZilEqKfbGRfjKoR70/VKY9eYeUNE8ow0ASum1Yiz
shFjJpPfv8xHEXGRUCIXmyjd2PbxiI7mvGaY0bU/tFkAyMTAyAHraoeXnC6unmoHmpgfmiRxzHIK
bAzT7hvJP8RIV805H1XEAF3DzDs28JTc9TPAwKMjOcbPKCTmbmq5CphY49qRBL1F26+Bq1jObWW2
NQ5TjeLlkHxpwQrSAk80PxvleV89wRn4CSu/8sAgr5+6IsMZAB/NcZbbu7Zu7mqtF/iNf/DCV3U4
xzFOgHfIWGZSP5Cg+dx+yHSnAhYJm4oi7qQ7kuQIebUF3krhnImppLYMAAMWRj+l6X3diWxDtEmc
B5GSKJLHBTYan/LB6U7Z2fa1R/2Uf9TggRtQxgCswxMxQ/783e9fWL8WU+XalzGZPGiDorA23/Cg
3DenGAM11mcL/KSsqwMVaLx+6JkKUW63S11XN8CjraTmPCURAxmKbyjSSHkg+dptBih8YINdRANY
AttUOZ8zD1YFiD0UCKP6m268mpnqGEOwb/8CE1E5LzN2SYJZK0QHcv6qaV+jUATnvqmEqSkEiAKa
gv+9DXGKORursEffWqc0ftFliUdJ95oIAf03FVnJ4dxUgjZbdWD+Qsuaj1lCXkA+LAift3d/JYPz
SVHegVUDLQFeR9HyagzzyVRsz1CV3F3mLJC7MHWqjvgTtXCeSzjFZryLpd8a3lj9DC74sZoxJA2D
jiko+Pkq1Ym69qBhVi6jovLxtt9ayeL81qA0smZ2CeueQi6GgShEfvOqPfVg8ojc8nlEe/FvWORK
Iue0SppbCB5hMOWQuHPWveAQPO+LYG7pnf9YieDcllHZRa+2cPok+6LPn3T9s9XfWlNAovs6L52p
Gb19gYJDwLfG6NZSmaEJgcYsOWDWdQZNd9pcEURCm+74qhffGyPPXZebChovStREx2Zxxr73qqY4
6WYo0GgzTl2J4nzTmGllN2pA7tKL0Mnic1y9FuNz9n+kXVlv3Diz/UUCRO161dqbt9iO7bwI2UbU
vq+//h5mMOkOozTv5wwQYIAGVCZZVSzWck7pJsa70BsuRHEepCkI2JQ0NO9X+UsUf4vtEEPmgp3b
jrYuhHDuo1PlJYsKZJwYIHV3i7Bjpz1pDkFBrQ9TIRMw+9wVDeRbZKqG2AaqiHhZdn4yYCgBDQB/
p3Kck5iKKbZJhIDVwOxu+cGW/EgXxE4CM7I437C2k571OrQavEbUUdN+b41j2E51IBXRLUnSRySA
XKMR1bxEas55iLRc+kFv0WhGZfUwLscyexiKzpsnIdCGyG45R4HZtQVvC9zAbAS13TefFB9Js8BG
1I8LQAoR4SBtJrhmtpcHCBEDQCK2xqdX7SxfjWjCpJlc/5NpsbvKvlGBX34R0aBtr+4siLPhairL
ZKHIPsjKoZfe7PWTLSLB+MOVeZbBGW+MQS80piBUW+8AvO7g+vjURq5xl95aIBoBbvB1rd92S2dx
nBmjUjEqY26hW2N1U9xSqI2rsgvoM1XEUiHaPPb7xcMhlgeVLuCH8WL9qQNC3JI/U8xxXF/Otps4
L4czYjPHSIqSI4Af4iejumupwIJFqsZZsDT1Wp+xp/NkF249fdLLfQPUlXIVskmJDoa32VEv1DmB
w9NMN7kFo1OMSSXb18FlHIGoEAmpJZC9oXeXF2E9lunYb87WkmXMYFmyacmcFZOmm+ciQ4zLSN7b
+ybsj4lLDqB6AxxF+SxKsm/fJWd5fMrDWJopLwrIS/fd5+ZQAQGyd/KPyT3mz0LbE/Wbb2rihTgu
/7GqJXgzI1RMW+nzOH+k+WOyiGa9RTI4V6EU6ZBNA949qwGIoZH4eRx9nhdF8OgXieG8BeKJqFIA
oQV9zF5q2gGeTgpSMgn6B7d7TS62jHMTyqjli5TAK43Bj2bznQ7kJFYwwwjx/roJC7WBdxQdoK5m
uFq8/MEXooCMhbxEnoTZDUQXJHaBQyqIoEW7yHmNZAJ4+awilmn1b716N+kfevvj9VWJRHCOw6bG
ZK4jvF8h36hZDZDdx9RsBN5PJITzGfm8Zmak47k1WesJsPYeTfVjVYnsZ4M6EFn4C23g/MMa1WoT
23hPmTHa5IewcrW38dgehxK0LoMne60rTY5UO/a367v4I1FxxTPxiYxolsCIXQA2HV5xObSn2aNA
WZl3MTIL0Q9y+fafyInd5Gk69aEoKbW9v6qGSEPXQAjHHaKuzXE5SihUp/1rlR0HTD42ggtm0+1b
ZxHcEUbRTAbLRAAV2R1a1Pqd2k67Vja8GMN6tQi3eDvauBDHnWTRLzMpa7xWxwCD0S7bRAO0MloA
2ElP+XD99DYvz7Mw/lE3ajFedTUuz7yQfS1OHCP61LQtIsP3vcIvRHEuvijrHFV+Vu74lKPRkA0v
j854yI+sUo2RQ2HD32bgcSGQ8/ckt5V4aEw8wssBXRiKt0yLwDEKtI8fd6CAmG6zEldKL98n0w4e
ZNZEfn775v+pfvyww1SrZtTNqKZU//zLaE0fTT96tDBxk/pALHb/TiPYki9iwnFOa8C3IskrKd/W
bkY799e+UBxiipqXyI8OiN89x3llnI9PFYnkHSi+UB2wA6Td7jDl5kgouE21L7XkRarnXdv0zmgp
rjrXfgyWUDv+KCl4B8rgAWs/DjLQsJMPkWEABARtCEOKUTLiWY3lGV3mJHJoGGGEwYeS2n6ZHCv7
QKenJQK2RkJDapTuhL54u7TcxkbrhNI6CmCniTQ6azmBS7B6acsn3R69Rsds1QuliPiyh6lHV0Wz
eO3wxexXMLxI+Oea8Xqo1dHpksWLa2+Y73RpdkbDcuJBcgtNcWYKis74UMiV09fhQF7rsfZ6jPMl
eRHKFliic0xEdr3bpK2jmjdzQ4PZ+mRak28r+0jywcaxy3TNGQYwRSjZ3gDf54wZuuxDRIhjWQmQ
1z7Hw02cnXL1GLeWn4OhJUs9ewGCztL5adw5ZBrcKLMdWoVjW+3m5mCkq5PrsjvEg1ssLwWJHdCv
gB/zuZRLZ1UlEOVUztQpAdCK3WWcXTv1GqI4U/F5Qr9FZ9xO/Q0mBevhlmK92QweWeU2o6d8wpQi
ZvkTcj9Vn8vVz8vdsj5qyS0eguPwnA2PmS5qQhAZJXclGEMzRokMxPdFz49VVB4pGZwoVr3rhiIS
w10Ls2G39WzhiUswlLl+0JRbHZ3112X84XI9mwh3GYxTN5mNjMBrwosjOWIuRfGN/ejKQb4jB9Yg
1YISmBUJtE91KPIFgpvP5moU8iRryjjDZc/k+1zvCq0MK2tX0bdOeheU+NlZ8+MwSzuadcL6U1Rr
l0wPy7v6Cy++z10GDYwUs4S4xHXZs6aDZb9dPymBNvCjMHqWNY1Ekbaktvm65OtJW9LYiaZMIEek
ETYX9pNCi/OYwYDozhpoIWitjmqA2lFgQS2kGxKubuuUfh2yZ6Goa06kENzlMKcYek4YTsfUgaJd
Duz2mI/Pavw6k+Dv9pO7GwAUgITLimtosjBbnZluYSKs7D9dl/KHR9RP++IhGMoR9R49Q/zTRqsb
D4U7RPLeWkYf7J2OrNh3tCIegNRrJ051N5FFAYQg/rI5J2KOebFOK54Hw7g6lIDYEjxoUp+4nR5e
X6ogGrJ5T1JUOiUxbHlUT6Q9SvW7nr3/7SSYSn6NGzBgRM1YxoEt43Nlnxrj66oIdGK7ZvrTiBV+
jglh+ASEzB+FHAKd70LUqpJDEca+7fc+a5ip8RTtwxyvH0EYxrbnz7GKInP+ozDbUlpjvLYT+zWq
b2zzaVBPkv02ys9MO2yp9q+f1x/eASCo1Vjbss73OSZFMdkoZSKbr38zKj/Jb83moc0eeuWLYnxN
6eIs0rfJ/FokuuDW2fZlZ8mc7UWkX62+QNpdp34BQOtWDaZBlI3Z1sezEO6WbpvVntUUy0Md6zgm
gDVoM4G+iERwxhUVad+Ya4xO//rNKk+W/C6VPy+BMymTzKMFfN0fJbh4fFvzl94UiNjuXLF+yuDb
HcukMu1GxVkseJShvzY+kNRdbxmReBWYbxjB8PIbUfb+D/mes1Turbbmg5U1HS6Z6bAG8bELkxvy
YXoF5a7T3jQvy7t801kcZ1xT0auN8aNaMJbOVD+NyKxet6ZtP3uWwCXlkrI3e3tmZR6jcGmvOMDC
c5GpLYfcuy5pu9p8cWJMKy8eUItq5aqiwklJxCEAcEsO6CW5i286MCXjYs6QIHZE6WHR8rh7uVSl
OmEYsB5A95w6Cwh0Yvqci0DbRGLY7xdLk0oMxRPbSj2TAh4u9taMoEihuUbSBdd3USSJ8w6jnVvz
lOC8VoW4ZXdn6I0zmXmgITdxXZLASfCg91ZhkxKVWUQA2Wkon5fp4/Xvi/y4znkJKoGDR7IMRLY9
UEGyI/VAcG4C0s8O8528E4VoAufNg9zn2tiZ3YJAtJDL4WZs9S9NPjWOafedYPpb5Jt4GvXRyGVV
06B1We40H9WgYBPZwNSvfQtTG3bIGC7jQH0X8cbZwHiY+8RUlkb+0Zwt70fzqeq8wny4fmiiTeTc
RdXOUaTg8vVmM3ak7CE1K2cAyMl1KQLVMzhPUbdjjBkbYPZG8l2bPyrq7vr3RarH42F1IBa0wD6K
oa1T81nx1x14Q5wZzGHs2vhbxeOcQ1xEaZ2pyIWNXROYQE2pModEncCRi06GcwyL0RFLAg6EV2lP
eQle2Olz3YlYAEQHwwUOEuAwBzvHY9SsbKeaDgbA7q4fze/+zcBAG/AUFaKbCobyf/WkZJwmklL4
N9qCcafTnL76VptuPYhAhX9fyq+CuKXUw2JYgyHjHZXfDogf1Ze/Wwjn3VJZz9OGZUHs9CTPT3Sk
B119SIx3BEK/LITPVJtVOQ19hQJHfjJ8/e5fKCDJpR8lf3S7E+glhTzHv+varyK5KMhYdR2k26hB
DX3qSFrlNgtxhmT5n1X6VzFc9GOoar3mDPdftb7Qonf7HNMgs8DXiNbCeTSpANEyGRBuGzY62B9G
uisnQZ1EoGp8orpJRmuVZagChlos/Z4kok5dthG/vsHYRsFsLFBnyCbfuCrNo6rMESZ352DxC78K
+9rXnNEnvrxbMOYmir1/f/P9Ko87mInGC6iDkJ9GWWsf1e70kfXoApX7vv3Sg0BAC/JDxUpbjDmw
ETlvdiLXVsudGLA3E33SQK0xHUhQps66Q8upO3jErUEZF4h5o7d90nl72fleRHcjXe227+EqMMDq
1Eao6V+7+Xaynq57jI0A+ddtZap6Iadvx27NGTtO+6oddLzjkwfq5Uf2gJ/22o76//vN9KtA7mZS
J4ImLxt60y/UW5J5X1JQefSaQP+FC+OcujEZmM8vQUbLejQ0Bqv51IXW3niM3+pDjSklUVJio+r7
68o47442SaMyWFZicu27KMRAx/fI0/bkU+/LnuKUz/KR3hSC0vxGWPGrVM7n5+WoGfICqf+i9SZ+
/0V7mtD6grDisRUVDtkartgBDwBbJkAtX3PAvBej9UJM1Ukt2Fs0B2ZN92mrH1o5F4znbXuyn5bA
s12MVF2NTILjtyyvTB+S8R+BCQhMjae2QEp9tTILpgaU99lDD74XH9Sd9MF29XDYF3v0pqC0V/WC
S0B0cjyMUmIl0aImsARGrjDe5UHeIZmAQlKQBWnlJkKBop3kfEpXKHOZ2mgjwkInX/tMnNivJPhs
ujNDVsDE1I0oeyFSGM6/YJwj07sCmc6WpLv5W2R/yBJgZPQfqPmSEf/6UW7fq2dV4XxLXNqLZrMu
HEO6l8lxbr8OohZV5jauGQDnVnpTT+xRWjHeUN038Z1WYCpl/ZANftwW3vXViPSS8ye5mqxxzx4M
+ap7a69RZ40wyVvH9mPTjQIr+4M22rqhEVmzZZ6pUV/tQR5k3HADskyMHEVyl9phrQ7yLnezL9fX
tn1SP6Xxxawm7lUdVMow6vooqXeDHRrj978TwQWMiZlpUj0i4ViNsrJPATnhWpFUhF0spEzemL5n
Tvi8HC44seZ0WYGwxVy/7CoudeX6FO2j4AcbzxP1F2B7wb6ktykWeJFtJTlL5gKTOYWOqDbsy7Ro
5KqxQndVpdaults9uCRsUT1XJI/zIfUo0wxo2OhSLQ/p2jsJTZ0qe1OjSqD9Ig1hv18EJjnFlOK6
otia1d9iXfZl/eNIRaiPG7nVXw+O8xgGaFdGRWdaDz7tsAxyyY2fcwzRsYxuWbnKjgoCZ9G6OAdi
xGlpyhnWRe0qcfIsdjs5QhtC+r8nNH5dGuc+slZLZl2FMyyJ7WhkvV9q7e26ibHD/t0ZnpWPiz2I
teQUzzCk6xL4wxuNPF///raz/e/7hC9jNVSZs45NA/bkuz7a0OdHBSOrmYx07iDQN5Eszl1ggmea
lxlRAArT7rKsTmaeVqVyNGtxItGwy3UlIHwBa7YSw7ZyxDSJ3OySSD/NQB2YqCEIDq+fD5E556DE
Srl0OrLflhUFsgm6pEoSiBDcG7g7frVTMwFGlGrU6Pk7Zbdm0IS2m5yqHwOMQAIQHJJoQZxTWLuh
HBqCBdF48HOV+OWSiB6a2xHLWek4l2B29tA2HVyCHC7u7DECDMm33ho8+havw4tPd6lvFE4sO/lr
8XJd40WKwXkHZNordNou0ELjtUEEOOePmiWaTRIJ4T0DzdumHqB9VModTdo104umC+IJkQzONcR6
PMP9sFTURN11OkXrx8kSze0KhPB98boU6ZZcrygkyWEn+9n0ki+Cd6Ry/cIjP5oWLu4hO4vrpGbc
iPID+TqC0wXzmX65V707BnvB2rzTIAu1J3qneWZYedrusbiLhaQ5oj+DizAG2qlGomOpjULujLl4
MAbt2BjrLo8V0dSfaFs5t6EuWmoPC6xsGU6N/Grln8xBcHOIRHBeI9OlaazkH6gUn6nxqWqe8uTb
X5nSj4LJ5cH16I/LWHJ6mppdqlZuVOhhtGYCl7TpLhRVxn/A59J0zmKNSllVOsNiG612U/OmUF4K
POeqr3PiZtnr9TVt5xgupHGmO8sT4OUJ+rsZ90DhJ76CAeGj9CPzVrP2s8c0lG9F6FkbnTmIJS7E
ctZMNM2uYvY4wKQpI5bVJOfr7BZPyGschfMNrDnlt6jiLIwvminxjFu/xROrPLFQurlR9ksAzM47
0W2yaVMXgrgr357mijGCoq6JWBlVVDO+mTPq5JbgStkMLS7kcLYbrdoMdj8AXvRT6a7V29ofY21y
6+o7EY3HiZbEmW66RonW6iigRvluSVWHyG+F6sS2KIDZTq9drIkzYJ2AKlbXOhAAeP++eNIUvfEs
JdrtVTT7esOL9kGg/GyfrikGcyoXFt00VEpQ2GKDL/Eu89eX/GVsUbll3APFS/n1ujjRVrLfL6T1
el9rRglpOSDjllIK03XZrxUyQUsvmq1lu3VtZZwTGS3VWCUDyW0j21G1dzpJdFVuv3QuDozzHImR
x12Uoz+m90Zv9YiTZQ4bI7PuGJddEmAa5fr+ibSe8xmqlmoKGLDwUpxi3+oOpnHQrNiJl2PTSe5f
yeKxXpPYGs2uQEGlM+IHcKW42lzdVJPm6FJ71M33RVDnzTQ5z5HoRJnshMnLgKtn3VcGEuaNQN83
78gLIcwcLhRwjiutJYy+IUcypg9WywOazPV9E4ng3EUBPBd9bccUjSOHNTdcLfuQ5ERwOALl5jFe
q2zKEoJxTU8CpEtn5+jeDK4vY/sRcrFVnGdYxqQD5d+UetHNfBrC8VgXjvppdhcPVEd7mvrX5THV
vWKuJucaMKtmTaRBAJ2W9SOQUkNznQ5jTkM5Hu4N3XCMnByaOAqvixVdw3yhWmlWWVpn5pL2UWh8
b0L53iBOc7IC+Uv7v9fdf7nzTc5hGHM0tKRFomJQHkqSO4swdyVSDM5D5HKc20AoxBthCUzzKW+e
r++XQLv5KnUF9P3K6vCkHzO84FYzqCQ0fE3R7rqYDSBotlOGBkZ4kFZYCqd9kdFnBihkUg90GAdL
V160CL2aKt2bY3W00KQvZcXgaMCZsIxeIHx7D8+yOVVcEwNjT/KKyMze5+QhF1W1tr34+fvczZRp
etSmDKjdiF6ouq9WzaEDrvl8coru8fpGbp/XWRancRFduoYaeBREchy7pG5OA6ArMQUT9QJLEkni
NC+eRhpbMU7MNAneBcPeIOqxi4lgQYLD4atl4OkEJMuIa2JmZD/1nWE+Xd+xP7wHfm4ZXxwDf58k
xTNi5eVQgTJgBHBVc0MDzWtO5s3kMR6o4UUUSwh2jy+YVd0i6/PaIZToQ2sJm/hrpYgiIoHe8cUx
ac5nhqgP29V9mQ4uMWrMaYEzNrIAcbL41/dRdFDs94urVkFqf04ZLIJKbg3tQ2YLzolZ4e8XxvmY
2I5efH9Jm9SYWDJ7ArXkpMSJG2egq8jnyB07S9RFKTofzicsetSbXblgKqWIjlKa+/FQfmwTORVE
eCI5nG+QKcEZyXg/6Ua46gdNOqjS1+sHIxLBuYSkN/KmjuHeEv1lmMJscApcRddlbLRO/uK/Vc4b
SDWu1RSg6kB/Q9xd7yUn9zDMkB/B+RFGDj1iXPsdM/W/COVhtiMlGY2MsHxz2TmqcaMoq1dR0fSA
QLE1LlBtQcBJDQNRf0k+0GzfloIYVfR9LkZNO2L2OqZuPbO8qev7shekEQWGo6m/Gs401d00FKyI
px/b1i/XL0N1R6V//k4DNM7+pTJpQTqLSGRyDTQSFe4MCnMajO4SKF5jheANuc0CIa4H250rboGf
KmnNako7A90UDCNqfkr84sb01UN3j4HUo2h+UGBKGucV+jGrWgnshJ5i3avRiGbNnTIuAlsS6QPn
EiotyvWK4ArXhy40JRK2qygjKwq3NM4nNIqyzIbVFZ6CgbshnHdd0KBV6f8BC8ms49r5cI4BM28y
UXRod77v99VD5H2NHjHkibELUW5j+3Bsy8QwEyrw/MRiXuhJ0lEd86tRuE6Lk5dfeipoEWf78vtq
zjI4JY8Ss6lA3QVfML6WtPb15jnPV2etviadBzZsgSr8IeNwlsfWfHHpxXHSZBp7JEvz9GSas4M+
Bmce9LcsiZ256G7UvPXHenXHNtn3wGShKwhirbX3BNa9fYznP4TT/HbtCdUqlCnHoN3jEjlY++5t
ChjO7CIqW28bwFkWZwBTHjW0ZwWcGJSOhdqAw1xwJf4h5juL4PQfxBxa0qpwVul++Ki40ydGBbOG
g7d4mHj9wHiikuB/5xBj19VZKGcKVSuTyFyQzanVf+zpY5Se+uXh+jldt4HfhhbLXre6xESQtNor
EKTVwDBUT+1EM0HsL/2zGfw2t1gtkYm3GQqWMvodu7Df6SHTBBFdnWg13M1Y52qjGBRBRW5afkb7
MNG7oFBW/+82jbsgZUsZ9JhBQ2XKQbUeBvV7VL/8nQjOb8RKMZKZnUsqSW7XGLe9CkRDm+yui7lu
OQqP8o4+RkIKG2od0e9T9zpSUf/bdizxnworMucGRjXqer3EbTutn7tydfR0r2CkgAqJx9ie/6Zh
qqoCJQIYYTo/iqPTQZbLDv5GC4Fg7Ef3+oc1/LczuttNO1E3/qamXYjjNM1Ok0nGOD1ahbPqqzoA
YRK4sY6xinqFRXI4VcsNg8R5iUEMYu3p9NXQXFN0RYlEcKpGxkimSonuoqU49HUemPPeytr3mMzF
frE/4uJeyoa2ULIEbwpSPWU0cVbjVRLxMGzq2oUMTtfAoJTm1gKbQbOUM6JXQd9r0SfD+nbdZrbF
GKaGRi5NthXOK08J6nKVjbqBiph1wbxmhvSq3Kb4/+/XJW3nHtWfovhcBpXLyhpYLqOgbr23Axqg
9Ni3AKsv/x+luU1ncCGNe7dg2qNBJyfyGmt+KqTvjSEC89gMhi4EcEYzlrVcaj12bh6GXWl3N70u
uaCUvK+L6VOdk+cqVd7j4C5EcvaTWiMa8yjK6gBQLdE6oj5fPyKmt7+7nfMJccbTSd1CFgut/Ml6
p5pPyhIUgyCEFIlgv1+YTtHYtVlS+Oi1OI1l68rtS4YmwOvrEJ09ZzujBeSRir355OxeWwJ7FMQZ
LAS7tk9ciFZVJU2A1geMtCh2zYG6Y/XPHO977XVSBEci0jL2+8V+gXHMAJsEHhB9JvukvSMdkO20
fV3eUlCrLfX++s4JjZTzBy16k3PKgCmpFeF+U70JoyOoCSOLhiYOVStc0mjuUKXHrlaes0wXNR1u
P87OSs6nNZK+Ww2TIWEbae/N9GRI33J6o6+eJX+01qM+v9ayIEewXYvWZGLatmbCCXIHqjex1WuM
XXl+bXaMmB54wbd1Ba5P1IaBkZnfzG/XN3pTRS8kcudKonzuMCKPp032lgPbyoy/XRfwhzWBNBeM
N8Q0+GlRBWCILZrBWFtd/DkK1R316h0gpJ3qpAXlIQlEzRDbSzoL5KyOVHOstawj2y7k5yQdDiPN
3OuL2vQeqJL8tybunNrI7NElj7dRpbwh6e5UiS9VAovbLgVeCOGOJkuMJmnLGZlif8FFpfjxoX3p
nWKveMqLqFdFtCLO3vQUOlIlVeol+b4wfQVdOaIMm0AEX9qWzAFtKj2Lvus74FrY+UFVH//qXPhq
dmmblWQmuJgUeaejxmPvFxEriuhYTO6+zTSlixdQxyPVpb5qGBdEMyV5kNHXI+1HyVkFS9r08Wct
4EkihrUvbDMHlI+h16dsrlr0HZT+pMXHFiCRUgSy7et7uD0CcCGR2deFq59kVVkwCI9bJVx8wwUh
OoaIiInuLM0r9gwaOH+waydvwAF4XbRIQ9jvF5L7XsWkQ4K8Ds2Vx7HN3J7mt0XT7q6LER4h5yGm
ZqimVoWbxW62+zJgMMTmM2uVBxiT0B8JxXHeAkVVUOnM2FA2kMKYUeKbIVhd1e2RjRd5P6E0zm3o
rY1djGa0sheBSp9NyUs6y2uWGxZQUQ2I3F/zPFzqpzwSjXBsJ3QuVIfzIp2hWUY2NyjiuWuggH2M
dZbWO+kGGCUMRemfnSLo+xA4e74ynkpTalc6ciAKZhCWZpeNgrZZgf3xxBGxahl2MWPrSJmhDiVF
pVtqOt3Jg776Q9lPzzSrDYEhiC5Ni3MyZOjJ2JR4o/w3hpOCuNiZGb7HClopeWfrrqi0J7A+HnW0
MYxBqfQh9RbFcmokNPXVsdLP122PacBvIetZQ/hpbsM07cVkw9bLgRHmWns1fB9hLpJ8F2I4T6Ih
oZEuJYwg6ZIAGIO1dlNrwIVtP15fjsjaLM6VgPvdygD1gnfEI7ukwVQaWE/zAUM3ntiTiDaPcyRT
VsRFruI9kZ/GE/IKRzWsb8VswyJF4DxIVdQ1hmERQFFrP6wHWlKn1wXvL5Hdcp4iUdMhagqkYLJp
dCZ7lyov109GIICfy5OjBdBFKyyoqR4X61lNRScvOAweWnKsxyieZfi63rNCOjrxjoW28U3JcKop
GkgNp9sbu8yzCoc+i5C52RlcsSObcxBzRYm9TkjKZlLsRkrYjXu7edC725U8gXNEFBOwz/0uDoSV
xMI8icw3MVRRP4wkBphE5yv/KBgUUG1vPAA1AK5IKt1McHjbGngWx4UgC/qMtV6D+RbDM9HvrOph
yARvLZEI3kNM6qpaHUueNy3GOoIEndOWCE1/+/I4r4PzDpZEulL+MYGzqPsEU2VdXnzvbG1XxqM3
J+8Lf8/iOP8Qz0pupax5tG3LF6CSTk5L+hf0BPjXbUu0d5yDKJE615qahRjr7GSj7KjkyRaVsrcN
+LwYzkPkcxGNHcWLZJ7vbfKZ2u8CSNF+CuAf+FXeKQ0Ip1AIokc7eejkwBye/mqj+KaFfqITxpRx
IGu7t4x7VXmQiGBs7Qc8yW+mqcsaqOEZJQ6PXlmpqQGEacxs5ycrbHx4IhUoEcUhDbR7ZqKqOx5Y
zIASocfqaaLy0HZ19OIP4FxRnC4pUK3xTo1u2HshD9JHyR0C9UB3rbscRWGKUJ766yshtiXVpCWy
XrLpjl6803zGbVvpbnGSMesqvYlC6k1NvFgg543mFGwLU4xRFSt7SecPnagiuR02XwjgfFEEzsYZ
Lzn24op3nTt8dyJveWOYu6wEKqWO8YG85/69EMl5Jo3OLcU4OeAvgDreaYmji2LYTSdxIYFzRlq+
rlWZUdbwVD1kyeJ0/fhGhiZ8h4ldiOF8UQ+UqyGzkF+PZmOvjaAOnZZdR97VIXYhhvNGEenA9krQ
iZZ3D4X9sYhvtXdVpc4i+BnAKE3RHkjhVTXjuGi303Jbpl+vb9bmfXQhgitGrM2iwnFPqLIo41vS
5L7cAW+oqZ1GWl1lNQUT4hvIugjDL+RxroEuJakmFe8mIEofMr96tjB3mt6VXxgbKSOV6b/n7uBi
mEIXeN7N6OxCMuckevA2R2kPyTJAloYwC+N9s0eoLFjhtmtQbUW1NFUxDU4turLNMV3DXMMynaQO
/JazMB+zGXvpP2XweTMZlUq1WJGIrvw5kP0OYFHJjX7DpoUkrxJcJ4IF8Rm0JR2LTGKoIBKQlofP
aby/roHbXuG8GE4jZB3A8zFG1L0KFdF20vaxoh7izHyXVziL4Y4fCaxqRH4Dz4uhRYhcedPQeGmm
B3+3Gu5maNFS3qiMujjtGsdWP09tA5xUEdWZaM+462E1STLIM6RY0Smz/Vo6dYp7fSGiY+eug0wp
67FlQLayferi0BRVkUVL4C6DWu/kpG9GgHssx2h8KpvbVTSI+4e44Hzm3E2QaBjUIgWSvw1QiAq8
UTDTB74JzRt91UXj69ui/aWWcdaf07WNZYZbT9fHyPoopXuSig5/OxV0Nn8+wzVWcWQTALp75G70
JAdgXDeR1wXL6+yzcC53RUBc25fEz33kM15lu6Rd0SFdaaR7jNe7qr1XyHBjzPdpVwv0junV78Hr
WRbnDvKl7OdsQe+wrSsOVWWHqAW4YR4apRVIEmg4n90qbNku7RQIHGB2cmw5DsqoEYgQLYbzBoY5
6rEOB+qpauJQsJUk5BRHz7mwpMau6Wu7xjmEWo5yyUSTBPrmAHC+b8JGcuhHqLm/7BQRb6RoVZxr
sNGSpRrgwgTCRwag+DdDQgepAshhoDRfd0LbRd8LVee8hF0tczaouBw0LWDD2eNOrzAQLr9qQRtm
IsxX0cI4fzEvBo1XRklkp/KdIg2HuEjvWyV9WagIbE7g/nhIKkwdFV3UIKOm2Y9p9GTHGPaVvl3f
vW0FN1XdtohJiMptHlgS1HpmDMfS8q2JPgP50/k7Adx+WTGZ6MqwPiuMigKpKdTWIbguYnuAQT8v
gvOopKNTF4N2HX3KjOiN3qH65Ml3BaDkUkCxRq5yQwVOfLvQf5bJ5wHstVtTm3UTKyELFcfdEJgH
gBG43U6wOsER8emAZBhN2v/LwRbvlps0SGWn/Gf0UYVyMa4PBP47Edoo27DfXcXPDf1BlnVRUkst
RPYtex6xHtH8LgvZVso70dK274yzGPXXN7lCy0rvBnb32iA/HwLQndT6MZaoMwgfliIl4Wcc1MYu
tcyCIqLjRaMuq+D1X2xXedS+RqXDyFLbMA4mEQDgthGf18h53XZW9VJPkWiR5iDTHwflJGdP1zVE
pCCcr8VRrUYtoa9A7g2P5LlPLEMQgP8hnjgvg/MTWheNaD9B86gWqoH5lXjNgzzCywLThrjDvg+n
zpVFYGvbReULI+OcR46eLga9jyEhf/Entzoa4YhBhNQbnd7pF1S1+ltEAL5oMkW0o5xD0UH3bkoL
jNuS8eAFTHn9fP3IBJrPM2m0qDNZSYI8skY1YBAp07OeGs5K9INKXxM7E0EebVeczjupc2/4ZZDk
RB1Z8fqf0dOD7BA9Sc+sl4YeQJ0gSBMJdF7n4rMhmzHmwTDeMnTlaunHSJu9dSwEgdOmFEM2bd1E
GKbzDdODmVsqXlBQ+/yQDvfNcrQywUN9e9suZHCmFYH1oa/TASXwU3tiRXjJNf30M3sZICf6lwvi
bGywGEukjJSomZ6GInNGoLARUTJng7ML2ZWLJXE2JeWDOVsRLst0rwezJ6muGay7OIQaOtZTVjkM
C1XexRidJRKAMUSr3LStC/mcbcl135AxZa2tsvktzuvHas4FAYFAM/icmIYpFGOpIWKIb6rx/0i7
ruW2lWX7RagCMIiviCRF5awXlJyQc8bX3zXad5vQGObsY7+5SlVuDqZndV59DR5U7joDevG/WMjT
KT6c0pWFnIrF0MoBZYBGeFWWfUHQf5y8gkua4z5tAsVKDvOUylRNpkZCByXpTauoMZeZWU1TOUb7
jHy2cx6VOFfzESuvDqVJQjZNAQ6ldxdNCt5txeQch3cz9BesJMzjEo9GAuUrquup/xEKh6TijWfz
TkF/w0qGVshBpTeQ0aPEYI3i+Byo//vaD/qIFNDU65oC3ivGcxGbPldQg6b08vsSG0eG/EB6kfOx
tnXsJIT5WEYxwwVrEXw2eYnFHy+9ttMGHztDz9/6diFhdRjmg/ViGckKTRX+w2XU2gQJAskmraX6
IchxtBZ04elzKVrNHyXIV6IZfBWLOO0L5F+cIfMk87VI93lzf/542+pw+oosqmYmgGbUEcKrxzrD
6pTh23kB2zp9EsAAKlgm5ynIkTTGsLZl6q/VvNe5biTvFAxqGomRzhmBSa1m8TAPzZ3S81ZLb+fd
T5fB5owSMRgldUTOiI7jYtkzQpsObDL5Y2wPrux0l5Ure/9lpTv98b+C6c8vyOaOat0w1LSDAg5x
5BZis+viZKdno6fFpZXGYH9u30Nd8s/fG/e8DLZixK5tuhgpq85JrySn9aXSoasUKMVl7nXoPKO7
TIsjvyWH9+TYvFIxqeowasgiDN7olrve7fb9JaWjih9QDbAXLMWpfIPjX3DwhO2iGkVp7LIa3fFi
mwHba7tqM3sUbieNt2h+O1xYqRIDKfGYyUZK+Q2bF8Ovbmp72qX2fA0X1xYOYLbz1T3nMrcfCDrF
dR3NdTIbJeeCpMp9gFeo3/d257TvtKEmt007bOhKbye85jky26b5JJFRn6Ar9UrVkTqJZM3WwtBq
07d08rFxJisXjingnY6xN0OgJqXWom0oqS/DKLXC5vn89+Mdhv6AldE0lrqM2xBvIe7x7ILCxaIe
7Cmedtl4HYjcQY3tF3/6dox+lDWIE8gI0zaCYlb3lAOYc9H0GV8qjmZJtjt7/3QMZ3b55fxBeV+S
sThmXIhkpCBXpsQV9WbXRLX7dyLot159yywOm7HJEfIP8lOQfgkNTlTCuyvG4FS5IegiNZptpuxU
9X0usfa6EK0gyq26+NuHRa9ydZqgSoggVtCMBMk1cjHsTHc4xHv4B8gbS/vB42WFtksy2k/lYINj
BVk1JKqR0JXfCsQo4M99jv3iR++ITupUl9xWFI5KsLHx0IFlLmzoFGHoaL7ujZNFR8oRDglouJbc
xFVH7mKI35iA0ykZ+JDToCIjCJ2xO3lwhn2eOoruUvNDYH7k3axbpRO5im7x/ONtM3ASzGBJhp0N
TRDAlTC1LwF5TZfBlo3RVlqZA1rbBhZZZZHokow1LIzqGOKydLIK4s/i2D6hukGOaPNxuovaEb3O
Le7AU7ij9fzo8EfNNyfJbAQYlIIqY4oR2Ey+NMt1wWsz204MrAQw+ZTJUIwlDcG4R32lyE5d8053
ewf+EYg4eM1Lmx7mShijKpjV7bK0gX80tT5pb3Qw6y4cWOSJYJRC7tD4aiSYT8lT06/q6NBrjdvy
mQo3lW91FMbOLLE0TcKCeDYSPO0gHfEPZ9hhkaYyWos/OuaPxEodPtft5htfyWUMTq0SOcPAOnyf
pbsxB4w2mDyquO0XvZLBmJbZnGpjzCjjMjrMFoe2XDQd4o298P15dMQj3QctBLucx7nB+6aMveni
QC5Ab4X5iRptC31pmQZ4I3RLnV/OG7ZNq706IGN4TLFGPCyg7ko7zsjO2FPqCH4n+XaKaiWHwQ1w
I2DUusfrlSRrtmc3ftIOlTftFIeyEk2300GytWtYILt5K2zehgqOqnz8upXBCxV51qMJ0ouxORZB
tR/FmcOIvG3iwJaNghecVXAyfDaqralGitag0yQ69piUyl1sS9lpezqxmbnZd96IFFcec3M9GCCl
gFYt89nqXUornd7W4S62iyfBb3zN4Kb5foOQpyMylxiUizFUGY02fPOaMo0Uz5lloLu9w/4AHt7z
Dsg27qv6rKtFCdUcvupoqsc2dkdxGhfbq2z4tNzTbcPlz8OxbfyZjCYexP3IcGe7tH+tUHfpOV7e
9qs+iWBA38T6zVhPRohoniL5EcTtsf7F6LjTV/T/+SX4PqkiS72ErT1haNK5jcEbHNooFuzVq8Eu
94UbXvMaxTZd15UwBv67hWBfCp2vmIL3NHnxZQwi1sIX7poqmdqrc6di8L5vhxhYjEfcutV+car7
6UKwMyu67r3wED4WO1rwSx3BaXfxNe2IUbHs6eE8XPJukLEHadVrWKqCFzAZA5JDb0YrWXl9qfNG
ZH/jZ51UhUGTKsbgUk1JcOIn4V7yNDs9yDGdJ/Fab2zAiyRbzVNgZW71KL2eP+NvsPokm0EWPW/1
Oo1g0GkktziZM6CMejCxEnNBrNDCI6q98F51xtwe/Pk5UZzzP2C7RrhSKQZnikzLouifBYCSRz3M
yUJ/4PfUnmzz0Pnwxo4ovjoCB8K3L1c3dRXFFImw3HXh2EWFGEGTs/K1mEF5LP0I0qMw8nqdfoNs
J0GMFqGuC++cEpfToT5KXF7bOcLk9tjAUSp8sud8z208OMljlGmMhQLrbSFPCeCOZeFFNRfHIa6t
JhD8sgYLclNpV6i+eVpe23raXwkqd0851Zpfn+/pRzBatZitVpkKoeXmbg8X4DA40lHadTv9UbtW
L2l6ABmyRwwU85Jk28h+ksyo0zilDUYFoM9YVuwogulMdegZQeye/8zbTsZPMWyMOwVE0AsZvmKQ
7I3meuE5o7z/n41PsqYMjRKV84bciMFlySNb4aklW+Ot4rpe0P0J8/SD0srl7rTrBUu8n2w6mYmw
lefDcC5GZSKURDPrKOlRnBrLGww0WmH4noDF6u+uhX7Wle83N0KP5cQTYmP9YBK/E3jmlgMbKmOX
IimY0DaE4FuO+2sVY8F5XNqFPt5q3fP5o/wmHDmpGAMcRp0Ifdjihmp38RbZonPVud+PVvRM1zjJ
sAudn32XeNRCXNVgEERKjMBQKEvO4BGvu1l2VWLn+9pBjw+WAOqvJa9PhKcaDFooU9BpgYBbC1XF
MZp0B6ozWxay2/Nf9Nc3pYOdEtkMg4iKghzzZ+Vo0dIQkyYfnHl50/qHRXg6////eozP/z+jG0qQ
i2O1KIMTqdPl3IheqJCDIg4chOeJYfQiFcwFlap+cJJBuRyFyY9nyUlT3vQnveXPEI7T6CiOgj3a
NEDE9/lrGXOvCPWYjk4S5nZKXpWws8rIT/PXgLds69dH9VkUAw1qrIW63ooYLMVIUi7sx/yLWtyr
vOnjzQ+3OhFz/0ZUpElsQIzRv9fCt1y84fIJb4vAJ0M3JtGwVujzR8sBOEKahaNTdDWYSVO76YjV
cvd3bHiM9Iv9lMOan9lQqjjCOA/c45FO32EYWYLvJtyFvgZKMxT5fKToUIOKHs/r+KZWGBjvUSRF
V3DKzweUCnEKIz3DGwqujArkGdUVVpSYFciSeh7T5ebHNFTRBEstlrQb9O8rMK8mQ4uiYKL3VTlF
UdhGuuzlOffPH4neyS+KvhLDvKeib4RArpT+o/s0PfxLqMnj2tloYMSdreSwny5rB2PMq+HD0w53
mh26Atr6aVhDg7X5QsZ+7b87GgOsap6mjRrjCyYgACa7GHzgmsfnCuV9QVbrh1loc7FHJUh6Sso9
FrJYAVjh5/AOmSydPFeEN8W7CeWnb8mmC0AqFKHNFGFZWMx3NUmPC0gKz3873n2xOQKzA+fvEKvY
COX+47iHO9qcPmCttuAXyJsJ3C1526/rp8az8/1NNCWgnyKY+CjFCzUtdxjOsfRS2WPP6qFIROf8
ETkPjE0dSNocSEmYYCgv3SfJQxj7msLRwA1n4pPWmwzoarNhamI9okTiiWjaReLqEDnkKn5oPgoH
9fP5I21Urj/LY0BjmHUh0yToIm10RSsMtrxb5KpD4Vp0tB16oAO73nFk/hpyfZbJIEiqq3ooT2Pv
CLv2h3EoQC6pOGj0EnyaKwt4iskTxwDJ0oVJtuQdgATMQoq77IzjhMlK2vEXOrxWWp6OMBASjLXQ
jb3ZO5N8jNUrpXgNm3vO99t+zdgsgxKTKqlsaNCFfT2RAjIaR/Lqu2kP3ht7fO2d/hhcxOC/4wX/
v9HKk0RGKyelnouwn/uPoBydrcRB+NNTlh279DrFoo0j5w+5eUZTMjUQ9xomSPE+GzOpNrQB+4ZR
R6gUWyad28mJc14EvYpfDNlKBOOxkU7MwmqW4BR00m2uTK9JOPhxV82WEYt3CTEOWWVwCDU2pneg
+yuhjO8mBeDTTOeIeiJ4c3ZrC3fp0fRzTKn+2a2tZDG3Fgy1qnY6vKv0ic5shAfKOKAeaAmyQqKI
V2jdSIHTsyHJb4iKbMjsAE/dx1MV1QIK14fApw1V04Xplsdxnzrj7s+e9Ukaa9Ow8WSRAkOjOil5
sos5GE/+IErKvdDhLerdiC4/nY21blnfjMDleXLE3NeHKzU1rezL16+NfCtV/mzaSYeP2h11yXuf
43Qf8cbZNhKP9AcYBgF5hQaCSAbFDBmsfWExTHj0yQN5mL5WSEIknnpHpxx1V78KvDq2KNWMfqMf
eQWHTVhbSWdgTRIXMF+DqMPRjcsw3w2hbGW8xkyeDMYtwkqEeU4VxBtjh/WfTeoNdXfE7ibOs+d9
SU38DC1yPCmthG5mKE4w29qhd+urFsmC1Kd0RMReDrMz3nSuCH795I3XfrENbD/vkWULN4MwF+YZ
btKwXKEbXEo4wwi/eYUnAQyshZ1kxM1cDE6dINeizorupUWmW6MGfpVMbu+XWSlsWR8yu4rV1JH7
vdyNxBpqqfXOI+zWWYkEvhXTUE0NUwufv7QpLr2YlLhBTdrrmpOHnKQ05/9n2x5kLU3TfOomJ5j9
GCv5gh/nfz91RFgLsfr9bNc7IXqQhC2it1K8LtAgppVvZuqPgsZRyY8fek4Qe2cCiesyQY6CGP2x
6eSraHiZFdEdTeNKMlurmMUrVVqOg1nwvCOq7azoFa5ojEGqi74lUlajFnaId+mhQaUIIGIJDg+w
Oc9bo5e5Ck9luZUCbNKcHNPYy8WDltsB4XjPWyKIKMuaaZqiCkT6LKJqBylWENqA5mS3VD5J9xmP
7X8rdluLYHzXmijTEIkAKcU3Di0oM4ivoAmGhxK8kzBoHwpCrquq3juagulH2S7y7yNvv+S2DFOi
+2eQmWCRKFHrJa1MOHVxdTHqT2HsRvHT+Qe0+UDFkwhGr0VwO6kGls87XfGgmO/5zGuo3/SnyEoC
o75irpdLGy406tQaC22VdEnmV4JOq5jLGrr5wbABCPSLEhaJsPT7Zm7MqbwAbnL1xazAhT+8N7ye
k03rRE5CfiHe182+70wZn8xpjvnT7FaeKloYG7JN10ytHnHL8kh3lGEM8Kq45L3S30DRz0OyKwaF
UG8nmbr6dXqfqw+ifLGAADZC63QlfK+iRzPZqcn/zKeii+szM2piJkGijznSE0YdxcdsJMZTCyIM
77wycq6Ppecbh5GUdYGnK2GKfdjH3W7k8h5vKvzq9hiQC0eDSKVg0HB6dufUWtDlEtuU95iOEsw7
444XcG4C0koiPfUKVks5Qd1ripFhPHT71tf2owdKMe5+G65eMMBXDRKG5UU8ZfBdYJZ42FUuuILo
5m9OeoBCG2uQ1srAQF8wSWZuZj2aC4OrPMNWpSa0SrnGaCBxm+Db3+kE49fKbaCa8YCvR7CyM6sn
KzcPItz581Ik3iUxjhAys2O71HAk6sgWZ5Sm0CwXWS1awGdiUbcdPbC0Xc5wxyPlROVVeTcT4KuP
yo7v6ybql1GIWo56HT0Evuiqu+i+8oy9cr9gK5ZFJzC678I+uTQ518l5deygQh/msyJEtIoUXDXJ
tdzsQuX9/OflPDp2fD/KxGJJlXFytF6RvSYyRs/oeGNPVL9/VUva+4DpHENhtw60cRKG+pAOTkD0
yprkcXRNRTStoB2fzDJoOMU3njhGMXNhQFmuR5bdUL3S/FFJfoUgM+AucNi+ntOxGM0Mu76RwwzX
o99rh9bO30A3fKPbijO+1A+5Nz6j54BHy7p9X//KVEUmANNHY46MBTnHUD6IYWKp7dufKMRJAJM8
yjo1U4ahxcfTLgzlKtM5fNoyNUi/VwZ4mp9Bt1mGpFFaOM0Y1LeTG/qe49v8gCHm/FLGNA7avbGX
6VhHFnh0QLOH143SEq935fzdqSLj+0Qkj1qhS2A2xeuueTbUu3lsrb/7lIxBM7Mq7xsVemgmx3F4
MAZOuMo7A/37yny1cOZD0cAZ+upbibby5VLjzUptG5STNjCWy0i0QaknXNZiXqrp4zjeTuKtGL3n
IOc//7F4h2FMF6kkAZs8mt6pwrtJ/9rOtc0l9jgPDKrIAIOWG7UECqDeSWviEuOt146hIthiwAGg
zTwCkU6fjUGGdJjmvJM76ln/Mx5pvJoYEolvBvCG8Ng9OV+OjeSH2pDTyMSXC8SHNDhmxfc08M5f
zm9s4M8DsdG8NMZB0IZm76gy6BSbr/o1bQzOro0brMS0073Yf0yjGN5/GIDkAMbHx16p+TgPMekT
3BqBUMWWdumlaUsHzUMi1uO1Dm2m61dX9/H3lbRM7otsbuDDUx4RzSa7AAwi5BJBq5ciOSryunx4
t8eAhKQXtRwKUu/kueF181Fua2dSODsGNguM61MxUCFNAiEJ+FidCbxXyndsk3G7Q+9hAQao6xJs
aY2+5184OkMh9AzQf6SFV19STZtlmTIkmWm6PkCpatoNlnyvoVaFvs97HhGRzMEqtl8gGPJgMTWY
Y3pzio35swvxG2g4XPkaL95W32Yvu6Net7ovXkRbxK+qL+addhUdebDJA4CP97Q6O/K9griALuv/
ASB1w++aQ/vdcs+84XVKbxYi17fLwI086b2qSgTY6Sye6sVu4qS+adM2KtHJ3BGzd+fvluOFfATi
q+OpCElDYYJDVwiXArmW9L+zbGwFq6vA+Srm8PnVUn5Pi7L1oqZE2F5Fsnv+JByT8OGtrE7SDWQe
khQnSbq9ID4pimqNpKW7dzlxDL2DM6/howt9JSjFCJgwpwKaU7UWRIS5JXfXUX4Qh+eMeCqG13Xu
ficOtLBNaCkS2QPJUcMi9xeDQ8tYaKy2vtdfezrmjKrZXzpVbA5xKRohiSpkCXq9tY2x89oJK8IH
wz9/ZzztY5ySZQnMvJAhRhXyW5GYhxBEOOdF8D4d442MemyEfYS6dyY/EcGOg8xShz+K7n7aVJnx
RvISaUVVR4Y/K0MbyRvbUL/HEke/tw/ybxnBYJej1cZgqPMAB87sFLcV8l3Txm7RD5wr2azxndL9
hsbcSZ23fW0USL0RDC5c9T4QyG5fWsEyKpAFDW4IGqT5C3nFyoA/uanTAZmb0mtRT6YJtT05a6yA
BA+p+s3U5a/npXDPx1xW0SehifQ1zV237xgS8aSL9NHEGKf2ApLpSzgjYIAQObHSNmaczsbgutkr
QSuLcCPj5ikUHxOwMyfHWPg261+a0MvD1/OH/IDVXzHqpzyWCHog9ZhIEkopo93EluCVPxrZooMa
pS3Y3WE4qH6yM6xmN4IbtnQqn1cqpZd17gewwWeFNVYiyBkcQdKsigCUMUJQxJYcX0UCj02V8zTY
PWsliJhCRUGkm+XNt6QBJ3rZ+sqc3Z//qjwx1E1aAf8saYVAaqCV2R/S6rHo7yKwFp6XsY2Ip4uj
f1/JUONEmEy5nRxSLGCGredDKiscuOLJoOdcydAaTTayapoQoC0WuIZ8pQ3/KJd9OgYDInHXhRNM
P/Ln+jNpwXAy8HI2vMtg0CIyI1WfRvjBpL4OOsNK8itF4hGqb/sUp2MwWCHKi9IOrTY48vgmqDsp
w1sqL+aJU8H9jZN5ksPAgzynvakNqFbDZ3EFC72596mtYxyv9opHXq6cBw4s5Q+y/0WB+R7aXdce
CgzKpbQLB9O9WG8Hx0K3jXtUwsuj6CRueN+AEsE9r+S887LcP5PYi6OQ4Bf8OzRdYwAx8GiFAEN5
HBf0N4Hgz6/LNqUnQT11cgbEB7UEFp9UoCPIbeFdscIbdDdwqSw4SsPS/Exzg0kmBckcoTEf1XL4
VlWxjTWQflMof5aeOB2NgQuhQqNdN5n0Kg3UWlpbArvp4utoNQVhDK8sxnlzbG/1hOmKwsCJHDN4
mL91otvw1rr/Jrw9HYgBDtHItJzQWul4IF+hlW56i5qfXR4Dr3gPUe7LvvOa7D7CyTO2ip3LVuXI
LLOANqOA5LS/qg89GPpzi1I7iI70XfPmXY0GaAydc3wtnqYw8IL257Lq9GDAGo/xRqwQ0Y7SF2NK
vbz83/cw0eLi6bsyCKPKC0mXHvbYGN/N5LoWb2Sdk2/m4Qrbi0bkspyCCMGr7Ac+FqZf537rtRhd
DG7oWPYHCb0T3NVe6mS+sOOWdzh2je1Oa8KmyMISbkDdWMWeTj5hvwLFM/FriQH05pHfoMl5EWzv
9ZiaQ5SbMNdV9ZpUz2l1XZHnvwNLtuG6FaSJGCOSz8keywp21IMbDgVatMAE7fEGDngHYgDFSAMj
EHtEGXF3FMLXurnUePyqPBH07yv3Iywa2VDivkc/0aWpNHarfu+5DOS/yaT8VHiTAZI2Fc18QA3/
w7D1tyHIwZ/j/eg0VuLOz98yTlKAp3uMOxLkS6KDgBJPua88pUZyKOfVECkanIEpk0GLSk3FcpYQ
Q5Bmn5LrMt0XgYuNdMrwTLL9XyodgxdaHGCPCG1aK0yr2hMndEGr9h7vMSYEgiKeQ0C/zu+PZrK1
sDxVq9bo4FlnE7ZwRLHVLdfa/I0UF1XH6T0+r32YEvqsfUEjTgVKWchsFOnTMud3pEqfilnlNGHx
TkRT4SslT6N60gMBacMJtONTXN+Y2FxZadXV3IQXacnlPz1vSky2ChZKZqw2I+5LTu+xXaZUI1cO
/FEOvfOKcV7PTZHBBziqPRFyZNmM+H4acmtEx+95CbyTMPCQGyGZMhEDkQVJ/boD7Z3wtc1Uf+Qx
tvE0gUGIrit7UZGQZQ4KEN++tuZ7q/MWIfBkMLBgpE0i9nQcqNIXZ25rELnqdpPxNvudhwaTLYeJ
nbFEwowpsSU7llFnDdq+yZH7VC608W1OeRU+jv9u/lJa0fKW5CkiSNlXQNJT+sYRR7TAOGEXXAZL
jsp9IP3qKUlSV0WdAR9Xj2vRrkTt27xMrXte6zj2wvxwTFdSlLqT51Ac0JyC1VnI9qMvpfRTt9tp
14JvPGc2D/O4H5HRP6NKsXF4/JjIoezsdADIOIJNApUF/ebPug3+NYcmW1KZ+qrOxx7Ha8MXBRXg
kGcwqEE4A+FsncQIp6acQY7mVC/p+5ts5+4+tDSQA2CUFWuV6JwRWOfhsxSPvHrRdoAny7QlhRBV
ZnvaplzMdCWA8V2ue/cfHiAdfIWaNaNmgoDS4egKTfT8ctaVPAYEJfSPp1mMooZy2+z1XZxaGuLl
F+lAazTzs0C4rDKbOLKSSP++0s62q8A+ZNLaYnYflXvVuE80TpjME8GoY4jUE4kjGMYBJG3jfilv
CC9Pvq3yq2MwcBii/qMJPZ6yMts03RA4oQ9mL1DfJhexxwuvuOIYj0nO564okWz4qFtKDlp7nWY3
Hdp97mV+y6nMbsLU6myMx5Tog7HEmUpf2K0+fcUuBI5h5Ahgu9eyeBbkhdZksuiuVq4iXmmZowBs
j1o0JHOeza3mRPqP3Lwb5Dc1uzv/cjZt++kbsT1qnTiMhQS2PAddCN+mEQ0bxlxjc7xhKXPM8cC2
m6JXwph0rR7pXdOKeDODF91UXu5jsN5VD2jjdXm7Hbetx0oWgwhxSZRCJehsiPYytuek7nChY9cs
BhK/ttglmT3y1l7zdJulIhoWU9ZqIUe73yUSxbJb+83OuF/sEe2o/4FqjfqrZyBPYdChC9AHk0gI
dLMjCJec5ULE9Mx9vqe1g/K5+aNa0Op7MkBRGdhc1ccAiqTdt8m3evZClbdlgfeeWHSYysEwwxKj
GNFr03oZL3DnvScGEMIyKcV8wFx23xBraZ7NDB4Zz+5uC9EIyCNEkEew4YymzMEY9vD8jPYYa1dK
cMgm3kPavvuTDPr3lfFJhzg0oxKWYbRHt7oxxt2wQzmnddKbzh/GXcrbgfAbg36SyDxdYY4m0pc1
6sLXkhdfLBcpZtKSK8ppBvor7pjtZrAmn8Qxr5f0bdwlNLIOWkyABYgGdkFxl7Z7PeSVLbYR8CSK
3ufqW4ZVqTejivipH0Ef2Im70tBvzCoDL4bESUnwRDFPtm+7MhBIMYFW5FAmT0YUgtzyVZtLjhye
CjJvNcuyeVZCTOmYaOqwu152A13KLFGWvp63Hr9B2dPHY16shl2CWWdA2c3eiq8oGylSYfbs6Zeq
T3u35x2vjMk7G/OG42lSBKkErstYy7Pot2MvWf2fdUye9I/t+5vHSR4qFcxrBOkPEEBa2DdoiVNg
cb4f5yGzvX8K0VIto1w2lJqZLgCirYw9FnrDLQ//bFBodSoGNpRJbQIzhUOE+XJrrt+S6V02vPNH
2qB8RF57JYRBik4lyTypFW2Ymu3pKB+mBwRuj5Qfhfi63VHmDYQdqOmjjnZP3Mit/6TUSZBbJ5hF
EzEN+flFx8OixkITIvjAQkD5Xarezx9xUwVX/z+j9IKZZUSKkNVe4mPUuKVxrY778yI2LeFKBKPl
hZpqZaZDL0ZsCE2emppX3+ScgXVdyyVMC52gJBYdxx8VUvP6RRRZ8l67lw7VO27lEFxJnHiGcyjW
ncVxiBZMmIfIFi+JrjseAecmvJ4+GuvLBkEWFGKL1M4o5ocqGPeBGLthosR20sRfzl8QTxaj5fPU
yl2uwh528jHNLgLzmx5fFrypO94XY8xgkSuD0Um4JWxftiLlLSL+3x2DqsnK+FX9NMVEQB9pIN4m
YJ9PxNRS8x/ZyAuVePrGmL581mdtoiPLdaTszAqsWj3WFiw8ms5Nv2GlAszT1xMzatUFhFqVKNlt
/R6Aq1dILHk4GCPH9tFX/ov/vRLFoICU5iTBdhWsbpNDy5QfS+O9xViYpr+Lmj9LI+emtltwV/IY
SDCNsjHVGVel3k/X8u0l+o2PtFj/MbTl5XYI6urmgtzme3mfWbSsUmKV5miNO26ejHOZLG2ZLGVa
GxnwzpJjaoCpoACZr+bAwfDma/XWBF3OnzDHw6ycjs9uh0imJVhkgiR0Tm2XmlpS+nT+LfBOxVhH
8MpJwazhVJG5iyo3bC47Hpk0TwSDGlkiY1siHZJA0F16TaYktrK0vQ0gVtw/OY0GVnMdaTidXctY
hm2giGoBdUEw0KrPab0PqpfzMrYDekUUQfsBHjuEO5/hIxh6AVRysPUTKCZzFxQk5gXxJ7dAX3Sj
cWzW5sdbCWPAUJXVRi90dCPmmPm05DExrSgIw0M7CTxHfXswciWL/pYVLpJYz+q6VGimotlXRxG7
JZANdkxXdQMnts3bwAIJx6G6NPd/5OCuRDNIGTb1LFQRXOrUDO1YdPPCsBtekLqdrFhJYYAylUDV
aAi4uegYX1Fa+MARMaJboyqfejzA2DSWK2EMVCpYzxTG7TI5o3HVa54gZlYdXP6HqXtxC5NXghiM
HHsBRI0BWIzItXEgO/0u+9h0xR875ugi27BF5KgTBQEj930AU6buehlrVaTd+ee1af1Pp2F7shax
lYjcgNsnqsWDPKp2IRFOF+x2p81KBgN6gVZKlWiGVNFHV3YJ1vz03+PL4FjuaecXOIu87FDYvFEg
3vdjgCMVwlhuMNHvTMuzJGPHTvOghr39d9+PAYwQCy5TtUQ5Z+j2unohlRxA2h63XH08BiXivh37
OkLfxPCSXmF2+SL3yS66zpz4LXgIbtSr2hH85ZKAWri0+wsBU1U8tOA9ZIOFi5wQQdDgiI63UY8u
nwpFqyW0ZMGbXNUu77lroXhXxyBHZyq1nLZAjtalHPcJYFF8TeCAYMcKZh9AN/UYNJybpP/nL77W
6kMzAKIZSqdFdHBWal/I6HeyKyuBNeZeYXCcAN6bYxBE77H8WWrB2xGKu274ri1fz+skz2SyLVlR
HDdBWgQ0L027OEof3toVDYf/kPgMvFz/mme2/cpczKkgGXwAEQNSTnajgB1cvClb1/TpND9vMutj
BuXMNbG9V6RftM7QGvQRuejLlSPbfNEvenu2c+x1zLzmQrzuj/IRXvLgSu5Rczp3cbUdulc4+rKd
rlydnHy230qv6xoxkh5Upujf/Vi08mY4063qlzeFi6FnjnfOeRQsPWYwpkQSKpqvrGMo6f1cwi8G
Rz9HeSgan/vADOAsXaYGUQz7ZjzOjaVhYQ3I89xaciZ33seexrMOtPXmV3lEBbWbDq5gNmKXiipe
klRHkOGDXMMJb2UV+SnNAnWe1/PGabaf3kkYY4qiHs6caqLRbawTi9TglPkjphXlJIHRCuwhSSSB
ciV0+WtY5lbcvszJA+eOtrHqJISxOmRQCkGSgCDx06w72YOGrsfuGXzv2r3uR7vucnRkR3nmr7Kj
IPjrZWnIemGCjxgsq1kvdbkeyfh+0ngfl/dyCsbU4iZpboq+sIKKo/EUCM9IYzOkYiP1fSoCWxQy
2VosWWo0XSjmYA1q4Uhhf0yC7i4lvIfGE8s0i0niHDWyiYc2wTFHttklYPGVdzwrt/2ef37LD6u7
8v+zhcim0kPMbF6NlZcJN9qfKeNJBKOMVaFrxajCeYgV9PMbx1nAHBzhpEK3lfEkhFFGqW7iVNEm
vKklLhcvLuT4rZuLfaZHXlnqenZTmKlu8spF20/5JJbBKc1Mk2gIITZFx057rZscK/0bK3oSwHg9
XR4V6MyG9qXpjtL+CK6y12e7eheR8+Apw5Y0SQJ7G12gKBHCllrnWTeyxYgpF53wknnDlyoCk4bs
FW7ht7xBz41n/EkYvdKV6qVtFC66Bq/VHAQ7SWQvCKX9WJQXWmpeZea8C6ach1n0czGP+ZNMxr8K
tCxpxmoEMvkRXvBgRTbG2O3+tX5pj7RlJ7hCXOjw2OS2Jv8+yWW8rVkMZREGBoD8gsTOXX8ZurNg
ZViMkd6Ujmhha1BlVZc8p3njVazFsvmrCLXFLBA6zQFxqt30FkFLVIJRuOT/SPuS5bpxYNkvYgQH
kCC3HM8kybLkccOw3TbneebXv4T6Xh8Kpg/uUy8cXihCJYBVhUIhKzMPkkSwtzuh8MoWl7DSOkrV
uVdwhJr3avWh1vzb541oLdyp2S5KOtQl3rQx9+yu7UmVfrQz1EubeyqJnkr3LhuvFsPlLNnIpzpm
JKF6hKviEMRu+DyeFr/HIIj8FrLBV9bY1m4iIY2aRFUjDLesEC2Nm8zJq19q+OX2/omCm5eCWVVq
tJmMx1ISzJBZzwKANT0pALed0wmy8c6p8mpBXNYa5HVcJhXbJ8/K1yIzPmEEHyfz7AqWtFMmIk+h
XQpZQ12hPBhUM6JatyiWNEPcs/2yHsiX0aGB7PZOXznC9Ljrghtz3HeymqIFqBbLIsF4sT5F3nhQ
v5B/lPvi2AJ/mn5FEJefoydRE2E3U+J5D9pfOhDqfH8Exc6g1MwbozL+mkM8OMB93HK6YuxcK+q8
ZPasePx1e3N3v+HGKBdvZEkppWxUL1JOfXwf1x/7RIBbE5ngogwcoorW6Hj1yeqPGj5g914skrrv
Ite9477ZMLXtkkfsgdGZ3fQLI84bndXRPuL+7oguhqIFsZ9vArnJ67IOe5Cmr9WXsQLL6kNPBW+L
e40sdjb/dgYutmrQApUTG5LHvfoyRHZmk5PlV84Iru8isQ1Xe5R9dusVuT/7xX+cnRvD3HndS2Yb
rrWJ8wtmWgICPVT9VHeyNnZuu95O7ftqidwpjef7nFTjMKG8DsqqcaI8dRNIJ6KpCibW9V0D8u/b
FvfwHa9Mcgc0panc9TKKESja3iuJPR+jk+6Rh+h5QjKpHqI3scNvTfINElokkj5HqAlYR5JA0hkQ
0TPTo4dkaWC5quiOyzz9xvfjmyS6Ihs97dDqx4xaeMck1CIwyoyRPaGD1vj9z/9DY0YQEHyjROoy
ECq3BfbQDR/jIwObdwEQEpVbfcadwwUdy2y3kuBriqxyecXAKsOeWW3B5gyGrW/dONlKJeoaiMxw
qaWpx4mOBrhG4+mpGh/SKrGpqHIUpH6LyyiSEVqymktIXRHo/MfwWBgU+SttXYn0l1GLTdsoVcE4
pWhhXIqxekYEUOEaQLX3MQ0mSIMosajHs++OVFUUoKpMwr9zQvdBHw2WTsr8va4+liJQ+X4Suf5+
7vySKR2bVsUAPRsv1yEePfnEL0+irLg3NowwvtrhnA3s3XU+zbCj2zR3EkgBSw6GxzwMyzlQtMJk
ividaT9dESKbmm7K+h9SU3M29+FUGbO7BJWNyStgcI8Wxk31gM1mivWH994JFWVjkHMJddH0OCSQ
lpgc9bS6Jfq57aF0U7B/QX0E9KVQjjm0znToTqLR790PuTHNnTt461L6JmIjD9DmzE5JsOBDvrEI
14mG+RtZhdIDF83apM5pU6izmynPk3yIh9WeBkEO3vX5jQ0umouBllPfALUxroWb6dl5acmX2yfZ
buxuTHAfKkw7hXZMBm9WfqprkFXPpQitv387MtAo0KAswB7EX5c5LZ6ljSwGk7z+NHnJQTlDZ+eB
0YTF3nQWzcjvLmhjjCsG4iZSBilkBOPhU1dd+uhuyp5v79n+9Xxjgzv9rc4kMmUTWDoLpgBzead/
+WrWQHlkC0u98L1oYXu9eyS/39vIM40XTVl32r/I/fSZhbDkdP56MgGKLN6mjPTKHHdBR1IvShmI
Ftda3g3FwaSZ3Vn+7Z3cPa4MU9EgQkPRn+Vs6KGSGbEE75MyEB5KD7m52pYSLMW3UnoyQiooFHd9
w1RMaqmWSv+YvlrpUgwZ+DXcsnHl4a4FNkPUpdq9821McGmhTM26UyagFEhp3A1V9AmyZt87S00d
UGaeMGb74/YO7r0tKZBj/L0mLkeAgLBvSw3wpx68GvM/DTiqezzxR155ln0VDyDSR8NWnDmQjtrz
APqUjLERfhGJhIm2lssjo5QrqU5w/bOK1NVBzm0OpSeN5ltKtc1quVQC4jUN3EwMYrrU3hQfyxpT
5dm323u6H2kbK1wOSZOsrlsNNCzGI3siawId48NfgK+S0dqcDtIlFzH1se35o9jeWOQyyqxIGU1k
IOCzebBNsIfUs72Wqd0nb3j83/oLD3Dt66QDFJnd0+fKS6vy1BiiByvBYvjXMamKQGe4YMCS0LSw
s6F1QqP7aTTTUReKaL4w1t3YOR7cGht13iQ9oGOYkfcXL3xU7+oLU2EYXp43Uzd0lffWI+6dvhXQ
97WnBxAXZpC84xuLgutnJFxx19b9OPcZHCfTnuMptmfrrKvjf8tihEsxYVtC9KHE9irJxdBdnXxW
IkGnRRQB/MxWtiTq2GloIWkPGmgiz2jtA4xy0b3+I4SZD0tkL1QQ2kKbXAoxpcnslA6naotHeQCv
D+kLC64VKBiYmA6FoOm4XxRvPhafS8KaZHmLVN27GIW8r74y+p7w6cU77PhRzPO7e9qZuqZACdDQ
/5iAypR6HqsebU21+iEBe4W7tFo4nfUzid+VkuBg2K0dN8a4+8w6y3UehwOu7zNmqO+67PF2ktxP
+NfFcK5ulIbe6HTFk/tS2EBKgW4stgvhAL9oGZyz95NCBzWaAJ0gX9Lwk2wKliH6Jvzx2c2h2Wvo
pUcm3qCtcz59qPQPJqaC5vncGYkgdvdT43XXOB/HU1WNBIE8X7WJo2eTPci/uuh+WN/f/jp/ce6r
Ic65u04p5pRxR5afZ38FSUD+FEFdLLN7DyLULXA1lptO/3F13Lk55OjCJRSbqZD343RvqD+78RBn
b+C6wxF2XRt3WKpZxOYZ0Aow5xC8b6OObezKzq7TFPcLafjn9l7ue7pJdUUlKDAMzlyLu2Y1S3BB
yQyG8S6T7oguyLcCEzwJ5mCu7awzESHIT6+xj1G4PLNLpYdohWYYxRsogLCBv1dEubJ7iUoiZS2a
3BDsvLdW6TykInn1/Q7AxgaXf3rFjFujhgOSYIBkXxhI4KlgcDj1OPgUj0n9gak1p6fhnHy6/cH+
4vzX9XG5ySpXcyUMhz//wMQDG7NyCsd4BpwAPODm+f+gWct27M8q5GqRS1PRYHWynOJpIj3K3h2T
om69+HBIPVGDbz8fXg1x+aoZrYJoTD8rzi9Z5IXV8fbe7Xoi5FtNdKgIbkhc3lh7qi1KjvIwXJbA
WL+B47u0i0QT5afdDdvY4VJFHmtQx6wBFM4WsDZB7NQLL9ZXNiIh5mza3bONLS6AaWOFeVXgqXnR
5+NA+tJuqfr99r7tNzmuRvi6umlqSy+XinW8wCCqeuvZcI0HNtHH5oBFcB/BkvgSe5oGdQKWD0qN
8eQMeiie+th/ONosiAvgUe9MLUuRk9gs9fyc+yBaiAAbX9zl3fJD9SswUxSY03jMBFspcEG+iE4b
uVkjEzsJjICTVLpvpIXT1L13+4uxr/5HyG7Wx4VsE4UQfp5Bjl5aytOQDo5KlkBSySdN0gcnUzC8
oyQPpTUKKo797LQxzIWw1StlhuMEyf6EtwCoPShnyQFzNZDyaOQwwOv65fZSRTvKVR2zWWRLlWtI
Gs1jUX4fgEBNIlHG3y1tNsviMoe+mFqztIhoOfk0FTmmdYOke6aiUSHh9nGZg8phWGYrknsPEGH6
BRro31mzXq1s2e0eaoe+E41piLaPyx9aWITSmuKxT42XY1qTewzauDM1D//pK/HoGyUZx3apUtx9
AEvIVj9jQkQ0dm9b2T+Yr9+Jf0iBTgwlCTgrXh6EmQOu/4wQ6Kj98Gh90wPTl9/NzuwxKKtoIwUh
p3MphWhgMuuYxAJrzYPMPIDwMjTr3/SsbumGqqHIQSOWD7BlUWkLdJFLmo8qudeGwSmgiSjYR1ZE
/Jk/rla4oJrCphzNCkWUrNv/9hogKYU3FarjeSMHAk7YAGbbc8siF2Flt+C6mkMQJ72sUNCGKA10
v5pLhKwhZprYv45vdpGLs2KKlaSCuCXmGcJgfmqc8RMmGXw2QGmc6w/Ge8F+ilbHRdmsDOFUEFyN
YqxO95WD+QxANZrpLYT2RHu53za6ro6H6VppYUVLDtr55VTYrHUKZSE3AoXfz+cJeFPomcRP/QGD
FU7pER/YyYviZU+llz5ichQ09bcXv59hfvvSCxZrAwSJQs1alhVy3bJR21JzkvrVTtN/bhvZR3Rt
1sy+wMaKWhay0bWYM1cecN/Fy6Mq2fQDKnSsbxGBkPaPg+uSuBqcDjNdDUYfYgLlZJLG1uUAMBRb
E0lC7ieVqyH+HG/nVR+XAefOia0JKqF47xMr/P7l3Lna4bLKWKRhRNDadIeTEYTQ3mP0tmtg2Kr/
8ogq9FGRU3AJJuqNvMhYnVBklpMlNf4vDjmNBKQ5ewq2irJxCy6tpKY6Rx1BWtGeyAn6B26M7lvu
gxEvuUMbpLUJhCZQldutrR5Cp+8FJxJLJDfSGs/HN7VTOK85+n6p9s+kPSqFl6se1T5n3bP2xurh
+hW5LNOHOYWkLE4/lTojdDTxNJ36NSaBfaW15cRm5Xoi/JQi5+HFi0o5j1WoXbJ+Kkve1K8eU9dw
s0v/EaxbePIXQXn3ww+q2haeDK0/JpCrOjIbdQDUcciIEzXnAVrEbZVCGkXQuvjLOXG1xMXfrK6G
PMVYWv8ZTDfn7FQ59SfrbvSGZ9UuAxGK5iUz/+kuV3tcHFYGReOWCZSGNLzPEygPFKprKnVgFK1f
de0lWXAFkxZPniLDvp1C90PyapsLyWItiYkbAZqq5UjdGLhVOyk1GmTGrAtMCfeVC8smaqCSquOm
TzsAsBrQNuqYl7SSR8mKv2pJ+di2qmNauIgt5kVRFjRfaWSTQVcEf8l+gr0umisEyhSYopQgDzEJ
dQaIjI6MKU4EAmZ+cuu7cpGpz2XZlAXum1lkngszPeRmEvynz8dPJxtDMy9WEuKRMnwopmNj4klb
9CAr8k8efauqQ5aYKu4n6bG7L1FElB/jQx2E96IaRuCMvFjEkmqN0hM4YzR9JXiXND8m4YfbG8Z8
7MY34QUiDCqtOpRZQeQIKE3SA5N9nBM/GwNoEAi87C/9ht9uZnJ5RFaSriIgmMLQMLV7NmqRu9mH
8ntup990DxOEgEZVJUYfNNHNVbRKLqM0CSjY5xxPiIP5VNcnnX7H9dw2pdNQHm/v5z76C0Dl/0nL
/FQy1JVVLYJUutuBrMNT3PWAMxZSR+o79kifnuNHcqACo6LlsZ9vyj6zIEM4mxOAuFH6IFPpsvTG
c9mvl74wcTSIalnByWNy6WKurKjoJQxe1GtrF2tA8tXWq7MeLSKP2b+BXTeTyxhoIAL4HOmsE1Ae
zV8gaT0utT06rDcVFraY3eAvx/hvizwGt0naDFkXsT05RjC7/ZExSvfgF8R7Ed6U4ZyiIBdkRR6F
K8U9IA94FYWEH4TUpF6uT1I5G85tvxRZUV+7yNyQtjMGFOtVdFfFp6wRUNmLfj93GeiiZZkMCe3x
AbRn5K6IBIwDosOSR+OVUtHEmE/DtM/RDPRLE5iu+hS7P+ij4smHVQTXEKReHmabGv1czhV6h1Ka
QIMlux+iyZsWEZRRZIYrN5I0wZN4WxquPoWxUzVT4UJ0cwFv7yRkihbZ4rJEHIaamaUA6RlfF2e8
xA67B1CnwxPGLxpoXhtIrl76t/1OGFBcstC1tV+KFrkpTWyztf/tCilBdkfQaZ4/hmdV2B36S6f+
GsRc2ojULJkmbQZP1A+mtlsBMbV8IUCEqK70RVSH79H+4Xb1v9YUXjBCaYu6UplgFgmUhxqIwdld
XabwCx3c8wjav8HH2XZYgYdNgTauDv81hyg882rfd528EOTJivoJPVipAKb6l5bidY1c+khrdS4m
gq+oKDa4DV3FbZzmQ3FnuivQt9od07SpA8aISl2RXqHgSFV4PQmSms0Sj+jDqYEZKKO9HhOvAumG
OdjK+95bXM1TD5MI47SX0QD7JRY0bnX6BwPAXIZzTRYZYJX1qe7f128gOlS2v5/bUsuqrKrs0dWo
56dBPletdzvy9sJ9+/u5jKwMWj5MM07ptfdM+TxH/viWaltFpaMpimwBd87FGVmXNCQtCvp6npwF
XVLFuM+qXJRC9toHGzN8J29R4sqMU9SojHeFFY1oXrhxaRN3dUI7uRTP+WE5x4H5QYT13N/D3wvk
u3ad3q1Lh76lq4enxXjXNz8koZ4u2yS+At+ujvMDcxlKCYq6bOoHXVhX+8Go7TA1cBf9bJCe02/p
vepLpxzyd8LI2nuj3drmfQRCsW2coCPbZPG7JlUOhZ49NgVIKAwICSztgCv3UtlJjbHCxXxYZs19
i5NeN5gF4aZy1eYoibQQeJIRKpnT1H/TushfV1VUPYgWyj70xk4xZnMWtQSvqb36AXw6/kTC96Sm
ThTrl7HA/7J+X8kLyOZbrysNQXW0W71sN5o75/HOmM1kgv472GHqY/2PFtsZ+NTQofKkwk1SW6xw
v5+/rlvLHfdjHlfpmuMpJu5ne1SDFLQftz+eyAJ3tC9TmyaxOQBkougP2WRe9FLEiy4KQC7DLHQY
lSnE4JFeK3fZkD1HcfJrmXrRTUOwFL57B5JO2TQz2EFrPhkCmQgcQLAOlfnnxv8yOTIVmeCBsacH
Vb/P89COIYp4+3v8xcsszcBfqxGFcp88WaNxbliRPzmyA0iYk5xCyEsSm7Ee1ULxzv3MdTXHfX9M
oYVllLYgAQvv9OGYFacRzMcQBJsf0/qfiny7vbz9b3Q1x/nCGBVDPGpIlNS6q/MH00wF+8eC8M9M
/NsA3zyqyipelxJOUPb918yQArxkxpCFyJ05FDGo7U6YqPLVGOcRSkhNOVKQkdiESfdtCrKv7EsZ
9nAxLr1nYKApvJ9EIbvvh1er3GET0nKRYgmt1Tbsbbn+Vue/lPS/7iN3qsSVUYZJDdjtQky70B5H
E62y4inF1f22R4hWwzxmE1Uk6oZaiZHitMWXyJ1pHvtEgCEW+QT7EzYmauicyH2JCoAQH+gRrXuX
Jd6wvL+9EIFr800jSVrBw7AWqDPax2R4UPUPt3+/aKO4xJCnkayA9xqJQf4SGb5ST06ziD77fpl2
9S0+HUBhezIg7OQ2oXWYR+VHPHV+rEDmNi+/qUPc2YmhCRa2++K5DSMuKZhWHy3pip6i9sBYHJtA
u0/vtf/bE88OxyYq9t8L5HtD4ZCEaJUWBi56IdrkWTCfpKANIl/UEhI4Hd8S6upeD80EFx59yRyp
faL9BzP9YDaf/pNX8LPYtdmUk5Wj+rPA4TmmD5H1vh7fdPBd94zLBX1PI1WliJ+6bFS7iCqK8S+0
C1PjcHsxoj3jcoGCy0jSEaDVIZNtK51bWbNvrSdovzu3DQliie8MVVKWzLIMj1MyzE3Qu6YFD6oh
lLUTpAReM7QZrLqDbAteMg7LqVVt6i8fQHoQTJ/bxrFOlVsGlWALRfWDxaWJpVzmsmOitf/OZ9SA
aFRBggdwCzje9qdIrWC3flBUU9Zknao6P4Ky1KFulQT1Q68YHu3eTfJdHD7H0WMbn0ZQShRU4Iz7
2WJjkTnRJpsXcTYocoMFAsHjhxii68/EVpz4LO4k7/rjxhS3l6NG9SwtEFxlS0e7jnXNNWrysZ3S
1NVo9JY5S3Vjjku+dZ+tZsiGQWqo0du5qdzLk+EV63CoNPoumajbz7L/hkjY2ORy79TQMZJjNL7q
9jHHcaKrpwojUf/JCI+ZC2eAVGkK1lAjq11TNmzgGGy1lARRvRtu17XwmLloWY1YzVFcNnUE0oZH
A0JWtxeyX/FtTKivna+bW7qQEBmKUUp+BkutP3wDi6xrYpwTb82rB8phVxRjonVx+ZeY1RhpMXND
/TjNfhR/EaxKZID9fBNSUh4PY0/QJqsAqvqsuckpu+vt5FjeMwqA9BS5otmG3X6gqgD8B1o6NJ5e
0tjGpF50pWqGaO92XntRvdw3Xdw971lDObR70HHRf96WGjc2uWUWSUXzfIBA1/9y/2Yf0s7RvcUP
MWuTPJBBEFz7+eO6SHYMbRepZ+b/jEUlU4UhosgpccdC6X6YY0tQ5O5/w6st9rdsbCWqobZKBOdf
q9QZeupP8ngU+AlLQH9crjYbyOXDMOrB2aB2KEFjZ5Id9ObxDLx4uKN6kqd3tjTbJHcm1/DBwyRG
Vu4v0TKoLsvEUvk3ew2KU0M64qxhPeR5RPdlPej3y0P50bTre9DrvHvbXUu5muTiXW9Ko+4GuGkS
fzaTyjZUTx5+CraVxe+f23o1wsW30lWrrjD1W4bhJy9U/YDSuwSYtdKL/ErgKbvFz2ZNXBjUYaEp
a7Ygh4WpE9NTYkEOQMQUve/61zVxrl+oRrwQRuwNsh7jY2cGxfNYCzqCooVwLp+FVMr6CtibPo4P
peUbZW0vVSc4Vf5ScFyXwnl9G00o5CUshaUNIO98lXrlYfENfzkQEtx2BtGauBog7hUN6mcgEzHq
szRf2vBeKgU9mF0TQF0j7VITbLtc14KCgZmsrI9qziAKlGLXWNRDjW28vZI9yRdF3djhYiem62Tk
HSZE6FP0frrXztQvTqkrecnlaAG6K3mW01wUh5XBwIICXpc95IDuRk+iu9j+ikEBbVgY6pVfQC2b
3DiMCVXzGNhFOT0RxgXzMc3e8t3Uqwnuu2nFko+Vjse1Nnqv1t/0EvQNoej5dzcBbozwxVrczX3M
njL6MAjl85IICgHBPvEdVJU2pVIu6PRY/WlKM08vQIIevr/tFyxc/sh210XwbdRB7+OkYHiQSJUC
WmXOao0BGYmdhCAfUksRcJa52S17nBtOMTS0jBHZVTqQk/mxwVOy5RkXSA7dAa7Hrg4axgAG3Glx
SfvFJttE0J79O9lmyVyCj3CiAVgDbdXWHbwXMKubfCCuFZTeYudCgthdrLC6scdl+FGCIrzGZADS
S1vZ4E85pL7lpTGgwuHlhSjRaR7qD5Evu5krhu0L3PSFDGUTbq1V9NbcA3+T1fG/cNb26bYPMUe/
9U25zN9Wa0yUFr2wokAtXlA2jmMUlynsEwevQo9WH48BWNYAxxiUVXAg7EeJZZmgpzGIZnLngZZC
AEFLcjanNc7nPtIUd4iSyu/XRfNur3P3FFWvpris0uidPPclPqSu/lp6P+w+U9O3ckFBsIu1UDdm
+LwiLcaolKoO6qf+MgXhFyTmH4ZdHRUo6a2afXtRL1DxP74eiKgVE7ynKtW5cNDnyujUFvTXUomZ
nBbPKHgLNl0lANTiPNp4GApt/SOe1HzzXnQJ2I8NDcyyxKQEfLbc6derba9kC5xz9BXfXBzVAczb
sNklDjTcdvgAwaLhkhxNGyTO0I8RTfntBsfGPpeOoK2rLKQCtjDKZ1sqMAyhieQRdx10Y4Lb31wv
kmSWcMCP9NgPHp2/Tm+gf1fUjQkuwyxJnECcgwAToz021Yd4uaOS4ETdvyJubLBlbtJIbyRAVo8G
4uyyOGHQ3JcArJAUKbv9xe4YOcQ3ZRGB4X61t7HKpZYkK8e8bIE+jvXRmytiT3L2M5OywxIu96oS
3yl4iqUtKZ2paN+FqqgA3L1jbexz2WUGpYJk9GhNLlbvL6AWMDSsvv0SlRkQcpEzQ7JREI+7PfGN
SS7LpLSZsx4pANIfMbWlqPieTT3uOn0ehGsU2+D6PFPV+jhV9WSPVSLo6Ikigss+parRRuvhS/18
HudLvwpmHwThwDOyZW1BK3BOzG7S+d18Che/Hg+CLWRZ48+U9juraFxWkUIyxdWETq8y2MX9EBR3
5DnDgLnfB2CBfxZY2y2hCOgMZZNQi5jcjoUDpKFWC3Xgi4D2l8TLAtkD1ayfOO0vxQExlZf/LMDu
JTiOdr/U1S7/eJJNSZbENcbxSHfps0diCEJ+97gjoN00TFWhps75vlo2mRIqKNUabbQrkGq1deYV
pHXm6U3PjhtTnM+biqSvVLdmNzQdOfteJV46Cj7Trt9tTHBfaRxkK59XdnjPT3HzpMLvpsfbnrD/
QShaMpSNhvGVltGqNMa7I3ghzey49PoBczei05qdFn+4Nrna4BJirq/LXKV4oO391VfczJPe94fE
+Ve5xHKtf24vadcHdADScDW1CKAvr7P+nEt0SCo06YCOaB+suYCQg6IRv1Mn+m4YtUWwhbtfaWOP
bfHmlMkyXHT6EXdDbfqUWJdG+aUaX28vafcrbUywP2FjIpa7opbZTCLpjLtOSZ0klp5um9hZBdKA
StFL1QyC8HltwuxigPsIxPbm5pC2nmV5YBe+bWLnw7wywX0YU17lOmE4My1sHwy1PIx67uTN8mxJ
mX/b1N6UyStb3EdJ06QIq7QFQfLglJD0ONLvbI6TDZiAFT+ye3vB3QUKk3UgaraLlsl9LAUgtjyk
CRIDmJ9n8ytoZT2tgUauXglWueMWrxbJ/pKNW6ihBmYVJsHblK5s/lzjNzAwvTLApVNaSCRXQxxK
RoRxSfmZkPhJ6oxgmEW6c6JN47JpZhiApPQMIpLKtpSqh7wID6YEkbumeH/bN0SezmVVVS2Nds5B
YBFlR73G7Epa2o1wzmn/2xgQDpMRUTLP3GLScYgqCTd2fTpn5H7oBCfdXksA3+ZqgAvYPtIB7WWt
FunA1GeZPGt/Di+Dz8ZiyjsiAn+zL8Bl8Vf2uOiVlFQtTYo7VwwGjhbw9uiAKiVQ7nNfchL04WTf
tHNQ3R3+Ec2MMTe7ZZoLZsuYwDoykd5ddZiyLsUaOwU9KdVPTL6KTiu2b7eM8eFLAbfQZ7yhak8l
uozr98yZHfMHGxi2hK9Ye2MDr3aVC2EDBCezLuFhMz0mB+CZMS6AC4NXrbYCcqni0n4MbcPPwPur
vWsAcoe0tHCGWPRluSifDU3u4hK5cpgf9OVJLz93/UnXH8fiExWR/uzH+dVruTifyiIh2RLDazso
wGnHfPWa8Us1C29hO1eSVxvLRXkEOsG5n6CwKpcfcS1Qo0NhfFcoqFaV01SXtlo9LEvm3k4t+6uz
DBTWJlEID4Vv+hYYkMKa3KX5Viperz4mE7Q3lv9mhofC90Ufy1lX6q7FaIjPESClz/nQRIkrjVIW
ArJtZoLyYDfdQFpPs0zDAsG3zn24NqJKV44Ii/QYBqWbP4Su5eiPioME+mS5yvH2Tu755NYc9/n0
Vs/rqsMTk1bXdmd8WtNjYfZ2LUW2vPp1eLhtbu9MsAiBhrcBmj+Frxljs2q0zsAMQy49xOr3zuhs
a6gEqWUvjW2NcGkMn2mIrA51MMosp7K8tqV2nXvq7KtvGFkgW1NcEpt70smhTHU36yyI75JgGSSn
D98A3H9lhsteUzLXgF5iJkMePlj9sRkOZffx///LmNbvkHrptmxqnGyYkjRPTHC3qhdan2L1eckF
Df69j781wZ2kuZbVzbAO2CzIw8Y/OsUG2lPw7fdwHwRIBQhTWjqF+BSXZFPd7JqlRpLFt/BAtIvx
lc6J8IDVgqLzMXJSO4ttdEdETwfMqfjjbGuXi9sZno3HgwbV6HJXxAekvdvfZy/lbX8/F6hzVso0
nkB2WzVnqh207ClFBz2ZBPunCtbBw7KXRUvWkWAd2kN97MAxqToEyqJQYPONhxLMasu7+VQdxyB6
MOHxIO9hfHzq+9ur3Wspbj/jHwgC8G10XY87TAeKdeIMAfp71d2Q2hh6+OJpzhgkD7qokbmbOK6+
w9/NRhBf02yAUSXU7LzERb10xqIHBD720KS5vURNve0xPBnA0FSRUVs4OUkwfTSAzIgaG90Tttsp
cj6ETDwlYOUmxWWK+ODbPqoBI29afLBvu+Wd9VzJ9vxOKKmy/4cZhBLMmpnKH0jBPl1XBTM82PsF
KAftMB7K84wxcNYiq77f3oZ9f7sa41Jbk5cdELjoKUZrEIXvpepNhaaF8+Z/l8NlhGhWGN8cXoEG
cHrcv0BgCky1r85ovBD3xm9Ic1t7XCYIZ5KkqpwAHJh+SKwZxH1e03y6vWsvjx9/ppvrorh00KNU
b1QV157Oiw7lkdHqr/hKDJNt4XGEBo2f+DHoPzWQs5dvkoNHfP62zwMFoU5UpksG+707eZDSdFEw
sAKeXYqGT6J25t671ytzXNeWEF3O5hKXsPyo+LLHpqn7g/rQHTNXPgsDYN8nLQu4Cxmafy812uYs
nPFgqfUGBQ3CxVzw5tUF/7ISNMfwM5u6FRMaiSyyn28s5nEKDtoFN6+qCpiSRiY43ffLSvm6JK5Q
WedsVKMBG8ga0cmh8JLTiN4gpok98zuUx5zb/vmXD3a1x4V1MhlLU0p6/8IlwYajVhvsXvf/CsKL
OIz2z8arMS7ChwjilETDmW9JKPE+tdO7if5IMf9+e1EiM1xgqwkIhLIICVuxMsgpm1rngBZ8cBrL
/JkUVBXs4V65ZG0+GRfi9dKQtKLwiVB6N6XgK7K+68Khnv0j7/fW8UCSOVbnrgSHr1sbH7UltE2Q
PUBDnNaXMuu82/sncgr+RVers97SCDaw/Rx+ZSzFFXhaSyBXIEmQ+SJq57/UENe1sXNuE1RdOmVG
K8ejm18A7P9c+/EDjlNffTf8AJTEGX+WlSPKVIJAfulDbGxGbFpwJlIPTNHjWp1zkayaKJBf6reN
AZJqQxSmICJjumr0jJckCBf+AH6f+AUqBCp6ftnjXyJA/YLtA5o4xOQrMWsCrnIyEVyQI7VJdBzH
D7F5qo3zMDwqhq0vJ/kNDPGvTHIfrsJjWho3aNY0S3TUMu3URO0PtRUBcfcdZHMb5fJGnSiGmbZA
GGDEKIif+0tyWCH1Xh7WUwca0PEx8d9AQQKOA6LjzczQdZUf+hiWODb1FOSAa3Seps6R1IDiv9uB
tuuEGyNcogqLKJINBXPerd6fpc58GiXRBMRuctqY4JJTZ+hhq1BMb1YUVPBT7YQq0IHpj9sL2eMz
2WyXxrN9FJjpGCeCbFvjppHbGAQD5F0Dw6idmk74wCTD8eytiYAvu5negLPjH5XRqHidOdR0mXMw
RbKitPGIBEHjuc1tmSwnc+gFH0tki3P2gQC4lAMt7UZ6ZVfSrzp6jpRLZZaC04t9kT8qxs2atNdr
Ks16KAoZ0zj5sYeSPU5/RjsnLJ52lqPjCqUYwEJZFsiUXptpdT2ZGqaHtJL+rNH+UQr1x1qVzlZm
iPx8xwnxWAdgLMX4rvEHuf6omMNSjLmOcbfuuatlF9MXX+oker7thTvh9MoMF069YVbrmAHN3lDl
wULPtoiKw38zwYUTtCTTaoEsBt7TV1sla4ChJcG1RLAKnlAfCcEg3SpjEKDIHhJcUFzVzGPBES/4
In+8xuSGKoE9BPGqmLITh8uXtZdO0M8WBM2OM28/Ca9SReoqnUKKQymOzhouzcbqmEbjdhPYG9+Z
9BlaXLc/kGhhnFsvi1RgENFAgR7eWxPeNf8fad/ZI7nNdPuLBEiUqPBVocPkmd3Z9EXwBitTOf76
e7jG49Fw+Dbvjr0wFnDDXU2yWFWscI7b+E68KO6oLEJ6tS5+iDvvXueYYZg5+A5/VnHglfihO/Wh
dqwO2llValKtiX++E5aCz9Y1c4RjGjrpFpL7nlk+IkenoMxWKR63GDsxpMxaj5kQs7pf3PaRrsf/
djSCF5/XTNc2HU+bYTVRaTbB7ImnxvAOAOZXRyNYAbMzh7XMUZfznPIw10VYxsPB6EvQRZwvL0i1
YYIxwBjhZI0FQrypadzA7WvtXBSgAbwsRXH64gs+tRK3IjU0etJvGufRqX8BXEihz4qViAMMw+gk
eZF4Q+jWgFzOv83Jp8uLkHqbFw8gIuBXoEhMgUAMR218HZLNr23g5KbXbfbxshxZn8P+9Klw/y3U
oYbJ/v2e3Q6gfccw3Lk48RZ1sIbC8IQu2CbKyMt9FeKZ6pz4Hu+uj5uugJGzYOpc/bbBdHp9bSgB
x3iMIcQGr1YnWII4y3sHFI3IJl2tAR+dqY/OHYZaMdXU3KrUW7UgwR545uTpQx7P6LYqo3KMI4LQ
ccr19+i3jRQOZn8t6w1rQQqyRKvl6dWy8A65VT+3y3aN+kN0WTOkKr4TI6wmmZKkAPsDyvUpiXrd
DK3CVoiQOrudCMHAgYvL0FiJm7rqZw89NZr1ZNAt6JYkcq0HywRqsULdVYsSbN2Q5OCb4q+Uwfba
+QSEBDKESTfVin4rqSrYFn8HEdd8g6rtLotjmLwqv5FPBLmNFY8iVdVJaiJ2Mvhad/enyGMy1hXQ
PoAudvAq3R/N3t+6LnCzvy6rgtxI7ETx5e5EEWomoDIG3sscNDcti4oTsmz+/ODdLo/FeYkwvRfq
qEaFmqIxWH5eL/soKCHGd5OZzBS+yaBLtNX1cHbGVdUGxfXsjZXYLU/Qw6lqLG8zkBY1Vq071xZb
g6qibuiU3reyqOl1SSdVzk32AqTIM/+rIoIqWnVmpQODUOdDTDEhww7ueXvknSI8s90ELFAVDFRK
KbjfMqFlNhQrDZdFHw+9aXtXhW3mwYo2e8W5KUSJGM2Om5kdZo5ASZDe6tqp9u4X79NlpVQcmivo
5GrN9j8TTU32XJWfdO3JdLLI9NCrqZo6Vq1G0EIMpiStk6PwUeSLPyeAWdPuB/oerI69RogVylEz
e/jDieKWcdwtw88PAGpndZicucNixxnuRJkGk7rIFz0U02Bou3UAjoDZUlbCWE2snB7wDGTAtkNd
/jBNoIOK4hnltKMD/MwUzZA5eBRZsWCYKx6d7XPvGFOieDaqboc44dQBEiLG+BMfSMaU9w2vItpf
jc+Gh4gkfzKi9VSqggXVKQsXcqitrDOBXx+a9X3sRs5676yKOQBZkvPVEQtXcEuqpslHtA7+8wxC
y/chDpOjeezPGB4Pi8+X74hKntgu78CrMo2YeBv/YOff5e4Ps+mPP3SUR9aTfdep0JvkD70XdRJB
h5auafoqjYfQuh1RwUOxNyi/m8ctmo7sqIIQVxyZCD20FotZZRwdxfYedHS8Dc9zd/yPWygEyAtm
bDKzx+VHL33z1bPsAyUmObi96x6T0U4jq2rXcGu9LTBtll9tqC6GQ2WBKWvV26d4iP+8XXyvQyKE
9ew1LO46xBZejO7W+es4t2E7/7y8bNmQ2ispgnlNTcdgDPYOQNIc5ObZPVpReo/2AftneY2l/q5t
pCA5577qXVDEr8QLJnclXcXWKsHJ1q2HYaclPegFe89kwSsxgue386I27QqxdPy8Bh2yh3WQPJMz
L/eyKPugevLwX30h0PAEE8P6NjbbOAH2oGFfLw09Ngjds2r+WDjl8+UDVIkSLA1baLXFOTZwXcDE
Za73dfk0sOQpKb5cFqQIDg0xld3Q0R3aHIEMR9fPTnrrp4fBXwJ6VWG0npeVOa2ld1a9HmRzcrvD
ewNXHRvt4g06SvUj4CoPTWFiNM22ATW1Zk2gpYbxWMSmdUubZPBJaqPzpZswxZF3RLEFklAEHZum
YdsWcR3HEo61A15dr9Uthle1br3N2eYd9QFEclPbLWdMgQJ9rZnfAca3W70u9vQkGoCURx4tGMUN
XW7q+D41P1w+WkX0LTbylB0qZ7TE65l5HycvMHTF1O9l823oPDTZPSuWLSv7WcP3V+voj8mvLlv8
1jxdXsTli/AG9tvLS5LlDXwEaVBcGSLwyUajdgZ/cnBZkMLZAoj19XKKxokNmwPh8fYi+1ceFjbK
wNov8oOD+6yfC/t94YTjoVCgg4ZXzEovhWOkKKdziemDFRQRZlPjE4hQnjCXEpTHVdkVLVF1qjvo
TMZcAgakxAblOsu3ePKQB7eO0033UB4w+8CRmopzEy2gfAXHIMpWX8fvqiylQrDYsmxXeaGVHq8/
pygO428r8c5sqqN17O8LonT7/M6+MdUvCxXbRlPc2n4dYNV+95V8Xn7YV1WUh9Ch9EOX+OkdN23t
PQ3Sq3elr3eihWtRk4y0U4Hc39z8QJnOsa7dQXEp5PH1ToYQ1eiY2Bu0ouHM13M0/sWbx9yQfgP0
1Q8a5JEXqkI1eWAI22g6NpKKb1CFcwwatZmHbjVgV8cIJjZQG7ghiA0+DY9Z6Couo/TW76QJJhlG
d0RoiNQSXQ5Wc6iGiGTXxaiaaeHb9FZLXhYleFltzTWnjnku7oYHSPVx8pMbztADvYiSUOXypAbz
ZVXiC7HJEGYaNSyM131xyey36VORKl+Eir0TX4Rxv00e1XFSuGRX+tUaMRAPZXVgnWk0o2TDIm32
4yfVDZfbz93qBL2nq71Zc4aElvdhBuVR/dgG1dF7plck7G7ZraqNRrVM4QqQ2q3axlgQ2NddMGi3
bPk0TZs/Td8v+wXVoQluAdwPTUFNhCmTox3KtQQ4PbhKZ+fw38Twn7FzpvlYzqTnT0vL9qfhV6KF
3fjxsgipDcbVxSCnh6bT3we4E1FNKWNeh/A1KU4aoMgc61OsOX6FXsJm+3JZltReABwD1W/TBgGF
OFhs2HG7bTFGYfhTWY/4aFN3nZ0JQBfG61ZlD2WHZBi2bnumSd03M7+TPQA7GSQNMPfuY45eTO+6
ZL4LBLQh8Q20ZZ6Ke+PBYQozJevUoXu5gnI0wPUyU4LyS9WBESU+miFfqBeRn+xEjwStT9pZ1ZnM
jZJotACL5VlAkTSpSQSjVbKZLLRYKICiRj+21ufFtiLTzT+5hJzsPv9S0ObRSjfVHsuMJfqtwIUC
DgPdMsUL52aJa9u/oxXjAGd6mPKgP0ycQRqTccbD9uGyCvG9e7POnTxhb+tpbuytxcVz2jYwvDjz
O7d5R0cN+mhfFiVcu7E1lxHTukCZ05KH2aiuUts4zrm/adnPy8uRTTC8EsUN2u765Snmi4oBuqKd
upviEwkMxH1o2gwzcED8g6nUH7agATcpp5v9/5v1k1rp/YK5kdj9Ck3LJmKs8EH5mR7w2MvDdoqa
iINmEr8s/KFWAllLL+dujwVn3td1XaYsAXhri8bKDgiddeK77tfL+yuzbvuFCddCb9jQ10RDSMRQ
8eyzI5pzDptenlhRnrK2UsQOikWJbSsuG2aSEKRx6HrI8rtxO7RMdeMkLu7Vw1RQTruyiqShJU83
8nkhA9SfvhZNAUOEAuo7HFiGwdDqz591r6QKerqa6+CSCXqKNhx/3fyG/Ww6heGU7N4rGYIWegmw
xba4p2E/sbBJ8pvcuascqliJLEx+JUbQibW24yYvZ76BxoHdzBEFmDUfFWrAQQZ2heZoqijjZBds
L1PsX9C3pJ8pxk+BLt3cbCF8zwf7IQPFi+svx+Leerqs9godEVsZ2i7LjKSBVbbHyreaFb2pn5bu
UKqKKPySCtbYRv8c5tf4C8ASo0rNTF1LW6whLBugpqGNCj0Gc2Kc120tftGlW4J2my2/zDfFIUpV
ZSdYCCt1Zm6k46gRND7gjZz8ykaFBK4Fl5YmOLYto5rWTDPCZbQum6fiOB+0I4hvVdeZ/9K3cmyM
b8DfADdMUPqibfVSy7CFNfWLO36fMVTxtVvDCjBpzbGvw8uqIYvBbHSJokUahWxQcwn2w6FxrrMB
XarsC7r1j+MxPbg31v0CSGZgFCqkcXf8ZnUAq0GUgZqTRwVhej2Z9aZjF20PY3ix46ee9ecdW1iP
QwyXWNQ2idD+Cv6KYQNNInQwNx8brQFMN1OYddlA/isZgrqV3mraNNtgMD5waLfqRIE5mp0MPHeb
iN3Fp+rc/cZ7bg/rZ9DcgS7xHWCjNiIsQIESAwUJEZyJUNLpsZ0CGm19HGxM3rn+BqLcy8ohcZd7
IWJpyVx4M3s54elbHQzrYdI7EHOswdZ3AGZWcRLJYp9X0oSTWxHJkT42Z2QPGJoiARSxrj4wfen2
nKV/W+Qry/KgZmE3/m31V9agg9gV9cn4U1FmN0la+XH2vSFXJNc/U/M6M1q/GLSga5Ony7siNTYv
Wy9WpOqqLInd4PTjfvC77bs3/dVNikBFlvh+tRmCvdG8Ydh6fRh+k5ha0XJip/rM8SUw76Q4ZanV
3q2HX9pdtNe1tek5FegFgckWtE73uG35ySjzQ0qSb5lJS7/SVA9z1R4KhqBemiF3uoKGdUrqg4tJ
9MDMMcJDHK15TxixW54QqnRu2Vsp6OtCNzkYYxHG44M2qK6j3IxSoDlwYACwVPBN3m2iM1ao7Nvo
NOrC5myE5WFx/BasgwAQfHRC8+NlFfw/1ONFnBC0OGbVDc4G1MLhAPIkzBTWt9udw9M24Tu42KGJ
DiCNkQ82LPGRToC606cpRHF0UO2JWgpVlwYnu+8XzsfWyr4r43oAUEUeOB2mPvPW173eTzpVi7Jc
616WIjhXplkoFZgomJnedl+lKM2TGGUkZlcKP6cSJGjDQA2rH7duCImFbKFxMhPbj1U4djKE01cn
IyhBs05ZxwzoXIk8DaigfO1+Q24ByMNB+Xe6+kvkPLZnHcXb+aRUeMWxiXiHXunYZbJiiW3UHbR7
wJt+w0RaqD/QuxbwWajTtb6GDL7CWKnECk5Cd2mVmBlSYNr0oGk1ZxKxjDLo3tFhvN/b3wPwu/uc
kmlcx2xCHLZFI/urK6/s+cefXmLEyRhSR4xiwWK8YRoo2pW1Lh2raAI203TfHp2oWf0p4n0biyqJ
8UYluTBCuXVC+PUGndyuCGXbWrFoyb+12gfilf5iKYpVKhmC2rMsto1hShhYZGf3zjN6MvitoxdX
VmlMqv5sqTAXRSqAZeCPzj/fnRCQ51cz15om6qo+3KrtgEHkm3VS0Ym/iYH4vrkm4j3sHMBfBEfM
Nrx4HK9tokw/Lfr3IYbOOehm/Z4CIOiyQkhX5CF4tTGpiCK7cJ/p1o1AlE6bKG1tjA2Camtr+6uY
INV0WdAbj8/X9CJILLTN7lgmtbsio9MBaPZ2ob9KKw9i9pUmB5Oomt4UyxLLbAkb1zl19CZyGjsC
R6Kfb3XU1d6f9iMKiyKv9cFijVuk61RFVruBZuvrkN/SdVIEE1Jt2O2coA21R2ek98cmGvPttlzS
cCvKX2CaPEEJz7levmNNlq47ruXq8L9iNj5eFwNgS2sdOcxJfsTp0n7KvZ48TWM/KR64bwwrts/S
MY/GiU+IawnKp7ksSQBfW0euDWYXI7nTZnJdJnDDuQqc+u1Y7mtZYvojH822B5l9E+XJU+2GoJNJ
+ylKrCjxnivzeSB3k4qO4s3Lk4skLgF72O/4THD94E1IZrzbqmjGaKnTzVeWtamCMn74r163ggzB
/KGzeFm7zK0jgLAFGO8K0IebRFmAJH/o2QA/UZXTZDcL4KVgWQHvOGyUcGZblq1Or891NKVPLDtX
47EZFJGMTOEtDwORRHfAhyPmI9q0TlhfDk00p7fpSPwk+6HH3wg4vPLkj+fUsH+cdAc8bxzwXkxF
5MnKYrdhdVSUAO9JT7n9aHSKt7tsyzDjieFYuEDHEGdhnN6ZC23om6hp6Lmstk9WEweLVyo8oew2
7cVwddw5p23BG3Yctyqq0y9aZQOJB8Y8uU+IinteLgi42PjHwFC2EA/1RT4ZbZlVkTF+sJIPlhsf
q40dhlVFtCLdOMOxdQdFQd0WnwE0H/usT4wq0qt6ilqSJzdGN48Rq5r0HVYPK+FK4MK7i2O49eZ1
+roiLrKwa+WQBFaq42WohNuS3de9HOGQWNFobtcOcEZJ1JzBuRNqoM7y4w/kkP/uzlcFzdI93C2M
f77TCnBOjkvWQSvyCnjQTekDbv02NtbzZffOf7dohyiwmg0Kmwe+RMEsUBNj2daAe5TXaZhD5RZW
K7JssghiJ0KM/qekB/0HW6DfGIw2kuovTWvvNe8LoVpYZ/Szp2xUkyq6aZgUw7cuHr6CAc/iJC61
fK6iZf2UkyoEheHVMHVh4jQKkyc9pZ0kwYynBQNrnI5AokuKezI519a6BjaYVRRRmPSYTAvsSAjI
iWUL2lDX3tqxBHuYpwCXLY456xUS+EG/UQQTX44xMhtE32K0ghCzmosaset23xafYscLKbvukjJA
02/L7qb6+bLmSQ8JbwwbccTvR81rBTcMPEjBVQ0PuDVPhZZe92X/DK98mlz352VR0lNyiesZlkEB
cSvowzbrgH+McXnbfCiA92hfAR3/3myd6L/JEbTBHLdhmSzERS2hzXFctxKNJM52V5dFebgsSuZr
qes56Iew8Uf0TdqaIA/GIIqueZTr8xG6HWCCLlpcLQLrpEKcVP88mwtCZKmLKeSFFeAuseDaizI+
jEbnG0jFXV6RTB/wPkI7IcHC3DdOg0x1HTcIUDCBetgW+8AAqFClU+AOKjDQtxk4RA97Wfy37Ixr
umRro7G4joAHdMOB/0oQ2rsfOYMaGMWPlxcmu1mAw6d4dzoU5khwu7NeumB6RxhhtXmD7phyjKY5
fbazoQ4RRQH1BWChp6naCp/kJVNsq+zkgK9qAYedwCCagu7XcWvOSdxjW9P6hBnOg1mpcCOkC8QP
BUqtYxiu+OxNExhbe8FDTb+ih+KqOFKwp+VXqn2UKgg1MCAKXHkbkJevD61x1nxaNeigZz/Pw/cS
410D+0zyx8vHJTMWgKzRUSixbfg//vlONzCDp60TRSdpBtgkZDl9u0tDCl6ed4ixDc/A+90iulj/
dJOCaaONXEE7z51P+sI5d0V+HgZkny9LkmoAVkLhPhAti6+1rGw3MoHuM6LbQ96jV7V5vixAumMv
AsQnWsXw2CwMnL+5Lb4J4oJsu9PgOC5LkV9aB0hhCPSQkhDDVwfbNdrZCE3Ozv+EYEVQzL5JfXQh
XnVHFcSVVK1dz9JtntDRRYPEBncgmO5roNbJqbgaTvMBEMxHFaDq2wI/N0YgD0W6HP79DZLMMOqb
ZU8IwdIbEke85ys+G0+6569feG60CVQSZb5jL5ArzE7DlxWBO8o0dUS8IjmDto18JEaePLd6q1Vh
OpXTt80Y3e+K83uDoP17nbCELt4ewDIQki5DPzuF1WZ1pMVeMLT3LLnJ2U97aIIpXTCRcTO6j70K
Ykuq/N6LUCGsKQZzKFcPAVqRz8Ha0Cdnaj9cXphU/XcihO10cLVathYwGNX4lGys9Zcm/Vi3aEy6
LOj/0JSXxQimaWWuMY81NCVzQXWrAbExB3BK8stCIjgm/nD88xYD4cwER0ntDsB/MV5y/xAUY+rS
OCRH7ieLw9we/7i8KIgTTHxaJF3elghCSWMcUroBp29ePidFEwyEoUKioW+7SM+Xt1V+fnBdGL62
0UfB7cDuOsxVShozbquoqekRWelPJAcEVzYDb+myILku/itIfAg5mwXUI7OsEQiUAc1o5utz8fOy
DNljC6DjFEkLx9Jd8aFQbgVqwRWpom2zI1Z4kTc7t6wbA7I0x6nLQuZm78hfOERHJRNmDG2cwqHR
oarm3MZLdW4QG3bA8yFDEOfsbKPX8vLqZCHAXpQQYNedyTzPQh6fmr/i6XorWjRWRpmlGgRUyRFU
otrsemUpa6Kk+dSCPUG/rvQ7TwXDLD2rl40TW/6WvIgBuA+HRuuPG0Dexiowi1NDHzLrZ6uCh5Ap
327rxNmgtGya0SItvCcmWfx5oyRKSTYcLh+QXAo6uhBymkC/FyyU426ek9tlE+GB4kNLz7PrKdIJ
Mu/l4JX6PxGCSXLWYcI7ASKqqaAf8G/53avL7XlIvOQps+buoSvS4e/L65LZCAcvYx5Eu3hACjo+
kjQ2qFFVGBd7pPk9LY99rNg6lQhRt5mJmUGjqSPP+tHUjwA3DNJme48L2S9E0GwNKCRIPCO3zWN1
R/fBtRxqt/SWVxJBkH60VZ2Z0uN62bk3MyozI03p2cjFOEUSIaV6pvoj2WZ/aJfKt9vCiv7TUYmB
NXx8stZGhyxnN/mGSa6dFIgka/t0WYxU03frEqKZKk+KOenqOtomIDOw9IxA8nRZhEIjxHlLMnsj
ZVZRRWO9nvRZ+9tmlq/FxXuqozudENE5jAX1ghKD+tGsp8bRpUl21aMNM3BWiykM+NtmFHh4ZAqQ
aDJcdBGKVaoGw2wpAXBLZD0O5/6YXLlhF6Wn5VZT9ipJt28nip/g3q+Dr6UyOiiC7S7nsQDZXeFe
ta6qlCNVBDytAHkBIu83lflKQyW9RaI76hakn/ukHM/A9FfhqUpfP85OjKBvmzkxbbCy5ncDQHXi
JEk/2hpouPqpDHSFcku3jhqE4lVvehjQe711Rcva1RiRQHWTOCo2PISrZfrYz5miwsK/R0w6ArXK
RicUCpcgLnstBxVS4Mfz0MuqfgL2q+tsv+mHgBif4+lYjl9ZkygUUHpa1MUgEZ7ctinWjTatQ3tS
z62D5mGgx9aeNK9RWCCpDM4X6SCPhYKYkPBhtVYMSUrLiMblY6fNoWFPCieoEiFqA8Poiq31aAfB
KpIpaBdV3V+qAqinAHMUGVr0Trw+GmLHzKDxxiKLbX5f/gW+AuLaitOQRUA4dgfYZcjMAkv1tZDN
Nh1+ScuoMz+R+NeASSvEcsz5StGFRDWFPZXeIQCoYtaJV/OoGKkOYIoylhlrmq9Qjv+nd78PCxKa
AeebUJVcZYe0Fyd4dK23mEXpWEaZN6Y+y7Y4QC+zrsiLSKUYSO8BbwApODH7Ns06UrYW7lC3/WBb
pLXfLnuh39lx8ZLirmC7kGnGu0LUBN0a7bKFOver396hBKEFXhfwxi3gD0V6qJ/GE8UGlsdm9i/L
luqH4XmOiawfasqCfiTlavc1RbRCh/LKoDUBuR7IWJ1ZRyJ18PIgL/vztNUK8yff0n/Fij0vTcmq
nnkTg1oaodtZ95lrKC4wj1LfbuqLCGFTE02n+byOLKrXJOyzDPDw1d+uhxTw6qqu8luuIDhd92Ub
f9+LnSfEs8mrJhOKOPwYP3Fe3hjTP0WUFL4NbJM5NG10D/lq1BaZDdnLFZIvjoUZD9TNy6ixnxk7
sPxLsiiiZuk+EnSjYBzBgooKgXmaI5fPzA6sV+w4Zdd266Nz009mFYuNVBNB5QWXyFP5b/xGsbjo
tILBddPpamhJxMr0XJJvw0RC0LX602Z8vaz7cmuFV7zN4RVM702JJ/Y0p5jgqiDoI6Aqbye/9Le/
CcAj1EdlyFyxS5Fa55EgEIsEhQTHOOlZOuBh8Oh8AFMPZmzNa/PGOHkgEHQ6f0OPKLhkMKp8jIP3
9GPthQvurMKgENETVPGH9dDqIK9agdWiaFqSKiMcmeMQC9AYYvqxt+I17jQTyjgt/kaNyCVgnUS0
dvnYpAq5EyPo/NoYWqdXFHBB1EW6vfpYW3NA0skfCqrQfdnTCq0vCGJgnVES4SveXetm6te6bXS0
UNI20oz2KUsx7k3TqJvMQ9cr20LlGolAl6AG+Lv0+Fog2lI9GuPZFmmn5C7BDIsWTIlvgtUiRzO5
qTCR0gNzeaoY4mxdjEASz516c0VJEyh4RycjyPYnadQCqULhQaX7iPYRD4VN8KeIUUihbUlZZwWL
yvWAONc3Rs1n9POU/BhUWB7Sdjb3RZYjRLx5s5VWY0DT2Q34Tm9d2N8t0K7yq/T4Dj3cCRLuc6V3
TgWwLBb1RgmQkqVsgtbeHF83ey/SN8Kiy/IUm+gIVxjJLK9lMVx1N1oLAkbEpJAL1t3zDPJDJ61M
hUCpk94tULhoeTUZq0uhjLPjBnRNjwl5zxt/f1j8J+wumGb0zeROKB7YSeeX+lPZqLoupDqO2TYb
DWAY/BfzZaMzzQ56ectoZaAYiS0fNZgg8UyFpZDf3J0cbrV2K6nNurfTmW9WwLE0OJcKfRoxljjd
xpGmsLRSE7gTxlVlL2yozRkzSSxKwJkRz8zwNZAu1431kXJXeVnvZI4ZxTl+bdGxCZbU18JMV0fn
g8ngJXWURKjmJ4kRJFW1+WM7ZD7e5gH+p8fLQqWVGFQieScEuJjxRnotldX4r2DOQDAM9tLsjsPX
aAiJqzN7AvGikk1Fput7ccJLgkCSkVGuiGsZonH/dpqXH5eXJDs0D8V1dEwhl4GWptcryktdTzWC
FU1egSdRfSgr5xsmhwD7rqoXS1cDgiC0/sCTUCKYiqZuSuT9eMw2oMx55RUKyyA/HY+iqk7wZnnD
jTkueWfW3MhuQDNyDu2xCOLTcjWHesixjJRoIXxvxGAeNCAYYyboh35DJDh4LJ5nD8EhHwvntyt7
bq4t3wbTMvqij9nny0clMRqICOHw8SAy0dQhHNVQF2zIUEiKima+0yd9CHRX/2n18+myHJnVQMRr
I0mKqV8Puv5aJxx9ndJcx0H9gxfQB8upO1m+dwQr5kFFMStxIBamVDHj4vKcgxjNWIljDmaFQyPm
45Ab/ug81+iUSX7WKpB7icmAJBQnqKsDMl0MLOhooHzQIdR15+33kCrJAEywXFPti9ujOJf8uT1E
EwE6Fhznd/uUYCyazhuIPSF1F9c/wEtSZ21krM/gPleYQqleOGi69fBU5q0Er49Ls7YsnwjUkOkP
FvI1U3wHXoJ3CUFOCDQqLt4mgr1l6WJqhWOyyK7mxs/nGY1Tml76dZK0Cq8lMUkoYVrUMnnT3ptO
nKmuYr225zLazB/MPVG0lNvzl7Urgst6Lt03kH5hyBzN60Bif71v+WZaXpkjweFO39Fk65JfGDFU
yJDYPKzlRYYQSmzZOm49MqlRD8xo3S0Sf9nou87md5Mj9gyGXDibpbLKLBmQTmvJlYt5lmY7Ap9F
oQDSewqCNIqEHUduEIyC2+lujfY5Fo3J7bDd2E4alss3DwCffXK8fDDSTXsRJTYWsa5obVYaDI1F
8dfaIV/mdlPomNQWIHJA4I+NA5jV67NfKzAeJctURjq5Mtqjby5PdLtFKx5LVFN1MrcEM/oiS/Di
WbLaZQ+43oh9mQOOH5hEk9/m8BPesQqzg6p7Q6bXvCaBnkogLL2Bg0yWuS1jABxEk14ck+5vrSjB
3kHQoHL5mGQasZdDXu+hViKvCpT8KorTzxUP+tHnPSz+0n+1G4VLki8JSWnwRULFTUH5EtdYpwn+
D7Xr5N5hZqhZ5mEjqghCpnioDvxPjFiZ72LXBQg62l5ce7pddXJi5c/Leyb1rRiS1gExZvNagaAM
GAwb9KVAiQV9T/8AY0cxOsy2qAsyJWKSTMuB04b4xEOvIejsXp9Qn9YYbOfhf9uZ6e1m6l9BTWKG
aNJC+k/7BlBrKHyVGe85rZ1YbuB3D4FknpbUivGCXwsHQzqF7615oHmKreRnLkRfmDV6WZxwhVEn
SOdZRwK8No+tNgRDf1wnFlTAkO2AaDTd5Yah0HipGu5ECofXmfHoVikWhnxj66ahbv7VjipDK1VC
hw838emMN6VSm25mY9W4vlv8V509JyriGLkK7gTwH7A7nrQbp6zmL+gOYasdtMeqPnDcsPykn/BO
m1VDDFI7gQQcsoy4W2+qiu5keWPRwP5NLsgZHget9WMSDt23uP/78u2SqsSLJNFxDEhv1LFbo6XL
3q4mt/xJTXTIg1pq6/Ir3W6/s744kWxRiJWeGMIIzvBCgFwpWKceRRJryPFMo7XxcyaxdwIhS3N/
eW2yXcRMtmnDeKCDhgrqbtfEiq0uR6f/fN1OVdCTxM/qQ0OOCKzDy7JkC9rLEvS8Nux6WFsek8ef
GRAkgbN2WYDsoPC44BOraE1+g+pYc+QftE2iAAyoJIyiwQJahw59KJfFyO6ryQdVHag7+qCFCI9m
sZuXeVNEmANBS+GXOD1W/awI8aRCEEXA37oGtcXoa/RGZyxruMGl6D9PdeM8DKB39dtSV5XNpTcX
Qem/ogSPa6MIUbmVmyGds4R6xB9mTtRFICUP55PqYaZal7B5pLbczKnNPOq3U8aeUhCPZAqdVokQ
LNESOwWmFLB1xDgCG9XXY3+1FHVMlQz++c7a0bzbknVtC/CmbVdVZ37I3fiQwT5cVjXl2QhOz07M
CSAyOJvxajvwGrP5BMwBFE4q4PGoetT5l4m+z0SKHOSxFIgyYjCe6kaHF1kJQ7caYVU3j5OGcn2r
G+d+GA+XVyYzBiamWHj7tgfAMcHw4A07mhojWWTk06Gq+5ssVuJQc116u54XGaLBWVhZdfGWRw04
v4CgjBIlOQPhzAo55U02oPKl2kJpWL5fl2C1dWb1BCiWeeR+45Tx2aN1do5tOHPwchyZKiqX1dPx
ov13jWLTi1NqVa93kPc/7ktgptM4KCakVjDZDqEAtemWY3NbBsq2DpnB3QsXnoh5Wg3I6tA80nPt
m1Ew34zJ/ZojZZl4qCNVt86wXk2FMtZQHKyY80s3JJr03siitjomTzxfmoYxSOT8evL1kH1jgWqA
VtZq9mqfBbuFUbyxSkqIdG8xkgLG6+a6veGdHpmy00NqW3ZHKtivJM7Ksuv1DC+tB2qiieVgu4qU
s+L2idMofVZXxtivmHmqAQxMy4O1OYpwXSVCsFyu7TgdWifR5F9fZ+x+SRSmUbVLggGJY0DweZmZ
RY5W+WhIDjanD1Il55BKjGBD2qnxgIWCnaLaVUWuh/rXVD39J1MojgzkuL+1sVp5lMQVSqDF0Z1V
M4ryw8BzzUBpCNk8wV0tmauv3QYRyGM/dCNqralqMFu6UTZBCAkYGbwxhAvCqKNtdCqLqNXPWnX2
tnPuKMbzpeZmJ0K4GGimNmIjgwjdTYIsz35Ug3VcFhMAa/0VbY2TTuqr2hzf0cDPK0KYZ7cA7eiK
kfiYV15RAngAI04gGF/0/F7r4tutQdQPzrA/VwZsILoKkKSEaxTUGvClZpt4aNPNXQIY4vagT9b5
sghpULGXIeg0cjZkjof8f3M4+WGefeAeB0akn4yvf8wrYLpAZEXbGBBeDD6g8DpU0lg6ehaPZHvg
rTfIxRMTfCkA/Lm8KlnwgvZIF+N1KID+P9KuazluXNt+EauYwytjB7VysP3CksMw5wCSX38XNGdG
FJpuXGvmvB1X9RbAnbDDWiBm/SgmjsdIWwyt8AqD3Fbq6Eiq4i1peiUYAu8Ct+LPWhbr21B7TbLR
+ucCl50JQkXBNuj0Ewbfq97W50/oBSBKZMzPYjXmrBw/yI1l5gVeg93YOp0UP4yd8XL5BrechIbe
pwoAU4y1sO9cdRTGCc0UlD5I4k6ydkuK5emyCKq9bEa2FsEkDOacR02jRLlnGE+dWdmF9FAqgWgE
OXc5YfM0KCgDbwUdXZDYfNQHocuSelHDzKP8PxgWI7wVC54AxopilaQjeJQx41RdJ5iCyz7h7dBU
oi0Yk1oO9YarJ0ZlGELaCTp6qPVNbNzp8S7PDm1q2ZUV2+kIlNIl5sTsrYESDJH+K5NdKmsx1tdX
VlR4+X7c0y50bxsYyIkPvC7n5uXBTNFeAjjc2WaZPilGHwO+w6uK6hTN5GtZDTz+g62IRF3BPzIY
K51VVJEHGY5Hq7K9QYb7aZk9KzS/XNbpLcezFsMo2jIpC7qlKA9Jub9oJzBe2zWmta3PNJbWchh9
m6fSFIcshoPTQJMy6l+U+pcWpc+XT7P5Yaj1Y5VctFDv/6h1mEzslbxAjMUSvmt20e2QKJ/I3AAO
868Itt5Ql5ga1BHisqYdT1ZYRw62bHqnbEfeBtmmCqxEMbGHDGla4gGTeBlm0g9dKczO0HfkSUiF
hBMUti8O2QGyKxXTCIy5ZoD8taYIKdYwyk4K0lIxkb3PfBvapUfbB1gdjKZFkVgVSaKCkQGLFFXX
2AWY0y+L2Lww7KRZtGt+zi09A5JeSHQ4tV7FTpw67fphtntx9C+L2byslRj67yvflpKyCOuRVhpI
F2iZcaoj4fG/iaAnXYkomyJbpAWKjJKgbZm125M8uCxi0/JXp6D/vhIBotJ5Dgvs8UlE9QWACGOO
58WsKreOeeSu2xcGuDUJBe9zMjZAepFFrKbUK9P7MvTqT6wtI7N9/33GJmUUzeR4wJuzG4zrJGoy
W0oBRSXz4Mm29etdDmOQVhWh2r1MiVeG6CpHuT33xNEGzvP2nPkGOSfg9kQ8MmXgFLKj/rJYkSWx
6HG8IbdlR3eU47TTTnRoJ362AmxR+AuP22rzbKDLo5vLAFYSmbMlWq6F4wJ1COvrGeMMZAxitKku
69y2EERNzDsho9YY/xzFY1NNFtIaUk/P2OByIrG86+dqci7L2VI4gNpgfBtqDFIdRk6VG2JeLXXh
Jelsq0l2q/X9638TwehclypzqgsJcoClD8aoeZqThKMI1Omy+eb6FMwnqSN9Lky83zw1bgHt7JEl
dVN1lywPdea39b2U8CYIt74PsPHxAAZx/TkPkRCVoNhLUS9IFbBsd4HYfMGwJOfjbDmetRDGfZq5
RqqoGlJvAh9X37Z2Oi+OhZ2F6I97HTQbRMsfO1UyrInlA47ompVo9KBZTUen6nM3LERPz8TTZVU4
Xyph5NBrXbnS0oy7QgOkhxt+oxiWxb0CSgPxNhTd6UC3iYV9d8y+88Duzz7Wm1RMhSNcIx1haxYq
1iBFaYkzN9WeTeN5nJ4s69flk519KkYE86nqSREjosS526eiYy5iEKmmp0/EsWLesgDvNMwdzjqp
SzXqMiBH74TRtwAY3Pc82JAzv8Cch4l50AW9J2Weu9LYgOOLHCdj4ky4nb9CGBlMnlNNpAOIYJqB
8iQ8lA/jbrnvEpuCU1fcui71AB88BCOLyapDSw2TWcgycLOFAWWCFwY/cQaXso1mrgCEc/+yQmx+
JRVIdZoO5KEz3EzAnknZ1KiZK3eyQyrF7qT+2OryfxTDONdaVghOVUO1p9KJoiqYxtq1hoaTAp3X
kuj9rY7DeNhBFgcDoJIZ2MJo2x+z4KFL74/WktJf2h/HWEYcY07lpEymDAQ8twGwfdFcgajJJjqn
gbhps6szMYYkNUROTDq5rAMj52ZqFcOWVZm6WCUe7y0RfGHuZaWgGn2mhSuJjFXNOnh2C2XK3CF9
GObRlgFMNiieunwXDB4XwVlMZK6QsS5Qe7RJQ6LMlSbJn2ucKhFu5kl30Ug6zKli15iEtvWBuzm4
6TpWh2RMLTUi1G4lqEqZl89GZi67vhRaTtWEq5DMO6zKo9SojayEQoYBCVJfuM+c7svoydgtbXlt
+vNM8+NtshUTIc+ASwDAJne50QPNB/3LU37sX1ABtIWgPuCLvkQvl5WF40EUJjUjQwjYPwMuGE03
cdp382RH3cN/k8G4D3FY9KKlJiBYN7PwS20ruwlNjtZvHgQT+0gwsNsOJKqPQb9LlBpYtEnuts20
K9r2ajZ+zRZvSX9T31dSGLXDLmSbRDk8PJ0K6YIsUAAo2HLRrXiHYfQurRusUZASTmPqvL4vbmsd
UxRF+xm//n4aVt8GTe2qVMVpgG4FYtTKqRI3Mx8vf/3tdGwlhVExtYoL7BdBqycQRBjH2cOG7yF8
nGpn9kGYGwhX8S9hL3Bsd/sKMTmrYfdWw5b2R32Ql6nSkk7DFY6vpCjspL7pkx+fOtq7EEazwR84
o4oiZm7/RT/ogezNqg2U58kBrstNdkWZtzM3eeB7CvrDZz4emOn/nI6JlIiSRhrHYu6Kmt3vS799
UX8q34C1ZkPiQ8fNbHjyqDtepdRoUCxqUeEbEsC7yQ7lWQ5vVbfaY/TB1+8vX+umb18djn7albBM
KxXJEsvcTbpvJm4x5/z+ZkgG9jdmoTCndI4sXSRlEdM0AxOp4LW5kVLix7prKpy5ns1A/C6HNa+0
lHsUp7TcXXpiS0Y5O+UU+vmQ7TBJ9FoqvLXU83kRGj9WAhmdL2c9AvGGlLnajXko/elFrW3xNtoD
5wNld4XYC29ynHOVLMFMPWK4mwgkc8fsasZAfxPuW3KMuZMwm/q3Ohmj76TWwKYqRsVbZqi4XaAK
9o/JobTDQGj8lO9YSWO0fZYKrHxHyKAwTGenOvBFhhe9Di5r+bZfXElh1DwtxNIsZjyH5bt6rwIx
1h5f6l3xFF1NDhYFnTao7yKs//CMedMzruQy+aGVimKKDS6ov3BlNk9N+mRUHOd7TkfKaCITjQGO
PMtDuVB/AbhEIDokjd35OkCBCp9CBFh73kDo25jJmUtcHYsJzXqUR2Eapvmbi+ofMb7u134y2e0L
xQmgZbrmirpHEYRO3RGIpnfDHkPY/h9jqzBHZ2J3ZapD1Flwlb0CoDn1h9o5lxWHY3PsCoBaV02X
Uu2UlS9TVN7K7StpwiekCRwN3fTD7zfKLrAagFlS8gnGPWe3o+BxZyt5WqJSq185etNIkjwO4Yjr
H8Vf/3AXiD/Nx9GxAs3pnz5VgVqdiHEjOplMgKaoiCwGEsUUSydmCbqRoeNEmG3PjzIQVsPAs8Nu
DNaxQXIdpJMuMiy7V78t4vUw7sdCdayJ94rdfqTQmtP/hDH2nFtCamUhkkXlpt7HTnEI9yNeDMWj
eSwdnnZvOg9DxtwKUBTNMzD+OWrbXkE+74rWNQnve/3YZHeX9Zsa6pkho2GE2VFUCTHk/VErBDkx
DNSlczebBVu1SGRn1nAI9dSvS+uqGSPsUfC6L9uhcyWUUcXEyotZbRvsMH+jBLK1HwN3vT8Yp/8f
hSxXHqOJWRtaYZQix4mE0BmF/KRRjLZ5IO5ooAxRVeYOgAxXgm55UTPardL56ZLbMQl5+DHbXxSg
GRIW89DgZq5bjCrBWqjflECmViuvROnsSeCN0/OkMPc7lYOgZSrScZI4IRZgxuy6j/8UloN6Xiwy
/nMS5k5NNbSiTCsyV8z/yhUUqPCQxmjDZe3cdIorIUxuUGFIo25MFEbD5JBFrzXvTcH7fXqRK584
ziMIxsB34UZARE3AN2aNvOXF3yjf+0UxHiNOhbYOY3gMOudLo/P4kjz1eLbQ8KwQ/sDrpj9cXRqT
DkhNrwzdhEsjTvMsF3btmoHidw5KUp71LQqkwAj6a3HHgxrhnpRJCiQ8AmMzhnJ3eJ7RF3vs1scO
4GCKgxmBgJdabVdwMJ8GrCIsuqLR8fHrKeXUIBFRMtf8Zt4ZlU2LmGJqT/fEB/m12+wrP72LOQ2P
TdtaCWUPORSatsxQmVQP2vSujfZ5x6libofqlQwmqyla2WyNDAndgiAD1uTUjd3OL/ahXeFkPTYD
DfeyoW3qzLtENs3p8xzMKBWeuHWCLZJRtkktpHYRpWALEE7YZeKkVZxbZLMd8AQAnm9BOl7P4td5
MANL6e7yQuZ8rE37Xh2LcYSA5jCXeJEQ3cogpgNYGW8FcLNGtZLAuEFlwHhKb+ooa6dgVRW7CJPl
83zIlhCP9tqQHbEbKmcRKjAU1DzGjc3kdCWccY8h6dtOAWcEeh3CvqmvxGHYycODlDxf1o5ty14J
YvxkGObTlDYQFO/pOkZKqYrTF7okiKnJU/xk8gBxtt9rK4mM15TmkmDtXEH3TUF7R7lqnES1e3sA
RiPepZatHeiqdPw0fSasreQyPqVIO6stKqQKpLnHmKAtti969XL5Ord0xhTBAWqAZgnjOoyMqNOM
slXpO95v9wPqmhSBR97x8u/NXHUth3FVWp4LQHBBYJ5+DF54oBXU5S6+pitIwp7rjWnqwmaSa2mM
0xIkQcsnmRQu0Ljdt3rtqS9sIPX7fbAInMRgy3+YmKYFQo2FJha7yWyJIUHdFhlOk5PbclLBMj9X
OzDZWhxB5+sjyHPWkhhFlEMChnlDQIoQkVNomPu66PcmHhdZXz43Md7WevuQGJprCsK9XhaPl3Xl
Nx/x/aSMsmTV1LTpEOUogrdXdGFG3qNH56R2Dqw13oPjfCmJOS2jMmQENkDYo7A/+WEAmrZj6aeu
TOwUrVX1Jk4c2Z13mWhLN9gMvnzSLV+9vmhGf+BdQsD4oD4+KHeF/MxdOznnvv54NnZKGtDWxaDl
cNXaQ3y7fEEl98a67nfhTn9IHtUb4raAVCxPS2rz1h82/efqbOzsjzovaMWGDU3JKO5W7oK+zbpP
nMkRgjbQMNryifi6FsgEPiGtgcYCKikXnBnxENl1spvFp8sfbCv6rGUwoW9cEkkaqRszotI25L2R
3qjzrczF3NzM89aCmDAXF/E0JlGLGsxJD/q9dGxfhOtZweaDaUtefUh8854bgTgeRmNCHuoasSrn
+GRdFejkIFB4Rc44LUfjNca1SN2QZXkLYytSK4iG9qgIPOz4zVRyfXes+zC6sBtkJFqdN7rqM3mq
nB+tt6BjAghPJOW82PYbgZjctSQDyOFvprB6UnXioJpmjUdAuk92qP1M9kycJRg9yRuDxO16GwbG
6639xku/S2VURAV0YxnTNrxm05aJZEvH0B893U98bX9Z7emNnce5d1GMYsgolIgZ/sOMQelKkXJr
ZuqRGONTu7S7MpE4MzXbSvIujlESPTP6ISxRtsvbu7h/zcnj5eP8JsC8C2A0RFM6AY9JaCFtu5du
6s8l/JIJ0DKwDRTcT8W7PibClGNSlmIGu2pEbJ1CF8byNp6eNNFPupf/eDQmpADKNtIU4MS8NTIo
soWGhAQ5pOrLu+7ljzcj3uLLvxfJLvRqXUswsI6TCeZTm95k5v3l43A0gR3sNDsl14sRblBr2udW
65yZtByPtO3S34/AhI24IvFiAKnZDaevWOfbiy1aMvWrDliny2fZ9umSqAM/CvtKIL/7+HYvpj60
BpLQfkxyrzrdt8jrj8q3+pnm94KbBvUTb+N68/5WIpnDRZOBT2RhsGrQj4qy52JQ836fiYdKl4Sg
wAtz/L6fl/umuLt8Z5sRafX3U/krz5pHktotY5G7ehHZBqDJzPKrrvCIWrZzlZUYxr/pkV5qLSpv
bpHDlyLc7sadfjUdhjfYxPnIK6hsOgQwsgIDUgKjI4tdIAi12PUErrvvD232CAqAXr2JRgK06T9G
xqMW+i6KzQBFNZ4WOaS5tJ5gyhtjVM6kh63X1AbhWNL2x/r3VGzGJ6pRO1g9lM2MTgkG1sX+UHPn
1t9M/iwWrQ7EqLRs1v/LmemEzBBM+FAjMF1Ryje84soIaMEoD6av0Uvr4lHm8+Drt6P96g9gdD4h
pBKkKYbP2y3+/Irw4WaB/pO2lPTd/JL5w+6yEXC0RWOMwCwBmjcnWe5a4eLoyQG1l6CzArG9StOB
46RoeLh0u4wllPMApJA+ep8/aj36Tuf5pU2nu7pDJsJbGXY6+xZRaqgSu8y+yNG+iQo7iz7VvFrr
P73clQcpC2wJJWFKv9bkLi627l3renJKO90Vfw47xxgbE+gzgBN1cq2jLZfdkHLApFugLBHnE237
3HczYyI8AOdmsZlo3qcXgbGIt8aMuuVlleOYss5gdRMkEZki0lsbOl+qBKeDc6rLnlf15clhQuIs
WiPlxsTj8KrJ7TDABgeW+dApAGJt9LVH8qxfa8TmkS1yrpAFxBfgQiatMjB8PrqmdrXweizbufm7
fuuMjxAEqx0rEWaEd4CvOjFQiqRrKyhRv2g4yfJ2MruSxbiHoW6nUKEjgwSoO7RaEvp/z3fQQQTe
zfE+GOMfrLbSIqA+oDSkRe6QdLdDNl5NGuEoBsc/6Ix/QPMI3eEcxdfWCsLkhxi/zs33jlfI3pzd
B/AlmpIiIGr1t9LQyjmEQqhNCtr0blGCW2K4EQ23XRK71v1uvGvIi9a+AtqdY1vbRZmVVMZLYETA
JA1tdQhH4JnQVrCv7tOH7MnCIwSvYif3IhQQyXG+v2zVv1GV9/MyrmMCBVAum2hg0poMkP7RYzHu
wVgYYGjG502LbRqZDLRKbLaBpIGF8TAKoIvWGG52w+pZy+765BONDiyu/fv7jI5UFapnQPiHHzR1
x+qLI1i9OK+pTW1fiWCCh9pHpJ8aNO2NLnLCSAkGZbIziYf9xBPDKMQSJ3LXghXH1YWrpQ0WCaN0
3mc+/eoozKeXsrRKUVZOEQdB6E0R5xA8Olt/EALzhd9c2zatd3kWE0GGoU8FqW7h2ZsRdePliPU5
e9YTxdaM6DErMADQhKoXCoutDlzKOPrrZ2nMSjoTV2Jzwp7ugndpukfMt5NDvTMCBaOkvAbwpqNa
CWKyUUB6N0Pe9ok7jg14Th4l47qdn7Ts++XPRzXg0nmYeJKnJfCIqY/PsoMkHKfWqxsXby/PaJ/M
vOFkGBx9ZPfo9Dnpxaw3U7dAsbjapeLJ4jVqePdG/4SV5+2Uumu7BZYVlX8ZwrEQ9osm2qXF2x/Z
dkIU/RU47sDEYi5u0ttKb2uovagLX3tQFebmsr/8bba9KjBw/pHBBOC26mSQ6SBZGjADMO5zP5ps
Y3aHt45829iAHLsscfPywFMAEHy87c7A6fsCm1qocWIOBShSpHnVhVMBIivpj1GraDr7Loe14UVQ
hVRucLCu0O1OE25rkoFgiscMs6luKzGMsUbNDL6nTEG5zyIO8BYPQPNzMivxL9/aZn91fRzGVlMZ
W9b6jEdH8iz5lh8dGzwGMsRc0LldzWiFqEfBNTm2tF1bWJ2O0cB5Noa0pUNDlahcS2TZlfX0q520
0R4bOrvXuliy3PVJ6Bf55ER15VsW9r7lzuUcn17jmQ9Z/SGMmhbZJAHtDnOjnQeuJIcE1CsWe8Ur
HgyeSWw+WVeyGPNeykQV+hpXPfr9HpNfL7Ev3ooqpjpMt8OUCnlsnfaUVk7L65LKmxa/Ek2NZ+VZ
wI1X9K2BtIPu+JVgpNBd4jfYJpB2mTM6wr3h0MK8uku/KbfjV7pvkPncr0516dJlM5lDZQiiOU4I
QMMhftT8LhA8jL0tB8lrg9LRfnK+7Wa8Q8MUuwborptvs8urQ6diiUIpCVMkdqIzon4VBRriXcZ9
4W6rMzjE4HWAuILuMnO94JopagnNFfRmHzEY4SDC+9ZiGyeaRVr4wBxnt6lKK4GM2iqC1cXRKKfu
3GVebO1G7SAWfqqdhC7n2eqmiaxkMWorZmE/CDlk0dpSc0Cy5ND9K/MYcdvOm2q6EsWoadRnlE0A
PY7KlP2meALNo8tRCvopznRwJYLRwUJZLIym4TR554mzHR1xf77+UxZ8q7VNP3Fzh7ejvh0LVzKZ
VFZYRrnHUszfiphgHg55nunKN82V6den5lM935U4JqsFQ1wJ8nCMe6D76xgAn+tiywOpCyd00J/5
/U3KIpPMAmkgBEWQgpss2u9zZu2KMDsM2t0Akszesnw5N+6KeeR40csqcjanXGa6LI0a7jIMr2Xl
fhHuLyvIZlL57+XJIhMPpQ7RP9ZDPLKzwXIMJH2uYiVh0Ci6ltid0PbPVtOEHrAjeGuOmyFfk8C6
hIAMtDBGNePW7LR0RD7b9g99AZ6qsLT1urUvH3DzAgH5APQRjB5hE+ujr4rB5LzoI/IXo1QpaDgx
sMwT8dYltos9KzGMzndx0seWRptgqSx/xxtbtyMVhK1N01ivmjF0z3E5Zd/MJizuxqFTgC8vLcs3
qxcBenD5xJuKauCDyDqlFRaZP0XU5h7kP6g7qYF5oGNW0b7bo3zLqznx5NB/X8WbatDlqC/x/TD/
5wh27OQPY28XTvxdfZt9pf2s+IlObYL4lzcoR13jmTW+H/Lt6bkSXhayXs8yWhqD4A2FALzs1F6s
56XmwUdsP2JXkpjMtInBI1jE6GiUV9gsRVNo8EUfk70B90KprZ2fCWQ/oNIChB4L0152UztmKhxZ
75Z7Oi0z7syrzqWDZPwWxqZdGO/C6L+vLhDQwDDKimD9LHqdxK8xb1XqrW526TRMHMWMh9BnEZIB
DcO8smfdyF5y0O6lQPTTnXV6G2EJhl3BU8tNt7I6GBNUB0HtZ3FB2hmejNhOrg0/QrfEr3fVPj7K
fuvEXvedVwLYFAqMMxBrgUVJZ+GbGmAPLeWMDfd4uZ6ykxJ60cxbd9uWgaVzAHFYFMv/4xfrNCDs
y7qQQhGLI13dR0fUAVoAFs/mwXlDduYyp2zHcrrp/j+hjDOp5LHN8af8M8El2RPSStUW/QojJhXv
221awEoa41JA+tb00YBH7T/YHJoBjFI6uNAHCrF5QK+bNvAuzmRCemc0UjOreJYV0k2afam6T1Ue
VgIY3zEpdV+LGbYgszK3h/DnBPzIy85++0G7EkGvdGXHioExSXOBtx99DJ86+Q3tXJs/55sF7RPd
L26GF8wtVhyxHF00mRdAOvVa3aVY7mjkuy5rvLy4rrnIPdtCwEiGJS1FOSdAIwilSowAY4a3Gsbr
dBUZCeHxzPCkMP6imKxBwkwrpoWr9hZIabddU9mVkriXPxRPDGO9odhOUa2j2NVox2jIbHHpXFDA
fEaKpYDKC+xk+B/zXaQ0r+SpRBU5kyrbDK8rgllrgVcb3FY6AAIBJ9mSRPDZfFQ6kjdL0lQwnLe5
eDz/CrpS/CvBYHxop5FduLEXudLPy1e4mauupDJXGOcDMMwWEVshAOCMctW1hMKfszu1SOxcuZN4
D5kt92BhVIeyPWCij21elGJfjmqoJRibsInx3Ie/Lp+H9/vMLc4KaBDGyUjAAfQoqqFN1ITzmKW/
wMbg9QmYG9OUaVSqaMJLLH8QyUk1/4rjL3CwnIxzsyAARcCypkK5jdgKaymHi7ZQIK+/Z+ma0/gi
XY9vOGjxAatY2cvlm9tUQFBCoeANamyEBcaxqqlkAEwYM2HJc7lX3PqhcvqXCK+k3eiBTvrO2Cu1
bdzyuGA2v9hKLONsl6ivZOCAgEgpek3NO9I9Xj4X7/cZ8xWHMsWjCHYVgZJTyPZVxhGw5YXW90b/
gFW0qGVtaMOePmLnFwHsGtbyrdA+gUixlkH/hpUMyViSHG04zM/HWP1bPAkk6bnwIsWm33HdKu8R
wgjDtJEmEA2DEKKEMJeMgyeLZQVaUx2gxlXpJ/O8TzThsSl58LnbLdz3h4HImG+canUi5HiCUNrb
Yid8odhN+q3wvKCYjC2FvXRofOwnvfC0cOsjmivBjFUrhpTIxKQZbporuyEn0a43NMOpRNA7XVbI
LVEWcBQVCq0L0GtGVGFaCyDY5tS1mn0S70bpkM7BZRGbI5FrGUyKOZHJGhvqpHpX+yF7uW8B0uBW
3FsnTDohgem+K7eCf1nopqHBVAEMBuYg7FB+1NE4ApBoZrVwGLPXmK09qTxWyO2be5fAWFocVTUI
5kasOHRfSstvpceQRzTOE0H/fWVoTSlaC0mGFBWbx769Gjt7iAlHATYvShEtdLZQVsZ4BCNjAS2D
UDSpW4/XUnWUdM6rZjNC6XjrgtASNH/sw0kwKqvQkCO78zLYZhzBjiNHnn4VZe9d/uSbTxm8rf8R
xZYMJnVRgRbS08Lu7AHDNUibYHwjQJh32P7k8v1tR0VQEyAoAmAXpFEf706e+7TSLfJ3HVR2Ors7
mS4qJHsFkE0zl6hs81NhhAULCEjMEIg/ihP7ZawHSU1coaquwtA6yvXAs1WeDMYfyOOU6gBWpXeI
PSL01UEj4GLu8UDXupenyOd1NXgCGefQSATpWSgnrtn6AF2zh4JnqPRPZnIk0C3AaYLXi8KqMkdq
SCb3kiDQ3twJsP6aGtlyKLkkegIGnHtZBzcs9oMs5jRzglIV4JCRnhczqCR2mTbbqcgZwd0wqQ9C
mEe01qpJAe6cxK00JRjr1KmkxS3k2qt63nv98nlQYP2ocnVnSlYYDsiQYVI+CHSAZ6Gkp95DJ/UA
oqncKQjHYfBEMg7JHMZ6ETVM3i5K7BHTcCUVe5aaub/8pTb0zgLxEIUKBc8knp8fT1YqlTwTLG24
CXklxtPCjXrU+M/UTgHtl6LiP2xLfxQgkU6fhxCd2PBbvTeO1ZPgYBSnzYEaWwfNy8xjH90+0Ls8
xhmNsSwsmLZAnUC70fqrkre8v/ldVudhLswI29wcUL/EhYHAV3yQojjICx4UGO8U9N9XIW+YlNTQ
zaVwJ6H7a56Q6Euye/nLb5Xy8enfb4qedCWjLdRenRNUVIgzg18ydtAjP84+xYfljUBvFZc/yGJ8
djhhqLt4A5TUxiFos/ZqikfAcTTCCUvFGIYJAVZcFOroKvqoOKrUPl8+7ab3Wx2W8X6tYg5GMaPG
otZg4q6uoiFIxsd5PuYZL5fc9EsrUYzzM7UunkHQg3JO+XOx/Nl4rqxX8pmGz4crZdxfEoMAoh7R
Bq/NQxLeRDyyzq2wvhbA5hHFCFAdmaCjVAOuurLpGN14VK6bHxQqLvtSBrzpXo7SvynsSiGTIhTJ
TJVEFApHrvr9NBicmME9FOMeBrErinFES3+MPAoUN+3KY/zX8IOiqclHy/3MavCHW2T8Ra7OUyfS
CXYZ9IRYwAMW0mLYuksvsQ/KAGH4sqZvq58BrCwVE3lAgf9o1vGipwWpB8xxqk/IYOxmru0qepIL
3rDCb+7yX0kGExVnTY6BjYFCvX73hj9zjFGmN93WM4LuNr7Tbi8fbNvzvotjIsmcm5VVYjDCbczr
WNt15EWtdpdFbGvguwhGO/SGmHVPoB3Y+w+xwD1xvNDWWxra8C6A0Yaw6sJ5TuEb5Dus6zqAlext
qbD1Rw2jycTVnNQTfialHXrkwFvd5SiGwcQUtSvNPKTveLGfd0teOkImekuR3BYglb58j2eiDDw4
8SLAwhdmdM5mzXts1qhLM8ORGy42x0EK2A9XLe9Nda6AjBjG0yp6MxvwGYqTf+n+6oGeUAXmY/El
t6Nbshd3vM3gM+1gxDGWpY9i1sYFTtVYtT3Isl3zphTO324fRbA7pqI4okLRQ0R81bv9HiMljrxP
9qJLwRV5oED07/2QmjHCGIOaQJVsdMmEr4RHjrLLAuJ3+zbgDchtXxsozEH5hkcpW15eGikGyf2g
OCkGBrrvk8EbfTivrLwd5F0CVcdV4IjksCfqBAnSw/CXIdlkthe3dMM9qe0O/y9WUrzewUb39WU1
P/NIjFwmqainUV/yAXLF+VujXtcVejcyxyVtKzmeuzLl7hQNtgQ8xNaEoCUDJudEl/wo1bRxbaBm
JHmFz4cIkTdtdyWP8YGCNgFPvIU8qXFpXohRD1fax/tJ9YinYAEQexRPBVDHExvlPwzEGZ6W2cbd
4rVO7fzx7DS94tVfwzrMYulGQ5QUZ1BEO4+ROvZeJN/L7R8/8RhBjHes5lESohaC6CXP4FpPfbAL
ZA7OhmljR8PZTOBsaM5lFdo0jtX52CS8DfOm0yA2s5ZrSxivZ6N1L4vYNo+VDMY85GmZFjOEjMWy
E9OZ/s7lKgdQrpEbZ2glUORww+VhLfE0iTGPLDdUM0ugSU15W+m+qD/Jxu7PaTuYD8cEAbFSuxhd
QsWpjOppKrAn21Q3XcYrCW3a+uoSGecvCuDTJvQw+giQgThY8sVZRs6az3m/5+NhWJTrTmsbM+yo
lCf5TrhRgXQRfZO/hr5+g0UZD6RSGODl2RhHB1naAtUywQYNHEhnWSYblIy2NfBUkJrpWah5vz0W
2jpuxzbRapxLDiR/uUoOILA8yMDkoa/N0EleOCpPndQleYzbaGp1TKYG8sov6p1+oPjFKrYu4LH+
ntO6LI53gfTfV/FnXkTVCOnpSvVnKld2HfGCAFXiS+dh3MQEZN9EpEGAgkySazEo94YPzEync+mQ
lnYyAPELnuoHXo5wnrEyGsk4D3WuemlGA94xItfCBGhiAxoLO+iWAwqy+FVCGFoOk4dkCLr5xxuY
b8J1gAViT9A6W/5oCqXs40HDAcfj2Du69l0aOVe7fbP/imD3PvrFnGelVhXHBDtEKz/rYmMrxmAr
6UNpiA4QSjnvs9/Y+LtEJu1S1ZTk2qzgUA/EE70a802Co7tVCjA1yn8RubqXn7jQX7yDMnE9VGKi
o4WIuI6B16arTwQDDASQuDnCgtxjvapBF2qygqVF0hljFCAbd1JjHq2kvjKF9kYyUy9WqtOYaP5l
++H9aYy16npNGl3GjSykBX3eX2rR+1FyL6unvjyGKueLb3vy9/tnrBUwG61eYefW0YqvPcoysRyQ
P59x/Ki5FmOwodCkEsCDFIfc9a6O8dTYl28HXztoTubzVgB598fY6NCFljjW+LTzJLpEPInqdZ86
GFl1SrLYMqjRL38v3g2ygX2p+nrGB0NCcYqS3Vgmdsvbx6K/ce7x3r8SPfPKp4bSJCtRj69UCpUz
pk+pshemDOvKhVMYd5fP85sMycLiLp0wU9n2rzCEUSN3Ir5WjFrosDiY4fQE54ecO/oVzklRMHOn
/3pZ7PYR36UyR4ykNpkVAY+9UC6cUryN5dwuq9ypw+uFB/G5/cneZTHpyxJXmSjOOOGofY/C0inH
1zj86/J5tsIgWqgYxDFMVcaz/+Mna6JOXDCupThR9mIZ13LjXf79zafQWgDjwhKrAQDlAgHag/YD
r+PTuEuc+DV5FF3UTVwe4NPma3wtj/FLiZzreq5CHjnoh86RdkUA2u27Zt+i58PDWtn6QmthjFuq
NRA8g1ocgXaw7Ly2IyWxTWvPuUJ6RaxZraXQv2JlVpoSV8kI4FUkYuqBlj81j8JNUmhE/t4P70iM
X5p7fa5lqhBDm/hdk/5Isdxry1LGqepS5b10KMYf1V0/znlp4u3WkP3/kXZlS3LjuPaLFKGVkl61
ZmblUrvLflG43WPt+66vv4flvk6ZJSenPeGwXxyREEgABEHgHLLY3TA8D5p4b6gLAKPzfTIeQ/3r
7ZXkGTvjvBHYkNIRfWI2IPYtITuSSLT/NwmMywoisuZoxupJ3ZuOS0cxcZaNZ99sATc3pEZXYkgA
9PqzDDQNdV98p/kk5VniVc84xsBC4zcipm8mVLcAlnyIqifEcW5BkCeCiQ+jFBBtzKGPkBdfszKy
yyZ5rmbebYaz9ez8AqZ1MVKQQIwoPHXCp5w3vMsx5w+F2ioCNLKG30/2mpceYow30msSr36/dfys
QoHOhoK8FeQ5hQWXxV2qPRvTzojQYm/sp4E3qsPbGCYQaHRWoULHij2BGA8tjH1uaVxr3sqC1vow
USCZVLGbRgiRLu3r+xiqDXh6D6AL5kvvgK0GqMjKvXoyzryhbq4jMcFgBrV4ldOlpEjMtEIn2Fpr
UcxZirJY8ZqVtuVJ4NDGmqErlO3lIEuQCkYMX9JCPbkfTILpQzNfbGNcRitoOhWzX0qyb7rWsAO0
xlolZrHOYROLtk6A+Xc7UG3tLh720TosAhdAMljt48Ko665U7WmswXoXW4MOJoRE54jZ2t+1GCYe
pmkdV0YNMXnrjeVhCQ5iX9ldl1laeicWnODIUYq9Fyqd3miZUKh2aJ4r47nu/ZlwRGw54Eohk8mX
proM8VICEcl0V8yvnYbJ4uK1Tx8BZOze3qLN1GktiwmNJA0UZE6AtaYcUuIBQzWeFlraFzpz0vjJ
f3gvaR9f/HEBWgtkcqesLOAUFEf7Bwh6DhB0/QDiepvbW0B/iT3915KYxElp9EpCK5hqz8SpXVoY
CQ/JX31vmV9Mn46U/eu+VEY1ajqrHErVI/DnDNi3IrgAO6mTH7r88X/cLyZixmWil2kCGZMX3fd+
7gNM+kAsyrQB6mOb1ye6GVHWi8gET+DUzEk8QV50pCu43BlOfMz3IS0qccfcN0sga2lsxJBjUjRU
mvywvFEs+cDR3GBPHAQPYkW74oAJZyf8i7OoWwf3WiwTQfJRCcwuhFjwgMaWjGFOlF7OJpAS8Jgx
4/U1cmXec7y8HbZUNGSKiNgfZgb0qZ0bc6io0AFXlMbLECAd0dUuzR445XinirzOUvzsa+h36NB1
S8ewQl85gLTuv8jJt4PO9XMYb2lGOQGUGT5HEL7UbWtlwX0uOEvbIC/7+/Z680QxftIojYIpllrF
L3eWqfkVGHHqoyA/mJgSuy1qO1pftWLcZUg7NU4FaLWUIkp3F20A9gbeb25L+Y2XXMUwXhLEuFmY
BsTMxvgwENTPRDdeDn1TO0kdebFuocTg4x30oONabw68KTiemozfNEMiV+AOV+2y/ytMBysQ7D76
t3B079HtqiPjJH2odWk/YteoRmUn22kx2gAe8I3G2N1eT446LPJiHpVNq5tQR+2W0A/QVUv047K0
PHbI9zdS9ohAK8zPfIlZtzKrwkSsUSADl/wDmkRRdm3t0g5f4v3sRK+S/c6ZAZR+2e//i4f2TbtZ
y2fWVFDDWRIkyAfWRmspzrIzbfIkoW5On6UlHqLlluNdxQE66dcDaoqlHGxwEAfsPVeUTk0u2QFg
v5votAScPeTJYpIYTGU0SgE6PTtT/m6a52bsrUk/9lJoqdw3WurFv99GhQVx6E30ZWeIsHb6nfjG
F3jZXeQFR/VpwQhWfqSn/bjjHo1bVrpeTSaTadVl0mYqNTmKudvstV3kxCfjiLaMb+UeD8NfKAnn
bc/YPCHXQpkwbUhSPcUDhBbVg4Fn9XtqNMpZvhSvreQYT0WD2WRK1sGb8OZKpsuxym5KbanN1MTd
gkInCRaJUCu0CDCxTukJoEKHZHFTQMD9h6/01vG81pkJ4sESBX2IuTt7Tgw3XOqTkOouZ1155spE
cDB9mgK+AeZ6xMXJoW2vIDE4AMQM49fGk4YUFTMaf/Eq9DwbYgJQF+V9HtIAIEsPseyR9sDFbeGt
HhNj4qwXp1iFZvFyUTQ/ix5uL50sb3kfkFMkdIprOmAufzWMpcnyEW+BiCqnxcsQSpVmRxE9Q1d/
LNFASWl2gQGFx6XRGsF4RF+yls+3P2JTSczoQLosEzSY/foNABdTuwjT0jYAoLxK0F/A3rO/LWLz
xRPN6j9l0HVYOQAeAjpAEEBG2Vidk5/JST1UoMlJ7eUM1aQH2Rt8cUfvMrxWqc0AtxLNhJpxjisg
t1HR+mBN2SkKXNHc6+LbbRW3VhE4PooOuBhNBj7/rxqK/Sh0wRAh2Y9NFZQdMrkDFtu/ngT/NZFg
nwNm9GRVsYFEIjLE5HFOmmgf5cAU7XROsNxSxwAx7D8ZNotwTMANW4Yh0ohQfe7qb4bq316u31ye
rwKYbVG7KjCSsFFh+eWuwXMeLZyHJ8Rg2Sud+MJ7dN8KUmuFqMIrC1xmwAMpOU3zyFumvIyqS4Zd
Lj6FPHbYj/juzB4xPh22nWrkdOl+kFcCohIQcoLb4RY2HgFx5kwcB+auJRPkcf34Z7NatJNJz4kz
WdI53Us2iCFQK+MFDK6GTMAXqzBVowx7pwIlqHCyp9hv3OKuc9+57fzkhFrkbXPZivXr3WNifaFI
Qa7WsPvM/CpPO704qy2nT+gj8B+zb0ywF+e0Rn8t9m3w8DJl/QB3VN5UGw1WXgCyQmv2aENe/k4D
RDm6QQbEbc7bzKtXqrIPCJnaxoCBx+LW7msHNktMJdsosJ4mB3xUoCJK7dK0lsb6VH01D3wGPI7j
s08KqbAUo6yg8hP12NNKcjV58G5v5m/s1ZAwM2cC9IZtvzTjshJ6TKZAr/I7xZJMD7kvP7clfJ8i
SfOwWj6O5bxv7VUgc/woQBBDu14Gl/RomaAAOpL4ZPolZPGKdNvrdxXFxDWzmMZZmqAbMQvBn+Ms
PyRFyB1I5Ylhwlmdtqq44CHVzvaVs3jxrkZbs456FjroYKMFWg9vb9q2B171YqKakis5iTroFdav
w3Qk5kmUX26L4OnEhDGih+1YyhAxYbanfitl9/bv0yDBXnUM8aoCE7aaQgSkuIrfHwGwa2DAAhxs
6M9RQ9mea8Nuc8644W/qtVeBTNRql8QEqia1hdPsqpgFKz7le9mR73gXjE3NJEyhGiZBqmMwoSuT
gXLZt3DaBUg6uzaRgFA6jM1O00RlvyRJa+lTMdhRXv7n9pJue9ZVMlvSbyLJ1ET6gIDEjiClQ9Hx
3L/RO3jk8hL+TftYyWIS1ajN2zCPUGosMzdD++v07bYy1IQ/2Mfq95koYcSFZg7UxOXgnJHeWqTn
Kg05frSVjuKm+f9bxaIHBPlcxAut4VeLchGSrLHCHmNgYuAJhsBJu3kK0QVd5TxmPANwpMDmiMWd
bhaoSz5l0d+3F+03FqBiBt9UDPkDzEMdhgMhYYgDY9/tK2/Y6ad6n1gYsLU0ztpt3qNBxvJTFuNQ
fTQsSYjLJmpK8mEBhFnpK6gc6G58HJ3iXAOTtL9b/u2MFD08VkIZ55KUXumKHJl9X70m5Avpa5A8
f769inQnPpreT8XYqh2ZZS3OqGKGVFgpsLiF4PG2hO21kyWDEMPQQOrKrJ2iRqGqAoTUNgaH+BKm
78PUUjs0nVK2jxHvqiFSm+zELbtQt/mg20ows36NIEfASgton61o92c6rZfbtaP5xGteEk4Wt52b
/pSmfqjTzZpgmD3UxEO/07t0wjJwor8Wn6IMNL655wHPbV4sVgKZqIT69dxPKV3XOZctROFPrTo9
lamAypbsqln2J6fYSh4TpUgS5nIumqglIaw3mpsK3lDuE9CbCKeUN7C6GUFWwphsRhHqKk8A7oE2
4bta+FtP9yJ3GOe2fQBl/9coJQSL3BYl7CO1FopD53d3qgUoJh9FI4v3zrhZiTBWGlGNVzGx0Mcq
1hNs13io9sBAdHQvdXN/8WP8pT5QXiiIe8zv+qZr9Xs/QLH4V8lj2oSRGEHP/PsPAo0IgB7iZfwv
6el5W8dkOyIQCKSpgjjdzKxKPXbJQcGMHSeqUOu+pRQTVUa1jHSBwEA6D480uMIHXrlvUO/Dzci+
LWvz5FztHBNHhiorxcGAQmOt45HolOSdXeJtMfj3NDc04l8lsVPaajrUwVLBRkodly6ACj1qLnDi
6iMlwRQck5cnchbx/Yhd2WQvR2mc060qjpRtZLEwgA6+EfD0+ryX/c2DZqUaEz1KuYwUNLrg1aSW
dkop7cuYF6B4IpiYoSc9WaIE2kzzp668n7hZACfivh8Bq+UCx3BtLjji0JSkPuTnbLAo4G38oj6j
kn6e38J72noZX7h1Fo4Fvrc8rwRXWSjmsQbNGqc5zg8YHtxTGpwcL2C75jutzgqf213l3Lb77esy
MJlFGQe3/gFHCYiP0lwryLAaDA+KtuQUnnBWrcWeEa6AJby7LW97/67iGBORDdJ2Zoh8J5Mle9AT
20w5R9hvcpGrCMZEFDlQylGGCLyHlBYA0JZds1OfpsgWPbt0xh3Qoi68S9J2QLwKpXqvdk8H7WJX
a1jGPtmFg6OLeGP2by/db7KPqwzmdEnFMq+V8V0x4vYuRoDvAkT5eA82BZC0xg7vWr7ZZg8gsp/G
wZ4qSltXgfiefusgwIvsxrAEW9zrvnmAwIuJUVPu3Mu2B6JRDvQuCkH15NelDKRoSlIxoTWq8vvs
qz7GwXa1PeyWM/pbjuBkrPedb3Ij5bYD/pTLjvJJRT/0qEzjQl0KGKlrF09vhC9zL1pTuHCOm21z
ucpi8romneewlyGrD85NBqwl+U5VONkqZx3ZEb4ly7oqqiHDHD9FiadLjWMC9iF5m3hTkHRHPp7T
V20Yj+uJMdSmAklt5ylJa0+abBsoSBeVFdUvynAMlo6XG9BAcUsm43AY1YnUMIXMWbMazN1HAIqx
jGMPVHKUpf/ipXbbceuqIuN7uiahH09JUU1U/Hm5L3is4pvGp6C3HohLOsBr6Wau4oehB/Eklbi5
UzxD023GxJLjxyxKeeu2aRUrQUxOtXTRTBQFgqLjj6ZbynlD7rNPymlwaRhJI6veRXuBl4fwBDNu
LfdDEvQNNuz/6f1UzETSpE561E9laQkvole4AKnpvdtxc3Prfmqsfbi0xUYqBgs0jqfHcSlOUm8+
3paw6c0rCYw3Z2oszZEA1XTtEQg8YIq9H/Xn2zK2o/9KCHWIlYU0GumbloYM5AeecqEPuaWdY6jT
Ui3tUDoA5/qTs3olkXFriWTEyGZIrMXPnfK69Lx3wO2jeiWBcWJATEWCSSWIfvhVdOfMIjad40L3
WbKjgAniLrP1I/dc27ZFDDwBO1RCzsF4c5W2jSRmMUr2bwRvTMuO4gfUtmDHNvC0KK1OaWWwRd4A
2W828SqYOVAzHel4O+EI75z4LB1bPz+pex2tRYGFy+FTcuI+p9FN+hAnKaTLP6oygaVeBEWVVUhU
HxZPdmklf7703ujIGEwHDB4PloEnj4kv81BVfTy/a4jnQqTOtPcmfofKx+uLY3LcYtu5r+oxUUXS
il6UCcQhffZFEu17lUvAvu3eP2Wwj2ZkyTMhkyBD+hZMFp3Coja6PConpbEkQGaKVuj9ySS1cd03
9qmsDmLAIuCMs2OxcAS5sZNRBZnovyYCoLfRlRgmqohmiRGfCJ7Qy59LfZ8rzu2wxVs7JoYsFcCI
pw5qJOOTHnudeT+W+9siNrOPlQpMEGmjBlCcdKWSPS3wGHvFj3Zo9/Bvi9nsCVwvFRM0gN6G85+m
34OneLkbHhB8d7VDw1Tjx7wEh2PYOhMpoikjGrgFcKbEqWRYJXhRCnscJYM7m7LpsYgBBiBr8MTD
Aj6astaGo4E34fArfUiiHit+Vq1yT7OB5MArSGzG3pU4xuJkvTKankBcLj3HxdNoJm4GsrRQ0KxU
/pODeSWLsT4hwrOOsLSqHWDiWTTQm/NV45HXbm7USgZjfppaqooQQ8YoP+v1U9DzIipdkA8RfCWA
sTtNjcppog0R0XHx6KwSZo/vNH92crxIcI/GTYddSWPsjkTIgQMCddD3vtffKCl96Iqj1XqaD0ao
3AFoxE7iuDBPKHNIgV5IV4OKmmB0KsC2JadfYvmPPGqlGXMyBWUO5vMWmmWj6lWJ7hiV8CcZ00oE
cxqRaBiDqoMek5AeE/QALSOP9omu/w1rYMuHRlQF1VhBi6QmT1Un75UZlF0h0IeBIGxzQt5maL3q
w9YOR10vu16GPsl+dMmpd4vgPUPLOgtFy/0EJhe0EO6Jlxzmf48mT48moCJKaBMDeDSLiyjVIW5K
cod4C5Qb0gMpWAbTCsfytr0XmHcqQYekwrKwxWifqND2hmN2CByxQnsw5h44q7gdYK8yGMPL9KyW
9Rj9ReVsUYDv5JJ8Cu4rt/oaIHUofJFXzN7Oq0GYrQFPEoix7JO90XZS8D7rPH0r9uLX8lD6A64J
wgNQiWzahEyrRTypVI0PlnkVyr7WhyEwpGM6Uyl2f0Xp27Lsa+Ec96cweBlCXt1yu5NpJY25cwkh
JkezENKkSwOWlXvaFqy66UPkaa76LQBmOwBCf3Rcy+cKdSqeupsxa/UBzDnWDk0UhmAQpJlTFB7n
+jQanHnD7frbSgZzfqlDJLTBgmJ08KI/Ld4yWK29WKkfH5OvwaU/in8ILmWsZDLnWdInQpmO0Ksz
/lITXzPebrsDb93o/6/uscEs9lKp05eWwg/kp3TxBPVPHtVXKjBnWGZ0glwsUEGrTmblVMuJcIux
PDWYIwsBt8pNIOwjGxyRNbV2MFq4+mMkVDiNTgkf05+Nc6E6t1eP59rsS3svzn0pUOiEaK+o7hDj
eSJ1jfvlEfmaO9jN9+QsO/kTN/vdPApWa8ocbVVk1MJSQm7eWFVvqw1CWeFMu+zTcNDdyQ4uil8e
43s6kxc6vGeZ26v9oYaTTKIxkxiOENXPSX6SjZck5WBDbuf3PzXU2DwYnTKjOdIpfuWyvLVnkJU5
yO6BTImWt/8i0do8eVbimPjRT5MQmNTPptCN7ilwHNhoux1dSe0UfJPciJt6b+YOK5FMOOmI0Zkq
oU9My1nO7g3hVKm+xGtW3+5MW4lhIkiYJEEcUPcrpy/zZOfykWSyFSY1uAfv5ghlWvV1ND5zHGPz
nXMllYkrSlqFohFAqujTx+JlJ+5LjMOCsoiLcra1dSbYxUx0wwEy9wP6UKEpY9LiWUSL3Xn0VV6v
4pa1r3+fSRgELa3MoMc+RZknJ36uPpLkgbNcW6f1WgbjzyAIMqZohoz4tcd0HW2cSe3wgDTh7xEl
MNnBIDYWLrzwKkRbgWQlmO1GyvKkTIGYQ0frAjRYpT4lsZa5YBmbgXIth0kQslgf5XyEghrQJUQ3
fyhP+nmww+fJbSzIOycWciBerscxDXa0oR6noinfG2jg1JOHuiJ6vYdPtTMh93M6BBKVO7DMMRfC
uHVtov2yaWCOlGkR1cy7btdRvEZrucvRtptZ8X24F3yyG3ftIT0nR9PpvODMeyLhrjjj9xqwYrKu
w4pTsjUTEGOXEiVVOgUvueRNdGgYFbyI88zFW3HG75ukKMZCgFTd8EX1Sc0447Uf+WJxD1kbEpNN
oAy3DLgm4IrwOroLKLXiHcVNh7fse2ewlUN536EnmrucW9eGtVwmwxDNgcLjoJsi+NK79SO99wde
9Dq4otOd+OBZPCtigk6kFJP+3kEkpKWlTCACCnuryl85cWermrHWiok7ddoocU0blYLT+JojTJdv
nWv6Mno69fs/ydFXwtjKbR00UQtGXuSyeTZZTa2Pthr3gtWRkCeKY4ZsvVZu8Z7b07BWL/thPg7S
7vbCbZ3da1WYdCEMs6bJaNqcVZFD9NlWus5CTdANKl5NeLMnZC2LCSjtNASjQfuuGke4yDa9Wg13
4r2OmlMBYD3e0yDH8lj4JOBK/GN5c7IjKQgQ2tFSisW6vYDUXdjr6VopJk4Eyqy3hEbJqqosAQ+5
QWcNi1N3+7Lg7BVPISZiRGqv1B09ejqwetlTG+/MBkx8UcrrkNsWBBIgUQZFmSwzOoVSq0r6hJR1
CU6C/tyb+4gHt7pt11cRjC5oBl1qscKUakESy8jOmcDznM3E2xSvIphAB7rRbkipFpQzU/eSS2r3
nvwG4E3kbjxpvCVjwhzqEyURKgjr8xaNHS9BbFj5zD2T6c98tLarTkyYS3Wge2YzslHtYlqCBd6I
HX3rVh5rJ/Yza3QSD2jeaLNKdpVPXPomLlogA/cDcCPw+pbfWQhufA3b2tJFRSRj+JZOAkv75Bi/
To4MLosUbTUTRTa4BDvzi/7QH0sPB9kf3MZX28uiVZcK6cOeggqOeWSJ6Z0Sf2p1ThLA2VW21yUC
ZwsIzCCDDC+o89fysVk4qd27M91aRCYqhuk86nGELe0AOC/EVvwY34GBaU8v/6Gb/KWDZDj8HN/3
tDvpQJOdHsP+KDxxPoSnK5NmFQVpzSrDd9TC6HZScxEKJHxVyyk+8cTQ/1/VabomMueCYndKZWVl
5CJ2tSVUnK4QTnRRmOiilXJd1RGExCW4WIFs03IWa/u28dMP2fquGuZdAXr6H5QZ6aHbpXuUBXc8
+GDeYjFRpRrbYSoDqscCOtKDUty1PJBB3lIxEUXU0DPcg6/DFsSncn4KNV6eywlZKjNkbmblUjXt
u31TzJUIRh040o581sFFiRdVL7ir7Mw2nxvv9sm8WTBYRQgWJKAFZSS8C2eMeKADm62vn4UTJN7x
CKt+c0X5aQ4qk0VVsSinlInTnv3smFu9i9nGB0oOSO6HAzClBkpzV/iEl3xsNn6sVWSCB3B2Zx3z
6vQ8kDzFAeIZOVIEBvBUUL4OXr1sc3BqLY8JEu3Qk04wqbXs0MfoLbvqLjn/AKjidSpsVqnXsthI
IZHGjKjx01NMdtPH3g/2ndU7zSsmZdCuH164TaIch1OZwDEHJAZNLmSqD8W+e6O90sPOwJIKDz1m
HhSXz77DcUCVSVOCXAL5NQ0lgVZaAyaKA44f8AQwQWTS5VEKC7hBlBVWrIKbhkfMy5PAxJAizlMp
TmCFTShaSXSqZpGTZf/G8NBIDjhxlMbYEcQmqwahyHF3CCqbjjcETuABlft9PMoxd5zIsX1Hvkpj
zNwwoqk3adGvdefvFBDXwI1cexC9Hzh4vDv5ttVdxTGWjvF5oY/QT2MP4aM0eLoGWqnh9bZOPBmM
ZU9tq5CZFviz2nSSWXCiGOQCVWHfFvObUHjVhTHndljUTOzoRr0MnmgvjnaUdtWn9rP0kHxV0Hmn
79NPvGLNb0L9VSpj48kcjNUMGjxcJ+rPYZr44lA8C01kV1P6fdaaT9MY+lJSfJqmQuDY5ubKShIQ
cWRRIyaLbzLOkdgYtJCjVIPdglk5TD0uvBZPCHPCRErfLw2BEOAHWUJ7ToJPRcc7qumPfEhFV5ow
p4lgJGI1dlSTC/F/IOfG9vhPiY3XErJJMGWupDFORnIBYwcqpBV4rHibXRCPIjNA/QZ148xL/0OO
nSu5gEIkKHHSl+XA/kqbAipf41wltmtxq09hHLCug7yb6RbWQnmvzx24kYEJSRa/l++bTjwU5mQr
S+QMY33MEhUdRd2TCvL5JukAcNt4JNKOdTU5t32J2XMFLwCAWAKWrkokE3GPyZzEKO/McQQOg9lL
1lDpp7gtQO3QccSwdZkPcpiSthL3WpfXXeemr2Jj5WeUJLERtdPozvsjlcc7ZmmsWdnZPwKRfgFI
Q0ErBmNnSZbFi9kPnduh8wgPN3XX2mP7FAo8nMRtQTporoEYiH8ZzdARO5SF0nRuKyN53udNbU3R
TiY8Igwmx/1HoascxjuVuZ1xcgWtW8lheAlBqNtY2dKGnV0ZinDIMhyKahPnr/oYBhIn/lA/+bia
V+HMakpFE419FQJwWkwvUhsehLjkRHXeOjKuGgQGmt3BwOPOxXlYvCbI3aAFUsPMkcNThfFDihIR
gcKrc/sWc979c0GebrsUTwB7CpJGlQdc3twYF2l8vg5+1P9NAnP+NaSaCpCxdu4IFsAOr/fi+Pdt
Cdv+qhoamDU1Bb1FjIg+0augjofejUBJrx1j19gbz8rDYv/A1gl5HW6bcWgljzlcwyaKGpP0nasb
+6YCR1FuR+LwJ1u/EsLkkJ2uFZosIgglFWoD3XKXVYp/e+E29dAQSlVZ1jESw1hXi1AzVUbXu1Lq
mRWCzyngDYZv2tdKBGNfCSpSJikX2NdkxpdB6bRHYyjVz7cVoWvxweNXUhgDwER21QG8Fw+sQuYb
eWwvfe5NkbEnhrZP0tqr2+K7piffb4vdjAJgn1RVEbiPoNnEZ61KN1lDRjx/Nr07qHiFQ0sKWJkS
ADMIb7flbC6iTkvPIrCSTU35VU6bS2jsatTe7XP5YIbtHdDpdrdFbJrCSgT9hJUq9aKnpBx7dB7q
L2HmVsmTGXFEUK/4sElA14PVSrpB2Ga5Yo7aLJLgNWiDfiJB3/mCiFaMxtCEb6ImEteQhhmdh6Bo
5hwIm/t0lcx2zA3TFJuhDPOoQegwHwYzdIT+88w99XhymNPVmOspJxrk9LJhyblDhsrSjafS8G5v
Fnun+HG8rhRijtdOXEYxbnH8NADqHM9AAXkYrGIX7LLXEXfyeYdr547HWrlpIuhY00BdbAIikbFC
UzMETddgIiq4s8AfEgx3sfDM0WzT1FdCWDsMl6YshRFZpL4nfrwrLqkP2p/6W49WeQr2JTj/sm7+
YzFNNKWCoAEAnuwcbNbPUopMoXcVoTvloeALUnwpME15W7Ut84cDUw4ogoZbdvJQMqJUzUa5d4Oi
TxIc5mEB/p0UM6mRMtiy3F6ydNCdVtT+ui2YBj/W79aC6YetXFtSZnA+0n1rh+QQJsjnsbyqkh2q
OHpeJoF3/dvyAkNUgEplKCrYeZmoWCaxAnATnMZD/jmV97qS2zEYczVO3XzTCQxJAQ6TruEywPYt
V2nZKmaIpFkC0Grm0f48wRW+Nu7s9M8g9AJY/HvNj1eH29TvKpd97I7UiQBOFnHMXIidV3ZdPWSY
YytS5/a+bfkb2p4Ar4emaVN5z3pW+2bESaAnbYloMu2Qszsy+oVS8X8Uwvjb0qSEqHOB7EzRJ2By
qYZvdrFkpVJqPNzWZ3PdAFamUgxZWWdPy4qEeiRFBdWnsFrhExG+yZJsNe2X23LoJ3+wd1wQgRoM
lnXtvaN5tW51UHZ5G2QIjsGDGlxmHpzOZroJaBENiIMKKGbYgFGCibYqahhA7Uowu9pPfc1tXNp+
A2wih1dM3LSDqzj21htJgWoUDcSF+qI8NSkan+xQxICj1RatHnPOyo3V03DaYpILmG8mCM9+jRZK
m6kRtOvc0ky/JEPshPXw6fYGbRgC+LpVZAI6guGHWQBJHKegjNvW1ZcOZQylLiJLykjpJDnaGLOA
CLw6Dv3oDyZhgnQMRqGiWZhRqjX7qOlM5NKdg1loStOKtiL5QtC6TneM13q3sYaYBTB1SZKACo0S
2K9rWHSJrFU6TpRxvmjpW9BxRpW2ft+UUCgA1pgOh2LzjEjrMuAmAJoiKQ/J3B6S8PvtLdqyOVMW
FXCrq5qkszcqM8vaVBlJ5wrAFsgBdx5eavPltgz2PeP94F0LYQ6mqNGquNT0zg3+M2B+QnEoWmuj
W0jVXVrpojjZ2vNtoTzFmK0BgvBQVlIFmYuvDBgmq/aL+ie39pViBlOn6oM6q+Y86lwNb7nplHwK
K+Xxf9LDYEwgMeQ0HTTEbS2T0p0UREHtpcJUh1YYtFJo/4k0RSdgsTJFib0ojtVoCJWBfDPsy78W
xZmD8ilTeI9323tzlULjxipwD0ESDkapdi4Zu/5FmUbluzS0kmRlqVm93dZI3fAh4K3g4UQCt6mO
lslfhaltBxahSG/cpHnIl7dgcTMU3QKwoeneIJ2IdshbHb15D0aA2wL5SwM+CehhnEQ8E+F7FIB0
OfHlsbJUKXck4G7IE15fNMnK272pXOoAGLX6XVcecL0uhZMavipCZonDXhEBWFruouI+0wYrw6kL
0iQrz08tLpFC6WWhwgnpbOPPP46mU00RBFEv+lVXeSgFhClsX7SXMJu+oBkY1LcTMiR6Vxh48jb3
UREJBqIIBSpkbDOMi7rOjaBz54pAK8xr6OrRxLXo9hbyxMi/alX145gKNHVp0kuw4M1VfpgElSNk
w0wAiani3m2ouBuoTLxo6nwwwgiuXM+XSHAahROPtoPgVQALOV9PXRGOBDVtTFU/UlTj/FTdEUyt
FeSf/LW+C77eXrmtcglucLhTAxIT0D9MuSTEu/2ijwi8/z/JPXq0NfxfNtD8MDuURlQkewaMj27g
yp8XRdPbsMYhooghXCnRU98EeKWFq4PE2aatO46pArjfQIzC3YOx8KKNpSGSTTBJjU/t1OLVKfXy
4U6SJUsKak40ZOEHfyhGDFUB3QN1KcYo2jKvCOAicYsCdHqFFDDzBMwKzwnYqvJ7eRecaUcdKK0c
HvyVTBVhMxkkFnAsTcMcOXuLDLVgCIUeogdP8IxTtTe98oVQYjJwlOZHAb1ug0v7DwSH7GLPsJMD
751qW/3VNzDntpzUiRrX7+bTW/KXwbTis+nVAEmRn9N9sBvfNBfYxQC+44EHb6bea/WZlS/isasX
Q2/d5NjFFn2RM5weMRgNfmBf8cInXsPRpqugLV1FjRRXCravaUwxM5sZ1LBozz96H/67KYrNWGZS
bACk3XBMxlXSokMlttRw9BWveu8306WfOEkj2zHww2pXMpjjNcGwyxyOY+sW8cssnLP+qUs0y0gz
ay5gRYAWFlqafmtOJ3NmvrbVoyPGuKZrOG5/jQRRlQkp3tQQcMazgXL8IF0kQJzdjmqbMQBE3v8v
hIbyVbgZ01KYcNDjXp7H31tiXhQz/a4IzSmLQYrU8ChJeDoxW5Y1wrzoNbKVIvgWJK1L+TaXoORU
jbaVojPNCv584HWpxyUNQiBHuIBqs7t2WqxChJ2X5KwI092oDRonuG1cznCruApkTtW5H/UpaEok
lumXFLZBtEcFKHj9H1nEVQxjEaLUlWFT0NULdU+riqOYghGCFA+3bWJjkzDEiKl2UZFQihKZeCGQ
UJD0Eu5bl383smIpKNRMBueyxDadUc/CkYW7mIjArAJV7FfL65piXsIOZ7geghZnBDSK+SKCBscF
C4one5k77rjwphuJiSbKSByIRIApyZ7hXSzXSkSznw7paePKBxloOZM135eCp78AXYl2lji3V3NT
JnrgAeYk6iaYvX7VUxWGcmwaHD4oE7l4xTkWaGu5LYKeHcz5hsLhVQTjxK2shUYL0ly3EQJXagGi
pJtn5BjHIVucpDL9bBx4t5sNH/ulHsGcZ3PZlVnTwuS7+CUkTiXckfClX87Rv+2M+WEoq8oHYygJ
hnLSrhAhadSsKR3vJn3wCiHiLOKGD68VYjtMdc1oGuAggMolH6xEbZyl1L4tnQaGBO3b7f3adDBD
gv3pgMMX2cieEKLnjQTTV0nrpkngzbj4FETnHF6bZrESw5hFgA6FUa7V1l2CESj4MSjS/4+061iS
G0eiX8QIenOlraqu9k6tC2Lk6L3n1+9Da1bFQXOIlfYwc2GosgFkPiTSvLRAHWa116KCZr9ISey2
qzjF7pvbuBLKILycanmXj4gVDJhiMaevVaF4SnJnVm/7e7gtR0NAEUkxBEeZ91IjLy2GQyNHGkni
0zDLXtJ2AcmSp5JIwb6orX1ETAoOPmYXIF/OiNL0SKyRG0U9gWxiIcSu+xiF1OOdORufpiI/CRZC
Fvsyt1RkLZO5UZKpEWKrgtLTehDZSDxTtPwp4U2w2xSDYLmMwJglf+jRSadsIKGC00qy57JUvlUt
UiuqyXk6bWEFDcn/Vwo9y5WTYU3oOepDCRasl86I8WAIC5RTZBf1ixxFHLzlLYn+MSthSMnmbZGh
Wmcq8SoUk8dRkLzSzH7sH9AWrK/XxOCfYolJEgtwnMTqWwbuISLy2DA3F6LoyBmi5gjcV4zayc0Y
CsoEDc/Tk6y54vgoTBzN5olgtCwjYyNKiYKgMskkm6jjfG4V7RXeUs2RtLldq8Uwt+A4630l1HQx
7VdVxBTImlc9teWqa/RljmF+qor4MXPwKknrMK661hNP8cEER1igu7SKnaBb9CB82z9+eumwV+5a
GHP8ohwSMTFoOqM0ezQF9kowaeJpSDT9e5aVhjNIyLBVZPkLg4OXw77wzWOz4DWJyHDgaUC/r1Rc
q+O2nEJYrUruJDX2yvLQJbzA4lYADFUHmibJBg31sSmhslNbA8yknSfjNrSVof8qCJItE9AszVqu
Bq1IMs9K1dQW5VbGEKE68cCfcpeEpLnfX/Cm9qyOlnEBJjXDqAQAvNc0Xl6DMIVzU249kTUJL0gF
8T6ZIv0/dzQrWytWCZ554JECf9lXNMVhkLbliOrD4Mlu5PHCPGyx6LtXI2kGvDBJsSzUcv1TYiWr
5SzGEzCxPQF0NeudsiT0LC/L7Nqyu8ZGZRnGyiEswSf42NSgi3Q2HUvCWjUWgkBup8Hlrk+D8WhK
D/uHtnVDr1bINh3Hmhz2g4ooYJkcIvOkY4mDeJzGluO48dbCgBhaP5OoR7W4Z2JadqK2x6aLfWHI
/f9vOYyK5GO4JEqCKErbk88YTHyySsyVncbUjoSS1wi6qfCr86HfVxaej6JlDdS7mUBd0z4Iibe/
GN6e0e+r3y9b0oamDKwMFSXAeOWbThdRcMBrS+SpAP2+EiNEYdcMER7iCxiq7b5LwRMgi8SR8770
BGOZOGe0icoIOuGpZaLkho0I6USQFgycRX4CbJuFbx7p5Fh+jHYTGiVkKpEMUTRZZ51PU15C02jg
wOufBzSrUnpeNLwP1Fxf+GMJ6MX14a5ZSWMUXG2TPMtVvFrVWg/AR1xNk9OAWK8VTiWvwWNT8Vay
GC2XUG48gi2aGtONZvqFyUHaTcVb/T6j2GI1AwtpCk7Nh8dcUoZDU0Whrdclr3tzU/coyxz66i0J
//1T91SjGMDkhXf3rI1uhuHaZXvODA3dRQOnqGZ7TWhxVy0TE4HYvK82iWKMcihIsgZnGr+PMjyO
hKPa7JDOnxeGcZHCeBzgiyHIq2DnyPVyaz1OrgKW5gmTwEAN/fBdu8HM5PON8EP+BAD8n6bQbKvG
5Q9gNnSKEmQFqNchhGfNQlNxySut3crrIHH+SwSbAyZhGcZagSC5IZ1RJu4p6ERHrFpy1c6RTgSz
TXAT8+d0cVbGPvAwBrqc0eKDB95p8dub2qHc5SBPwVQkSgzzP4yRoGb00aQvC2VMGlG3sE0XSFQ/
dy4l7I0eLUwGM29FjACmPfd/APdIWyGWhxaGDzXLi54uQhsiomcIftbfiMWtUT7vi9h2v+lUDBmB
f9SLMM8VtUUIe5ioZQeTu2BSy3CQgvo4XIfuH72MUKQk0kpvpKMYT78vW0lNY1THm6boJCqqEaLG
TsyYY9dbarF2gJlDMo2iJXGDdz/RPsXSS8Lrg938fRlDREyEI/FqYQzKFOeh7NAf7xXyeRl8U/n9
MLgmg35DREOZiqoUilur2zcakb2YBaH1yqkHyTCKXqParuT5Vh5AQTaZvIIhuh+sUsuI6WKGL0Il
Env7LkJPcmOGI1b/mL13XHLEt8w2AtkVX3kO9Ba8ywYiqrps6KgqYy4q0k1dp4FtwMMMeXfSpoMc
37eVkLjIYv4mre079K5l0YNcbeSgolxklBFSsMLQiaIKYf7jUvV2nzQcQ+Wtij0yYsZaZ0CS1D+a
oerOkTcNI7y04x9YKyoIUIuHE0MIjbFWzAQux3nG9omn7A59OGiJnn0rGMDd9Aeln8i6XkQxZmSA
bM+KK0RKyDDhudoQV1WqCLcIWg4aoVic/aVtWtVKHKMYwihJrdQj6jnNfiWUqBRO7H0J9BA+6PlK
AqMOSJnrQolZUZ7QnSqQwnQPZOSY7qYeoEgXZWoWzIlFuEirdVDEIbpeSvNrLhl+0dWVXYS5m03T
0/5yNjdsJYtxLOKGxHmJjnxPsa676qDOr/u/T//9h+1a/T4DcwZpceMLeMsMKrGXaLi3BEzjGxTl
BZr5DaOyXT3MOZmyzdtINg3UYqLwClF2Rgui0mjwfMIZyZVDp5EMB/08f6XTeavA5Gjclj6gqgE1
i6JESxgZWUoU11VVIhZULuqVlS6ZXaKsZhGar/sbyZPD6F1JEg3sfTPclLH2ctR/6nnk6xPnuLbU
Yb0aBoLqMkLXTotYS1X4ejfYJORV+m0ezloE1f4VnuYVAnUpeku8SHEqTM6lTHyzhCmDosvnWtx6
Pa2FMc6C2MKJgA6imUq/0sCdkWDOB+JYUXZXd4O7f0Jb5fV4E15UgbEldGdOI8i8Gw/wA5ISOq6A
POUn1No72NCb7BRdz1e86XzbK7xU5TFYTqQUY0ZqgEWKh2GdTzZ9gJiF8ZqFqSNa46f9RW6r4UUc
g+dmK9eh3GBDBxCmWiQQi9pG0SDHqFglgcOCWl34RXhWwU9W2PdbTcJUiRW0Q1PijvEmPqnHBVwv
1UkEcdH+ij42/v9T1vv3lUKm2SBkhj6oLhitQR9ctt+axnIraTylYYgAmRTP9jh/l/W5tiOLV67A
W+r795X4WBfSWurryU2OdFpYfo2iqOilPheecIx5bdNs8ILd2PfvK2l6WuloNgnx7rilhDaZWzry
XXyUHPjQJ50HxLRsd4X+H6Qx4IhXDnjCZdK6giQHeKU7mOdiK2V/F4ZI9IuGi84eT031OzWSONbI
XDwfRDN4iemRxkjmZnIHjLufhiCTMK8p9wzldapecl6GgzGLD9IY3FTKQlJkxITcqDuE6ZdMdJSZ
Y3n0ptzbSwY3xznrmzHvOzcnyXdZIU+WamA22dwG2Wy8DBpeQWQRrnIj5LgjzJ3wYW0MhkZ6V6Lf
gCpoc1DCc7487hsgb+8Y2GyWOZKsCCdVkMwWIEeSr0texzNPCOOHdDMaonI5we6VL6Jy6rq/oooD
JBwR71R3K9NqJrOsMjQ0unTKQNfa5eKPEq8xkyeEgfs6TLqy7YXW1cLyXC/ZWTMyd0pLb/9MNs9c
FtGQhpYJNOAxhrvU8iguktW6Ylk+l30YoGaBN95ncykrGYyF1mMSq+ANbV10apsdahPUq7L/sb+O
TRRYyaB/w+pM5KWZjMIqenfpihulllpHLvvv4VxnttYX4CUOJc0hYC3hXWDMc/in0awEM9ZqilKr
T1XaA9Wnc+phEzVHt0WfjugtnlMervPOi7HRZI6LQkQmxE3T2EvixiOlfr+/ldtXB+5KDIGk5WFs
3LvIlkxd6rZzW0/xx8/kON8uDrHbR0onyAtabR/cRRjjZxSxMkcEdT8u2NMTv5lE5SleRvAbNpN2
GMf689RVCnj5yuGPNP8imNF8LSGqmPXQSr28ScEfw+vp3tb6y+8zWl+URTgLFlCinQ/RGAzV10z2
OSdFT/vDVYFGJLwg0TiOLOM/tX4gaT7nWdG5+r0Z5F59PXypriITvRSe5aDO2DF99Ys1OpbmjFzN
37zzL8JZd0qT2kUVkhomV5JHs8BLJZrLF8RY32q58eYZ47Vm2UHlri+pFi84uO1NITGj6qjW1z60
YYl9pIRDJnXu5Oc3fUDDkKNLbFDG+7yVbtrcShRzb6mJOfR4kHUuKqHvtKk6JctfnIOkaP7hIFci
mIM0rNrSIaZDD01ymIfUS8kjSo/QBuZk0ZM8Ak36HoOqXyuV47pt2t9FMhuMVxA8sZIagFKMkaNi
0J8UFx4Cf3fqZNmRgrh4GZLfC638xMyVTOZuUxGSEqcEplFMV234fdHBRWvwKjIp8O5sqckASxYS
jFHXS6inBgb4Er3ybfVprNELXQmc49s0dTRrokQdrZsfesA0qSONIgFKrPJeEd1ouU549/Q2KK9k
MPdMPXZRHKbvoEwam85EI2+RiGwk7fzPUve3p6TTx9JKHnPRFHMlK2MP+xLjxJ5Kj3R3+zq/bVWX
TWOsqknbZapibFqsvYrtIRme9n+fdyiMSZFuBPNWDkcwq0lizxJoNqVxcEj9m3U6f2vzr4WwbUrG
pHTyUsKCRsW003ZEwPABJIccm9lW54sUxmZaKxSHhV5XsWreT1V2o0ydDzI5F3U9HFE8XdMY0xkS
RVj696vLw8QnqFp4IuefHBPhrcm5h7nSmIs4bydSSw3QILFsOjalDMxvanNCohXjBcdDJXDc923F
M2Q0QyAw/qHlT7AsovdDA8UQ0GyfnkuZ57uzVe9/q8RFBP0TVt5oV5jh1C3wqpHvOUVOerIesisk
suzkQOt8siB8/QNlh/+uqeh7AoUGox2TNTexYULZLZ3Y5gzuismpOm7x3aa/sRLDKEZqWmjepUqY
Lokw+spsmfd9lEuvep2FmtdWevHctEb2GCvJohzraOk/L8qMTHbUYXaoQMzQMUGUfYz0LM9sUg31
I8K38lWklWgQ2N+TTYuh/EMomRcxQpQ5hKYhaivJAlzJPnIaRDu91JjoqPuTZmW1vy9sE21Wwuj3
1YlLbbY0aPps3QjNKON4n8qTHYpf94WwmfOferWSwlwCijoIg7As1OmR/PE6zFHAFk420RwM5j2Z
V81D4/TViWei28d+2Un6fbU40maFDApu3AVWHB/FRpzdcTHuxAq5Zmu2LJdMPPb67f28KDQDCqZA
ciIPRuu2Q2fnxV9m8blJODfQtpmu1JnRELLEZm11MFPjcfQMv70WblIHo0d6V8FI5eo5c2KOndJf
/OCUrCQyajKL2iiDQLF3jabymhipuPS3pyXQi3slgtERravGUGsRPmrn6thP8atlFhyfcftwfukD
29QjmKkxSCUBYwS5judTJD9lA6fBgK2c/KDq9PWx0jlDRg0Oom29O5+a4/K1/mtxMfT6ZLqdnUZu
/Yl2UaKVNLJ5PEucxWkMlKLTfpxM9AG4g5nhSWNhelLfCXaC5j+ONW+63itrZtBUVUAxI5k13hUB
XLrypb6pzrKjO5lvIeqOKIJwLyOOME12FfC8Y7YW9sP+MgZWgOYZzyfcGOhRNT7RJIbgDZZrXE8g
SpYPKVqKnP31bm+sgUo6VG4jY8egyKIMmphrUMw+OaWa3U0PJm+U6r+s6iKDcSojQAZpknJyG9cM
aNtXeU2HzU9OdGiC6Pm3x8a829pFHONjigSM9XGOK8ZYCq8zTHcaFM+MePUCnJ1jA46CaZZ1UiaT
q0l3qfYlzJyof9s/nG1d/LUStgxcsGJpIch2u4XwuZ2eZ8yRbIXPNRgYMtOuK14bFm9FjOorkZF1
g6S1bq6J9xYiFF1vnNWuCPZXxdOH957xFYoIdPKCNqMoBhxRJ0yLxIg585sUUP6r7BS66gNHHtXh
j/h+2UbmRgkbawEFJpCRzh8rXMy8TRB5sU1kwlH+aEvOFIwH8UF5G94S3lxO3p7S7+u1LkWa5jos
WkEvlnkgUH0uZFFU+LA+kB/pMtxn7QNvQdMtqCoCk7Hbwb5SLCk6RH6MrKfui4JTSjaf835zWSuR
zH2Wy2M2jx08KyN6roYrzQAHsM7RE54MBpqEspY6Yc6Q1dHSziXxNH1B09T0LEgmrxlnU0NWy2EQ
Kq+RBFwIaKPnkKBhKW7totKv0nA4dBbmuLajwIHdTZdjJZDBqNyycqVrqVp0p6S/sSxO1mhzQQbS
B6hAA98DW98GctEiRUNM52qthHZ5N7VelFl0lfAxEb7um9fH+TcUby+yWL4vI1p0qVSX1pUe4QOf
+8B6qLzyRFzLo8RV2VWR2e2TbBeO5S7f7qeAEoF3fxYQNDU0y6DQEvSIjKVlkaz1YzKMLizEHbtH
pR3s/ZVuKuRKAqP0shJpYdoD8XvjyqxGt9HvIi75Df2RD8a8EsJqfT+28xhZnbvUn5ThpDXdKQPr
QacG+4vZ1MCVHEblSVFmFUaewF006xFJmKV0e23094VshxFWUhg9H4t8lIQIhlXIitvEyaHrptoO
S+kYRvkpj+KTXoCOw9COaGC8bdVGsBe5zzkHt71WtCWgoU8E1SMF0BUIp0PTq3mDtF3e/6WpL4bF
SwBtH9pFAHPDDBaREhC5KW4r56ehfmsrELaNliuHHI+A7tdH7bgIYpQc8wOmujDF1s2O5qkFkV9P
uyyu+gPn3DavFPBM/XfHGFXXRSWMMFAQPPoYT+oIcEUTuKIZIt4/Fi/3jcT+I0d0JZHRe2XustyU
Z2R+ovaqXsKA6N111KeclcnUidnbQUbvozprwJWIHUyOdJYR7MylDFNxoCI5jcFv4GaRHDgi3nwV
f0mOKSbd8i7sbRy5bC5jFFYrhsPQYKl5JztVnzqWWp01wntNcMSwXfV1JYO1PlehK2Zrt/nD0n1J
VF6z9L9Y+K/FsHlJNYFBJy1yg6MjOrQfZ8E80sGZfQV8OjXn9DiGzI5pipF1tJIRAxTKujothnUo
o98kAP/5BLvoocpghRgtc5zWMg4n7e6sZLke65aHirxlMHChd20fGWiXw55Zt2h7eNAOpWMea8Gu
XUq/ocb+b9Zsf1gWAxzjhBp4dcS10ldVdKWBX7dzGqPIXFkswteln719BOEpHwMghpF0mWEhnhuh
DMlWujK1NaE55oS4+4Kove7YMzt9KW/SMjFKYHtXj0cU3dulZp2liFxPEsjiEK8ueHRavKUxCFKa
STVPE40jJ8+x6aGjQ5857htPQRiESNRyWnIFmcfYOqvRTUV4o1w5Atj0SCyQYVRaA/4hml27Wjpq
GY8+V9q8q0A8AGZWSkclMpbUgidkqHJxdNXr6W52BhS8gTYHA4XAGReYT9NpcYC4iLYFqc/Dvm1Y
WglnTCwbEnS5VXBK6ZtPfa6DBqH+wrZOodM9S5yY5aZGrITR7yv/YsEAYanWEHGY5xnFdqNfaqmt
KNHvNfD9tOGVGMamABljky+AjVJOjqPaeDHIHCItPu5b1ObbYSWGuYmNSmwrswECEjn1W/VUTQ1K
QFJb0l5BfMRxzbgHxVhTQXSwWqpYFLnWT6C6Pal3o9+eKSUcyPUf9pfGlcYYlt5oZBSb99tq9FRH
stvvKZq/ymPpz6+8bC1HLdhajFaXNV1P8XYNxesWQdGQ3CY88mieDCYw2hsk0hY5xtsf1RxyeJRa
xZbKv/a37T2W9QFkLyrxvq1rBddmZDoTQB5eIveNbKN9RMeMoerVPGsBsacbhCnBzzl5qp+7yWTz
bi/eKhkoIVbcxQVN3RkFtvAtBDOpILzsL5Kj9u95idUaJc2qFgOUL64QtSiSQaGYGCRFa3fGgIp1
TrB+E39XG8ogBrgfa1KkCnyz/LOYijYxnvZXw9sxBiswx0TFYEIAPKkVO+xzJ2k6u5R4k2W2szWr
hTBgkfXgEesJdi0BVasKrcDQzGAAr2R9hAkjrsZ7J2znIFYSWcCIBYFUIhx4msYFjdi7yxlehyfN
o2Xb8tV8Rdksea1UvBNjkGPqizYTLUS8+vzVyu5z8kePVMtCdg2dlWiqY3cyqWtFB92hG+kgfaP9
LJOW/VHV50oIs3lZu5BpMPD0GDrQFCe+UmNYvHbY171/UYrLUpi96srZiE0ZS6FvAnrfL3bkxs5X
I6gxR5o4HMvlyWNfOppURJqxIHCNV4hXoKcu8sk5PIHPrrRlW7T7V+4g7+0g9mUn2XdPJkq9JuTY
SZrUUJ3IqZ+7g+GIPlTwNfR5pXXvsf6PEPxrT9mnD3q2yry1ptatvQFvVssfzqhhuM8Dw0luKm/6
Eb3ImG5ZOdZd70x+zas/2QKU93FvhgG6xQ+UmM1g5SrJptEVxP7cKXeJEjuVwevnp5rBrnIthXHb
8nwyZZIBTjIQFWFmd6i5efWEiECREjv9NCkcHN50UtcCGSBW5AnjllSoqnqfP+iO8hrfaH6K6Xmx
M3+VnPGIifM+nVWblQ7PSd26cdayGYzOUYWpakmmuhgd6ild/4Y0tG1pxAeHYtDIpb9vlry9ZQAG
XBZ9Oavz6HbKVwlJaKdUNVtHLsQE93DbOZPyui9w09taL5BBG6vvQ6EtBuqEZ08qxtx39uj35wRV
2CE3k8mVxqBOEw2k0WocZYe0UoOxCbQFDPySZ91PPv+JR7JaGluhCfpFEsY1zCEDC7ohOLEc2onl
7W/g1p2zFsI4d5ZqRaVowuYruXOS8mVOOP7wtlGDNwPMGYoJ8qV/PlwkzAUhaoGHC2hbr/XS8sNQ
Osca742+vY6LGMaqYyOKJnWGjx8br317aAjnAuD9PmPEXY1ueyFUEctTI7dtxUCcDM5OUVv8CEyX
JTC2uugdWhcMhBmGfEwdnL3X6O1dPTTfGonHKcpbDmOoghbrVSpiOeZ4jHo/Fb/sq9Xm3QU+il/H
ztilVGZl1JiwFMoWgKmtp+oLHHqb2MlV5FlHnuu0jXMXcYxhdkLSiouFkoqKMpqVAbKHNlG+hjqC
rdO3/bVx9o4NbJCwChW1UzCbAxQMxyrUlVsx7XgTA1hGmPen+GoH2XqUTgpLY85hmYMf3dF35HJu
30PkiosJ7k8h+iV/sofR/4tXSC9f9Ve8fX1/QO4oJVsSKqQLZk218EFE6gbb0qE5aAGdr/snL9n1
chmcKNIxq6cC0UM9jIIi1b1Q+5YuP/aPju3g/bCp9GxXLzBxGOIcw3bgAce25FMWC0wTPufgEpz9
GYz/iAgcvokcw/6Xa+OXdmoMeLSgpUOcCEcJznQX1Pi4NJormlbJ4auWHNeYp54MjBjKEqPXFTei
Zd2a5b3J64TkqgSDHUqpL8OI2xzlSz8TRJT/PbFjl3cBbnsTl21jMASPy7q3QmybHDRH5WAelYCW
8/DE8DaMwQ4jHZG5ixDxny3Rj9XiGSRGHK4ZngboTFXblBRZNxbvjgMNCmWumdiGNzlC0AXg6OO2
V8v7d8kHdtFcNyKzxtZJ6AIWkSRPHtNAtZFQfsh93kAAzgbq9I9ZGZU61oKUY3aGK+VL7+cgTn2O
Ea/k7CHHkWCn04SEyJMmGDCiZQ76+b5sIq9NOWEonhAGHzpNbkTFQlRcrb5rw/fK+LQkvIAGTwaD
BvmUg14uNeFyKRgAI4ngZDHE0jXLmffy4ElioKCxwibOYgreQfmi+YVP7si36VB+6l065Uuo7Ow7
L0/NUwYGHaaka+qmRVQ8G/uDULU3Q8tDIJ4IFhcMLR4xfB0BIfEuV25G7fj/3RIse6dWyXVWmFDo
ySeB4hqvkVt0tuVQe819DS/g8Sp55nVk0dPYuWpZ1s4iAfVWR6NOSDEhlmHI527ovw+p4UhC921/
iRxoZdk7Q2JmuYbxCsDw8NCDnR8B8WNy4kErzw00GGhQMPgSHNTAPZqGBB8B6jLxFr2RHDD1gXmN
i3scP5Bta06rKROHFLiXHLuz+kOw5+9jEN93B8DGWXkxXwG4TvXMK5Tn4bvB4IZVFWaU6VgnvRMj
J7+PfO2hxQ2feUXpcLeVvsr2VIWBEEUoyIw5qajaPJOgD/Kg9XVbcfTDH795f93CBgMixiB2sqQi
nwEyrtKOD9R7Ub/Ryj/pu8B9YvMOkIEPULznaarjAONYtgfyphRXvXprWFclLw7EAUeDQZEej6yw
WwBUYvdXItmNeJ/H7r6V8Sya8SzUdCLDUsOiwyq1ydTbiuzlmum1Nedu5CAiGyrASG8lV0T4fGEZ
GPWXmMcbyvP52D4jVJBkXVXhWKIj5Vsix/BIB3nw6cR4K2EAg4ihOYgSDCnRzlb50lgv+0eyGchd
vTNM5p1hltGkd9R0FDC8efNLjmLx5jV2QoxdfaG3YuakXzgyOWhrMugAlvdoNkDkARSkGYzMTa8H
p/KnA71SQOgZZEH3fq1Y/zcismziSyz0oxJCB2uvKe3wQXHLz6E334kojqdVSKnf3OQuniGcTPI2
JIL9EBNTUfWPLf+nV1hiMobY5tS+gsH9GfCUj+mZ3qChb3EePZsdUpRr8W9p7wq88kF1UygkQhup
aTK+x5TsOgBzgPoknXQ/OmlHK7Gtb/LD/sFunutKKBM8U7O8VhMdJWyNjBkL+teiTJ1eehHDGz0b
0BLq1gVvnfSh8AH5VyIZ+zDDIpGa3IKTEBe+lKTXzTC+WrWaOjOpnuakPYOncUSUqoxc1Ks6+wve
xgEJjRwamhxViyXDHRcM68ppSkJvhsQu28S0p3G4beTxPCexU3dTIGJ2aJU1n7uuu+dIp4v7uPiL
dAayQ7kGlX0LcBAOKGum/uyb/jQ5FInM0OZ5stvBgtViGQ3GOzqMkg7i6FC5DgPl6NUnPtIoFmX5
oC4Mn7v9X+zm1yJZLDeFTJlk6kqMDlpZnAIjYCe7uDICWu32R0+3yxJZXFdBso2sAGLMYnxM8usk
O+4f2Sacr36fUVcrQ0dQS/2xbLxp59cy5bWLbXpCKwEMnGtxOksVzQMSA2RzfVA61RcRI/hAtNs8
c2ft8aQxQJ4vGlkytIYhIjFmNtINV5YjBeWxv/sfWIR5whgnbwSdtTSGWFrjguTq2DrTYbyjyb/o
pPxBdRFYav9r1ibr4xmZaUgKRKXkpixyOym8njvx5F8w+iKF8e1EVTBywYCXgt3zaFAicrUb4uru
5Mxu6CSfMd6Ko3+bqfz1yhjIaE1NNUJJoU+5yk1f3nnj39Q79UnwyEH+RC+H/Ivlirw+1u2Xz2pL
GfDoik4ewwqLbb2fEZ8ossU7DDQ6lH7qWu7wtm9pPNywmBCTXinZPEcmMlPB8j5/cwDPXHytBHRq
tIKxE7zcIu8ysKgCr+7cojGqOpWxRDXoEJ+LAzozFUUt/PcO3awd4LcYGBGauDQwa4BKUn9Yfuzp
d+bZdOOTdjPe/Rzslr9Gp/aLcPcnhXcrBWLpP2NR6ZWSvmCT4lYQnnQBkwBmjvvO3UkGV6KpNcKl
oqm+MwaL28VtczX60eEPq+7Xy2FAJUkGhaQYMP7uJ7V29SgkTvYFXOjn7JTUtnCceHy6my+6iyFY
DLZoBKOqown59n4+lG1qN8vXogZVn+JnHY+jmieLQRg96odKtd6NTvLBDJyecicM4uf2TQvAKoGa
neS6oeGb0uVYH8WRPQ1lcCaUJ9ARxFCTBW212NzwIULKJvRSx0ChOuIP/ggC5ubEnzWz+chc7S8D
NGIswCckuGK1fnbC8WhMt6b1RQoP+yvcfC7/Vwzt+fqnsS9DLoyRjq2NBslOQRhXGktQzjLvCLcd
3L8vCchhQAVcO3+nLzLwqrWBflxOqi8e+JGGzXKXX6YASQyoiKOc9unPmHz0VMQ2mkWPEryt+hqT
gW6NFnQAs1u7vYuGc18l/8OggF11xV/AOC/0ciIIWY1uKF/XU5DpD0P6qQf/UtJVHM+dd3wMwpAq
Ly0iwApLuUDg2XL6prgSG93f15JdoMaKGHiZi9kamxlmoC8gq8WI68m0++lGifEUOpvacUwqb1/i
/kULkQy+pCSJM0J9l+rr6OQ3lR96hWgns01ft/lt6JavHIm7zxBIZFDGory2Qg6Jmj241Z121R2i
F6RWbMyief7/bllIY5BlIlFXyCYMj0ozfFQvH2cfM5dOPJ5cnoowQJIOnTJiGnLrzsW3UEEHM7Fj
jWfeVKX/FScxTYCBEbkldYpuQOrUhiiGSk8R/D/pAUl7vwvGV94LnWNhLPcuCH+lVEree1Jiux4H
W0hOtX4rzjdNxMvr7Pu3WBsDKJVVtu1UoPpJ/oyuLhBXpB508VVGsAyDkNsjakZ9XhfuvtsHoQyG
xKW5hIRePJTvF5P3HsnRcmiKHpVt3ApVjoq8B9dWHl9lRWavGxCW9R6JrzTx0MV3+9a1e5FiPQyC
6IMiquWoKW4czg+LSF7TtHoC9cyL3menZdH8ZZg5lzfFvj2dZBAEk+7iAt1SaFwS54Pemucs4tG4
8fSQgYx80a1YbNGooinf0YlKCw4NpxRgZF/3t4+rDwxcwAVqY7Qf0HeH5IMaMhAc5YZm6FM/u+YN
Mecti4GMbAgxm6TArSJqlS0MsOUWVGg9CDwFRwp5Baoc7WPpMHQ1wiwPER3nSeyJRu0q7YvScYu/
OQj17jasdBxl838XSePN6NLSbxBhmG7j4ZZ2is+Cy+Od4Z3YezvpSqCIEtdZpnfmCLpC2/CXQ3VI
zwulLkE1Ci9VxdtEBi/wAm+KKIO0hRwLtEGPxknVn/aVkGNQ76VNqxXFdT/MhQptTxvpLheivxaB
x6rOWwYDE1aaTa1OAOyhPpyPZvWpl8ZgfxUSB4pkBhe0Au+Ukd5V5Lpyy5fu2F7njvot8g3P+Gw1
4BJpnPZLb2MawBtH9G7sB0PNGbzQ9GLBIHGIjjFuPpBcyZ5ex7v8KD7xI46802IQoxYmKRksxHSL
vHg1K8sXjJTjFvJOi8EJsZCKPNLg6MrTLVHtDBTdi8vZMs4yWI4IwawM4R34GhcVh2906k37ptuL
M59Lv3DMm5yT4aDHv3NtKMxLRWsbE5MFwJSZZ4LoGlZ2PVp67cj6j77jJfg4G6gwrgVmgySGlY8o
rJbOOnBoLp0l482E5QlhoCGe0c89tFA6ob6vw9DGMHZzkO39c+IdE/2+wgYTFGU18I4+RO6t+lE1
OBFh3qkwwIApabEhhQiDTVN9bDEnVM8b3Z6UHm3IFW/HeNitMBBBojCWaxWKPTql6YQH5ZAGqHOV
3MVLPNwVf2RHmBeNibIgaVWZxc1iVKTNiM2zxsdCzW1L/6Qmn/7kgC4ymCXlmGqclARLqoTPZLhF
+IujAf8S7bpIYMBNAg9OGNGHRnKUHcEGQQdeNDRKyasp/ZfjuUhioK0stAkDShe8zdzFp7RgieR0
4GOiTGfZNT/ou+0PXeQxOFfMujUWQg9nvPGKI2rdT8VVejKP0z3tS2p9E0UaNEDKi99vp6rQ0iUh
02phdiljuqNJhMiIwRsTHc0AZa1IgdIphxN4836STchXwhtvzNgmXqyEMqbcLVJqKHMCTnrpTVEP
E+ZjRjGvKWg7Yb+Swuj8AjoeImeo7KdLiw/9demkjn5WgvhOPYS33X9Iu64luXVd+0WqEpX1qtDq
NNmT/KLa46Ccs77+Ls6p7dZwZPFu+7mrGgIJgCAIrLXjZUirEWohkHEAadaNSEADuWO2Xqlmlpy9
/YGHLQQw9h9qJJonBahTinIHxg8rSDkuvH4TlTBDBV55zVBYoEYRo/ZCk+HRv1Ot5AmYCLRrZ4dc
edgNTuHE17Kd3/G8bX3dfgn91BcfIm8gLYT60XQvDfJNHfIaangimCN3mMQySAhSlS57SLvISjIu
2Mi6UV+0YE7aUFUSyUjQXCg/aJ7odndEtIRrE0Vcfz8AH1R7ExubZ3KrqPbaZcNYQrMkCnS8MqCI
WzvAEsCtrRAseuWQHNxIa/tP7O+iIuO39VyQxgD2iBNUpj1kGL+Xal7rKQ04n5KjhUKM1xbAJUZW
BGNIUkuyq/vGRkvjlX/ugFfb3Ir76nlbJ+qUW/IYpwUWw9ilE9DOKg28Va3utkbw1feFXdAG/2yL
+k1Euqwf47+i2pWxEmOkCczXO5N2BaC5WreTgwBI9skCBBnvDYVn98w55jfjjAkCNJrMGEsfm/tM
djg6UbP+tH5gitTAcwdiLrZNCMPC1dCZaOqfb8ZdtMehJVsV+oSRxxxTj3tSrnrZQhyzXcrUCEmY
4ujIm5e59pRatMmQcpRaXTVFBDK2KhuyyjpVLI0TIVkEvqEhsCLxBGh4jid9VkM1iaEZpqJJQMJj
G4UbgB8VISlzZ4yRlj+oRWQJvIIYRwbbFjx3ZY8LxgCCBpLtZTnYSaDGTQdeIfHzYn1Qhe0INotS
SjColztydaf1d1nIwZtZycU+CmACq+FHAqlTOX9vkaXQDiSz9KsZqLPiXj+o37cNmqcOkxBpkVY0
fY+dKf18l1W5h6nU/bYI6nQfXeajQvQTFjeZZBjNWqvb3OmE2wFvqIIX1XbaN8Bhr6yGcKIOTyE2
oMZzoY16nzvR0NeWYAbHiXAj2+co+lElxi2lXlAUAOrluM5QLB0Dze/g5nlT3RnAG7kLsk1k6bx2
e55QJpzmelWq7QTLMwFpF81Hca6BbPO1r+6394vnSEwQlYGWI4ElO3daob3SfMNSBuOszxEnJvDU
Ye4AhdJ3ARnkzJGVwNLF1hJJaBXVftB43Xj0nzYMkO0UA67SJOc1bDwMbsXiiYgov94M03U8XBFy
F/iv2+vHsUC2VwygQ63cRkbmFOJVNNyNPEJuzv6wxC2FFgY1mglzRzBvpM6w2nRP21b+TgkmLuRR
RSS5hIWH8lkev48TZ5FWpv0/uBDb60sqgBpmgZ6hDad1hBdgNe7rG8E1zgCimpzpEDkDZthMx9wH
O960JvWULYNgYoQ8+VPYzTCIvH/BLdHq5qegOOamp6je3y0jEyjaONUMsYIvVfH3ODv609/5qsHE
BKOUgibMIgSiPLDUYq8p3zr5cVsHnr0x8aArWrkkHQ5Wenh37S6RbkUxcbaFrDxPwx5MAIKK4DqV
TPZmXleaCu4Mkx578m4+ALvGBtwaJTkx9mAEsdXwv6feHyUy55ICrLABgOsZ0tMJ7AbpLvHKEyoB
VrgHnvyBN926uowLBRmjE3DbE+OBxI6Y3xLwt5ZXRr/bXkSeCMbaUhPZtlxrmTM2sSvXz0IN3L2O
8/C4nqAsFGFsbtab2p/zNIfn0oOP7AV3vpe92ZX2psOrAfBUYo0PFMlRFML4evnbMMqWEsUAy3jb
XreVm8pHU2DOIsE0ql4t6xymUPcgj6IYq5g8lZEOgyYusGnb+H7mhMDVc+KyjuwznV7oXZOqiOPx
NFhBllxlFY/jafWMXYhg6gDAl9SLaEAny1Tdy5EKUtF7nB0Wr8DF00T6mOF1mtJl9Yjli0flnFdo
2zQjTiClRvUpZC80Yc6jVqjFrCqQFY+A6NLVDoA3JwFdLMNeN0PO2ceTxQSGyO8mNZRipPh9tm/8
s1mn1pBfge7LFoKfHNOja7OlGBMWxLwZ+7YWaSpJB+0jNyhscv2/Xs0OiFDP2/J4W8WEiKofWlL5
CHpZftKAUsRrA10pqVFXklFfVcFhIbHZDyqvw1AqiEGShvdnKwR1Os2Obyiqb/kzjw+0v5DfBb4e
Jy5iGROUfLGfjBQm2PWzFSWJleJAFP/789JH5RgrzHtlCtoSlmGkpg0eGSupb0jHy714ujD2NwaC
mosNyZ20PRrDXVBfRSWnk5YngrG6vOpqOYvNzGmnH3JUWZN6Myh/lOEvTIGxtbAgkVGqSE7SCqHH
vwry0Rbn0dKHguOxvzmTLttPXXpxxxS6yE8VHenq/M335kOEftb0pLyEFH9ux2sAWwGu/mgGzKGU
D5hMrwslA+TI4KIDxzWOxr3ojbv5TPb6PQiZDiGglyOPnorVa7QLOY936158UZc5r+qehG0ZkMyp
hOdW+ar4X7ajBMc82B75UAv9etJCkGfVb8qMTrC3NvW2Ray8bn1YRLYrHiA0SMJBqA3ElPbw3gKM
vvhwHx//AEH9oyQmNihdPQWySk9BG+SDFp1kpMAi6BQ8Kvv0kYeMzVs8JkiIulSijxv1DpBS6/33
IX4EoCXP4DkWYLIxYpTFckwQx/vdCAw6AFfsMq/cjzbtrwR1y477dEaN+vNB9cvmTCZkAMtJmocI
Ri/iwqYdmzsfswzhQ7wT7PkeaXNhVaGVX6lOcMNjBeOtKBNI2rZvJ71HcMfbnRWUj6S/TzVOWstb
UCaCGEYjd+kAGVFxCqtjTXgdnfQjt9aPCRq+ImA4w5cyvM+h/xwv4D1AE9CFe6c5ujdTkKLYxVXX
5rgZtbYtsUyoGCJimALBYRI90fHSdCfr1nw/H4UjvsSNr1pOVrsySbT0NpltgI/rhihGDTsJD8E9
uI1fuuvyJnAF29/rd70dfBGd9mt0w+v/3bYRme2HF5ppzuoggZ7196g8A+C3xiTR9mLyZDCBZGwD
As55BBIl+6moD2b3j9Y+bItY6bany6dLIggZTVNjnyR9WdWCrEFol77Ou/Gb6chobPqKbjdr1++p
s5W+2/4cXdWm01G8egK18s/W8ks6+zYpz+2QjS1iVwHaRCM+KMFeEAI7kN1tNde97SKHuZjUiu+P
QArNMIArfkF35Cnoyj/arIsIZrPSYaxJjwdqx6ylXW9Eex/0bb0ecI7i9bB4EcNE+24Ss7YKfFT7
cDs1s8DCg5rdiWgO3wvBfYB38b9bOSbwp0UlpIBwy5w6+4I7EOHOBq3HqYtC1AkWqZQW9GFUCWKG
GSvMx2G0BC2q18JspWgRG58wAm9jxOPU8+Bwf3NxuMhlgrwuZUPQKh3KmqFlntWb/CC5wXHAlJdu
+TfDucUVvMALyPZyrrv0RSoT9kN9DDshQRVaNK+j+Mn0bxv167YI3oIygb/JjGEoBNzzgcR7FZbx
XjQqG3fKa7/rOW7F04YJ9gER+0ELYBzRiH6M/mdPjmHHw4nn6MNidGE0YYhQu8eTUSi6sl47ZUau
RuDBKlL8d/qw8FypFouVKGB3Bj2zVXNX6qkj57zuNE4wYnG5klQndUfv+2ryBUzbWny3bQBrQVXC
wA26riXZEN9PzIVHCUljtETBEZz0waEuBTuMe6cyhIdcGg9DChambXlrG7SUxxhcgIqZohWQ1ymv
Gl6Lg+IxyG6SOt1ty+HpxVgbZsqNLBuwbrN57HtbkP+Jp/uQXCmtxtFobYcWGrGlMl/HbUGr8PQ1
mQ/icBC7l21N3v+APfeWApjzSEvCpvRjGJp0154ll+yrY2XX0U5wW0s9jl79KDjZA4rCoNzG3O6f
JGlL8cxZBZLdWpjaOAFebjTb6g41VfTf4ZU8uKVpoeDwsiWOibC8j2IYSPXQIxlNhwc9PQ9hZM/d
eYh4hzBv45jTSs3nKVHwrOxMcnMtF8apG0xOe/FazJNERQQzhalTH/t4XqVpEDZhjMRPKANblE5k
+jqonEf5dTUuMuhyLjw4RjUmzGPYX+0fBukspZwkgqcDcwoBkkSVpKCPHSKrjtQfNEVCt9t/J7tS
TUkEGoKo6ERBswejRaOYbdx3sSPl13kxWGn2szcIx1XXLesihNlxkhdhHw5T5vjKHQYPnCA5d0AP
mngPRutLdpHDbLsvx0pdGNj2MLe78aUOj4bCKZKtPgssF4zZ9iFIgjrNsO3+YwkQa+Gtonyl+lVb
WxPwJUpv0q1e4Czguq1dFGNsQQ2DQuppMb3RTql2100cW15dOCKiFUdRVJmwczsaaGxT3UA6ok1X
GrpkhLt63G+H01UVFiKYcFaMoN+OowLkQmhZIY/K+PR3/88YspnXygArx4EtnVPzdgx4G0//4NNx
sFCAMWL4TzmZYNhxxgKjRqkuHDBpcohD9EM3gPwQRE/oKtBNlcBeUwVPb0SrDWfLMEqOpqvPotLi
SxgzNwKtS5QeZ3njyi8jJmsUIFL55xb0LkB4LWzepNpqJXUpkLH5pK4QqicIpGO0lEyBvNHeaN0D
nsrX/94Ki4i00I6xdU0oq3CasJEAwwTgxzx0ByBG87KHdT9eiGESIn8QzLCecKempBQUV8wfrASQ
YgZIqIrdgNmx/w4uTBVTKJA7MVHvYFKjPs+qpm+QIxuTWwavRf287QHrTvzr/9kCbaqqfVBW9HKr
fSvjuzE+BBrn2kI/8bMPXEQwKVE4FJkEjBsE2F4FApxqvI3Fra6+mMPXbrgts/ttjdZjxkUcEzOC
FjQT76/K41yfU3W8Jy3P2la6hz/sCotRMjVaaHYx3LrxVTtv8OJWP8rZIRh3mbyXA6/qbuX5JuM9
y6+rphvEkEH/a6iMlVfBOKBlB8llPt8WqiOkD3+ydJf/Z8x7Uok/J+h6dCSlPMZSdJOlub0tgv7F
Z2O4iGDsWSo7La1qnOpERo9rgQZRMP2lVqmVX9LWv5nV7lDECq9kuh6Gf0llb5oTPcSKjnaiOcIN
Ja/pW0s5pFafvs8U5l4gcg7f34S/i0jG6iNDVEehaWlTyP+edgSXXM9HOnXDr7bRWLqxquzFM6v9
oVDKkTZfell8CqSzhsvh9LK9dzwpdJUXyasej+HczsiUJN8F6rndGT8rEc0NGvdRgrdfzLFZJeEc
KgYM3X+c7PrQeHhm2UsAgpvdFLVt3kMLx69YmmmtMoOmHPFK1UjH3rgTU4798f6fOQqVoM/UpMbC
+Smoi4zJAsv09tash/GLtTGRIR57wUdtHu9sKNTk9lBXkPO6LWP1tVIiFyFMeMi1LMRYKZ5h2928
y2+7Bi9g5UGwzLfssXJal4BFeHpRdsG30qst41R6vIsHbyGZ6DGYci+nMnKKOQUpUjjv9Zqbq6/a
nkRQNZc1zZDeqdEXVh7FsyGXEU7cdzwcW2+t0be7l9kGlYYV3w2Vx7u1r27eQiJjHsBSIRKGS9FK
MT3m8Repugs63hToejxaCGEsRBBzE1AZCIFSeFWpg6XW90VwUoA914S3E2jdzStZPtXm6FUtVzhP
Q8Zy6lGSk3akeXZLMRZdikICzJjI7hwQ2B9lOz3SavC2va4ay0JjxlhGdAgARRcNJAZw10EIYQU8
hPzfLKqioZ8INxGVzQNCooPy2a8zp4wswGs5haeUVukaVnlN08HgbVsjrjyq8sI2JfBpa5mO+5B4
RwA5V9mBq33XLGIb6DTkdSesb9pFOfr7QlgSDcTAeBmSXTmylHCvSaFVic62SnQTPp1c0kUIa/tC
rHYirQHLyrdoTK1KudanfWQcK1kC7e+BdIdtgdTOtwQyfpCOSlKkwHJ1ikLzVMwrNVJ6aBplRyri
ltXIEbd6Zi70Yyy/qeNBKQ2kAVVq7Hx0mInTaJnzTadzasO83WKsPfD1uhDUAc9Hk2QTH9MeCbh5
I8H7m+XT2EfZNhjjuhaRaczN0Whu+ubKlGSrFwOnbgKOrHUH/tc2NPYlFm38gLUtUWBodLtvf0wa
r16/nsf/2h30C380cRGNrqUyIRtVvOq68xJPeyA2hZqNdjx45m2701joMb1RBSmI0ezqJ8TFmLw9
qqbdl+FzUYaZ1XYKd+qbfvzvLV0TmWAxj/4oDRMsnVIOJCAC0ErLvKIjjihxXZPv24axQp+EO9Fi
LZlwIciznIOFEs/15/IQvown3ZUAvzk5rYXBI0qFAvxe5L6dbQL9Ggx1V5r7/6iAbzucxqKTCWEd
6z1tycckbnsud+FD79uZJ93obnEuLckqr6LG9q//7LQxiKTJBAVk9oVpFBu8uDfI8fQivsXgxjGa
eMfougldRDDWqkdZ5+ciTCgqnmZtlCx5ACiKjuNaNEtX6UZ3e0vXQ8pFHpPvt34mC0GFtJjECuiB
E0tTfw68ivX6fl2EMFYqBprRdTn2S9diS0hv+hxQlZpqNTwkb54gxj4bCiGnBnipGMgdGUKrGUdL
9Hd1wOtW5C0b/ZDFuYmmjFSSJmiU6LejfBWk9hzzOjtX8Aeot12WjdrKQkiTNXpdm4iNFIPyXrCQ
e9j1WzNYFXGyAw1hw8m3jUekPdtGwVtG5kCrUDHtegVVZbPz5OF7Gj802dXYchsxV4O/jOFYaGlg
VIy5P6NcqmV5C38CxVztFIAZRHdpqVtFgUhCX8/CxEJex5vo4YllfKybAKBdVgiaVXqSxaM4RJz1
o+vzKSov9GKcSp6bshxV6CX6KlBSWhfwPH17K+a4uYvXSL+3t4snjnGvqBpSKYlwtyBB9o+ooddY
30tm7aZ65QFOp7NQLNtti1y1/4WGjKORsc+LBtzKjlbd9jImNMdHkgbOtpDVsS9AOvyyD8bLpjqu
NKmoMpSXUYr1hL3mDUftmOFmETd2FVvZOflCUa6zneBEhHO34OnIuJ+oZVms0EtiJF7p5g7Vq8z8
y2VkHK3IJXSIGSjGkfQslbmlCrdpm/2lHkzWiPCuR2aGPg9RPurlswxWjP5PEtPLRinix0g1yGNr
TmgjgUc9JNGd0lUYNOSMYHG8VmGCRWDEVRbSAkucT+feT26FkNf/uL7j6KQzJE0CGhCz44oppU0l
Qg1xVJyuOofAW9XUR45V86Qwm67JhZT5OcJ6eoj22QhEGelAZ7YpDR9umbgjN0ce9hlPJmMDeumX
jVpDs6bXbUOJvZZMX/yy5Zja+h79u4A6e3OQBKn0xxnXSQW5UXTK1WfO2lFD+hxZLwJYI6AwEUoB
AVKWyFY6Cq4uACRnzN1kmqyJzJafgawk6/qdpLd7jnS6SlvSmYMDRCCdEcUoBbQO5UcH/EZuaa+a
bH0DELyX3hdIettX/73ZsuH18q2/7skX3ZlTxZ98kPSFuGYG1/JO3cc33WAJj70rOeJeuldvlftt
dbdtRmfvFlLS65FQoaAzkKPcXwNw3Aomn3NU8iyGfsQixwnMOaqLKkaIl54iWqgSXre1WG0VlBbL
xhwi45jksVlHMYr0vjeAbRUA4uZ1m4JY8f3GQhlAWnLKOKZK/3bLVphY0ssm0cQpwfhSdRCTJ3nM
raY9GeLjtnq89WOCSa/leqKrKZr48p+i+KTz8Bh4RsAEjlrvy6QrkFtM8z5KrsEcNvBmRDkqsOjF
nVz7ZoXOQ8c3r+dxskDPyzGydSUMRVYkGeUMtvbv9/kcAIYWfhtJ3/VwPA51m1l5nX/b3gyeHMbU
IqP1x6rEZcpXT2kAqq3rMuTFoPXVuujC2JUGBEuzGFCckW8o7RXSIC/FkGNiAerUyQGQFzgiD8uX
pxdjZJKM5tNRHnARwfRubFppeiiRrWwv3rrDXBRjLC3wFU2Yc3R/GepJMHYqqe0C7PPD3+0Ri/yC
8KqqLThTADB5NIsjaM2n/LCtyepUA5o3/7U3FvYlqYJQEltYdL8jO8osXQLtI3Z8hw4IE1fc+zbw
NPczry2aYxssMSSQcnI1FasYg3rhc92X33S15LVSrcpQiKGLkmhCReYUIvMYVFWBm69W/oiK5J4E
7Zft5Vs1hIUE+gWLI2GsSDILDQwhSxrL105KIDlmde23nPe01aEytFz8UoWa/UJQhzpSEVYQlJ6N
I7FijHlRshVpzxsqoz756SxYCGLiQq/NzZRrCKLdVLxlZWbNdW3HIxrUx9GOUpHXkcTbIyZGDG2e
hFOCOAQQXcd/Kux2P556RAjTi/dIMR+Tt+0tWy+yokNM1NC3AJQKNi/TR1IDjRs3eTP6EmngtJS1
wAqLGi1PlSuRZLQqybCnLnAx7facSdrL9hesL/HlA6SPeylkkaLnMVVZntxCqL5OKohtRlG3s6J0
gUbOCSPrRnqRx7hB3zRpOOWQpyRHSXsO5RvIBQa0va0WTwzjC4UotX0c4u6GxPrrBHDaSgXN66zv
YqnntPrxRDHeEPt+nM8CDslEA6N6vPfjbzl5jTHes63SeoPVwlYYb+iqoWzDAiXOJnxnF+v36tWY
H8RD51Aep9Athf0fPb8uZDIeAdiTRGxGCt8RKbaKwcBeLI9qwIOUW8/RF3KYkzLJAflVzYj84zck
S05zNe+73J7RHocZLPj8jzTmLOe6r18MkT02wUcotnQCZ2yFQxVgXlVWOJbBEcEmaOgWMqNMRCFE
xWPydOsbXzgWQaPD5/j4S4f36LIMxGEidmMEiwDbOeBcUif60bwIHgLxM+9SszoyB0q2fyPV+/Pr
QlaVFkEZhDj/4UUZ5gzFIT3kjVgVlhl33WEWtHNBRs0AGWOk7EDGZTxTrNS9CqKe2upIH7/MoS8f
wj5Wj8I4PY6+HwKC24xNR5rEQvJILmfEanRvEAgn+1v1UdD4GJqoSgYwBT9GubkTR7Oj4FSyfq+R
Uz91mI8/hNLzn2zIQg7jov0gVqUgoGMQRbdvVYDKs+zbY2in98o+T1weuMn68bGQx7onJrujXKS3
jCNFiZn3+b45B+CU4ncMrOayeMaXMDSpoULB+EtbkNgvVES1sviC4UyDqJYy8mY/1x/xL1JYl8k6
aTbSeaYZYHadueMeVft0AkgysWnTgMyDmlx10YU85vw1zSqWyhqpTJ8oNwCeOJWZyMlqVxdu4TjM
iecDS8Voe9w00/rKSO8DMM4md9t2xxNBtVz4ZjQF2VTTwjxpDxPebFQwzgJnfFsIL0a/FwwWUsYg
K8tJNTAU6fSYhm+saLR69KkAwNcN3eaZ92rI04pxpnEaUr8PaGqineL5TTEOBXnc1ml9JEl9b9wC
qqgqMw7UyoYeyxFuaAOehV6qn6BkfKcH7k/lCe+zeBTFdSoCvXQK/gvzVeHUZtftfSGfOffQUCUq
KX3GF6RvWerW8k1SPmSoxiWBM2mHpP8ygbu3O4nd07bm6+WdhWTGn4GsbxKS4OyICfq1x7PiFl75
hhFUxRJfFEezhnPtjbxTd/2KdxHLVry1eKD9hAouKar10oMcwY9wF58twcYEwPv4q2wnOR7DeajG
dCc/nZULwYynzz2p2rJHJhMq32IltCWCwlLzVRhbr/O5NcdV211IY9LqthjESZvotOMNZRf9H1RK
DeCz3gVa2L6zJo+HHbEuUtUw5CiqAHmjvy/cU44TpRAoOE+aftGL1mqTa53wBo/WV/EihPFJqRhI
3xHEgNwwvsp56miR4FbgNxOmejcFImfsjCeOcc/cTON01hDYpvgQdaPtC9+BrIxa9Zde5pnm6lGg
XlRjXLEkQAj3CRLCsPdE1DW1P2l0Xfw/43ADOlxwt0Mbai82zy2ag0KT10tLV/+zjf9SgT09y2HU
y7xEVx/Ba2YSfBcTDIx2N9PEIz/iCWKcicRtL6kDdJFq3Zrkkz5+q6SnYvrJCVLUTbYUYtxIItM8
tAACdpoSVx5919iFLdg1+lu90Ut2vIFNjgu9n4ALF/IrAYCZNE2sh4dUvQmHR5+42yrxRDBHtTKP
czzneBwwWkCenSThGGi8MgZvd5hIMPW+EfsqLJnit2t2vIt+1CcfzZd7jGHgNhUegwfjOuXN1HGc
9b0tY7F6qqBKQKAmiHlo44vana9N9tSEjlI/h0LFueCveyuiHBgPQWaqM1lVps19orbIfCWpvx4r
BQPlCSdx+01ycJHB7NVsjqo80H4+OqUlPr3DD+/DnfY9dHqr2ykv9AWpOiXPsRfc8G7evzkpL9KZ
XWxzhDjdxF0iP/seUFQfAIKe3+SgAHtWvXcIp8ZOMKpxEpyJRxi9urqLewXj32OdjoYIGGRnSg6z
nlvTPPGyyVVHWIhgXLs1DKmbGoR249G4ohg9SWWhQbh2s8Poio5oTXv1VnP/wPsWQhmrGYNu0jUJ
a1p093r7o+zOKg+aZ9X5FiIYo4kbzMCldGQ2J6Et9m+G8izKodX7vCmadUG/LmSfLuRhM0UkQLAS
SrxoFlZLvEq5LQeTs2Y8OeyaASU9T9C3gia0+0CMbR8kChNpLD3itRGs56SL2xizdmqY4xLTYbSF
ApPAKCR33huOfpX/Izqxm3sGJ4isp98LgYyPqRrY9UIRIYviQip2BURS7UA806ONMbxkf93iLxtG
F3oRH4lRCqVU4G4b+Q9Bei1LFMyL14LGXUMmZap6ospBhe2iPOioCH3NDFe+p3zPqt0+hq6fc4uE
PAthMqdxqqQ2owVPETQyc/wqAGNh0O/ViJMNrkelywIyGVQdxFM5lwraTLL0SpsNu4oG508CxC8R
70fCYo/iSiz1RkZUGr8nppP29yHvlFxvzrrYHDsarjdNkhgSTi7KiTnefKWGB0BSSwADgTvaMAxv
dFHOvfNt3ogQxwLfh5gW2k0o0mV1g2nTTHxVOiAptZKdZrz0YzVpWyjIBAwyZVrXNLhTUwXpodnq
uFTONnFBE3ylfvm7HWNiRlwMQyyqOKpiNbSL4UuKqkTOA0jmBQp28CkM/LJIRpj4YIt2tI9cAbCk
ttJZxSF38yvgJW9rtV7s10xZNcBujroE48bErPBaXSNYtLsS3F3kJFwjg9O/0nfQ0ot/GNfJ87bI
dS++SGS8uI9LtWpHzM9IumgbY3KbtaJnmNNBkUuOI//GBy6yGE/25XkqAgo4HT2Nt/lBe0KY2gdH
1U0OpTseAcyLSQMMzJ2UN+58MkdPlqhAllNfbGgrVPCPccx32i29VCSe6haH6ACEQCxv1FoGr9Kz
7nu/VGYhe2OSNkEZU8QJtNNkbrjrwZh3L976e2pCwkG8Vl9T3sP2ehJ5MSOWxqCeVWlqQyQ8na14
oyNY8r4+9YBuRZ0+tKLeotWIHoA4Ds+CefoyUQDTEGXehpipC8N7s38qieerHECX1QvHQjnG9XMj
Vk2Fvq804lVefM2n3JLmsxwf847bcr0e1C7bR9VdhM5+1ATRGHAwKF7+ZbqaTwYUe6e2lihyvsI5
h35zjF/ksclCEPfzQEGQ653mBad0FzrT67xXblurcygsRUNswnnYp1736ba9WE8m5qi12pk+uF7B
3JG5U1xZRv5zjtA2HzS2hiQzfCx7jp48K2GCTpzLU5v4ePcTpxljFPmrYoaY/Ok53scTw8abGVVe
0uHxqjEekvib3J61ytsOnxwRLFiEESuClvfI+9UcOG2TFWfXI+H5M7XojR1i4XzBwWkOZggcxCol
d0pYnOO55J08nPhoMhezotOyQjcQH7WvyZPm+d54wESb5TuaE0VW/I//DeX+I4+/lrd8TLhI8kmc
SwzQOdqcW7qQWEWjO43K6wvgnTwspK9JInRhlLBxyoDR3sQ7MXZK0VIxwANGFNSed/KAEongNCf9
XDq87sb1R5SLj7EAvyguTY2k4oojp8F3eSrPZTt6c+Hv+7y3lF65KsFTYEzNvVFPrhEGNxIhXm8K
f/bivvgQJsC0YpG1YYIW+u447/qDfBJs4Z/KKc60z4q88rBaePvLxBZ0HfdgwULqic5922z2caBZ
hs8psf4mTfsVNU0mnIhq1Ammj+pa5dK3hQaJdXvyd+JOdqOdygmXXGlMVCFlUYxlgSWk9aHmmqA2
hIbmwUmBrx1zwgtHmMK2iGtyb2AcE5FSK+32kO9qH4AWNvE0MKn0j3HCpf3e3jHlU2tSXqkZoTXe
rpgsuU7soTVsI3vZDpt0R34f0cCP9/FcNeLeyIsYZ7hSPpXqHiRYsuxlemMJxlWWcOyDpxITZKKu
NyXM+yBGq2+S+hxhdruIXrcVWp8+++VYCtv+Lfsjjk7ajzmblnAToDUbbJP5s7/r3x9/4uPotnbx
8Gd5rS7p6GPVFVlnexwA/w96EBmRjdKliU+45N2VvpO/AVvxTtslu/iEgrlgKSLnwFg9LxZymUCi
KdoQVAUyFTOJbdKHFtIIq+7vicnDx1ndvoUkJoZImtEmY4gnyyyJz7k2XrWB/AUX9h1nB1dtciGH
iSJTOFVJQatCFSg1JfCfluhvxFvAd3837WQbpck39bvixUfeHq4e7wvBTEDJ4xodfwEEm3Jhp4UX
yqq1rRtnCVU6J7JIY0tfKMWcApVL9WNPZKvxc6s3f24LofvwyacvaqhM9djE2JRfDLh0yLLQWWWW
PJR+dz2CK9wGAxCA3Hg0B5x1U5kgopdRNxEffp0O/isYjY9FwisM8UQwoaNN1UFNTIouUZ4iw5sl
3pWYLsrWotEPWOxMoJM8bHSMiMeH/1EjZZ7u0taKaU8O2/vDMwL6+0LUqHfo6JPgR745WHVzR8G0
w5hTBuIJYcJCpaFj0PCRD0dzvcuFV1IBYRq5zd+pwoSEPBQrvQL4qaMSxfVT7VovQBVrNrzd4WnD
hIS6GJos9qkcq6hBBuH/DFEtDm9AK+C7OViFd6mbPvLeI9erQAtPYgKCOsyCD2o7OrTQO8G+8aLH
tLUqZ7Rnt7bLH4HDaylbVxSDxaapGMgtGTsnvk40MBJiQDu4043OmtHtH7ecXVs/I/HS8q8Uxtjx
nNRHbYJyWo5dQ+NauFOvk0cNEIjdWbkZ3XeYCQeUldvWsn6rXshlLF80m0GXKOXKuEPXsRM747nz
AsUKCmu0gcZgazPw/ufv22LXY8dFW8YVMFsfo+cZt0/RQG231XaN9kdwBAvFGD9QEG8ToUa1JTUT
S9Fv5yGzat4w5PrlZSGF8YKuaiT0e8A4GmBbSW66mwZ79mg9Qtxr96C1vd9eOJ4xMuYfhCr4d2ht
d9bfBj8FDtOhqQRO/sLZHbbkHxhAih8n3KlLgn62BBVA/8e2Guv5xK/9Zyv+itEoaJdE61GZFlbe
iSc5OUv9Hs1fd2n5o8w5q8bzLrbMn1TdlGUt5AkPlO1MfaadXbo921phvaMf7Ic7kC8621rynIuF
uwYoUT42BmIkHowpbOFh8MDXC7Yc/0Z6HY+m19oJl5GE+s7nY/OytnR3/4+071qOG+e6fSJWMYLg
LUMntdSSZVmWb1i2PMOcM5/+X9CcM01B/Iga+VpV2g1wJ+yw1iKWhVh6ifUK2SdimZuUu8LvXTS/
Gv9zEeAqiHMdha+EA3kjAXXmXQEa+dChhRM+Wp78XfOUwLGOwe5TRdSrwamc5xg67PBEjLeuLl6a
SLOz/nsnXOdZzzwscMmx4V6o4vsr7KdstNKpYixHTF3SXQma4OOEjR75EIjAAZjJfvxeV2Hqe2Fy
YHQVeIJZmhMdmtv2YOwVT70RZdL/w1Vd5XBxbNZUOrY63pXjjiHsYlQisZP9dBlB8Y3mriGEl19X
xKtAThF9i4BPnE0SRwaF+t/FMgK1EdjDJCrdiK6Q08RptIxglKHktIw8s98nVgpOlMrJ1Ye++qHE
z6UIqnndRV7PxqmhHGZy2eXI5fRWd6k6Ps+RJLCvVRFUU2QwJRmU8ow8RTmHSjPi+gxy26p70z9s
e6fVUHL9//zDp6mVue0UzPLIFdYJTerEenkmUe39mRjOlqpuBBk6K3MVzS9JfaqCn4EIl3s9KVwc
hTOh3Ne1vioQheWTfwrvdUzJv8od2gKTq9qhB/zCTwG/UII2JAW4A6al3xtt2Ea5OWgwpmr6WQeD
Q9Ab2L631SfjQgKXWVRVGNKCIAinZrrrwkMVvPYoBCftcRRy7zDT/+CCqGWZbNPUMHgug8lv46Zg
gBhIXnYjYLD842vnYjIfexOBK7q71eC/kMbZTuAPRhczYCqLHgb/Cw3A3xZadtU8KuodkYi7fZEi
cdynshSswCTqgBHQ0dqF2XSe0tBNjObJbFNA3vnnTsr/c1WNKMQ0LdMgwKHTDC5LM9FkLJUZ+phb
D5O8G8dDFgpErLjzdzIIV7dogLTVVga6p+G5fXsIFY5xl6Jmr+9aJ/SEuczHmPheHmfHZeirqloj
hWL4cPUFV+iYD+EhAVDFfwfYfS+KM+cIClKC6xLwtNF3YErfGI0q2EP76PveS+BiIamwtVGysqeO
+GfsaQQE5P/svt+L4KJfkg7Yrjfhvi0Vgaj3d6OQ5V10Cvb3RaY3Nspg9azBpuUvUuliwsRuJUGU
WOmXvz8HZ60gZJsKjbHtNF7c26Obvhg34U691+24AutjAIgSPwCAWOmICvwfA+B7yZzhZuhbZIGG
VC+qzlq+J4WgHiP6/5yHLQfaVWELNfOle0U7dvUf/n/OC5StPI5xAd4TNLJ2WZseSRsIlOxjkHh3
RTwEQRtEKTULJD5Jj3qsOXxDmxL7OdluDK19n/z3pjHEUZ3qJpHxn/i8uEv8XquwJuJa8Y8IfGmx
fNTKp213/TFrfC+DM37Lb6UkjjFW0Nde1/yy5leTZoCoft4Ws/IkfC+HcwFg9c79lrEdyydtB0S8
HRacHqPC8c/Y9kZCPB1o7JSVLdLqVaNd3CHnF0oJI7dyj4JLTS3dxV0XTq744V4KVFFxZ1XBF6I4
/xDEfp2D4xuc8vQxDBU7Un8KLnE1KCwkcM4hAQqBHDQDEHFO6RmbYjt6j444KxuJI9D6xVGVYgJM
AYkMZ051qGoY1EO9eWrPsX4c/FNGH7bP8/Ygf58IMaX4VwafEwMAp6h7DTIGUPaOvU2c7oncq0/p
LrmNnGk3HfF2tw2czjjRXeSa9/mT9Xv7RwjOyfcKKhA8m7mEaUgz9CTz65x71Py6LeKt3rF1Ts7I
fKomOsD5/+n5pyivd7fkBHiRB+r2TnE0f8xO4GhvU7/5PjyZ7iyayhWdkjM/07fkRp1h5ipA7qf6
x4QBh7YTJUnsHFvn5IxtUgqtqimMvPqbsdA2e/+39DTjwYt29NN/L028Vx7e3My+axK2c0qkeyNV
7Lb83ZoisoOP2ex7IZzF1XE3BSOrRtMJQydDcbCUk4+Vc7MKMEhwqrEpua0rqyFmYRJcFMZKSVLL
Fa6wKTVPU/pjlvWOnxEHAQDI0cI8U6QYXFQuLD+YSAPVZBVVHa3G4i/ywlZP9R0WO2Kbov2jHbfP
uO4or2bPuRatTtVID/HlZKWz23ZwslhEKSkQwafrPfAn/bTCDNFQ3NDoLhZhGq7UGt8pBo8obI5V
VM718M9qjoryjvYcJG4N9OgdI3nGOxKc9NFOWAEXmBhPJjJGcSAnDRSy1kAvne/658ypA9t8mL12
b8W2IfhW6w+fq0ISznOAl7NIJJN5jv3k6Gg0PfkYkcXqQHC09gBs3mMF6I/Ug/BepMjGPFVxxKg7
R9JB0QRZnEDleVAxpSjbMqRIdKlW2MVwGCwQYH0GUeS9hnCuI1doYk4jcx0l5iFUp9tXjozRLk+b
bNllKOaaqDC3Upl5L5PzHn2bdnFqQe1Z0VFx813h9M+Sw0h9fbs8RRfyZftbraByvJfI+Y9aqyNq
mRML4aYdHbSb0CXOUNnVX5JDv5KL/50cSseI7eC5u2mxVi0qtIq+JudMwLZeZT0jcdOLuyS9Gfyf
kvBRtp53/euw+Lxf9sFI/waoKO/Vk7Gr9oppD/fTLjzIh9lwtq90PSO/CmM/ZvHMlEEhX9QmhheG
sLajRrIBNrvTsEstidCOBVfHo47pHWVlXPj+rD+X4zmih2R63T7MytTYO/3g1yQLzQxawjpoGnqb
pwTqkSGUYc/e2kPcJxZo34vjfccshVNo4vlsBD8j4y7S/tJngcqLbo39ffF9wl4ZAWCLykwcU3uA
l58TR4522/cmEsI5jynTk0w3mPPIf6nRXZJdAv3Htoj/8SS7KhrnLGqQhwJmhcVIZwScRuJhG8FV
foUXycHYD+I/4NRq3S6eBXJZxNjIEk3OZYRzENNJrRDCgPugOuiCY/LT6d+qG+NfoVf82hYoMijO
Q6hFAHId1v006IX6d71uYpqwtQe9Flju+o1aiqkAitBg0wvvVWPWSiPCaBjbmZGdbHQnPGva+/lA
3PLvHLt9XzQvfrDuhVuErPj44UYXclVOrmXGhq+jxIsK+tGK05dxAltLYap2Q0liy0ptqwoF/Fjs
FFbhbV/vaqq1EM4+98IeZIBxoSePQw9FfJ7HxJ1HZb8tQllNwxcyOLOukjSOu/5td2Xyhi+glroD
T5GnG9hFHnazh3RLRyrie7riiVBgmBlsXS5n71Tum1GO2MxmhaHs6GSkiVPMN9Nwk86CEtZ69W9x
Ts7sy0pXS+gmwyluUls3bOmVjfnQY+K0f6c3xl77W3P6JzEzx/pHNDAEYKiWpvAtCU2uKl+nuOAB
Uzf6jwTMcYJPyHTw4zVeJXBHI2aWY6MEgSA+Mwjm5NTfYKIXIZSxS4nehiu4VIgD1lUa59u6yQ/m
mJG999heqx9jtxqc5MyWq+QDYAW3z7auIVdhnEOLUl+L4piZ/XBjVEBODMBkWD7l1q0pxDh4g9DY
ukfOm/VSZ4Ua45ZgY3qNnT4Ge8yEerKwg73qNq9XyO+TBHojz0GGiZ4pVy+G1h4aIzkXRXujKCIE
Q4H28VsleTDlOThwgSI2HnX/VIoG5UVH4fwjKN/Bwde0sZv7VWk38niTxd09pvQuCo1NQRRYDd2L
e+P84VSlchOzINCr57qsQWy2L0R0Kev+8F+N45dIwiA1614F5KMUAchcPhVxZBMMk6ftD03N0CoQ
NRFFN8g5wbzJFM1iFL76VEc2gJpjUBhWx6hHVEtEHC0iHbc4X6EqY1dGDIRNPqmO7mDrDNMgZFcK
Hw/MWDaM6QNvQO2XOTEgqJDrRxXjgLU0Ok04uEol/VS1Aq/4+giEu9dthyFSEc5hlKNUdUGM2wyj
0qGaZwSBo/bBHyoi5ylKv5bKFvi12Dn7rpmdU1qxk1uiSsv2WVR+LaRsMqrXOrIrIoEvUMufYnW2
g04EZy7QCZXfBplMfzC7HnXauInvk0k+mu3g0jqO7Tkubb/3v+Y0jWxrzM5amHjbH0wQT4BA+D7J
0RtNm0MJGZbyypZYGeZw+Wzd1ncq5g63Za1HE2pYiiGDmcPg/IfUDbNchWB8KPTwXiPTaZxVxy8s
O1Tva5rvt6Wtf76rNC6zijpkjlMN4iWi3eixhB6TVw2WQBPXi0jgRP7/Z2K/YpEjYvcYTNkWUn59
75+wu/6FAP28fJ5e2VI+UN5ExDqiU3EOpK3ktG46FAUM/cvQvVTdieiCi1t3wdcjsc+4OFI91bqk
MoA18AXZZXVRQCNVpM9kkLxEvjeoaNdr3QNf5XE+YxyDRO0aDDf2qdN57Vlx69CmbhFj7gbIwg8Y
rtzVT5YQNEQkl/MiZlKnIP+CgsxzdSsVwCRMclsaQTBcEkFhbj0N+PeIfNF2iOaoB6clazntavXi
d6IOnUAt+KJtYvZWNScIm4F68svzlHe2kqgiZRcdg/MVmq9IgSmhq6V1dvjV33d73/XP5GLulb26
A+HDTkQGuh7GrhfHuQwSofNNCGZurFA+UKN2sqY/1n6yV+ZwT5Xki0mKp9nQv/+R7+ALtZGlTWOd
YGZqyppbqgdOXkc7bD+622JE98k5j9pqg2CKkB0WALoC4mvd/v4zAZy3yIdIjUw2Va5WN830vS5F
kCsiveN8RRRI4OHU4P4s6YTt76m+bQxBNUckgnMPbWaoszaxNmbwK4tfEywwykJKTtGX4HwBHXul
aBq8PdruhuRPPiop219CFCj4SmsH7i45Ybt885j3Tt+Bxg5urmiKr2PRuDEFR+XcBLY19DbaIDfN
3LoYKn5RClEWzz7Jx8zwX5MyuVIOQPJUmbC2Rz8DCiQ8661sz9ZzThQ7bHeCUzOPsCWM8xiyHIea
CWIOhMfiTscAtO/q7vTKUBYCV9SNXi/JXoMxX5KdAiKFSYO3fo8dFDQWPeC6NLt/lijSvSEwLqE4
plSLQBmXSdKQDmNTjNNAcYHY+WJ4rCmc7VJHedm+SkG0MnlfEfZtq6Ol7461tcuL6FQiK/Wj4LYr
3W1JAlswOadRkrAasxl79LTddcMpjAT3JjoJ5zOmJKhzQP5g+3lGlIIy0MlO571PHrbPIVJ0znEU
2GdNVDAtYd8q30k9xZsu+qsNZyA8qI9pOYgofdZ7VAv145xInEVaD4hQjBt+C77InmJXtxbAp5zG
pXb0UoW25IrQQgVn5BF3Qt2SQpL0qAKVsx2S79ZwLtDtBpVQIoKEEak7P7RldXJeKhWelGUV3+YW
sWs/uJlS6umq7uaTeomk2plp5IVp79ZmnNlqqjxuf1NBMOBBd9ombkoJz1b8/6e5cYke2/ngbcsQ
6Cflcg6d1HUc1pARtNS1+n0U/Pa136EqiGv/o6b+ryOmnPuQjdFsSMraYQC+AnCQB+o2K9yxqpfs
skW9xE0uKO3ookmM9Rb/VVH5mmihEb/V2QkBP1AfM8BTZ078HJxTW9qnYEdubiLhvo3Aq1DOqyh9
wTqq2BIop9qW49GpRB05kS1wfqVL5NJXGexl6euOIn0f+n0uP0mz03YCdKQ1LWRkQ6qJAUYLqz3v
Hb9FMfQXFvhyQMW4ZJmKtnD8ZSblYVsRRWI4RVRiQwJLObJQrbwA50nJGqy9CJVh7dqWh+HUsAWN
Bhl1kNFhAVd2rAvaDyfftc0Z+PP/4CHFT0psu9tnY86XTwyWUtnZF7ETJbB2pKwWAKgpm9aaHWR3
QfyNqrWt5ucCL89teas6vxTI6R9bjKkClkY2sWqPc/jXHChAVYQbi33TiacRADwV1jyqdLTxOXd+
+9uvdqnpScBNLUXLLGvWsPw1nK5WoaX4KkHerNXHEMlmXoi+67ryGDoBcpGMVigXjOahSYxQhreW
+v2g3WPIq1cF0E/rmvOvCL6OnkpTq8QYEnaDYg9cQgf39rVvL/4g+njst35QFgUPCUOD1wJJxntl
GRPy/0Zd2cpAs0/2jBMr24kGLlZrYeZCDvdVukGjWoZswbXQXp+kcZdro62q5b4ispvk2BE34l1m
0X3WdCepK47bOrr6yRbiuYSlViI1LQZM9BIrOZSkcObJuAANXGQKawFueUxONcJOxbg627c0H+ed
7qWXqXWHEmvaFBOpsZc6+h22MRwhnMmq0l/Pp3GbJnHTmmDkxWOg87GecxSOP4m+H0/e3SaxrA0l
Rtd8Wp50o98ZBbntTGbJRmUHA/VKZXLzpN6Vc8JaGIIPuDr2u7hZjQsMs2yRMIxws8pFPs3n4qGw
y7O2S7EO7//O9pLTYYYueVEP8e2p/1agYCKaCl/N0pY/gQsadJL9WE8n9uJib6B4VxQ7ejb3wN9y
I2oHoiby2xL3R+M0TFPRTJioxQkkSlYgsKOI0Xjarn6pMJel9LvotvYgDYguoZfe1XZxkXovdtqd
9PUzRnMVz5RuEUiqGuQTHZpFQP2Knd4q3baJ3Mz03T8Tw8WrfuibLDFRSbFKf9/qule27beibr1t
MethSlUJWAzRcVBUzjZHAOSAaAnAVwzLknxL3cIpZ2Ci67b0wADm48TGOoHQ8zHF/PARr2J501RJ
arVRH8RvuSi6r2z72tExypQC3YsI4gY7w5YwrgKRNn3VjAyml1UgpmhwsF6ANP4Hab5PgM5s/FPc
vwjuddX3LA7IWaZF4kgxerzNGk8/yZiwCF3AfUQOsUcvvFEP6T79vi1yNTouJHJ2EfjpROMWqDNZ
9xSnZ4Iqei/vy/SoJ4KH7qo/X0jiTEAfB1kedORSnfJQloUtmXhXo5jeiNYaVgPUQhBnBBkJBzkz
UY3No/mBBqmTxu2hV0Q4iSIxXLjvwiYtU4LxLTX/ZumhneaIwoZgc0/0ebhYj/6UWicpLg0DOM6E
gcS+OsUVdmhAuyEseayOv5iLm+NCu28pcmCy0F6+olEESH5svh2TvzJH+6E9dK56Dk++E54nIVvO
2gDVUjDnT/Q8zAKfTSkmFlxIBw+cdG6h+aFtNP13w8gRF016mEvydUYTcNsEBIrJMxJpVaBYaQKj
S2ljd/qdHqCHmtuaPjnbggTWrXMeZYh1isYsvHOUPQb05yjC/RD9f857lH1PZL/LQPuBg5RKc1Ti
8s/0UefchdwVRVe2OEKYASRi9jGIi/s71nV6m/lWiaE+Uf1h3cywgGdhMAqwAJwFyENDKt/EaIAm
3+sD1v1QWyQnJZnA//pzDFxr+konrIYcU/jL4mevnaYi/NSHu/4Gzi6IrpCMoEjnJmq0UzGuPga1
QAlXj2loBpj1qG7ovG7EUmGUZgTTG7rIq0jlkhz7eJHojbJa4DcXcjgdwTb8XLQqayGAw43BYowt
wzG3g3sGDCO55mc2n5YCOY0pYz/XOoYpPJo/M4wINrLdxIK4ye7/Q6heHIoZxiK7UpIhb/KJwksq
tTeY+7i9AfCUQ6ofuhna5SRiilp3lAuBfIjpxiKtQwPFt9TuQO9VnRTMyOQHhgf2xlnq26qd36qx
IwJpX7XxhWQu6mSBRAALD2cVkgsGxodIsEMm0kPO3LAgLHeJDiOr2sgBK2/Eyt7ChovoFJxBUTlV
J5PCk7P8sX9M3RAM3/ojY3lUbfkZu11ftl3vahxdXBsXYEx17gfTYPMjqivlp666i4aTNR5a6fe2
oPWTYW5bkw2qUZ4lc6CGEk8U7ipL75F/z8PX7f+/OodjGv8KePv7UteNse4lhiU2Rj5qUkZxGhPV
A6Sxm4b0GE/tKSqDGkzzpRvE4ycmBJbCuQg2pUOeWhq0L8+6G6XMjkov0o31L3U9H+egTNLTCS1z
9lIyUPXq9PMcFG5Y+7u6ab8hSnjbF7qu8Fd5vH8ysw7jX3iNx3RfhQdpOqThYVvEassFO+S6Zsma
CvQUzqhUNa9lOUFJoX9tTi12kXQne2CQEvPkmCe2xCV6YK/e4kIiZ2BqZ9SZpqhQw/wOda+oLWwD
gMtWvI/Qvt0+3uoNLmRxtlWroyqPWBhzYzOxrfRWL0rbUASaJxDCt5A6U47r3kBjUVUfqFk5iuWV
jRDkn33sD4HkehS+eVRMQT3XbJlpeBh30SHzUtfylB8DWh2YsrgRzY2sOouFOE7XaVq0o2KgKmBY
AXVpmJ7KefpU8rIQwil4MtQgScBKn2uoXwJiAY/qv2MPEmWh3nyLqNQtI2tHhPi2/Bolr0lyJuQz
vYzFIZh6LLxeV7VpFDdoMuhdndqYv7XzvvvpT6JpyvXKxkIQF1+bcDIiUiLBjY/+SbG7v3TJzp9r
bwL0R/xDtSMXQb0QKPdq/rIQyvmHUU4CK2TKPRa305jZszHssgyVsLDw5LjzjFA4JLX66FmI5B2E
NALQNMJ0OYqqXlnaYFaMMbtikzPDSp8AJZV6EpbG3D/yFXy9P5klRdEDaPwo/x00rxJJXaMTyBBY
FV/wV6mBaSwLsZ4W9372RVzAXX2tXu+OH5cPrH6qWgMDZqQgGHRAzgICeXCAJA8GdRIrONP85H+q
qrEQyvkKFbtifs1o5ST/lNbPY+YJodjXq7IElMcgVUT97gOCeFAn0qBDhp/Yg8dW0gCap7+w1bCs
tFVQHW5rw/qXusrjjA1FWSPD+BDG6OmJmIduErxW14PG9f9zdmWOljySmLJZgIcoPk0SinfP20cQ
3hlnSEpZxknu4+1Bbg3zwBo/kucfKN1P7rgXw4KsX5kJnDzLtKj19r5bOEKkR3oLuhSM5iedQ9qT
IvfO9olWL82UTTRtgfem8jFQS5QuKCleAFqfeoOW7pMarbIizAT11dWTLORwCq3ETd5POtrTdfgz
LO5DUX1uPesydYWqlgpoMh5BpRrzOZp6ZHYaQN1O5dE8xK5NXkLTlcHmDTz8/Wcu7l95PJpKEDRj
UOWYxO/mQ1RmtlT8PcWCIur6x7nK4BLwYiqJNDD+yqmwHnoTu1Wx8dCq6WcM53p1BvdtaBV1etXA
w/XVg4LiW1gntqpr9vaFrdvOQgyXmqhSrAWDiWKEfBp+YjRtN2tHHR0+NpOelcBh2Za3fnkmAcKk
rIDPgnMHOqkasK9AXBOnThFo9mg0WAF5/TMpnEMo8zCIQJ+K6KC/dAGWdQD1YooQhdeN53oULuee
IgqUBjanGfsXfTq109MnDkHBI64jGKgaP3vTlmU4WcC5cIc+/doExK2N8FbPNMEXWS9HLeRwEaBL
FIsmCtzZ4OTH0c0AZSkfKcoAMdjfAiEn2WrWsxDHacCcdqNJGInX1JyJelsoN0P8ZPnfti9vvTy0
EMOpQDh2qjKwNk5+Dr+ObnTD9lUABctIEH27xcAKA6AAFvJxW/CqglNgRaGGaMmour3PkhutpoUs
sa8GeyU4HFbSzPTXthD24z+8kRZCmGouIlBbFzHmOJDtW8MNAY6qKRdOo5+b9q6oHoZJ2W2LW/9k
1zOxMy/EmUXalqmSF24Q3CKbawIKyJpLGwisdtWgFqdiP2MhJiFF30QTPlndwd11T51I1UXXxqme
mkgA4RxwDgnU0dqFphhMTLx0OoXBQyuElhBJ4zSw6P1BSyZIG9K/IssJpATl8uyQo7Uyy4cmbZ3t
r8R+/ZZScP4IrZtWVf16cOXmZybf9srPjl7qOnI0iYiiBtPiDVn8mgqdfFMOwLDjYj9b22kHjE/T
wZ5eBpBGBs4IyDJvFIUqgWXxmyvllEQ1aNcKNy8uVqPabUhsORch0QtukQcX6gLQpCsGCx0doG9p
a0+Wp6Zs/HgfVo0gxq8u9ZsUFTNCwcOg8GgJRS6HM0kwEtF/pyfGvmnuQjwCqdthLUxz8hMYaFlP
4CiKw+u2dhXMZRfyOKXAk0WVJc6rm6hNT10vKkmse42rCM4Tmn0G7goixS7qKmXv6eFh0mSvTmuB
d1o9CrJwAtolYur8e5Z0vqyZGvSiTb4ao6sNAkSCVb27/n/+LWtokh5gMQHl/uGm959io3R8Ucmf
2eYHe1rI4HLKKAm1uZORU44G9QDxiwWfn6N+8I3z3N8qoHKOjKdtbyG4NZ5hMEKVLZcY2kGm6TZo
nKY4dbclrKeWi0NxCtBFsNbahHLT29ENneYHvU8c/xEKDTwf+zML7uZCGjvwInoUxTRo4KVGe4G8
xtlDoYbO0N/LluC9LNIG9veFmGqKOgvgtJjI8vUHGRQLijm+dLJoXXRdjI73JYoKBuUhx6IGRG9Q
d6wcgq6iSe+sGazU0hfBF1p149ZVCndng1wX2SClhes/kb1khw6QL+76wC5etZPmDYdI8QQSmSJ/
VPSrRO76RhlF5J4Bm7FR9tlV7OBUHsx9Dog9IpC1doVUhheTTbw/DX7crI4lNTVnaLjJ+jHnPD2F
olb86hzhUgZ3gU3VUyAG4zj+rbIzd/NheOm+9x4jjBpFXdw1f7qUxV3drFlN0M/oOrX6t5Lc5tnR
iG5bUWq55omWUrgkrMvKKKMSgwFQzrVyV9PZNvSbUPsWjCdlxPzxKAIqEX0nLiur81Q36MC6TdKp
kL5k+nkaRXGWhTNe7Zan4nKxUg9lY2Y+XD5J38tdtm9twDteGB1KtDN/C5R8zayoQjGAbFBTx4De
ex9hzmMcxT5qauoDG5udb4hbudr+n6FZ36POtrxVxQAUOqD7iaLimO/FDUOX6cqESgHNQXVhGZjI
NzwUQkAA+LAtaS05QqLyryQuaxhirQ4SHZIC/WREN41yO0eYHA0fRjra26JWtUIj6OHqiHcqv6E3
Dq00qqzJHmFjmDxPxpc+ePwzEZzx6lLa5ngOQNWjnxUSWdO/A0bWH56Ds1o9DKtkAq8c4iywRG+j
1DHC1+1zrAZaurgrzmZnJQ9ArvyGYqbs0hgP3dEmX4cIU7XVRTpOX/5QHmex2H43FSnC8zP6xjBu
lUOyf41/am+UvaKp4VXlXpyNs1wlk6pRC3G2tBn3o6+5vTYdZUK9pC122+cSqRz3gOo1H9BlGczW
1H4bPkG9/VJL1WeM9XoevomKtQUrGxrUB2hx080+gEtvzeh7qA1/pnd8CRljhGUH5IzM9Y3vdf69
GANHl6i7fWNrT9yF4vFLdoHik8FIZVgQiews/SW3jt/fhMEp1k5+LsjDV8cultK0934OPSuzrhns
k9FYT5iSdPRZdfUxfu6C1CsNcIiE1U5SpsMgp4ftgzJX8CF+LL4a7yrGrK8UBd5Iwz5HCEbsoU8E
iaVIBOcoJCkgpcnmL+X0m6Lcyu0nav3L2+OcBDH8KtRT9BT84baz9uVnpgOW/59zCkYWNqAGYL8/
j23Fl+x6wqtZjCmrCj4F5xCiLJoC5Myw0ou/z3eBlznqpTpCAxzfEYVW0UfhXEKgVyAH0CCsI1lg
z5n6BXvjAo8gMCL+fZkPeUwjRjhL8t+j8S1MK1uvvkvVb18/1CJaWMGB+L5phBKKVAWw2G5+olr8
YNQibEuBF+UflmZrDgRNbZhKGOyLke71pLtFdUGQ0q3mqVeL5LP7qUiirs0Qg8zmNmwBLwxi7ER/
DMivvE88i7q59rjtA1YL5QsN5xHHgJ8WjLEODW+8+sggCkbA96kXxn/zBlLwe1ue6FNxDkEposRK
MvQX0uJhTp5z4RibSPF4j1Cb01D5qMQPTgzigVPsEGzNJSfJ00GgLrvq72FX3hEA/IqeZoKgzg8U
F6Vvjn6A2U15UN0yuahJZkf6MapFbybRHXLOIkhCDHtP6AfKUXNMCn8voWW7/ZlEYcnifIQka6E6
GPARY1u5GCAGlzMK5b9KlCYtrKvG6Suo/exSF/jzbTvTeNAx3/fnceogtqGPMflbzxo3I6LJ721n
q/FPi26OrGiiOoz5U9DFgkxW4zHGkk4vx9DEwg+9LY+NnaAXNV2Ko+qGXuBST/DlRKfjEoopDQK/
H+F5pQPdj8dij3xMvR/uMwicDmV/FMjbVnu8bN4nMDOJjAKkVtCUnb9vnOIHECf2eEx5Eqa/B3c6
dxfA1wsZd7eNAEOx78USf2gVi/HhGemTDFUkgcjM1g9m6QTbaLKOWfz3ElS9yjopwbuwDt8mcg6+
Wrh6GTlFN++2L3H1CapdRbFvuqi/qSAqoQAZBr9G29mRclcUDqEAI9/72fdtSevXdpXEaYc/yaGs
hkA3Gbr2jEGGQzCL5i9E98YpRBSnURuoFuYvjHMW/wrMSxl6lWjrS3QQ/vtHWE4OC6i5hVa7f6MV
P7cvarWLQRffhB1z8U3qsAfDEMOBm0701PxAM+3QmrZ8sR7iQ/zQ3FgHw5WOhWe5hrstetUJ6qol
qzpGe2V+1Js0mDcfGHMNNefgrmmxSVFVirYvfQN9121Zq5p3lcVPfQ9RaPaqjimjMMgbx5d9p83a
J7kJT2GhvfSdaCdKcLa32uPiVpMBiziRjvplMX3Vpdgzil9KOQkucHVChy5OxdlT5Td+RWW8E/X9
CH5zun8jvt9p2G3DGuK3cT8dsuftixTK5CyrjUqdtmyEfThJF9lhFQTJCbB6bJ1q2xGzIotukjMz
QGZFkAfXFJFd4P81+WC3/MTOxvIaORuTWhSi6whFzEg+huWpUs+yKSi+rRebF5+KM7MIq15El6EQ
rHZu7qqnzGnt+E7z8r0mgFpccRmGaekq9rQVVN94Xa+DWmqGqR7dYSj2VRE5qHP+93HidyK4mJFE
sdIpYTy6TR+4c6s4fZE6WS8KTSvf/p0YTr8zdbTAyj6OblHckexbpP09G4/b+rzixd+J4NQ5kcmE
duoEKNZqZ1TeGD9ouScmv1558bwTw2mxNBI6hBLENH+zdlr6OGPQEfAjbgv4S81h+9eK0zrpw3AQ
lehXXgrvRHPa3Vjp3KkhwGYbeZ/mTmjsfesWtDF9dqCNQPVEH4zXcrzsAgkoKy6g+tm+yamqsK7v
i6YlRGK4coUq+VZjpBAzkvmSDMmhK6mjzJ+B7X93ddwLpKuS2QzYcbpT71qgd0t36VH22OORoeYo
mKQ/MNLbaCeqXYg+GvcuSbEv76cG9GXOC3tITbuu7wrrJ9bzVH8/Cb3T+oWi8oJZT9Ts+QUbJYtH
RWrH4W2aXf02ed0+28fP8z7DMBkG90/RI5ZTty1PJJO73LA31cKvcbkkSu+CqHWU0Lwj0SfGcQ2K
M1EZY3iKxg/8UikczWDqBtdMfljlyYof6fD39knWfMhSBGfcQ2IYU6NWg6tFX0Yjw5bQsZW+qbK3
LWbNry/FsAtd5BRROXZoueAktYnma35XGaK+zdvIClcqfXdZnP3OZFK6dsAYEttuVb9Zl/BFO4zP
9miXXnVkTBVgSz9L/3Tecmf7fGupBbgaFf3/SLuO5chxIPtFjKADzZW2jEoqtWz3hdFmmt57fv0+
aHa6KIhT2NVcdFFEJQEkXibSvCQY5kE/g1H6QlNJ0hlQ+sELd5WXPSQeag68zp3cEFMjzD15vC5x
SwVXAtmK427OwCZGoPZz+UsU/lINVJr2Xz8jw1BkVVIUVf9QCVoStBKakDEJ0q1RNF4kLLe60fz/
IwrYu4sY5uTCalCLpYfRBw2AU0XI/7bkXo+Id301m6q+EsMgb2L0cirKLUbDoOzYkisUNmAgy9SZ
d5Ksc3IG26dzWRIDEP2SDrGUQlajfsnElwG0F9Hr9eVsXqnVchiN05FoNQN5GDELKTpW8GUCLov9
VlhkfTJsiFgus1KQCZYRnGaXzprvrNbRcYVENEPx7MZWnPOdNMYzI1pkLIOOG5w+g7n5PsG4quT3
4FLnorLHHzx5G++qd+IYD01VckE2ixE3qD6P4mhVZWhVuouqMU3hslzQb/+ATpfT+hA2npYhSScI
GzGQDntpSztyS3zJze8+0Yvwbl0MpBddAsrLCVhbgYd1XnRLqAOnDD/xTCQYs4TmP0lETwpbcFxM
SFmOHfU+xZNp9pYp3jUiR8c3r9FKBrOUEkW5Y69Chloe9Vawqy6xqp7b+rl5OCsxjHXqIqHv1aHC
kwDUO/1t5uR/la/lHvYCjKgc3N7W8pUwBu2GCARqGvVXWnd2MYjWJbfmLR1Fq2EQMzlP//8H4rtj
YlBPmfpaNAps4Zw+hMKXlPaJc8BuE4lWK2LALiS9QiIoNwqAMfBq+GoYv65D3bZ1XUlgsE4MCj3E
HEBwGD8UN/h7AyZoVMnawlN7A86pb3wyUI7msYXGaVOMJNTb0YmXfTWeg+lBHTj2aOtdvT4atrC4
rcDGK+lQOwMjiZuHv8OxIPd/zL1PdAe8E8VgXd63WRunOqB1fNKMZ7O8zcdnziHR5+YHiLscEls6
aFZZkM0BtowSO6guRk0gTNAd8NZAS4/pLJ94r6G8TjI1TGcHFxJjLWbk/yeM0YM4tbTmcN+anVWA
RI+zqk2vYSWG2blUjIlWNXiCqn63b+k8HKyMJLb6WDu0VJq2BofE5718qUZ/3MzL6pi3fRAkwFep
hrNygFi/2yk+zfb1u+vL2+LGg2Jc5DAIW8SxWkYyjIV8X+3Bf2AnN8IdrJOVeKat3Js+jtFd/PZG
dMQdrxh8K4D7TjoDvH2XSIIAqt03n328xXvKLfYyHqmlHfq6374qB+HQnQqf1326lTx7J5lB4ULr
VHlZgFl/UxsXXrdL9/2ePyOVd5AM/upKsWBoIVyoVIfSDI9T7ilod8KkKKl5TutDMHN5frZVFrW7
Mnq4TIMtTJdUNUnh3cAyn4J7ECQtN2hMxV2cfyp+d8Bod2fAhIJdzdGlbcj8I5Z1FsM5NLuoKydH
7gSLlIObT5HbNgunXmXbKUUp4P8ujy0lEKaw7EY0dzrZTeAv+2BfOyAjsRsrQa6OVwbGWxRz/fVg
GNs6h+VJ9Gan1OYx09qDOmqfstKXNTHXPerEQY3VAtFC9Th1t2Z8Ggae47Hp7672jbnqVR3LS2vi
mQWaidHVvfYpckxbfBUAasaeuCAafK7u2x8drySMe2LMNc8xPWcZypA+jpMzIlGgjNQcsA2qnrxD
DJZjGHjrZK42RpbIwRTD46nTgyHtmvlnWr+m828ScNwSumEfMfpyaMzVRuSpHmUlwLTn+EmRFSuK
Io714Wkf41nV5RiWyD/pziQ1BzC7nXoj+7X0YHS5bgZ4W8b4V7o5aDXRgRh5911RY/jYOzDuZmPu
arV7XdQWywaQ959dM9n6AXkRcI0qIG9yg/zpGyFOa4cuqv81tEjKjvYjdniG5vpJoQMYJ7kKP81R
PuuCKYxOT14U4qnDM2dR9CD+XRWQFnwvoJAw4SCGz+hUqE2NBmtxyE5yqN0OzrG92MOz9BTvZcz1
5RKjXj87sAy9Fz10IiFmA08BE9iaV6W3JXA3RA65TSUHD0w4KJ1fvUW9eHUM17UTwdf3kuWqKo0u
gWRi7JIhtsrQqZcf13eWJ4P+f3VyQhYmJBxVxCfl33oPTkjjFnRKHPXfFAJzoiHQasAbYi5y1hRF
mMYlXMnytie3gvTIJSbdmqUAUrCLDOYqJ2UylgvIpZ2oBM+zo/+kVSaxO2AeMkxz2zgIJKOQ+ZMW
bCWYudsFYqJBlaeAQ+lbG+706q9Y5Viv7ffZRQb7WgINVJ2p/Tg65e/wVvFG38wtcER2B0x9Rgy+
uC+euDH4bauyEspc6jpNy7lPQ+o8otgPViVVQZdL/MUtPWW0PuUJrMQxV7yr0DMVKjDRefhK5ptu
eFpCHt5v4pRCiKiK4JDXZEbbE01o+ygWgcNz6S4YOaOFgnP9QvFEMNZRH5dJjHRooKB/M8szckSc
y7QtwDAV09RBvMFGuqqiNjJxoPENsbfE+XYcOOGG7dt6EUA/YAUJ9ZxHnaICa6X6UUz8Qjgn8qd8
TOUigzkIMwDxyQyqe7jQA+az5+6ADivQ01K2aYdXuSptQvhKGnMmIF0xc8wwRtbbhvfsSh5GNN6m
bu5XR9UyrKxF52LiCl95toN3VAzupV1aR0Wn6k4yRJYYWLPwel3ZeEfFgJ7ciK0ZzsYICwHTLoZu
oAkYxDN618Xw9o+BONSFkTwfF2SXRHAxlyBZMGKrl35U0m2imxz93nZg/jktsCWJ7/VPDw1jaUBp
7Yi+cFedEYpyjMewtHQ3gwOjuJU/CJbJKTu+elQQyoAdyNu0wYx03QnKoyw/SOPX/7CF+H0G3dRF
KZewRphjkRNPHxNLn321OYjKsxTOnB28qhWQxXgsptKnmWjgSaxk3yLEvYbXSNhdX45Ej/yDQ7Y6
JAYklkI04ok6ZK2b3kp32oHsMOmKEjTVTnQ739HQjbqr7BqZDO4kIa6KMPARVo2URCJ2E+OhNYu8
Rr9QN+HAKMI+3QeZF79W4NtVv1xfNIWJa2tmYWSC8ehK6IhShnaYnrPmR46u0JgDjrzjY1Bjxoht
TRNNbG2rYOzqM6pQLKXIOEpy9U5DSRjo0JJIanMBwVE4fm33U1NfMvAuNP3PludiXodfiGLgQywb
kuTUYul3zStSdo+UCsHUrfBE/BqDDfBKbXeyNVu8qOx2/OuipWy5U10jIVnSt1Drlt/1O+LhxVA6
CeiYMZqChk0TX0CcprgXuBWM/+I+/a+JIyJb5hfWs9n1FMYqp0cmovJqO3LEMyaluqid5N1Hih9X
dPPta1ZG28jVtNFjxBmJRQ0qGpf3FC9Fr6BVZPvrF2E7x7LaVwZhihlsP4KGUAfGh7XPsq040lGw
wS6k4NqDyNHjPTA374QqKzoxMTlaYUP5qVKQWY7gVSX9fiyfUvFGijlhjW1lWcmgW7zawqXDCzPN
M0D0Xe/K9nxQvN43zr1gZdboxfZky14Hj9GKH3jRaN7ymP2sFkE1C+QvnUCv0OX7s1RA1ZzzYu2b
+IVqF0kyUXGgs5NFFqEqzHHEle8kzTa+V8ldK4VWofPiUdur+SOHHSXSYlS2MWbCgKa6gzrtEyiJ
rvJOixrkDwp/WYzCGOwiacc4FRBSoeUo/a2063Y03asdC7SLcdSdtyBGMwTTnHQRNTaAke5GAaln
a71RejYo759+UxzRUBb9hSN180qvVsgoBVgwgVyJTsGLeqyxi3Eluj245iHBqAjpF0ccb5GMRddq
oRf6FO/Yzgl8xan90G/cBg6y9OZzZfbs85yubYxcLZF+0+rKxak8LP1Eo7+9TYdJJ45gN/KONk0o
bnyHaoHri9z08lRov26YBgwRY1oHIUbRaICHQLacJc2VTV6k419A5CKBMauNWMeR+uYqO8F99EtD
pie6o8mBt728k73SK56aU+Dy+I65khkr23Tdglp1eH1JbKXfzZ/UI+p2yW8TwOXSMlLii05y0B2O
u/Ivh/jPkiXWX9fqYRAm6oyN9uLJdmTXdrBvdrTZRnzhGYLtxNKfI5RYR70ZNGNqZ7xFZL/Z01JE
OlALIwF2vNTddV2RWI+daHFZBuhvdGqxwlT4svyRk5ljSHkymCs+VcjtZ2I/Obq5eEEj+rKh8jyD
TaAkIKICV6tkqBpzx5aEmEKV4HjIHW0BoF5IdtR99Of5hLOcbVVYyWI8ZLXHxN1ueUtR/z0PuRKt
n5Mt+MisvvByjJuAtRLGXGYimvnf5iyrv8rgd4jqDnSkvBtNr80HO7OSwlxo0rVLqcXzhKcGEsWn
v62MfORp2/b1Xclhr68WpeKQw13M9uhwWTzFk5zaNs7ZsXfiG9RJfJUxSK0+Brdc87ZpaC6i2cHk
XTwKhlShlD4yrdmu9uKptAU7m+16T2l2efVT26HalTzGdHeJNrcKrTpX/f75bdSYZygWnTY2uRKC
i6ETnYoTd5mci6AzVjyeFy0ztHFyUMunHShjrWBrsm36tZd6wWcsDWhbwLEJnhODpYqRTBA5ivTl
kUkYwNePbi1NznVjtjVrkBgrGRRdVtazy80UbAmo55N9CYy7zU/krajrH99rZwyYd2VHvx8x/gOE
CohyKTa4oLmZn+2nwOojGHhpah01NgvNvz8T04LnsBPc1kv3U/Q2Bt10PnftLzvLYAzGVg6N1sEZ
W0x/Sh/N8GTI36/v7DayXEQwyDJ2pK2THJrStIm3BMKjAK7uxeTd+U30X20dAy1R1osB0bsJFN13
jbrrNY4Hyft9BlJkBIpTUUXWwEDlpYi0Iwk5oeLNIMJlBex4r2wWDVHTUCogExWz7X5kqoipYl7d
hfD4Hz5zKCbBGCXJJDJr+BdS5GUmIxum9OCJHMmPWIfdbPWX62K2K3bwzPxHDgMTBAN6xkiEnKG3
5INgtVZyF1vqgb5yUUK2WCUlArPnB9EpUVGoP16Xv617F/GMS6AsQhgFEsCxwhtQC1/6xrDDnuOz
bWvGRQj9/wo55mqUSWNgjXO0HFQ9fZi6wb++jn8xaBcZDDDUiVaWwwQEHGDLNDu9b/bUokVOc0fH
s0Tfiy+yhYdoceK5IZvv3NUJMggxCVquyhEQohBTe5K+SDUeagG4TCX7+hp5ghicyBbSC9MMd0eQ
HIM8ivpTae7KhXONt13e1XoYnJjiyowzFRAL+ms/KjRbWDAyc1RmP23lmzZpvy9T7cbdci/J7Y/r
S+RpCoMh4RJ3SqChf4WYJ6HcBfF/XBwbojO0JWzqBIGrbN/t6eSezqLv+OyeFwzkXCw2Hhdnjd6E
LXaxUn/XiFXX6Y288LzF7ZrTy1mxcbiyCMQuN6B7QWXTgQVgpq52nbu43X3q8QoEtuH3zxV7s82r
aywMEQaWY4y6owXnVH8oVF8cXlITk8t4bGf/4tlfRLGI0XRyKRFEqKYhOI4d9FDJn/pRPxYTcc2s
sqMCZBxdcW5U9VDlxo6MMidFw7sHb1mB1XIXFL9OwgB7tvT6fQUeRliE3JKDwEV+3ENl3D5J5TuQ
QTvqEPKeUZy7/ubUroSTftZjLYKp65zFIx74/zDgLz6oZ/FnfEYK/iA4ma3/1yUzCBNGVTMXyPw7
4tQRex6GnZq2T7LZfYsN3VbAkyXpppO3qquECwfd/sW1u5w5gzsCSP1H8O0j7edEjxIIjGtf/Urr
RhFme8n83roONVwdY7Bm0MDRnNMGotGOHumE3uYleWkd+noUMHWZJ47mET++7P4s780RWJ+oSeoi
CXF7jBJwoGejlQbRocyzW9QIuCRrEdOrDKupEAgjCmdzOWjEVld3czqOQmHq4IFFF6yMmQwLceDL
u9f3dFOMhoGMUAMFEzCZLUXNaBhBaxDEQGdH2Q4g8Lqt69y5LmXTSFyksA9IodWNRaTNeQEmnPe3
FZchbhPoVgKYF2O0pNmgaRCgfpsP9fOI/h5UiuL91lnR98WvY7xuOpvf6sNbmPzeT1rGQugRh4Wf
NOZWnohWUfJuOPXnPmjhamn0/ystDHSMnUy7aHLMB8qYELuFaC1fWjR+d7fyLnBVnoniqITOIHm/
SFMfL/D91Ln7OoXpPkizm3YM9v9NJ+hnrNYlacOQ5iriJqn4zRRuUsIBZN7RME6e0ApRlNbUGEhn
VMHIKuf7t9FodTAs9M4xmWoBZ6/6yZmGplO7cUGfjCKy2Yo4pAmb1gUsOxg1pekSanve71ZRE1Bn
0WYvUXzsy78UcbZiRbDLgcfwv336fwSxLzYjCsZJAT+YkwYvY/5Sq62ViZxX4fYT6rIaljYoVUgs
KjmcIBUBTVt0hwe4KBjLmPvo6Zitxc29HlPQMJwRw48QlOCFeniLZK6tSARECDQEtBKMgkClV6/N
lmrw7Mf2zb1sJXNzq5lUc5nDI0h18T6VSjc0GyuY1dOgm49pnu9UTXa6LnyJl9ZL5AGD7lW70z9l
SVabzdznRJkLWvmIV77Q2vO404LZ6iaOfvJ2lLnNChG1NqBAmAi9LQ6FjTyp1QiRfR00eGKYS11r
4OMXRpgrU06tCBWOTb6Ty8+Zq8vBMTc7DqJ2MXL4GVEi7oxG9uWq9a4vhHOfVcZ1GuSuUfUevkWG
Ecbdb4zhscTGtPKIlwbddGJWp88Ah4T0QWXOgMFZqSwtIo6cjYexVqw+ac9JGrh5MB2bRN+jSeD+
+ho5h8V2yE9xpoeDCf0HC7dV1Q9md/OZKXMgyf9zVIQx/LIo9si9Qrnb5U6R3KG8FSYOWm0flYmC
eUzLoqOF30PvKC5BKwzwcntZf0Tp42CBqMRuzfq1DVvn+pbxZNH/r4xiE3WmpMm4RnX2ksVoOyBH
w9yBfJIjZ7vkRrssilHxOsgxSnjEu6FzRLt7HM6ZZ97Kv4Snxablu8mx8fV9tA8WHijSA/nozlwE
M4pfTUkSmDSjJR6I158mVGShesLRvMpvOUGsbf27iGJUX1ECqS76AKkRsbC07q5MRUsXPlUyfNlJ
Nj4RLFpoSAN2MhZPeXVT17zabmqMruwYG5foo7zVjBH+WPANJGt+eE+9WsNantUjZuvxzmfbaP3Z
NDY+Ec5FrsYdQlbjYXkbbAAWjd1kUwr71EFexL2u8JwzYiMUs5FFYKgDDoKO8UZtQy9PxWOW8wZZ
bYcGVqfEGMFsHLqgnOhbDiNJaPO/eiZo6JSPvOTV9kvksn8MWkzGskhthcqnRU792jQxK3exVOFJ
G47VyDG69KOvaQaDFkEUgOMiBMBG5q8heBDyH9cPZ7utYLVrDEp0UVUPRUhfh+jLl+1pnx70Ly18
swVdLY2dpBa3To23JgYfxrI3glTHmhpHPpivstvaxtfKbW9IZtEEZ2DzqAQ3JeoK3sC6pBoaO3Ag
jicgfw2JhHyRdV8UHc4ubkLeSgD9gBWol6BaQ3sQEAIxWXfaU9Z84UTbMkTQDVyXxVsLo31LUAXa
ZCA5UAq3kfYq8wr7Nq/raimMxk0KrG0sw5vAePMjZl3sRDXxBnHmKDZPDKN3GFKl62WIHQuFs6lk
lhA11hD/vL5XPCGMpoVhXixFiL1akhuzP6c9ojifIdZZbRdjgWY17WJTh7FT6pOgZHbWYLSixrWp
9Gc+4MBFDDtaAJMLUlAQAnMGr9p3mHrpamjoy+3CS+4QXybfRgcEi/fzzjgW/sTrN9ku9V6JZ3ww
MIQEaOWmJsOuGmd8pjUkzUvqUoI6TULOnti0P1jbRa6WWzwLwlF5dhSBFi8o/hRxfY0hx6zUY6Vz
3AiqB9d2l3nGpRh+08Y6Itt9HlgKPKJB+toHe3M+BcFXPf5vKsPOc58luZFQVoSU0dL6hTR7IGK2
0/rluu5vWqnVkTE4MQ/LANJqvHDQOWuQFz3/LYD5uN+rNY9ub/utvxLFQAYJAk0MS2iH6tMuscIb
aGOmLdBx56rVfG+s1Cls7QtlXs5sgXN42/mWlXgGSuo6q9W6x35S3hKqmaVdHWnpGdhG99c3lQMo
BgMojZgGk0mLnjVpsJAg9tLoB0aRetelyDx9ZEBlMBO1zTu8R8QDLeboMwxiRMPpA+opfNGm1BGg
ZjGcxk2+ELDvSbZ0T41N7lR/VffjkVtwx0EflnagT5clrCbgqHjIb8Nd/gzfHlY7OOtu9B1W9STc
5+fON/dgA+bs+HYM7nK6LBXBjOygVNdQLtSk3tPdiMBZVf9EFSWiRrxLs4k0mLKkU2ZUorJtClor
GIGk0GAveZzM27F9uH6ym/pz+X32JWEERZg1Ksg4cCknze1700rG++sy6G37AGYrGQxWB3HbN3WD
93KQHVA/MPUeIV6tcew3Z6fYR4Q2SFOdKgaq8cf4MSAIoPQS5+g3EWy1EBaVF7nrxQJ550T4rtcP
gXyQu7uiRJGYlNnX94y3Gvr/lf8mKXU+CbRkt852WXoKeefO+30GjOtQA416hgceATHJWIte2FTu
f1sCA8JpohuFWCKJoFWjJ8S9r2UFR8T2XVydCIO0U4X4dErVV8UwiflE4+HTYQD7Ikpvj7wILk+P
GaydtQ511BqKRyrwLi7jb3CB2uJyU+Xf/9vGMWCroKlETDoQF9Tz/FgM2a6SNOe6CI4ms2nGZBKq
blZx/Hm4HIIgtXOxxgwd9JzGi9sUvOcIB2XYxOIYTk1XdtDmtvopoKG/WfYRb8DatkZjSIuuKXg8
sZSwxTxJsYQJC06val+mJN/3QcjJi20v4yKCUYAWzB/zQuNIcxd7U1FbcmHsMAWUc/e3n8B0+Mv/
LoVRgByOtSmV6FXR7pX95KEa1Wqfml0GXkRaMDlz7em2Zv8RyDrzkZzGmLGGhXXg04ral0h9jYoH
YeRENbcjgJeFGYwlWLIpyBoFORjpodorN9U+PPZPkQdemN/1jWRXB/FlOgncKfD/AhOX9dFw1wpN
kwRkclMf0q6VwCe7BQzwy210SwOAmK4VcuJZHE00GDPRjeAtlg28DhICz3M07S4QOG9ujiayHntp
SqbUBmChaaRzLR0H6TQlnEcBbxX0E1Z7RhZRSOVGwyrMX9MAh696uo5B20qng8pGQyMDWHTfC6jV
rpkMHd26w3wu2wS0AaBlF1295zgGm3JAVKKbxFBFwob7FAy+GAQTdkjPW3itQ9dZY1CWflUWlZe2
CY/2ePNsVvLoxq42Tg4w+1OacPyT+msgpzotLVSHcnSMJ4TZPNT4JbrUoGlIxRhO0p8T80GPf10/
IJ4MurGrhYTaknW9Bg1QkJBNi9xqld+G9HRdyHaUdLVdjAnXp0ZWMcsNerYPF0txEi8f7TD/u6e+
c65L4+kCg+AgxcxjIzLhis536eKTWrOy+jj0A+d4Ni/PalEMgkthluDuwOAJnYoq+8QGffRnnNGL
CNaED8kym8oEEY3pm9EZfMBxMFmk+zEuP69vGmcxrPUW5kyeA+rIqUu9k2TVCnveoMpNf2S1GAag
w1wxCKnwpmpy2UsiPxST+7RHt3xh1ZrAQTaOEry1MKz0epgKzMgKRR2c0KJ2aKNEvpO0MrDauf+L
YL6We337ONdIptu7EleKKeqQaEkXyk/cZZYtZQy+xOXiXxfDWxX9jJUYoieTLoDS2BGm1O7ah7J4
Uss7hVfxvhkJQC2IhFp03TBYEx5rsSABOeED6bqbjietdfUF0dL2hzyejZTXHrzNqrCSx2hGnTSj
JsaAB2J1zb7ZF6CJRPdg5vQ/tQfwRIN5Qw4tHqvCtspfVsmYcDKMalnTbqB6/C4LO5k8Xz8s3u8z
OpGZxdAaKvR91l4b4psTB1W3de7y/YwyYJKk1oQVYm2pdpwx9VzyY24PH92DD8/61clQhVwpXN+G
tR7TpoDilRaeKkdQXaSgukBppF2dQo+XJtzGiMuaGEOhqeU/tU91+TUqxiOB/Tbi33GU/5KC5DMe
1mp1jKWgk56mkXZczOkO8wOtKN0nKq+CmXdMjJlAziHNtVZHzkF7LcXQRg2xNaq8WD1H2dhg2SSF
Qhagb9vRw6NZ3OqfSgBdtooNiMVVoRR6q+pO2XmaeOwCzmXZ7tpYCWAwIDO7WssXmDrRL/bqt2qf
u+m3+En8WuwkP83f8oKFnZ3MR17EZ/vFshLNAEGE6I5eUb6xILU0SjimgMGtR+fIifaDVwj9vM5O
Yxc2EaxPETCsZDMgIU1CU0kpnJUmvZkFEDSGXqS8/CcgMhmgiPWCxIEKqzFNhR+pjdMpDScczlFy
k8GJRiKNUNK+nim9yYvvQXOKuUPCOVjE9tCTJlX1IEDIpKNECF8oEUJu6ygsaaz+rvDNx+u7tl2F
vjoaBh3QyyPEJUUHIwyrO7Wlkc2kUI/FkITPwSDcC1L6LWxUWwuJbgtyfte15Ecdzt/kfPl6/WPo
/l3BYXYkKAFhTt5gsgVqhe6F8azovTXMi2WkpXNd0HUc+UDiqeE5G4CNBAcZ/RDFc5t+qurkz65+
YOwsM1ONlATJjNaNzpU37Sq3dwLkERoQJ/Fu1788PP6xJx/oOzvBJJNOPRmaIm/O8aECWYfsZPe8
lsrtntjVuhgQEZtKKOIRgcPRnlF5Wjjp9+pXgeIn8WE4qL9ahxJ2Dn+ZToeWXxSg2vMLN2Ny/YbA
1X5vrbsmFKqRErVTLh7aJpI46Nt4YzOnbDw84Lx+6U22gC1uA8XsOoTKNTW3s+VB6RdL1H5dV8jt
uM5qYxloyXIyGqGM8C9oUGmJTY0U9JxYy0G8Sb3sxFOZ6zfNFBkPZNSkYkwk7KEggNxBDd0+jiy1
qU+Rxiug5WongzBZk7eSQMfw0POiTVsGxhmp/wcuWd5JMT6I0TdhubS4dKZ5EMBDmLyqzX8yMiab
ZFqaKJr7Gi+gTt81+amNOBZmO+F60QO2XK2M60Lv/tks2W4t1FrtZ++twG93Xec428WmmaYSIYSy
grOzRF8yuQNr8g+t+o/7xeBFEugEaSacfRs8hMXXiUeUtw3kukIwwAWUS+zcqi5EaiYPwXCTdW5X
NdZU8Xx1jgS2DDeJ61Zve8T2xGE49kp/j/GP3vWD+JdD/7MKtgw3DhDTNULsUrJvHmmKX334m1Ag
9jROxGD70C+iGAd0CM0oJRIiYaaAxgtQqTdNfjNLqs1ZEr1rH035RQ5z8FCsPpeCHCkzDAdRQdAG
TlA7eUht3db9YrYGV/MSt7CVc7/jMahTQGFlw6brBpSLoH2eATdBUFShVHFJ2waEhWD1iJ6M2hKS
UxHey7V/faVbC10LY9AtMUK9aGiRn+oPN4WX+5Lf7jv+pIstPVzLYcAtk02hrQYCbl0wD+1FW/Ew
4db+8mX6Up5aP3Lkc7hfbNGh1E7Cmb5bQWK1v75WzjewgTrUofToOqe3uTFUDxyVo7XIoczZ0Tea
4Cvnx0bpgk7OFHUZqMGIb9XMSnf5If8rhuUQT6097LSbzhWd3AtuU/CJWsspOnY2Jp17POd4y0qu
9lxmLkuVDqPUB9RySc8hKa0g+bUg4U9UXmxo61auBTG3RcqySJEQzHO6WhTtttB1P1yWwkJJ78zZ
3U2Hfy2LHvIq2BF3mphgIA3tCA93YDNBpduAnvDZSazGD7nNQpzLyHJC93RUSfPmCXexPaToZM5O
Ze/HsoY2mu+G/HRdRTcdqfXyGEeqmYmumDUArsd4KhBSoqRFdXqMeJWtUPo/UCdu1u+tBTJoY2pJ
3pUDeA1Vf8ZMCJsyUYL5xpm+DCjdqx2K5CI84cxHBQ8ntLOZX4X3phFTJZjRwE4xq3Q5UnUS/d2I
8Mb189D/JdgDQFaxx8Iad+nL9Q3eVtWLREZ9OlSElZIRY7l4ZrSaNUa+WvCYH7aVFIk0RQKVuCmy
M2CiCPy3sgr6wcYhP4GtbnRH3OQ7fUHlnvC52X3mRR4bWIoiEHZMRJmd2TbB49XCWOV29KL72g6N
5z6v/mJzE1fimOyxOuVdmiYIamYVWvkHzSXKcBCz+jN4vRLD4FdvKONMaL+XIDSPaiEe5D7lGPrt
legmCr91Vcf8WgZNgkyT+1KBSTBuq2pnTndLykGsTauDBut/RDAWtl2CaFoUJG1aNKkHzSHPOcUQ
PAGsaY1EpBsmCJjzhyF4SQlnAZw90sT3exTIZVnGM07bNL+XlUfK56XiLIEnglGoohokuMcQMavi
XqzBvl9p32bMS7h++elpfrDMSHCDI1bFnFgWzMOgVKtYUOFjtImrdG5cflcJorHSPtQ4FRabh7IS
xeA4eKDR00JjQclS7Juyco1y/oQvbK5EMLq7xA0mqFbwE+UyQlS8trQUU/l4JPK8hTDq26O2oStn
LGRp9yiwFj4T3l+vgtFeoU1MIgT4/bz+NQioXR1rK1U5hVycg2c5Z7U6EkMlgUuWENlq9bOe7Mr0
HGmDpQU6B1K2TfjlXBRGmZNKkhe8s5HVPBSP4hPl2SwiDP2OdsNT/cKbRMwVx6BkG8tNlRKowWjT
KtgIVLCRE72UlGDzB49TZvOirtbGeHqVHk3EbN/CraMvBH4alHYS5Jwt/KhzuqiomqnATouYvc1o
Njg1dCONG4x2Eu5EFEL1GG9zHQl4Ehit1uNErJKm6Z2ij2wjOIn82jF6zO/B5v0iGMU2JSEijakM
bwS9EbJywT68qffVIfQknh9Fz/iKLPZlMwktLHEgIkb7NNvDjbIzb8mJMmt2mDDPIy/8qAPvFsa+
b1AfjXnHoHV1SiLawyydsnx+bgKe2dlQ7PdyGMUupygfzLno38LCMqb1YANPaCrBHBD0pyocjeCt
itHsYkC/m6gstLbirkV/AmjkEu5D6SMOvV8SVcvV46UrRqnp9KF3avJVTCqn0GtrwdTtxibK/z+l
CVm4PrqiySoGgzKXCAHSthb7aHCE6qRNB2XZZ7zH2McH5nsRzC0SswFzFhQ4aJm273qQhYcnUd0l
GS9vurltq6UwV0lf5lmQ5KR3xAyTUszETkAhWMVOJbWuavQc9NlgIH23LLYIc5YSpLHytEcWAP35
YBpSJHv+WoNqqITz3tulE3vtCy9Sx1kkW8+halq9SFGFOzy75HXKT1P8ovXnjhdz3L5Xl91ke6aG
sjZjNcoGR4+swTP8ykMJ3tGcrHIPdtU7XovWRgD9/XYyNwvpjkVS8nJAi4hpaXSG6z7fK+6845Jc
01/6AIOrlTHXywxIMs9t3QNyldkT3flEC0z1J2nZyU7q6eiI4enKJmysRNL/r260OeXFPBcyccjD
bOcaHtDoeduBOH+urAk56cYqPTOxMHD0ugGjKn9tqYx/2bRThMCu2b/V2xde6tMJtbnH7cjd3lLF
EE0CTnTC1obmpr50LTp8nOFnnju06if+S7o1JMzl0DzjiBGjHB99o8aAqstFIrMypQwMgwhwMShh
eLzDuJa/UlvuLYRB3lKQlW3cYparn7/w4Gx7Ty+SGcQMM9SgVhJuoCQ9g+8eTMAoLAhQXiDA+Y1t
Eb4jF9o26hreL5fBUAI2msJQVLgJWJive+HBeAw84dtw7P6HtOtojltntr+IVQQztwyTNJIsybZs
b1ByYgJz5q9/B/rqeUYwTdzru9FGVWo12Djd6HAamyWQfUFflXk0/mJe7a1cAVPzFqO14wTsdoq7
pjpYWu3lRLZrSHKiYvUhxgZ5fXQIYt8yu8mLbD/3FVLZVf1cxf3ObaPj2EZ+pifB9u1Yv5W/vqRY
kdDVaagVHZ+QGXmAAPmudPI7bVS/b4uRfTxTCFGwLK4jSwpPwfcY89i77QP3K295oLtqRqhiYWs0
zT3XDnVJzMex7HcAuKgooKqTuzVy1xBtgTeoyoxd7EqXhcpk8N9fgduo2ZbWqvC71uwTdJaNmLY5
YLDHd/OQEzSV91FQSkqIMpMRAHXK6m5WbUTm6EI+6NjbwYut2kHG1CBTTUCZDAS0i02Bnw1JPKcf
vVZGE72SBHxzw8TcUhzZy9TwoLz4NPscOeMd3dmhfavtGLL9sgXQMo0EICHm0DnLOCNqcSPbz6KC
hXleyVIoss8jwEbk1jkmCOFi+ZwXr/Xp+/jANyVt3yzJBRZzTkXJMNXe6bhNXQtg6uunOZ0OSlpL
0jQyOcJbHVxctLIKqKNgsbzqE6xkHMJtVV4fXxs31RJAwnXTPnLwI6C3pQNDaPcU5a7srL6j3xPf
8jRsYVI+pye2r2EW0ghF4sEtASgKvRpNk+fW2hCyffaU+877fmd58UE99F+lHWA8HbilrgAaQ51F
Xd0AmOjtjFU4yUm/e90ncSvrpFkPmH8hoLi6IjYzCyu0gBRjTr7YeRy0mfHYxAvmZMDQ1BgSk1wp
Vry5z5YAGSRtXdK5BuKCXfoe1C5RQA7otHUCC6NLQEPVPv0DSp7VNMIlHLKEoESnhW01PQVQBYQv
fdgX4P85zzsSqofF9LdtVXYdBAwZqqxUgPgmePjsILZ6vyhcP0r//UDq25MUQYT02FwU48tlNrkf
k+YUF1WwrckfXh2/rENkHZ3i0h6GLod1lB+1Wxa/UONJyxCL+yn7ubQfmf60LVFydrYAJW5baljj
yFAEVbPPbKzDLi0OMS0kfp9b2cb1EvdUtGOvjm6G3j/dbL3SmP2u/tYw5sXWv87Jv/lIIjOOnUZK
rlN1COoEa3QK/asFCl6vyyZZ5oUb1ZZGAmBYDZnAgIcEZuUuftztteQ774VJlnfJ/KQNkvNb/0zo
tcHUBHHcV699FdPMOrNHVBngWXqs6S4PSsl8a5Ck5leGJfjhXaQIOpmFGi+thcJm8tNBmzQfptJS
D/TbqG3WILYPs0B558ikrkP9RSrX/Uq3UscusoYuYM880f1yLEGnH50XvmDHr3z3+Jeu5SJPQEQH
FMm2qfU8GNB384cozPwqLI/kxB8tONYP2zfsD0/DizwBCzvFWMaaTcg3nXm4nYdIB5V+c0PhzdDl
gCaK/mCiR5Xtc0lUKrMaARjzts+nKS0GkEJWfqbYuWfOWH5MVCnvNLeM32/DRUcBG/VhTuICjVpw
18DgDoRRGJHdl0f3y+KTsMNQrqyau44ovySKyWNsEzXMmZjwaxoWL+j9mSnRrjXzhxavUskXXPfZ
F1kCSGozGrgqhlwQbw9fjpwE0N3FoGpWvhg7/aQG2mG8cR6lSQUeY22cqtgKExXF7Kh5PuChZmML
DsKScELTLQ9M1BtZJL4OaBclhYhrZpyzrx8Ric/6vTGpePDqISumQ07HG0sZwnbKJAcrsU9xtM2l
yWK3NEVDMXtalBvVfXH+PQEKIM1SLYcgC2RrYn4S/PqNic5lOO3p1qlul+JFYhurln8lQIiT1bSO
Js2CDuMJ9oEwOd5hp6ERtK9pnxxvTay/lMhcRcwrmcKnihaT5WqMXT7zA+wRjRNR6D5mvg4SewcE
izLEXL1qV+L4EVwBtB4xs501ewhc9U7rPzvJVwTmXqE9/0e1BEeAoXSYA6rqQXwcAnPHMKo3jx6a
el6XrSEfKdvVqMk0E1wBhjBalkYODHDv2NiibmKBVuaZnhP71il5HfQnX9pgCfvv6qEO2vN06jGA
GWZP7l/QSr61VNFNlFRTDUMDoFW6v5SZv+SxlzBZgWWl7/WtHMEpWHWvTnqL3CinUQW5VRCdioML
SClu/y61fWU5gluYpw7gMdS8mojGMIQTVYcNyVVYn7Gu2MeEqepLbGgVMi8SxZ6iWctyF9zBaC/Y
c0b9gu9k/kb2yp6Fveo5EnGrAHYlTXQM4JGzzAjSWL8vzC8Ww4TVk0Sj1ZfplQwBYEirTmatZbwQ
QcGlSsFRMyKLLV/XJ1NGQBWXGV1Kev5SjPc5/RF1oZbI1uhKLpwrQEkPAreEaXhDscYNBuWWMi20
06Px7xtZ3hi5OJdWsrFaSgcUKH38qUw+SGcKueH+5pktA/09JhZ3WWILfK43U2kVSFvxhFK7z7BW
9q8TShcxYiba6PJimC0gb6x9TDCJRh7Yv+d75Cf1SxMx6awoowm6cNTVevumLx7raK+wr9smvBo+
XYkQLBh1ETN3HQeDX/ngsehcgTVPeXaG/WBInkkySYIJqzRfsiVC5r5GBkBrCs/MWs/SntIs9YyR
ett6rV+Yy9EJxpwNduaYKsKzlh3L9K4AZ5j55b+JEFwi0/rGqB1c/pIUh6qix9oGEVYuG/5fr65e
fSLBEfZpb0+pBnuu62/UAJHjsW2/1abjD+25cT9N6X6a7wZ2TJyHbQXX81NXkgW31+ZOm1AViOB8
ISh+ZicLfh7J+inkLoLni2TLFqXKCh4w0TNVmSL0M4z+6yybx7OLvHsXDIu3MoZFqYKCDyyUKgEF
LY7W9Grmva4celhuqhDbXadQA5Nk9ePf9zu9udNiHtpO3GViNUQ6oxkmCwuq3gloP0nsf/XFcPl0
4gJ7M1l6pyCc+Z0c5/RjtzC/KcMmfqel9+O/7+h7q5MAIkWss7rKJiR2tLmdg9gYxiHEnIAmoftZ
v9S2aeqGqxtgTnwb7PapbvRLSs1gHuL2gA3RNJxprgfqMqW7bdtfd4YXUYId5hNW1ZPUxU75Dlb/
3Ry/DPVdkhLJZ/qDvV/kCBboJKnTpRUcO5huQxKAeDOwH/8XE0W78nlbqfX30C9h4ruclshfzkhy
B3qaPbXt4LeaLvlEMhFC1GWROR7LAT1qYHU+pxp21c9JuK3FH27tRQ3B3DApUZF+SXjkivrDQ4Yl
fs73Ds0R6E7bu5/TB9m5rRferItEwXcZaN/JswTx/3waQ3tHDkz1+s/j7pWyrfOQVfm8raPsGAX3
ldRlYVQuYJBWHzv1Rc3eb/99iXmLfcvmkOgTEr9AoTkPu+aezMcaJcvYkL2HZYoIzgvp3jZjBpJP
NthxFHLCFg9/WxUJKGgCKBhWmhhaDYsDNvhtBS4Ze/A0In0vcav6Pay82ICACPqwwC8lSPPytxk5
ExSS9X19BO26lwSGLPEq00rABaUyS9vCF4KNg9jshu1yv/Mo31qNuBYtAMo7NAFIpUp0FLuadRIv
pcvNrg3JTkOfGhx+5xGoaRzYLZEY+cqkEPcbv45U7Gselgj7zhb4wgErW2NsUViO9GEO7UOJYRN2
M/nLz+QzvUlD9oH8VTR6ES1gCOaXGO1jrAszp8kzqrvFXrx+fM7VxzR/+k8GKq7mZl1RsHEu0WtY
px7lHBLHeDC8bSGSC60LgMHnEOI6B82jon2sNSVk6ac+Ps9Dv9uW83qdNq6Bzg33KuGUVZaq9QO0
GX1sozAxUJbvzVsQtXg8i1D69Ah+8WMGykcePylBhxE6x/9ZBnKqjlVssVXXcQ3L1kAj9vZfcZt5
YGXT9kGul1ibGChtJznVdVdzJUKALz7mhpXP6NrSvrQzeAgUr3qiARzoreXhwTQHxkGaWeYu8rcT
vpIpAJpSl9X/FkKX4Qz6CswJfyB38w6ZrXtZMLpeVbqSJYDa4ha0Mhb4AZ49b94hW5l5+k0KDV2s
lND98l6lgawVYz3NdSVVADcYa2FkM56C+XJojuYhDlyfTrs5UE7NXqajxErErJPWOdjjTZBHbNKX
In0uso/bN2K9ufeijciRNEYtwUJKJAIaZRdZ2JbQ+uUHxSdfLI/4+i2IdzjvRyHvFJUYiitgWAwO
6b4jeOPaZv9gjI1vJeZDYoxhGrU3SubuWVGcxq64aRvsxLPJe4ni/O9vGKorREXDUqVkil49In86
McR8cFL/809E8WRVJdmH5L+/Qh5al2Zq58jm6+Z9Z57QByi57atvpqsPKeAJCnJFh8BrAAl05yXo
Ji4bz7RPRvvZjiNP639Kzk+mkAAulUkt2lPgFyblwXAy7pPJ48uY7H1zh6WPN/RRdoTrPQxXKgrY
YrdRXqWTy0XytqHhkByVPQ9gpCgmU05AFt0wM4MuqFeT++WT/akIGEhpnO/0gGbYEHuw41B20dfb
oq6UE2ClxST3PCg9LmJA98OnhhfJY488T88uhqzBsMA7DONQPQ/7JHAeZ1kH9WrM9ks+5nTfGuhE
p5h1PEIshlOhfTD7M3UkIZNMhPC8aksjxdQuJmWm5mChVJw7WLNbSwIWwq3gzxfbUAVgqfUsJZGB
MLAJqiNP1NOgumH3YGcM+WrxfBc/OKjHy5aSypQT8ATEIrR0WryykuHFLQ+R9mOWvXvWX3I2ajWm
ge17tjgf3mIlgmkmKE2n52XXHZPTcOADQOaJeujrDWQdZeu34CJOwKyS6KzICxRZFive9+YQJoMl
odZaP7WLCP77K1g059osew2Zithe0B2UBE2THjOst5KgFT/9343iIkdAKzrSsQX9NUbonpZd/wKW
qZ1VefUnjvfdbfpDhlX8723JE6DKbHXbqdBQHuTY2ppEVuBUybmsBy9eNMlrS/aVBKyiipP1ugvV
+uiThkmLany/fXiybyQgkzYACBfefJqoWpDYyrtaL4NBpZLeU8mRibnFtE17zIm2A/Zio8e5vx8q
jG9HYHyRLSmU6CNmF0eXOI42djgw9KR38WesBfUU2aH9Ifj+ZXFimytmnUmpVjyw+uYaYXfUb7pn
p/Mb5lGv8bSbbh+HsthUYgpib6u5FE1pElhdTOYG5N52sl8WI5cY3B/i7otqAi7ouds2Lu/JyRxf
+cYnbK0j+0nP9m0XImgExKIEJ4tvZLoJSJEgBKQa2AkCTUPqWYnDqWl2/8nQf+tozWvXZpTXKQn6
7bKvZX+yxh/bMmRqCMBQ0yop8g5xYGk/z22o/HtudGQlLi7CEtBgGQfV0VW8iVzXele56m7Byjg6
LsG2GrLLKmCC08etGc0WRiHUY0E/u8uLhfXNJJWIkVxVsWvVLK2lwcZAoPRch6WW3U2dtc/aXJL3
lVm02KyKuQ4HY2sdTx253/QgObUjKkVzkBzBWeJp3nyw7lpZxCU5w99aV7toNijhPmlALiJ/iMFv
1amnWjZ5IZMjRCbxUE161qFlOtLnm5TVwVTE+yTVdrb97ynF31ifza3/yp0raeWShqJPTiMnYzpa
zaehl0QM3LI2PKst4ECq54au8Ee/etJ3I9gHm3A8d9J5sPUo8hfG2fxQrzRZXHTRJyoe3lninNIh
+VkV5k3ZlO8dcAOxXvriWH8OX+QJuEDr2FCmFvNnPJdBwOOU/WA3Xcizpbpsj8tre9/WGQogwRwH
xagJgTg7a3cdwmTzAH7Kz3wbnPXZDBE6g7ncI369K27rg/6ePurft/FDdrEF/ChMDcQJJQzFGvLQ
tRtf16pTlcja3iWmL44uk7xq2mKBokryBTs2GCm9iYXxcNjWZr0QdkFdsRkQHNBmMToIzE2bYrH4
yW3fJeWN3e+0iFNkBYV2puapz86YYN4WvX6QtmMRgxguEdkHdKcxW5JboOJ0GJJEo+dQ10/00t8W
s36QFzHCo6pKGbXzCoNB89R7i7szi9Sz2kM37bfl/CG7dhEkgJUWx2auG8iqa7O176jmF3XiFU4U
DhSRejV22PeS+WmdGJ4apbdskLVFrV/8yz8gQFg6670+cldAs++zfiwT3zUXL0tyz9alBVT+x36/
iBdhApjlnaX2aDNGU6LHt+Fm4fTsHG2/Yp56Tk/Uj56lPQrrL6GLSAHY4nwhxTKhNqPujZO9Ww4u
OhQaxG0YPMVOa9kbUmafAq7loMYw7RqG0/QntXwgtd/JenNkIgQ0i217KWYezw/WN4KFd7pReq0q
uwGyTyUgFqkmu4lzjGXo1JvZS0L+8o3668uI9asor408rjGuAOaavR57LACJ0YASFogIggXgfCtL
OklOTixhzRqGZVGGwEuoPhfl5Kn5rdL9+5UzPCa4qCVAh8aoM5cJElvVOJ0osghtpMqe95JLK1ap
pjK39WxGUX30s7s2rI7ZDd/H4RzrIH2pcJnyILv/B0ns9WDkopsAFkbsoAShorEYCZlv9jeCPGHy
od0ZR3qsQstLHwtQW2rIULK9KnmFvVa5N7BDrGW1c0oYGfEg4sPWmo9h6w/RhCUAy7EGTSIfPRnC
zmuQ8mIHVfXcQLsbbsHUcZD190tuhi4gCra8Rpmt4tXZsidaFp4bf992CjIzFTAE1f6u7QrMuYzZ
k5rtM+3MpvC/iRAwpBiStHVoBZhyv7buT6LdmuWHbRF/SF9fjEVAkERDttyykTE3n9J3+sH53HlY
Hf9ZPsy9Phh0uXKGkMvNzNgFSxnudfbTvVfueS65QI/0BCyZTvHPecceO3/4EAWy9fF/SL7+0tEQ
UrxxXXR6rOMcrQ/ObR9ys6z9zACW0aA4oEvNN3bIn8undiRGaAgos4AhL+8J2JHcuA3SLj26VrHf
/oASMzSE0AS0YrMTR7jsxvKF5o+k+t7LMuSy8McQACUpu9h0EIIEjE0HJGB3KqtSL47BoUCUXeui
iJunN4Yd/aCx9tD1reQe/CGSvXxAfghX756qybrOKPHipre40Fif5Mc7PpVN/OnO6DxZxkoqTwCP
nuV9YmQwVXbGFqX74fAtBysYrzn2N7Jxkz888y/KCUBSOD3R8hZuIj2CSSVAaeUu891b3EKQGFX+
eKA+fflvRiMAi1u2ta3wspzWogJRHqM09/tJltKUWb8ALaqilbOTonhjqfcsPWrlcVsLSfgvtotr
JnNyGqFYaw0fLPNuHp6L/EmdM4kf54ex4dLElvG4KuIU2zeQaY6ncEmoVzvm3pycp157VPv8hAqZ
RDHJwYmMJSRyjNKeMgux4xQUZhPMqizIl8CGWLQpK222ywlKudELVmp11bdMVhiSiRBQo6DIJCkD
khV6U9xkWv1k1vZdwdqHbStYFeMQzbV1x7ENkca3Bfh1mcmbEWj9Tmk+p4rxUCoydrN1SLiIEXse
8jQvrabGoyjFlnrFA1HIfYYXirGrTvJtKxKdxP6Hnsy6HnXAH6P43nSWR5PCy5ev2we3amVXGgnO
SVk0arIZhbSJtWiEN+5zJzlsi+A3/LercyVCcE5OrXfa0sHKht3/E5Hw3JEMr2XHJVhaXJf1PGp4
a3WJ8hRNxocyGdBKVe+2tZEdGP83rrwQlgGoWGgOoI4c1Xcy52tjV5IBCJkIwfHkMTVAteDC8eTO
bdf0u6xq/W0t1uOwq48i+Bus2sziXEFSj3ckWh/JIdmXeNKBymo5ae86JC552bZ9tlJfl9EIyL6U
4HjMPIsck08HUOPTYn/HjnCviSS5WNkZCm5H65S+p+OI6m2HAZ8h+pFb5G+Crl9HaIptCalWmW3N
4D9bDC32Q+5n+Re3eNz+UNtnZapC1Gr31NYbWHLQ0dsCa6qqAi/i5/8mQ8CAPrGpVrV43RdmOI6h
2hxH42+c2dVZCRigxs2stiaAU6/uzezJljnLVfd89feFyz/nadHqPPXuNF9t9kWd7g3lcYw6D6xB
fjVL6sGyjyJggEHLrIgG7FCq7IPdPGfJYzVKHNr6k+xKIwEEQDLJiirBk2w+gVrAS3duyB0NO8lW
ba23blxJEqCAJHEFL4PryJd6lY98tYiJJkWsa0ItWO7W1h8SV/KE6+8gXdxXMfwBA6tAfuoOy4mn
+FSv8JW/YUa5EiWgAOhWnSZhOESi/UySk+Hc146kQPeaxv6zezNfP+SVQwBSZylr4KbNp+IcPXJu
OfakH8DUucNgNfYyjMgSfyzfWzdZEP8o9n81j3vR8fW4r+Q7Wq1hlxPkkykNCdG9Ngdzjj1LPMZq
nH0lRgCJdjGISyNUhzFp7HcsegRXfuSpen2LbgKJj92OGH5bP74srjFiyop303XH7JTtlxOnwDIl
oCQJ58zXRomro9OyrhlJhGb1YYfh6dcFb/m+O5VHFsoXIvFr9LudGLaug+bXdESSuUhXi8XR8BCK
p/JTmhVY1WFOH6ypQLFdeSziQhJ2rbd5OBeBwj2jmhYn06CZCFbde31n8fV1z07lJb4Ckmufhcqx
lr1j17/cRaZw4ZoMGzbUGFxOGOt/QD4g8kEseYswFllpGuKmBEalhv24hH/jwn7JFTt0ktpwZ6NB
Z11SghFFv7F0VMYTGfHvHwzmIkbwxp2aTGSaX4vx9YsBYpIqjO9eO/J38hSuxGDENh2rtqe2VVCI
NPQHZfih0e/9PHl0mWE4dbB9fuvh0kUxwT8z02o0jH+htlXfNeXdqPwNK8/FFi3BP7MUXcVkRjiW
GJFP2tjrSIU1gJq3rcZ6ku9KjuCZ564gA815+fg4nVkQfUGdoviK+Z7ER2viY7lDg+od3lFg+ZWy
Y60j5OUMBY/dF8ZACeQHcZL8tBxtZ5rFYWjLfRL/3SPkIkpw2UWqjyBQnoZgXroPVt59Inosgw8O
6Bt4JbbruBNpZ0oaTu/Zv1joQu8OZub1IAbp9uhCl90t2ekJyFHPZt8MfBRwoqemPjjODxf13Hpy
JX5sPXb7dXRi306aljFBwoYvqX5qnAedvnNl414SVcSWnWXqOc0/6pgJM3xz+tFhn+cYDV4f77bN
XSZI8MmMTszUaYSOrenDUj8v6W3Uh0NiS26VBNRFfjkSj11LOOr9P/EDJ3qVP+Bll1ds0WE1tTtG
8Gn4mxSMhsfhGJ0Un6EWofsWKKB01IGVv6sDXzBDbNupqTOBeBNP4T7HsJXhenV3lLI0yMyOf8rr
UKNyc7ttUYkyurNOXrrsOCQft61B5vDFPQLljNUEZYUbO+zqF17wmyOU0HkB3fRbZJPf9TcyDmCJ
37CFGKMowNWVUAyJsvmu7e91VfKMX8+LX30cARY0xdXbDPS8aD4iO7S/hUqIrgBQCSwo1zT78UCO
rcRXyby82JrTDIwUCiev4+XL6MDrRDRQj1gniYWHsi4EmYZig45iOVFX8aEt0Cg/Rjd8Ut18jM58
Vj3fRUF9o0lH4STGKO4VYCbNlLFCZGgU+7I8W86hkHbLSKIXR4goupEsBWHw+KNffuR0tqWf3GKz
BaZV+sprg+T7tK/8KLBkoCgxSUcINbKxy2Jjxt445n5o0lPlhtvXTHZ4/PdXN1mvWW+5Yw1HpdxP
w0dt2Q3D520RUpsQ0KJR06yuYgB7Q0GvVBrnkRknNVrubCt/Mmnq57QK+tY8NLXtMxuTtuzbOCa3
TE0Q9w4y7uU/pAh+OU1HiDciWnVJz0fE8FDa8RduGih3Spj45XG6K/ayZ7vMdgRUqbQhMyILV2Jk
h6l5YlN7JDHaHCu0t8jahWXmIgBM1KtVq/PhIjMd78cqvQMpQbD9OdcHqC4gJpYNaNobSdxiSxIf
Osfh7TipVbZvCz/xFx+DP/Bq1FdvqK/ssFJ1ty1e5hfEQgKrmNI4DF9v3ttPHEVhU4FaIDXh7ptT
EtBHGaj9ISniEGyGAtES+t7fXhKX1MPcJhDZhgPxMua1p/wjNxykRZ6js+Jrx+Hk3OsP7I479WIv
e4iu39LLPyDcoLnKK+bwep2xnJL2ZGjgJ5fc0vVeVeciQ7gVlakOJrZOI5EFklPDz07wS/doAjll
t3Rn3L++C0GaVwUdSF3BG76XtbdwJX4P0S//gHBPjKzQjGaC9231z6a1d9RdthR+q8rGtWWHKdwR
1k+dU1mWGYx25DNiA25QKmaKxFDXr+IvdcQus9Gplabk/Y0kYtg+XPl2Ign+ZRKE93vTDrHidjHq
d84hcT7W+aftq/bK3rnxRXQhIl+UuXMwxI+572/Fe5gEwpX2Ezqv7mwsa50Objh/cp5GGIRxSNDS
WGLOBtM2kpTkOnxezlFwvXltNmmFbDhISL4YL6zeu83XMt6bsaTB9w+B0kUQP+4rV6guNZjWFWRd
xhPBApgF1SPtKUdLYLajvmzni+zbCZBi9YveVynvyy7HvW2Rm8xyJAYoVUhAjVLPtNwYAFs88lsQ
QU9fzVB54Kxc40F93DYWmUICfHSmsbAqhrCsuWvprTL8RzMQ0CEFQ3wSccogJ30a8+eF5qG2PDX6
XU8lSMj/0pbVi/hQGcpizkizj+W3qHnH2jxYalQSmy/zcFKcj9vnxj/ChjSxhSzplIISbnVM/zj1
RxqDSwUMIJ0sAyLRSmwYG8y4oEM2I+O9oMjvdqGD7rTG9uwBXLfLu0E2lyexB7FPLFeximFY8NTR
5nsdzSWRpKQkQXGxSczuiphT36BQkZx77M2zlJ01Sr7N+g1yiaVio7KqmSJ3QZ7Yg9bz0G36xnck
pU9WkB3jR97BXfiyUdb1yOZKmgBAulJYYMayIW1H9wQcIl2LrWWcSq/GhrTqhw0S6WDb+lZP8Uqk
AEOKOeSGEiG5Y2fnenzvLHezjABx1cCvRPDfX8FqFOvDGDV4x5NsZ0yH2Plckzsi601fNbcrKQL8
lE1vWS1FqrR28pPC2Dt0gYTbZ7X+briSIUCQkVhzF4F9F693vGXe85d0HJA75RaLgrxqr3zflif7
NgIOmeVSx6OKLHZlfqBJG4wFltjRb9tC1uuXv5SyxLr/TOIkVRQwo9eh/Updk52qmxFrPv5BuyyP
F37DuitZQsBi0nlihC86+99OEfTd79UjttVhgVy0cw/bmvHj2RImBC9WTxn4mHkhuAQdbqpEadAb
ShqkSZaHtUbKmy5pJh8bTN/Xs1JIusa37dFShajFYo2jmDMSwJpueGXrelJO1lVAvzpM/h9c3as2
Sy1XNXCvNGt5cQssQoho6NjxfZ+7Qcyck5VYslwS72feOlMBLiqtjeKUk+Yip4kJLzTA63gruN54
TE9ZGWx/QAkegkD5rYbIxOVGrCPLmB55BpAnXdhX9rHCNvss6A/ZTtZ0tQ1VliqAiAYq2Dq3XUBV
jo2Uevrcu/a+NzBptrCXbeVWo9qrrydgiW61ed512FaklnfDEKptggWjp8xOPWI+b4uSXnEBSBIM
ItWVi2unmZ6+0w/ZnnzBAHkI/u5bmRPbBi1L7B+I54WAAg8WUk4gEu2fy94Nluj9tkYyIQKOtGql
VzkBECfdo4YFokR/P9qft2Ws95RdvtBrbHB1v5RG72rCc9zoVX2w9mrIdgO2Yrh3tq+950yzWeAG
zcM/aCmRqSdgh6Kp2jxEDFS+P52fetD/iHddvOt3yt5B1wUN9e+GKm0QlwDW62W8Ujcpc5oyhsaL
krW3YNt7zBJjt32kK3ohksJmFotYNjHE4aF0tMoET50u0JMzjY718m5s9tsiVq4VcEJ1Lb4r3LXF
gK3W04Iq3dJhjl1/VvXIH1v9tCyDb9VoJwGH9La4FcCAOEN3HUIMvBwFQ4zcbuiHYQIe1t+KovZq
CiahLvX06S8YMt9IErxZAjoTtV2SKbD00Yva+ypX/wJu34gQzK5uhpqNhdrx5Q1n7fS6leKU+fat
8qAGxj/pnVpx0W8kcpu8sjlFQze1Tecu6JFPKz6BQK84GmF0aqhvBNnZfqBIO0XvOemO/JqtWuPV
t+O/vxIej6wZygZ7s/rpkMRYeorBOQDktoGs2+PFQAQXVi9GPQ1xAyFL6eXaeel/zurHOLlVbO24
LUpmi/xfudLHRT/ToGpkDPpsCfXeuney2Z+qKWzb/HFb1FoK+M2HE7yXk9ekSxhMBXuwYShZGIX0
/Xyb7hyM47n7+szb7bCKCZSc+c0iQ+b1Q7WxnVZ1HMvUuFlda6rNteWgjIs92Xx5ShG8pqFR0Sd7
viSU+Oq58TEb/u+9DkICotmqylvtXOGANXVRnanD2o16fFnG1GvYYZAR7a8a5ZUM4WBNMiRmFutd
UMzkbEY380R8y2wlQLz2rn2jinCCQ9HHnTPFvAZO91mYPEShE7CPPBBXKk+WvV79XrZhA5h1tCqJ
CxNBt+CaZoxChKFhZJSNYKjF0K2mBAVJbsqJHratc8WTQbmLOOHOubEzF1UEGo6cPc3uj2qS2MHq
RbPR2KmpRCWW6MZmPcvKJjXQ+kZPFd2NVeHF89HWJS+ItbANelzkCOioLiCeRccUSsXTjq9yi07V
wWjC6F0Rjjel5NDWpTmOYbiuDvesC9admwrDSBCsuzhPZ/2Q3BpefkRRGpSUlkQzbsTCK8LCzf0l
SjDyPDKsFsRrcNKDFTAVcw1OdLDq8c7usHq3z+/jovm0bRPcoLdECgavWJhYjLHwL6hb42s5dbs+
ozcKGbwKfANTSYPaxV43w33eFrtqihdNxeTekMTlPOSIIacRiZXHqHna/vurcHH194X4Y4xJ7DYL
PFfrqn5n1WfV1k+tWUnwQvLBxFyeVWPDA3reQXe1sNLLlvShy6jvtODUZ0qY1yzE5lVJvlemmhCN
aAkpsOQefSwEXRLFt6y7mf+Chf7aDsUZ0A6Me+pcmF3A0Axh3RSylLXs6wsRRjqOVCMMMZuaZD6t
27OeyVYTrkLrlQEIWMfAkWtHJV6siGa0G01hSFAWeXIaU2L+tCba+/UwyQbHZHoJUGHldTEmKAMj
Ff+s5I1X/gWR0psPIwDEkhAQWVB8GNtoXiYn+hrN1aFdmsVb1NzfvkJrWb03wgRoyLLIIHEKd2E8
wMB5kevRDSff8dIbNPH/DdHwtThxwhOUSkOZxsUULM7RIE+ZdB0Lv/O/QR2n1jNd1UQDv2B1dNa6
Scle360glETWZHmmB85sgcWfoeTsVoHhSpZgfktTaNjFUsOzY4lSdW+dSNB/6MGKwIg/YARe21kH
lfjtPQPlt+TDrVrhlWzBCiclqZ3arAEQbPbzpfZG2UppmQTBDFWSNhTTa10QLeGYvFNSScVxFeKu
NBAsj7joKOfLwYJkqu8zauzVHvTneS/5ShIxYkqm0q0ktwoLA1Hz8zT8GM3EQw5U8tCRCRE8kTOW
rKywfyzQjdYr8tsk/kCmzxJz44/c303b1DXi4GmPBh78/irwzyzFdRb1/0j7rh27dSTaLxIgUYHk
q8JOnZO77RfB7vYo56yvv0v2vW41W2fzHh/MYDCAga5dVLGqWGEtgsRhz/bLwqp/m1Mgbwyu7k2H
tnXPy9v+/u/iln9fiZt5mhZ627cgaU+OSkKvwjHdnxex6b/5u4jlWFciJrRe/MhCiAgbzY7y51Lv
nJZdGlVpp5Ek7ZKpI1zWys/YoBkLbWB5MynghZAi68i0Ea4kVTLwQnCMGpoKtoNm16eTXdXMNtsb
KdfktsG9n5xwObuhCxNfhR+1xgjv9ybBoOu4y9NAkVj2FnI7KkqMmpShDcjEzmnSlmAgnZoWhcAB
E0+5G31rL7DDhnWo3lHugDLqlABxk9WWthV8F7tchpVp4Bi5HlrL5zIsRwXCqN9UbjT8nVW8ixHu
FNWicSDJiBdn8H1sn2ZpjFj+wOdL+y5AuEVZU2SpFQKyrUdX0/DmC+U+uKpcDGru1AttsPXj+Su1
HZPe5QlXauhTP4l6OAm9fBywm6FkL5MP4Fljb5RXpfFwXprsKwmXKgkSTssAZhg2Rz1+bPVT8BdM
iB/sT7hVkRYueADYQqrbgwHCBV/S1Vl+4rkPJNwk8LfxOOwRxDPtNOU/LABTcXJSZ9mugkyOEO4a
gGBVU4K0cWriGgsrbAf2J9sstWNfyfAItz3RHyMQs6w+HqrZt1Dcy4ZvXXI7MgX+9NnUTwAGcv6T
BYhYGmrSmLqaYORyaF7j/C1td3l/999ECK4gsGpLCxbUkTnydHKwQmB2SHKRzTQYMw4a1xkqXEQV
vk4fqBbInujgzg8jpp+aq9B9Na8m0G20zl8NNKI3xFXLpNSwwMzy0bnNLBjjcLAgzb+q632ODabA
l3rurXxhLUW4OVURUKtIEMCDL503Xian/EflYrzCK1xyIUMW3fIEa2HCNRoBo5Bo6VJTKy+Sltnj
fConWRtAJkT4ShPJfJ3qJTQi7X6og33i914MWsfzBrdZIFwpI96fKQD4fQE8W4AX/i49Yd9nh/la
kPXIVwOl0oTkMQiJn2UmZoWoZvv7Dgy5zA0uk+OIWWL1IJt5AcXrhsdbayfcJ6Bbq01WY6SQzLxG
z7z7GZgxxgOKAcQaxHwhLfFdbVYCL4jD7Latyh7VFaI5WVFrmCeoAIyZG7PXD1j9pDN4UTlRI3eh
q3Ezlado6gKyx8BYgdP6ZbmrjbA9hW2v2lMXNTYj7aXRKsXON4Les7oSLJZz/zTE7LGPjQdVD4mn
Rw3AFTNuOCOw+3c1yrVunBJmN/6g7YOMRPZoBQ9j0+VYB8fboZp6/zA3JX/kJMl3nWmkmh02Vntq
iBl5TWKWt7xqqGMYdfFaNWjxREx1CwCeflXVebo2Jiu5IVa/Z4ZS2aM2H6OhbB8CI6uu4mAKXRB1
eODJqe0279HiSjDXpaLfFUVV5Qyh3tlm2Ck/m7ZZcBszIFya1vXMZuzFN+QrUy3rOU4Cy6NhASrX
PFX3hKunjqXALvPVaGemYCYoC+RRCF4WgkTAvDwqC1uJMBqZZ5gFjrIowE4sz/a9adR2pqTqlTYZ
P1s/jexORTJhJvW3JCEUq9wasTEyeG2AR9jD1672k4lXaV2POWIP1nmHgNttFloYUGPEVpXyLhyM
CNPdBMtFI0Aah1FPnTBRUjskyW1u6LOkxLU14LD2giJi0QAezLia2NJGofVx8oKLxtE1DBUt+50q
36Nyk+ykCdlWgUDTMMwG2GmiW+KKTlYyMxoTdN2C6wV5DGOhYPTOjsStpbiXW5Pz1lqWcNOi1Goq
E5Ce0BDJnxPZRxQ+3GYfXen76NI4AjXFDi9qG+vjju8lsl2/rSfPWryQ3Eadrqa5D2gLFQTww4mb
kqi56Y5XRynktlWmGL/dZInhgOSOdHuuSrKzzefHWoflN6zeASYbiN8GaGkXnv8tuK6PC04Tvfd3
yWVzjIHwNxwjDCifDwCbHnKlmBCfM6qpxdxgeJ2rPy3tWPdvZf9UWV6gH84Lkp2gEKIJyUqtMsBA
O9M9x4OKHNXKOy9CZgRCYJ5ro2mLdmn0Njnu+SnFAsd5CUvUFTNoDZkT1S1MHqgil3hdRxmPRjwC
DP9SCfZW8YQmGLZ9S5vSl8h4wsaRe17i9rH9kSjGZ62qseK5DKbO6bfcAngz3Q267PZsJewrtcTM
NuPaOJpsHlx1Gp20Nh5r0BwoamZHafEXz6i1KMFPhNHCEgYxLjcPSnzVlDcl/3n+yGTaCL5gQjMm
KANMXMXqA7dmuy1uU6BDpTLQ91/1tDPWYApOoQ/DXsPrqXXJXt9xwKb04MYEQZh08XE7frzbnblY
yco1ZPU4zbxBtzg+/ka1XkD6o32PFjg2W+7860JylWRmJ7gFlU1UmSK00bL4pJtenF/70nr88qnP
HZ/gEaxx0KMkQEnM/4bhbrDoKl7ikFfV/b1X9t+MQvQNFcPsq1mholjN9uS/WXxfRKU99G/n5Wz7
oPf7KuTtwFUvQ0BG4JFY7Qi/T41K4oI2vwwhDKNPmE8wfqW8K1PgKkasCUPprQYNieFayMHG1/M6
bF6glQjhrPrE0pgVBaMblNfUyLCZ+UDDg982ElW2Ju8sbSVIOCzCyVhqIVhKo8lWHpA7AK4hwPhd
hgXDKML+/LKLNrkxkiPZBOj2lXqX/WvyZXWO5ZAO7aQE+FBY9EVL+BB5mWMcf+9L51fkIAOskny4
XxnUSqBR62iqEqQolPv2GCqXcULspvubMt/qTH9t/63ERHHLFlQsGDq/ZOVVXktQ/paP/+nW4uFk
mBipYqiUfnRFJjVmpqghujF8nzXfmui2ZQ+joxqXHYL7eUPcPrJ3WYIX0uMgpsxAub8Mn4pqV1Uv
gwxMafO+rtQRnNAcp7PJVDKg4Nr+zFXqTEnzcl6L7ev0roVwnawgNwoOeixXo09TiZ5MODkVm+yw
NyXJ3OZsh7bSRrhQhV9VWhjgfd14sLNd6rKjdvdrIX8ng1DYQkvH5f2jlrgdHA0Z6wqGmksKUNHQ
KS8xoIUF3WhPPMgdlit85N6AYVawVx11gFNhbrJ/yh0ZBMtmUqbreP2bXDNN8WKZmPhselCfAjxn
KWcFe3Ove+FJVvbZLl6s5AipS5EqYaiEGFRYeqAglrjA9GK3W1pS5b4ER6533my2C3UreUIeo/DE
1BsN/AjxpR8Cjx4UezfW7Vx4hj3tUFM/pMrhr0RyUCibOsf6s2CqbTg0vsbzpe9mnX4x1zr1RWqb
++YIjvGjDAPuH1R8lyfYKzo6IDIgDfpINjkFB/ANe9FV7enATVuoM/i/x9WzNP2POGvZelj5xt5Q
rXCo0OAZLYLx+6vC9+1WRneyRWMO7hgdnJKAgMMEoeAh86a2eN1BSnfKL9FG2oU7cvRvg31wWrgl
lT0WTUFfUB34rS+xmc2rsBItOEyASieDGSI5GHf1scOufrdrjn8FxPFBQ8FplkUX82iA0+T9hYWp
fPWRS+Pz8i0+xZmVKoIpEivRiqBAdyfhAAdqB9ciZW+T3kRFKhquZ609ZFl9O/Hsm0lfzt+DTY+9
ki2YJasY7yvNN9wsSTJbr5pd1Kp7a9Sek+Zvls3Whymuj2MwaYhNjiA37Xng1scMM7YoO2Jb/YHv
jcPwLCuLboa8d+1EjpImSNjcLqkwj1G8Vga7HyRmuHybM99OXCf3I96MgFnEI0/hTtp5k8XduLjN
0kvfQlEu2Z//XDKFBEdpKQoLapBeY38u5ntVTyI7ZKZskXs7uK7ObfkZK+9RFlULBC7c61/4Ohfa
he+2vzxxfCe1fokFilQk5mCi7h/jBNNjAFz90G0f4h0N7E63lSss9OyrizDx2PVfYBl8MEbBgURx
FVedjudLrjyOZuTUhiKxDZl7FOdPMe7FOqMq4IR33Yl5/lV0v2QqACV8bk/jaaFGGD3tCrAinqzY
tXjec3Yp+JQ6xOacWvx+2GT6Mwn2uaxQuLi+cyIE11HTNqmVEHu22fitrY9GmFhLfdmZygbFiFr2
gto0fVMFgLyBEWJd3EtRys6vYh05Qvua2eBBvxxA4m16pqeh8eqZTrSTeY/tmL0SKaRBTa3lgMZH
LWKh1TbwWqtbu3fo3a+32rPvJM/nb/fmRzNRctNx90wqLgEYPbhqzCqDf8wj1PHv8nC08+F4Xsjm
Z3sXIjrhqAnynpvI0as6sdPay/wDmS7Qgo2rp/OSNr8YWME1XQeJk2kJBmLlVVE21VIo17BrZjJv
jGTeY/PEKE6LE4qcWLxhUT0XFcZjBrecNbe0sIM7mF6CyvjfaPIuRrhNIK8oNZRY4Q+J/+Qvj45S
Oqy+GUlWqginBexbQoYYs3/0YXKKewDAIoUCElEOgAuzXoh/YeKAdZyvAkARnddPcoziTHfO8yBu
fPj7Fo+1Ibu2TNCIjV/OC9luUQKgmOC/WJgTR924FUTAxcTiUPs6owXErjKkiEuv5uAfwshhb5Vb
XWpefJK9fDfVYwYa8xrnGipJH8OZoZN4SJVljYjdDvGXPn1uDFlhefPNhO0JpmMnhBGADn0U0s7h
2EQW3maDY5x+cxdlDniN98Ox3Ms02jKWtTDBMxFd8ceGYZp47CfHzK9G4yVLb8bq1UdDKpH09Lbu
8VqYkHQ0k5L6nEGzKD6myU1cS4b4ZMoI2cY8UoPPGkU3qEKW0V/qJNjN43HGpEFVHxLjILHDrYxj
rc9iLqvsRktIm9URssISwcrpj8UpRnMe23nH3gMerKc7aNE/S3uUMjWFhKMbZysqCKoIMeDGj/Qm
aGwAfblgJXCMG/0KuzeH6lJBTT1wZdtKWxdgrfESE1Yakx7wwRNF4t0guMTFvMPLyYupDKOYbMWW
tZzlCFZyujRMqyhHjCZ3oE21kd/fgbr8x3iRecWeAFRwNzvNscUiW3OReolr3et259Fj8aC4slqJ
TGfBn6bzpI/d8ltivKOKzK6CBosDP/+bLYmloXokJe84morZZPtXoF50w9w2vhrH3gkuZ0d1tcoO
75gjqydITlpEjOuNrDDiZZil5vMhAdFoxchrxpSrAtO2JitfzuspOUwu+JvKHHxmROrgErUvXU0p
CZjYfNDEDxP999QN6Df+8aPiurOpFjGvlzIlQJGMobfzBHN7r+fV2SyJr4UILqfxx9CIfJTjTfv3
QkGxEM2xyF1WLU0n9LAyqOiuRKrsFJd/X12PlrX9wAusmFZe8j29rS8NdAHCh8RpsAINBN1iF59k
GZIsLnHB7cSDzn3e4yXwmxxaO/husI+OZEfgaMj9eRUloULcJw0Vi7R6CQ0BJm7Pc25rpaSwtZmU
rz+d4GNKverUtkauwh8w9d9gZtn6mqLY1H/RHXKYLqSvgMW2xXcOURkSWRXTA5bYhjJVJcpV9CVd
/UY9+Sf9QK+zl9ZTsAqs3Mpqzdux6V2YoJ01BSkLKcqSBLw+Suaw4NWAmpPmnf9Q26b4LkfwjhnG
TNu5M4D60023aRUMdoIpJ7tL9b+yiD+CxOZTpYTppE/AAgOgXz/dz7Jh5W1H+P73hbSLWX2VJym+
Ts9bW0se++wiyq5862mUMdhIjuxTu6nt88zsMDrA+xhPp4BpPsaxGou/JUXevJ3/PhI7IELOxaI6
JV3NDFdR4oDuRysxn8vWb48NTLRYyIxq2cTHpn4Gyrj49gCyEFGTYqzvFyNF0d9SOlfPOUbK+kNd
UInlbbqIlRjhg2EFJlTTAZEro2Bkmn0T43u0DiQvmn/w8O92sfyMla9NWxCt0Ay1l/IFewCPuosc
74gs69Wyf2EzudrX819s8/je3QRZ/n0lMApzpQ4KFPiZ8tyQC729j7K78yK2UIcxkgkcEAN9C8rF
jmQJjvbS4Di7dpcwED13+/lgIWbF1+ANviE7eCQ33J8XuqnXSqYQPwwVfIAsQajsp1vGLsvuKTUl
D4B/0Av+FWi02HIX+1pK2vh5PUEvA6O5WmiHYEFGk3pfenTPdsWx2uX7OnbPK7ZpiNq7UCGnwRyQ
QbmB6s7MybekUTy1zGSKLdf0U+xYyRCucW8VajAWUCx/YVfsF+GQAso75zc+f+BKcSQWv/1JIOE6
wBxMxplohepsxLxXMITu/xx37bH7RcQKlKl9iJXFl9ELnPqqe549YEG5spx0+86thAumoqDeWWPI
Dvftsr3E2uRe+4G8ykmO1SNIUh8GeWxenMUndXUOBAaw+qEIJIYxgilrtUc3HuPGruEgG3goD+pu
WZ2Tgc5v3oN3UWLdjGCMN+UGnm9qddEbNzW50yMZ795mMFvJEHxj2kVFmM5AScqN2Kbq7djOdqBX
dqseuF9JXOSm/a+ECfbPi7pS2gYpQOVfFuSLErydv1/b5rASIBj/SMsmVxOE5gVU+wfItnZp47QB
oOVnx9pNB/5WGpI7LftIi84rJ1zoxYyxcoy6jP2DUhyi4ZSPnkStzXxwpdbyG1YyrL4MrbZGoW7c
TR6mAW6qn729IHUXmDy3ZWa32YshK3HCpSoMTKAoM9yUdUccoCUeWoD4Vpc6CLCYJFeTnd5inivN
qoYHuZZjbkf1b1X06DBbPs3Jf/xEQobLOe2nygBym58BPJ+4PfOATy6xbantCY4BizhRgrb/MvOE
iAyCktxOfqKgZNh0r30JXvMn+pj9OG8ZkuMTq6ikppPpa1gGa4bMbuan0Rq8KZC9R2RSBB/BwUtG
/RQmTqsbFUBxc39fYjXnvCoSRySiY6CiP0Z9CFUMHJzO7urui5LfjtPjpD6dlyRTR3ASWpckoLXH
beq0Q2HeFup1mX//byIEp4BdEysgATKzaEofBz4eAqJfxKw8nBez/JkzschYNF3dHl7MfNIVFbxF
U3DkJttpRuKdF7E5OL9yBuKOWW7kbZWYIBtV9yAL8HJktS0GdELM4y4gVfGhdhTXCCTWsAWabq3F
Co4haeikKTNCBX8IUpu/lJh+Cp5GB3taz1gh33FUMJpd77Fd8pBdBKjl+VfBjayKufkmeveEhuA5
jLTMsdWJXzEV5Y7oe324BHGxYyZv509Z9iEF36FbQR+BeRvF9flVSQ5mJZkr3C5hvCsiTrr32TSx
Isb2a+MNXnOfu8nP5qX8HoCEoNwHbiDxSzJnKA69m7Tq+yhHllR5bJlZ21mxzR71/cLPQ2/NoxyI
bjMNXWlIPt4FSgx9iifgMyxgXAs65zIcJyekknwpcdmoV6O8Zg2erBiLQ6d0OOl693DeGLbrZ3/e
q2g/f1TFpKVpVjmymPSo74afsYvZBLqAqbwug2lZKbnim/5wJU4w8gJvcKVO4Q8j7BB3GHk2Dlr8
3576hAsW3sRGPWsBzi0No2PTpZcDV1Acz3fnz27TCv7ooquCFSgkqHLfQBA2EjLada07PSDoI4wM
tKGWOgCZdHSfYakk+puO1UqwEFSwRYItxgrmF7c68SatpoestgyJW9xOzdBWVPFkZRroNT6aRhsn
iqLUwGz9BR1MvPngX5IX3clB2SIL+5vObyVLSAPpHPOmqfE0aAwTL0jiZLR+rXKQiM2hxOQ3g/9K
lGDxtc+tTlNRYe2DL3XfYFVwX/MvAT1MrYwOUqaVYO1lgsFMqmALPA/NL5R/U6zMG2dMd+SN5F5t
uoqVUoLJjynwYSKw3LuW2Zx8rb0oYxl3ybZff5chMhdqVdxVrakhA3CS7+AT2StO8VJ7ywhruW8O
VFIK33YVf8xPZDE059qfrCVOYeF3SvZVdq9aslAlkyFcYaZPYBLoCBolN2w/XcdoV5aHDm083y7c
aLeMrv5VmF+donB5rUxP1NBAb3vI2Q5bWm2hHcJ5z+jjee8ksQiRzNDCyqjGcrB7FBToEOWrKmvS
y/yDyFuoaoFuWkvo+E1W0jjhjb9DMRekeLJpNtl3EtxD3OVKnjZgOtL5EZ3A0sJK9/P585KJENxC
YxQKnlUYHKJa6PDhNWpeavYfTVr0B8TEEmBWm1ADVAS1fjBAEVxkqiQ+SL+M4A0GJcTcZqtg4AX4
N9aXZq948Rd6StzkgR7PH9t2EPxzS0WuwnQgMTd8vN/jo3/SDvXB3C+Jw9+NF7xfG3H+ZOxZwCsN
wTaemL9nMVNtP+ZvGOXFrPkUPCl0buySRqFtBvpkc+zl2GMWj/ZE8xrrj3m9GzN0sXkPGsrINx3I
Ku0iaLhkwXhzgZqsfqngUxTNCrKAL+9krG5M15GXXGHg36XefOozdPKYTVz1InBUO9rFTrsjqnP+
k2xi/a5/geBizDyfsCOHCKeeALR0WqZbo2X2dGfcdjsGLP701P0wXWxjYXpdNpjwq3fz6aG40n9x
TKuHYhv6nDcpjM/YY/P5srpOTtbx8dcPcLlj2IMbOLGXf09+YZUiOb/6m0HDtf7LVV/9AqWZAUYW
Ym+UVPdpmjjFfFGUmXv+lCX+ggkuyZhBPKcM2FEegrvAmpxSvWmCSfIptxMIzg11AXhRReDaeAKs
vN+xzrXi42hFQLhIbTAe2AGVlZS21XmXJHy1KAZhQqthIbqoX8u49mb6oiQywPLFv302jXchwoeJ
5j7GlgWGkqnxOrDS6aZTqWd2qvjOOO8nXULeup3pvYsTPtHA26iqF8AxRY9QbzZtleIgr1UjPDIp
R90/vKTepQkBZMJ6Q1AoYA/+f8X64orh5i04jtFORrEmO0khktBIHccmMAc3zmPXNzSb8TdWu9w4
5dWOZqPEDmXWIQSUksZBB1Bo6DZltpajTRvaTSkZjZEYu1hgTKMhCS0L46fjfDHU3wLrsk7eSBvK
3jUyOUKJschHPN8TyJk7W39deKLK3XgYvsY/zKv4GiAlO3qSU+lIjlCsOVqzZXSEwhin8S4bX7r5
Mml/nndJ2ynfHwsUCbY6qiQd4PAQi1V6Q+fpop57yeHJtBDcBEhqSt3MENyU4iZXLubpquKyCCL7
PstvWLlvjjE7vDxRaUy4ubMC4NUUiBjtG8Ga9/kD29xbJsDP/r/+VSw4kkEZtVQHMHi7W+ofuesf
g8tlmk8BUKD1EoPGgB/jS3lpR3aOgrPo/XKcmY/o0arAC9LbuxxsAyGVUXLLLEJwE0Ht+/2wgKrh
SvF8dude3Z0/QpkigmfgatoaqIVhfGjcWYmnKZe6bMZrU4Sp69SyqMkMVbivQ23yJigtFCzHayv3
/Ool0SSGsHlOJoB1iGVgHV+c5ad1UvhlBzuoS/OyLcZLUwlkzXKyFfzeZYjPZ9Ziz7+d+EKlNXkD
3sy7/kApYIN8u1PcYKdLEtHN6LeSJxybwotSMYBN65YVAJN6hxT3PWE7pk424Z0k1G5/oz8HSBfl
V3d26OJBq0MEiLi+UqtvY3vZysjVNt3CSh8hq20weeeHGQBUevKW115NFXswfjIAW523aJkcwcVN
vGz8qUR1jfKT2dwZAXH86H5WEklM3Xw5rfRZjnR1ZLNuciNRdfTw2HWoECet7gzsCZgYvur1wc7m
hwSUFed120wbVjIX3VcyMc7bxXOWoFSuXE4AZmDosDEAPaX3aFXyif6Nc1iJE7xcWk/ZaBbLHL85
74pCx0JOeJ/KeXBk1ie4uZBF5lD8vlrZ96VrDaTXZEGBsHO7/VLbxA7AleeeP0uZUMHzqRYd+lFH
KTuP3LlEpxzLbuog+WCbQiwV8y7oUGELWTjBgY5pwEOMZfjZxVieiH8a/L/RYyVCOLwUVO5WqyFG
sOqHTrHrdh93kjrbpntdiRCOCqjZWhYs1GmN6lGKOPF4/lNst4DeBYipI1anzFhNAYnLvvnfLDRl
uv0ymqO+gXz7UXX7KymGwOJtPj1lVhIF76r5U65Oy65U/ZIfzR2KXw/+5TJeXdyqdujJ9sEldiBm
j0Uw1Hq9jPsDERz9EzvVjpF0bHxx0ud0EjxsWNE+phgCdceXwQPu7yFxSs+/CbAwEkjxymQaLTaz
ckU1Zpw1c/lkCS2dtEgdjbmKJSm4bcbA1VdafsRKSMcTQEwz+LuwoG8EoA9204TujPChkvFn2xk/
zxviZuxgKrMMA/0SXezhApxwQNEa0wtzotrNYJz8Unti1eSptfL9vKhPqulY+cK4NqMoDFBNLI9n
ep83Uz1FHreQpAZPefOij7lLxueklVwvmajFblanmKV1yoeCRB5TG5AQP5XNbRDds+qlk7UjPzmK
RSksOwLqEyxR4Gf7KAlo3rk/tEPkUc3V+5/98PX8oX36Pvj7VFdNQFcCxfYTD5XiU7z9jC7yQv1e
n2+jWrFrdd9iEv28nE/G/VGOOE1nlkFa9rEaeUF7H4e3/vCQZP8241pEmBRvFwNp1ydkfYwGZBij
LiMv4heJOdka98xEhse7qYfF0NvUGb6IWN2dK5braVzhe2RfgwoApuyZ0OjfxrhFk5UQ4aOD6McI
QEoSeYPxUs+7UP2uyiBYtix4LUKw4LEkaVb20CNTH+vwWq12GcpOdeT00plY2ZEJTjTlTVEpA2Cf
5wojdNW19RNsOF7vABxW/59yBbhZMOP96w1XHCEDihOgoMGi+Gn3NKv8LsC+VORVbWpH2g1rQSRn
uueN+vPCvyBFcNnKTEw/VEf4gdFGTudi5tFVvPA1wK5/64Hz7ytYiLFfVDryttnn7qMgfDn3lROa
cA+CDnNb3jJVYjkLtpj12IP0xdolu9SJns8ru/UZ1ycqZMpTayg66EQjL06Y3aZY9Sne6q6Q+InP
icsvraiOwQvUpD/t7raVSZrS6CPP2OvjBdrdOzbYkTO8Ar72vsLgJZSb/3VSuQg1VYqNYQQQsG5+
PMpAHTQ+zQgdadmdFFYecysDjrxsAndbOarBJi3MEEDURzmcGWNDAIriWVfLOBfqKo7vxs/LR9Md
6yLdy7bMNz8axVi4DvQoQxcHZiJAh9Awxt0DwIJNjRsr/6pVkpTiH7R6FyLcgqZIfFQL2tjrTvML
6h5u5bCvqgLohN7j/8u9fK/LBqe3jR/HCDgnAHUBBPjjSUYAQlbzuou9hcccg+BO/ICOuBveL+Ka
g8xdboVJsBFpAD5SwZjHBANpFBbrWAmLvTJ+yhmWS7N76j9YrJOY/6fn6GKIEASkEqpzYEJ8VEuh
iTHmKb5Xb7yq6qFLUzvO9nBcVfhUx7JT3AoCHJFMNQH6ijl+Ic6wEWXFIuxhjgO1CZAKu/FFVW8p
GLhiTYIBvGGJJqc4OZ3oMEcqaDZqZtZXbZ95JDW9MUmcimd23PT7f+2lPogR3m5+wxWj8JvCU+d+
euM+4IzNKur3VhqkT+dFbaRmEEXhNDTA6GG96OO3qsN2AlJcX3pFRr90Mx3teJbRDMpkiFcLdDcz
r7rCy8krFt4uzUKG6bVhcR+0WL7bKopkiUrKAZjrXmJeUOKGZrAj9EtuXGhq4Mzd4/kz27aC9zMT
gkhbdUMYDazw4ox7ZFa8Zmj2pM4ljROZGNHYTF+JfaUvvLZQvCDiVxFw2VnR/kWi9uHwBGurqpyU
eYLDC5LQbnl8qfLXivmS6YWNa/pBiuB86FRFM+dt5vG4tC0fqDu6ZxbfOvB2WpLvs+Hn1qLE7U1w
rtV5EfLCU/iTkmmOP1fOqH6pOilA6uJbPjytdQYOORUMmjoQ+TQxMjVhzfMkLwtkL9puaTAkA4aK
ZyfHKo8qGwDYUAvCKAXTqUE4E913P7cgeJyL0ss0ZV8qiq03s2KHSXmhFr6sjLkpjAPunICElIEo
/OONGuYQS5Qqybws98q8cOsxsXl67Gpr968vE0h13gUJMTCMaRtbw5x5Ld1b1kWXdjajd+dlbCmz
SEAihvY96Io/KjNxjY5h08H2ptmleusYJtAZp/6KFJWkPL/8KdEi1qIET9S1baIwnpe4tKXNm+/s
X7fqYHJrAYuuK1enDzQJqzwuPXAy76nS/dBzQO60GJM5f2Yb99UyNNVCBst069ObHTyjjYY3e+ZV
eWjXhm5jH7Acb4JoH5UymKwNT/dBlmADuhYFBAEi85pC9xTWHIvG30+wuv+mkhDr/BzEGlHh5x4Z
CsxboNFA0GH3v87+G1hyJcK2DAHozwCQYroGojzBe5thrQ56PmXeXKsnGuMB16JqcF6hjbCHc3uX
IXhuUJ+kLG8hQ42fNeOKt14Eeo0u47amAGXAkrjw7c/0Lk5w4czXu57OdeYx8yUntWPO3oja23md
Nu0ObwukjwuulLgL2lt6p3WVkXolmt3xSxX8T9dfqEKOQSfxPJtfyNCwm7yYN3gMP94kHoHDTUmg
Tg+IyvZaif53XpPPoyPGQrPNgANOVQ3/TxBg+bUxkBQPssabPN0t9kFwiJwRT2osvHzlssH1z88J
Qd6i8Mo1sEAjPZYxI8+0552+G5dtZCDgqi+TSzCVpklc3Wd8fUGe4Ovo2JJCCyHP74o3LWSOYkV3
saaABNna0QJgmXnxdfB9AAvLGH0/WYkgWvCCYaY0SZbksRcxcJUEI+D0QDDypDDqFEFnq2r35W8+
pkHgEdGuRm1WCIhdxMKYxHjSY/7OUQGhjGWiqxKAGtnOv5a91D6Pei76mZwwC/zbeE4J0niYkiaJ
YDo1BxFT5vlH7b4B0Niy/CJrxG/b6UqY4H5zUOMwEkNYu1uA/hOMNqq3tff/hziwOIkPAVLQTLgU
aR61SZWWMUoj7NQAAnfZ6JHP5WwayEon4S7wIq30hmaoo6qjk/XumIFRqL4ryV7rjudNY1MUavYY
YgC7FHjUPl67NqCFGSiwxWrCerCqHdsEY/TZ/BI0xWWtwzTPy/vkhmEQeOfizctAOYH/+SgvmgOD
5z6a8joJ7bi9qGasqeT/NrRAiK4u9o5KEtNF0IaEaloHPsUFVwNN6+Grrp3K/KXsv+PVb3eyyPzJ
FUOaiSVaFRgRyKdFT8mLikYKhg3cSr+ywBEZR6/nz+xTpBQECOaQAqAy6ieg4ke8tLX6oVH/V1ie
X37Lx2OVWM55aRs36qM+omcMSR/qpBkwgLQgNS0bj8mVf+B7dsil5bFNaRZ4tAzVsPAf0TXFSk27
hMaYrPoyeNFhafDNe2wMewSkRLKa9NanWgsTnMWQ63GVTTCMofhphN/K8fH82W1Z9/rvC/5B18sC
/RwfXDfNa4+WaFQUNpFmnNtaLJVSGAaKmEIqA4rFDK0WdPkbxVA0Rw2xpuSWhhJJtNn8Nngn0QVh
ETzgInxkMNKgnCp9cPsX7f+Qdl07cuvK9osEKIdXxe6enp7kCfaL4Kics77+Lo7P3qNm8zSvfYwN
w9gDqIZksapYYS3f8NcbYCRkjm4DCIfABEs80ptL8wrSh408svBNDLDMYHVDXW8Eyat5yA5J0MOO
830GWwxCJ7RVAduW9k+FXiyVJGL/UlTJS7/fEWyQ9MBrxmCEGFgOUNothGkGQl3Ktla6FRvNYoxu
Lx1lo0G0/isV3iT5S7q8Ff0xLXYCF/CbpYEEc1NXNEMjQLDnW2g0tWF1ejOhowvcN4cJdGn1U79D
87TTf532rVM6YMm8rvXM/ZTxNEWGW4ZSUvqopkao6OMMgzH7ipHaCYjzVhv1GNCQVB06onbX5V2C
10DvjQ+B9DTvKpV5ulgRIFe+rG+rnwG6FQUtkEKkjQNAx6AHbisPaoVz6ehWuUmdK8EU8I6Mwwoz
qLKD3nROTMo6O52Qmf6+13T5fEblHCxC4CwqwslWW2AuT8gnRJzGFxJdnscwJO/zIYWygfMcSZXS
qaMbSy9p5kdL6lr5IWx0jlbw5FCaOBuhWhqmNYHBEZYq/DGmkmcCJ0zgJRV4J0NZjXao48jsS8xw
jJk9rPdS+e26vjEFSIqqIpRApCRSDjECybCeZtPkZknsRM1bmf68LoDx+CFf1k1U9xBJmLShnfo2
7Ye8Rut8Yk+e/PU3L/hyNzag4Eo9y+UNr7GX9CGQ2jNTK7u0W9CEIlh3Wvta5I//44qoPZuGJRul
op0wcRQGndPdYqZiDf5D1BiEnppx1O0SqAFGYbuH1KuqGYCX2ZsIW+L94pC+aXB+RXBXnd/s4a2c
BGOT4o7HE87U8s3JUTbeSMM60SyEL2Ab87sYDKpR8tQ35dPS8cr4l6H6+QKphImgr2Uvrzizqn/s
x/tefq3qb5lYY9qao/BMQ7RZFGXQK8GIDXmtJheVP6/O0HCVm/u4t7zrSsIRQ3dy1P2SRnoOMWm7
K7tAql+a1b0u4rI/4Fwr6PdGoRWZBP7O0U1+6cHqSnZ1qz8ALddrgvBHb2uLYz2IburFjc2PAJi3
TBYV/Kfg2UMHGskwhEVdwHD05ad5ejbq5+urY27g5vvyubOvkiHSTbKBkfZZng5N87kfOdnny9Iy
2cCNDMqMExT4qkbHvht9nR40O/tKSr2RhzGiIrAAyJn4vCvFtoYywa9X0BCABDu1rFA2DVVAPDH7
2Qk8r3YTFEHi4BF3QirI5bEqME+JcOmgfo6WfhpFJpUsIatUrDDsElecK1fgSWCe00YCZZpKMzcq
fcLNLdF2arep5cxd8aUB3et1fbjEeyeHtRFEWSMzTNuxKuFHxKD6pb3FDpiwScjeuZLTO9YXK5DJ
gKXDQyxkG18TyUgDymIi8XN+ZIoxS1U2I3QhnTDTY+OskiM40eQogQkgfdkuYhtV7vgnbzCHubWm
JSqWKYmaTj8fw2XKC30c8VDVfqzLsbC+tTz6BvaubmRQ16w0sz5uFMgQH4rGKR4JhjAZpDO+iH58
M2JcQnbVHZmcvX6cl0Oz5Dg3gqm715dy3ikmYYQNlNhNP1lvCfL/nrQjHIZ65C6+6LY40tEBg5Hm
/T+4QZk+x5JJVx9iE+viqZlW6aCVy/ifeXo41bdop90QUALlNAON2mn8obTNR965Mi+lBc41VAhM
GYM25wq1AvW6mjVAeSGj6Zmt5kQSb5CVqTobEZQ/jRo8W1YC6D03t2NxWw+PgxZwTpAtwwLEKvqp
kEmn7sWYgKVdnSFD2IGQw+uCzlaD5cEMJBcdQY/pXeJUx8QxbvU3gkU07DSgNpYO9ynKSiHp1sfv
QVmgNmr0sjfwsgZ13kn4Dj5ZQMM7sY+Mc2LnJ1Ly7Z1mjz65gCubFSJtX2tUys9I9ajSJLzW1KCy
gZtuWTYhZM2c/GY9oDvPdHB9vgkubz6fteatXOraFhOCaquQR7dNi+94XJ0mdK11wydRa78ZSvVS
xCMnbmLdlq1E6r4atZ6ZmYRgo85wQ5bar8RsX5YTOGH1QzqLHO1iBDdADYbXMkm3Newu5ShRpZAx
gBjj8n8BwYCfHcicSe73Nwq0K8MNXUC34GqO/m161XitS4zs0Jl0Goh/AKrxIg/CSLB4fPVn5Yx2
Dj6/6H4EolYh2tev0qVBQEGNoNVaYKdFfoNa67DUy9K3A6SBMM04ShlnFu7ypp59n37fl5LaF4uO
Z7EkH2N1F8sHmWcNGIENKQoSZh6k1MwLowbqgl4Fkfjo5omdnIAsDRCMCuTrt8VeR55r2ImcRV0q
5LlAysRN5RivfRmiPw+hTSLXu7JU7bgpjsYceXIhcvSfkfE6l0cdEop4yWKkmu5WpfyoNQAuHq0b
dal8JOF+yBPesWEXgJWms8NQfb2uIJdmBrJVxB/IfKGNno7046QWh15GCGIuuyzerzEe0fNeHX9c
F3NpVc7FUFZlXhtVLQd4xKbSDlIa2l0U2sIEOr84QiUjc0154pSuGQW1c5mUXVlyQ43qGRWG1u1e
VHTqzI/KgXAmRCD1ub485i4Chvk9lwfQf6JRmxRs2jZrnxaIdfrsWOdGoNWnSH0WrNi9Lod5nTdy
KM1UoiyNJQWv9a5/FKM9wuHr32erIurw72U00sx8vpAe1eS0Qj3elUzBX6KD3B3K1Dell0RAH4hf
LKdi4pX/2QeFgI20xCIapZHrTCPrxTRB/E1AbgR4WGQgajCOjkH4yI25mZd7I4zaQsmcmyo1kPci
WEeE/mjxGmjHvLOctrVJqoWEFD0etsH1vWWe3UYwtbVrntSLWmVwc0gPhGLvmdydZFrjf0WAi/z8
9PIEVHoACSelz891Ayp6a7LBqc3xKYzHLS6WhWZYSYbtQFL0XIxlpg3S2tXoRrIm3TWjXgOcZXiI
lxSRUKl2jhgqgh2i8X4/r2llN6Yp7MFzg1svN52dTd2M4SNA+Pz5BuMlhYILnlQYuaVWL85Lmi0m
UO6W3k/lnTy9XP8+a3e336cisnxs+6LSwRAxl51ricKPTIVpHvP9dTEsW7IVQ5nK2pQAaQEgTFdv
/X4KFsC/NepPJMb+wpboqF+jWRtN1BeTJtkoE0KKDlPsemTH9Y9efbq+EOZ+bQSQC7Exioscl5JZ
w+ZLy1MVRraeH+WGI4MZHGxXQenivPSFJQ/AE1MDzTd20mvsfjdutXfIUKt0eI9LxqtWRTsh4hCM
WygMirZpykv0KuHx+iDcEfOBy+aq4IdNnsfITkCltLjtgwq0GI6j/i8r/ZBM6UWCSTSlKbBSQgUE
8jFMKxROu2tc5UDorhuePJa9Qk0MTfZkwORiBGPUs7qLYzyjR1/yCZ53WDpt+g77VD/WSAwrP3Ie
1QEzOgatJCDyVTBoIkg/15l5aTtlCoEemR9X//fgaucXeGERAD/uG4tEAOdFHRU0DgpCH/AQXKLy
a1ZcZPB3mhudFk+yky/aO4FsDYYe0R5/Wj+uXwj26lSUT+FYTTIpdL46EO91JUZBCaCWiSIjQUNe
A8QnaA7DC5JjR5jnB1JQGclGpJhoKx314H1JFfibULT2utI8KB2vMYC9oI0MYss2Vzzuw3Fpe+Ck
jmg+K938rnAsx3z63UaUfbu+fewFYaIUJB+YOKKTVnkMkmsEEeABWL+m2ptsrhwHcgkig8YrvDL+
lUBdMQveE4Xnd7xjVCzBbLCTfNlL/QztWLEfBcatEbSPVmPLom1wlINl9rdOldpKY8xnUYiU0R26
b2IWyGLs6MJNU3C0gieGUsFe1Oukk5H8FvR9Lp3GAf64/JKEfzo1g53croaKskS1tvJZDlH8y3f5
mNgCcAvDn9f1geVftjKogKoe57BSlh7+Rc/sejot0o824lhB5rvlI9Sh37fLWs0FLNXoQh/tZA2y
/FeUZXYH5CwBs+HW4/UlMY28iuyajllwlD7orihz0FE2neAz1SBDgsuvAt1VgvhEsP50JEt5aARk
j2gLuJVH7tzmAqt1LrdpaOJtHau2UD6I2fNU+uGg2v10RP4W8AR/PLP4rhofS6RMvNEaxihoSL/k
cej0oeJLsFFVyuuKIYp8uTK4EeBkYS9pa5EZc7iaAtpIKhABJkLpSZXpFKb2jNZzf8wyThcCI5dP
NP5DHmU7NKtKGy2DNqpBBKT75KE5FM9RMKP5twIMWenlz9YP3tgd0wBvpVJv3MQSqrVo0OzYeYTJ
JgXevfkpfyGTtN1O5mjn+3DitT2ltCWKxyYtawLduU92nbN+mwBiiPSsua+9KQEaZh2MXvEm+prT
BtZePqnBH4PhQnsw9C8bmGm0DMzjnStsPEeTHCXADgLRY2GPkeWlVsnTHZan2QqhrJc2a+0soALq
CtGjbqIt/e0vrjn6jNBRKYnoXaAT3FoKUnfVxFOidUdXRmkQDXxBbxPUEczeBLzaIMtSAnIGs5ki
wBLki0YJZQapsIprpk/aHYhuvhfaTPZud31ZPDGUesRa0sTrkuruvJjOEFo+SjG20LUc38KyydvV
UAYk1stcQkMVoN7k1raUr5W4m6vDIP+chsgeTc2+viqmODxzMQOqSqDDoMSVhSEXaQmPGRfQ9fmT
MuT2lH5r6+fCfB7/Jh+HBA+0z5SACaFRe5iYTVaLM3p/iixC021QDIYf6ycj5I0AMnUcOgh1ACAE
plXOL5IuV4loCBpqG82LaB2EmKMMrEBDAz8fpuExvKbTee4Zz/0Z3gVOcrxR29SuEQWYeeq04a/r
58PUOkPSNOQwZUC1UAtZpSxt0Cc7uAAV8AahRX90s1sq3nQc8+X3Xs8DAzyaE+h4OmyiCFAz/zHw
KBjcWXj1CU4b2YsveeIObCZopPKip7+KsjcZAdrmTWOBJHQHvDnCEQQddN6r06o9e6Unvjac68Xa
z600ch82IQHgaNZFlZB/WJYvffZJahU7HXl1CZ4QKnazFrmMckKuZHZQjeY1bD81Oq/DklEJPo/n
Ke9Yz20S1wvQqnoXgfzD5I3Hca8eCFu98Zg4QwUIY+128eUjpkrAH8SJtZneGdpvGRiohMOiD05W
10QNC1ASDsm+FW4q7SYXXzXjYQCoATa4bEGQlT0QFLw/Jq8iLxn8kUDyjokSuhnE1DRhNeHF3LY4
DsOnuTgY1s/r9451wTci3lPJGz1Jphk0Ny1g6ZX4eRbdUkudGvwpMmcTWZoCBkkFz2VcPKRdztVR
M8usz5HmcQvdT4FQmhe7WuCYkEveIGwXQkQAywC7w8Ag2rmQyUq7slKgjmL9zs83WnZx6hYbnRnI
DNS+uY8Se11s41ZyViBer7Gzggc5BY0lL8PEilu3vwrZ9s221mYYZpMI/ofcuu3kA2b8suV+0Tyr
5MBf8ARRGys1YZfGFtjslzVyu/xeHZ/6+RY+jQs3w5NEWZS+H+q1SJEz01bUzTXtODaCbxiZ12fa
YUo6988Vc7uDlG0Jo2kEMSlqGIR6Nk0fI2n05+57r/IiA+b9fscIw1sNsBe0Dx2WJm1GbSDpjxzM
rU0gfu4PSrA6xB+svKiUdeG20qgXRpUgJG7DHo6u+9WC2Rmluk77qma8STRWZGDKwIkCWwxZFmU1
lWnoVzwKEZhmP8vhUeWi05FEPP2MwDiTrKELBfPZdJGpVvB5QUT0C6YBIDYXQX8gLVa1Y3IKucwd
g6tGeltVgQ5MqbgA0rbCmFCoQPXYEzTlUHXWC17dbp8qwXWlY5kpDE1LMLZA1bho5UKh3ZhULcJD
TK8eWiMBlZAwAN0d/ejXBTGrZcBWQxpaAwLBRUl/GYYoXDDa7oa1A7jCIHqW73R79epD9hft+7CL
H7Lo9EdSZMmwEiDvdL6RUZVThc/XV8PUNZAEG6gUKUh3UCcUa6sorzJ0es6fIz21B/PTdQGMqQcs
AUUhC29G/EWPWcD9q0qaA9Y4H5z+OAXmZzm1xTs0+7nTfbVXkFk2Po+8Ng+m5pkqIGOwMBgjyuQJ
ciuF4pCgwW697/WgNU+tdNvzTDhz9zZSKEuHRHkVhxlCXzN7EtMbk9cIwUxHwSXqgIPAbb0YCZSi
QRsVCTUHwj9RnMhQKhzh6C0uhkWwbzznxzwtgGcBTAgvEwil9GHSVlOZOpgG0gA/OeiQ8apb5WQE
pBczwlnlz7zwmnVUFly+hfkfQuxMiWxyda1WZUIKTPDT9OuivKrm13ziMVUynQVsnop4EI+ii9Se
GsEBqTnqKSSKV4AzStoBk6PoE+Sn5i9eXxYSe3hD4jUp0vEfHG1HbOLgWsmzoezF5R7P8jHhGD2G
/sGRorfIRBEYLZfU1hWlWYUiWuTcIrqVZT/qHq5fXoZRPfs+dYv0JpSzLEQUC7zwfDioWmuXvMQd
UwbmXXXMdwMphM646lPSAhwRnIOz4IrySZudRucsg6FhKv7IsNYwdBdz5IBLFopVx/QuYFIdULoc
ixiD+ll5L1gTJ0XHPBHSNokpPaSW6H4vsy10SegkgIvJaH2dQ280c07cyNowFM1gEJC+wmKoQ68n
uJ8lJXOA2re03ovm14gX6bBF6BiwRmkXFU/y800MDD9bziANw/T77BrZ6gLINuFO7LJOxUC17R8h
5OcbISJa5fspwuOwkgxPAVtnObe/en30+8b6my1DSt8AjIABS0NFVOskzqZegeNjte7aObSn6GbM
v12/K6yTNzYyyM83y5kE3VjmXFLdKukeTADegEeJl+NmnstGBnUusTUmYq2jPjYcBi++B/MVZhqW
1PtOuJBae30GUbzAi3fI5lDRIrA6NFTcJYyRoUntfGF1EQlJmaydq9zVe9UpDgSkUrglEWOPlkle
UZi1j4AiwUNTUjRVeneJm30UlKxHQULq3DB77aVPMg/ZkJVEh05buEHA2cHfVL4KyPet1rRzBz/Q
JgCjtBOU4HbWHcnfN04v2hqI+Ib9dIxSOz0BGPAR0wc+b5ksT3v2a8jn2zqpSVUawwLoKuzhk3pA
8+tBcJYf2TH+2uwJqRX/bcuKJ+DbMWuBuh3sEw0TqKAxKFLR/4OEzIrRaAwEqHYWjA4ZiUkPAhbM
8VCshjYVAFoy4nILI94XBtEY23WtsUwyHE2wJwZMLRO94U3Sse7GRhAdKs/FmET5ANY5bUWPdi4c
Z2ATRtPEcexM9fxYj0FpD7p5hik3yQ52+xy0LTzgPlaaE0iOgIHCbgHGiC5N9LJQaWIBARO64bzy
Ht22juquANm9yfZ42TqtI79a7vLIOyrWBiL0Q0s2rrsCAKVzhTS1Zo6VDsDoavFrHkF9FNvxwlEH
ls0H2gRwwVRNg3Ohdi+W9WzQZh0zUpgl0L+YZWnr0bGpZo7RIj6QtlmIKVWgGhCuE9qBScMkDs2E
WG8VdUdNezuu7oV5L3eSLUTG/yiMcmR9EqrRMkBYWT0sgnm7GODEm/MSEAfScR5lHsEY8xYj2UHK
BhjrvYDAw4xyOscWPObkZCcDWAAoOrrSSbebPZBxCptnq5intpFHuTZrtYZkkZCpSjTUwXW3kHUc
WzDzoD7ZC9PR1ogEv66hE/VcBZtCUoQ+xcK0J1QrUOIMTOSHpZMWLBh2FL/xVJ7Erxdq8iGPthld
MuINVOH9VjaNW/ajo2bZLYDRnqZ52k3opx8SXgcx85ahGYhghmD8i35wtyHISquiBzDr8DWNAxWo
A53I7ehlWSlkJsgf8jyljUhW6K3eZWjjUu4mT/Tau/FVQp+3RxgD++fKj3xebZq9rg+J1CUoUnFs
pwzDgtb8EgESnJBZ1SonAGIKMZCn0FAHvATnnpbOWhUDhIiSED9bwrdUGE9CLDh/HsmhZPCvFErd
xc4Y+wU2yU2jQBl+GuOf51yQCsOcCZr7pEukaiSpRrPJ0UeFvOyTEGY7QLtwlsDeqA8RVHBhLO0I
GPMJUEKd36KVpfB1XiMTUwTuKTI7iCMuoK9bvEq1Ie17N5q/msVnQPvMf/O8xdzMPyLoCkdaAiku
zfFuE5YUdscz69frJ81eA2lBRNkBKFLEjWxizbifYxWjp9gm7dTMp7n2jfntfxNBPaHnFa1Kk4Gb
mBTrbaZMj3E8213e+dfFMC88AG/+WQllOTHVNC2hiUTRAFabuDRuw6XnJHPZIlDRwsFipol+B2S6
INZlCVid1tQjDOhG+g442/X++kJYze3vDTXvaTtgQFIhwtQAjEg0EMfJD6tfq+jwTf1ictALEjut
jSz1s4I0JceFMzwc8LmRn4TPQWaXBpWV57FZQuB0u7Ik3ERqiNyucqPK8g7DiRwbxthGTZTw7gVe
CqI8evpNnaxuyRPkbLTmIRkfwF7I2UDGe20rgC78a4kIVvYSnLUgscSLTXGzhxlM3EYQ2sZLwn/I
8ORRB5aCm0ppWxTMWncA6CLG7A/RrWqTRmySWZM4CsK4sxrpKUOPBjA+gT5+fmeH1pjAkCaibDbf
5YqXtW+dxblMbBHEPiOAtC46d7NklJbWzElG4qkYH5L5JlQ5w1FMLXjXNeRx4A0oyzN0mT4p6Yis
V+81+nFZH69rAdkFKrJ5pyWQNAm5KDylz3ephlfsBcIi14aHbt6Jws8ckH9DY0/Zm14EsvXpujxW
dhXlLxXFFzjmy1H60EryqQwRuoVrhk5n4a41lYc8Sw7iUH0y88YDcr0Tiq3XK8sd7kZuj0bM6Zxg
3eLt70B+vjHnYiVba9Ki5QWdKg4c76sIEJCkQXe+yaVsZ2n9VhZ1gEtaNDP4Lns3lm0JrdfRQfPq
V0JSW3rJXebzQlXm2tBBBjwzTb1EDJjqtJsnZR3cWPB1vGnC79JsizGHCocVgb+3dv0jhgocpGyo
p3F85ztfflVARABmBt5naHURDm0AcmGONWQuCyBjFiBb9ctJ88kqwsJsZ3Qp4WkGhHGn0I9z/jrx
iR9YlxpOCxNTqEFhedSNaFVT6KwwJYMqLdJY0y0YV5yfK7gfCIdG/WB95mWaWK4MrzOCX4rfHAEr
ZaqW1EJHIIGXGP3pRXUy9CuZbveerIsc+cZypc/XbyHr1qNuLAL2Dk7souogJVVRimb9mzA8O6Ab
xI93fCQ6lvEC6AhqNoTmE+wW5/fMsjISnaMlJJN20nob8prXWd8H9gAiMmwdSdief1+1VnNtV5j4
Qjh1+TdFbzjunmmtthIoS9HUxZoVArLbZAgRzO5e+LmZ7Pg0uZW77JbFvX4urGQfYqaPFVHWom8a
S09NkA+ud9Jd8YIci1PfCacmBYt9l9jDsXJBdvIXd2srlAo9k7E0rMhse1cHMJsyNvbQ5p7cv4Ud
RxDrauG9DrxlqLkK3vHz81KEVkiTAvoA5owlGhy9XH2eajMvE2YdMfxFcF8v+H1quVEBvVQR3e6+
krRHdFBdI0j2yIjZ623s8bIeLC1UCR4rcmKks4A6s0TH66BYcZm64lAYx7rnzPqyvo/RHRQIgTkM
jAtq17R2ULRWWycXU3o/hTZFL60wB9cVj3UyiNZF2D1w910E06pgtuU6kza0fp+Uj0n2LPe/rotg
2RwMLCNnCNMKj0gZudDQVlUfICLf93tpl8DmEFQAHk0kI1WD1l8LtAEAJEFtjTqNtGukXEyQnSzH
p1zFo0APxjp3VOVTYnwTsh/XF0W+RodPCGSAqwSGu8sxuNEUwAYvYlFDmIS2meRPS6Xdy2ua20Jh
rY5ppbl3XeR73eGaTMommU2nF6tCzgooxnbxiK63YPFKYJi3AMIMAUqNMbVs37y3TKBWuuMpPMsX
bxdNbTFw2TPVbCvLDSf1WxN3B9FEAK+B8nNuuBkq4iPo1ZJ5c3AWiegdpl9c+lKnVYKYxiU8TNKx
BIUzeTNU9y13EI/VsYOEEd52BOsYlQhKRYs0zetMh7VXH0hDw3oTHY1A8TBQ9DfVK1JkRgeFrFgW
EIDOTWGeDM0adUi8JP2PapzsP6dDUtUzAcSqbGLcKZnycdVn5ETq2jaUr53yS+PhATOjwO0qKNNU
pkjTdyWEaLYMdBYLtrbDA5Iw0pE5UF4HCMsSbsVRmq/U5qj0NTZNmU6ysZPNh+tXi+k78FIHVLhk
wtzSeeVCSDs9y4FnJB6EnXgoP5HKqSzY4r5zq0/TUx3EnPcdyypuJNKZZb1VYnMlEpO6QjHgGTPe
wIN60IG6nu0088WYXc4amRfqY410YUrW1woPyghB5R0aHQAZGLvyZw2I1P1fUPYSJdzIol4JdSMA
HWnKLHQJEVmNk1Z7y+u9FaNWneDEP3mPfrZGbiRS92qMMyk3U3SRdaBlcmqABsUuMJluW93uCaKI
2/rX95NlDLdLpO5ZnQGtV4uRGmyXJ7P5oi17QTl0fcSLRHnHRl21NJ1yee2xle/NVoBoSxpgbxgH
eZc/8xpL2WsCSApaLqTLZr+hiqq8I5uYp4NthMek+2Robi3sr28dw3mimQdeWkYFX75AD5OEdRmz
CE2LZmYFarwr+/sMkNHhcCP8qSgVLygyEwQSRgPJT4OyHFORy3qtAmctM6LVLuP7Zu52+lp8X8YE
xbFU46H20gEVLZDykfUET5IOECga60mQtUNTp64IfKfrW0hbRFoMFboLSplpbdxpjiHd99WpXzg8
Z/QR0d+nPKLZgXF7khrNmZVZcxIDtf9p+DmJQoueiMapluhPs5KURBo1tUsSE9gCWFGbO/W+8KKH
6Jn0HcQnlPbQetxxckEXTzxaILl4G0cZFhEgbUqclPG0+s1jcogC8TupfxXucJM718/rompPS6Mt
ogl6tTmBNDz1PcI+YLwRuxh5qqvexy8SkqHrbRX/8dQ6LZeyi5VV1+FKtrU3noXmYK0Ppv6o8mo9
tDcjUmQg3INqQyb/otQlFwDZ2pdQl3G2AB9TO+vyNOivRbur6uehjfD/W44DvbD4lEy6+IP07yp3
C2T23wmfQ+GlroHS9u1Knns/I5dXAmAqzGaR71HkRmHqVIyiuYXA8miiK37eqS7cpwMgUvf/AW1I
FGIb/9LLoxRmzcpRXuZac8Lb1SXhSOH0u+/NUfeXncC5fCxrsl0ZpSSFNWeGTFY2doduPdTtC0f7
yQeuLYZylmUxr6VGzirfk3igC0I3c1RbRKuPaMfe/7oeymeKEnC6QxHiwnW31KVdpn/aTESfDuVX
MnERGzmCBIxK2MbwUyowDDryHkHviZFr+0Z5E4xXD7WsQIz2JB5MRwftQYemHwJoQ+A81hvjBLDn
B+Og2lGw+OtL6WWu8JmHVHIRH9PLpdzNiG7P3+dn3qqLLXvZod/1dv+L8C/IrrwTXN4RsvzoViUp
izLMIVosMLDvzJpsi9WtbO7FgmdCWF5uI+R9PHFzo6Nc7BI5JkLuOi8B3ULjWKca1KF2uG/cESwd
8cGo7fDEbaPnXAi6x1A00TY9GbjdLR7x0hEe1Sl36+F3C33ExQzlXHCa1HgdhraeJ4iLw3J6UsKh
9wy9EN8415yOHyk1kSk70uejOmoz9hPl2NzOP2dejHsOqmGQcAIQVnKA6dvYlpu9cgTTQTItmLIv
hZ5WWS5hfWpQPJIhCNUOnxrQgiSu/MiRxTHMdDKzbtqpqzosMj+SZMEMxNfWq/YYa8Yrg6conGsg
U3amVxsjVoglE9e7vngrmk/D+IuzIN7mUUam602jMIjz7rzhBbzobt3b3Ztux7v0oP1p5zh9UpQl
QVerqNQNhDX6aIMY79QliIUy0b2+KN6+UeajW3odmJ0QA/oCoWntOd0DDt25LuQCUuT3YpA5Ql0T
wEZ0hjat8sFco1xzFkylvpFSOhkZsQyfEJRXbnxo/NbhKwX7mn2IpZUiaUbw9mYaONRg/afOFprc
6brXyuDFPGy78SGJVo0uGkBwDNRAZKn9tsudRG4Dziay1e9DBqUR8lS3eZhjNWryQ1ifmvKY5JW9
Cm5svar5w9rs8+aYKS1HQ3ibSGlIU7eC0KkQi7SqGyqHWk6cpQDqOfitOCvkiNLE85eGlRtCPZAV
GpLdAh133BlOE1RO6M+H8qvuE2gxYcdLiJMFXMYO/+4rXYTLBQA6vGtJeWz3xGEDpmjHJ/XjLY6K
U6OoRz/vhMUtrXQjjOZuKDAD3lkPY9V952wkRx3pnHC/AJFlDCFrfNMBEiDdzLtwVyLvXbkK2p75
JZ7/EvN/bCL5jTYRQtvjMVMYkGg9ATjIIzRu0X7x8Uj0+d33vOVRYavaCnKRC7hta9fvAbAT1May
u76FPBGU6RjmMpG1AharzKbcHTMMEVsWmrmvS+GpHmU2MCiSC1oOKWvb+JFc+GmfBlmb/JRjbR+r
gNsXBHeorL/zlh+nRZkSaV4UK0+xgZM62vFQ25XSexGwHq8v77+Ewx9yKNux1l2XGUQPlwdLAjyQ
6pR3oSvvzcbVbeMAqg1A07kcoZxN1SkrEgqFgLl5CE33zQ2I8fY1mOusE6lxjqASEcAvuAL7QN5p
qc3t3iEndmFMwPkmg1YdPJfvj/HNPegBa9kVIU5UvTXuMnv+TubCq2A9YTzFE16AMuUTf8dbNNON
b8RS12/Ms0Fc9AIHqokAclmcQv0xTL+u7yxPCHXtQhXUZ5WCjc2qezNzFeFYNLzDY8b7m4VQ926O
RVOLOiyk7wMyykN6S0ZU6wJjcfAG3uUBbzSYfPHaiVF3UK+1KBdMnBiKaLei7g+daCvoJZ54zXBM
vdwsjbp0U18ZakLOKN+HB2nXgnYQLJc3PHfGtFwbMdSd0yMx7fWeqMJiBkObupJUccwWWxEIXScQ
+dF/TWUEpyaKzcJKNEdY7jPdVaenrueEjOxVfIigvKUoTj02CyIw1Op02uTUDS9mu+gleY9KMaTz
zzKILm7uqjo3I2Cmoc9GbIPm/DvyLc68Wx/R6e3lX8E8Cfjsv8qmAsT0X6HUTS1NeWxMAwsjrrnD
Q7p9jfYkm1oe8oCXTeUdFHVjCymz6inGCkVdtGs9KCTdDgce0x9PCnVn0TbRWVkEKV2+V5RAMFwl
fPwb04NuM0x64HeleyMywwqFbIYIJPuCbBXvVqN22lnkeH32Ff1XDB2Attq8zLMIW4CF+MrO8ggz
6J+3ff1WvA8x1P2RQ0kTlhqrmZfXevqi8KDX2Afy8X3q8pRrkug1+b5hBmb42CEltHAO5L9cng8Z
1OUx9FqYc4OELpYNRhfRG++knemCr7pwzLviE4kzBW5XAG9l1O2ppz6PQhErU/Xlpp3rm04tHV2r
OQaOHbgQGIXf+qbRF6ef504hihAfB289dnbkjTZgDQ9GEL0v7K8iso1A6g6h1CcaORFYK0dxuE37
oyE//U93iB5Z7dMwGnQVIvQytgshtqv5Jo9+XRfC3TnKy6n6GOnWCCmtvzjdV+RhA32fIubrfy3o
CYzBmWFzRBJ1vvTgH4dFebxylORcXyEyBdS24ScHw0veTSrRQN5BsV86HydFh5emVacD4nZiI4qT
Coa11K1viJ2Yb/kNHRx91ylLUemFOWQyhAlr6ncZWGeb2s/NP6XCogySThkMS9CStixwrfTuW589
LN3BbF85p8RMX2z2jTIYk5QkVTdChnZHZhvQKermN9pBRpsoD66Ot2uUlRCyqAebAUT1aubIVuwB
+9fLFE6LN8dZ0DCKliAtmrXgbMQD6ddrd6RHRLzhhfbk5l9oN/qfgOiBQAUd3udRijDF8jCqJYjB
FsGG4jlZ/mVIjnodO9dPiCeIurmzUrarsFYIHAVV8jC3VN9KZqWiIFouXpvWP66LI4dwbV3UrU2T
HsAVBtZltOK3phX80TA57pwjgi5b6PAWgky2zlB+FtIxmv3rS2Dq2cfR0MWJVhnhaCtk01Nruc8b
wADUxqntrOD/SLuyHbltJfpFArQvr1q7e/bF47FfBNtJRO0btX79PRzfuGWO0nScBAgCNKCaIotV
xWLVOZfF7PvUjRzuePYYrm0XoPt7leZpQPQPchweIrvtK+CEXtWwDmVZCDjA7OrC/vBvFM2spkVi
YPHGMvuMERM3GVoZ5cbxqm3GcNEBPnVZTYH9vUEbbtLxgsZqUhNomTi3ihrEjeFqtddbny6L2T22
m8XkQnstLxaelKBXhjZbhqOggWJDXO4T2R7TdqNNX6N1SGPmXa6fB5W4NBF0nuwbnwkEBcYB9663
v5jJ4IwZGiVmLXUrLZBAQ9NaAiHvOj7fIgM4Vf6WwqlhVzJebBtIqa61kL3lDyEakFwMPgubF/df
CTayOE/X104c1+ytmPF0SOH8arn0eojIneNpcaCGmfuU3oncq2gZOa+nqI0NDj22jPnodupXvW7c
2fx42eZEQjhfVzV5vmo6TDvPVNc2fIeCCqcNLgvZ3yuUnmSgXajKOzSDacEsRs9MznAXLzlUoeQ9
DphbQVlR4JF29dlIYsa/Me6GgGebyJBkmrHm9eqchznM0TcapxVEpf32lY0s9rdsZM09JrxTBbLs
G+ebispyyRoi3hqQOm86iFpoRapxBm9IoyRnJcQNYK9YIjJ+sIWHiqU671zrRiXO0BmAWjIx12rc
2ac8yCpXAkWv/Ae5VQJySnvv38I2vZ3ijUDOyIsxkSpzhMDaxC1dznxT+pIBzOOyAYqWjrPyhGSr
Y1RMil67wNVyM+mJimb+9y+eZ134/Lu3raxLme0ZbnPd3n5Hn6sOwHYByBBD+5m+/lY+iQQMJV1M
TqBzizPBsiVVx5ZP6Se3pYvrFI7XjIIxlv3lO0vhonzNgHunHFLMvnDV+WBCGBENR/zDcTpL4dLw
Kkljq2BSlG/2X6yRg360AAHc4XkN5NqhIZhoYqb83tTP4jhPYTSlMnQ1xPXaUHp91n6mzujVFiBF
rTw5piUNfscIzwLZKm/cRav1qL21EEjIYw7yyd5w+0XQBvYOZfn7eToL4ZxERmHrHetKUSNQeSoO
Blf9LDKemuMUAZHb0+/ksPSaQ98H2S3jaBY54P2UUAOSP+aegL7FT2IYcgFutXFErHTc5JY9lpKw
D+VP6hNDUC0CkgsTQqbU+638IZIfh29sTS/aDCLT4rRaX6zyBoNxniGsIDA7vySHO20jOsbtVqEs
QYuj+sQegUExiMfLEu2DIpSo3TTtvI4Od+gSYDKumQxhJvoFrQ70PqLmh918cyOBO3Bp05jDmE2s
5SY5aAeKsr8eZiehReyeNHB0Gyrmut7PDgKgWLNWB5rUQY8Rvj5gzcGszWL0TFe9Z02E7K4typ92
F3AjljsKttUs0gQYHhR/52CR6oNDlvA3jvRGBBcuCVkWu7AhYlLrG3MZXTOVgzKp/P8mhguS/Qqk
6L4a8ITt3JSAXFAeHFFdUbRYXISUu9q2khpNxqQ9FMUTTQXe9h3v15tjOi+Vxr19tlmnYN4OAoYF
ubPiax9JCNQPT7nVIvuO9ZXJqLaMf4r5BHe9w0Yyd2qXqYhH1YHkYn3qk0cwrvbxcRFd3gQLqHHH
dc4cSjode6Tp4wfctp/HWBUEkP00eqMJd2Brx5mMlmnSOa55GtCCa/rVAoKF2heDfoiWjSm8CVeS
LNmqpDKLcMAKIH0g3eDVyRdrerxs3O/gA3nL4OJiajcOefOqspxeEePQ4ynImFcEr2BtH4bYH9S/
1kmwlu9GMXmpnHfQarUB/xuOruFOAWkQJxkLXXcw7+Kj45kDBhVln0aooR3sIH1x7kWp26733Wwm
5zsqqaosVcL66nZzUuXiajQMX0ulz0qVh01n+9Mi+VNTCFyWyE45X1IaxdCUMsRWVXEawT1sjLUr
2NHdW8RGNc6ZUFCNZ1WBs4CLv3S3otMAfGfHYXBrhjLR3zfCrGM3xBg6JqABLOdYPGJM35QakWoF
J0M2vxoFCdID6msHS198mwyCuRNmkO/SABMIHZgexhSoxpmOM+XAty9Y5SFBfzpoStPrLhfBG4qE
cOZhDrTWiAYhnf6Ymn5ufjX14+V92j3hGz04U0BPKmOpZhaYlJFWar7d6HejXfmVKsIp2L8bbWRx
JjGMS93OrILC0BjMm/imbT3FZ9VCADcCmvUERujotzKAs1CerTiutB4bCwUH9dOifVNGUfc5c+oX
LEHnQgsdTKWzcmyS+ZA/jveZH2NiEUC9r8sTCWzv8nbth9CNOlyIiZuKKGgNYFWo9DaOAI/kVc/V
WyNK6+fPvQ8ujjVghCkiRu/d47WRzAUezBJKitZDT/gqVxuu1uZFIqd1OST6QaAkywMuLSkXdkzq
9KVUYc+YoYxvaANoOwdyrQi+fdcRbnTiwo4zFBbYWSBIq8lVWfdRSn/rxrcRwTmKVUmKxmwhoh1L
N7YD0/g6r9HlBROpwfkJZ03qbNGYjde3Q3IqRYRzAiehc06iWGcKbDt8v1D/GttPcfynvICkWP+3
lJVv8XizVpyDKGOs1MymLqvO8uskBTWWGbQg+bi8XPvX07McvpGCWnYmO2xPdHBV4V3krvZGt3yd
PRvd8jSKb0XwR7tzgyAC+Dtc8F28sZkBqJYZWh/0L4zOOg3olXIYXcuzIjCAwvEZgHr4t7Sj3IIa
nLcgsRFLNZubZbc7hr2gRSpeE0SDRYI4xTf0LhiirjuAnHiNXh17ggpDK1+15hQK9k3gF3jSPtVa
+zllMxvSrN3BNg6Tobg1xTN6j5dUfYjSuvaTlBwAjPpwWbZIRc5TKEk9NAVzSaN8n5KT1F9TEUPC
W4Jywe0ZnKsoaNeW5vfh0u+EHAwzY0XbF3B9cpRgQWNxSE/oEvWlByUYb4oPjZuiOoYSjrdc2Y9z
I0jiREpzfqWfRjOdR+wrzckVnlrAMaiFme78RzGce+lko5McC2LGtPGssXdXE8U4cQM/+86l9eXc
SzyvqrKw9UXVzblDdniHaYjj8LBeaY8mblBKpCl4JM+CqnVFJ3H/3nb2AHxhuAQetZXFMKAF7/Hd
3Yyzb+Bpr7/7hSaQ3X2zMPrPcIGVd/jKRkrRYYzWUY++1i/d6Na3JhyO5FFXged5jl8BS3YQlXgE
QnkojAZU887iQGhtv7aa6pb2rSGi29tPIc+a8egXo6mS2mSjfn1Qfmlv9SAjbnel3JbH9n59Kf3G
A1iFCLxhN/xthHJetFHyIptqCE3iwp+HcI0/GvSxFuHI7SZYGzFcgpV3VJ8rCQvYSvdx9kDWb83w
ZawjRxPEv3d8jW9hYSOJ5ROba70Wd8sw5lBIfkCBuLs2Qoo6MUbGyqj4OoRqWPrpMyZiWVEB7Sme
IfgD9jTVAIwN+DpLt99he2b6DNQ3c9S9WgrU+uPQhm35mMwfUyEcAdsa/shvJPEVJ3UEmw6RIUmO
qqMVtlFzGD0Zgx+/0nzFlu29MAZarYMLAbQTPy+rNK2WOluz7jn5dVY8zVZwOQbtJv/aG171dwGc
oyyBuD+o6aKzcdMHBi6H7rX7t6Lt64refWCnO+goI0fx1DxzjZdU41znUDWATc8gGWNdB+WKdROZ
mKoV+ZC9k3ZWUJO5AmGZrL3U5ljBAU2AMSjR5dUt19sqF2H57z40ATpRN0G8B4x2HsApyUF+JZW2
DkgbTGJ3xyqsPUyAYsQQwxcgdRH2hu525m0lcocu73tzLAFuAtelhCWwCPNIx3MI6+AFM8jzZVPZ
C3VbYcxZb054nBptAYhn3VuVl3j+gGazvFncpIlqGyVDU9Brtmv4m8XkEhdrnOyuGCBNVY6rfLPY
4WVtds1i833uYIHib26GBN/XiTped736Zzuq+e1M6OQCrfbbZWnCneKPmSXPJfigAR7qxQ8M5KP2
JM/6UB/tw3QQQR6Jdoo7WaZSmdM4QdiMmJl3wEiJI0P+2i110MovcS1omdmL0hvD4MshRT/M0gCc
dw8JiZeskawQt1kENRGBPfAlEXlslHGA68eDvuyaxhPMUVQHEenBxeSETstc9xBBrkdfcmf0CwNa
Iz4Athx0RQxCLw1FzbUCM9S5AE0UKU7kETLlBVd5sBoPVYZz9TQIi/wi7ThfYalGB+ALeCe1C6sj
uy/2fzqBeTdAU29K31x9Knl28N8sn5+EJmjA7voFGtq5O77qpwnvtlagJv4caIH4eUF00nTOcdQ2
SQ3aQM/ky+gb6I1Gn4TqwQV7c7QcOtHUusjr65wjMVdwHMQx9KMa5rbADqgd9Mlrv4EXEyA+ntai
x0BkNft7icEQsG7KKrKen13xTAsHLXK6jsaJ6wkAIN1BWX7jcgow+x8iuMMAGIp1jFOISJLn1rqe
6MP4bxFGWcqoAXwLVCa6Lls8tJ4qrXlRygZccNzgZeZatb8upqDFZN8V/pDx7gYx6muWW1Bj7B7i
tPBM6xsB+Q1gGaqoNgRdErtXiY1G/FUCUIGZwbD7EY9nsCX7ZqR6TogpkXtWvsUhSxs8R4rK0f9g
8mclub3C6IY1ZygVoWGsOeaH9aDcAhU7+J6RCqUxl/QubztvG4+G3UxqNsBL6t6CByajayPbwcOS
giZCa/Ko0QSSqR8yuXxpchIY2vw4KWRxC62+F3iWfd95VpvzaHElA3ADpoXV1k8kRVCdr4YP9lED
6k3zsgZAOc9945Ml2OX9w3cWy37f5EGIP3JHmFiQUXmoXrtNFbsxfRJoJ7Jczo/phpJWw4TTMYb1
F4bzZJ9Ycp6gyKeB0yi5j932rjuJs8r9SHvWj3Nos+KkrUEgOOvuyvJrbolm9IT2yiVD0xqrStlA
gnWXHPQELB25x+jZE68G7/LT73nLs0JcOkSoYjVUgbgBwCLV8m2wgJ3tfBLs114hcXP2eZS6NrEl
OcEtDvsF+tvPyWm5N05a0LXu78y7biVx3l8aVC0lBY57aujukN/qle0KlBEYn815lBFFLYxhYMkW
3F785Ip4xtU4ukjxcldinJEJMtlw8dPJ7XRXlDMITpjNJUVmkU4tBkMwatTekOaktw/Nv+YL44KP
zTmPSVa6FSkyS8iBnVX62nV6Mv3B75jfRK1COEYlOFY8Mr2cWLPTDOxYOb2byTfFIrJAgT+0OY+x
Ds5Kpxx2ATzQ13r1JAKXyPqhAHk0uOa3Bv0P3vrhF7AwmEu4EBJszmWMLVWKhG1YMXhT0DjH8akF
9IDuOgtYB7PV1f0lXK7p5yYSvl4yU7wkm3Mm+ZCly+xAth7Fi/sddcm50f5S3S4qIpEv2a+XnKMf
34Y4xzJppgzbOH7rrle8NKcPIJvzSGj7DNqne1w9zYu//sKwADvWFxTluxFJMk4OkCVAhXJjnhw0
ObE3bmS1L+hHOF4+/wJbdTgPo1Nbn3sWewwQpYH8vPtw+fuCA/6uB3Fycq1iCQvG1aKWgtA9r8MU
FB6Xxey2AG08JU/e25ek1hyMpmPJ4qgM6ig+1EfzkPj/NaQ5nDsxi1qSqA1JKH6qnZscWBeVekyI
z/jWOyGOsmiHuCSkktfGUVfI66fVneQXWfQ0LxLAORNpMPsxbmECS3NL6NWoCe7z/3Bv+hGV+cqm
OWDuBOijzFuBO2v1LED26D4NFqBZYsHE/Xq7D6Zba+A8hWWAM1ppsWaTh94k+aQvwfQF0zZ+d1gf
NGxa7MJVoWHE+wXhIpPnkhBlSloqsyub4Y7+AmzELwW6OhxvCc3are8nhkgXCp3j5V0Eu8vPuaq2
rqlWD29RzsZdRHL7xCOQOnvD9fhIgupG1P6w+xB+XmWbv5umyiTRdWWx4LpC6AnqG/JxBoat5uUh
MGhccTvO7jvYViSXrUxmbLQNCz9oYGEI3+WN7hcvcwBqDyHujGhF+dxkxVQvZS5Fmq7k7KorD5d9
FrODf/bytszkb24XqTJWaSzj+9+f1783T/9COz37Oy/J4RyIOTZVCxRndnlSLV+qXfBQBVagLAhi
5R/DXROJcDsvJwlg+flZs0mP+yYlKJTEknykOjIFuQKeFWA6lAzt9cK5j93EAMRQgEIFSZSicUlJ
1qxpM60oBE0ee47qAaRpgA5WijJkBq2gd2//6r+RxjmXPGvGyWwcdqcp7iHrcxJ0JcLz4jsPtmuH
VRR/cf64bCu7triRyfkUoin13CQSbNH5MtkBbf68/P39i9pZAF/ZlbpGBhkslGJdA/NzC99RXMmh
BmTj5aPwOXv3BrWRxmUdxEb7o6rGqGpN49WUAAA7bYJiWLxVtV/GUUezogbGdRmAhtLX/6gp50Jq
KhfKLEFTBonXoXmn9NQ7xu6Fq8Cd6ElKsG980VcmS0W6HIrasxI5uuy1tSpwI8Kt4/xIZ86kqRdY
/xiO/cEIV9DrqEAtIb7s55hllcLLK8hO7zt/stk8zp/0sTFXdGWmMoGFID06WTgvd7RZ3ctyduPo
Rg7nRSpFqxsConrPMAJHvRuLoBsEaydShXMcaG6azWzC9vSp8uoAAzJJkRTQ0e/tRpQFCZwU3wZn
pLnWrwuWjWVB9S2Amw/6vRHIYRU0rXCgaTe4bBaPcxj2PBVlys6zHjEAB/r25NpFotxxP7c7y+Gb
4fAeNNexBjnZsQZarFdgjDpH0iEtLuPOEbenCE4U3wu3lt1AZw1bRuqbcr4qhTQw+/ukY8hYBY8U
qNN/Dl4mgA/gjSAgg3/4nmH0QPTTMF+ShiIGmP17i3mWxhm5nK1T35aQhkzVTw/FUxoZkeqXQk+0
27aBqb4fenG23qa1ZDQVQsgcaiFt3OYpCfDmRdCnkf6Bx0OUkUtf8o37CXspxqvd37ezeC5qJlaT
AzqQLavxArwNmgnC8r7Bn7/PGbzhND3tmV18H0VjrIb9UcwwtpvanFfxbT83SRvw9HKlrrGKpmz7
+ujgPRlEw5bjl9Z0Uuz1eNkH/sP5+qHWW0K8kWc1/YoCKuTFn+2IVYVXIHdRV33NDp1XCfvdRfb4
Fmw28iYq9xpoYXEZPC0v3zERzNfmJL4miezxTfONpF4f9GwuIMn+0NUYntGuCx90PTeso98KZm8O
5tvkKIfobvWKD6JR+H3Pf15XLmj21rKC2Afm0uI1NsEoWXVlJOEY/3V5/wRW/5ZLbpTsclpaSsys
crmzlat0FVj9LjnA5lS/4U5sBMxqX8+UJRhtsIbrnewx/CGQzYASjpEDpLNr3tNTecwex0fW6QkW
JI9hlEvPlxUVbifnXqaBdsgJ3s6fHQExLQRHgBECAAB3UAAqp5hxbfEaPAayXwM2V7Sf+wuNFzdL
NQ3D5p+qKm0BUwbrulj7k2JGafzhsn77ycj5+5y9ZLpq5E2My1rWvxrjPaWa24u40/8hkzsL4UIP
GSjtxwpCVLM7ruriVoMaDap91Zb0GI9J1JSpZ+UN2EbW9VlSKr+tav+yovtXbCBf/r2SXERyCMAp
lxIrWRcAqh4iKXExzdb65VELwHrqiOTtO+6zPM5wMi1upho/eyV6L/x5dHsX9ZJ7Ca8OLar0lmcf
9TsTTadvpHKyoHAo2lcuLGUt2k7NBdItJ3cVdPnZmZeOL5fXVCSEi02q6WhDniKT1VFhna+X4VQW
gvRSIIJ/k7JaaY5zNAp4GuaUbxJnnhKvR5vm6MaOmkuCVdv3nn/vGW7cP+dIgGhZipHtGSZgXEqv
OkpcTC+4hSPwn4IjgTaCnyXlaJJZ0wLWOHnWNwt3myTS3fGlQ74izi0vL6LDe+vRkkpSMSfSL42P
N1mwkVl+sRLBrWO/cPbjiKEs/bNSsDfVXFh/HSAURlf16NH+wmigGFddiQTt8y+Mfu2ntect446Z
mcz/76rqA3JfHlaXvSlUWMoRDYSitxORfXCnKq+KNk8lKDgMpasPX+ny2GfXSiPqrWa7//4qelaK
O1iZrmvlgvCIfrSPtn1DtPDywd1/Azrv1FvU24RX9Bzk88osovOnAEYYZX/gv2AFt24dIDd0rWeG
NCr93E+V/3bGeGAWqbfjVcrY9RcIW80McrC1dM3VikrMwF5W87LdvyMAxkR4I+dsu4hE3Ty/VaTW
rXpBf87lvbL5h+ZJJ20ro5vW69RrI7vrldvLSghchc2/JRPM2CTWCi2WSH9gPbn2vQrqTjkcjmwC
+z9K4xxT7JQF6YGE/FblV73ezR+6w+A3bnFYDqJrtmjt2AZuzNBYStL3FKqt2hc6B7mor/Mfrhl/
HySbf1AGCp+aAbuZ1ZBY2piF1A7lN44DtLpP7jy5IpBdkUqcP1qWIht1ByrhziS1EVVETvayw7Nt
zgdJBVnNlb3TkePw4iByIItxlb9YHiG+zYiyJv6xOKZ435xNqJMdzbfuHYDyoyZMb1Uhp4dg5fjX
YbOO22EZsVdJ9w2YVK4sJAO67L5t/lE4U+puXWYsHbq8WJ9j5cdH7aYK86hgYx35HyB08EnrigYd
Bakg/1iMQVGlt0rIZXd4Bl/4axDVos3iH4uHnDSlzlpxsyPLcMuIva63R4pIKARiZ6nQP4com38u
nrppbBPm9qyn4YVBvNl+csQb6Aml9aDyRPcg0dZxnsIxSak2rCGcUBRn6WGcH0e5chVRR6fICNnf
sfFIxByJkrEmbaN/6uS7ShZcbEXf59wDZlVk9Gjj+3nxUbaOhen/N//tcO7BaEnamuzAzqH1qvnz
wfrAvDcQoPzkSfg6K3BGDpeopLGeO2bFtgXuwQJTdhPkxxgv0L/ijC6vHXC+f94bs08mCyPXqAl0
L0n73Alj3/7zzd/RwuEffpXMNvQxg4CGgOanfM7HozpE+nCjFgNolI66Urv9IIjvIq3YEm8sTpMk
dU1ZiFKaZxlA0cNXgUXsdt2ccz2Zu9SkWdcNZscEtD5qbUGCmcdJce07zaOR6OVhFxBU20hj6m7U
kRQnaYoZ0vpAxmSuGS0vDG7bzNBLRW7XwA5p7v5Cb9Flf4SO9Z/lpjGuAUDeZpZoR/mBUYou9wiM
HuavvelKdBMQ7RrnJ9bOGe3yrf+HHtL1thUN9wgyF0fmHEU3kbbRWJpcXRf34xN5AwVjcxyd18Oj
i/qlBFkmaK1+Xj+jz+SpMOHPq2uqulZY37Dh6rr0mETxlVS0fpzjqDMlMUsLR210PuSYxhLVDXZR
jDZ2yBe0pYzkjVxh/ZynzAhUr/KL4xKYXvFUeua16bZHM+xujM7VX1nlTnxX/If39B/e5C1ab06C
WgL10ijwF6xP1M+eUVTwHUzIhEbE7voMATouXZFdiuzmbZ83Up3UkQhgrbGPKeCb9KAIiT9iPmYs
3rwyqKncy/6F20kN5ONoTzB0E0MQmBnku6DW2VwwPTLRQCOyJ1XW0VKFhQXOhb2TwRnnkNh13zUL
ygpHDKgDH43Cm6Az4ah/FL1s8wv4ThZnmbI6V3HTaX1QMKxpNAs/jqes9NWwCKrI7F1yFHVD82fv
/yIBCOk4CoZheFR62hqp7RgrDVTDZfjW3deawYgC/S+Bi14OjhDrg/OW3yWC19BSsH2Oyke6qWsx
uYpxz4D6eKFA38wyRyn6ZhhgI3lokTeKUBP2ldyI5OJcqvVxqzoDoD5mZbnuZ/matNLwVc86etCp
3p+k1boz5i51C6Cd1G5hllrQjAlAEaWxFxgt/x70bgG4oFgQ27ZW8PsF8ik95KcSY67lkVEBCO2J
6bVJlN9J4gJiZzpk7UtImk5s2DoLp0+Fa2NYTUUXp2iGfPcwgsTMUCzVUuR3M4aD2ZYqBTFcjCn1
/q7J7i8fdhZF3ymDo25blgxOUJ4L3agoDgfG1INhcWbgo8eWqytK4g12IcLg5F9evi/cWRbvwe1W
HpWJAmx2Qke24itucgIrSRh/ch6XzK2ulpDB0FU3xU0S+/ptLcjUuRvH/8U7toooolv45+eACBBc
yWwX2Gsya19rx34t1+puMuaboZD+uLyq+7t2FsW5t6qx2XsXVtXqX7P0I8kFquzv2vn7nEvrV72r
8szqA3u5MdAuWv7ZiTjD9w+U/kMGX6jXZ1miPSE0qOdaCzRwMrmylA9Xpp5od1UuYchoLj/3ElDU
pTwnn+rOKf/dWNPbjgHdQzHgSHVD4+cmx6SpY6Prh0DS0RF4rSMPHAT2v2cUOjA7TBPVbRn/97NR
pKCdKx19GNBleFsvJ71MvLbxLfvPywbB5w7fVcERA0mAAfIsnvcnt0pQz+VQJf8rR+DuMbdS+AkG
QaU/Z4+YbvWIrg1f1LWxZyf6Ripnh7kJ92xNBNp1fm13btkfbCKCs9oz9q0QbgnHzrbBojpSNPsl
3kRxrBWRc99zuRsRPKpMMo5NmyvgAV/ARfsioX0n821/SHzlxDgkhS5+f91MIFxYMoNO4IJJCXpu
UijrEBA9mILa1fzH+kbP3PgA3HEZaP6qCw6lo8BG9hfyLJX9vsn0lFnX5gJtQ0H8obuWT9/Jd43P
lHgA7QnkQ+aJapsiPdnvW4ntAt7TohmCkiyPejV7fUVfO/lfokj+3/jPinF3K4CILLPcwwyzDNdh
TPsf6vnx8uLtnWNt4624Rs11ljSCSEaDccbz7NKo8wkECU8davknkqzay2VxLFa8C5uGBthvU7dN
hZ8g17XJWiSq04BMV2b5RIcEkPQW+mzChYhwo/bMAmPPP2Rxq6cDRiZpu5QGLX3s48d5FWAliL7P
xUUpdjK9LUzERVq4Tv1tIYLjKxLAeaEqMztVatc+cJw1KpzmpStWQc1lz5C3a8T5oFgG86re9ghW
6eo7C4nmsQmdRkThwD7zftsRKwxTVTHuyvkFVcNjaAPSpKCd6iBW7MIlunpFV/2g58VTnVmRqiaY
J1h677K97eoHxFfcyxxTfffwpWuQlVrYI8cickArdfYMvam9pFrL4LKo3VCFFAmsewaCr8lzXa1y
XTUWNbtAOtR/ySfVfkMvlYI+zCw/+2KAMRhc8YKMhi91v/kIPPsrALCHlvq7AJmXlUwyC6Sf13ak
oec0uWY0f6zs+C9Lz+9EcfZYy1JBM2bwi4aaUjmD0QnQz+rVRP8ULOWuvWyU4sxSoVk6JBRKDaf1
9Q2aENzfj2s0vSonxauC6WB70hPyjaNzbwr2cddkbMtUHM02kcax3ze+XZfnQUnQahTIw5de+kOr
b2Pr4bJ+uwd7I4LzTFJaKCmyxCFIVgtkx8bRUYvfSAHRlYvRWA35n2Fyfn12gPiQLCOwixLgWknl
p9VET5hBROa3q8pGDstANqu1qrLWSypi73DSI4e41RFjQlH8x3iaQK0ZsVLBv0TF/m6GG5GcM5GU
siu7OR2CdFJUH5NYtT8u8596YqefqJN0oTKU6gE8DGtYKJXiX967vYCpA+Di7xSH8/q647R5WSOl
Kpc8BPWgW1dqkNgvXSNY2r2V3QriTlumGXStFADOjnKffGlMHeM8ptl8vKzOrrU7qHxYGkbW3mGt
LXYva2OtImMrqvt46G7bGRfzYv6NOKMjidcMFbBd7/C0tK5A9Z3iUE0GaImH/rqXYRpOJji7u5uz
EcPWdGONZTXmiZHgVlLoTUQN1bPkZ0l9II2o1re3bFt9OCeRa2U+DROO19wfc4CZkmCighvW7v5v
dOGcxDDMXVyTcgis3Ih6NfNncFRc3vw9N4uqhGkpOKb2O+yZacrkVislZGNJJOu3wL90W/2kyLU7
xdRNK0+KU0FOs1v90hVDkYEvZuF5hHPtK+69xlrIQ2B/YE9lJV5h0qhhr84qGApEg0j7Gv6QxmPG
KEs7O2kNT8voWBjCLSBNIvFjDzuLfH6zUeodWEw5q5rtQCnF+mJjjjvvQwerqJluX+XeIBeCVdy1
8/MiWpzXtRmddMW8rlNr3kBQBFYSPAEfF0OQ4+7l61vFOF8r14OhFBp8bbx6RnzQCzddXkkf6qLW
2F1rRw0WGZmBf/kJv54uVdrJuAzLRe9qypeZ/EbMRTc4XJ2iGoA4407sYC8tkXIIwDlwbZRVgU5+
+TTtrtVGAndg11iem9nEpszrfWUcB3u+SuVQH8YgUUQGsH+MNsK4MARuU8ucFDjUWXEbxNz4vp1c
5eGNxRXlVNGFd3d7NuK4YFTlukVsGRfePCHP1gBMClsVLB8/0/39truRwXkGaYzN1RxR6lGeLMVd
wxHM1T2aJtGH99d4Ar4ZKNIYHZXIR4gE8/XVYVrzuEd/O1LoNZz9/lb51h3RYo4OlTTKU9csMGlC
PXISSd6NImeN+YcxmuulVmbFEGjScj9V9mNv9a4cizqldr2TauAcy3hXedc6r/ZtXS8J0697tUEO
X98WNHHxlJCpT4suuHHtn4KzMC4E11U+LMZUD8GCQcWyBajkcVhepSoCuKXAC+4vn20z9w5OPb7G
T2hVDhivgqjhyxI/Ts2NY/xOEMa98W8RnKNtZGss1hKNwmpiXTddGqjpKFiwfzjKZxmcj3WqIulV
E1UeowtY+sxgXijrqnXHQAnEM/b7Z/ksj9uhVSe4Z1Ocs9bOqZdmluouaSmqPe5uDmZ8bQsoqrbJ
P5C0Wd5LRgHbXtvW13uwvMrjiUxleNnp7gb4sxj+7E5GvqJbBYuHlrkbvcFzcn5tt8SjtPEM+6Zr
3MSRfsfuNjK5u1Xb2iOVB6i29IOXtBKgaLV7qtfPl1Xb3SdgISBjVmXT4d9daloNC+kRe9vmpYxn
V8n++B0B52cCLiRa86QlVg1DGMC2Nb4kyuPl7+9mKY5lWAD+cyxUYX7OxvNGobkjIStSUxSe4+dl
ONZOCbYdUSV9T5AhKzLeB3DDcPic0pbiTDZNBdEpdtwyIaAQGgCMYUjXBvLZy0rt2fVGFp9RjotJ
upTJymz5WdYwiaUOD/YgJEPbM+ytHG7x6gpJZNHi+sfqOhImZpJDwXhcHvVnYDFhgpRNB2rH6vQL
CDjM4/Dp7FY25/Vsq3eUhnm9/kTQQMnAj0d3uu+B8wmHEf5bGMK3yL+Vx3lASy0lcyAtkpkBXQXN
UfPryEC5R79j+YwYMWPfXoAiorIGZABv/myYrbN2ExArkAuqp4RBaymfpPwFUGwC174XC4FL/EMO
lzU1lmHPtlnTIF+ey1yL6HLE9Eev1p7SiRzhnrfYyuKyp7VNCQhS8EicVeVNXFRuTvLjZdPffdo0
ZMu2bB1XRhzrn9dtUBaDkESh4Gic/eU2OSXXbLp9+SiyiH1lzoLYBm7u8bPmlHW+opVmmv0if43x
THBZlf1TfBbAWUANWp9C1mDhuPxKWtjjOA3/bmDr/0Z9FsFtftb1jV70Ob5vPsZA1lOVe7tXBXrs
pXaGwgq/OsrqSIN+XiiyzMac59iRtTFP+RB/yBZ6yGc1iivH1bXkhU7z18tLt7s3G5Hs983eDPks
55UCBzhUidsUf6X0NwpfW504K4uBhUXzRUXrhjy4g6oGUhKH/00Hzr56PZuazEJtxeweR+u5F5WH
dnunDEUHugAq86hVct7bBvxItqJpI9AftFcA1kSYJX+mBt5AVb+JlE/5x8sK7Xq0jTzOYycOGQa5
gz0XleaZ0uzGAKtUypP1OwkxOKTxjKOZCKl8UqIsli3RGS4tUQ9qXADr9/WyJrvmtRHAHZueMQM2
IwQ0NvXMRfqUJn0pODX/I+26diTHkeAXCZCjzKtsVXVX+x6zL8JYee/19RfsuZ3SsHTibS+w2JfG
VCrJZDKZJmLz9MvIAaBoIqqErUJKUWLOYWOgzaSXLJUUP0TDvMkbkFbt6yJtXuIrQYydQQyKTyN6
QVpXuBddeoGnSENFXnYz2SaYI8mJDjqGTnuQvv9L2YyLa8xOaES4A7f+Ocig7+iOmXN8Oab2fH+r
fYsO6oEyqqYet3mc2tpV9CAjmYxcDjqw2GJfW7QzMSo8N2s01cG32rgnzqpVHmtPOL6nWkNWwhhv
1JpalusZVlgUj/nkj9FTlT/tr+Smj12JYP0RCHxBU9KgT0N+ykL5uQiC0Iq07gFtz/ZUjg+dPnPS
5TyRjN3IiaR0cwQDrdPkc4T51MzoH4C//FfXz34bmV4w9O8pl69XkrGXVBl0NHZh2xoDbWRVmH0E
oDjvYt/0U6u1ZE63qQekMrsaFzuoO9RutsvOTmt7nDjlr+2Dd7FBJhqS00nIxhxmoQIdhw4aLSfK
pEF4EdG2J/kthx0frZFVT9MUhyz40TkmhiIsECm502PXWKJk0a77DDP14MvcN0nOMrKjo6GAF5eQ
4HGQL7M3xM4UZL4gnuXonzF3/IphFFRCRVo7lw3mGuvzFhVfDS2bSObksWwvA288f9PdryQwF5cp
ZTnYqCAhq89F/6BPh/2V2tyg1e8zAVJODG2eBhrlzXckeTHM+6rg+Ifty34lg/FBubIAtHBAr6ms
gxEEwIw24C9fpgxAubT9KLB5Y3Sb7mElkPFIdSAGdTeZnUu6xEt60JWBOEzVRjfXSxD8lOajnAeP
/24hGZcUlYCm7mO0ZmchWLQAQ6ZBL96DibdbjA9StbTJihl+r9G/BrorkE8Z73riGRzjgSoVCByd
keFNVg0n4KN7YTh821+q7XfSan8Y7xMoUt1qEmQoCalBCYjJmLpClkj4PNTSqamz+zgDCkUeHxK0
X/GCDmrSV/cvmno0gAxI6LNipKO2ksq5DnNsHPWUPdB6fEd5i37NPfwfo7HivkAWImyshzIpY5wx
rRMsSReB7CcPvlGTM5kNZ46TyVKSxOn13J+DjuPpN9OnKOj8rS6LF9b2SVGoaLx5645ebvtz5KR2
ehRv0U9kG5yLedPxroQx7grk7XG4hEg3BsjQTv2pED6R4k6sOF5r20gvOjFei0aU0ZyjLWtBq1xR
lYcpDt19I+WJYJyWOusFyFwQZ2viUWjvxvZ5//e3j/JFBcZHKencRrIS4Orov2D8u1a/lTNn63ki
GJcktKj0zTlWqAO6xuIGE6rIhfUeNQxDxIOHAAGX8UgDMAPN1Eh6t8iKm4Q0h1SuLcytftkX8z+s
+CKHcUtFrpG6n9AhN4fVI8BVNRuMggWmBYXBRzZutmRj/Bh0QwXap2Rwa1X8GPdlbKWzlrzr0r98
CuM/Sm1R4oB+Si4OfqoBIKhI35MbUX6LYMMmCWVruVGQQTdjAFrNw60y5VZTtu8ykIsYJnxJxnHM
Og3NrZ1Sfw6DKvPLUjEcrUAhc3//Nk+TChsxZEBcIG76MykS6YEpKDGcEAECb9GF4DAR33MBE5Tx
NKR7JPAi/ikCI5DtUmcoYLehPqMWOrVqbRmJOv7MFbPj2MCmn7sIYyEI6mFYjBDVf3csbqIRlDCK
JS9e0Yuc47W5bis5zA6FTVcJpY73wCzOPgBwb8pK5WzNppcgBJ18GAMyDcKcrDgNzZ60cERAhQXK
o1iKtlR2mpUTQff2rWB71S6imC1KtYaWc5FWqlGOV05dvjhVkNjF9K6aIXRCcgnpWENmmxTjJFCE
hWZi9QiYWt1xfO0OtWlRqqDcMx0e3vP2Gl7EMZ5WMoUScHopmnaKm6Lxl+CB8Kh46NpcRS1o0SWq
SIDwxo4OLEY2AgMZGmn5TUFuyfQ9J6aVjK+1/FWrnuPm4/5ebVreSh5z/xnpkJgKePxcIS6fCtX8
2gnSe7zcSgTjFMLeEPNAh5cr1Ke0fpXl20A97muxnWECGDyYt2TJUBVGjTRMi3Ea/hv9CED+BmFl
h1oRffP2itWdsswSfMohqTwUr7zn/OYirqQzGkakNZo+h4Nd0t4xjOIu1nl2sWl6yNOhFRfd41cY
9DLQzdNKg+lJChpp5nOmTQ+kGjgB12bzNt6CGJfH/4jElhAHiRTShMSzq53L0amAC0txo1Fre8bd
G1g0lvw/ImcaLl4Z/UUqW0wMBHla4Is6V8rAGgiqCeQGEb3mvW02AKTtfO6E7eZyInEDz4HCF2FL
X6j3Lpg/xQtLfMw/9B/oNNVwCM9lYtHqXvFUOsIx/sox0k0zMRWMDhqSLl1BEpSR0Tdpgvfq9A2N
pkcxsgOfQo8CgEjwyInY+T1X0a1XEOi78PzB4DlQgJibRQs1gMCoeAXpzzImW1tfsImrPS+2ivnl
0OOxM2+puBZHd3pVFVlq0iTBiHXt5c+dcWdUDmcNt/TBEBxKlmjVFK8adQelTut4ggDyjNYoID4L
QN1UfIrgTukmeBWMLX1W4lhmZBS3i6mMIS4JF6vLJzAW8wjtt0zRQNcxlk2SoBATWkfhGE+dDNcV
ST/jyWnST+rMeYSwQHxvCay1DObyT+quihYTMopv5c/uFpgfJ9OuFct8RWvmsTuHnsh5IW4u3Eor
JgbIIhlEBQXCNFAU3oSowoRG6u7bwvbC0eFmhDO6xk7JL1U8Dm2H9ELTE/S/O6STbYlX7N0WoutI
Y6Cj4qpjG+3mkmmMiMyE7jlTdQDT3S3csHkzU2LAMfwtha7m6th0VafEyJV06OUHlTMmPM3gPtAL
W56elfhrXDkJAG5F7nzJ9iZdxFLlV2IbY856QjBZpcYDgC/awguqtHaLXNV/SM14W1RKiReX3tkF
AlKn1F7F5aNZO3rbvQyhnL+jy2y9Ckx4FSd9n8gprDSZPrbGvcjjgNvcS9UQFRNZXJRumZOmKtWo
xSJK0X3VOLU+24Dqvo0F4x2tMYivFVXHc1m76sfLwigWcIUjtRbcdepfZvekJJyrZHPjViIYN6vP
Ul7KtKOiBqpHTe7ilPfg3+wGNdBIhFZhIsIrMYsFpJkul0pcHIPX3dKBKkm30OMl3FFYiPIhB7ax
rljjY+C+p4hroFeOoOcLw1xsWbKttFqLU4K7ufHy6kuQz442/Cx12d73H9TpsVGHoRM8RdH5bwBp
60/rX8y+a0cRrSKaNpme4Xca6E1Tqb6Lim52w75ULMydKBwj33ocraUyWzdPLRJZArYuWQJX7UQr
I1aVyjYGlDn6bT0lMPkOPA8VQIca++Kr8lpSKgnHafCMU+F1h94TfD5M3+blgpl0NF6oioYAnLlc
anVe0kaH80qO6gnFEYrJ4IAsmNZV9VPHhSbaOsaAmqBHGEAMV80eYhBIak+HGbuchFYqdEfwnh/B
V/ye7hgTs0cGcH6R0mB7Nxct0HqjSHCQRe2claN8U0WF6EmRsXBeYZt5r5Wotwti5YnLIVDqrplg
8/6Crutf8a8hWZOLSNThvVe2V/C3YmzDtZEkJaZ2UMQQ1fimNlrd0UrEBDlyAvtHbNs2Lkv4pvda
r86Q1FiMaAGSPsbyc3qubuhoJjCw0UlOXoBKvy9yyzWuV1L581SrdS9rYQq/lS2VC6CVm0gU/X0R
WwdrLYK5rXulmOuRZAA0U5WiteMli89oV2+6E1HjfLTjQoy/tyFp3XLW60c1mESevWzVGtafwNzc
RlKh3XSGF4lqfUFDXRW5Q43SRheVoSfPgWgnaadbWaDJ9thOn/I5RE/9/jLwrIi5rkX0VaDeh+Mx
iYmFTh8nSCJnHGeOGMZhgiBJl2iOFOGRLJuYY/9zQ6MAYCyBHvfOnP+U1ZdA0K1yvhnwoN9Xh73x
rgQx+kwxgGtIWfUOseQ3Uoj8tadkep72XespPtgBE9PDa/LKw+hiFvJKMHPV9qEezrGST47e+0p+
nIhXBpxmMp4IxkdjTC+MSVgPjj5mn4uwi8HXOoG2jDdjwTqyK12YuB9NYGQIhnZy4g/o5AdReOyH
wNfFIx6gcbxJbNa9sNLY51kNAP9GNzVweXmzm7u1LycWbh56zdVfeeDEm2toqiYy24D1QBL1T0OU
Ky3QqylAhgdBV2I8Ju2TyQOPZovovzS6CGGLiFWsj4iIoFH6AcTnhPZR2K1XfJA949Dfh3xiHsaZ
vQnEyCNSEpqEly6bsm+E0sBkYDg6xl+Ao5Kd9nE5kDv5ZaKoIR/a5xl0n8Ddsn8els+cA0dd8SoA
uxLNHDhBCZIyr5beSY6UDbz0y0cQo9j6I2Vj636YL/vytvZvrSlzzBL9b02nwFeKB7Vy2opzMzAh
5ZVGzDFr07bMp3wCw5E0f9S66aVRlVMtYOJS7u1YTA56K3rv0QrRskKQLkbj/59WiWYESqM7AtN1
Tu2u+DTNR0nggrUxt+p/FbtIYa68rIePFlR1gG8079Wf5g3IwO91zKKBCxkEPWXEpQTfcvsI8n7r
RXdzFTmoFcolRa0MgJzEOH03Ybbzx6LfmHHH8fs81RgrzApz0EYi9w5IKi1lGX1t4rHX8EQwlmd2
KZpjEugylZ+l4k5PnX0boP/++iBd1oo1u6wa86rF7/dg98lfBg0QR9HHXnyUhuO+pCs4V3obr7eF
cYKJMDWgq6t7Z7rvnPyu95N7KbA7q/ck2zxRgELRGg8174rkWAPr6EOlrTuTpIPTjTe1/pEili0+
UZ452sn7C6kwT8Ip7HLBVPrJMQvL8E0kvwV3CIEtqfulI97wmnA2b8vVair0e1ZGXlZdLeX1gGFL
d3AWp7WDo3pE9scvXOGfVq/YM6wwnqKelV6YQhh6EhF/iYvXQdBela7h+ECOsbOlmBy9PsagYQ2z
7rlRTgmP537z9zGpjzqIYqLqx1hg0zZNKLxZYOCV0VOcPnKMgG7y1Wm6CGCLvn3bp4D4g62BZxKb
gpGjx+XR9Esv43Ksbl5JK1GMvbXlnOlSaQ5O3j4ZOlrVwXFvGC/7Cm16h5UQxshAqS2EWQZ94h5W
Xff2pDpjFIPxRYlSa2yjxt4XyNkhtoYJvqZoKYEK4fQm5sLi0jLFjOeHNk/qSin6DauTowVti6ww
jLkFwprsksMbv+lzTSfBPF7OhrdNzF0UDyQYunaanD6Tn6pM9cbB+AFs5MP+ul2xsLw515VSzFXU
G0NUFUPZO43T3c62cNuZFpjE7fIR1LuH/pP8Xb6XPeXLfODhJ/FshP59tZz10KnAcKsGRxjR6WMV
tdD5/VBF/jC25KOWKN3ilGk48kA9t1cWOTgCsAM06jFydYBuFahBgz88OfbjmYyvasFZ1W1rvIhg
LscCaLq9Tma8CqTJA7Db0TQNjjVua2EA7EpFD7wmM1qg4yoR4qYDJjxgXWrDtAS5tDAdZO3bx+Yl
iDmav8UwmiRqWMhjiGt+IUBPT4/IT9mBeityx8I2XyF0YudvSYyPjcxcSIOk7R259pLBws2Eh0jg
FPmx+ynZuOMPSvLvlGNv+DrKTYNWdJwgmiy5kE51Up6WXrVIwuuH2jb239qxt/wQon8xn+AQVeOj
MviS0WPyO7OCYrBMgZeF5a0le8cDskaW4D0QX/7snOi7Zi8W5atXZjA/ghLX53IwcKyRvefFKsjJ
MCcDvIj+bXjRD9NNK1g12rBnBxhR5/ReOOYf902TrWD9Ci4uFsPe+kGvNKDijTVHicr2UwWEpmMT
aeDJXUTjawpEJE+a09ldJpguclGyozeLxjGhbcV/n3QWA65KkUFSdCQ52r7/gSfRpyQRb4OKu6Pb
AcJFDnMOSyWqZNC19Q5lOKZoosFn1Wlva2+84dXTNzMcQKz420ES5iS2xtQAh7BGbqgJtGet7cyf
oxLnxyVK00+NHgRnYyizxZfzVHqoiBYt1pwKy6EL0H7fZ1/qZu5Ka2iSRnH3t3zbG/3+MhZUtTLa
vNUnOD3ZGCwhvp1L9C628aFJQ2df0v84QhdRTJikVUumjgMsWn1cPNmVboCbH79KTyOFUr2RJZeb
WNoOLy4S6d9X92ElG0HRBDi0xtlAj0Z5xhy93aOXWrT4gIIcu9WYwLyR66wA9S0qJlMFhA3pPiPE
LmQe+iRPDBMyLZIyjWVLBqcCHIQpfp3Typ7mT/t7xRNC/75auMBszRD1O7wPtWM4nLvqO9A6Oeec
aw9MnFSPALsYDPFXppbOE4au9qA5Gh5O2kFwpM/7Om1mhlfXocIoZUQLUKajfsCBX7z4CaQR6Baq
/QbTixKI8WhPVPXI51TaPmGXe4pRs8oquU8iBGXGROysQaPSMCt2GCV3eOHznr68S5GJYRT0fYdV
gPtXuV88MLO+Jl55ioE6RFzhvNiKXd7X6f/T/EWt++q5hfoaIAg0UJGzrwXA8ij9Er1F8t1tdwRE
hhfXlu7SQcn0uTvzWqI2LXQljzkGoTQQ1FrhtzB8jXKFfCuLtZcro7dvNJth50oMYzOdnIVACcAj
SJR9Pb4XC85B287ErAQw1mHOSRJ2ZTcge6rHVgvOLTT1uINtWNGh+zk72SFyQdfNKSRsq4XWA0VV
aMjOrF6tzG0jBEbvKGP2rWjjGzEa3f2V244l5IsMZukkAsqlMs8HxwxzL4hKpzMm+EbyrQGcyRin
nkQEt4jgvaKF83Sl1+m1MV5EM4s6FhBuBgJxdGGx5Xw+zv3sqEXy2qWhV6lonUuD56w1nzgqb943
K5WZ0weWMTVVqLWoZ/MedNKnCKylGOSgVNYxt/7L05IJYGalUQNzXAanGDTyYVb0ya5hT05VFaOV
zzqqKdMSW30l1nZb5T85ytKf31tkJqaJtLGXiwwnfvrUHHUU1S3BbnKr+hiAWDI6iAfzZfb7Y3LS
H3gAbtsZt8tCs62mYMMzFzwEe6f7pIE8s/Ujp7opfsre5IOMlmPJ1Fp2FGXxENPZaBJCkDeQRoAe
d4eyjNyu+2rwGrnogdiTw0QrwH2aJdQH8HpfUFcPK2sqf8by6/628ZRhopSyT4A9Fme4BJPWKkLR
auPCJz2x6/7HviSeOoyPCeJ4zBq51RyTfOjKj0b6lPUv+yJ4Pkan37CKU9IyQoBXIuYiFhJjh/jU
HIivuKnHm43mKcN4lCHJl4GkSPERlToycpqL3F7EgNN0xvHLbLtWLwtGLDQIkXMTsIGvRnXcXzCe
GozLGONYKkODVrbG5AiAvd7Si+J7mdQcB8zTg/EN+jDG4aDCyuY2sIKxcosg9v+VKiwzSanUdRIi
R40Q9etcPLXxq8FjG+OcFba1rJP7MosCDU9w4BOQ9LbofsT1eR45TbacTWGphsVYi1WSwpGG/a2u
HPX0eek/7y/WW/3w2reY4G5HocLUZWZDYnS0zD1B1Vt/Fu3wQA7BUXRTN/L6z8ZROURe7DeuguZ1
+RCd84fOlxKH2znPtLv8yi7Ivz+CTQ4leiajnaXpERE8jYbXtt8xkGh54ewL7a2KobY54Lwxtu+o
i0TmyUn0XCzQGYWsYSI2lgSUSKA+gS9H8s1hjpw6z89qF3IG9bYfNis9GUdOWm2shpy+qR+Lo+zm
j4YjHvW/8DIETUn90Tzsb+52wnklj/HpdNqzX5R0cmh7VuqGj9pxejRt4Sn7OtA2Tyd7RL5mSqzx
NPK667ZP+mWF6d9XHrgJQQ2vmljhfC6cPp2fjBIUKfsKbj5qkFUXCSYS0cDHhFV1XqXTRHNvAHN2
BLWzWvDLiCR0ajJ8qIyB09u5qdJKHOMkq0UuwjApUIvX9fsWHiaIAo7z4olgjiPCUJ0iEuE45qI1
J3/Fk/dvlgxggn9uizoStO5XOgx/VL06fBnrb014K1TLeQxf90Xt6yKxwIiU5I3oGay9CL+MPTLm
8tO+gE3/+Hs/QKX3py5SKpNca5EQzMcvWqtaI/lRCDx6EpZ64pdzWklhDhEgAjVBA8DYWxtLay2H
FEAD5dHwCl/gbA5PIebM9CboCwwDbRiF8mMoD6P0YZge/92a0U9YHcsl6vWkA4SWQ8f6y9M4PQs8
bKttN7daMSYmMhKMGSga4tX4g+FPx+TecIJD+613NA+Vhc+8Nys71Xa1Q4wbGMWOZMCfGpxwtoaY
ljPs9JSA+HOsrLoEcWT7kAD/jk++SQ3s6vJcKco4hDYLMX+Gvl6k4imtYuI1opV8ROXGq/z2a8hr
Zdl3dxLbsKx31aCoXTFgXn706rmqrdZYnlDq+Ks1gbk4jJz7gzqbHfXYruVEmtq5HUqagogP0sF0
ia9iB3nPKI7Vs+3KU6AK0QgSYTxvkB1KK0vuM5DS8rhCeGby9nZcmX5GtBEYe3iED15zK7uoeB2B
Jx/6yAKjWzn7K/Nnn6fb//AeKLRJaODSrrg+R6UEb6OY40Hq6NZwpHS0aIHDUyR+/oc42/89BhdR
zLGby0XCEDVu+2HIX43OAzrZz1LgvRS2jeIihTlsVUCl9G/ukGJO0fAwOvDBS7df8spFDnO2lHnp
pCZA7wylLNXs2teO0h1lgUW3oh/wcs7bNniRxty7RTFlagvUa6cMygcQUjlKqY3oSZM5+bXth+lF
LTZBodQm6u4d5ogp3exyoHmgGWWOigvaxdGITU4oQytHYYDHg9KcQ1WyzPCx6QdOAMbbJZaiQQrq
tBxnhBODR0k7caYAEGbTNE9yKiWbN69JN/3aI2HmRVcUUcUM1p+31yyO+iLN6Ias0ZKYkcbulQ85
GKwBRhZ/B9IlR73tNbyIo39feYw5SMWhjFAJrFIRZJ3P6KKwMPbo7F/J9FzuKcWc2zApDSUiyPSG
wzI6Zqapjix1oHGez2if/LAvbDsou6jEHN8C87tGOWAFjaLKfTOdMYuihQNHpU0pqgJGMmyTcsU3
PIOwU5ECeL2xac85Jti6iEtERuOuq2VbyWCiP3CeBVlY4+WafzA/mV9LjD4jBHTGFwAB0FFhzmW4
/ZhayWPiwNaIUdwI8Eg1dNt4zG6bY+7mr1NoFQfw1t0NLuWaRErXemcjvLqSTdd7bYgkSEcjxhWZ
lWhc1L32XNoLbVwcndBO3OTmHw8RYdfQCboSydi+HuVpn4rI0i/9aE1zi+bxAhkbXjvh5hFbiWGM
fy7NqFsaHDHggNtSkTuJ6EqxzjnIPHtkrD7TlnKqc7h3vRhmwHRFr2MicUl/eLowV5Yh9HHRC7AQ
mnSU7jVftbsH6UY+lq1Lg18EhR8Xzpt0W6YGCjQ090uERXRoNUUtmgZ1vbAMLWM8lsCtI31u73uN
7WqU+lsMe23lqtb1Tbugk/XUOaANsfEMAoUD4qdvE4qHAwKaylc+70vd3rWLUCZJY1S1CbYhCB2X
+769TzJOfm3T8a6UYjxI15VLhpTM5NSKaPWDag3ZsY7QRKlwfAdnk1j86kyqgdDb6EgSm5oXxMkp
0+fvRFzedV+tFGLchFYMfWi2yK5KAvCswuYgyJ0fKB1Hne1IeiWH6rtyRwPAiru+Q5c4huHuJsx2
5CfDqX3TVu8Dq7GKCV0U72oRX8lkHAWquMIEQBMcLv04VJ8q6Utr+kbJAzPetjlMkKMlR4JDZwLB
tBXDpRShmql+y9q7VHHeY9O/f19l8i+LBMSpeIC/W6rz0j+0vJwf5/tZQJCiHpoQk/C4FbUb0v+M
5/fEDwCY+u/6qMyZMUe5ihfSDo6seUpxMnhlKN73M7dsn44iOse6yQnGQy4cE4GXl9wOWVca0C9Y
GW9ZLUJrinhYjLZoy3YEVya4qpUfFWDY1pyjsqkOURQZI8YoO7NcAkMqycs0Smj51ZFlFR5rjQNh
ti1AA/0IrFUDGzWjTQJ4kdCEgIgAIe3nSPx9e910XeTy+8xqZb1Qj0GuoAahAeA9bjxzIa4qLe6+
mO2c0UoO41JyMoHkxkSBC2gVJ+n2jRHrrjjo/ngE9fm98LIvj7dsjDcR0I9lNBNyAdr0KCe30rv6
pFbqMAGHCmC5RJNoMxZyuJozotbfG5xUHv2NqwB4JYMJN3DOh6ZTerSggDlHeBoBgVp9kaTjrPNe
x9sOfyWK8YrzJPSJSdDHDX4TgF5MN4Ec9pYEMKfMyPx4mJ1lkG90pOAGsfEzIT3P4vdiBKlLM98O
7T9E+vgVm14+hy3xzZURyGKEBHwaVzdmpDhNnDpTXHJsf9tVrOQwAQga6ZI50AlN3ozuBGT5yFHA
BuECU8ePVG4+cfOsaeiTN8FxgIiAWeVhrJsknHF9G7Vi1f0IUNnCaoCRtW/722pd5LB5PZDahQUx
YDg0TqUNrrUdebqr+8nhnR5wJYxZQz1JyIKDgP7oRUgf+2Fa7jol5URyXJWYa0lOxEWYS5QCaLYo
slt/OuholhJAzQs0fp60zZO30olxumjRE7IU6TVcIaNbPOAKuckfhxuKPwxeisMC/qDoMTnzwrtN
p7USy/jiJhxlGZYDp1IfpuhFAlvWvmVs6YUTDPQtA7OmVyzbZW0ay4T/nNKowK/xJOuDq6RunB4E
kAHsy9rcMgLmVxNwdzpwaBhtRnNs1BHIRFhEOoclWelfgl07gPpy02dem8Zmo/VaGnO/NHrepFol
4QV4X38JgSvi0i590B6GMab/QIxz1vCefnqPjsAxwWPakMQrfmptrivBxLCNozz/gitEH+stYECd
wS98HknElnmgqfG3MOYMKFodmujaAJKC8rmWbiOe2fN+n7F6Y0iSqq+A1AAAUyG4FXgI81vub/39
jEGgAyARQHKBM5wYlj4FbiSqCDt0e39TeGowlhBqBZp9TbgKYpxEwTfGd1UM14owwYWa5sDjDbER
o635NMKMT8od8Q3UTnh2Ta8ENgZYi6InehXM6m00K52ERJvsN2jX6A6jp3q5l7znJlzLYWINUzSE
sQCZO0p6+j2AjA+5ndpCZc9ODgAbXn8+/bU9rZiL0JAWvRkFeme0txG5N4y7oT2HReFE85e55g18
0O24lgY0TOA2AXCYbYEp+rQuxA5Pjlzy5+RObT+byQczOL7H7H5LYXtcMHSaowOnoWaX3irGYMty
5OyL4CjCDj4paN8LdFnA27WtvTl7wJZZMkHzpfA+vwZMQ1UHPhx4M/40O03Pgh4uvXuLIGZXA/kN
rYpTR1px4Vc3/YIsi6qoizKKaMyBjVRwMbQDDmzWRS5G4Z1U7X0yZhwb37z8ADwNqEFgaV5BARYa
+uPfkic9QIuWNLVL+VYc7B7jd13EydptJpORYfgtjPF14OUbBVlG5ZhGlsptc2t6yDlUnbX4iw1k
Pjf2UtHKPzc2f9x102esZLPrGU9zYabws/komF7fdKmdmGF3n8i9cZSkqrT0vjNu4j6nqZyWBxq1
5X81JFfwXpUAzSYztpOCLi5D4zlKRmR+EFqQ1ptS+7p/EjafkxSTmBDDBCEw+yyWGsCGZ5gCxHOS
Vg+lGwz6A8QgPdICduiQl315WydvLY7dTi0wc8nAGFcXIfAckKESATGwhIqrJernfVmbtrMWxuzf
FJCuiAs8yQEfc1fF1uzSoQqS2PPn2F5sZOBOsdf5mR+deOXsLT3XZkv/vrpucj2ol2CCqyQYG5Xi
yU8MxVOM4pC1KqdS+oaOf+WWV2bKXG3lFKBUZSbomfcp2vyLbLeIswVbTy0DqMENAIcaV/+FVuiE
Hi9DsDkVtNaVufImceoEEkDXxpld1W6OvZ8R1LtbFDdlxPjygd60/SF+T6aTYCAHeL6AwcVQ45+L
HC+TKIZvteg+Bo2ml5mhLUXHUOfkD7YjcBUw5BpifYLegD8FtVkPGIYQGur39NFUeKEr3RUfKA70
fOBNWW2ZjgbGO0NB7Q/zJcx2plo7m0s1dw6oHOwg9aXoJSkwGsCj7vsfR/8iiNm3MhkGORhC1Oky
J3ijoTNt6fHXa7A4pVxeV3rcWDtdK8YEK2OzqIuUa6Mj4/hnn7LF1bmPpW2f+VsnNmsMNo7RaEb4
l8E8gkrAqhLF2vcqnO1h88ZGafRkmRDcT/PHbmytDJeQeOzq2dmXw1ktNn88jWanKvNAHLMWbxqj
seUBPPTLe/rlV5uiMm+VoCzJHCS4X2vtZkhAfwiO9n1FeFvCuPy2MdslrZAbakjlqkrtaN1y2BfB
2xPG0csCsFuHBZZc5cLwpSRB6U+LJGcWSIQTp0bzBUenrbh7vWqMe4/npBDUBqYslWBCHtw4eUIP
mFVKoxVjJnfEiOS+hjxrYJwCajqdlifIXlea202zVSxum72npLPWinEIORiplCSj72Lt0xISVEpL
jhqb+dG1CMYHLL2EDjxVRY/Xc3wXnPXnwO/94SB+N8/yN2C73fDppDn2xyLJRRgOGCPMHzliWx8w
6OVNiubv785m1XelFks6lSYYGEtDGta8ZdUyxwQUMUazdReInyAaDO6Eh+CJlzXhGAVhriWNFFG6
9DS+kRq3QdJZkEQHmECcTeOJYVwECphab6Lxy1GjxzbPrV47auge5Swh/did24HQbVxFTEKW1C3I
CDqndtufHQDtDUd+0e4VGwQmD7zIgXN+CeMwKsBcFFOEbIA566mbysroZkPxHAjBaNdh+COR88Su
FuXru5S8RNuM3yjAahF1NPNE0XrSg2SVfnyO7fIIVK2PLScw3Db8izDGZxhNvZiZvgCeTPZN5Zxn
nLCI9/uMu6jNoY6mEXZRmIeYfMs7ztuP9/uMr9DTNqryrMTvx5VlaH7EYzWiP/CHySl48SARjJEe
PGSBvPOnyelhAuTYCtNJg6edyGECMHSKwR3eoPWVHowY5piGZRzmIjpBEfcsn4JUdec5O+wbFk8T
5oiWudqOJERnXIFGE0M8V8KNkLZgy26domisybid8ua4L/O6Q/NNL/QW0jz4NRvoDNbRqkvQEqc1
eGnkqR3D6xk3QdwCGN9Oq3sxPEnZt32pV86IEcospprUxTxGwKzJ8sE2yXmBejn3nNLmgmvLuKjG
rGdXoV9iGNAyJ56qF+UQn2m20EDzGK9SwVOH2s7K6wFyZ4q1XB2dQnUH9VgHp6zkDFPxRDC+TgkV
aRRTlA8qGQgtyOJX2K5mftnfF+pMrlZMAUw+HiwAkX97JK4UUYcgx2Bai7bMZvJ6lOLG/sUAEnlG
bkzzw76s65cLNYKVMMbzzFnULA2FF42OvUun8KbDPNIGqzdqo+fyI0fe5glW8cYjIKYAiztjDoGa
q4iF0MshSFbgq279I6PQ7qZua9bsAKP1FXPN+zI313MlkjGMQgmJmukmoF7awGnkzA6yz71wJtHR
6DnLuek8VqIYA+nAyhjqb6gyIEfOgI9Ppxcqn5sap6t0ZSIrOczlFzXSHBpmSbP9tJoK9zRZuV87
OGXA4bOEIy8Js2n5K4HMBVigTZjEBibe8i6zejJbKNgFPMQ4nhDGFsNRn9M4Rj+yOnVeZIavrZy9
Lmbt7dsDzwTpJq7O16SZAri9kItsSHCMw+AENkaOQ+dowgIZia3RL00xl07Qf1my/5B2Zctx48ry
ixhBElxfuXa31JIsWbLlF4ZtebjvC0h+/U14zhlREE/jWuNXR3QJYKGqUMjKVJy2gjw91dzLCxFZ
4ZJuToc0aca59gyJOl1zWCfMWUKD5LIVwfExuDRBl7ijpYK1EPmOrl9V/RhrN3Z67HHFvWxJ8GF4
0iJLKm1aSrgKErX8NJLp0zIOgsW877CxePfqyDzZyKBKc5VN+PhqOPrLU+k3kjtbzjQ4OiY96uNy
7NxFduosGL+InphE62Pfc+N4et5LwPYjsFcjtIsjMP5MIhP78XyzPi4yDAa1IwKA6e8m/3RXa04O
Nav2WKBz2Ln0EP+4/M1EPsgFBiJVKPQnmXrdnN3TODbCpdTKm14nsUiG4f1cE/ftuPgwTSBoWiO8
NUXmF72E7HFbOsNEwFsIYdBfelk4axlq6xNVP1ITbjaVixh1ZNddoeGgzYpyrS5gprbaMGtkB49H
Vx2Vv/ZafO7bVIRXEGwuj4DuaNIb9YLZTE26qaEQapglRo0FNA8il3k3tdOmaCcVjIUDyBIF5LSJ
Fz9OyMesBIhulA/FRvCggZmJQAaFi1q2usStQYGKGOuXVTtmZewkImzO/kl7tcHFLLmqZLlvUHSO
Sg2F5Cn9YZmyUNmQ+dv7LAzSYBMso+91Yw0piQmGdGtcQaNQn9zKAuvM4BSO4upu4kvh8KS7uWcf
u3P+oWP3j2meUFhpJjmRh4wC3X1b9rKjJs4kUoR636v/fd5ejXBfKjLjrqgtxKv+NPqsj1C6C4Ga
4eoqPl60RKOm7BRd2E6b+2j9SNo57bGdbPSzD22f3RT+H1N++87xuixWXG3C8Kxl+dzNKHnZZ7OD
7iHGO916M4PmKnbnx8otRSsTWWT/v7HYrYrZZiYsWsbdVPmliBtE+KW4zDLGs9a0eB9HgHK0UxOg
2nCzzGW034VfheRDR/h1B7kkI5t6GcezSr1We06J7sx97hjC8kZwvHimhQGw+LyoEO4V6XYm93O8
uCpZvWE5gUXDXQoBqnk/2L4uissuhHSQtmHuNy7flt+3LsVREHQv58u9AsSQ0SbBVZ9hp3lxjHbp
urHJqwZsUaPPBIwib4YezGflhPlcb8AUmfkygDJIBNJ/3y8mkOMA76fNejR4C+fcvrejNYMWa+NF
3wAICarbCfnrpjnIPxc20PVJu7eP7Z+HKdi0NAOc6pgW4vVNFMwy0mKKAdWN6kNalX4mU80BeujP
8aVsdXhVBFsyFElBK/P2iJVri1i8APyMNmTYdc8WvuBSpGGBh3F7rTJn1df7xqwjtwInRKEVt1CC
F5QJO8ccfwNwSUDSQiFN52ohW+vMpawhrYjTfrPOSajmIiDD+/b473W+2uC9dB2SDEgJjNiODnSR
pgSXdsajHIeq4nXf5a+oLn02Dyjq8+7FmDer43Y4qbIOoC+sLoeu4wnMA57xvIyAn0phGcSBiFqU
xRAuG2zN8VeoJE+HtlFL6iVN/NLNUeroWh5A1dIrRhEMZ+fov7HFJbqOqFJpLthUda0cc71Wu6+G
KLzsn79X7+DvUX2SWnqWoHnE0k7px74MwLWHwtnJnMxnw0u9qH7cK+3eLIw788kiKaXeg6i8qdcj
1VNPWTo/1eg15txCOwbeKJvduEucDiOKFa1DukS+nip/fuN+82dw+Q+aoNLaLrh0YZzV9NdSRx81
zyRfEFpZgXDJZbgsKK+gAjVjeKhNfAgPBSsKlpo6lorhcIbBWUxRMGf7984igqkqmwDBWryQWFWZ
M6BqC7pnOHzXZpCerJdIdaUKxLHsINKDYQr2cv8cbmxyybduqryTYzyLSpXTF47mVh56dnfQqIey
X5A+/KGyH7SsEVlNYLMNwwKamCdTLc0hXnNDxsdrf84YRreqZ20U4Vd3T+DGCOch9gLuDSXF4dCV
p3j2I3SYNPoi8I/d+LwxwvmHWpI2I0hJTMl99LMXQJi8yFOP6ohJLIhXnypXhOgRmeQ+Fm4HUUJB
7u2V3dNs3eTrn3ek33wcLuU0UFHKKg1RUsofk6RxavkLqb5f3redOuyNDS7lrP04FFCtBn9ei5uv
bt7NMoTU7eo6XqZjFxeHUcp+XjYp2jYu13S5Vg9VjG1T0qJ1VoAqjsMs958uW9lzOlXGPwtvV5DW
5aJjhjERUqkJDmp1my2/QLjkTCJoEPvAfITY2mAr3ZT+WmkNbZ7iDpUlV2hvOsT0JimEdp4gFO3t
2NYO59s0L9Yy1210HNt7e/2+2CJp273Neg0DMPV2IejnU1pXBHO+7UmZf9i6R/pasIjd4nhrhEvE
KwbzkSLgavREfhqP6NDjiWA+kHvts3k2fhY3mMvzKlf3LjvC/4ip/41xKo8tbqMBvBIVJtpZC0QD
6C8JuqsxAA7OL84ixq09l9guknM700z0fBlxZuX13M++RTMXYHCnU3XRdu68vW1OLtDMb79Z1/Yp
ZuUyJETtHkAazJ1o7jJBPMd4rumd3H4m9BxRQUh6P/byJmGo/PxpUko1TWYc3vi7EuAuettFbl+5
vTdex27joupIJEe+v/wJRe7JBdpiaJp0yjFhu3SmmzWQDzCzn1PTPvw7M1y8LSwStQ17ASzskE7H
tj+U1Z9frt98NC7cYqA3VrQC+CRaJA6iqzEex1J00na3yyZg29Yxf/AOeN4WJlDWOgABknFvQ/qh
OJWZ4D69F5FQLfxjgnO+ph5z0CkhIs3dLeD8uPU17uWPsV/ebkxwQW+2qtkqTBDL0MVNvzdHqCq4
mOf6iSERpnKc+KJaaL+I31jk3KwE0+uQF0gZPeZQ9N/3oNQfrtb7KHGsB/tT/BsjLLx77R7kjVnO
7VZ5UhdJNTE6fDZOYxjdjUF2D8SsI2KcEfkF53z2nJp0ntIZnSq3LSWnyp/s5pvgs6k7OXHrGVx2
z1ZrhBA8OsCMwk6D1kISNAf7zJp99ErU9xCsiIexIu8PSa/hi2l25GaqepraxTH1+SBYlMgOl7r6
WhoxWYg7JD0Vx7MeFAEGd2+0B+g5+MBdeebnywZF9tgmbwqLuG5RmI9R7ZlDezXac0hW+wBmWe/f
meGSFXvHsascyKR2aVGWz+5M5lu8cou2j/0OXydtfELjokVuqHkcly1qsa8xZGqbAGqgz9LjgAnh
yo8DEaBrNwe/HiiN7e5m97Quq/rIgFfM/clufW2VXN1woUQvSMHsz36/LAMvBLpqYcKH8wpQyK7Q
omiolzept5jSYY5XURTcP06vNjhPqEpZVuYIkArlgbpMP3M+qM/J0+K1gXQnioB7brepM3nuH3OZ
MCCBOVpGHOYY8zGpXpLu7rLP7W3axgb/7NVOErEHWcKtOjpa6XUtykwsWvIfZfv73EcBdgz32AU4
E9M+k+WXZj5R0kOn9WRLhuDj7PnZ1hT3baIpLexizDATpFuKZ0XkV6lGfk6aH0TKqMCY4NvwA0hD
OozpKEGDQbGOS/wypj5NBUl9t0LfLog7p71h9IVeQds5laawrnJHWavPNAYzraWYjlybL6kuHas1
9TK7CvM+9dWoD3Mb0NBp+SwVJpi2suuhE3F67Zbw2z+MO9FmXmXNwoBF1nn2wOflZJ52t54wjX+y
hcOiop3mygBtJd1EMr32KvWvCjgIs3nqhZJ5Ijflkr4eWau6lEj6oz45Rdfh7v0yWTcDPUrF/eUT
JzLFpX01ysteGtDHwuSdFR3i/Jg0D8VybuXvlw2JNo5L/XpRtGmidQjz2eJbif11tqZArtbwspnd
ynDjDTxbh1nkdTMnNQUe1WK96gAPb479bWXSSmHyqJ4v2xNELJ6c31h7FDQFHvga6TSZz+ZHYHrG
dj1cHKkzhWiTFk1gGXcqlh396HP+WB2y74qrOs3ZfPl3C+IcPO+B8pcjpGNA2iCakNH6XDaF8XDZ
iujQWpyLT6smD2WHxjBpb0vLL+wvNAvN9qzbn+Vx8Wv5emw6x1p/ts3kX7Yt8ESLc3mE4i7SLZie
8fCVBXOqOrkhgFYIoj//KIVX5pRkNY6Vov1Yp9lNosYpxyoQoNN3b9wb7+DRANYYZY1BU9S4uZMc
m+NvWuhDUzrqS+cDToUn4EZyLu+fwOVtLolSichZ1IEessU4aFYAGZi13mUTe4AfeD3R8M80cJPk
3GPVpHztMgLNgOsVjG+tW55NfwmI3wklvPaX82qKc4ekgwr8oqDmGNCKaaAXmok0qNgvvK86Xi3w
oa/pyNz1SFC5/SWrXJrUvhTd2eSWjNeTJAI57j4UbvaOv/dEQ9uPHWsIWt+ikIDazNGeTbcCyBaO
DtlOvDR7hTt/qHT7Z5H8SF+5KjEIPnPqjfTZ0n0z/cjvKzI6TBrk3fC28rZuVy07jWY2Z7DEsWMO
1+ofCwXhp9WNAeYnm4uBUmjjsCrovmjLecRYZflSSoIybTcqwJl1rABvRvweFeATTsYeOXCwFkeK
vBQaFWt8rlVBrt2PrhjnNbBfgFrxlxwrV5Mxz40aV9I1YM9hMYizGXtr7qE8E6xqN56qJkANgHUp
Jg8vaMAI2mH6ETGofqqIdoijoEhVQUTY3bqNEe7rdH1Zg5W0wHPH1Lqx7Gdt6hqgUhPhd/cj6sYQ
W+3WDeypakYF2YHN8kNyNkiWa/Wog61q+sXk0zqICR4E0W43BBHZJirgZHiU4CKqojZTq66YPSuO
07XkwGbiDJk7n9Ap9jK/0ZzInRtBGN/taGHumxjwRCAXeIgGzYehzGbcUCFkMAelgQdFTJx8k9yp
xNt+rzqrH/8Ud9J23eXVLD9KaCYx0D0EBcZcH1HcOCrULfAgfnlL93f0n7XxU0mS2qZg90QVKMsH
Kv+SMHH37wyob92kWCxzrW20g5Ma05dSfQLRmsDl9zfKtABaxngVLlFvTUxKOy+SibTR100bgE3K
cutyjLxRNUX3x/3tejXF5cDJTAyil2iKFHbuNPpX/UPvLGzACY0QsHkqPPjJinOAJsG36engpmKI
Qsw/XkMXBgiSNPhjbioWyjfGuBo2ra3W1FJgJPMWgkNt7kSNf/nz718zNia4j7PmY7dMFaqGKVAC
BXS0zRflXgNXBANIFohQAn8TGuQ+EcGkdJnJPcgwbkG/fGD0CaU7PjOgXx0sV+2Xywvcdb7N+ria
JVNwTZtZkSznhzk/S9VVMn36Vyb42lVZ4dGlKsHpGogFOOlyB3P/zgQXWI1JBvthj59tou9TF6ZN
A7Ds02Ub7Eu/q+5ed4oHr5qZQmeNWnC27MskB2N0ny8303jdpT8vG9ovijeWuBIoiS3g4ClmBeXT
DFIsyJb+pbiY3PNib/1ItaVp4CbCSSK6zpkaEy2NCwsig3o5nsBvcGwaVeTRuyl9Y4MFpU2mnTNN
GzGRj/nhGNQZJVTgqi9ZMEGtt/2KOU+PgVqi+0X0Xr7v2a9LY/+/MQuJBclYYlbvd0dbC5v1MIoY
uHcL/s3KuPiTSRPVVkzMe9V6py6DIyVeAiIFhX5TzR9xI7hrsqP43gFfF8SFomYo1MQYATQAP+sJ
CwtGQzpOpL5R2/xQ6omrTOaVblYCvxftIxeQ6t5OQT0Cs3omOyme4jC6NTWPl31eZIQLQ7ES0zaD
LJBXSPr0FwarLEiAp0bilMCCCmztJkHNUjCYAMkUmx9PmPu2yAyqMrXIwB5eqHA8f38xrwa4msGS
S0nJE9bW6372TeK3GLKQRCIpolVwJ7fRaSVlOarxZJkdxfqU2ovo4LK/873Dva6DO7jJpNLOXrBR
7V+yOyGX6/drOIGnVjukgYjTev8us/ksbFc357Vu+izTMpSp/0VozIc0/D3YhNch0SDi3jw2SofX
tXFHFzK0o0k6VEJ59ovKobV6q1Q4eXXb1n4dA7dZyO5QzO5lN98PGK9WuSNsKno8JS3WuOaTo6bo
ETR3dma4ln6v4o645AJ7+6H31R53djO1NbSMopefm3kQmdEJ7M4++JmuFDUVRCeRP3IneO0MQ6pN
6ERBSMeNp+JWGhrB04TABE92KEuyVCzsItPT5pS0ySmZOsGGCY4uT3Yo6bQvCoKj29HBje3k1Ns/
aBYJKiLRQrgAkScZBpYpnM8CEX2ZhKYqqOpEh4lw0WFQSJpqC3JudR2FTYCjhCKcuJmTo4gQFf2i
TePiRGxEvdU1iBPKPDtxd9dLhdt2Av8SGeHCA6Vg5EtM5NoifWx76icYDRQim0QfhosKZVQq3dQx
D6tDY7np5vDy+d+/i7+GHb7faY8LHpPABPKb4pJxz2UBzj36uNEBM1cu9EaPSdiL6LFEy+LCQDRC
JJVSIAlmKSDD1SISwROEGV7eYpqkMo4S1p22HjQ11Pu/+uicTn9d3jyBlXf9TquqlrjEXd8aNK/U
R6ezHqOa+j2t/MuWBL7G9++g9Cy1NpOjMON7AkB0UxzUSNDSF9ngYkAUV0tRlGAhMdbzulxLyqlJ
DpeXIfjsPF2ZrLfVoEGYy5OKW10tHVPNvMsW/sdt9Z8Ew4M6sgmP+LYBoE8OuZbvrLFU3OIJBAj5
BSTYgErRw0RFdQnLkhfqEr7r2WsTzUqL9dmhf4DunXZO7tiDWR5WBzyi0jt2WR7c4VFUNYg2lAsP
EplHu2DMMZ0drtWxE+VQkYdz5UFaV/E4aGh+0jJ1Ssw3WdOXASXXKHjMFNnh4oHdSZkRM3hW2Wgu
ID9hTCBXXfRerYiwKyI358qCxCqG0tJwMyfpYwx8oL76nVBNd/e76ApwjgpkL/FE8LZ01Bp1SBc2
fVLFV0V0t5oCwOvufulQd0H/lFjA4bz9/TSXi7JVEbWl9HGpr2uSOgP15V6kACCyw38XhULypUb1
kVxXUDbugviGCSlknuSPjZNe91b4+1knEJEK7H6lzQK5DVS6TI4q1j8B1teXSuOTvZR+YcqCAo79
zLuD+2qGn/jK1bK2p5QBRkdy20yzjxFyd2rGp7oqgLfMz6AgOWIQQRBq9xsqG7tcewgvjCpRWK9/
ChitdH+2PHr3t+yssIEn2Ep+CMxozHSQVsSIgVy3GC6Fchu7mAeXA6/IClffEQgpramE+k7uoUAc
fV7IvSEkdtr7XBAMsUDtpOIdi3f7qTQzMi1dgxvZ4kL/2El9EF5Gd0Dd4Bqo+DkY4THMemxBRJgI
KqW9o7C1zR2Fgozpokfq6lml5k41yynV/N3QKjeaJ1GLatcYxlhtyN1B8Z3nAl8Li0K4BAtdQf4Q
Pemd6ujFcWlEShh7cQqPdYph4AnIsPiXGDxpzWS04f+ZlgJWVbsky0XJkdUN/Bnb2OCfXca2ApFZ
ir6APBmYxou8RCZXMPutigY/q+RzbEqtY9e47HbkAPWKMItEtc1egt7+Ddx5a9paIUWLIY9o/mbC
ZaTi0JVHXfLN9tvlcyCyxFVRWqtJ6xqjFLDGwqmk3Ke9fIpA5tyOT4UmYgfbfTTcLow7dmNumb0U
AaRD3eiTDFwzRmSP6h1wH8Bqy459XJ8vr0/gMTzRY530el+2GAXMU8OZutTNF0Fu24sk2yWx/9+0
XbS5HTrQwYKd1ThYoITWriZRHSr6SOz4bUwMq9RkmRoxTj/Vi6KXebyKutbp+ieMOgv8f+8ob5fD
/paNrayRZMWYcdUpyPJXFKMbC9igK4FJF5LCAlu71e/WGBek6nzQM2KiLpiCBrqtdUhwVzAdJZx9
FTc5TKMavcCmyCG4TI1ZX0iLzCgRp+5rYoSl/vIRh7MNPJggDqr8YyT6U8si2Xh7mBXpe1WjN0FF
DWV1bw0Aw+KJULcttGC5b0TGSDOmXm1wCYZMAeYDjBC8dCf1ufTHR8ZQx0R05BfzjCo+LHJ/vEWZ
YAvbFrunWYdcgGxDlNGCWtBbXyGrbA6aSZvf89rLOQtKt6cgd1nd8aheJY/l1QdI1gysmS0e4nfv
+APmOaVV3i4YFs1PKQkU5QQaqssfcC9pm0zri3EUAKbDhagsl6aUzHELgnsSjGEOQAh7fDWPl83s
djK2dthH3hw0LVNi2y4wjYDXAI/J0VjAILXnkrrkLJ3TO2iFXGWm/y+tctFqKBupSAe9+b067dd6
kJ+ZtoV5MqEVi9GS6yIUAZ72otd2oVz0WixgAHBfQnFQumDLn7pjYdx24GOrRaO+u4iurSnuYIxL
pClFpzVe87O5ll0FJZc+OAmoXjoUYOD4iq6ac+yJGL52DwIEnnSAQzRGSMkFFUmvii5XwYVsH/5D
A5TdFD+YDjRjN4LG5ErdWXcvf8u9KGASBBqGewAHJrdYo2/q2R5WRAH9sSQ3Yytqfu82QbcWuPBc
Jma7KD0sMA5FhWmB5R5QL9jH5tS0jnF/eUG7J2+zIG4XWxk98In5ZmQ/LJAVomqg1+ceMDYqgb8s
6VyZdN5lm3vZ22J8d1ACs1W8hb09heOqL0kfzbMXg2RrIa2TEtWZC6FU497H2tpR39qRbRm39gih
svyL8S6Mv1jhs7yQUHFjt08cepV/ubyy3a+3NckFskqrF5tqMNmghU1DRuGkhHZIXLxCeqJpod19
hLaQYkOoxya8M9q5mVpzjEOuxGGUPmlxOFqfBQti34KvzK2NDc4dlS5eJXuFjdz5W5puPWjH3+JG
oegxTbQczhXjdhgjIJMbL1kDaj8l5UnqBXf53aCxWQ4PwMfLd7dWM5ZTXaOR7ZQ3bI47PnYFWOUY
yVHhCvFzzMsu7CCPn6Pm2E9RB5Og6f4OYdIQzIen4oaJ1dueJYhPu3uo2dBK0XVgk/nqoDCqtjEI
LoV2/1VqQ1N5NkSsXrunamOCO1VgTa7tyBixhbnkp3FzrSnR4bLX7ZqAooMCZSRMEPBw2mmt6WLR
UvY0/bmdznopQuDtNlesjQX2F2wLAVORGivFIvRbVgYoIIAeHAbhzm9FrLh7n8SWZbBbgQhKsfho
hzyVjGMFU+rQHuRE88w5C4Ea8P98z7ZmuM+yTIY1mYwucex+9KBAaFRRQ2rPkbcWuNiGiX0dROf5
Ak7mv3G7670BTJns5UHsfQQlZ8tMHkchNtItFwyyZeraqkUghWIAlHEgrkdEz6Z7XmbLLAcBVYFG
EZfLqzpL+kSeENpAs0rn8aFSM1E+2AufWxtc+JQyspqDDhsMH0ACdKNOzdUSKH72KRI4wF4m35ri
dkzKx0UlBhzAxHdyzL7pHXDTFa6qUd2Xo/ynGdelC29cXbWnq6CC3/VyRrSvANcNEm3OOZayr5cK
IHhPSny0wZxh9rPk6bKLs6KVj6RAvugGAQwZFRi3Qs3IEBYa0LZFTe7YzaGIVcfCZc8QdBd2rwkb
Q3w7qpf6fp1YdEAFWTuqXwSSWx1WE5J07EF6cJtHAsECUSedOcOF9fG44FXSM7uWB3ZPWHzJ0Q9J
wK6Vkk9ujAfjFiNVXnLKIAT6IZT8dsFc8CBxZUgkB+d+tM7uEn/ux9brRbKPu8WRTSxTg1CiScC9
9zbo5nQ1kbiQnCqwpmFp08H6rPuzqwVDOH4RsUHu7uarNR7BuZamCblEnIe8+EtTzkM3O1N/o1jX
Xf+TfoQdA1SCMvT1bCyMZ6MaVrmqI6lGkk+eJfNG15yu/ICSADgSX21wOSvS1JqqOmbeR7Aoujbt
Afiw9M4dgEEKL5+03TrJ1oE1MiC6husIV6JHvaTaZZOAglELqqMeKIfuao4d+zF7koMY1ewHmfy2
NjknbPKhUWlT/n3zQefezW4tr4CSZuUnvvCw7WazzQq5gJVRa6kkC9ykTHYycfVD7MdnzQMltR/h
1dkTbChLJu/O9sYc9/GGoTaSTpPQdRsdNgm3HizixGHhGBDw09C9YTgXsNCI78n7C9VtFXMjbBqf
O3W1mYHzMSr+7j70YRmC9GZ2Af8EDdz6vD4IFrqb8XSb6OhNQaeUp0dVWqoW4JZqQJdb3VVBGUqP
bHFgSArszwJb+0t7tcVlV5Ba2mM0wFaTBwVueFkAJmrMpqDTmNwQfzlUovHC3e6pvVkev5uFlef2
CDXN6HH000N1m3jqsww6DcZKbZiYhbm8xl2/MUDJauCebKs8UwPIdhYrGwEIpokUfUrRGvByK29D
3Z7Wz7O2IHpicllwTdpN5qah40UOxLO4Wb4N1F0s93Vd2rNHlRjP7UMg2b1bTqOgZthPCBs73PeL
yzmWlh4Jb73tweRcnpovk5vcrH7mS57oCO5WDxtj3JerKht1BYWxhg7fiA5tpuKxKNI7pR8Efrlv
CaSOGkoVjfBMU7JZFWoH7hNPUV9SACLSKPdUMHgaIjm33e/ENGxQcTGyby6GLVWpGb2CvnddrG6D
+Kz3o9ulvy674O5yNla40BWXJRmLuIQMCvll6N5SW+AYCjPRgzf7mXcR0sIDI25JQETw9yS5mpYU
lRdoatcv6XQoY8Gr2/4yXn+fSy/xmLVQUasWgGcP6Qx6/mJypfY6+Qjuwt6sg/socl/pvWkgdZba
cyT9XOs7Qn2IDziXv8rOt8c0nqzjkiRD2oovuEcI7dmdjiZaal+n1aNu+40lmkbY2TLYQNrAlAUb
7eCOjAGVUrVoMUzdQ1+x60NrNAO7eCDJB6bJtob4gtuUjTFNIqT+qAvs8a4jp0pU0uy4lykroA3F
gVRQpLH93Nz47V6RbYXl+6r93OQPjYhSZfd7bH6f7eXm96O+VnDJR6BO9B+Y6+sUkHlOgmQgssHF
ZWrNebnOWAMUv4vyKKuYrP962a1E28SFZKNak4YwkhuLPJAq7LNPl39/16XQN4cEhYnoyM/uZJHU
D3KPL60mX6s5fijkwUO7/S5J0+DfWeLCVt3RYgb1CsJWl7uRUp+HunVKE6zCaJUcP2ALyhEy4PmM
xpwrl5e4MGN7RY019qlLjBeSfC7t783weNnMXlmOjXu1w8WwCo03qayxe70vuwy4qPxAgYX6sXv6
m+JNNj8SZjYWuWg2WNkMGa6Fye2e28pbkke59S+vatflNia4D6UCvba2GRjgpURzkmh0VDMRHJy9
RypsHKZqVVUl5B0Pu6aUrdGw008e2GMR7hZe6Q4O+XRtoIHFhtSo83R5WbuH9dUkf/9s0jimeHAc
vcKAftj8Q5VOMxXgy3eqw+2yeLaLKm0705jhd4b6VevaMF/ujASvzz9mU8gkt/+Z/tlCfpRQGte6
rXN0Xyi4Xq6NE2bi0JpQ7vXz+FUN6iD79YHZfazO+t2ig5AJD+WSl5Vm64JLNW2+18Nz2X/J6c/L
H2mvBH1jg4t32VwnkF1G32pl9zIGh6ipm/01+UaQnNor4aslO6FclWOCOsTWkYuA/OQbBaoyyGpT
gY9P/897Cri5Pc2ZfILR3A+8qLwxxp2skg5rgdm02hvol3XNHam5MbTw8g7uusVmQewYbPIetdSh
zBkvaD4C/3lKTQHsV/T7XF5te3ktBxXUGkX+LZM1Z4hfLi9gb6rqzS5xWXUkeCM0UU95ZDC+TPkM
RK4sF8HYKNVno8u+Qg4LAmalYSJRSQZkMSDndPlP2EuKDANMiKGZpmLze9hJtUXZMbbr23ywQgBK
WzX/f4hM7651a4nbTSvOLHuZKyBxzNtUBxPbjBvzWEXOoPdHQnMfVI3f7Ji66doKuqp78XBrmtvm
gVglXWuEYNCY3GS6cZ1UsxNpoyDU7/mLAt57WQdvMnk3KFlRvbZiDWxz4KiNY9VFI1JgYa89DF59
GSWxbqCtwvcxp5GOs6SC0N/C8P637mgeWtd6jh9z29EcDBpeYaq2Cj8SDRU8hpjA4BDAnLj9m8p5
HFHUMLWeKyO9KfSg7B4u++H77gbwxmD6YC9vRDMUi6sv9CbJ7FSbcm85YZDbZyowCVOOAv0GWFCj
G2EHh90g3oRDziB5Gz0WFMxaQWiJLhzkxH5rBpCbrIJgVcu6VKzlvRwAdzYbB+0yT4R+eOeTnHnm
TJvglUyLFkVKBYTFSJ1BW51BuV1E3D2iNXKn2847U+rKPveajjrQ8HUW7XnOWqfOe1erRqcdHmQR
1Fpkkzvn9tpDOLzTS09Tn5f5Nl6OVXy209vKfpikm0REM/D+PZXbSM45R5K3FiU6APF/qa7Bqqtf
5CwHoN+qHNFN7l205GxxKVvuMUUHXqwCirqZ08vH1SR+VH2KRJMNv6v2S87JNnnjHbKdJjVmT3MQ
FbHTUHnqKT6wyYbuaLipbx21B/2kHeTr+Bkt8UMiyHyiTeUryCgzqgWc4Tm4IyHe4RRe7cZnPcTj
4Um0p6KTz1eSOe2hwTTMOd6e4kP2db2yXpiQ8BPxmxAua9/Vf/yc/PYz8vWk1lISgYs7x11mAbl9
6ndfFKDimCJK4YooIwQHnS+7LLPJuraAIqOtXkfjuVHr3ydRED4Fnmlz4aROlZJCQpB9MDRsv5f+
8KNjdEWzz8it4oDBrYtQFbwbitbGxZeyiCt7HI3Sq8EPl9DAtr5I7ffLSxPZ4OJJhVlZNUm1wiv6
E/qNlvyLZp//nQkuhERVRzS6KgXmi69t42SWV5Im2CnR9+EiR6wmWtVn8IKpO+T9N1VNnWLxJipi
rxLZ4QJHJsWzraJZA/IqqCBj6IrcZeTZEjF5XP4oYFp8G590Y9RsQCBxgtbqUNSxWxXD4yyLuk7v
70i/TyowlqiqLA0I4Ld2xiGqzdmmuZddGxC+SE/Qpj0BLAMEE8hRBNXV/qJejXGelkRmWlXTkHtd
e54n6lb0u9GJ+gH7H+jVCOdrhTbEhSFlhWeb0IzGy3ChWU7R3MvJn76kcFvHeVxSSTLqKSX3avML
9KsS8qlURDKOoh3jvA3KwTOYtk00MbRPNP+xzFd6JBoCEtjgG7SaWUNLL0dkywHZHGiQaaWbJS+X
I8B+0fLPV+HxDzOYLVar+E8OGkPrSML+2IUi2ORvqP77vP5qh6typcjuS4Pi60Py7FMJrUMQ/V+V
p8iLXhTMKuquKjtAnT2LAjXzKt4uHjZYzx6KVarFpQdoAabNusC1B+MelwhXqyfHGu6S5aH448sW
/G5rijuyhPZGn+g4srkRGOMnC80uIgimu9u4tcGdVNVIwEeiLX8n8AzFwjVj/oo805UVhz4PvhZY
V4k/CsWd2T5d2kfu9HYoNfOxliFUHcv3aVuD11vUORGZ4M6tVA5WY/ZW4aX5AdDapBBs3v7vg5YS
Ek+2bfAvKxH6Woo2xoVHotPcPii5oLoS/D5/Xtu8M8Dm3rPfz50ilTGkKpqL3QsJuGj/dwn8aTW7
ro90vYY3JyAZrNqQpuOVLNl/+mDw25NfzXCHdVHipVdHHJpROamgnixqPKjKD+oUOZejz/trPWeJ
u4smllQ0+og7E438Cld5EHSnvg79w5/V98KCDK/sdW4ciIhI9nIRuglgJ5VlYuFt6m12tTCTUo7G
WHoRXtbKr1M8O0ZzGkUPL7ufa2OG8+ho7krAvLrcIysAyFblyPWt3j1+ZA83Vvhc1E15MuooSYav
UOY7FMGUuVPsTLjJR47q/B9p39UcN7I0+4sQAW9eYcaRQy+R1AtCFt57/PqbzT3fDtiEUHell7Mn
ghFTanRVdnV1VWZ4GgI72FGtXqsZyuIbynwmVKih2KlsHhtNlopb7NNq7x+MPetUCr+QYoer0XVZ
Jf/cY8S+0ZYjri7t1E7gjRgOqSYQtRhiv2TO7/UpEq2YXcgMf7rX5O8gErkSw9wlNow59QcsXSyF
c/q4z5q+wBMCmnrNE4pzsmArN8JZ+wU6Zjc+d1A0pl6uyd1in3dxr54GeeqHEVWX+Ci8sNOXtXmJ
L+GBtZVRJSbqO7K/L4wllpaCoAIVpkTSj4ZfHquxuI3G/97LwtBj8SG507AIJynpOyzKPDP1oGJv
uqOIsbLiWOygtyl62xtHuSCPGqae+rmkZK5QvKCsH+oEx+LHp0ZuPRxeJJNujtqA073TbPbYA9In
NMAqZ/1Nz3P2MOS4r//zICxnlIOPCCdWOUQZKi4qaIXFk6af0lLxekVx/urz8axcphbGiaxOON+N
xuuk1rMgR7dtgnA8npVr1KeurFjK3NYHLdpF8rXVH7ZNEE6gcBhR9H0OKWJgeqRfWf2pRpPRtoGP
76bvN0Th4GHuEgg69chT2Ox4+JpDwl3wHoL96FwXT+o1zkNXIjyPWhT7+yJgxaFC7tzEiSvqd225
L6C0ub0oamM4RMhGLTKrsMLtPD/lmCoQ5W9t8JeerHBwgFs0tCF6zO5JGMkVb1Xrc9q0aMh/3F7L
at1uATt8q97sQ+Ng8FFcrjwQyT6pTpnb2gPUk++KuyJEOyI1mLF2SVsa5HCh9otRC2qc8LUp7PxW
dBsxuLVkXKOr1CtjZJqqehplav6a8goOGZI+UMQI4wyu5B+L8UWMSFVKFiwbJyHP1CXVQh5lufG/
euSbevkEQbvwEJ+0O3IqjAXOljWuYySq83GoRYRuBxL86TMjZfCf3lQxHHZpopofV6+el9NJ5ZBC
kJUsgJpD4kJz3g3KnR981lXFSdXcHvuMAFfKKflx7kIt+yyBxhSekZrJKY8W68x9yEEN9dhDADEj
Z6xIixxoBH6ORgIB4dadyqPqMLExfxehuYPR00WuTHXGERjysSTWC5AHYreS/lMyn6oQ7Z0KEduU
DQ5C/DquBktDRhFIx7R+LI0XqX0l4INyei6NyPM0h54AbDTeAJKh1PUV24AmqrqTD90zVYUngljl
sGM2srHNIpZTtA9JuYvI5nP2A1tRxaFELM59CH4ElPkPmPt4gKQirqZ76wave9Pt6MxeiqJEbBe3
9PMsEWH8jTtOVbVpAsxMJy0IT+bSzqOHYHrRa9xBoIBN7BvhG/zlW+7HNkefU+KOQ+g2ffUAveh9
WA+HKYkbW+4tW2rqIwZPT6pgHlu5P+lFdo6kZDdXhlOl4XH7H0StnsMXX0qGf95xxfxGVp8yrD+z
boXqTuwpTfb1+zLUE3Q8hetoUX+fH7TCMEA7WM3cqrjr0n1Uq3aQPIQRRUq07qwXO1z4xV3vB0EH
Z1X7a7186vOH7U+2Xj9Dx+j/LYSLPassyrbrOiQ6p8Fr7xIvr/fIsi1PfdTBYhCAC9DIHYibp1+y
b4Rtth8fA+Vim4vENpzUWZaQNgyOCJas3A1d8670GMnAcKC0Ttej8mKMi8oRPQ0gkEJo1OHexKg1
ZA7R+PEw66dW9ASSWI8wxz+b6lEYFkbFysjxyUzvoNjuVMJnq0k8M/uSp9SnXD/J/10d/3Kaxeje
MWZ8yn4X380uXmk/KYFduUz6IEuc1KE6XNZj/2KQ7e0iQQ5Rc+sHkHCB/Nm3C9XcGWL/XE/qYdtH
1kP6Yoate2HGF0JohKW4YSbRM+Zdxjnct82DP0120f5lTH94OJ1ko5VC5F4QwpXkr2lk2a2ya9G8
u70mAjv4Risj6ZV+VLLc1QWvnye7n5AtI0dv/uQVS7rEtsWBh9abVRNUAI/Wj0Fv8RhMkt30P7ZX
w+JmI4g/jFoJphRUGnJI9mYPNUuw5oSHek/2BlBfjQOLWvC1uTUUBha9+8btuEsqO3EqV9srJ9lF
+wymdUBtvL2835QgLh7I4UYzocXLSnR8xJ28D3u7hsKg4Gle/Dn+CpkqJ/SopW6Hlsq/qKahiZKK
gMR1zL7IGtRmSidD3+T2urYDC4RS7wOrKHKhHSXcqcfivlR+TtpglyZagfQHU/mD58eLG6oiBxWT
Ps4ShkRA5NKlHqQL3Tmy9rlMvRBTn42DCmWaO0tDKZHxpRr1I3iUa414MKFMsNN6gUYQFum7okRA
Zd3XUPtqzOcxIwoP0vbBgXe69zagmjP4Yoh4Kn5lN4wUQrsGeaSjuqyDo75hk5pg7TilZ2qy9zdl
lv/zdAz0vLcMvsoJfYa4VE+nyQtf31Rij9Z5fqjcGTYxPPkoPFEcUdsJDiav3xst5qqyBAPLDccr
STuq8/Pf+TkHGxo6Ybp5QOU1UJ7K+Wcn/ChqXDmbHIcWMdu1jYSYOn2/lF5O5SCasBTx1B+rvX5M
jkzqiHo5Jsy8ddcunLC3smGqejhhfGyPIEPbD2BykA8UCq02fi3C9u3vCzsz5tQgkYgHapRe9//r
igSvXLETXOrp5O0d4eMhAnUtGYRyqsEP5IShiQ7IEoUVuXTayGaClpIdaBiPMJzeq+3+RtydAvzf
N0VXMNpR7bTrbnj5B3CRreatPyMrROG8v7bEs0mpna4jx+X3uagu6lBIJA13wlj+JeqOMb+GFtHa
vH5AXkxw4duIaMNpRJZxCsWd2eGoCtEQX7f+w2Dp1PFBrYcLW8OE8lGPWocLUgNVvfNVr42/b0cu
tR4ucqugjzBIi3Aymv3QfBbywE4w4EFRbK6aweCPYloyKEP4Z7ShM8oed7kUqcNjGb5W/inX3EIn
sIGywp2B89xUgsla/9DM/VTE0z5M8GiX6WDxSBKq9LW6OYslcSdh1oxNMMQ429vwU6HdzN2ndiJm
ftZNgIpRBc8EGBM5rNMhxzBLVoSK7/gpna6H6r4bf2zvP2GCv0FNVS5VJbsdltVTJCSOOl6ZCsXB
tBr3mI/63zr4e5Nv6A2OPBjRtau0uymzw/YiqN/n9l0Os0TpBzzSmhBvzmL9EIYUkd3HcQr2PLJY
A7fdyejHKloGsIa4xkP3BOG7rrRVaDSxus9kGDstbb3OLL5oVfsHLZlL2xxuJpMi912Iw0jRrudE
d2o8l5H3mPXguWwS85TFSYRENZpVA86Goekke9RRHmwtp1GJVmfK4dg/Y2EG5I5KoSYMQC3PGh9S
5arTiLCh3IGDzTGVptDEe5Y7W8MJncfeGOaEx61XoRfuwOGmUImTGYxYxrgLHiavvY1v2XAmUrjS
ju0/UIfm3I+DgkTRozkxcXbPjSuBEykXiINge1+0D/ehuQfrjIb7EGLU1J5L5VWmmHO2PQxjce+3
PozT2NACIKafT/Y0Ps1tvUM/jA2KW+Lete0BaLx6b0nppSlLZPhyqXtd9jWQqUbMtzaTD7nUv/uv
iRwc5EncYrYG52Z3YhOSJdhPNA/0so7lJY4CHsh+z5pf8L8kg9N699LCNgcHrRT3SSawJt1j87Xc
QQroSWvsEHQ91S68zx2wqIV28m0bY6nN4+ChEGc1kwy8cY/NYDdxazfZa23eydQ99jeRxZQyQCuD
4X0uenW06yqTUSau/0V2pOvGKR/7K9VOjsJ+/iL+d8rjt8C6mOMCOZ10odJg1C3nZ0M59MkpEInQ
Yj/x0VcuJrjYLSets+IAncHpHNuDvC/AKZa7an2K5p0iqN72Rq0H8r/WeBGLssmbRDUsXJBwt4Xe
8DRdhcLPbRvUJvGkUXkX570aA2LRMsI0M/vn8spqbGATuzffB/Qz3Lr/XZbFhbQ1pq3R+sCnLvts
GI+xeWcWN1FGnE7kwri4bmWx6/wuxCsZGJpm1Mt1h9F4IoWMU7s6Mlo26sF2/Q4oX5bGxXOuWckI
riHU1srAmQuvkg5heyMraBlW7kLtGEr3/VA7ilkTMMlC6YNjKtClYVQppixzMV1ZMURjoUoAueWj
qE1OGp+syBmsH1VJ8nGv7t/CFvv74txv0b+S1BriTL4HWw6rnZ/RDwbqaEYsOX6WXUabmz0Tfsq8
YmuFHJigNdqvE3aNZ3XTsHXU1xo8xDt9Vzx2z8kzpVa8XldarJJDEx2yjKHIxoLQb46wCLz0rnFm
W/DM66xAdsBGngK3OOSf/mS+UVpY5kCmrcPKjGocSE3+00hfZDxMJP+ZD5Zh5cUG30olx3VQKjOe
kHXpPoxR5gae/d2G8a1UWjrreW4ErMll8CQ3gWgWuLddGbyBlktd5lfThMV6OEwxI7mS1B59zZH8
VAk/pJ6oya6jCSbmTVxvMMfLz6KFZRzVfgP3ayADllxh4OlOumEEYtkuPzfPVHFRZuj00d0v9jgk
mdI4wSwzej/Uvb9nY4SYQDFLW7zTXyPUddDVjHxEOyZsvvYQucZxevj/yE+ofwUHK0osj1UQI/uq
X+RTe0x3+h0yvNKDgqBX79PzfxYheXPLy6o5aFFGVe5KEdCS5D8F2WtbKttbR+jFPnIwgp2Vmxw1
hDcYKR9BjH0nfmeLGQ4albuunt8LWxyEaLMk+YaA/Kf0j350Ewt3VkeJ866D8eWLcWCRoF0xLdl6
oECCoajnWHjxU9GuLSpPYN3Yv3dInb9VWGqf6Xobpm49t05qle4IXgJbkMxdVIET1E9fZTPfiXK3
E/zusI0l69H9f4vU+euGhEZ7aSqAVrJ247fnuRcJsKIMcPAxg45tSkS8zlrzeKii/Fm0UuIAY461
9f24dETJjV7pcjR/SL101gvtoTHwPlvqx1mfD5CAdP/uk3H40YllpQ1Zj1umfgiqXd09bP/+aib8
r2+DPRjLXSQBaFhRrWrGFzN8ZFPhobe+QiMsCBtHjx8EashsO5J0/qklNSDGmZYdio6D8k1L1GvB
Eg8oclGHFmWHRwfJKkMrwQRRmsYYzJzdKnlQhIjwNuIw0UUOGIKsNiW5RdAGqW3es26ncCfe+S2U
Nxhlg+UaP7Z3i1oXhxJqFlm5paKsNkIqLntowr1KlWoIE/wzS67V0Bk1AN1xe8j6Vx8vH9br9iqI
KOVfWAypiZq0x2nkzxgCzaVDU43EowC1Cg4Isj4ItSpElPpi96uyJDDZqsjCCrQKbq9l/Z38EkBv
PrIMoLHU8ADGXlAAqcd8J/kO08+J9q1nvshglR0OVOMgtTgOEwYzzTOoAsNkBzZziFUN4oSWAC1+
3F4bZYf9fbG0Xjb0uI3RAhCaINGaYtuMSqe3KCLN9erJ4hNy2YJhmLPZJPiE/UsKuuNm3x+MT+Wz
CuaT4Vo+NIf4TPW5U0vjAKLWI38KJ4uN6FWncgz3cqodVKUlDjzKDAcQYjZLsj+mqasqV4Fm2bly
1eM/29vEgv7DiQTuOxA1gjkGZKTvt0mMBdGsLTUG/x2qkOA2yTMHqplOh/EvtansIQMGGpa7bXV1
aQur3NL8qRoGcWZ5RHClB+CHCdywp7Ki9bf5hRUO8FBiUDsBWtTQBbRbF43ujAkk23exnZ3R3mW4
whtBdeBGZIa5etBfTPMt6WFpTSGYP2NX3v9z76nZA23u+scIfDkOY10DZV6JygrVv7TenLgwzZVl
IXQkCrmBPKn8Xr9MTn2UTyIahKWr7JPuWucSjD2fNZCeUGrFbM82PIlvVFct9NuUuhm7jXTqlJ2F
VsG5/xpUJzM+DNTVVSL8lm9UN8AP6RcZ9ha0OK62g2DK7T80RKHb20Luap5qS05t+8+QXkqoVJHw
X16H2mwY7WGHm+YcPrTafhqe65joaaFMsL8v8LPUjVDPKhRz5OSQ5ocYapbCcTsKqQBROews+1yJ
UlSf3QKaeNC4gDx8iVGXq/CZVZ8VB5Wkn2NsS0QiQu0dhzmSEUEUNDJiV8Uxnkde0h9C6TwlN7gm
2ap1MBOqDLiaNCxigsOb2h96v5ygRy7kts5KnKzAHz/jxU9HFae250+hR6l6rA9LLozy8DOUiQlG
DJRXzmVvF6fxW7DXH/tfo1egXDCQTXcsLdkIQL6PXY5AsjdJaMX0fw6OfipO/SEu3AaE6qjGHSDG
QngPA5ItexzQCIHQ6zJ7YfTP4Bm2k5NxEzzpu9LBkwXlqdTa2N8X0ZDlSqxbxcQaGQdQDjVOfxVh
lM3ap16+pwiOCG/hG2vmyTKHSWsiV2+/WOVdRUpzrRowLB1CaiYjAOcCoDHEEX1CZuQKzV4+yeBl
CT5Fgp1/Kz2mmVDcCkeqV2f9wXthkwsBf2pGpTHFGI1qb6XMU2u3SDULWqpxda8Wlji/L8pSsjps
GITpPPUUHRo7xpxwIuwAKRBxpkQu15Poiz1eGSyOGyP1FVTJWEd8ewSefAolqL4Ux8CBe5yhi6o8
bfs+sYG8MpgpR0Yyihnu8dZ9hNZ4StF4FfwXS+LcvRBx80gbKXZzaw9pNXsUPKugyourRkxQ6oKE
XFVAef8+pmSpN5WhhBEx9T1/NK4Cs3XBYextfyvKDHfIGJ1S5aUF7A3bc5gfh+mqLj9tm1h3gcVS
uIBKIyOsZtRu0Mmv7Pq76KQf03DHuAuYWJue2RL07P8oCVgY5SKq14xMntgmZeKxSBI7Mb4rlOD0
+iGyMMIFk54rkzQHyDSYvmruRvf9t/TbsJPZlNcbuSLxJVeLvRd7/CHSRHmCZgsEU3yMDngSqGwT
yrizg/b0c/Y8XWUE3cn6/W1hkDtFQlVqtYThUuP112Am3uV4OYJ6E/ZOQ5+4Hrxpq+TkvXEVpRZ2
uRCLQCWUVr6GDP3+n3tjtNe+QOCeUUrvqNHbVbxYGOPqfnEEkoupxyJVDZmAFNrKQKQ4lAX298UB
KcQTFLYsgG4531TKg0j1YlK/z4FFH2tyKZc47M0ZQtOfZ41Id6nf51CiE8CJJvXwu9YIbSmsIQbz
mXDt1QvKYhM4kMhjWZgtFU9qLIfAaYsxw/axcEBY6g7f5ZfZy3bdQTz4nviwbZlAQI0DCiMr1Xae
UQqZh1R3AkvFE0oPxt5OEOvdtinqM3Jw0bYVuGaZG2j93rd+BuZsbxtYL1teviLfj+B3ulr7JSwM
JxV8Pof09mfkFOwxlJHsTFdkGk0gEt+boKqxiiFFxI5waK9ZqEoH05334y/FyTAgTD7fE59Q54BB
CYN5VBOk7cxNmJhVgWTT3w3uTeEecickzi7KHAcNSV/5larCnC9fVdnXvKMaW1nkfEjTFxvG/gEL
ZDCjsAbbFno7hl53uyKzgw5Pr8V+Ggk3J12Dw4hpTjKllXEgstfy3I134qt+za7hTNCpOlDXSOrU
1znM8DGp5WNMBmPx4Dm+r8EBz2bHcw3Cvbqto4Zu3sjUGtnub31NDkTGxh+KXHvzRnOvO8MnAzT6
LJGWD8EtZY392JYxDjgy3woFg80LisGkO20lzU7c1RXaVEflNPUantOVvHrdjnDKXzgIMQJTsLQR
AR6rui1Ekj2H6OkYPo8hAfmUvxjstXHhmXUptGLbslMR3RzGN2Rvdvw8vbC4zn/6TvC8vbD1Z99L
JBhcqhHUQi8XNc4wNg2HyLYDSHpmR8ULTwKBw+v1qYUtDkUkoW6L0kLUNaA1yA7Gc/Gzfe7t5NrY
a4x9c1fbtcOk+KYr/U8GrhamOUQZE10aVGsGYGKCQQ5Bwh06hfht+2MyL9hwTYNDlTEuI8tUAFtt
g9R3RDF1VAPXCBRnkDH0pFm7bMCDoJoSbzMEXBocxhh5pQ+dj5jXQi9Lv5kDNdBKeiWHKmo79kaW
MRQ7dd4/vIjKjYFXOSQIOG+osim1IA5QisbwITiBrETLwDQU2RBotre3ighog0ORNhz0WlbwQpJB
Ldef7wT/ShL3CkkeQq2EAw65BNVsoiC81OA8SVcCpWNC/D5/zwdbzdiJKb5UobtgxgQP1N99KP5W
36mFNpQDbqpRH5x6MTzJYmOXbXA9qP3xr/aEp+ufkiHOhQymhva7Hit22H2VwyvZp6is1hubL2Bg
cmDQQVY8lWVUKv5Jehsnus9AFjJf/dPePnu5J7iYD9+HHj3vToAET5sqDZOklDIA3p+OafxgWb8s
4TbUoUhYfGq7b0r4ffurUrdlnmFi1OUBZbW3FJ+RIzROhfS+PFh72c33GrGHFFKYHFIUuLlW44Dl
tTtWlMzdAHUHFYx4AitLngUC+sjVcVARV0EygwwSjaWHyVF2IOvftQf9WtzloHonOezZCbWB8CYH
G0kHqg4twpRPd2pdZZd5kWqb16zm2u/RxPS0vXUESPGzUZHQRkUzI+sQoh6lmty2oC+Siug81u+3
La0/kF1Cgp+RimWzyYLyLSREh2nIV+GpRMuKq9uMQrjeQ/kAeqDpCQxpVG8JtYf87JQcq6bZsdtM
fAweWENk+ax9YULKmP7/RBWyqQzZYnu8yLCqrsilkZFHqfv2WD8KN8Or0kAVZMA6ofYt2PKD/3X7
8xIozfdICr4cNm0MZJMawzWq/DbuzP22CeI+zXNOTMg2lL5B6aZorv3gKAlQh/sTTntp4SRcnhH0
84zpCB/XsuQQTtfzfMxVIh+llsHBh95WuSpWKAsECljRlKMkx44VTbvtj0WhFM81UeUdJE3Z29d8
23n5XXJqr1obXVp37L5Oi0FTq+Jgw0okYchMVkAM9kV8pdS7sqCAkAALi8s0LLOqYnFAUTT7lR+V
HR7zPonH8FY9qjZDpxFkUcKR7OQkvqTJdz82eD8BWwwyw/ZFP6EtzMHBBraoFDdcls0H7n+XCmWt
sP96ISiG38fvLGDGWimBFn1c2CYSngGTQaJJuMj258Q8+XsrRTPV1ZzD12W1+ezX0Q71Ski0SFeG
P8tEjrXtHiY/aBXMhm6GIquuyPelL3mQ1HKMfHQIp6eWxFBqAXy1boHVq4fTM7E2hvGRF0DJw+m6
txdfCC6cyn32raBEF7fRD497nN1hVIVGRVPfUGC8I42be60V/wr+TL4PMoti6C4ZmGmR0F434eDq
T1n9R7MkC8/jcg1F7cvYLBrUk+Vfsubq9UusftbRARcmn4m9or4ZhxgjJGxTo4CTg7o77Zz8qHpw
+ENvODrI0BBaaBJwyDaZ7fQGc6rvd6pUCr1MYjSQZJodfS6PshfcC45R7RhbA9qRPhGrZIn279Mp
k2+NjMs6FdMRq/xnlKTYq0fxTrXFHdPJ6tEeR4UA8VnfqiGLEMD4ObjCaqBVv5OQK0ZeCCpbZBpP
aPvDTRaVaCP2om/by2R7tbVKDkryTCmtuUXc6XN4LqbIDWrwhpsitEeq6ejH1o3v60Q8EDkViH7e
b2WLn55rlnJk8aHzps+KOx/S1obYn7gTr2laJerLsr8vviyUJwVMeOGIM4PmauxmLHAciHex9auT
rsmyimETtOa9txGBRLwqWHLAMrcGHaGMsIReyjocX8xwS5GUfvb1SshcvbyOp8IRAxxo1o9tp/hN
4e1ihUNFNZQgBjqNKNQyWkfG8l4fggJnNRg+ybc20ho7Gxbbo4/WBJli5PesrJggrI0H454l2Eps
UxIA6/5+WRkHkynqT4nRo7YSFc9alp21+qtuTHangsQGuUHYdd72t6Q2jANLYbKUJIoAI6PiCspO
xrWdlAehbHDQ2MpjV/oGCoiDEz4Znc2KYJjbOjfu7Cmzre11KKw21NHJPtVH6Pj3U75VMhbbZmZz
GyURmmLCUPDG8Wde1rZaHRL9hzr+2v6Iv0GMiy0ur1LSyDdBrAvWJt3NjwZIbtGvjralewjfgaqH
urmvA8bFHIeKVhXWgtZgaUP8XNcPpu9ur4fYsLc5suWnk+RSTGQA0iR05c6QMawwpNm4DwqL+nKs
Jr+1Sxxg5Ewa15CxFM2c7qd4fhxa6N/q+X07F/uyK67SQb0Z49GLM5GwTX1F9hUWq+wsqNWmUEd0
VQMzIGF61RbU8+k6p5J52SkOO9Kg68daGtgpPXj9D+U5uFePrScfuxcfnMSDa+6yW8aZN+3Ns37j
P1BlF2orOUCZtanuRBWAEqpfi+pLruNSkRCpAfUhOQzRdeV/+b6PTocgeIr98XnbIX9zVbp8Rx5C
ZjS+RZ3JJiVZoSo5dcO95bTejDOs624sVyQePX5T6vjXIj/MqosFBqIrhLTyqLMj8wx5XCWz06v5
FB/Se/SRWEdq4JR5w0YwfJxuHSa5ZrP5naLeTUMA0qj6Lo/CU5YHRD5A+AUvGACWTbC+hjhCa+37
lNwZHaqMvbe9awQC85IBkOSNu7iXIlfKTbsDE7EwIklNm9guA/WhSUSiZ4VaE4clgSiqWgqyRle3
npXwFbmInZJ0/oSzK+wfsUCNSVSKJkgtDKPrpSM1P4WMoKehnICDDHOsuzzSkamV6acmKM5z/lhG
hdMGuru9PdTn4qBBLwupUVm5WRV8pymLYzdIdmmYx20zVOwqHDw0cxMXugUM1B7ba9VLb303cqxz
8AMqQHgkoAj117+fZWkmWC7REMudxZ3ZxbrOKCgr9SWtTqMKXdboa51ou+11rWfUFzvcIayLvd4O
PbKa8Ah+bYwJSXv2ak9SALLf+QgKFztc5t74pp+J1cSyp/zI2ozYu7Z4+4+aDHVg/aZ97mKNi6Fy
Ho0hVmHN/AK1yq+MDroHhXEIJaB/Xpotl6oqr/vhxSQXUUZUi4PPriahVN2FRoFcQG8qpw6oy+Rv
HtEvlrjQ6hu1Bu08uzNPjtE54bHz2AgPo5mQqp2OyzMrY/tecf3/czf6TZZ4Mc8FXFZO0JQPodzU
71gKjOaSH+WBkUIxad06JsL7NyfYxRwXdxZSq1lrkVoZt4OXHeaDeWc58mPypDi10z2ndEMEtZPc
KY26izSqaRnhlB7dobGz+9A1PNZ6mXvxA1O+Fdzi23YYUsvkn1+qwBrLRMJJFh/H6xx3wQTNntpN
+svYv6nsniNKf53aSP7RZch7MEjF8CMhwJilcgA629BI1u3umk1CUS1kxGflX12iyAwSK2QdV8kp
CX718b2vFH+Sw1k6KnSYfTTkt0euxbHW90bft4KFN5Dg3tSPpAzh6hoWv885o6JD51zDS5VbW7eK
7ybGUaFIJNcf4hY2OPdLI1TxJwENA3A/7IaT346HqQTrEKPQlw/MG4LdlUgpgKxmBBez/EVT9WOo
ETISAxktoOWXmJz+W82jFga4E82cZjWNhjR3B+E6HXYN1tQ1J7PFsHphb0cTZYo71AKtkYMgBr+K
OEa7KfrRQmBcxBN0dd2Kf5KBLlbFnWu6JKZhK7QgPUEPcxwUbhLts7YhFrS2OdBDlnEJQd1X41/w
fclvp7TC216sXFvGjUA1XqxiwdIAd6aMmDPNA8bONDjmXroezkzEbnQGd3qiaf5WwW5pjTtClMZq
I8nCqFt8tNJdfYcSmGc4/qMcuMmT7JZnH1OSr9s+sRa6S5tc6PpRnfrmiK7BLL2rpOsquR1yIucl
vyIXunEIoWclxTYpt/PO2OGsukaBEtMW7EmRKmWzH+MzqsWC+BNjCNMizX2UN9r8Nmz2RdV5anlf
il8iDVxM1RnP6YQXrk5LLU1yIdzPYziHCjj51P2EXnHpqjxoaCIp9ySRFgubrcVxEZxNjWbFE/Re
39qNcSCaryX48ZCagkJLuFMftp2DiC/+eT4WzCYqNTiHpoO8rlJ/DrL2/e9MsH/C4mjSijgHXzqO
jiA6K+WjOPzc/n3Cv3kpiKBXGqVPGC2wAjqkNMBIgm8LVkWcsKv3oKUPcEghaX0iVDJ8vPGyr3q2
ZyIG/SHCc+WNdc9Iyn2RMEmtjEOLOStUXY2Z14G3WS+/TPJ1jDxl+/OtHRnLZXHw0AvF3DdjDxqQ
3JBBRIONmkFH6ii9yWZTRBVyFxXFgvTR7SCdzWbMLBXv2RLfttmm+jxjAhdvlnHau5mqz0/dlE+f
t5fGduR9LL23wu0YxKXVrmLazKgTOnmWHOsiqewuxaNeDGrvbWPUkrjNCtEoWlqChnbEGK93aOyl
Zr8+wt771XAbpft4XtInRqaCoQflgPmkPbvmUPOTH53uvRkOyutMyAclA7pK47OUWBDvvIvV/67c
+M4I37sZ5LEZZCAodCGb0YWHzkjQ5EVAG/G9PhQSAk0am/ZtVI49mbWHARKAEKE/bO878b341s1q
DLM4joCgQXjfB6+jeOhD6vyhbLBDYwGhcjKFnTEA4tJhcCrja9FdYQTG/YOFqKJpaajsSR+oP+QZ
ClYCC/8imr1Zszpb7cLjPHT/OXHE3i/scH5cBANTgwGOYk6yrR6F5NBTT1YrTHnvbfBOHBWW0tU+
m242Mdw/f9MOLWaSGOPGnX5U9oDsB6iBeBCUulWf0fF6bn+SlZ9VRLgslCf9MNXWMjIR/4j5e33N
qGgYPeB8nx3VXetErv9AefyqmywMclmKWalo21HRojlFPqxlIkgN6qk6NIYZ7bedhW3SB2hdmJI5
jzSzWNE69Gfm8mgneWQrwfe2htr6YGd+7xbC67a9VShf2OMiIEkFP1BlXNIyaR/LD2Mb4F36BYTw
BIpTn5Dt6TLSakielyNYS6L2ehBfRPnXTMqarWTLzDtVRZEUcAtafFdQoigDGKbBAZiDo0g/5TtW
wUrBRwO/CD0K0Nc/3cUadwpWg9AFtSiwibLXHs+31VTbRfaSU2yAlB3uADT7QSoKH/jRY+Jj1M9z
IzsoEpgD0e63vkWX9XD4UYLr1lAkAK4wPhbm50D/Xgzft72NMsHBhyLnoM31cU0LI7U+1JEs2q04
JPswFV7+yhLfBpTOijr5ETDCH2/L/gRdNtknQnUdhv79XnzjD6bSIYUFmTlIRj0kw3Mk/BGeX36f
g4KpHRrdSHHOzur3IrkCKaRdk9f0j+/M70KG73/x6yLUISaHHQl9p8hQk1TDzwFaiZNYu46H8F5J
pp3c1E4zRdRT4rptSFQaigKuV4PDHl3OS/CyQd1kCorvGBk+JKVyyKTRC4sZgveyelu10bkQ0IQf
5D+2/WOlYsAWfjHOAZIlJWE5M6zod+mT7Az79DZz6qv2NER2bcu2EP8BF/x7kyw6FhhYtmlQ1xjj
csXWsGXQdQy2ld3h1exPsBbs1Eg3TAOSBFyUBVGummEFx2T8vJJmB6CC+O+6B1iLLmkSxGk06QOp
hZLXaRwFuEIZ2W4WCyfSjuI4EQtZuRq+t8JBbNuDN6lk4zvt984zXjBC4JhH/bpx/e+Bk5GUKqsR
rauWasiiJX5oBlMTbdJSDW/bUHJUqsc6pO6EKz1TbEEXC5zXdYFiFXUAC6xflgkFgpIG9w320EGN
zbBj4UMmgcI1roHgUf743heNml8hQXHbgEmGfJ/Nx3T6GgrXmM90iGBiULRli4MqQy5StS3w1sAI
m1kbgu8G5w7sGe1+uqJGWNaP+cXKONwIy8LUBqQosMbmn5szm1PXb1mpQCN7D1Z9wpBMyZI0HYTv
XDBpQ29p6M+GsTwdbIhj3KiaQDzQr/v5xQjPBqL3voZGR7RxaLZi2ZOnuFJxKL8ZDqPykcrd9Pzf
307giAuLXEqLPG9udA3fsBbAKbwrjE+TStF4r3rgwgbnFVabJ12mwCv0MxsAguT4t+gTujhltMb6
bCz3mHrRDsBRU/7IPOCDP/4/0q5jOW5k2X4RIuAKZgvb3WQ3vShqgxiZgfceX/9OceKqoSKEeqPZ
zCwUwexEZWZlpTlnJZmxkHiu0RkWYPvJUf9WX4Cab8/38p3omScKPs3bLZW3NSUyAdagSD50iaSx
b0ADhIjbaYsTySAk7i9aCuDu4Ei5JLrqThRvUOe0O9NThdzSw8mK478y6e8+vVWq0W5b49Bh5Coo
70LTm4GVouuOVidWDTZgoZqtNOadzqbPYuRV1kUd1s2ib5nDGGZ5iGZddJQ81Q1PsV255ZF2ekOH
tx+5lfhJuC/AvWYSfCHGiwK11oy6F9Csl0+KcpCWo5Bw0onNt+lKBjuZhOunjmsKFjXakic5tS/7
kyO62Eh4oGh7uhWjAboAFA4cgW+ZP11web1xEdS2kpr1r2AcS1qmMOoWVJOUu+FWOZiPGJC2mwv/
strMYNaSGPeqZ1z0nYT8cLTJneErOeJu6GrPmiXZnd2D+fiOV0XfPkZTA6maZuAoqR+sMphBXQiW
tpG/59lTm+Bh+k2snzh3yZbvSuJVBvMMMfpATQYZvpRHNhYiMQxj0zUFgkDv1MfSGVA4PezL3Hph
rUUy1gn0/6lrRxAgLlL+kGfVZZg1xZJn4JrJorsv6zfH9j/9THa7aahJoOp0qr11q6N+iF0wmmev
rdc75kk+ROfsZXrjiNz/pMhsfj22VK9lEM/g2GpXPg3fmmPvDzehL1T2DJLgisuHvBUOkT2JRDRU
WZc1JtFNp6LtCopdo2ZPhX7K0sMigPLmh8HbMd26nNeCmPxwTAdZmtBlBOjsA+pddcIJktTW2Htk
/fcZe++XPozB9IhbcrzJ6oMRxvZCnEx6E4PSKmTOg0+m57AnjjH92FTNKKDqNN7gzACTjSILlRhc
KXYJjqzpsXdAD4vpWNoh6wNbTWzebv62ea7OjvEFMM9reUqoizdWcqTb3ZGd47byp8Zq3zo3OYg3
8x9MjhAwNYLmXtVEXSYsUqMygII0kzpg5J3qi2bXfvA8nKRTdEhO+j13hnXTH1bSmO88zL02y3TI
M/1UX1o/Pwt2ehSdAWVLSqfDG0vfTFjBHKtKIsFCkskiAIZjueRJ3sOMHMlTANhDHoP3Pqd4+H9M
G21Gs5U0ximWbiRzSHclaHo8nxMvfClfcluurO6E2R9glBLFSn4MgrUfZja9nrq8RrBOiRrcr1HG
TMpiFgBNAYQShGyl6i3g29w3WuApTfKpipXv+/KoJX7wFkLXdgjeuRrbh0jqqRYx0ojz6sTM6ov2
u5pkr72g1XbdIPEqYl9Cy6hqG06msRl1VoKZi1dUwU+DVU4MG4S3WuvGhPMc2DzA1d9nPqSmZEOI
eyN2muosAi5cAct1SyyBvO5/wI3uO7wOziYZ4PrTRPZtkyriaPaGjnuvyUI3bpbC6SMknUYS6aeo
xYBYVMqJlXTBbFdF/71VZMK5Dre/5c+fwL58lLmfci2G409yaNWVZ2Lgel9LngTm8hNFHW02E2Yp
LPfDEFmm9HlfwGZSdP2KhDGHReyxI1+ihB4Od33UWXWAnis3Lm/GrJUUxigyOTHNRsaH0gHErdqm
aFFIPfOsAJ8tAbZI/nVfq8036co4CP2uq1zPbPS67+oWbxpnAGq8rYMx0SC2cWuYoHlvbLqMxYP6
3I6UKy2ZzGEYxFoVMR2P2EULCdJhsvQL4NTemawWXsTinRwTKXXA3LRJMMCRq4dl8OXieYgPnM9I
T/9jlLoaOJNCdELSyLEA8wPWJsCwJKs+m25nYUzZGV+527abVgKGAaKquqaq7LiimAkJGSNYSXQb
PABY9GC65Ivq0FXU1DOd5Z6jHU8ec5Nqc2/I6oyHtuznn8JD6wuudktfPLhN/djjVS02RhkRsVb6
MdlJEMWoPC46ltduzSf9DsUYX7YFS/+a+qoTH83c1U/o9Zx46IiblnKVy84yxkNgKFEAZ6i720C6
MYq3KXjc/5abUR8QwahKIxrrLMpNLpWa0U0yprwHxRbL+JBMxv0YJnadSM6+qO3Av5LFGGXQRm06
JFPsYO7V7jNwJ9bJcZGm3DLjv5K+8NoBO9qx/ioYvCGzjUl6eoRAP9BUWYWlMoFMyoxlJhqcjqYn
FVYCBbc4hK6A9JZixM2HEVkt76ajdvjBC1dCmWDWi4EZihXiin4X+FlpSU/GucICfASSNekSx9bg
tq0bAZa0P/CcZPMCWslmYlqmVk0ezDjYpXpuMcJQ9k/7x7mZCOmSqslIoE2Un36N1OEcRKURYFBe
Eu8b8WvTPmqYAFD9fLn0049R49LpbHo9ZSU3FP29pPOrwDQwtWWa+/gdBppO0ANwb7Qm27Dmo3hI
bBRK9zWk9vjh+K4C2cnEsBfHplGw5l4Vg03iuzI5BIOb6SMo3nk1+s3jWslivqZWRGWbjSUeBzU4
UwDEEPJ64dtXqw5CeFVRiYbnzq/fbxwNYOwbHUDu3Bm3goQXQfTUHGjhZvKrM69qw5XHROluXkDq
FQ3IlGsnGyzVTt3hsPhB7QR3JkgVQ4+3u7IdYbCiqouKZMIyGaNX9aEc5b6Jnb5TYmsCi1isgf8B
mKGTdKwr2Qva+4QEVgoeu31b2QzVBgFxpGwqsslOXuZCXEZDr8BWxIs0P2pg9OR2vzYISxHEVkKY
eJLXIigAe9wHxnn8lN9MnmxPmIUS7M7Kb8P7uATyD12Fz2weN+umea4kMx92UPIplid6E1UXTXmc
Qt7I8eY9tBLAJEV518x9GcLXbqLb3s0vtOkWOZ2ln2sHDg7cbrqXu39mPJmMQwylHkddAIdQE8nL
tCC2EkNwsR3v5AUPI3w7x1wpyHgDQloeBClyJMqVugAaLHKQJZ0pV9CfLHHBUEwZJXZZFbFAwiQs
k1ZJQkZnlTLQcgW5YGGSyFrmz/vfb7tqcxXD1r6lLsAmTIy3MJ1uVgE8mGCbUMO8fX/7juvi827U
TTNcCWSi5Jw3ipyH2GFVhdExpcKp47d9nXgSaGK9en8swDSsOwVBq6ruBONSyJw4sZ2IrFRgEpEu
w71cmwgU/Un2B2c4Fs+A+nNiX70TIpui4wpc1iieUvTfV0rl2CdWpBifTVRzW5MljAFwigdctZgA
oRqVoucT1JpPGpJjSsTd3ESebvdOYIV25xfn+rB/VJvuu/qSTMhQwqbKTR1HFaYnzURZ8iupEgto
BZw0YNt1TdpCkgzQabCF5aSf5CQVEPw6FNIimLngyvfpkY7rBq78J2WelTBGKzMU5qk2UObJosce
bVkRBIX7323rqpJFWTE0CfxFyAd+tQYtKIcqCJCVCnNhV4qrxRin7r7sC6HhjM2dMM4go/Qoiehh
MxGozbuxzwzMuCaKMbiNOhS3gMPTbSE1dYuMZmoRuT8NhET+vuBt7X4KZmGnNSEsAmNAWhqooh1G
sl2YlZVz+5hbyehKPxZt2my0KlJUVMvUM0Fy3/vBUbCDQ/SJ8j+Btpn35N1q8K3lMXGpDxdxAEQd
StUB+skks6Uc2ORVctYG426aNNtYQHcVlMh6SMqDdduKH7JsYhAPDVtkV8xFmeVRnbca3ttaelqG
xJKnb39waCsBzOUYdcYwK/ESO2UDD0Y1y2y8vIvsfSlbAUNWNLqnIIoGmua/Gr4UEFmQFwX97nq2
6v6Qmo1FxDs1mjmCNm1QRbSQDLQWjA81YkDgyVE8xo4iqD7B8nsoyP6ScEeSeXIYo4hyeRoUAlsf
elAgNsf6obRNm3whF7pliblQgJnwWs08mcxH1HOyxGMHx17ahzTs7aa5z9Cg2j+pzUwXtWHdRAkL
2TwLGEtg6RH4/3KwkosnutCvhyBGD75LD0AZ8XW/9sYDVke1x+jI7ZvQJOJD6NJ0TTM1jSio8/9q
JsGUTwu2VwEHLmJZYrSFODwPBjlh8z7C7mqhXepU9uZhOMo6z0Q3w+ZKNhP9i65RDWFpckc3UqtN
nmrTnSXAT4HXQcUCHm/Y8zff+aor49lBWtaVGcu5E5VWGNnzbL3f3fZiNTetdgiwEC9iaoZiQ4Qe
b8B9M3+UdVwQhE4NSuyjaQG4moK2NE7ZaTOLeJkHusXy2z1Fkun84FEHf5mzb1mbMWAlkkmFoizp
SCZi698wX+P+bhhvs+xY8QZcNwPmSgpjQli9T1s0F3NHMvyMfOnCp30teH+fMRO17s0gl0H2iedY
Jb7NvOtt08lXv58xi0ocF3C8adQFCmtJapuEnp7/ta8ETwgT9Oea6EpZmDnA/h97ANRh8VjiPVG2
ZdAwQjA7YrIPIU1r6rAfcyTVxl/1eCjjl3j09tXYtqifIj48ghKzU7sUoFVgkTY13S7Tl1F/Ennt
uc3IoF/FME+f0JSGdEkmeGr6ZRFNe6luhP5Tr7n9+EktX/d12kx55ZU05mZJo3E0owTxl/YPZLtF
/8AATgwdDCzOvHuMc0hsQhqQTg+wwJQ7CdjBBrAUA2RnrHkq8c6J8fwgrsJOnztgYx7ry+iXPsC3
EivABEx0mGzEOEc4jg/85tJWnXT9Kan2q8dXUxGFFABsQ9FGO1GkTt2r7dxuR6v1hHNwCO4wMwXZ
4dfML3glTJ5wJlA02ORv2nAo3tESWz8F0OQ7GLm/by+8E2TiBTBxomDS+syJpXNuhtYwOJ3KSYF5
MphwUc2SrMWSATBLDCcu8qMY3xOM1+0rsvmOXZ8W824ZmqknYonToiwyldO7dNNLcNUjfckurnbD
f51vtpdWMtnNMjWN2kYaSmgGmqP0JDymdutNjyawWmgWV5zmQ2/phcUrl3K+qMqElLLOkroWYBw6
3g+CfkJabGfRkfNFaUL4IZ26hhKWOVpuyqydwylD2b67pc3BCCUi8Y42V+VD8PhH+elKHJOfSnQy
a2qQvY2ZcQqnylbF7maJ/z1cFzHXZ8ZEEzUMZD1vESCzIBqtGXiaVlJIP6JaDXgmSZ1n7wMyASQM
jUlasjR3Jg+D516MfLj3c7Th2zdKvxUd6ifzGN/x5vd41sGEjnTK085U8SGJ+Ckq7FQcgd/GyWM2
NxPWn5EJHHIaRmAwMAA78mD296Jwn6TPdXWcJD8tb9P22OgNgom7b5KbmhmSKimEzn2x86ShJLSj
WWkZth0/NSZ6LdVlzD/vy9hsRcgrIUy4agrkmUBByd53LiiGBkIINi7mA6+yvK2Nih0BQvs6bHVK
xhi4MsmIvZXxksu1NWqukXOcmCeDsYVlHMquUyUkH41wqPrgIIzaI4hlHzgfjSeHMQeNZLnRlTNW
/NEbBY2d1dohmkbBgWIGTXgivCOQ8GB+t7MdLKv87xMyZ7XIXdmVIDZwqny5L4LRD6v4VivG4wS+
3Krv30IpP4x1HFrdHN2NpnSLVyPnetv08tVvYC4eo5lQzcSOrzPEEarPU9f7JMpetCADfhaonR0l
NjkiN18RV5FsqUxV06AzEzVzovYhqr8meGXunyfnONkimZqQZGnCAgVT/VgKB6m44b60eCKYRFVX
ctIYQgt2HuUmSjVbNnqLoJOzrwjvSzGXSijpSgZIYYSpWjv3QXKvtLPz30QwFwqZB7QqU9SKlsEW
gMOstDyqyO1ga2Ati9B5SZHNs4e+LCczxPwF1oaNk3RQ35rcirG/jjr2o/59X5/tg7kKY/QJhzTL
KwJAKU1+VspTJ5+q8bAvgrrEh4txpQ/9CavMOu8NwNupYobx3eW2Rr9h9MAL+WfPk5UYNvglky4W
hoDkVvET9Us3HXOFM/H9mwh0/VpM4OvNKp66AE8gitWHgo+LnXXdHr3ZAU7aV5E7+byZlK10YiIe
MdskbDIEWrAy0ImU0DWOGH62h79VD1uojvoHXQ15JY+JbvqCAW+wkWdOszTuoIsiOJIb7rQidfYd
g2AT6TAqhSRUgEPTOemF9ljNxwBrm4Kvgb6TBw+8Xb0ygYeNvRQA+bP7DdFiRotCED6LbzP6n8Tr
fSxVaPdlApC79jic69bmHdzmLbGSyYQ7g2D9lUSomVSLZMfSlzi9J51sB+kX4c+i90oWE/QmudNr
pUTiLinfw1Sx6uRFRpq778M0DHw4spUQNkwk9RzNAwCyhupNnS9G7e7/fe4pMUFCCPKlHQVYunGm
C2dA8A3sscBOlmHh3e2JhzBw0HTYl8rTigkZprqks2mU2ABUburhFWBjHAGb0XX12Zh4ISdABmwH
hL5i9orp70a8E3uOy9LfuHcyTIjozDivDLzsnbnr7Tr0yPStLkO7VXn9yM0wvtKFiQ1yE0oa2FMy
J1VOKHHZmD2vw+89psqW51oB63Tl75/O5mSSfJX4nruvLg6hritda/D16CNfBX8QuoWYxsjofKxH
yYz35XEOi4VsKJrU0GYAHji9+dqqNyZKkGLFwwXZFkIwO41HgKizDddKUqdFKWDnafQgjs8hqjBd
8+/5KfDqNX8KYTPGDGMEhaz1uQPYbacv1JMso6JV8ECjt93nKoYpTMztXMRNiVLdhDGqUKqteOTB
hG53PkyDmIqKcS1JYTxIVNuwIRUqw3Rv08isAuhv8l0I/szOSo8CaIKAAXWXfwWCi71vDtvaXSUz
jtWQPltkFXE1KHRbNlV36UJOZr99TVxFMC41zku4hAYMHCH8JOTi13HswNcmvYQE4D6BqPN4dTk6
sTdv0gF3M5GQhkup7Hdl5GN/3dn/bNtlsuuJseWqIRDqEtOhmWOiCH2kNEDkEqYWhhhUq76lYAba
Bbv/Nn8AfNu3fn5OtoSlp4psRDneMXXZOIPgyOlgTzknSmyHwasQ5ro1hrgvxw4pEkUw7/30PHrF
BauZnOC3HdavYuhJrmKf1CeCMgoKWjvS8zJ6SQkelummCf7mnNZmhrk6LfpNV3JywxBBaIqqFYXX
bu3sbrhpbrDv79EtDuG+4AFs8/Si/76SJyhx3Jo5OpmpkPlGdMaYpxMnld3K3R/dvdcvyESOLpyk
hDQjXrVVBV8SXB3My1LIK0XzjI4JE2k3h2ku4QNm2iNpL5Vwb1Sv//GQmDgxCBi7UEMEwdbVTlGE
EYLWDxz5CJ7K9ph7/VeeE2/FCWzoYoZKoS05FnwnLIo0NEq8CuURT9wcS186b5KUfhc2b1mLYAx8
0RsylQbSCQnr6TIW8aM36ZDbujsCHtwFOgLF9rxIb+Y97wrmKceYPC6qIRklNXfK+TkIfaXjvBK3
LGKtGWPiNaZalDJdMqetL7HwuCgPpfG8bxFbXrQWwdj2KGBkrC07tATQL40RXImAZ68ljpK3L4in
C2PdJJDzJA3xkGmiv8zu72h8UQde1WazBqtgeEREpVfC3gcTUrOonYMqaHOnmMajrqVPsiH+1UvR
JQsJrkEpeguSAcggonxM+tn9Ew2vwhk7lPRwnsKQ5s/ZQZXASYkS4jJzYtH2eV2FMCY3zmWeZTLO
y4xAYBBEN71MXrSh9kC4xcvTt837Kosxvz5sA1OgCgX5jRTeShknGm2bxPXvM7bXTkmbNQJab0n7
PJYvYfVm/AGiOhK+lUUwZmfKTSyamPBxqjnP3L4gpa0G2eKUJCj9eDTSYz4Hir9vCZvvjbVUJsxW
6WBUtYmhk+i2c+S/35vAuQV4a+2OFt/Kxek5dsH5luyCazRMcyIvOKtQ/5zUkd2bLxgs4gjZrFqt
9CJMnq5HE6YFQ3RvWnfAliHgOI8VeukmJUj3eY09jqmzC6+a0BhG0YcFhWhzAWJWTN9zIT0Bt/5l
/7h4gpiokQZtWw0gm3L08jkd38z8oAmnqeJI2Uxn1x+PiQ9tVZdEW5Ayv1OGHhJvQt8c7Y7UHtD2
pels5I+gHdZ5aM0826D/vsqUYnXs+yEpcgd0UE7airYyla5mKt7+Z+QqyMSLwcQ8eCFgSIlYhl/c
YkgWlDn/bGtGr+Qc9JZ4qx7aV+nIEUzN7kMGAIQ4RcdmOKYIGXcztaSvFw2CR5siSUjWAtgR2nwT
jrwrX9o0lqsstpRQV5katmlPTzG6jw8TkD+fYh9cinSU31NLjJWkjomNSo7vUR12dGRrCmB+BTF6
W+Y/BzsaF91SLhzyZsxfqSf/aitBAaDMhGCQrSj6SxpXOWYgS05as1miU1ZCGIfDaJNIAgO5AJ7i
n8VPvU+5egMPAM8tJg9jJ/vBPTb6u/c+H+N8QQ+WwHrE5xtTQLBHmuSkQ3todO0mKvNLoouf0xBT
ppns1VMH/FtQmwpE4LzSNx1xpTfjiNpUk7leRkQ0DHsm0/cYW3IZxrj33YEnhXHDEZCMsS4QXAWz
TTBFksdf8m5y94Xw3IC5u0u90os8Qx4SDi9YAhEA6KsmL0ny7b+JYa7vINCbVi6Q0Jmwi/Qs6Y8B
qNPbkXMwPOdiAojSxEZV6rCOwTNOdGpK8VUv93gAUJyTYde7o9wsA7yIMBk2hU6LCvvcY1me11je
vqWvZsYu6gp6X8/B9H7RhAdARCReJloAd1tszQNHtJPXnHyHpxcTNJBgVa1SYq5ITr9PRu4aoe7w
e7Ib/GHI5VZ6MWEDW1RFJVY4JWLRjTpsnzndIf1R09IJJmMokVf3oisYXR6tZvxvXiUzASRUiZS2
Eu6YOqtjO6iKQ9pqoRXLCccWNwHm1mrSr726roW6EaOYRnrZx2DM5+qbiXFpw9fsu8QzbeM+9MOj
6M2Z7Q6u+H7Z8JpOvPNkIsi8KLJeqohTUTk6WoZlzHjETHrBQYLefLivzpOJIWkxtXpBZxWHunYk
1F1F2Uvzz3J/lMSznnzdDyXb6clKHBNLRFWoFT3FPCGxls+DN6ERkGGpAf8xjg2YrC35VjtEbi1a
vO+5/S5diWbiiyioqVmrMJ7kWF5yNzhS7Iri0nH5Zzgnx84mL12kz0YaoIak3iKVzbXHeOSVfnkp
EMuTmjQkyMoEQRna3GCnCwiz5CZ0CZrKgyUDoRyAmyMg5vbPj3PjKEyQGTA3pnfYpUQH+0iy86D2
2AD0BC6PAscq2aGJRTEwoCbD/cTlTW09YkbAJPumNa+i8mk0OFtzPKWYqJJIWqxMDW6EAGjrQntQ
e5C2pK098yDmeJcCS5y6iF1STgXUUs+dQ/kPzcfiYJ4F7OVnPq+fs/0Avhq8wkSQIs3nomggTaod
9UQp4hPJVrGjRB4AruhFLm+AnZO3st2dJZW1oUpnTNOYI5rxg/EDW0uf9y1wWwZgg+i+P7asmXgF
iDGzHmv0ccooxNad9/9wLXqFfUxTryKYGDXLSlMqKhphNR7Ys5u7tS24sf8PkE96x0tIts3vKo6J
S1qWgCzaRKAfleo2Upy8LdwMoLGEOzsh7ivGMsZk4pI3YwvF1FYEONbSFXao90cjqA5zMX5FkxPt
y7a7baQY6FY8Xr3tsPhTT3Y/bzKAnFtpuGmAcd8oGdwLhHp/lndfhTABSsmqYdJ7FEfG4HWWbszg
3iiO+xb4mzvsKoNJgeK4kxehidF2U1Nfy46SOVv9eNTU1hrMG0G8wwqZmtxqkmvUhyC1teKlWXyy
nEdezscxHYOJXCUZJG2pUeIKlsUKZsnOltRqlHMVys6+0rzDo/++yodaMSSViH1icCwUVoqplyW/
0bLnfSEc32ZhkWQB4CUqfWiQ4K3NbrmsF7y/z8SOoQGTTJzRsUVg8gOreUGRfV+D37yqr7bBxI60
H7OwTuDMrUtBPRNvuMm+Nu6IfXzagMMG8fd9iTyd2Oghdd3cqWgmZcKwHAJJHg4YIufpxZHCgvJI
JUrEZYx1q6wzzqW43MVix2kh0Y+/E3VZQlmQe46JIcQYP1gWXwkrH7vsb0arPbS17EqJzqPP4h0V
SylbqNI0dAUq38IhvigeEu07KbQW3/THI2Xp1dyWA/r6m6Ttp3Wwq5da2DX1hHFrvCro9nruq0fi
BgUSKKSigfVewFWs7lvWOftWwnFfk57vyn1LgHP1GoCBHDI+Gem3NDgbBedi/k26cVWOCRFlNoCB
IENq3zhTib1S5RA4GBMwvywuximxXe6Q532tOOHPZBIcNHaiIQjhbMGMVWwxs0lxL4CBOE/t/yaI
CRxaZWQKUDxwbpmgPDbRWHlZ02HqX69yW1pIetiXR512zxeYKDINSRrPdIVdPGET6kwXyPpjcuJl
HjwxTOwIhqqf+4D2fo5gdzv/w4YHtlv/T7QBZgh2d4DTxELimkHQjqH2LuYf0j3QmgLFgydmc4sM
CFQ/5TDmoJPAHIIaQapzquPgjW56yDBfNH/Xz/8gNLWvPObtbQu8imQMY+7FpJBjWGDRnvrpJRsX
Ww+fJh4X229i1VUOYxBKqRdFrWKvRTtrPmKVl7+ob+KRzlNiReNFOPIwf34Tqq4SGdvohHlQSqrZ
/+Z+btTveDCfxGMOcCjNklGay37w2BV4YtkWWreQUjcbzLqp5+a2vUgHI7FIYwdH9QlVkPfKWfna
vyq8C+430eunvmxXreyMZpSpi+cZlmBiWI5gjwqQsIy70SnwlOYyV2zfqVeJTKo6JEAyWXK8ZLoe
qHCp5E3ATdn3vA8idFEziEbR+4gkY1Lh17BvgMAvroRYtcuoOio1WJ4qmQfU8+FqYWQw7chkwYaP
pCSqPRmBNYrBaehBvlBInPSApwrztZDYSyaAvFS7LX8Q8c0gnCDFU4NJ6oPE0OSBfqpUMOxFkDGA
i/SNO0/3IWC8fy2TIuXIOBJ2b6zuVDXX8wygvkp96bXBrqP5s6QWlq5NnEtkW6OrKCYcilWx9IGQ
qlgyPWBiwaqq76b0ryuyjD5MAFTQGs4UAfr0kq8Wj+r0VAwP+0b8Ma4zMpjgNwyNqvYdFBF9w8fg
5sEEdinGDxf0bGm9WUSZi3zfF8r7eEz407VAyoIWMk0AQ31VjCS5wU0ptlYB3PfPfyBLBzYUyHzB
0c4ubJmk0KoOvNG22UcOHVGFk2Iyf+IEg02VVmIYDwopMnYHfktbJW+x+fdM/oqT531NNp10JYJx
okxYWkkxKtUO+tKKBqcpX/YF8HSgP2CVxy4LIUFRQIBc9cTpGll7AEJS6zVTMPxJQFjpQn/KSpQp
F6QIdXyuKk9vxCByRQHMQm3j7mvE+2SMl6YRHj1hCTGS2d+mgOlclPzflvip/+gKoHXAdabqbFlO
JBW2SiaIyChrpTZgfJKgznOQlDspg0XP/x6ampHIeCwAj7MuaSERg7sYURn92EWefKFvnOoUezzw
oG2ruCrIOKsstGkShK1qxyIa//lyW1aDB3ZLb/+oOGLYcet2BmaSmkGMjPU94sjVueBNatIP80vi
//7hdIrNY6oK/ver0Y1aQsKsVFVbqVrdjctS9QsJ5IgSSZuDCSpctx/i8iGugn+9NcpIZuxQWRrD
bPUeyqmtXWenKl0cJTvuf8GPBXBGCnNdhLkxTiaBFPFhtv839yqcFZuS+fJQhzbPC1hgYIiVcN3K
TMATAJ+slBKERXiqxfPD0ul2gmWxfZ02HXglhYl5kh7pfdxCSpjfALoqS3hFA/oHPtiEid1Rkxim
hvf1rzYRYaG9MpVCtSneZ/oIJmaLohCAaQogFcI971G4+dVW4hjfjRo5qFHsgThhdM1UQcmnPiiS
4O5/NmpPe1oxPjtEuVKOFcQIht+Kfy0AlW71lzp/3hfD0eZDyduc2lbBzowdl77aP2ei3XacXvG2
UV+/GFvYNrRFBuY3ZLzPlLnTobkZ6IovOdF3Q1A4+yp9fKpQJzJBhkKA4AV+Sarz6mZq87YzmwGX
oPlUObNNhyW0e+3WPC8uGnMv3Gi+/Q2v8pjQ0KZSb5QijuofogawWLmNG5//afaLBx27E/2Bo+OH
VgWjI2P0nQi+sy5pVBsUWnZdXlLFE4TPSRZYWLyM49tSuozcg/wwwsYIZUxfj5ZR7jQo2nnVMUei
GRzKY4LCbej8+240ZFHeUaKDVxUY+cyzqSOFoCsqjEbKQKAeUDrpHwPGokl135BzVl6yJLX07uv+
d6WfjfW6tVQmJOam1IDREFJJDIix6tQML3isKR6GYfcFbRoppTdAvQeMMx/5ZsSuRpMHB6g8/RPp
gbxsL358fDdSn7feRcPFR8V+imPrBmKn5MJSQZwINNoCLKuYttFHz4i+zAQpTvgcRd85Gm7d1fB6
EctixMAblzHRRGiyyVyQDoh+fJm+Cd9aC9Tq4KYYvfB2AcFihMWozG2/8hxS3dT1Kpgx0wL0U01t
QnBmdmcdQNCyzKvDbNqJBJoBoiqyphtMiEmaOMWMMUJM19egcS+AtZNaqv5dEY7m8gfvEnMliwkv
qiCSLkJ1y+6k1BeUyJdLsDnNPccit6LYWgxzXP0wqPMwQyU9Ki5DZlpq39x2o8jR5mOpjjr2Sh3m
dGZxypaEQJ0ystu/80vlgajR6VzhZWisySXg4OMlOpsGsRLJ3KVTHy9LGSBuzYruRkV0rEPeohfn
67ENoEBNqzzD+IytGoktLlDNPJr9875L8YQwMVHNBEEGmQAStqR3xrKwxvFJlDgh8OMc0K8HxPZ9
QHtfKwW1bfEU+DmAbiRf9gZ/tHh+upkYgOoOAVcVNSzWMqkhcIpQUgzw0TC64g/H/ofxvTpk9fsy
lHbhlWy3v95VGrWSVVowzVgSBvSiai/xraHZevKEQdr9A+JqRH/DSgagI9WyjyAjOoKpnfbMnNxW
vtA4V3AHWLbN+qoQExhC8J8EJICwSvmhFc+15u9r8z7q+eHSkIDFrSuGqHwgU+mScWyHxlTsm+A8
OMTDEKM/nUCB4GWvKqgX6dKamFuKFXvfOVn99mFdRTMXMRjszIjeZramJbYan9M0sXuV8/DfvoRX
CjIGmFZdSCjuvT140T1AuUGUm/s1qALqY/Ol4OJk8JRiLDAwDUkQwNKB7Z7XqjqYw4tecSyQJ4Ix
wEZNtXyhGpH6eehuxIZYjcwranINg7G8Kk2RgFIpGRYoaCdJc8GMdou2i788CmdMULnA/KZbRKYj
Ao5+3y55OjI3lUoCQQpjA8xQ2B8XtMepr7D9xctAeVKYe0pZWkMdM6pj8bYUD3NresLC+5I8IczN
NLZjHw2gFrKz4LzE3pQ+xepx/2ttpyo/PYmdtpwWkJi+W0Q0NS6+3WOoxv7cR4ChL28nwtPovWqw
EzTYwctOyPOhKPDdxlNe28MtxbGg8AXG0+R2J9nFRhs2UTC57hR+gK1r8YaXnG3mulevZocwTb1K
tIBaJ50iyPHeXPz6yB9j5Ylhgsc0ynFMqIEkWI2nQA29J/idz3vqcUxEYYLG1KcLOCghpq1TS06d
tHpoO46NUH/9cGZ42OgKoIEkg50tGeUaUEI6ZJRZZEWxP3ZvanEntk/7prj5xVZimKCeVBUAGFqB
HkxzzE+5/3+kXddy3LgS/SJWEcx8ZZyoaFmyX1iybDHnzK+/B/JdzwiiB2vv81RNs4FO6HC693Ts
eead2KpfPCPDXEy56GYyBQHsw4Ap3qtkvLvMBu//mRupAKJdKT3+P4gfx+IQ8zLrvNugEnEWRIxk
1BRCj6nKB7sJbivjqipai0Sby3ysu7+zg2LMuNBlS1QPuPbqib5BCw/DKz6dlUTDLRp8VI6UrUry
GTnGbqM2IYZyiHMj6t2QPk3dYRw+X2aJR4Ix2m03SGqf4+gEdbRzaasJX4WeB7XAE2P6+9n9BEBR
NzDNK9vpqPmNGNz3ZeMDzGlftaYNhKJNIiyHsQ84x/cRKY8G5r/O70O1mmR61MsLzg/oGBVFW/3x
Em+F28VNdrxRtMvniAD9PYuSjmkAecY5hk1naeb3WTo0E6dizaPBWAOjkUkvLjjGWNxWyEiEx2ng
SDiPBGMJ0hgd630PEmFV2lWHpeUvGWAxLsvcZXOAnM77s8rrMskSajxTgiXhorZThf+mOSZb9pAS
eTGMCNfRyoM1GZs6vxYQYF3mg3dYjDUIllRXMPsFx61G/ZXcjVhHIi3jNtLi0L1Maj0JcCbKjCkQ
JZInxoQzG/HGLHfTpnaGN+yzxALAkddbDofgWuryXHcYwzDS2vJigDntSKdvW797JIgKyuvwz6fc
GTVlzEM9DBhoFHFZiJFvkyT+nEXFgcT9t8ssXfYSmEZ9L3YYJi6quQKZAcOGdHtgI9okuB+Fp8t0
OGLBzvQqc7+0WOsm27Jy10huWN82I0cceCQYS4DSwKJ11NrU5mPaedjAYQUax9p87Ep/uxbsQsQm
ROQG2UWT+aSYcz0g1K4ba7a1V1Tx7MBRPk12dKdfYdP3mzw440bmbWFczwpg6Psf0ozwLVgAXwy9
BjOEPmefLr0PjyUmRD3Rk5zY472PfuMoTvQYCRxlUSpFCayqoeoPSIAG2nA0ZtFOo/hzogMOsosf
MfqylXrZNYvRviwxqw0p6OD5h1+NEU1dQ4+3OoE+HXUP92gVe5u6ar+0DsEEeuImP9q/qc+e02Q8
Vj5n2D8S4Iy1rnuohtHO9PheVmUOb+uiemKNEdUoHQ1cJT3a3KsA1jNYunl3+fh4JBinFRaqMPap
Dn/S3fXoEyHjQx5+uUxj3Xic2GB8FkZ4xq4cwUbRbVrBF8yrab4JROsyFZ7gs91cskgqYcjBiuIH
u+Y6clJbvSV2YuXYlPR3ThKr8FT8L7rR6LmehWV6Pi/SQhVclyKrGq7MAs6E28W97khOVBgvmebJ
XCTUc1F4X7o7Fh2QGMtsUJ/nzUhTs/DxVXYixTjJNGnJqNM4UximyOqD4iaXCydWF09KcJTqbLXE
5FzZejBzosmYqlYRy7qnMaaAXhiz3rcNZ0Ly44D0mx0+UWCMUwng07SimT1sdkot4Z6+BDtUE1O/
2NzQ5ezli/RCu2cFLt7vet5K+kWbzYVoRh5gJAgikn+WvdRVfOKhU92LsESmd5q9dD17+acSJjk5
znveDsW3kfYL98lmRpqki6chw9nSrh/5vn7W3PCz5teb0aZ9e6VffKtfhtmFztONm/gKjvH6jWE+
8c9YryEMhGBQ6Bdkdv2aXgmAsg+20y2G93aovrxB5Dzwqi+8G2eHVXtdVGMS4dSjLXAeS3feGVh2
Pm2KfXzM8d5UrvNtYImfKtt0CKf5YN3QnThmDF0VCsJSlpA2fa7csHkI6icVKAOqcs8xddQqX7pc
xvqIARaK5TTtFW0NP9yPx8Rr9svtYod2+ISl0o8cehxFZYdXw7Ce0WsFetjgLu7orGzk4G2A9ePA
mtd3EOJ7Xg2ZR5K1R0TsSqHAPbaTeQsEw69FqDiX2eKRYMzPJA2JFMvgSo0NBLWHVOM4148N9O/N
j8yYHzNoDL2jT8LOk3aINbGtuvAkt0ZWcn4SGmhe6sTcdgaOKWdb44QwiQoUWXBbUoi13/sQ20fR
dCWmWzyBvWDihWDrMcQvsWdRSVXS9KUZgku9WrbCNO5iYM119ci5Lh4Zxp6MZF5qsYA9WfSNmjw1
jZ3ylnzwbBYLlzdIAemnEEeHx/Vn3Us8+Y5uyUIlqkEJqt+Ke/UTUTmWclUOZUk0iKSj1ZAdRKvG
QO4rPUQx3FC/6E36eah57carInFGgn7CWbhSBcNYt12EOrhpD0tnY2FPqA/OhIQlRmYxYn9Zs96w
Pz4YqDN6jIFqYZ/GoscjK3iQdsTJvPZZ3Zcwvyn6lXRXvX0ZbHlH3Ow29IpdcTTs0ONZkPV3/9lH
MNFTPGP319hhigAYYlciRseByHA3bCrXsPIb2g0mf7/M9qr9PyPI2KwQGP9loIJr1J/3RvmjDUqb
TPOmHbzLhHjXyViuoRbDgNT0OW6geyg71HOI+ZjPFSagzaPe86KoVXdzxhdjxgyBNJmgQkC7p8UT
LID37ZStcv0G8OXMG96TclXR/yGHRQjMi04Iwk6cB5CD2DpKlNi56WvcJzo1F78VUVBh3nCB2ESi
1EMlSD5ARjMNUW9dJXZY1KJdRNprpaIMLGVa54wVUh6ibAoWhoQGP1l6Dv7XRQuAb2FM27xERWXq
uM9o2KUptqwCo+iyxKy7orNDpXd8ZgEiaSg11P9os4CxA2CDT6zEaTYIhjykQ11x3+4FLtIyjy/G
7MjpkOStDL50Y7qacuNzl/L6wNfrCmeMMaYmNhcss+pAY0Skh1ExB3iWjuxP7r9zrjzhZIxKXwkk
CQcYlUGKLcHECl68KwxOIHlRvyEPjCERxUzA1i5oQCEtjlGhsl5bhekqJgZ3Vezf3XCEg0ePsSd1
LtZKm4GeGVkqtge90PaE0ldd0bTGG7JJff122FFIxnnDz+DwNJExL2WvAEgqAPXWHV0KQZTg6S5e
A8jcRyzL4ZUjkmwms06QyowH6EEuHfvobgp5qT+OgLApzFwLxymirrbxZtt8UTEfClCeBQtRZm/4
LLupkx3nO84F8ogyBkSQJi0RRBxh+qpfL07uNluq34JtHACLNb1qXuX3OsemXHR3OhCG35uUMMnj
SZRBtOok30RIoURPTYXRM94GEx53jBlZiBynaHqXbTNv/TLaRr1kh1rLYedyvAB+6Gecmcha10dj
XHBzgDt0J0/3yD63Y5v4s7fg2gSHV/jiySJjS5ZYAQBzA4KhcKPqV1LMCRPWw9mTbWS7YhFPklIN
qbC/9i5ADq5SN3EMh/jJVfj9DYWe+/jgOZq3rRNnp2iaI9D2anqKL9lWvq626Lm8DR/mG/3r7I3O
5Ff2+I23X+Q3AaeqYhcRXWGnMd580IK5CBRQla8Xz3hosMv7TrgXXdoUJ2A8sXMVirTklFuK/5Fk
SD+UXuhxgVfXQ6XTdzCKGMtBFhkRJmMbVLnDDfYhucU+iKwZe7kqtKDIny5r/roInegxOliju7UL
CNyRYD6rzZ2Zupf/f72SIZ8IMLo3E6M35xAEyPXQ2+VVhErGsGk9/ZhvU/RV67ftVtoYVzmnJ4/H
GKOMQLANIlPGhapJ11iqLjVoIee9U6gf/RgDnphjFFCugdgJcFAQmRu3SkMbdehbEuWv4oA6QrXw
MKl/E6ycCDKOPY+rLpcDcDXfGj62ID9AKn0KdqwiExA6vAk2Hn+MX+/GTBWVHpdntJWTinZGGidE
whpQO2gj4NjPdSt94o1x493SaHNOh7aT6jbP/Ix8SniAyhwSOvMyCGQJ9UGC4wvK7JMsBFZrGpFV
V71/Weo558YOAavBOGCzLehgaY4vlE9112+qeTfHd2bMCfXWyxYnBdMZi9ETVGvnCMfWvYTP5VXv
08LFTLAbGGN4Hs/lcMkxBmNelrauW7CWvipA0+z9YCu3Vvui+5iy30w8KIf1GOGXUOiM+VCKXkOL
FLiTypRmoOQusqbhIQu3l2+MCtdHTTZg+qU31GtGMpR4UJHfQHJIrOLiB4Z4MeKa1D0a2KTK6uUw
32Sqfo0ZzsTLG9n4cpn6b071RJ5xP0h8xYtMH+T6NUJYml3fLza2O6NUEzq8xMa6FpyIMRJTT9Uk
NDp4VYrsOMVwcDkKC0XpXmZq/epOZBhJqaokMPSSPqyw8ocEvqnexhrWlYQcS/+bKOVEiJGRRAna
rKQNJwaAGCvAyVq0Pay0DXT2Dmj8tmmRhDsPsO5gTlTpKZ/FKbIakkETQFXYtDRcxsbJ9EezoSgG
gTV/mje8kgzv2hhnU8iYEwwihMvLkmxKSfRLpfJT8nfZkxNfjIuJyqBP1BnZ2CV6zuMbUn3PFI7N
4ikb41aImhuFRiWDWpAKzaghtoXxe155Akg/4+yGehQ4CvOtBQ3Vu1KILU36kYi2qHO0l0OHzZdX
+Tzk+QR9qqPJatIvar1XguehWjgOkifobKK81bXE7FNIALpChtJKM0uyEZvf5n7roSJWfB4ya3aw
EIDz5l0vRcq/ZILd3iXUqS4JJjiU7wXsAkAJIv1MSZM93Q4koGE6zlAMxXzcIb3p/hxCn5ZBzsgz
lkQ3kd7OaPeQkHiJcDPxYJPXp4jOCDAWJMqrsJk0ECAi/Fi+64vrrtgStBMW+peheTGKqz7nZUU5
WsBO/uaLAVgQmR5qiOF8ewK2QnSDu7Ub0cIOBLwwtGuA80Z39KH1dwP1mDsG14RCSbAr3Ps4LHUS
QpjaBnKU3ze1bDU8jIBV1Tgjwmi6EANqsqOPuTAKscOinX8M6nIVEsWd64p3oKvdDmfEGH2flArN
gDE1kL01HCp4ACwCUaERqFe43ELxZdYIm2Vu81HIB3p+3cuECeMYG9powqTa1Fjl4tJMF4aAdrxV
9R+XLlJdwIwqAIeALIGZzvdGLeoE4FEHaBXSjulz/UpHFuiMU2yrV+pRx0hufyjcBANcPES2Vfdz
Rpiex5k1zQuZKCVwLuxpvp+FF4hKxQMHWnWpZyQY19OnsyYoBXjTGzRDt9hsxsO3Wg+0zkgwAplg
cSRS5SARbYcDRVFWXd0ndkM7ObnNlTx+GIEcVAzXJSWIBYl4MHp51ySacznIot/7IW498cO+aKQp
n8ekp7ei3sVY9tFGLyKAL7N6H2uxrVX3l8nxzo992ehCIfUY5aPnF19JmKpv9i1AqCkqJH9p5Lpd
PuOOiVTTnK4sqkFt1Lo7tJsfyKx8l0UsXze7zitkzSLAyhXy7MWouQ8r6lUuHS3jdUyg5s1NC+KD
1x1EF+rtaYgoezRClh4Aljk3ydEv9qUzhgCtC2XcJAnvZjG0e+MhnHnLzjgSqTPWQyi6WJJFNB4a
yZDbLTyrLzSq6V6WEh4rjKlIElEvypEKZXIXKb4i3kx/ZypMScOktGJgYOy9NZJjUxqrivYoiM2h
1KWnMeACvK4LwIkGPcwzi6fFjZ7INQ5rQOcF1tu4uT9Y4rX2/1nBP0f0fjPtJ3rM5SRhPjSDiAbE
bOwnp1HJl6kAzqra7rtg2RDT+DJnqp3njY7u/ZGTsliXjBNx9s7aJUtqnTJbV9aYf5n/bkBXOVFg
rLuIWMfoDOhT50SfatUqtrS1bEaKNT++TLbmDPvAk9GERGobMSTnlbjurk/UGcOviIU4mFTyURez
jOSlAKIZtpPNGS8KoWx8NBsnQozRV/u+n3XaRjrD3FvareAZt/kVLYhNG7qvrna6VwybIqJT7i6r
3fo04+mE2YdI22gFco4gPao/Z24w4GrSAN2V/dQ2HwDVCoS9wpeugIup46HAd3nr/XNn38BkMpIs
XfTJwDk3T+Qp+k4b1w10LA4b8xl5dNT8BV/aFDYugb8N6Dfe6dfZs+8UAEcVdRbhAFpsfijz2CnG
1NbVh0mNXaz6sss42pMgcbD0DAPaOsrlvJrWb1zW6RMYwzSMPXCvVRgmEjbfMFRiKxLxFylFs1H5
NTUGt6sFLOQWP4UlLze3anaxrc3UCTF0ie0pjnD/qUzNbpphjU79LOD9UnccPVp9tagakWUgAAOz
iBHvwWgg3VTGZDn6rNYdRdL7UU+SbAnE9Ce5d4eAWHpscvRqle6ZXDHGuJtnrRJp3KsW006eJSuc
2p2cVD4eNxYxF92azQaQ+eJf+bLTfTJGWZuLtNWBw2eLwmghpOrJa9ltLivues3rjDnG+BZp3KFF
EULT79LPqhN/Nq+J02KTIcYf5tAxb6ur1KmOvJB+vZxwRpcxyfFcymmvQFkHL/D1zbIJXdOeX9Ah
bkl7oOReXeaT42MUxgYHs4yqAbXB/XzdKlczbzKYyw8jnPooNlpc4bLMe8MXj+FOcaLP1OR0dooG
ZV5GjkePBSrSayNcigT0aO8IuoT3P5FM0S5uV/8CZ2pVwU/XpTK2dSj+sa1du1O7TU8OS8wRRY6b
ZFeEJss/JFTdR9uupZW38visj58uS8J6e/kZK4yZnMZuTvqRnpzdHJoncUc8Da4CM72PqT/fIAiw
gTO/qT28zrDHk5fR4nkKlTEnqNWF2UxAvyotbdfai5X+WPzkmYKfRO7y5TK7XHKMFQHsn9krLcjN
YJTm9017snHCyOyEDjc1TZ9FH0KQkyNgW9N0YgZ9NsARqNeU2rQZb/BSslWkQUIn4gSO60pwRo15
pC1pUU5GBss83zYH3cuuBVu3e5Tqo03zbxIvq2H5GT1GdNIo0MY6BXfl64C9S3QzuXSTHgjaQRNX
cHhh+arSnZFjJEUIemUQFxkJl8DN5kMcXPcNx6eu2sUzEox0TGYM2GXMMNsBFvjkKpAupty7LIGr
UekZCcbDYAVHlcQtSPRwY3mwr6S7KjItQ34tta+XSa2akDNSjFPJxbLS8TJDtjbN7bR6KI3OSswn
uW/ty4TWewvOKDH+pFnGPsxpeiDZHgmQ6WQMyGA85qi7vvlQHha38zPb/M6hSv/1knYxTkZR9IBM
CY6yeenwxHUiO//a7dXUojoW+/3TjOYR2P9xX+6X+8vEOWf7Fn2ePUnHsB8kKQftlHyq5X0hGVZU
2W3/4zKZ9YDkdLJsE1omxmqEIVSq03NkdzSZ+qN5rFyyU7wS8y+GJ2KrLM9wcU72zYqecZdoYS5p
BqgqaWt1aW238WKLRXoEiM4nIS7dRm9eLnPK0e4343ZGcorGrMpiiJCYf896V85iJMHd/0aDsSBK
UCbyQBNJpIqwE2y+ToLWnrl7TThW5K16dMaKgk4e1K5xeiT92nTPicEBoOLJHmNC6iXKF+Bposw1
YF1mLtlqL2C+X9wO2MB0+cRWg/0z8WNMSK90dS3RlwwdxcT4+ybeRhtpw8PeWe/YO6PDGJBgJNCm
FDcTbR2CqtaysQDDYVUW3QJa2Dz55gkbYzm0KZVTQo1wUx8L6SHL7tPs6fLJcUi8VfLOhGBsYlIq
1JXogJ+XSeQP+WLnY+9dJsORNXYhbjTkkZGHIFOSLzEK4ALntcf7fyamKGVCpImqZWM+6F1sDcLr
ZQY4wvy2MvbsnGrsCs5KnZ4TmvRb05Xl61CJbFW4u0yHdx+M7kdKHyWdIEEp86+zOVlVclwK3jg5
w4xsAHfWpMiz2KGoUaCK94lKpUow5StWnTt3mRXlaD0jmyrcyQHHWLIF6A+EGH1JBHMYNSnuXIpe
jbEcNEcW34wvqBxO9ozFKoU/dI7Ba6xlhOEDVUZtilSJxVxpWxfoNUm66wXnj+6I/X8WVrohch5k
gtK6mTB62jB4KbmqF5Pjute50E2AXyi06Cq/vyQtiqNKjeTO7UW3pE3/S2j/DR8nCoysod8wr+cy
6lzsscqD0BIUq+RhFrEvmZ+HpRmSSeHLFZFtCe5GI04NaexcvQY8BOItT3ezV4Ss7r+psq4e2hk1
RuDaIA7mKVk6oOcTP6zgChSOq2EU9AM/jHAZkxJXU6+3rkkzhljQJT5qOg9ChkOEtcpFYQTI7mit
2y0wAZO+IYaDPbUcOaaHcRaYsqywRnlCMkLuALXtqqJmoQ/dFY1AsMU6U60yHqx2ql4SaWndy1K3
anxOV8QC85ehpBViRYCJO+6L/KkYsD+zeewqXumWIwqsxW5IJpHagOCpZh07cRNha3c/qRxx4HHD
6JC6qFmk1RC4HjVoMUQzhtAdwkzY9hijuXxwPKGgv5+5oKgV0qgPjNYNVd0tYu1WmkwryEcOmdVz
Ay65LsLmiDqLW5tgx4UhBgJWWCaPQ/ta8vYg8/6fObFuKfOmjMPO7ZTICnHtLfAfLp/UutE544E5
KlHPg2VIdfRYt/pLFBVPdZH8UCrkhtL0rknU1FEqgk6oIBBtY0yOZmaEVlLVvLWWq1dmqIqOiiPK
0iwsT6XHKsY+tMY1hkNr7gzTL4pnDq/UD3zQYgMOAtdiKB+y+G0bjzB7OM9JcemkvLHNM9vobAAo
OyVabKNjyYVaYLMDFPVc07FZDMtcZOWDjIyVMYntMGBhkR/doEPOxfCPlyP790khqO4XaGZZKkv4
zqt5f8gdsYQZ4TFnKVKIhC6nwZO9ZbsAEeAtmDCsZC+igabh9RMz0qq8ETSIrgG+FqVjgzH3ywiw
QrkFQQCj+IB58OJY4oTgbJTE0mDhtUmd9lkOLcBpyt4MbAXzDnOhFIOYQq/Me7WyNIgnx/t/eMxI
poouLploCAVNAx1d7+2Jkkt6juKWQDuzaf0vx6zOYKUqNgVZg0vhj8tvf5ocY2iy+YhATcTeSFLB
zsK7od+F+sPIA5hcOc53fLG5iFnJszKRQEPYd09w1HQoR7hTrwS3crVrMYbRsTpuu9OKaL4nK70/
zm7sAMNWg+x8i0bL5IamlgQ7PKhfsyu68ZKbkmbcN8TmPUEmQBRztQgMCfeHfkDJp1pIK0CGk+8S
bFvIGqt7XWx0/t6Pe4VTmFln1hSxgASh6ccFD/rQhpo2B4Et0F62HAlqwFkcGqSWAH7b+EZu8dLG
b/76zM79ZPdEkq2ddEscasEgBLaWohUAsyx2hA5IuqWdot2Et4ZDNQallNiSgek+HjLXTCx5yzG3
bNPg26mbMkbZZE36uPhBSJZcVmJ8RnCknffLJttjuO1tmuZP67MsKSaYncdhNCbK8ZI8LMNVi2b4
TOQYn4/2DUJ0xg5jBES5T1uxAo1s2kfTQRg3l8+L8YD/v7Vfx8VGsnU8mDPp8P+Aqw0NbGIyU2vC
iMR/o8IUujTZKKomBxVBm1F0/a4Gj+PAG7RlQr0PrDAKHppKrScTiISfF6+8ow2ckaNejTf9i/gk
04n2R+Ew+5c5+5CzZoSADWMFsej6bAbVZDs45hN9RC+P8TH0afZ4OQqoCUV4RxNOyz0bQn3glvG0
8dCpTZGALsGAY7OVN90m+mygOZaC5/ISXVxqTMAm6XqQhguo0UTBz93pxo3i6H7h5tfa31mvk1DS
mz6LpMsWoeAShIJNx26JJztFYQHrzA7uadEr+Sp/uXyJHCWTmHwLEHDQ0NmAO6kG6IMcWWb5h1Hg
h+tibEVXJhPA28DSG163o34zQ4uCT9Gy6FRb9TdeLZunDYzhCMVaqueCniF2CjbKpsh/6NV+jDlI
FRz7wYKajU2+TNghDaVr7/TFy+XvJflvxoNFLhPSdCrSHrdTzq4u7Fthm/PWjvC4YEyHKspGZLQ4
LEk4VBiz0w4jDyCQp0Jsh+PQZE3eZwZUqLHwDnCGb+qddB/ehLZozd/ib5dF+jcRwC8dYpHbVUUe
F6PFqS3Xk/cToUvbdrtlhxVPXuj8ceqdsYMyYyHQjyfkrYkjjET1METDjdZ+n0XJ6qViExjabVtr
btdVtVW16q4TEy8TkHAaAoekhPNCXo8wT06ThSfTqjSPqjhCrmS20XI7HdIdgvcbjIYqvUV2M6Zr
u4fgzvxvvpRd5TmRkiAiw5Gr2ojWtB7bwyJrGHm4Vx+KeexRM7ZEUWsBM0qgg7UXbws8q8OM2BLd
Fg+VO3tqZvWRBXQCzoOEYyVZ8DJ0zgbTQEMFs9tp+nWvcEwJT0PYdsdGqbWpa/WfToY6Urq7Idjg
Ue6GHldg6QTox3j1l4Kww1cDkBakqoGQNE6PeT+KP9976Y204XVlcSwx28TYjO2cSAQmMoFYTOXX
sAxtYyKWIPBiX84NsWhlIZImRUDDLO2ITk1r9Je9+EVIrTr+CRJ6r6D97O6yoeHRpL+f+WpJTaRu
oXGIquLlVnzJK45WfeiCZcSdnavqurgGvg51nWjtwVIN2cHOrm3mDft0N+27fbHPLNHD6i67OMpu
8zW+5i1v4t0gE49EUT5gBzR1cqicB0jc5M+x4JcpD/+U44YUJg4x1KoLWpHen7on+rEgt0J4f/m6
1kmgmRQNn9rH3XEZKhVRbkDHeuOeAIwtaW0xcC7T+I39PRFhzktQskUzRw3x1C1tp2gBbxjdp3bj
flle6VQ5oEcfL5PkscWcXNoWYrkAbMMW082Ee5nRTTclnECEyxdjeGe1lGt1VAIAE80uRdLuNngq
xQ8UsEHDsxrt15voT5e7QfwJbgtLojVkKU22QTeKglbN2yiwq1jdki7aJp3sIZ3Jse4rJ4jiuKiq
piZrIlBR3+txOxd6Y04gk3aY/kReGdXTLPv+x9f0jggjGJkg4Z76ALsmY9dAahkdo+HIuyYeJ4ws
RHMkNQk9sGi5atvcngOrrHjgFmvxFeAZkZUzJQWZBrY5W09CAbAuLZYIOZMD9AR3+hZ4mqU9SVZl
Z7728Bcnd0aOObm8nJWmDzqkNQbEUGVcHrXYeCJt+xev6Hd8MafXYI+EkJbga8hLS1Eep37ThDdC
7M7lc5/uMgxPaU9BsJ+qff62dvJWrq4SiRPCrd6hrqp075uOVWsMu1mhFGFh9Ig1SHIcO8Myp8Qf
Yp5rXnu9U5DNX3RYbnsz1PJqCOz4VQcwA4CQKTz+MjjBp2CrWAXe8OO22JnboPkbfTujzNgSfVG1
oO1woZWk3UvStNeHCsANLSdPsOKe3zHIPAPnJJmnWWogpua3qtasLuk5jHDOUPswOLuIORYsghMB
QDK6U2aWsqO56lCxBks9mqPTPvX/tnl0lT9DUkSdAERTlhj+yrASMLkLkxxnFgYYMcPeYoveclc/
BdfoV/Wzo85pm1rLyxPpRJJ98g5lqA1LIsELvAa+ZjeFFXkYV+gs1TeA4NukMGtW/vgX+n9GlMmg
tXIzzGkEPonyHaOFltb6/LF5+sxlQuJ3nNHfz2K5Qg7mcJDgRdXkKxHsoLnOsWPAjL7E6kvbXcXL
Y5ndZtlG5w3sr6q7oaIVkCBfjYGX94QFMpO6p0ea6OjZIeYjKUu3qFrO1X1ABXvzpWd0GKWTgjaP
8IhB9LObMKmm7NRr8Uo50tk1BCpPFGlHvh2d2qke66eycxv7zalz4ghqvD4e84lbRmYVYwhkAQku
u5iuxv4wBLFjNr0taryc/LpymJKOlbdYO8LOlveVivxuLlLNrP1Aj/2w7jn2Ze0xiv8+0WAsNfb4
9SH6qQO09hGvvmu2tMiR283s9E57aCzJEm6IYPFC8nX/e0aXEZlsbM0+10hgz7rdZha26thYIn8z
6Pb4RJEi1YRbkVuX0hOrjPToRb9oQgr16It9r9xrzXbh+T3ucTKyITRBPYoFNEG9HxzBUjcCEtmF
1zzOFZYY0tqNlAN11vpjSHeqGpgURhUclVTzw5anMTeSRqyhGq37M54RdMu088PsSNa8zz3TmXii
s2ZuUHOTDUkH7gEc/Xutj0rBmLK5/PneF5/rY3DIPqu7n9Bnc8jROnpyrNadU2NuL+/RbExEUJsB
WI90+V7GJAp//99b+fIDHUWRVAW4DsRkJ1HKaChzEoJOVDws9WgR1c3TVzm8EsbUSsbnaPqayZ9U
rO3+cw8hn9Gl0ntmvCU01JSFVgS2UQeOLD/MGWp96V/kaMg5FUbdm3FGP2oAKsKm2qJnHVuMRHTY
YgPUE8DJeKHFqoSc8cRISC4kkhoMKc10dRmymC12AJOvZEaZo9n9+aruNx04I8eICLDJctIhhWJr
yqdIfkg13rY2rnAw6q1WY11UYhzYGNilS43JZgmt6DnZ0EkXbi10/fjQGyFqGnYosw1k+aJ0cjJX
0GnMNFxRKJphIx8XrKByMjf2uJGgvKZiyoke/Z4zEZRFtF6OBPRoo0SOcVz408Brn5I76QA8jmt0
81yW+VUvgAaXXxzSLzqjaNZRZaYmwlsdQMUU4tOiUNb6nUKQEqJrKP4UTetNRDSioF1IgzVhsfkV
QYgzvcQFkvRhJt/xCiqmp8tMrRoqzYAxRguwqLL1jlidSYPJAlpRpA2Zw54uKuWjafHIMJeV60Fk
hBPe4ujJ99UNJMOnyJ28JxbVmQ/m8Iwb5oaSBEB8pBFMbH2JWyCqJ5/qSHoYozayunK+zZvkFpNt
inv5DNdyyYBCMnRT1BWRouu8F4w2rapRM5K3aotoxxt5T1FfcwkBOnb/2jz0oJXQ4B05xizKqTSh
4hbCLKJ6OGhHdTmG0h2Hp5Vw7h0RxhqWmR5O1aKYdu0uHrR5h3liN/JarwBXKDVveW0kPIKMPRyk
OZVGAQQF7WXKn+TihcPRSiT8jiPGHKJBBVDjCmQwzCwK9Z3uEKMi3Akcaav6NdA5nArACjnPDq/I
viSbkiRpOuBGsD/wvXR0ZtSXeQgtDo7dlmziI52DEjf6lsPf6gGe0aG/n5snVam0qDXpjYmvkpt5
2hfjUL7QRVONH4tWcMXrGlsVxDOKjNwDHo/0fQuPqSmNl6lATNB7V4/+otT17gAZeTenVNEAsGba
Grkd6p1MbvWUkwKi0swYjnckGGmflaLtYTdMrH4c3Cy4jfPnqdOtYNq3xOXcE08eGEEnoSoHCYEc
DtjII1AsviancHhWdK050TNi4EPyjPUWbg4v9l+vjFECdVkGWA0Io949Tc2jof4gvIroZamQ2BRN
RjI5CrMMxeDymM37LrrOak7TxmVRl9gZZU1vQlLM8FqDeKe1m1H5wwkiOF6Ig6ppmBiEOWcBvTOk
P7tAgcSNwY2ZfBJyXuJzxVG9I8D4wzZGfnXpQCB+7Zxmq26wHUy36KqwzkqBZ0mfQBGwThDG2JfF
b/12Tqwx1siQ2kprsZsaKVfVX5TA7aboCSle5zKZdZ94doSMNarmtpcHqlGNM6Lrkk77xMdpJwH+
yuSuu+NSYyzRMLVl1yzQKV2TLDX+mkpPRnw1i4+BMWGt5HMxOCLZjfV9Mm8uM8o7T8Y4CTWGZSYD
NjAvZqxp2WXpUzLwXAiXP8Y+4ZyzXqqofbqeHOKQjXGTIsTAgsl943O7R1baGt9JJ2Oh1CpWInmC
dFLwMmRXPTS2vfyEJWx5L2Xe+TEGqS+1VOxplWbEEksgJ1vR8jXl7iJY9f0naWSR7iaMAJSYKqGP
hbG6ecvfPABZCOuE0TI3oBHfBbKUH1zxtI13cSzk3SQWuYIc4JtTxjbmCDCPwbb42WZw/VeB4RmX
jFUpZDyI9CxHNqDbyNKzWd9o2u1lcecYLp0xH+mYAmlOhGik/yPtupbbRrbtF6EKObwikhSVJVvy
C8pyQM5opK+/q+k5JtyC2bbvy8xUTZU2u7FT77BWuhdMP7c+L/2VKmSusXhSzQED2CpQrRWRhbUb
Br02kNNhgHkvO+jtPi/7xikC1U1vaKmoDio3vreeLh9xWyOxDWnC/wOniNHIqskLZPn4ZFYFpWg9
ZS5d7HnZl6VsZxw/pbCF/WzOJz0WIKWfdcfM97p6VxSDnaQ3lchrUm71knGPZ2FMQd+c82wYJM1y
ymPzOdkV9zXGVd+SU6CJ/OlVAsMP95myrSpnoYw2StNgWTVCgCM014P8uTJheg99/yE1b3Ne/vYb
OzsLY/RyIFlTGgVOSGqcEmgRQzYEQkqwCFO09tIY3+pFCeqRELsUm5dGSO0u714uf9Otbg26Q7Km
APZIg+YwbrqqQIceU8fZYfIYwDDYAEN/G4yrCiYvVZDNRXzKE3qNbOq6lsk462Y00Eah6ireE48S
/gy7L9anBe2EOuDWyLYiw1oYYxtgfqNVHsSh8Jo6swWDwD3oRUAsdMsbeN8qX60uU2HzSEPpQBYQ
wfjFGG9qaSc4SzB9D+0/mjmm+vH7WwSt8q+PJ5JIUmQm9GC5Szl6gcbrlTNCLF1+AUMvOCv+wQGc
rxJE5b9KHIQ0WkBdDjcjxY5ZGK8kHh/UToKscid2anBZN7e82locayDWSAxhNgAdZLxNgmuQz1yQ
Rp4IJuWbxEo35pbWJebGmSxfK+/y/svlY3BMTGFHR8wqauNBxoca/BSA15kXggmm98rd4qg+EmY3
e7sscSt1WF8ck+CJWSaJU0bDgSL4loDhcIF8bdo6EMLJvyxqKyasRTHuY0gUY84klEDUIoaXjsf+
MI1N4epxD35FMnwfhdr6l0RdxTK2oWK2RDXZFVwrtIgpoUvjxMfJxwpzEH79QlzRrfw/wL2mKvDO
zFbCGC3EauKYzGZnodyo+aMXAuiM1tmvDaeIAgwL/8GLd9uPrGQyammU6kJUApnJh9nDnBHmPPO3
am+CEulvcULpu3F9l9RCViWYpZLSdkDDy8mtzA0tbEiU6mEgeiDVKucJuWlsq1MxajkCbx/8EbBn
CttQAgJeJy/Jv6RC6/MwCqmLIElXJlydEFme2YyeYk57oVJ2l/WepxVMCCsA2KEkCf1CZYeaS2sL
FacZT+MSq3eaSJEnwTomopb+64cZZgXkugVuS0b9eQwoaUSD+jO3BscLI8xJ6ODIkseoBE+W8XkR
1J04EFdQ9P2cinuitd6Qj3ao634ndY81iY+dOnmqzsNK3EyH1p6EidNJ3k9ZS+CKKUoujdRAM9yD
vxEJc+LH/1AtWQlj9ziV2hykzqLPxVBv7UIXG7soVJkTL7faL+t84GTnK+MqmlSMUIVHcuVJLxi+
8eiYJ3HBhEkB2EuHVyrjeOPTHa/khW2UaEaMO0wTwZOMT1b+XVAOavuycPe6OGpzOvpK1FhMcy6U
ENV5murR2m2ySw7ViIKCQ54KN1dt3st00+ZES0XjB+ARMIlfLcIAEwDCKGJNvxxL40oh+8s2vWVx
6urvM1637ytLVFtYXLrv9xSFafRpfOZ1fH6j6edzMC4XCb1ehWA9cBC8XiiKJtCgzdNcJB+fmHcm
xucmWYGcTcWdtaGfqnek9LRRtjvyGqa1nVWDU8UjR+upw2Ad1/oaGceFdmSlEprdT037rM1ikMz6
fpB11W5y0Wmk5otEYAGXv93me3EtlXFjuQzqGxDG4CVV2dPsC1ezox+MKwrwmoMlJj0BtvwBZD9P
KRm3leW5pU8LlGbwjRe615sc6APZAWl3AOgwPz60PP5zzjdl90C0vO16k35T8UAfGVHQe7qf+dwF
7U0TB1mKpCIOIZ4xHzIr40qXa/pA1V7k+mMbl3aWebmM6n/o53llV11pG/lhpE+N7Lq1eHSDmwdd
/QDmm0bjkoIWHT+gFa7z4rVZDpJ8O8eq3c6HsT9mPFbM7bxrJZD5mEqBQkpLiw7w1z4m7a6WK8qX
oXjyG88LbCZDZ1HsR1zAykbpBqE3w3yMJf2oVoOd19mOYxeb1riSw7wSxVwd506GHPNTGEhug/WQ
xAtd8joKGMn8ge2fXmV+7hS1x5HNO6P8q8M2l1qZ1AGKOvizU9+RYNmZe6R/4PbMbhF2QUHCi4A8
kUyMCNuqTLsE5qiI3xB+7RSrXqoVcrwNTwoTKYBuKwqkw6UuS+PM2t28ADyPN57C0X52r0cS23ac
RAhJKdkOJnu0gM638RRx04GtFISJEGkywnESiCHkKBVXmc5JtXh3xXiRIdNDLdbhmMdsfhUF2WuS
5INW/D3QCd4xq2MwvqKyRjEOaVHe7CftKyilo94ROnDFuJeVevO6ZEUCEaiBBwv7mAeYXagtFa3v
Ek08ykWOR9mMLaHLUrZzhJUY5qsYmq4RicB05ODU+AcXh3kcgOyde8BZ5TgJ3pmYT6SaqIIoIRWW
fkykozFxTrOpAqvDMN8GXUlNMDEO6BSYeC2OFRg3ZN5SFU8G47rBTohhIRMZvaHEzgiiWKxnjCNv
JJNzU+/eDaUsl3hcngKEscMwb4BRjDtM8sMVOItnmS7fQDknYx8RYNdoagF7SY4oB3p80+IzdZzm
9GaQOH+gd++GhEiJ2EMB0sGyoySxa/2+IcFA7mPlqcn/YUhSBm/Z/2yIfTvo09TEI1bgMLY4etYJ
CSXDWLLqF37o/csoxloY/aSrh0orlUmN+rflaNV1mbhiuMtmzigGTyvoF1yJaHIJmM8zRAjCtVF/
UQjHhVJjf5dRr+6LcQYoxAKdmKYlouqDx86ui0OVPDcar3e1fQ68rjDmLBsm2ymLwnhU0IzAVWH4
Uv+uOokXTXYSTA6IFuMdivMpt+VyMpn3hzsLZb6PapamIND6fIvFLVXPZruyhvtkCK9SpXCUBnuR
Sv5RL8Qn3Ri4SGvbmn+Wznw6MW0VWR8UeuTFH76Y9+ahuQ/3OiBx78RHjEA7rd3cUnS1T9zKy2Zn
Qj7LZj4rIe1/Twe0QD2rxcRBY9xUSnccl/gDluU9UxvtBZcwp/3ejFsefuZ2uosuhQxrRONQZXJD
M0yLRJ1hh3SmvXxVdpan2ovTPlS3hBNiNp3YShSTCs75ogHIC3lZGYa2nt6RMNrp3eRdDpubhrKS
wmR/Q5VPIE6BH4ulu1ny66u0/EYG3luThsN3GnuuY7Jz+YsgT2gU4iwNsOmSD6D6bdSPFkxEKUv3
Hw60EsVETrFc2lnUaZlxVG4UNbOVKb4epMIzS97G5qbxr0QxAbQYhrHuwGkDCHvVzYs4aPqBcxqO
CBZMKaTN45IWcCygKNXaixZzKszbadP5EOxEt4iGQSGbCJE1QAso1db0sb1SbYrDU1/zcHi29GBd
oWU+ziDN/70W2wkop/lRIREGeRYnWnzManFyqNPlsFq3lsZ8n1QqEl3L4akIwubsYZIbbVPNL7zY
xZghmn66DxpMNG0Ln19Y3LzYlXT2udouuZbqJdJe+hgZbiOPBmwJvC/Id555fUauNMYxESIr2rjQ
sx70gG4BYNluR+sprfMH4E3UK1y4WRaAolumDiVwSBuwQpF56WPZ2+gn1WA1UN8id+DNNmyZwfou
GS+lVqB1SkFv7XTyfWp9HHktHY5eqlT+Kh3pu9QcqxTpQht9TnKvbB+IZJvqlSVw0uGt4Lk+CBM8
hVwZsQpN857xY5v6pvW1AGxma93J413fjv/g3NfSmHBZJ3JrxPQzKWM6Or0eiY4iLYNddmJ/raV5
yZHH+0zMqwj7DUY+D4iO2Swckja9aSMemylX0RkXoslE6bJOpqU8xSd447ceRc2sgXnEK+dtlRPW
18f4D23uRAWPcbzDu3QfSyBYLjHZiDGovgTsYYYMxBCCqco4OkJ14IJxsbCHymxKZSvjhHN6kBpP
aB+EYXc5SJ68+iUZjLsQtVQDUy/iCs1bsY2L+lb1iYLjfAGe0YSGi+gWPvzyiVcaHYvZvfwDNjVF
klUA5FqmAcbKXw0uSpMIpUOaN+eiFdRDbwIcWpD2l6W8oxqkrVpgXfwUw9h1rSltreqI0BLAf55i
jF9PAH3D0n8RfKGDlUBbDWQsBFj7HPNZHGvYWmP/RTr90CuvMlh9GaYKpBd0Hdjwcb+B0mP20Q39
H0067ZVCEY0feTOCm3nq+uCM5U+Y4FPaCqLzIxY7vOhQ7pTDP3JJsZfMWH0YEqlLsGJ90qUTMDCm
HzWv2pfYCFM4xrE5GrI+GWP/qpzOqlZCWvgMlnmnQDm/GsGprdrZk+yKuwQlWs5bf9vnrNSIcQRC
1mtCUsMRqMGEFVrlivKGa1j2BAgetyPJUxuWbGCxqkXJaiTL2q0ZWL5ldzcYrPZrj06YNX7x9IM6
jpdCbLqd8yFNxiVIxThjlltEBiE0oB7w5WyxK/LxskXyhDCPmqIUhCmks54g5EWny3zOOuV+XkSO
mM3e1kpLTMa/YEkGzWpgOwPhD+9BB2v5GL5XrmUgcKAVT+z0oXIBofl6+XRcsYy/iYxcTUoAvABm
kkJLHW4xgem3O3Ev307e83N6+P8ausn4GHUZYqBVwBwGv7opUPO0RHjvCdMi3rizBodzQKrp7+LG
SkkYv5KlU2pifI2KMw+1D1yMyB6/ZFAYp3sBRj32QCs/D1LgSuNfpcDpInDChsm4mirN+qpsIb5J
v1RxMFkPnPNRJb90Psa7jKkRjdbUU0unCxuVI2BhnfLR5gHP3uhvvSSKcSq9MISI9DgLQC4nNci1
2B6FXd/mzpTIvO9G7eqCMBZwPM0rokVyR1cLiJfsgN3gqq55i9FnPA+4Skmt6500RZFESVclQ2Zd
yRjJSVzRxEmQbFF36/0ADIdpNyt2JVBudBdwA7ymzOZ1rmQynqWzinhuMlynpCf2on7p5kM9aV4T
+uX8cllLNrVwJYpxLuU81PNM66Op4NbkuY6/XP77m0a2+vuMF8EgQC/lJjxxFk9YML0dxSsLgK7F
awlkKxS9aplHYbtVBQJ+J6YBkKNj1p7xIjP0Q6xztIIM48EQCi/Lj23/Wsr/VD9bC2L8x2RUpWTQ
laje1w9jEB2IP/uh/Sc805tfaXUmxldEmDaTrRhn6vIPUrY3+3/KClYCGF8xzF2VpVQAlrsSm2LO
A1F4sTs3u+sDwRV5HE7bachKIOMxsq4DzFqFhTgRzol0Ns3aDXRRTNlO8QDiFSA3LUoFmx7ArJCi
s7QgZRfVRdkghkpZhZRHGyJHEAkAX+fsKY0AXwW8VJHj4Dfnv4Bz8VMoo/uTUoI/KsWl5sfug+Ev
KLCGPk3VI2e6TsDQe9nUNhVfwwS2hIlBC0hy8GSrFF2LG0wkUn00lddlTrGZYdp18nUUny/L2cx7
VnIYlxHPFUr0dC05bfeZfGWGh4LXktxOPlYy2KvT6lmVCJIPuuWvO/WjuV8eJtDkqgCvyQNr9wej
vpuuaiWTcRwSsPGJ1EJH1KDu9goekYsr2RSoP3FMbGHoQOuhmlkniDR1wOOz31aXlXzGnzSlGclm
iHvFDJN4/4OXIC33tTd5igdW0cjnkXvyviTjVoR5MUajhcRObLxqOUzhgPLlvyzMaatzMb4lqi3d
nCUsHI7h6Nb95GppCFqjkqP+2y5lJYdxKX1bjsB4wWmIZodB4UWe/ErtTfZNqAsP6mL7WXoWx+5D
mU0hy3EGFbV2E6Yfc9+6MR8pwDzfsrmymPfMAhKgPKYACjr0ovZDKEX239Mp51wjx4sojBcB0lic
yDK+1iLmnpyWmR3K8hHby9/nkEevsBnWVlfIeJI5xhaUqeIKS+Ubka4m4fGyp9p+YK8EMG4kTXWj
GS0I6EF4aX6mo/tGAdy9hjjDBxlDuKPk1LwC77YfUQxAM5oqpRn61Q8bU6UkOd31VoHWQDBIqgQU
a49X0fuNv/gph82DI4WoZaZDKUZHdPrCAWttQF6pk0xSuKpxxxtJ2nYXZ4GMFgpkbgVyArwormXi
dbqXKJzhAOoL3mXbCNH/3Z3FaF9aAlxGElAvkJX+bbDaox7FV3pUA9q+9+Wk+6AXGWfS/jdKcpbJ
aKG8tKnaxkiBO4/GmmUnvrZvtBNKGw5xZkt3vFoe7yIZtZQmIwLYLIbuF/k4YEFniltb1rg5lrh1
mTrwXSxVQY+XRXmZUqVT8hS4BrRrI9mRlwTSQcaMCm9yclPjV4KYyGUl6TyIdIsk3VMTM/d/ODq9
+aJdyWHiVTy1E6a04eHFoEaAjg6hrxzoLH3k8tzgdjRZyWKjloZ+tWbAD2oYXLYnF5Q91wDuA+yb
Zkse5np5SMabznAlkHEbGG8XrCrCJUYluY1SazcKE2eShCOCDVmkjmu1pbvd+VhHwZAbxJlgXO5l
r7up3Trdr8CsPp6OjD11qL3BomBPmFeZ6l3WHSIu0NpmPr+SwVhQNyhZaYTwE60blcCn75zFDl3N
654HVE9Rhc9tEHvQxcuBN+C+HYzBH0d3c0RQ0DJuMCbz0LT5KU+kZapp1xhe7w0faJUqNbzLl/kb
PTxLYzyiNQolMKFxm5QzLia24AmfR3924eI/ane8/antez1LY7+dVcYmoSAYY906ehzaRPCa6vPU
mK6R8GYONp396iKZjyiHkSgnDT5iJOQu9pD2+hgFcxQH5Sh/KIw6yMjfziAoMhaaZAmIW/CJpqIx
niprKW+cCNrevn4yze8jjx7yXTBhBTAuaqwlUc7KkrgjIAAo70R2oIW30DfQnAE3i8+rFbHWxgpk
/JQ+THmzjDJxzfpBIl8zSMoX+7IS8mQwrinVl14rB5O4SV7v50x70ErVHXLeuAvrnpij6DSerR6w
y9DOS9ur+DjNkxzfzAZnPuTdEAUrgLHcPjQWGQCGxKWdwk45SHZ2H9411/0VeZk8zaluxzfdNzR7
PtJRg4g318s7IGPLahNO6IdmQBDNsV3fE5TCWo6LZ9N39oiMAU8An9SXAXdYihJanREQ0R+tiF83
fOeXWEGM8QptXA1FZwC+GllT6ZaPsRtdU4CG4RqEfrxchndzVEPXqkHybopaHWMZCbEHSd1ZRcUZ
49xWcmy6gLPa0N9B/E/4y0VoasRt8CLo8eBvpUPc8irl7wYef9zbWQzjgfJaBACCDA90WjO77nfF
EZ1bW9zxOn3bV3YWxHgivZ6HBNAHk5uXr0L6NHb3l50C9ySM5xlEjF5MFaxpwGRaM6S3ZYZhxWra
p0q92IaKzvTQXjWtgXVwg8elysYO9hoZl9R1PTZ943py6y4HU7ppt7qIVF1QXkkLqNxBcLREVN3L
R2ajIyOUnf/uEiy/WkSE0PRIxldAn8TqYE+WB9pk57IojjaekpCVwiPDwMBkY/auZX4OI8OWm/ux
51VmOCpysvGVkEhOtb4pJ82dkgyLnHpueBhmGzm3xpPCuiSh0BRCcnR8B9MBcfNjm4Sc2WXebdGf
sDpIXRpVVA7t5EZFjIaJYSvzJyH5cvmT8M7B+KAU1M+j0Ea4rdrc632NpcrZvyziN171p9Ge8IVW
B+lDs5YMDe47xxT+vjl0jX2CiY1ATFr4SvrXG1OsSjNeIu4GZLjTTBCSHpfxg24+N+Ib51C8r8M4
CrFKq1rtkRNptxTVtwl0UB9j2PiRYNgJ1JO73Ak7TsrC+1iMfxBN8p9/CIsgqo/CElw+1Hac/fmh
2GHWWk57LW+QdvXdYRS9WTQBoeAl8t8uNjHfhx1ptXpZHI1agZwMO9264gu16F4+yvbnMTUNhQIs
ZbAzGmkZJuHcy72LZc8DUcGzYeYvU/S3axI/TnIWwyRfgl6WcDPV5CYSOL5zW4hmzjfnHYRJr/Dn
e+CxSThIszdMu0iOks5xy++KbuwpGGfWJMSUF1FCERsppOEDp5y2B5LBplSVmU+uko+Xv852zDlf
G+PaMAM+iH2SERc3Vyi3sf5ZGUJ70p4Wtfl/3h/j4MgMrJOkKycXiZBdEmRalVYEgjpwMgfed2JS
IDPM1I6UE5wcclQlaWyl/hBOnLIeNfB1JZH9UIxjk8OyHOQB9yZZ+ltcE7fsx6vYSCa7U8L7XJM9
M1QDIjec77XteM7fi3F2VhRN6M5Bbj0rbigse4zV8aLEdvJzlsE4t7QBpxx2DzHZiBXw7jqLHCOy
i2/63bRD94PyrlOOw161SQ/uVMylX1bJ30Spn/LZyjOZSmxBRPAYHfirKaSRcKNhdwSkb38Alblp
AJgstCRTB04Zu6YSJUQX+gE8OVYi6E+6LmKopJPbEsxsOnk0umG8EoYi+co5IzXkd/qjaCo2oRSI
ZvnlF6E1pKmjj1FXdOhDHtDpjnmkvMX6ruRCWG7aBMBAQPYMognJYNQ10uRWEAbke0Vzs8ifm+lx
VnixZDtjXwlhdLPAHo4OfNHJ7Yymc2os7ht1dacOxgdUj9FR1bNDJhqdLbfJp65o9pwr3TSNlXhG
bQdrqS3NaibXvCbe4o6BtGvfEmdywi86kBLia4FjKJtB+iyQjWxgAipnySKTqwO1YMoca4As4Uq2
OE9HzsHYGSFTjaJ0PhUuMAQ47kpeH2tTOfAJLMswdVNjd8FlcFYoJEcAUJfIixX5MI5oTBcFZx51
W4xmKJqhA4DkFPtWyWdhaE0p5XiaJmXQS89J5zYh56a246d6lkGvciVjMctCxKIWwfO3flIASCDf
Jfvpodirx/gAJgvue3vTjlcC6aFXAuVlwuIMFhvd/DgdY4d8S4Lxi+HQhZk6KESbp3PvxtFPgUdF
DUEyQIPwbmBMkMEA0ujLBMfxv91tBQuEj4JX74xgCQYUmjJ/CuZd6rRf5kDhea7N6LD6AUwaZBVl
nRZVB791iO8oUWx8a1yFbg9uXyAvuOPuWXRbJ/F5AD2b1raSy6RGeWmZ4RhLoztFql+LTwSYM1iE
QmWAE3+29fR8w4wO5XmCm9dhDiA3CH1i6bojFxVw8aOcxzl6Gpp5FwZWh2LUR1PNdiK1OrrxsQeV
oQG4SoF+TetB62wdLxjFyb3o0XDrl+kObxlb2PNGEDe9y+on0HtfaTD25RcQYM69G6qhLwOeK5ct
719csyZj5soQga6kMq65aLWuUSK45s64aTWgfS3AuxumT2KaHItm2QH51QNL+9Ws1zexOXp9ptkj
aAkqzCJxvu7mcc8/hV0ZAVF2vcR107t6l9nj/DIUXziH3TSQlQTmJTJPapgISY9RN0wFqB7INvfZ
pyIIn0bfxNYXbSc2GDOy3MbgnG0zl9GAQgfCUnR42d3ROcv1oTARkFL1WwT4nJw85/WNARDpKPuX
QvBKFBPrkzmR+gioam5TfutmDCOAKQVjuZrCW03cbnmsJDG6U8ZWJVsizSq80dORJ4XSFVZW9+TY
gOEM9O0fm4pTyd/0AGeR7OvbmkcrA7ZM78ZmCD5BP8Zq+pJzjIInhFGTNFs0tHPwTCHW49x+asMb
VeN8JJ4IxlWXILqT4gimPdVPEhh5S/JQGZzX1qZbXt0V45azVJ6nYaaKkO6SGuiLr4YEuruny0bF
0ewTt+DKSVkL5vXEEfVYMM853fiRaPtp+pQ2Ry38elnStn+wVMPScap3872mYqSTVKaaW2G611HD
udz1QibuLkt51+U9hXHtLIbxumWrzYoeDsi5MMXTOentVNjZ8QemvMpjatrWg7MwJvvPhXyWSTj2
rqG1uzQCTSi28+Ki4Wj0qcH/LpqtDsU4haVs08RsYTfzAfyOMNXYHWywnjvRQ/GgU6h3V7ztdyXI
mwVncJQDHYERgZhMH5U9aAuD7O3yPW/rzfnkjPNIFDGOxgIW0PWtM8bfzHBxEvUo69czF5qOc8vs
szVrZyvrJXRECjkwyX2hAn2LY2wc5bQYn2EZpDLUrIVjEu+q+S5qg8vXxVNLdkBqIMDlVLBj6EY3
lJsn9nt7BF+OesVf3uJdF+M4ogR4CkmNYAV8570+ITnPwiNeypyRr+2u7FkpLXqnK9fRyoBeVC3E
j/w4fp7v5YMGFL3uJjnAuu0uAZ2zPbqRU+wp9WH5jZdevcPsP1m6LqP2iX+Y72fDBxie2KAEroAj
Vz1QMEswZSIkP6tASBPdKWgD82bizatuXu9KLHPsLlWGmIjwmHla70ibB4U1uSFoVTkas+n/V3Lo
71hdryKq2iLGaFrR98hypJhFhqOixYnd2NAWj6Ide5a78IoNvOMx/lPXmniRTRi22ea2ld6GWWUX
ls853Ka9rQ7HOE7LVPt+VpG3xnsT2HbRQRExuoKTjRiQydz8WsbCsXNZ6KbLWslknGidxzJwEU/l
WA2waQ/j8qK2t5jRdeRqf1nU9nN5JYtxj5Vlgvg3phMDQfkE9mYnuhdTu3FHvDvqzAYr4itH4vZ3
AxuAhOBqSGzDwTBDBXW1BIHc+fF8rQLzLnG6EyAC5iG9yJc4dYd30/4/LPAsk0mD6rnqx8SCY+48
+hUxDIR07g1W4Z74VXcVMmWn5Q1ynXgx3kVDjPHB5g001dhB3QT5SiU0SPB6H3ChrW28LEexcXQA
H9GJnWIvOdonCqef4a1c41WggjnA8mhcpLBAyV/Tofy4h58/iA1QInrZVil2QOOJCGq3lhcVy37U
hL/d9mHlMFFKi60wamdMU8z3ZMasfO2b+/lr/33yKkzMcZGO6Oe7cM9szCqkLjWAFD/inv+DZdmB
QdrF8pyfuBpPgdmpV/ZwTNjqulRoZDAaofxBcaSbILqmGJ7xgTd5tV0GP+sPG7j0pLeUJqxpNtUf
VW/Zad5yoOWdGEgsPLbqbbs86wbjxqUmLVDWmZCIEbCRLLvK+BRrHSe94AlhnHbcpSRpUgipjSIA
s+w+THOvGrkk8dRFvtMIQ9c1imkAokHmMGOudGKYYdam8+r9BNwV7VgDVaa9aj3ZJ65x3R0XL/Vi
b+ndy/5tMxquJDMn1HNBk61CRzGlT7whfE7Kh7JR/EHjPYs3I9NKEBOZ1ColjaAbGMTSn03zg95K
nDC0HRtWEpg4FNd6rxQK7XDdAnLIB8O3kwTCM8W7oHy5vMIm70BMKEqbuB+AV4AOhYQBrzHZG7r2
L+p3PhE7n5xLRSuPCp5BljHbg3orVV9FXsrAOQbLH9tKCzJ0HfXgOnxuoOlNykOO2TQiOhmsYXUF
CK2MA0rDWMrLFN616Y+DfliWvZVyPPim/axE0EOucrrBkMYhAcuHayGr6kE1newtQbAj44Mk7XU9
4qRZvBMx5qopiSbXGSa90jlz5Cxy2/Cxj79etszND7M6E2OZba9nfVirxLWi9sMSi9fZHHPOQVX0
ndtZiWBscqiEHAtbSn9601PeIeJTUl/uZs5mCFrJYSxziaOoSkschfZny1sBCBvFnlIO8ULQ9p0p
YEFWsZr+bhS9WORIL4yRuHrz1ZRAJDjzWL+2P/1ZApOapc3UGsoIN1wsgt2SBWQyHgAaL3/67UiK
cez/nYMxmUEU0nEI8WxuUWNf3AyoZkCr92Vahd3z1pioIr3XgrMwxniw6CtglQ4jHErmC3owJ18k
ZFkq7wG0LUa3MOCuAkCXZWUjXWkJ2FrSXDL1b2MBIr0OXi2qBATUkvOG5shiHado1VZRC5jcmJc9
QEl2liGCASW2pZY3zLetDz9PxbrP3pLralERdIyyDESx3sViccg1bX9ZIzYVG3wLoqLKYEFhecmG
usXPR9PTBYaED8BSgN7y7mzTh65EMEbaGH1jVJ2JdpU+3fSi6U2t7s5yflTF8nqes6vGkr9fPtXm
Z7Kwd2Bh/YASWfzqtq20qxrN0EbXaO7z8MlCkUHKAKvKMafNb7QSQ3/GKjpokzpXUVxpWLY195OE
bSVROcoYmr58mu1n20oO404XyYqrcUoGmteDqajwGgf1w6/xTYj1Q2zBBpnPw6Ha1gtDRpUGHRSV
JQGZlnkChBMdIZjUb8BD9OKq4wwObd/eWQTrHpaszydZgvPWrxTzvhQ+1vUz5+boA+udC7LOMhhF
KLUS/q6CFclYZCsOE3aW8N8+bs3lhQjecRhliOokLLsBHynpsudGk28kIXqaG5HTydiyJkMEXZBE
LdYUmSdlH4vlJJCwd6sCpSTBBJQ8EPpECfhOFTA4avGQ9TOnbrAVztcymdiU93Us0Y/1o0QP+Dy6
dshH4JZ4Z2OiUyYXYdrOSEtPj+XMGz4OKQj+Sj+5ppUYlCYfFdD8DdfWfmx5WT41IlZV1odk1LEr
lVHtEhlF69Y28VKv0Kc07wCestwXe+C9BcC6vb/n89RszjGsBTM62ueRAnLIU7IUBvGThCdGdkAX
+JBBTT3BSxzi0r3m3DGx6Yy5639Ko9a/gFFducmspstQn4kBAkEX7ZbACn5gMFy2xy2/vBbEODKp
bLRGH1CKFazbNHlV8kNJ/DLiIQdvzl+t5TAhJxoKYalbhGlZRMz8Vg83uYQybLFLp9uIfM9BWKNx
MoPN6vZaJvNsU1pBMcMcMWd0JvdasCX7CUg1z4LX+Z2MbnfrRH49crR2y02vhLKLEn2rZ7FY4aD6
DIZYI7GN9O3yJ9tMGdciGIeT1RYZpVGguXz3ufCqIHOMT5QkD8W6v0aRpzWltTDG0whtnQp6AU2c
rBwtiWsTFLhzzWlqc4/E+JlZlbtpmNCpLVPUrIzmGDfKkRDpIU20q0kdj1Hf3BmNacfadI2M+V42
FP/ytfI+HONtwtSoNCMXiduKDfhowp1k8VAPOd70lFWsspNKy/URMy2YpQk/q8pVMeys8VMh3XXG
wey/XT4Ox7DZdYo4t5AJjTPeydFnOVPsAe0BYbmdLd69bRZj1hrCuJBpLIapRX0OWHGKP18nHtb5
4zctoKlQ8ShpcJKXj7b9pVQ8/MCkYGEZ6Nckr4jlKtEtHE0dX8XmaSk+X/77v3FWPwWwDORtL1ZT
TOfYxMOAfQ06QEYDjrjj5frbH+ksiLFkgr33FGXv3s26r0KDRCV7NsoHovKA4zg3ZjBGXA66YA10
DWXqXvTpMAwPl29sK9NC/gOgA5mSKbPcMBiZkpQuR5pQ5J2tjN9r/QU2fFnGto9YCaGXubIeECNg
77LHV8Hqvk/ZQVHF3JU7ymgsXvFqzu/gO09+byWN0eo8zvN+CbFRgXe5X+8pHhKlg9fdzgdkKIWc
dRI35iOA866SCZTi3KfJUOKUdMtCzW3Q5O3m28UBcwy6eiex3KeFTN3ru0xrdVjGosCwbZrJFKMJ
+4z2OpBb4ltQrwZdkLr11fAGFrsTAQ+e1cKxfRYCkCy7PCSNTVuQVMCUyQr4bVks4bpbpFIkSLoK
q7aF0DboKtu1PvNG+DdT55Ucxs9XdWuFTYYhu7m8k7S9mb4RIvox5kTjGLtniR3xqi7bn/R8Mvr/
V4or52KsSgq67FY5ODpAIVS9Duae12ziXSBjH4B500K5QgtNaWO/02JvHtHPa1S7MNLHy7a4LQo0
UGiSSiAwZPwW6KbiRBvxFp1Lz0zuR80t59JO491lMdsXdxbDuK1Iihah7JAVVPWHymptSalsVezt
y1K23b10FsMkH3VWWLplodAnHsJA24X7ZE+bzH3wt+SrP3zKWRCjelmnipqBrQ5XH5PjKAiOYfEm
9zY9/eosjK5hgj6aFpQuXblunkKledUIb7t6c+oRSeHPr88oWlqEi1qk6JNHn+kQaXr7f6Rd15Lc
uLL8IkbQm1e6NtM93kkvjB1JSwN6T379TfTeo6YwXCJW0qsiphpgIVEokxlVO7GzW09yci8/67ON
5nKeTC5vYQweq3hHq+WMq3Ko/SF8SjJeez51pk8YKEv0G1HdYXbqxahIOUolVkU5pfoTLYX3b4aX
HZKbOLJ5HGqrrn21xj4TdHWQxDhAKJhNta8Lta0r88OsN5yLebVpyljYYU5qMSFRGUnYtkA6Cong
ifHk5N/y7E7EqP+Ut88ZkX2xhkC78sY5VquXysI0c3pLsQ3zIkazSO/XBwwl0hSZfkKZ811z+nN8
p/HSzuuR6MIic5CziZSFNeEgD47kCzbxijON3YTz7LW7bs9r3lh1yYU55jgbRTyBYwpPvbI7Vtnd
MHM+3irKLv4+c5abRAo0PZgBF2YZ32itEJ5KfYx9ImmhK6aGyol71+2pho6w2gTrJ3PETFGZ6lLH
bJtlnkHHiKnefaSlrtLyphh4hpgYJx+URpMjlAkVc5eBZk8MYycAx5TEGxdcP2XXFTFxDWi8u1pp
Ub0bZXA/C7UbzfqhGnipWY4ZdtiK9FZu5iG6IUhrPlnasGtSsk/n2t0+UethmvxzOeyw1dQpMvif
cZhVKKNThRjJ7XbaNyr3Ex91N3kN7MBOH5ALfKKcO/KeTwrNWypzqDHzkOMfOiM1666s3wqhtWfr
7+11rj6TMT2EuUegscHOfOWtEpQT7d+PzKxx9LQQnFI3TAfKOJ2TBEPh1HkILQYl57VIrMaGC8vU
cReRWlUNgxApaKBJDoqv7KkqCWUN5yWm12/QhR3mpOVymqpBi3mh8n1y8Cl3kRvkTnoDnlV0BkXH
7oP3ZuatjDlyapHmvYBeeCRYvqrCu5zdg4MKqnMfYM+zpeyUl/72R1wHYwVz+bhMdR3J8V/30lCa
aZJGebikqFHWfML4kDfdK7vZk/fF7PJWuH7VLQwycJxiJE1RFbStN150X/qRb4o+tDC1Y+YP+5ZH
q7x6EBbW6P8vXGUSSi1UZA3PpfJWl/xqvi9VTqsD9YJPEcnCBOONFwloLUZAP0nHPnwJo73Qf2uy
01zwCPm5H4txyJYopWWSAo5/Mnczch769/CQ3tDS/bRXvrRftp2DtzLGG6G4lmKUH0nFOLiPrMxF
wdCu69pRpH03Envb2GqXNVJFPz2RuQUguzu0Vo3F1W5+kC4ldvm+faMjmLpLo1ZzL/vgLvcrj4g2
j66H55eXn7fwlDIgMvqHQoR6bXZoRyjACWK4bwvFl3DXQiL2obPISenTQx8JPzph4ibfaZD32ZE0
lKhQnlJV9t5ISDUiz5Th8J8U6KYFh9rrPUw17Pid8+uPKeVqi7kgCiNo6orgFLby33N5EDPBHqvX
PBhtI781oeUHRmk953xiehK2FshgjZSKTSm18Kch0yM7C/Lb0lJuEgPTp3Wdcl4K6yf/ukIGZ6x4
UGN1QItL31f+ECEPBIqVYFKdbbflmWEAJo8avTFEjOo12g3p73T5LZd4LS70p27tG4MwcjlPwgAB
XGRSy7e5aF90I/7DZTDIMudqX7cpRnL16S6L9pr0EPJaxdd3ysQXEUFaANZkrHJxwDSwsocojiOc
jHrTNs3aBz3RdzEdXre/yLqX/bTDjmdWeLPFZQQm75GAaDN9x+CfberfoqLztg2tw+PVEPNoywsU
yAUT4UGX76aE2Fld2XP81lVeKsn+tq31tCpmyf5/9zTmwOp5hkSOAQIpEHnpEINJ/N5WGhuTC7vp
AOVbztp4m8gc1RGK8eMgTAPKLJLTpt1JmMJTJlYPomnyjtCqe0MbXYVQMHrA2JnTKphDKx9wgfaq
eq6D4IegRE/b27deK17YYK4ypCzzMqqR05keGi9EZVx1Mtt8AZE9bS6PfECQnjqyBEkdCGndo0P6
KHAy47xlMv4PginNakAojsTfoW5vo5lTnVs9X9clsheYNppog5vRbFCkbwNywFmc2WnP6aJYbakx
FlYYp9e6SAniEY/3BvqlUOKQvWqXOfL3+GCCKUumGp+7mdNGseqMC5uM76PNqpeNCb4vq34/neY2
tivL59bi1ivRCzuM05edauRDDiyXH+LMLZ8R8PuqK99hpuJMNTEwW0n1RHfbvrkeeSzMMjeVMpog
+QGvKPIhhh0cKwd95lRNFPUS3rHm+Qj9/wUG51OQBtoMH+ylFir0zUmVanuqwv32kjiuLtMPujCj
ksCCUjaehmJ06Kbb3Hrd/vvcLWOuKxT9+tkSzPZSfplddJafKXdFjjCYV/yjx/LT5bv4OgxyFHFV
JQpFQk2c8X54IXr9MOTCq2lleyM2HHQR7OJh5A3crgP+wi4DF6ZQzVUi4UbWynOuIc8Z3iXmw2j9
1XXEVovSRtrYaZH+MUHpoPJGyHjnnG3YHIaByKDdQ5YpdGdfOk0viSvg7Zv1tn6HzcCko5XYPIUY
jn+yzZtjYKiFiBDRrdtdqe+C8HEU/sw3WfmIqJuHSqXzvGV4T8jLJHnbvslbAgMiaViYeUoH/qzk
UdKfu87rY477c46XwgBG0U2aTFCCdGOredCGyC4L7eHPVsEARVCHI8iOu9at6r+06TGMdzrUln7H
BrQULBElaY3VwcotLYwgho03yPCUl24S+eD1+DMTDBB1YKvMZ9oc3pdidpO1pHRyXTbPUzDzHjfr
OHFdDQNJYzmOqUJwXi/j+Oj1UyBZKe95CC6vRp3Ikfxv1xg8spCVlQUNw8g1aL9CqCZQ/R8Cjqoc
YQxx8r2OGOYfQVDhUHjqMXHC1xaCvSGXmvNfYPj6WxiMKiTUgrMGb+axyXdmSpy+QXGpbNGAPx8D
vd0nnWJPtb5XBd0fRoX3MPoXlPr5A9h5RDVIY7mLkL1KTvFfiq87NdhVbygzAJJ2t+1tcPMbWjeX
+uD1C7Aj9IGpzHFFcDYGRz62h/wucus9pS5S37ixwfpRvy6QCX1i2ew0MaKj5zGaKzW/R8U/QrEE
L5uH/FZ85qeOuXvKAFgxdkQXY5jUbNGJH8VXMMFg3LR3Ri8P7eq5dqDH/FugfF0mg2hDmZSdCAE+
V5bBV9ylOgigQqJzAIdzdCwG1KAk1WoDHbws2o8u+T5HZ6vfD9WDWe3+CHYsBnaGjAjBGCD3QKLc
z+LbtJcdrsTE+kVz3TMGcIowSQWcNRy+2NXj2OlrdE//Bm0xMvv/AxuLARtQ71qZmAOiG3BlRVpr
k5DY2sjVGV91c8xZaqKlWhBFZF4VhdyIA4paFDzpTHfjZMTu1FvdHaGnVu9C8TF1eOOCq/u3sMkc
LcHsoXPfUG8ILMstejl0Y6XWfS1CMXTbH9aDuYUt5kyBz8pAJ7gwYBB38Awf/A1ftLNuU8pkkPZw
EtLUuz5FrAtjzGGyMlMAfykikHj8Ok94CNaWm5DXafrYXhVvA5njVKpTHwglDRHV2I6HM5lHW+WK
BK2vhqoFmpahoPPi17cEVE8VMaGCGIL1V5Xem2Jo98Zt9ztsVAbaFP9nhvF0kDUZbV8jCREZ+C7R
91iNnFJ7EnmjL+s5/IUh5s5MCihIWSI9tmp0UHrLBQeWr6VQXYzaszbniBvjgxbEnkQg+KiGqGvF
xoM2pRyfpAv67CU/F8xqWcQkNJKpQ4OVGT4kwmEUznqA/gbT9CbpcR7ft31lvVHvumxWk0aIqyax
VFThe79HIDLfUZm4BIGLeOhxu0g70ZepMB0HiXnbrTOnXEoyyTR6HAZ1p4AaL9up99bL6JiQbEbW
zNEbzh2jcPxVZ466WBa9NdZoGUlPUudU3gzpvYLY4HA4xa+9KzuGHzzIFw6HRET+jqp4VRBfQYDk
j16IfiZtp6W2NCGM+4fqjcs4uY6210/PAEQ3DpMQXn7iYY5cmsEx3ejvzkfK9K8UzADJmddbRw/p
lrMxUBFZYaomPUrvhfwcVzdBCfaIWnHE7Gz+V/HPS3S2cDTm7kUEqplZTVDxmzrbMHObWKrTNbwB
glXwg3iUZppoqVXZFIeet6bc0meeMEq3pawBBMfHROLl5VdP6cIMg35yHM99k+HiiNDXr0EFvP9R
y1B0SA6qcGNEPPq/9WO6sMfAoKVBl7VOaDnDi57Hk+xML5d4+qjb0WP4xUPZ2+v2zX9NXWIQXRZF
Wad6yJpmMZg4tiB8TRs1cSVi2mDPtPXmHPX7bQj69MV+MaKLdCZ6mZRShtAKg4C4ZXkXd2BnxpiC
pHGO/6ejxRhhAhkN6k3hmGTE7XRf7s5z8Lq9iM94xhhg8GyOLIk06OLG42PwBBtK3/UOTBhOcRh3
BkSd9jwqjPVtw8wx2H0NxWKFiaG8kGajJic0zOxB1Do6fcwJWD45+WVNVxMsHsltmmgRtCNU6Rik
92UyQwXZDSM/zfZi8L69g7z10P9fuIGgGJ0wx0HiFgqIpVLMxomKa0Sc/MmnW4BZEoNCwpBHlaRH
qZtmlQvy73sps84ijSlCHmcezxQDEVBNCPBKJMSVhdyVA/0BJWRv1OLDhMTN9t597ohhlsXAQzW0
whgRLXGrv4OdYJd3EB10Miev7bm+NMVMH1yhDN4HY8Chbwqr6aKBuFHxoIuvg+xWDe9lyLHBBkOJ
0WcRMdFFFygAPvRNWXW8t6zI294/zqdigyBRqyBl3xvE1YV+l47CbKtptNe14Jbkirttax2JDEgA
olVW/vSkSsTSGvCigq1w2ssFOKF087BtYn3XriYYLCr0VEzUsCRurPmi9VqLe8LjH+WtgommypTo
kGJIcldMXqvKbWTOpbD+Ra5LYKBnFNO8EoQcSwAB+6wdwqDyM/CuRLzP8S/AfbVEN3OBO3U1R7pY
kRR5u39IaEvxwnCnYqi6dNApypug4FpkMEgicw8SiTB1KS/0DNKy0DPv20vJGDIIX7izOPRu+yXI
u4DDdYUMECVZJZBCAhDRQU7lFB4NSC4Uh9xLX3hdZDy3YHCorfs006ckdRPL2s01BkRj4v+ZczOw
0/Vy26HCREA8mH6YEPetmvK9tHgzlZwzxNZZ5Hno1DLtoN1glHY1v4O7CNEdr7mK4+ZsXQUilrE4
ScDQMSoOs2B5UYRelXQ+QJkxc/5o49gCy1zEfS8McHRFQTI2fTeQ0Stm3oo4HsDyLNDXpFEQBXyb
euygtUMWCk4o97lH6ld/ZsssfWFVRtLChDwnjkZyW48VG3TO43BK1Ke6vFV6TO1Y3C4/Cpsb50hh
kCIYajXqJGAe7Y8HBy4aMuubDswBEBV0ZU7sxfM/BiTKRMGYcoVFRuKTFejuXEYQHx+9bZ/g+R8D
DSro2zOrGBF7C7MjB68IucLIU2Br287qaiQkiVRZ1USdJUwUQ0UyyzEkrto0N7oeeVFmoYqYcLBB
oof/0ye62mHrDkVEGmQOsWuUHo7WnwGth/km3Cv77IXCnv6OGZtdAc6BxuHJGHx+pFHHXFhnHhkl
SHPktsAJm5/0HUbYXwmaBUF/O982rrDT95KXucNN9cF7Cqx+xYVd5r7voZBlzVYDSBTCjy5ubXPW
b/p4Ps5axGEF4HxIlqIsDkRMtBkCngRK4Fqt+j0ZMh9UIb/j/YsVsdd/SrqgA0WdOxn3KOrY83gY
BJXjlLxto2td3PwKCIgmAcpiLsnvFXyh16x8gKThtuev3/aLpdBfsbBSqo2ZZlKCpYCgWHbA5nSn
lpj2mh0RIwbp+Y+9kDnTcYmrag4mgvDC3GEEG8J58RFIKSp2eOr8GQ0zaLrMbQzn8hxxHZoXi2Xv
/6JXEsgCpm4jaA4UVJ60RDgrZlHYSRx7RJ98oRd3iSXZLUGHy/ZWr149C+NMZJCAK5SYYk/cIiy+
NVPvm3LF8ct1l1FFaDFLJga1mfWVY6YmQY93li4+qw1UIGZrT5D96TgR/Odi3wVKroaYtcgz3qXS
YMaXdAIVyhpvUj9zDAdzaGCVzsFuVnBC7vWj/dMk+9bqtV5WBQHJnl4Db3YtOhLY9EQedy5nB9mn
lmXkemlUeOYHiuYIkF1pxJsJ7X6qzimRrXvDdTkMKBokBrFChnMnmjMUbKQ08kg+c+c06J/5fONc
zTAPISOxSmNuzASETGAt8jA051ie9GDt2h34jnluwVsU/f8FmJhjaeQdBpLd8FWt7fq5wVS94CUR
2gy044wsIKZSeIDC8wsGJoXOKKUhgV+Y1m0mgsRP/TJ1vF5TCkpb28ig5Gy2vWaGyMtIveJqykuU
EYd0N6lQ2dnMk3vk7SKDkA3a1DA/gFRWkR7D/jkZn7eB6HNZ8dfTq7MwoVUkmSTk5oKXyakPDfoV
SwSKYKM3fag38dSFeethwKLW0O+sZkClrvmIzNs45bwcOH+fJfQwYhMPB73GFTZoP0C+G9pzwstw
c3DBYGInpWsnoQtxGatmcZsVGEA1J9TNy12XC9+2P89naaZfP88nPo9BCWWZID9iPM13nUfrT/ru
cjWjh6O8aXwdg4Ctg1IP1eZEa9J/52BhfgGDGqDVE+ShQQqgl4J7GUw5syL8Tu5e+glMBv2oC6gI
zNY0w9ACPkjhh4gh1CSN3hsz4vjGvwS9VzsMPGRj1pW45SEwfJhRPfJEb9iVuW260m52Zi8+zE5x
L0MqgFtCpKfoM2ZQkkwQp+BlwVgu5jIHHMItBdppB9VjWri0wDPWo2n8zgqRxkHC2mmd5KFobflx
24vWD8XVOoNYmtGnRtDBuqg81PWHbD5v//3P5HEXH7kaYFAKWp1QOBkRA9OKgughB/pFM+zoTb3P
b/ojONBd3GizC5G0OrF57Wy81TEIhhT5rLQWbk9ZRsI6FL1S482D8EwwqBVaZREJASA/CCsHZGOn
JjVftveQesCGh7BJHLHstWmEmJUb96k9Tb3T5l5W/WfF9V8/FJvEqQ0zrkmKk9YU91OU2HL+Zcwz
TnD7uaePscLEM1OYJFYfIoun7tpDc9bdg4fhO2hg84hQOMeKzeDMk6XPRjtm+PR4I8eyOxrGCwkL
u0jhbUJ8PwYTB0Q4rsBmdBIz1KJUQ1CYik+C8GaMu9/wA5BLmrIE6niDfbXqRo7iZS0lUEkqd7I+
3KmDZctBwpkkWb3DFmboMheQm7cka02lIm4f7vSkteMOTdnpV7TjeNvr4RlikG8qiNE26GZz5fEu
ggrdmDhZgM6s/u9tO6vfZbEgBuPSQbCkVgXGdeRNN14i4m7//dXzufj7DMSZfV4Uet0hWZi89HKC
jqjeyUNe0Lya/15YYbBMSQ1DGHt8fQig2kk3OJocfsy97BYdWDGNHprOjUPM/DlVkodYTzknl/ex
GJxrsyISMamFwil0V6JmVxjQJ6hvjZDHxEP/0Ce0+7lOsIj/6n4yySKMqyCEMjK/Uw5qfETHvmcZ
bh2/VoqbcAUX1+/+hUUmaGukSIFmKBJPlG2Lptukffg1/jE/tn9bGPqIjtK98j066xz333ZLU2Sg
ME7nqGgjlAB6+UTUe533El4vpy7WxYRnnTYNRiOKQHRPQvNy4iOYwKvnHh1AryKodvXbkifqRF19
6+Mx2NGrRtNmOQpecoM8DQFpKXlKq87uQQk38r/c9skzWcq52ezbQjJgjq5QOkl7E4MrpxDBmu6L
++BWe853vCGS9VTYYlsZOIGoxdwmEuAkOkj+P+1N82Pjmrbk1bvAER+30YXnJgy6aFVfmxrdUqve
G/VbOj9s//3Vi3KxHAZXWi3ura6RiSuNbz3B/lmVkxu3UvhdJy9Ry8m8fp6CowHAwhyDI5KKVGLd
wynj1B7BFUlpLwwvPMjPyUc+IdQNbErV0Bn+9jI523jJ+S1utVTJO00PAZ9ml9q6pNtJzUnVrGe7
rku7xD4LE0VTd52gALnMlyi284PqoUj5mLzKd7v2UmGR91y6I96yGBDJSqkgcYw3+pC8TemjwYug
ed5++f/Foso2DExUcBK3bfDEHHbKHt18kWPh0ecpKEIIzwFvcofnIxdgW9iEglENThnE1INDiZen
c3JHHMz0Gw0mE/6hXcx/KIMNPddtJ+FdBZdPvLCsB3GczCm2U3kCNyDUXOWJPlr8yM3fVMvOMofc
46WCgjoXVuiX2oDOy6YsTE/xJKiGhLCL1rdpPd3K8PRTbUq02L1xy+k8x2FgJde6Se1nXHqQ2DK+
0ab4whEc9GkqTvNu7agQVsPhTPg8Jv3r2b+8FRdLNDpFg0y8gAzMccbAybmG7lh9yH3LsHtbPGSH
+UjJGjyqQlzdYQCQPFWc38C5MS6lt8VPEDPTqHoJ7tzIz/mAH5H6svW87UWcrWVHpSOrqzpBhY24
+gGSIttU9tsGeDc7O9BgTSXRu4gizXnw+kN8bN8k6i10OAs9vi+CwmUw4S2KARotHMu0zHWUzKLR
Hklkm/GX7VWtJ7Su+Hlhvlp8m0YQk7Gn+Fl+M8/qbQvG1fYZLYg3zW606xvx0IBtXvX1zh4hMpYc
uz23d3n9EKqo4yLnpEpsXl/ILHmcxYI+TxUoSmlvamIrt61Hx0SKwOUlpdcrTdBx+J89ZlfFEg2D
REAsQUNPsq/OhkdHs8szD8fX/f5qiIkFYyL3xWTg2m0F4SRHhRdHxbGRDY5nrgcTVzPUixafEOyJ
YlNfYiPlVYxrJytNJ+8LO4zfSvFsSJzTvP5WuJqjq16Y06AI10INGScNHBnRD3RROJl1V+h3sbSL
9a+mwrni1w/B1R4T+ilCEMTQvUK3qnXI1XeDpwa8+pVUCNBblgZ1DIUJjmodDDKtJcUugWqn0uyj
tnTT8bB9zla/0dWIyjywiCAncZQ3qJCZfzXoRxNGuxwf69zNlcruM45HrEdFC3PM6yoOayPp9D5x
6/fiL9UBL97ZuA38+RieihMYyG60L8r37RVytlFlThW6LIGOkRi7mfoctl+k4aVTeJms1ZfOYlnM
gaobDAFg2id2xfJ7Vj0a1n1WHtWodMDoZv/ZcphDVaZTk2pg5nInUXcrTR+due9rOy9UTrJ9PTu3
WBRzngRFqsSxaxH+SHZ9oCRRY2hr4J45SOA+mHmvxfVAb2GPOU9iOEMnIYa9JgicsJNOmZmftVI/
R3OBLvrAiaTZBVUBmtaywQf7iB0O8bkeM0+Nq4dytl7nRvh7e7d5H5YJjIKpFucmVmJMeBBvCA/a
+KipoLKtntB+yPmy6yW2xQbQs7oAMDDmd/Vo1rTuGuyMGwIpHIw1g3bn2O7M0Oap1K/i18Icgy+5
HCUQUcOQQiJONmlctNdyVsSxwNIjkUAW5HSawYqu7+rkWMbftr8OD040Bk76UU5JL1joNZx1xwih
yztCmW0iVM1SwqhbEB/BIo7/0fe6kB3GGduoBOaelDHaRZKD1PNEFtafSNddZcmTRglvBkWXY3f8
pnwL8EIKXNVt3vPX2UshF8wL3Tnoxo5MQC2swIw4ALUgjS2Hb4lm2sTYbe8z5xRoDOZUfZxlkqHh
FAyqCyZOV0r2WpLYg/5R8Pr+eQtiUKeCvjOkA1AT6JSHLLmdlefM4CQ5eCYYoNHLNmklC3deVdwU
4b6qDy2Pu4i3YwxuVGWU9zP9LHVa2HWGak1V2mF2l9SKnSd/egwY4NDlhlRGhwVNJdSHygMaOV36
gJO+arfynYUYEhxNPKl4ukufnqgLR2fgQ2y6rlcFwDV6N5w69jozBQHrsxRy7iHO12J7eMZwGia1
wOL0CjIPVo05yuRcmaG37ePrz6jrej5F+3KVjlqGT6aDjvFOdSoHkeQ5vzHRpHqSMMGZOrzQhBN8
sQOjXaAPeZjCpFI8dGVskzl2BOWMTKatIf1lxTyaZY5bsgOjwVwPeQ5pFow4/Ojy0c5TyVEy1Ta1
6O9GxsK395SD/zqDG1IuW6CnbjO37doDCfKboZz9bRO8S5OVEew0A6JA8Zi4YMCm5fLQI05a2xjh
OKCL0y84jwyumzDgIURGNdQBtrD1w1vK7hZ6KbgKTsYxhc5wA4Jl7rtQ3j5pOgMm4AStBisH/Ean
9BDum127185UDr51+JwcMs9HGDBphGyKexHnLXsNkMFO30PXeJ4ejSfZUcGAH7jpG7Jv4015M/jp
Y+GgI+Gh90SX+KHLm+Vdj0E1Ccl8S5EgR8LcBl0k1h2mzv7XMyjZ0R0EPXcFvixPbWR13QtTzIdF
q46WmvT8l+EuHEU7G/8iyT2ODBLEPBby9cBlYYz5pGB1STK1ghddpAUyp6gB2ZHf2tO3S9K7tOev
5U5/3D4sq1C6sMp82kls5lFIEM22UQbZjPexfUxMXhjLM8LcC1mshOWsdWhbyXxRrmwtPUYRj9h/
FVmuK2ET+E0ozAh9kDwkuq+09834ur1T67CyMMBElqFGrFCjoWt3LA+Cnbrk3KLDmZJx8ylyqWt9
ukoXxigALAL/ZhxbAioyVHPJVxMaufL3qNgJvAZ03p4xj9QqHZqubxGZZjlSneN91bjbm8ZbBgP3
bTCgUboAFOdgG1DnHVG+Ze17w0t4chyMTctLTa6lda/HLvLHTm+VrjUfpubpz9bCoAE0mElVoX7j
YoDXbjPd0RALNHdV+d+V62kefPHxGSiQoPIl1vROBkUoIjfJLl5AbuXI77WduTl3ooP3kRgMEBQS
J6JgYPfKcxl99HjN1sou4QXA6++gxbIYGJBBZQh6BNip3apy5hONSC1P+yq/d4cCYlEKh7hzPX1w
Ncgm2gcryqNCgcE+dK07qs4VHtX7qIWWhKs/4eBiYL3Z6y8zzzCFgo3Ty+bfB1NP60rAB2w8PNv3
6JB19WdlR7PEIq8wxPH9S9Z8gRTzYKgmwfsFLaWYR9TdvDohR+1s+z4P/Njc+6DEE4hw8AZrPNGZ
0QMx7qngl7VLvdjniQetBsGL78aghtRg/qaiXAnJdGPI6m0lQ9dBLu3IqlwpVezRHH8nLF1YpJu8
2MRgznJBTLGJY3VWw28FrwuQ5/ssYcdslJNoRQDC3h88yU394GA8xqcZBFPJsXqzOD1a622ViwUx
ENIVArpWSiBi+FeT2rTrtzrniCXuhVfpSP0wdRJnuMlQxpu/bPsKB05kBk7QdgxF1QhJ6j44x/pt
Hg52HJwt0+LcLevFkcUaGTyJJKWv9VFEbyp48OIjVfExwHoYHXk9uJwjxjZYQmZ0AKmsimsyfSox
liK8ab23vWnUpTcQg+2unBQUtlQFJlJ0Nyi35A8vL3YstkuyplEHHKl8fLKMZ0P60OWTyr26eDvF
BBRmVSsjaM0yTPp2bhq2Z9EEwabBLRrQv7O1XQxC5OVooD8KyG5INkmc/GCAkrz+UHpXt9NbKsvG
4wjkvTvYudhe76O2rvEIuvQSueTYv7XH6qDfhK7wfdsZeGh7YXlawFGv5EnfJwiYaU9F7hY7A2Sb
JwNZm2E/5g5voG29sno9SQqDFnklhhjXB/zJZ/KqvauOtqfijvThPNzT7nICsTvQQfmYxnGsA/+J
yXv9KAxoiIUxSZ0+4Kn1Tm6pvCT4RMFriZkfdDg8/COrqj1vbzPvzDH4IbdDZI0anndTA2E6/d0k
Fuda4UUgbC0tl3PDqHJ8SOgGOq3qoD/RN7zBL19BD0VFSak+uZLYvJwE5xyqzFtFNXoTmt2Y/VGn
zM+k+NAZ50lMX7Y38F9uNU0GUbSoWpDa/fXaJIpUVlOMM0G1VmkHYfuhfzecyQevjZv+aHixDv0i
n4/91R5z7Ce1G6uEJhiJWthj80aKv5Ww25mVV6YidGKgEpZwnGR9J68m6f8vjqLcFF2RqjS5ozz2
qjOZP6Rhz9nGdUe82mBeFqMJ1XONFgjCFGX++BGXNWTwzOfpW3fSwHcKdluPY3IdQK8mmRNfGU1T
pCPumwjJKqAnxHwOaeAajnon7Mg3weURmV+C7a1vx5zwxrRmvQ7hK4PTg52uPs3QJYvc+CKmWbmT
P5xyCGmBFclLzzzH4X1F5qiHkUqsIqwwO2ZhWh5Tn4l0lluZc9w5VliJN1CeGM0g4DtGnQdReY9E
px4c6dufjnMGWJ0etEe2UkkdUiy/1UJji5Yjir4+ukR5ErLQz+SXbYP/cvP99BWTyUVYxIRsbICS
Gr35sv28D9GChkthOkz7qeYsj7eHDKSEfaDUU4/oUarfxe5UTnvR+La9IM5xMxkUybuBYCqN5rxy
cNnVHwlP/IdngK5xgRlWb8hdD6Ryx0neZQa42ApeaZxngoGMQtYLTGHgYtH0InUmFX00ZCDftzeK
9y0YkJBjtGar9BkrtU+ikaM++i6lXMIR+kU3gMFkgEEqjXIWBrpbuEQyr9hJUEG5adwRg77DjSo6
vHoi/dlbBhkwkIhcG0IJg0btlsbDNH7U1ZcYQ1NWkbvbO7j+Fvp5dFimjjqeVLGJ6GENsidZgcaL
YNpTm34pDN4AxnoZAsLY/38Zs8Tgs5KTKZTh1iZYNNFcTLMOZLArPL+cDn1xePOdeQ0DXKMMNgyD
KIfFjHukO/aYcv+7RFcI7sq97oYGBNNoVp5bAaANSBvfj51zarLGGKoUvk+VyhR33Dd+eksnWHkz
YtzV0VO4OMgY1jXHiVZ2kPWYwEdOc3HjG3GUEoyHoRN5jfjfRSguyb/rZ2TAAyJVgZ4JAMA43U/9
XtBvmoJTP/2X98XVBoMeOsYt8njAuvTz7INEbyc4QW5Dsh6DdqkzcIrrXHMMjpB8gsxjh3uRznjS
VuLxrd43LnUPdF/w7nremWPwZJzrPM9SLK6az8S8qQKEU53HFSDlgCPLGmpCEBytftRMpe+m5lsQ
18fU5GUSt8FRY6edNJRl6kLE1oHG5Jvs4ZFbegYqfcIxP8auHNri77Qw/kQRTWReDkJet0mVAhxN
chjV9yn8so2I29umsVNNetJJ1ZzQWHf4SxyPKvkq8bo+eSaYECJWUcFKAlSCGj17yhr1iH6BLyhA
cNya+tG/w5AmMuBQKYJRyRTbk+ohnI5hq6BlSnTK+dDJ92XL4/HhmWNwIZWmQFbrEliky49pWQu2
OE6T3VrKy1hUtVcn0exVqvp71IELj2DAgmg5Sq40XEpPvUu5P8LRRn278yVHc1JiKwOXjIODGJCd
+xV4DUMMdXMGxOOxENuKO+/L/fQugUwo8pBv8bd9cjuk1kQGMYQshmJyMcWu0mknFJifDKI+V3H2
0Znaadbz/ZhZpyIreByJPEdlAhE9TQm4q2jaJcwdJTe9TBttIg+77eVxnumQ2v11N0HmRkwQ2aMB
7f+f6YIX7ijhtkqn4LjxFWdZl/fE4tYM1crqJQvLKq1zgHGD4jXljdRybmbt4kALG0pmJZNCQ1M6
J14eaF4lPve2QOzyVQf7iPZscYLh7WtFu2zywmKpCbEaoJfP1dTRluuvyvDYggpCBDPB9ufaDk+1
y9IXhgL1/0i7sh65bWb7iwRI1Ea+SupWL7PaM+PlRfCqfd/16+/hBF9a5ijNazsBEiBGukSyqlis
5ZykNSvebdHMNbAFP5m17aIN1h0JdUwiq81L3IpYOk36Lu5SBf5+7i2vUveoNNv6Qa1jv217l8qa
E6W6KHiTJElhahYCxuQG3oujxuS3zeFbeqToinPk/HbcC1/x0q8TXavd5DUCY9ahKEy765QHXUZ3
Ift9wXcMoUKNyMbvUwBNGiR2kHS7rg//sWXUsm3K/xaTeXGp5Go54coMnjuPE4EHR+uJvB8wdcLD
tfSDRB6P2d9u2UWeENPPqT7Q0sJNY3zuGyd6GP3hrL2zao9X+7IfsnjtP2z5Ik+4r9uyDoe+wfqW
+2UfHtJTd+5yp/k6uHxOt/LrDpikEiP7j3TURSg/15VeFDWSepqKcxvdZU9Mp7nRUB/mHFY87w3C
IWCPsFsAahS79B7lY1mBbtvKL/KF61yP4sTMKZxkOO+iwVm8AmIJrju04WDKdfZ4aS5/YqfGl7GS
b3uyi2jRBPuR9DN/P1n57BTRTah8DqYPxJK9MrZj14scvgWrLY6mzEzoADmdFz2pu2IfAHZIB/EM
x3ZTHmRbKttRwRLzyo5M0BTDk8XHaPnQjJ9rehPVD7Eqa2KUKo9wcefgp5upAgsZT8Zj+NM62Yfp
FbHmf+OnzS644VNh5NCeZev8j6LCv/sq9tATsx1ntkB19fecTbY8Jffsjt7wanx/JE68p6jsytKO
25f6RajwLpiDGvRJOmZmtPi5DrHBxyaWKMz2/Kd5kSE4njKji2UxOIJhj3F9FMn7L2jdv8283CdH
AwjvjYORxsHhbKgAmvBUCe7hf1SULx8geCK9NTNLiXD1Jkc+dzoc4iPZ88yCrJoo0VWxfb4Y9ClQ
ZqyUN4Pn01Ok3jbRKR7PXXj4O29uCo5mbEFA0xqwQo05HCHWOmIO9N72l12C7lRZYWE7nLjsoOBb
uoQiG8RA1pDEw2PeVacwa72GlvtMAwQZHU7UUN5dX6HEnb2haFJSOpY2IoqlKyq3T6dPU9M1p2Ee
e9cuAYf0d+IEN0ONsVPS3Eq9WltuKqV4jwZ0kDmTqXBIMskYPWRmJ3iacrK6hjTYz9HcR/nHRvUn
sNdcX5FEhthOP+tB1g85tB70OGX5pVDvSXG8LmJ7cP5i2mIrPYsCI4xKdO2WP9sX62UBsnQBGDqF
j+1zPiSQVZ6VzKl82UyCLHoSO+qXaLRm28IOdt/6HfvYorYGd/JQZI4BlGRMrclSNtxLXQmfxI56
rckbJWZwzyZYplCcPPLiVoCRdY6z/7dnJ4QxTUXTrn9NQvSnqI7cfHCVjkoU5D+e4/9atdhRXyZh
g342vH0Mv0GUizRU/2mYXd6QoBxD1ZE1JMg0UvAiIyIzoFzBZ6n1uUvep/quKZ+va6TEA4sd9EBx
SHSTQC0ikBkXaOkNm0MzPCe2OynZ7rqs7TfCZfsEl9FHSqko/A3SWF+b8oNuSVyS7PcFJ9HH45J1
NTyg3epuZSU3kxnKrkZ+v7/RaotoYPQwiUVUQUbV9FUaF1iD4ScPxb68Rdmxx+AnxWNbWhPaPP+L
MDFhUVmh0YUc6jsPYK9Tdd/q1ikjxcv1c5GJEWIaTBjMestb7o350LLdEjyUMnqczaNZrYQ7i1UM
PLVknK0ZtwUYw89oRz0mKpFVfmTLEKIWtUAqGsPGSNDR59w4d33pN4q0KXnzml2tRPA0qoE6XapR
XumJvxinxQMpOEY/YnR7jF4ZO8uu+X/MnsjWxv98tX8gy8asx4zUVWQD6stNkveVrP2Ca+4VzX4N
t1cislphs6rgalJVv+89PdGAToWJYvUbQFAcmJM3hbJhhc0wabWZwtMoS0KgNtpodyotcOu+jMsh
YY9gYpyR3+lAhHhdz7f990qc4IB0FagLIbKNeIm9dp966Q8DaBn8HRbelx+uS9t+Ha2kCa4iieIo
rxbEE+Rxih121I7DN+rbGItSdjVAW26ARbK8sxyAe+6B0C7P+UhU9fUDVycam0FpKwqGzLQK5B+B
U3U/YHpOCCbu60vdTl1clio2ejd61jTThBYy41bJeEv7PVIldxOqg4FD9woe77IAW2IQYrt3ki8c
owav3Mx+VltAHN3PoWygTeLrxWbvOqVToBHkBHn7Oif2bkdHeeZcOuMhMSWXl2xBgl9R8mhRWx2d
qSNwCpW2ue/GDMx1qWxREk8s4uiO4IoFXD/fuJt/CrnZfXeYwNT9WhuH65Jxm8jsQOz51vQCtF4R
erDrXf4ygVga7U6pW3v1jQ2E2/3gDEjzjMfBtx/yM5Gzd3O/f8WxvY71rc1gCSetzGCH9NkAfABQ
IN3UBSXl5JI9WgR8WRll+/m8sgbBzXR6PSldiS22MywuTp04/cHGwhmH29j+Nmo/UvaYWoXMu8nW
KfgbJUHplRoJbiZ0lqngNq2RsPxm3UeHyo2lmTuJ6xabwbMcrMM175UN4g8YanPV6kvFzmTeY4zO
GaQ3heR2EhvDs6gMl5mPjfeLiuTgD7M7RNF9YleuZR7ZmLoopkq82ralmOhDoMQyACT7652rNIYS
VU2AJu7e8I2sOOdl9e2649w2+n9FiJ1yABKO0e4O0yiD0dGSdyAKAwvi4e+ECOGdXekFq2qclAlE
1I49gYDdsdKnvxMiBHhKHRnl8qrzeu9PbNwPPVDWSflHXvKyYdwGVrZcq8BY6DWk34amBm3F8zLW
Ox0oLNcXs33ylFETuKqEGUK0NdFeHQ2MaWE6O8k9ahn5XY0GMEmeb/PpBXak/0kRXnelopJOLXAu
jQq0LmBI96ridvqHwS4dnby/vqRtTbsIEyKtdOoTRmY8Jelwz3QfNXLEx5Jtk8kQ/B4Ny06ZSxMN
B72565NmT1TiZE34R3Z5WYpgl1VuVGHCx1Ameg/gGcAWXd+q7bDp398X88o9RVdh36HPUys+MWDf
meZjofuZFORbomUiREuRLTW1ctBkVVXl5ErnlpYMfWnbSV+WIlilDRa4YLEAiZQY34rxIU1PBXtS
W+ax2NV7VXL+2x2yF41+A7kCxAZUvaHRvMGpv9POoV/eJAd03EnhZbdnNVay+O6uPIGdqJYGtngE
ZyfqL17rm3vNwY134AiNmFP/bO44an5yym7D75wGrJPhTUmXK7iJoi2HJiL4BLT88Tw5phu/1yXy
853PPFmB9T+iistZCu5ixiU7pbyuU2Sq0ysvqnKjG7mjR348TPuFoSiQH1t1/3fGIPiNeVQDOuQg
fBg09LnMhluV9FwATWUuAsk9tZ0cXR2p4D8M3CFKQGHY7c44jaZT3FTY1XBnvos+sM/dC693NC5y
FJKYWOK3TMGhJJ0xsCLELZzMzFHNh2H4MmgyxKdt9IjL6sT08jhm6AfhTZQNiECbh9qPb5O9BkYS
c1+eon1xnjUAUyKH4FVu5uun19rO3v7en0Ei80fX6L+6JKahq4TaoO7CtwDxxzFtQEH91Kbb65oj
2VUx4QxA7VRZMFCFDrrEL1l0apm2A4y95BaVWeGbPDObu6WMXvuyZpezu1DMEX3kGCc0l3ZkSXy2
iNuixxHtMGmMHBP5icDKYYYkbS7bNcGnNEqlzAXvXo7neyXZt2DvHAPJBSqTIXiSdixNPe4hY0qH
zAMpKd1X05Q5UV7LQGhkogT3gQoUSy2GsKNiz4r2JR5OXSKx3u0Z35VhCW5jsdmchryPnQDgabhf
DpgGARhf8YG/aonXgNGnP5N30z0s6d11HZepg+A5siALFYJyu9elN3p8r9t/pw0iFxNGze2MglvV
K+bJ0ZZ9W2EMUJdsoGQRIhlTabFYjSnypnOc7ZPRdq3UkNwib6tPoL+2LWKalNqaZhBho/QhGO3S
aCe49vid7tV+6pqN23q8s6X7EbiDzN1yHf7l0f8q0GTMoIbB3pCAdOmsRYzoaBRKT+14DLvcjZWn
UcpPK5PDN3cVhmhmoQx49nReaqpuRjokuMfSySgA97T8+3Vte/NgENYk+IaSTYbWEGyipc5PfTwf
ukA/tGGy66vpAKoL77q4N7YriBPcBIZCh2GosCQTs7YL1W/DgbpM/W3EeUGM4CJGTU1Hmred16kE
bYsk+VHktuS+e6PiggzBRTA1H2mT1p1n5Llvhst9PkfP13dLJkLQ8DjHV3dFPXnR6C/kaA6f/ub3
3/B9GAZoTWIrhkJ32s4MUx+IRZJmrOsHTsWe97qlBV2yavKC8mfNSi8fTpEiK9JtCrEJtSybEQsp
h18NZrTDXk1VCBn0F2Y/LvmZNtJE/+ZhrIQIaYJqAEKN0meYNn4cfyoOqEq+Nl+VL0HvLK+UHvTd
JCtlyETyP185giVqet0uOoz5dyeWPA0yMJBN47eZrVPbUHXs3K+/b9h5NgVDM3lK+9Fo7wPtVgO7
UROiThtL3nHbR3QRJRh+E9lqWnFVttB41PgxzH8eXq6rMzeHN/55tRzB6pWiHPIqgozavgvZ5FjK
50r5rrDI6cnOuy7rLVE0N/+VMMH8jTiyWV2Wkxe/ZDfjrjkq39IDeLXwUqRejfk31GAszbN93mbZ
SN+J/OevrVVwDWGoGFNIuGu4iY7GqT3NJ+AYHKr9dGjOlld+JCEIgnkX6ygL9DevJ6prNjgRgNOu
C4aA/4JsCcHKW83vp5Olv0OqNE4er2/wpsKspAi6H/RWqVsVLqYu+BJZi9Mnz1m+SLTybb8fP8WV
FMEClpoVdTrBqDs8oLJP9jny0IRxP3rANEQLF3nlm5D1+23q6UqoYAsAkWXdkGJphh8e8lN3QO4M
CQ3ZE3TTe8AnaqBLh28XXW9WG01RJmPvVfVtGr2o5u8+xl737vL7gtfVOjUxW6biLi9CV6U3c3lr
Gn9yQ63WIOiaXeL9Phld59WFHyffou7zdS2T7ZGgZUjKBTnmSDEBVkznMWvvrbDYXRexaS5MVQ0L
W8Xx5X91sqbaZ0sQFLhkEc3VykumHdjwY5ykLoHvxRuXcBEkBvYRIEWtkXBBtx2aoxKgfHRO5uin
+YZTTmm/+47gx78SJ5QAxsDUMrvIOw9TYLZ+P9RnrZdo2NviuiBDULEJQ9LojwonPMPGHed7CnSH
3Pce96nmJ1l72fZJ6QZKM7pp2SJUC0qY1GgiXIdJkbia/jzMRyDFOZW8aeBNFfh1XRdJwuWR9EY6
K0qJ5u3JeqhD9SbTULAcqg9p2hz1Mj+CZeQdRiucqIKPUGyJ29v0rewiXlDJyJymGgXMEcSMz0k9
ObT3u+SP1ONfGSI8i1oaaK9E7xQsazm2I9vFdnQs8/R43bo2DfiyFHGAQ43GUSfN0OONRJxSp1/I
kNaS7ZLohchpEIdDgrYtNnom+da176vontDvgfbbdahXpbCYRi1Mt75BXwXucqAqVoNnnx3dFvWw
i8f+oKrF/vqObUYO7CKGr3YdVJJpCKPW6Dxmgcgw/qwuTqKMjs1KRyO+IWOA3N68izghKBvDxO76
Fl7JNAC5HL0fxi+xfRyMD9dXta3SFzGCRVlGPYxJCE8RKi9VemsZhy78/vsiqGoT/sLQ1Ddteko8
5UPcjGCIMg8lJibrcxG9XBexmdNYyRC78xQQi5sgMULU4xkny83QJ298N5DDDRziqOdR5gm2Tmct
T3Di6UwLEswIIwcAQlXHaXhRyh/6H0X/nNaHUcOm1pviZ7JgylNXEfEAic2ponO13OrpbwMNwn7W
QgTFVlme1lUCVxCjTNylxU4LNYm32XowrUUIyhyFZTb2Nm6IGk8/1nigw3Bs6wlsfTVa267rwpZG
r2UJGl11JhiiLWSbDO2Jjo+q9iMKZa+yLe9JwSWgG4ZJoNVCeJWAbLglS9p5cRo4AbDXrU4S/Wyv
4iKBf8HK29icf9rooGC98iFPwSX63rD+IIZbL4J/wkqEMhaxUVMoV7DcF8V3+tsJ2Ve9uixB0KsW
gKNBiHQYAE3C8xKSR8CquNfPml+4Yui2XoKgV3U+JmUaIJYaLRDYAp74Vh/LfdcHgzP3042+fAkJ
PYaF7PaUnY6gYyX6wZTAxhPBLD9FKEtryTGQjnRtRnHr1QnhRlMZY6KY6P/kTCuFp+GRFT4b98Y+
37doG/k7jRM7FGvkOuLWxnFl3Uk3P5vklBoSJs1Nr3kxG7E1sewzwyJVMeGVD/zo6JYsH8Fs54Wg
8LyuFxL7FDsSSdIuxTRzH6AnrtmNhzJf3l0X8RYe8Ff1FjsSy4XmqZYiyRS/6Pt8x0FUh6N2CG6W
U1ejOpp741k2OfK2f08QKriFuqlpnYBL4PUJzL7WUIsYUxxnXl4BC2KMkY7GHQ8KMG7s7+ohkj0s
tgLwlUqKHYspoX2q5Vg08a0TT5oMpxLzfRV6FWXpkk0bQ7RgqwbeFRYVfGw2ziot+f7qVoIp5tnt
AU0YSOkzN1VlJUbY0WJKWdDy5Nd0XzEwoNr7eDed4+fKdNCUA05ePAFlc/uypfE/X3nerhv0pV3g
eenwLrKfDPWu7n9cV0/ZsgTnO7EcDQoDRMTkVI6PmqxQta3+xDBUy0BfFqAWf11DpSVpvxRoXy53
E2KgJ+Kmu2hvVM6A5gewr3/kOSAmHS56297MLeAiV+wImmNWBADOQyixi0HZcUwBsqu9S284v6K6
111ykEHtbnqtlUQh1mu1fF6CGYpYBBgd9NL5Y6Z80NjP6we2rRP/7qfIyKRSRc8izAd6Szh2zmjo
h5yFtgPC08PfCRLsqgJtxjjWEDQk7QcroLfzUrxTh/TTdTHbCnhZj2BXaV4GS6Bi15D+d/qlfae3
iWTLti/I1ckIdpTmddmGAcLKqoTlNg8g0/aUH8oMZ1h6KMn9SV1hrXuCUdWtnpE8wNvcWob3UcC+
BIDfvL5tbyvogn4LIQ3B819ZAug3x6RUnMhFu885TJ1ZAbY5nDym29LOAeXccVCc6Q+SD+sFCnFN
P4C3Tm+xoSatPzVq+xgV2j5UmS9Z5OY1sjo4wXksIBRq2hE1QHprnYp9fhvfML/j04h72TQi/6k3
IeJFlNjqE1JmoCMF+8mTxq2f+uOe487JnITEfMUuHqUF4w4N8SIAJXndGmgzv5kTWapSYlNiG0/V
UaVXFDh1tkxODd4KWTvnf1gUAD2IjtKWIUKTzH1m0YLhLfg/WDRo38FANabeyzH1uSq/PZqLMEHb
7CWkSr5A27LadJQSI77Pau4GSenYf3Q8Oi+86ESzNbEbsg/bIckJFI6A3DirDqP+vWw/XNfqzdNZ
yRA83twuShXNUecV2vLYD9V47itDk7RYyYQILg/IxsEQzFABezi19tcgfrq+iM0zWS1CcHE0LhOj
aXnU1eeehaPQS9ekP1sCtnZZa/emzaxk8W9ZhUG6lhmDUQejN6eNr6XZj0gdb6JKlfVCb8cMK0GC
os2FVrCCQdE6gDhwxDrqBQ+IUd7zlpfkMXA7yeW3nY9aSRQc3Gy2WTAvU4cGQ22ffc930T2GOd9l
jnkq95Xl/vYIFr81LvJEL2eziEWGiShWS29AZ+IqABqwqkhyOUkOTHRyia3mtsnr6klznIdbFt42
Ms4piX6LLk6Z2oqVFUSoyy4mH6ZAEjNsL4FqQPljGNMUn6C5YZdlzGuInbFT07uA3Iyy+uGmCRka
kAWIxXRKhbOPWq2z2aigSGF1Z6qiWhDo+yDuTwiWTkXWPl+3WG6Rb7zoRZyI56opcdGSlpje2ILH
qtVUtw2bvaopbmo1X6/L2ty9lSwxFJ4jHU3IeMBbdD5NKQALSrhwp6UTkajaph6gX8yk8NcqutV+
9Q1tU1BiDnbnJR24T0i7H6gUtHV7NRcZgq8LbWbGQQwjNd+bR/LYfjF24Q5uwdqBa9AZbwa/8GVk
im8bq7mlrhYmOL0wC8AgV0I7DH+swYES7xaPB3m5y4uO5YCMdf3QuNWt7Ap8Ve23inJZruAFu7oo
GjWDZHrb3Zj3xgyEp/SMUeJz7mbn/Fg/TG7gcDwb5TFwOl8GXSvbbsEuEO9ZecESmHZ6SoOXCO5p
LGV5U4neiKNwEzJMZtxm6OoeQ6eZD5O0jUOyDHH6rR0bOtrgnPby5Gj2D5m5L+gfNH+tdETsy+oW
WrQFyXr42eQzKDfjnWGAJiWU3oyytQhvwQYcZQZT4G1p8xIFpWOEd2SSQVPJhPAjW13zcRcVZAom
RK3NRwMg7WXisHJ/3TFx3b2i2yITSmHqU1kBp9iLbbAFtsBwwYjJMgLTqwl94Gif9VCWe96OKsBQ
wji6NWUi5nM6jGBQ5tlM/X14p+8Bq4JBcjc42H5x6Ha81B62Eq/ITeTNMlciha0kLK4B1oDHTN4V
Tqi9sGVxB/oew/S7uDpE7bEpZe+n7USPRTAfpmkA8hbhfgOlKfpUz/95kMJHctZeH03DeEhxWhvt
h+LJEBk3rzQL7avILqkqFTulRhJ1WtGje0WrHlU8CfPQnZf9nHy8rjSbvmIlRthNavV9MowE49ZR
Xe56sF36jd7Hu+tSNsOBlRRuHiv1nzMyDgOKBZ5Nn3XztiisfTD8CJNjQnSJemw/32zw9KmqrjMi
ti6RLm70BuP/eL6pLgGqNcgavWBfHkuv8H+bipTfZLbJDJyRbZtir7pZaDWxTVyffZU4LYB+2c3Y
30bBR730r2/hdjiNxnGqMYRu+Peve7ig2hLkIaK2MCyAjKj5qCN4tNOAAvDVmNQdGHxvmhTYTXM1
OF08n41svlm6VJb+Jlv2t/oO4QqLx9Y2lg41khBwUfa+vQ19+p5n3htkLmTJ/k31vAgTO0HCKe85
9DVy7QpgJ4feKUqJam66E0qQ0EcsbOgib62u9ImqAarsNTdS7LtD84oPKIs8Ni8AyjAWwlR0ABjC
LUOruM6DRMcASN13bpblAKmfzcKZy5bJLEDdOiFmmWgZA0QzGk1/1ZS8a5ip8AiVg/ByslrLM/3k
MB9kPmrzdC6CxHHxKIsHtIHDLWKU95iAEjtiieR4NvdtJUKItsPOxi7REJladm+an2d6NGXdRm8n
GbkRM/xlI++HKU3+DSvvVDJiB2bF0+m5H4b3KXKLY6x6prJri5ccMGFVg//w6Q/smaG90mI2+kKo
SHeS6E2ghRQaMewDv3XmH/GJ3anHyVV8cM2B88eTCNxKODINYJCmjVWSN9WKbArbekHzjuFTnnD0
W9Mdv5lgwx4PRJWc26YbXkkTaxSULKSaK0ij2Ss4Lh0RGExuEiO+VhFfyyLrTf+4FihqCkmDBikO
hNYn9YWTXhkPxVlr8Jbo3Ohk3ckGILbutLU87idXWpMzc+laS0McohsPutId2KjeaVV7E+X6zViq
Mr+7ZQlreYIHWRQbQSqgj7zpGyzbBWFS5Nm7/Mb0zRPKPofya7yXdRtvvpeYhjwoEoaMWWIudCJa
Fug9H1t6HsF51+3jO/3eOpmH5J56+i14HT/rjxQVV3IAIO/7QKJFW0HQWrxw540qWuUDUpoemNz3
NAtul7k7Lb39cwoiSfT8Hwp7WargNUmUau2yIH3EwZiGY7rL/eIcH7k1Amf4+3Vj3D7Mf4WJjQZG
pxl5ZMPlFFMT78awCPDosEKvhpM6Xhf1diAV7g3xOUGyB+3cpiVsYs/GZCzrvPfq2QExyyFCrXDc
F3eoNUhhkLatcCVM2MVSMZU5SdGIaDxqIIHJ7lnuxL7yzLnSOzf53I2S225TRS4Cxc5lprbagjFt
rK6hQEY55/0nLU+cqZLBuW0+Alb7KMZ6gz7Ndj8iIjfvA7974Dw+waH5CT4kDxjgboV/yur/20pp
oP3bfJ0bFOcUy1wx83ZEsGWCgQ4ULWBKZsjMMJ8jCEiBgrZCO3aRJiYO4iBbWquyQGNyMHhnw5m5
4575vLdBTqW+mQXCOKSm4salOmFCFkhv+zbNeB/FsG+Ollv6vJ0YJD7+sNPdch+dattpqufEDV9k
0dhW4LIWLZhEViazEgxILugZprK/hLK2sk3zXi1NsIIITXMpWyqMhpgY/s5emPpUzZ+u2/V1GXje
/nr/zEGe1bmNlIJtJ04Q343kRR1C5w+EXPy/mCpWFs0iC4N1DXR+mA3zhgWBq029JDbZPI+VGOEu
LXOz6ccx7b3ZQhtN3BzGIpH4d5kI4frUBza1AMcwvTR9QXHPqeNSsohNT7RaBP+CVUDAqi7icJ+o
r6E6vrAnov7U2fuplA0eyeRwxVjJQU/QklQqRXc8u8+qj32cObn9blBSiWfd9uWrBfEPWQkCUs7M
Ukzmc5otVwO5eLTPWmCV5aXzz2s6+pPKx+q+F6HR9LnrDBaihZnqT2XzUZOG+jItEAx/tuuoVDvc
u9mRk2/Hu+Grja4MxwDQBcq77yfz92lX+PW72kXBFywgRdM6LnJsb/TxRWd3SyJDgd2ORflQIaot
NhCcfj0pikFZwJZrCNM+82sCaOKJY4OD8lu4Y26/55R9EUbSetXNv153EJtTcAzR4f9EC0oyKRpV
wxCmO+yBKmkf4jM6UI4gfAluLAb8aLjxA/tU7kqJ4E33t5Ir3B5pa87mWCymNy/PU98/02l0o2yQ
7ezmo4kAu0fHgDBGewS3AcKVIMw7TIPzZoD4oB2UXecsp+RQ+bKJ2u1AbSVLcCBtlppNaGG0Ru9c
DszJI4xJBZxzBmmy5+Dm/q2ECSqjDPOstiMWplpnjq2qjLuQZBIXIhMiKEdTaaG+6FCOMrjL6FMT
3Sr5u+sKuOkNV+sQ9IBZQdQbRW16GsqY5BzbGEmKPtn909+JERzH0EfmUKp4XU7zPhoeiu4hi96r
pqSzYTveW61GcBajVi3ZGCHe+yd1U/5Q3OjnCCRfDomeym4smcaJJfNyrhUKrecpARC88AK9G71w
/muAGsmwvzannpGP/Z8piZXzBd19g1Ua/yRmy3c8fQ7ozb1aOSVIMkBrt+NBbXtQzv1ZCne06fgJ
2nmYZQCHS+xUBj1vHBU8A00Kv0ie+unlun5sa/rl9wXbDYoo0vIKB6cuvl5+MBrfJB+ui9jW9IsI
wWLtMDWMrEYsFuHCKujJrt7nduq0s4yEZ7Oqg6SXQZFCNHWVCeFYUMRNUSczn2wmJ4yJu/HJvgNQ
qmeeNMBJh9J50O3TuQgUvKzeGYtddbi/wNn006i1r0P27U827yJBOB+7KGhbULxLA6X2y5yD9dmf
1CH3CivyrovaVoWLKOGckEIoR72IwfycnzQKKjLzp9FJe7b5GYhlMMw9MYImC4YXlOD3knjKKiXF
loH02WvvWiDNxcf62DjkIEe32+zIXEsT3J/Wx70N58Txcprj8JGDhGmH3LV38RFdAp9MP37gvKv2
g/70B5upI4eNq9dC6UPYzMQeQquNeRmY3AzlIZpL15I2nPK9eruXFyHCNQXCSF0zetQALOMpr6cd
QIMeemV0A2XZpc2fwJogSvt3ScLJ9X1T5AHlE7ShX83fQuswGv71Xdtc0CUpIrpams8K6W1c7gul
uw4gQ5P6CS/FhLwP+4/XRW07i5UswVlQa6gYSOS5Ig7e/AX1hleaaOVRcwnyvJlrSlRCtjjRWQRj
2hhhD2cBJjygxjlRe65ATm2QG8pkKMabxrxaneA36jIfZ72G4nda5Db2qTA+Rroktct/4436rWQI
Op6T3F5ijjg0lg9MPzS1LIjl1nlNgKDfWRgOWqTzzBWySMtNvEMvdejbd2ALBduv5WhugZbqGbCY
i2wKaTvEWC1O0Pa0bvQlZ5CdN2g8NMAjbj3NIVjEiZe+l7UA/ocy/i+npIvFX6WoqT5FGI5vd+kd
z5cV9+EudbvT6Glu9zgfZEgGPCB7s7WAZLb11zq9WKancd2DLwqTBPpUY364u0ft786MdcuxMLs+
5i+JMT2YudUdrpvdplwU+AyTO0ZbTEZmNuumxkYz79y8GMu8q2rLGdT7uvsxBk/LVDl2KtGiTUtY
SRTsXKeloYD3A60e4TsNPT+5b+QSQ9gOf1cyBNMG26DFQn5LN8zhyOi5D+w85dly+LzfeJDRpG8u
CYEORr8xT6OKJbhAUwrd1nGHFlP5vtSnA6I4N8vRFXb9sDbkEHQjoBar6gzZAOH2VNrFXkY+yBpb
5deM1YlLm3A3p6nE7W/tH3pUVGKi14Iy/BvausrYsEDV6RgO6PzSrR0FSnAAxJAwT53aXnwbcL5R
rNwVZegluebm8890Ir8/3vjLFwiupigNtgQa7CGovqJNpuh2tNuFMmCAzQ0lwENB3ZTYuth2pLA4
nyaGR18dfKijFzrvi0m2lxteGSu5yBA8f08Ru9kj9lI9BT95ejp32ZexQA1zcQn4jnVQjMvy/TKZ
wvlN7Tg1eEKNngoXFnf9uet/n6aQ2L+sSzghEzgvbcL73Qy//qJ7/XPo8xsAhsYJLtH86DbPceeU
ElTH/9DNy34KF0GlGOkyazC26Eh9dJmeOqcBJPI/lIHSjq2N8PiXVQomN4VD04HjrvNA5Bfe/cMa
OH9HORiexMt82XA/3zThGvhFnPBuH4osLlCrQeomX47G0jzOYbrrssGrzOHxujO5riMYPPzVxvUq
s4O0xspgW+H4FMpGOK7bliFeoVqT6khko86cdHV2N6bktq67yRmWTMaBuCnJUKmNFikN4JeCt0/K
wjYMA5nRyvrGwCdezc99KcmobO4WBxuyTA2kCYagdSN600loIQO15I/pcteHn66fBv//3xz86vcF
PUsZQVrIjg3wGIeRYzTA/m67lzYed5HderYmI+PcSsoTdSVQ0LQiaWmzqAOHEkwAInHMd8HReK+j
8+C1cSSpnT9ySheJYicHMPSHsQsQapgTOUwAeiB5+ye3xkqE0LvBSoL+ylHDkFVZf13C/GdZ6Y+D
3X9mdvvj+oFtWqptEh0NMJh/eN3f1RWZmYsZItYGZtuse2PzohnDyWj9IPh4Xc6mcq/kCNdHScq+
1UNg14TpScue+vQzkYGoyZbCP2G1lC5rh9w0gfWaD2BuAlsxKif7If0WFoe/W4twZTRjE+lhAqSz
tgQtZHBWxw9EdqVvhe5Q7MvBCJZKigGWqr024o3Vnf4tRLI99g20FprVg4m5SHkJ+jXr99Z6LzIF
611ypSYJB/8kj7xuku4SxQV3mp99CPYoRnr0tfod7TK3PCuH2f/JjrIOUpmeCPbc5FmvpTn2Nso/
m8Uxa79Jh3G2OhfWWyt2mwTDHJQdx9MCvDsnd+fcUdXZKPbfEKc5xEk+07tUlQS9254X+HvUQMoV
DZa/aidGV/ooSggMbawdvUicRVZ72t66iwThRTIxpL8KHac35z+XanJI+3HuZYk22TKESypOujwo
F8CrAH7MskDh+PvPKpzNZRGCn7DSsrIAEQOg5uaQW0+a9mTXX/7EfC8iBD9hFUYzkCJBW8fSQ6fz
KfHRTEa8/yPtOprkxpnlL2IESdBe6dqN99KFIY20oPf+17+E9ns7bAy3ESsdVpeN6JoCC4lCoSpT
moz0v09t4B6l4pKr4R3S4HsM5WLRVCtG8zW1bvT+Rq+Dbtld9marJ21tgz+PpG6kU2mC0VreaccI
m5ae2h10A6AlA9lDsqvj/zFehb56U1xn6CC5/Bds4u6Hk7xQSofX90mScJ2TMBNcBejhd/J3KxKN
hm6mFiszXHgPsIJeHNZbnoNAfnxHvDsg/nMwnuxE1PIuO7W5mVbWuDiXqG4pU4hVNQq/HO4HNPtJ
gi+3uZVWJrhQl2eiy52OrpikfVLHx3gQTO6LvgsX57Utgx4PYmee2e1S6QF6XFLt1rNolmf7pFr5
wR2HuTaZOsTN4EfsGMfovdzZvuElL8nN7OXoAkM/jiUIOdHX4Q7H0iwHW7IyzaNm/1PDTOBNNcwy
xNzkNrgcB9sJ5so77kxMEhr19ox7WvrXEizeAj4ftXJwRfyLuHmQPIuuaiLXuAMQZL2aVUIDzAup
8rUZpSu5sB7SPn287Jcg+D49daqRYrP6lZfnR1Iejezp8u8L3OBL7rUaDu08Sq03qT9tGdSp8rXW
CQJcZINDhLiewXsU2a2nDzbGQH6aieGQ5vmyI6IA4AVMigrM1Sbj9ZN30uPf7zzqoQ8Wl414yHtR
I8JWH+Aaz3kNk0mZ1Kke8GUaKIHHDxGUwJkgIwiIUGuZvfJK9spbcfKnsIvyp+TvI9B5BvNOT4cC
sm3oUNeyk13onpa1mDPRdyVVXmWjcdEVfVLNzB06/HN5kUXRyEFIOzR5aozA9kVLnY6+JZXgzN/O
+SyMtIDBAi04v17jV5eDVosaIDq+YuuzdvEUhE7Sw3IC2/ZBccdDt5PuQlFn2r8YtWz0DODtGP+d
53z9koxjOIfI+TDTkKLWrx4WE6Ky2BXokh332o31IGSk2T4nP4xya7mEktmNEVozqPlqTIOr9ne1
fVS1vdRk3uXPtr0BP0xxMDwn5H/JYFF8KdXH1jpYvQh/N92xMWWoEsyVgTrwfA2JKtlpXSAsGTU8
moAC29fvQw9HDMpzBP1UUjChI12U1GxG5Mos+/+reBnSuZrUEud/mpIvsbJ8tbvyd+BrZYKLjsnM
GoNx63i4tboFWfylDb1FEQl4sAPj075emeHiIZrjSTcXPEgmB9aw1e31neInR+Fb0yZ+rOxwwYBH
IXsyFqzYRMeXLKS+MpJXq8qCfB6eVTs5aH3qyJUC7kf9d+JwZZo7o1NlDrNhRCZFuwcpv1atWzl8
uhzqbJUurSJ3LEMhp+0xUIBjWbltqtmjJXF6AyCSzILK8K+uzgum+KNZUeds0AwMKLDnSTaxyYjN
6lftQXf+nuBsr6fXZm/cQTPgoDnhE7lnmnYhdeij6DQSBA9/jNs9iIsWsPuh6s+YDJtfwSOfRA3o
2znkxxfkOT4WvZ0Uu0KVf3SLAxjc/KhwEKlfOx8dNjtyZ9+J2gs3sWtlkcOVYknAx8Pe6Un8HEc/
IukuEY1EiUxwGBKVKnLjGmGp2PPiNFa8H8LwZoiFovcCjOSPbs3u4ngc4EuLK154D+jHFTDyDK/z
F1/9QnZaUBzBDybYduzvvxSoHLKYymjVhT2O3lgHsrRLxi+X95xo/ThE6dIIs6Mmgm8qW8jU+ZM2
OLEsSIS387tVIHDgYVh5QjQblUnlcfDqb6wLOkdXtwQNRXZ9CUQny1YLAMgl/znReBUDtRpGbRxR
Dh+CJVC8LJChv+azSC8fO9E80L9YA90+ZuYhtcvznjZ2TmRM9bIJJBVd64mHjqEnc0f8+FZ0BGx/
rw9T3JYKS6si6oLaHQRqnFEKZNXvovfLMcG+xueY+7DB7SmUqjOq9Wzb2l3jqmmhIF+Mb2ormY6L
2dU+tUG12uiziE5iGwk/DDPnVwlBUstLZiwY7v37GI13OuRo0kA0Q/wv4fhhh9tUvSUVRjugXa71
lQDP74gOJzyw1hQDHHX1d+3h8oKKPhq3ySJI3E6qPYyYnX/IMA0nH7Lx8GcmuB0WgXRItgsQ4am4
oMlVEFLNUVJRHULkCPuA6w/UEiPrF6ARVZ9AQuokNLCJIGUTfR1+JGyh+pwaYP7E3gXD7156RZPE
98G1d+SlA8OWI2ru+pfti4d9zOKDqo5njkLBOMuKFOj0N/te6htf4gM77qlQwnZ7Af8xxbNG9fJc
QDkWt5V0yQNFDt97E+2umfJ8ORq2L7j2hx2uEt6aYH4vIwN57wsNLFd5sx3o1j5Kfvba+bOn37Pu
FukgSmW2T6sPs1y1QB5VYzSsCF28JVhtxlfZvhc4xn7hMzZ9WODwrzXrERLecEzHScLea5rT4LL7
euOKj5FtPPowxgEhSevRjCUA4d8klpLfB+B6Qb/4Zae2U4sPMyxoVrvKsKdZHmVgujZfa7Zfhw+1
lTm1fquaXy5b2hqdQaX8VzuGBXkDvoWXKnI5ZSPirwkGD31VXhJU38M7yCk3vnGVHwo/DsYSLE6u
wDALOP67rQ1z+JRMVNa7DjcXJYPuV4tOQHrV/LX4rMdK1BmxiSBrYxxMkXkY6tHAhs7rzF0WcDg1
ml8U1JPy+S0vFscwqyeilj+bUbXcmnZ/0bFJXZlG/mW3t77s6g/hrxltT6WyYb2BSvSgKOmuaPrj
mFn7bKw85F2CRd6iKV9/Xf4mEakE9PsFylrEMXboXIZ4dIV3twKE5RFeKtRbOVC9+JH1v4iLW1t7
f+0rt/chUVRixBybJTYVCAHtZlVQX9rCzrUBbuubdpxpwBVk3iTvoTijZZ0Tl6ZOnRawLpy93kIa
BQwEUCLTZZDhceYyqbesKDTwFowrYntD9uluOk4+61aKPf13Dr21NQ5qeokYdWShwJ/OTm65FRSx
qK/dTfex6rRX0hFl8N3l2NxczpV/HOpA56ax5qLuva6Y31qjKXfZpHwdoNrwnzeBhbKf+kv5FjxC
fMujOlFJqVKc5xJ90JqfevneyneZCj5lwSJ+jsBzQ5xH4Zj8j6TVGFNf7puTNIl4YD8vGkwQFQq+
Jv79VG2MUzkkdMG0aJbeVsl9SZ7TRlCb+FwFOTfBJacmqZRBjycMh7bv+hDtjWw4SlN0M3dGcDkC
NsrR56a4vDTuDCutKSu7H82AlcDjXX5gk1iijHvzy6yWjUP/tjEyqajwRlujZwjMEJ5ETMGyib4M
h/l2oZkdldCjJptv5vhSSa96Ikp/NxoKzxaMT9/Q25NP1EAjY++iDdo33AXU52hrR7Wv2olUHwQe
2VwOF6k0K8F0h2GoyYgObTPel2Nt7/s4EgArW/3zs/ncKw65EXELLRMQAhvK4lDS3MzFbQRCd+Wo
kedlEAX4xvF8bo9D1lJTI1ldUG5u/2LvBODUkx4sb5id9EcCdJW85b8zyJ9b5NC1TBa9T3N0o+Tz
l3TYo5/R+bOtxA8NWVqLN3qyoLkl0u/rbp6dVs0yx1TKm0ie97OuBnVo/1XmzXOmt95l64LtZXOQ
MbdKWeoqm2FP98Q+xaIm+c958PnycTih1/hi1S/ZrSlIOrduMkeWJkdLMqfKF3dWTchKCcBcAIN8
A7u8qEu/5PBpygIygWZOccMYum/h++W1E0YjDxxpCNFRFUMG1buORqUcZLTNyXoaIGtResn9fz92
12v5qZd2DgutH2yYk8t3NUXzLtg6OgEWXv5en/ppEyUDv2iOhkPoI2GkITwoO/P4O8yy565wuBFF
SLGLBGYG8sPOn5QW5XrRm8BlbILs8/ndqJkS8EG1AEF0Ozs6RXPw4oTdWzLeS833cPouCIbLOwkP
mefmLAkMh0OFE3G8D79WCIZyV8hO8mpeM41d45UG5etlk9sob/ya1MC8P//21tYzbdE1DlomYl2R
QnGhO7fLIhGX47ZjH2Y4x+TYNEuSsaN+cdrsoRCpDf7LNvowwPxcXWLzoh3pIoOmJX0Jd4qHFqn7
5jS+KW6Nklr7KmrhULcD48Meh3myXg+JwvZR+Vf8oH1lx/FyhS5DvFrGvuRqDpharyaXEYVVSNiH
Y3xg7QTa/ldr5f7yR9wGq48/hgPIotcS2UbLuqfastMmd1R6L2zFGUSrvP0VbVPDYKqsKzw3Tq+S
2OpSfMWu8a0wSNOny36Ifp/b0WZt6aNuoyE2z45mdBv2gs7D7XX6+Pu53VzKdVIoKtZpbh/0qnE6
C9yDyZ0UGu5lR/4ltf2wxMW7pmSVHEKNySPDqamcOVI9pb+hmKgs211WVo4SvsjQEL1sVrR+3CaI
q1HplgHfx5pvkwn6WSIKR5EBLurrMbSK0USH6wIeg/nHkP74Mwe4QJZUu26iCB+Ilg+mfN8aon37
Lyn0x4dh+3qFE+mUSjX0xHu03kyBGTtkL7kdlFbB5lp6kpiCUhRy3PEOLqGpN3IcINK+Qo8ICVIM
kjOGUu2H2juzx/pSbG8UUU8IPhRfxLbqudS7HpFgt3s9P/zGaCQ7e/9ZRp4OXZ+soo4iwJ8xfrXq
qxq91FUqSCNEPnBoYI99aFJEtJfHw2PYELeK4sfL8fYvx8aHHxwi6IleaLWMm6HuqI2DU9BLblGN
7BzluKDcDwaSTrBHhSaZ26sIzGKi9RIzOUJrzkelVd/HGNg1rhrLHa8yP/ZqwRm/fVZ9OMnBgm0k
xSKxLtGySJ1SumtUnxZXQzM7dnq3WC+X13Q7o/iwxmGEvmRzP+cN6AnJU42xOqO5tkV6HhttV+fx
xwFFSbpKM9ho7tw42R2qjJGTQy7eKd/Ze7i1l/ehm5/o4l32bYMV4twuBx/9YsoVaoB4/4wc/POO
t10vPIDb3vKsO9st39jzBnQcniFYL/qMzKfP9+SPheWgJE81JgKpQ3uveM2y2tHIXZceQhAAUNxM
Ljsq+Ig8C/VYZl2YKyh2tsouyt8066Ca939mgqsvVODW04mNkmNduSUN9Pi+TQRDVtsXkX9WjJci
l1ToKeQLEIQ9oEC1fU927UHeix5QRIvFgUgTjQOKp9jRS2fedll6THIriC1DFHwiOxxyjNmgl7EO
O4SRGoCkhtXXMZTuqe/oAQFlpX0n7GRgIHsh6HimaDAZQLRSgs3BdlA/dRVonDm55tUeOYK8aPT/
dDE5+MgNrRltJnYAySs3z18Ho3JI9d/n08/2MT8kSWZd0VsZkCjVh0jbpyFqnII5zI1H0HMbHFZU
YNFo5gaqrezYH2/q62G/7Olzd1SOrO1EgkDi3nIz4XueKEw4nKgie6m1BVn02AapfjfIh14k8izK
b/mJlLYzmgiM7rj2uLML8dRjAwEM1YP27O6PUIKfPJHSvArB74/5frqTpcip233fizg/BUkar8LZ
Kv0QWha6FyDcpuqPcrwj1d0of7/sigC/+at2MUkkLCm2kt6WR2VJ9kYxHG1zepYH4spTKAA/QRjo
HFqYpLXKZcBGGspDMe/jzA11AYSzn7gADjr7E1apDBojc1KxcWZqBLR/Uvovl1dM9PscFtj9bBet
hDEu25Ku1Kl8mJvKv2xCdCHgn6TjUB3tImEk6rvqoPlo9tgzcgBG5CN+pBR9Ew4SlLgcptaM0PfZ
SLdW23t0Ua/aTFS83CCeO4MenYMAjKPRpYtxj5JN1zjWR+qbD+V74eFND+2kixvt7XvqMpFj0D6J
7h6C3cS/OieZWdK8TNCF0Rwgv+ekRHHm+kthido9BHkt/96shYu0LAawoVru4ubKAPumRn6Y/RcL
7aWpINZFXrGDchXrCo2zfCaN5oHPD/SzBggPhvwlM1HfUdRAEJQCqOAHUuSl7ZWqASAxpYTCq6/N
h+IRHxGtJiD1uQHhmWuhfdEp95cNi5zkMENDibuOdORkCX2QyKHCs3ZiukIVdcG+5ptZp14piz6D
e2R61OheqgXFe9HvMzdX32qJulQHv3LvWXKvBW3WN0E5jFT0lURm2FdcmTFkKetjDJd6lce6WQw3
P5busNf9OajANT/v1YfLn2ejh/psX/PE9mYqp5bMyDIl2SuAVum9dFOd9Ov5XQ6SPSTcPEOAj4IU
+lMnq5HYRmx3YHvSqt2SguVJHtTWwZugR/ToFgJbP6bluYwNwXYTrC1Pcq/mlPaUaRpJShFYheqX
0yjgXhIEO08olS+Jki8VxvDqpXCqKHdy9TSiPCfrsaAcKHKGww5iGdmIbzdCqSiQ0tqpwsa5HBmC
g8XkriBdqNpdhtdhr5nB+BEM5UtCBOEucoL9/1W0K0skd6qF2Ev0q6m9MwdR9XIz1DS0e4O5RCOf
+iBDtVHaOIQPTK2FaTYruK2pe/1weak2/fgwwz+iT7QbkzTX8FJPJ5CI0VNpdYLUX+AJ/3ROGzNO
NI3B6EEP/l99Wt2LmrG34WDlChdXhiYZU8cuZ61PWp/1tYGJsPIzh0k64nwHla4vOnS3E6aVUS7U
+tGsBl0DHQvBIXTsd6WrfUnwOOWoQRn0rSs0uHnMrwxygaeVsTbGDe5qU8B6HmKf0fg1MOSCtxdJ
THYcT/pB2ifXwgXehIiVabbtVjGPxwKIq7FJ3Y76+pvytqDcM+2lb8PRvNe8yZ188qIK6wmi8GF/
1cqqZTStGQ64XGVXw1V6jK+nY3tIjiLFWpFz/PFFqBHNFH2fXW7fRJR6s1R/x2u0v6SNYM8Jg4ZL
fMvcDvHqgW/4q6kaWsxVBVGP+op1+0hPlSSAQ5FrbIVXKxhn01zYjJtYrU4huYmv0zAIRWQ0lz+T
ztNSLXEbg4oGRtJiN+pHkj7T8ls5Vk6Nya30QcdT8Z8gF7oCz73KM8vQUuZVX/6k6Mwyflz+/e1r
wz/hDrHkcwNyNA16YeN5Zwiyp/xbedO68T0bXwk9+Yvm9L2ruEwp1gq98SQa+N+uKaysc8ASmV06
JDVihFXr8qN1GEHj3zjJUXQCbFePV5Y4RBmiqtUKrcLU0Zvs1osDELtmb7blYXDrg/mCJqAvIhi7
HJI6r7pXUSmSJKZrs6gY+EhVl+T0REbNSXJRurGZDKzc4/Cj6MEpkJsojreZ3ybfLekUtoIMW7iE
HHhAz7IdNBb8Czq3GXN/ANkj9UftlQeyA9Wpk2JiV/R6J1pDDkXaeCajaaPekI2jE2uJ2w2g8sn0
U6833uW9IFpDDkG0bgIFaY1LbLw4euvK46kWsSJvvwR9fKdfG2KFUvLEmqZMBDyTi2cHmwYVJ3AA
WLdMRhbqDqI+NIFTvyZRVgb7dkm00mDrh8HL9mbud9P8dnnd2Nb5VBJa+cRBCC7Iea3NSOLC5EjH
Aw13l39f5AIHEsOk5+A5Q0s72hNf29J4LvXwrtNBqX/ZjuDE0n/lXqu1ktE3PJkgkWLjqt0xv+l3
+W6u8FLsKy55SX+jHxpXu9XCMcdX9ih0E+2wBCb1cb7r+n7XR/ItXTT3D/3iwaGQGztJsHHVr/pj
dcAIhie5be3ZuzLA9VHQcbH9uQyQ6hvgw/o08JEYEqoYPZ7bc13aaTQ7pbTeDdPsX/ZqI+ogsgBW
M7SmyBpIZ88Xr81ImtIIVCRJ5zfVIxmeLv/+hhtnv8+dvNlkVPk8o15Xk+RoNOrVVAxebucCNzYy
ijMz3ObJe8yBhM3/3qtYx/8YaIG6/40ewDMz3B5qB7RC1zMbk1oyH1XIxyFL0KKSC7791hY6s8O+
2iqkJTzv5RArYVto8GSk7gg1vzgxKTfpTpSrb5wNZ8bYJ1wZiyeFaEqzgEi2ONXJey9F7jxGDiZg
BMggigVuA+l2pFDKTj5lJkcF6oztQk6ZKe0vh5wopLkDdmgkyWw0SFHlfXw1VzMkpMtB4IrwC3EH
aqbpSd1Z7AqA+pXkoN/QTa/xuHcYdsCChz/ziDtS+7KvJGiDYcakaL7KxXxFC1mAboJvw8vzVoqp
gwcaG6g0kIUoya1Z2C46/w9/5AlP9JcXA/pAS9zvqZlB4rGYba8uU1EaJ/o6FgcHZm6SsZ2BamCF
OMp+5FJ/cuRHOWBjcpKAx04QbxYHCmGUKzSfUOiT80xydUhqe4Yxi7LgjQlAa71N+WmcTBlL29aA
CSzJb27ra8mPoffUoGbKkp5+n7i1L7rpCq1y4BCppaqoBfZs67cvGmTQEq87MT7mPmCrSR8T9hTy
h1HCAQXEQ0JiRyOCsU1+dnnlTrXxG30aZ8vJo4QiL6FdwQYh819V/5jH9EcDSbfL8c5+hUvqzqxw
MFE0oCwbqhFcbMp9U+3jEaSdN+p8IvH7nxniIGKp43kamHJcpYagFziU1dOcXeXmUZ+pwCcBVPBl
wLClIB1iw0cxDeTeL0FwLuoAEGwpvgwI6aeylmrMgfY2noxQob3WiCrIh9mKXPg0vHBRa6R1hWde
PHXo2p0ylUGh1qe0HY59272h4dXDTNKu7oc/XD1yftrqTZqUHePwXCYw0pA+c8ocZIANSCn/KCJs
Loegyjz204ATSqrvpfnFsg/jtBtAcmh+vWxIFA8cRJiVhgr3BExfouZ7Df6/fCBf1a77w4XjQCFp
p1YHpxZOXNVw8uJ7mSVuLCxwsJPhUlRwsEDzpNRnCbdXJpXE+IXo/YARa9ayM+9zQZ+maOU4dEig
061UHapGaftjqF+z6G2KRAJd2zYsg4mO4JJEOIeUysxjkhHMbBWekr7pi5uJsGermg6U+7DB+UEq
aSTNgO3a+l9lnBH6KTwUe1QpDyWmxENXeCpt48OHQQ7t+mhQ+3gBBE3vBeSAQ82JccD3ozP8xTiK
wzgQdyBsp8n/2OQb+9RZ1kk3IDJwoUkcaZZvajJ0TkXt57kU8bkKHNS4a5MeTnGRQjTeW6C4MDzN
5Pnynt2qQq0/2acGv9qCyDJ7GpBU1zJxy1i89p6C3McqnLF3C0hVg0dbqCS51QZ6ZpeDvyicdast
md00kN3hYIINQvZTP2QsjrNbfMODyOQykgvDdERMipuQj+ZIJoQDZRX+ra/sMZqmhyAPm490j8dR
MFW2hzwQpS+bW25lhkNew8hoFiU49MHtZmpfw+VOFfGEbAbjygT7E1Z3Ns00wqKrAO5mXTn9cB3F
tVMa72ZWeIJAYR/kEyCuLHGwW1ErTLoZDzlQc4vQgV/vLG++rUv0wvRYu/G7qJrNwOKSQQ6walUp
CkJxE7HDb4r2XaOPcv6tt54VtAlrsi9wbxPvV+5x0CWnXa2OIWhS1V10Z+6nfeXb96AKQK2eBr3g
CNuqW6Kgo1s6gRINhKA439p6lHvawtoEfSt0p+yy73TH2ooaoBZINltBDrAZiSt7nHdZa9pyUs+g
LTXJPq/1h2UpnW4cY4GdTbha2eHwWLVts5w1tJvNqm7eRXFhg/21tRJVYEfgD39LVSj4P8IE1A5g
ZvIWMwabuxokkSYIepEZDn3zLoQ0EsHuapHVqHG30wb1Sg+Ll8vBt7mJP1aNv6WOeq9VvZWgahBO
XzIl8tuqok6PeQ3aSILQE7nE4S6tysSYyhK87uRnkzW+ar6bffiHRjjgyxJbq+QMD9wpCHOdMa0e
4kr9VhHy/fLCbSccq5Vj3q7gr0mGpigZXwrjG8uP9gPBBfjN3mUQhZ0fDNmVTiLtBUGIWxwOToUO
sTEKcUmlC3dzbT7KlohLZNMEKr4G+ETwKMoXR9Km6xOFsWl32lWRpW40iD7QdmFkZUI9XzglGw3S
9/CCEaixhxP7YXlgnKfyvj/Fr5c/02bMrYxxMZfKcz4UKtjTTNXrpR/yEqSLIBI2t9DKBB9xg2I0
cRciXY/ue4psbLru5fvI9v/MEy7eZrmuS9BUguC0S50KdM8V0RxTF9HoMfj/dPSZoByEhKgKBVPu
eGiypaLDQEZviK8M+oaG6j5/kK3QKeNZsFU3F840NCZnB7kjnn05S5IonwxcQ+spdzQ1mNPBaa2j
KiLY3bQDdkVNkaHsAQXa84Aj6pjmZQY+x5gUjlZZXjfkJ6lqUKeI9r/xkVam+NiWpEk2BvRGSjiN
grKQjziKZ+DpJDAk8omL6zyLjdGOKU675NC0J620vYk8zhiJvezQ9m5decRFdxlZ6ayN6LAejwvk
MJd9dTIcywFnCQajRdiwuVtXxrgYH8yqBAkcaqZL8o3aEchE3/VR0N61ZUPVEG6WbhMVefh5NGhJ
Z8R1ZLOnOuNrTnIbQ8RhQMLfmJAy1nbYF1ydDyaaLBsb47Be11ZON7+XYMxVqt/IjW0Zap4ycwdq
k7/SvZWZxUzLQVVAUh0+028dmJ9qt9vTq/TQvVD3d16fzs3x4dANY99kaIYcytukPRnm3h4Ol0OO
JYTnCHRugvtAUa0p4ThpxAsN+4fVthQMwHoKFXHb9KuFiSgOEfiGGBnxZcPsb79kmPtiEcxE8wyC
SiXalctdqAlaVjcK2eeecdjahVqkEBXfKosd07mu0aEDstc7A71o9RUS/uN+FsoVbDtl24YMan3y
SeHGlo0wD5t29EpyP8W3rfR0edE+byfm0z+/z88SRbZRFA3FATtlV/F0TLJ9MQpMfMa6cxMcfteU
LlLTgdRKWWKnzh8y6cZUHk2RGZEnHHbngwaltXpuvUj/NveYQQgyjCxdXq1fZw0XY4osyzpTHCCg
AONCgLa9VqMJnHELNwekDH66r68tyWlOyz0e8a8g4O1lP1njZ+33jnQQIezG9c8++wO46xh4NiDC
olct8BxsioyyJgpSdzhS1Zn8zk0D4aMRW7dLLnMXMxJXySxPWFdt110tHpvSIddzjNsmY9MQ5cgb
1R3mIHhroEdgqmCOO8ddCoLUvlrmEemldUyP4aEfXbDNmg+1l31jQqhq7iTYaOTOmhxR7XZjt8E4
ZCDxcRUZB8y58dmmikRU7LZJ7Rwp97pURC34uX7E3PuwwP6CFd6bRRzLVYsAYk9w6fHvLoPkKOoy
2ADhMzPcKlatOZFuouCAbR/C6TrUv2p94Viduquqb0YvurxvfzULaadtojaGbplzt5aItK0Sdxh7
dGVXD+LWaZ3Ms8CrzOa5KLqqZo8NyeKxT5DhfE54saAflvmnJKPPaGpLHQjM24cifSLZT6rfFfSx
M0Vt/pvBsbLE4ViZ2qWxKDEYNhXDbaPST9XBu4wvG+nauTcciCWtXFV4VGK1JKZaO+3pbnD1I0Uv
uY1JF4G1DWQ+Wzsu3HMMgBeq2QBMXKagUgX0Hr199Mr088P4JDsSZD8w4S6ixN4GsdVKcptgqHQp
ylOsZO2j4dlr3QSF1Pc+UPEcLHlE0C65cTDASxu3FBB54lbE7QXACeCrx6aOIdbW7/F8UXaCbput
0FAAGFCW1XD5JtxCghdbUrU0Il4kTb485e9q0z4KPhb7DR6H4QLBC72Nw4cfBhoUqSsKu4Tm7639
2BzaHT3ivhUYTvMie79TgcaC2Si7yTbEyjV+QIfakhEZGXC4zneV5OVN7mJIxP0Np1SZqLbFCE2g
I36OG0k2RqlO69brwNUv+yA+vY+fTUheE7d/nE+a4DttVH1sMCcRQzZMQ1Hxz7m9vEqSJjKQ7oxH
4zg9MSkC0I2AxJEx0KBpUtg1uxV8a4NcwhB3ktUvIZaxtMCkP9QPmNr1KqUX5KabZoiG89KQIXnI
1wEXYi1aTSDjQAvV6clr3DyRVER0uAUXKpoxZYQD0UyVX7w8nMpwQiKnxbFjT4srdVdDLiPfFuzY
7c+0ssStmjkjmZdaVE+1XfyAUf1d/pyjRRw98D0oJCxfFU6bbB2Ya9+4vCpppRSdRBqKDMUs7dUm
9uSwd8rayALwqSQumsWzE7XaRBCRW/mAqkNVXtNURdH4ed2yKSpwlaJzjs1dsa5Dsov2DVpxLm+0
zU8HcNI1sJBhu3H7zGwW1QZy4ZQsU2exD9p4r0lgih7/umxng08fG8y0LIgdo1hj8M2gahm2WVf3
4//kpOodhN7TK0ZPEB0rUQPO5nG5tsYdyVUWKnVUwS1yO/qqzwR0opc50JEH2968u+zb5h5bucad
zX3Y992Sjsj9W0z/Tlrn6Kb0IhWLf9nO9rf6WELuMJmn1NS7EdfMQiaeVXxr+me9fpETXXCZEa4e
dwwT2id0pgVuTIfyhfHp0+sWEr2yl/hU2IC4laetPxVb3VXiO8e0He0egWFGNYSdn2fiqxBhX6pT
lny/vIAbL9PnQcgB1UQqs8NJzO4QjGQ28xT9OnXNZ8OBeoWbe33nTImY6F704TjUGiKbVnOEAkQ5
qq6NxMlsvkfpe6oIMEPoHwdWOinCGQ1ULG9jOtJQMbktd6GHcZYb6M7gCih+dd/KcNafjwOQxER2
I889Mpx2P5XHZPmdzWVBJt1QiYX7Hx/0rSylUJwFQCWZeldaU3g3G1kaOoTq8uvl+NjEetzdDRWQ
a30i+kzirquhp4rlY9pHUuKQwXCyIsRgNXHm/Io0gvamrcDAgWmg0qLJwF/OOZsOUp5mlHjq7Cvt
5LQNqq/Uy1o5uOzZxhgXSog67q+KgYqiyQ/3S2FvagV6lxEZoz/etLv42rrtbuSTqGN1azvjgm4r
poEyKcpe59s5zsdkUgvU8BpFcduyOHZLfgoV6tlF/dfUaoKq7+YKrsxxK4hWHYybzMBeI6HO0E8/
jUH5jr5EX6eNaA1FrnGwuEBIIcoJ7gusf2vxFCg9d9+X1s3A/nAkR+ICHlOXQFPwOv0d5FovK4eS
lUxoTeGsZz+WoCd6Yuqk+bXp6vfmTprdxc/8bCeJPGbHJH+1WFtlq7/C5sWsrbbT4HHvvzENw3jX
+RFo3ET0UpsnDoqYpmUbKE9YfLof1WPTd3WNx/cDa3mvHiNvcMJH2EJt4HfufStjfCoyUqOg2WKr
nqGWTru8mcoXef7PjdvYb4b1S+CA2JA5OF+5FgIj+mygzqLH2S6rrCCbhCU/9hufvo6Jhg/oVbPZ
fG6rLUMoL1qDY3p005t4nwVm7kS4tTyo76OXnCq3cHXi5QKQ3NxxlmIbEAW1VZMfmRwluTBpi6Yd
c9jhWMMFcA/VDRdnnHMZszbdw+0ct1rNQoLKLeEsWUXadgi+vHkn5d4sqGOKymFbNnBt+dU1o4Kp
nwvwbrQbaSYJtlWCaUm1vR+KVwj8CJLsTfRdm2HIstpHWkaTSNZxRVelmzw+5MgzzE51yjB1FPNG
1a7aJOhBQXF5ATfLKWuzXDoQGV0h1T12VXjdHTIMKLtMYA/Xl9mbds0OMjiF+4cmuXTAVhJNjVV4
Oh6HK5qxyXxHvuu9GIcoWJbD0gv9yya3Du2Vk7/0b1Zr2/QL2sjCAtAx20HZ2Q5G2/yp130lzvzK
IPu5s54um9y8huLA1lCINvBEonFezoqxyGOqNdDIYOKFOLyd9tny7OfoRvaGHcu0Llv8P9K+q7du
nun2FwlQF3mrtovLdreTGyHljXrv+vVn0TlPLNPK5pcECHJjYI9IzgyHU9baMrqVQL4aQyNj1gsT
7r/pardvLxbrc9DWdgNm1/OCtg3i18p4ZLdqKsN+ItXogt9Pj27MwU8CgTVsRYzrtXBuCySCetBL
cI05nY9SUvnqIirHiFbBRQWdbqJETyqMAhFiN/NyYcyqk6mBIPgQieECgnmUaRy1mHJe5us5nG1C
djVYA8+fiGi72Ees9Fvu1d4ome+Yxmdq9LbyF/UxBSqMLJuOwpXOd3G3paGnZg0Baf0tGm5S4ztR
vPNrYPbA31RrEZwjUtNYS6McWlVnuyV6TrtLqTgU9DpOdoBDw8S1QN5WpGYaJkE6ipgqVvd+zyzT
AipnTRHtmlUAJqjkYJLwpCc1qlNdeFGYothwyz5NYlmWAl4oCymw9wKHzOwlfTYhMHoJjJtyUFwq
n3KlE9jO1sIscE9BClJC6HN4L6dozLyddJxVI30F39VoXKfyc2l9rv4mb7gWxFnQDKy6tA/g4apa
sXNa++BZt8MpFqQnt5R7LYY7KIKpzcx4ZbItvxtg84jTP+92x1NktWOc+WSZ2VKaJZqbTaR26Jga
jkFAGHlewdmv8Aq+lsLFESEyr7RibJFD8tgts50E98Bs+SshOtiuZVB0YaT6/eFrPaFtXqFEqEjH
ML2Q1cuaPpxfx2bIYMlvMrjtako9p0akNm7z0ns0tgvXKvd44Oj39WG5ijuHEF90g29uHtKPMsiz
TOTROJmtZskNJoJRwFiuw7awp/SYTbJg8zafGOilQSmBoNRD+IQqieuiKWJU0CbAqKgAuwFq5eAo
RzbgaEm2iIN6s/KJbCeiVxNMcwr/pLGGWCdBjZdp61WHxmdcFLoH6JbP5o3lGbsSXMChg1bmC10U
OG95W4TnBmj/MDfyoeg0VlRf5ByBc3IYDtmJgcAqXnQrikk2U7prOZw+zm0xL6qVo1O2R8NBvyMA
3P7eeFCUz9VOWP9nro03sbU0TkuCoIpLkiGYlY/doTzWV/ohu0AQcTD96Ngk7nlDYN/+QRqV2RsO
NX/CD8lgIkefJxM3iNkTH6ZoE633/0aEhecusNXQOcI/CpQoa6IKMZ3cXtLpkoqY3DbMCrBtqLpb
eIbKhAcmCgHFnmStKbtjUvh1pH2PU8zPtbnAZWyJAa02lVGlk1mC6b1XSnWpqeMilN1KJoVTqAHy
EBmKTWmViob8t2xYW8tiOrKKhWq5iKWymwe3oXZ+Ldk1hq/Dq9cWlxKM4cIX9obOadg7VTGwLopX
4nt5JfjVmqkCDsfoKL6OlmYkh/fKTtrlPkh/BBN726tbSeMukRRgI5OZAsOi9fonxtAUIg0OzLiO
dWR6IkLUzXNTNTToYkTFojzwsTbHcafV5eBS/a4hn2ag1Y235zV842mGvK2io0gMahpwZnLbp2SU
zhnGXY0ImbEr1I1dvd9H6m3bRc7Q/jG0MuIhospg3EHJHaPj76VNad0vqozts5YGDdS7mcy2Vf55
XuedEC4uGgwpDWOgLLl5BdB6Kj9Euih43YglYUlEVSxUvw2Nz3s0clsmyG2jiUyW7Amw2uiqd/Tk
lKYv549nw8e9E8TpGx5I8VDl6PkkVL3KGAS2ER7Oi/j4UjZ0tK8SLAQKgLE/7lD6KJYlPdZjlLbd
n0j15S51OrD8HBmQ2P9lDvBDjMyJ5I4oT1UzLHTcCLVk2KUCPMDA8OTsNggyW5IFRvvBijhhbI9X
HqnJ1TnH4FXiRvRU5zeThZ7gSeBhP2LWc0I4NwRUNKNfpi6BY0CqwWXNCapmd8Bb3CvX2m1xzUZh
h0+zBboU5x8PkFOSSI71orGqBHXb18ajC/MSjXfJEyuYpW77dQ5t8/G8TNGechejkkeROk84wKyY
9llh7eSiPNFQejovZls3LRX1dctCpeI1Fl6dnaHKcmYO2Fb99uegaOkYsLZrBNjoTEtu6Y2oOPLB
tNlBriRy2iIZs6YlSp24KJvZSn5Lgs9J/RQagrLSx9iTk8MpjKXOepvXbeKGmY0BvSOW5zBSFMaG
glzcDSNBA822K1+IMvkffAonmVOXYgHCeaoh8bdIx7L+rGtfzh+aaAc53ejNQu7CUo5ZV5+W3VIK
yDnTm7o/B+HhFsKlLEx9SeUlGxJQ1w0uq31QR70H0LfHGu40gZsU7RqL6FeaWCGkGUgHTdTqB6l8
1gKBqgt2jc+RAjcvyWJDid0ifpzCm5ScwujLIHrybNrtm3bz8zhpnEtp2ergrxySaR+bfQGQcnN8
6gvg+Z5Xg49vj9fjQUQG00X4zEedIBUflUjHirQTe3os+9wBRJ+d33TCFpkPUQwnirvCiJrRbonM
1I3V2SWdbuvTdTjaZvZlma6sQhBgCFfGXV9GWqPZU61y4AthMMdJPXITHmqMQ0uuMOJkv/XulcMt
jfNHZqbKOV4/MZqMNH85JC5m9I3LV7akY+xmTj4KVret6G/HxjmmTlL+v8vNYvWmNfWnnoJw67xu
bKvhmwzOBRE5oekwwMnqQW2P0wNJEqf64ziQ2znODy3LVExBj50DKY6jmP4Y/esyOAeEeeSqn2RY
Eyl3g4r7zzciQb+IaKc4t4M0ZtqRACKC5WQ2Jz3aDfHu/GEIjIfvwi4A0BenLW4iM7iu2899i7Ih
0mP19WR9KRdR9eLjE+r9sfDgPl2PntFZer3SzSMDlEqvOnt8gfkAhX8RdCMKto9H+dFli4A7Bmsr
628S9Suptgv55fz+fUzIcSvi3EFYpJHemAiGphNQEjDWkWOwX71nOBbNLnTT5/PyBAbKI/uMaDIL
US9NXaOhrlqgnbiI3PMiRNvG/r667OYqr+RhxrYtxakcvdp6zEXV94+YydyucT7ApGqyAAshcclV
j/6/dld8JTfx0bpGeYZhIrAmdsC47LIrtGtQgZMTLZDzDXEeAf+9klPXbC17rh6lfrFVWaTrIsvi
/ENq0TGXLOAU1PGxDAHUprJeJck2uwg8pkerFgWV7J47c1nwraJVIJtRRQfQ5vpAehgOy17ylF1w
0n1zH/ui8Y3tkAV95pqlKgRp1Pda0nYdsWIqJYDOJw7pm6to6e/mqrQTKuTG2T6wX7L46moYTEq9
JGrspuW1Ze706qFM/PNK/5tr/U0GlwuR0Y4qSRrsePDJMfeCg3VFbMwGIrdTC4Kjj8Nor9r/JouL
WMwF9SgpQHBk3jIClMwnN9qFfLU8mzep03jtYGuevgfCWmjPX5kXEQ2QCA6Pzy11VtGVUjPGbkdO
RLeD/kHrHyPp+/k9FR0b82UrR9KBNn3Oa2wpRnK9Yf6WNKbbynf/JoTzViEZpQiUVzgl5ZaC3q+9
Vv6Y8oQ7Ls5Z0YIWJA9gWG0QOn3jmJVhE+mYhPt/Wwrnl6RAztOphxwMVzhxID03We6Zci/Ysd9c
wm/qx3mmoDDAzq7g9PVb5nxZ25hy+7P5Gu3D3vlFiVSN8xNAXUoSxUC0Z8ahbcjSQTHNY4W8rZ2E
f8yXzg4KLfkqq0Ogi53bwCjp4zSfldS1GvTfFT66D+3zq9lU6ZUEbuvapNSKHjA0rqk9qE2NNCaQ
757Oy9jOe6yEcFtmTaOhVBPcw4RZ1cwvr+QRbPbKTvYZNJH0acK7TeCSNk/pTST/AB0l2jVNNYdu
PCr7tgy8PPWbOrhC8CnYQfbxH26plSTOz1pKHWJcg2KuvNnnxnVS6LbcMTJWy6bx94AoTiFNApnb
zn0lVH3viRS9n4sx1WIsLz9p3XygQXdoG8PXymAXKeAJUadP6mA80WJ2qVoIqujbWoMiEjodMJ9q
cI4wyXqihxRa0/TmPUpawMcJ48NkjI/nNWf7FN/ksO9YOdw6s4pxSvESVsIvynKZgEw1wt72wx9j
S70a2psg9iErQW3dzkY3wen2+f8oumnVyJZHQfS+7abQcPrfrnHWnAWFajQj3gqsWb656a+6/eTI
fnXXOIAmOJzfuo8tgNySOMuWZ9ACaRPyqBGSuKpPyVUOLIcJeTg0WQTdMSW36iRCPhApBmfps2mQ
uYnb1FVrR20rR5qcIRTxF/xG+39tJF9Zp7EVB8NSIqt5qPBAmfbLzji+DvUKp+ZEh8azCyZaj1IT
hSy0TvZecdPu8ivlDqTZuo/u63vR3PfHiYr3x2Zylk3zqYrRF4q1XdaZHd9FgO0E4Ed1kV8Smx47
IMhiqGL446YvTiz36iuTHq21ZMETIg98OmLAPYxFCYbtssKbAfBdUnkphWkQLSzu8PInxkiZ3MeP
yrVxi1YMb7wEERAYNys8kwS2wDbto49+UxjOjwA3Xc0MFYLlHb3/ycU13bKsU+6KgTIENmByviTF
U1NfZgiLyxt5PBUAjutFlNZCteR8SWdaugRCZuZLFF9xEx/vzNpdnJ/gV5LgNhUtifMlXbSkM2X7
h0fLITG9xWoOeuCfP6XtV8RKPTjnsRiq0U8RSneNnx3y2tEdFp4+lU+LC4JrtF+giif7wWDXD+a3
qn3FfRBNhAtWyrfqlxrILkPAEriN7M+SZUfksjULwfUtuNb4iWY9M7UipSHSYPLOHK+stPWrOLJb
y3LObyk7lzN6zxdDUYzt4kyG81r07yS/0ag/RzcSHmgVOmdEHLqireNcSGGlC7UWROG1dBnV+755
GUvBpcbiinPr4eKOaDSsvlhQjJlCAOu86PGn8/sl+n22xFUYEFjZVEQj7sweG6Ql942ImUB08pxv
oEvW6XLF6i7zTYQ+rF461L1iVyLqWNFCOPegD2aot4BJdCXd0eldP4gann8T0/9yqRbnEnra6eMg
IYURWM70kl9XfuTrlT3eTEf9xXpisyCi6oFIwTj/oCyBhUoFFlVLN+r8EvQ7RTQELfKrPCgn+Gtm
GrVIpbGxNVbBDNzqovcXr9tlO0Wgztu51jePxxeVRkOrmqFCzkm9mtHRVrjIH7rJ18Fh6I/V1b/G
hPxwftarydxmEZKtp+ym31EwKC5O+yDGbBBFnzyPxKIB5kIOIWnObxDHGL1XKzuK+mmkO8AAVKaH
STiyJjAunlSiKjSAg3evGa/F1wBIm14Z1/NNfmhwVUiH6NjbjTsJonqRUM5ljFoUKHoIl2SlwQ9F
y/ZdXJ9KC7yG1bI/751EsSEP25ktAUwge02Ian4pY5z4dcBmRIZZQduWFKO9kx7URXBdiWydcN6k
kmlpZWjMQDtIej1+KXyUORz9QcEooOa09+1XWVAnEpoh511ooqDJcEDAMSOjw2hgySG81Haqz8oq
ovBw06+gvVkDEoeloIv1vdev1bZbOhMXV9UHF2RGjmWO9MvOEnWGi+Rwob00DPinofq1FNRVGnpR
xcGeWImgGrB56a+Ww93D1dIFMwhBcFrj5CTGtzo/1mhXMAPqUPNlEJmdaFX8nWzUUVGx3YtaENfJ
JsZScgWoHAURRfHswz/c/quFcaYGkE10vLNnn3Eyj90JFX8nR1a7PKBfEURsohTSphJqBtEwm43O
HINv18lGNANoYYoM1V667w7xkbjLzrrVMLcvLj9sbeNaGLeNwdQCwliXUrcYn4P5WCUvUisoqGy5
qrUIbv/CSs+koRoQdqq6nemPbRk6hbKXRH2RH+EJ8ZhcC+KinLQoRqvRJnRrHUPipHfpE2ZucLvl
O8uJcyeaPWk37AoxIP/WO28tmHNUadsngRHiFYtxAlApxF71tfV/Vi4xB/QXweJaGOejylqTh4Yg
ip+j1NpbZm+5fVL+45lxMU/Za3Fg5iTFIFPqmUm0U4dFtTUz3FWNkO1wK2pcrYhPmkpzStRq6hD0
5OFLFILQk+jeX9xhaxmcs1XNCgTiKDKjBGSdpG+KWzslIDFafzkSuz9UR/Eso2hZnN8dIiuepSrJ
3Nh4mZLa7k1BOlQkgPO4XdqO2kSizLWU2W7AXjDlhi/YN4Fqq5x/qAN0kzLKcrd7IbcMdCu40R8I
kB0xVxu6iigftBmars+JcxZEqwwtk7Fpnd97jNQCiq6DGJcFGsCNDu9FzQ0C78RjOqljZUVyBIF5
8ByD58489kVpp4agaVt0VpyLmIH2Figj078+v9Yz6rVWKNDxrQt4vXWcYzBzqhQxhReq6/yyzO08
6By9iZHNMF2F9K6ZJQKJ7DD4m3EtkfMSizpERTH0aN1Zhj2agwETHJ/EOD2be4cYybAwCUgI/1xZ
2lzXEzUtXAAQAZRS89Oa/kWmCdR8v0RwtrqgmYBGQ5e6KbnvjXuSn8DBcN6UNjdrJYKzVmJgrlmv
clhSWdsxSKTI4sdJKzLYrWhlvRLOYMPqv0twPNITwzQyD8v1zxSdeiHu6BStiv19lbqIE5l0gJ3F
1bdcqKBJ07MHLRFhhm7a6Grr2N9XQgyCpuZ5rNGZWFzLuNOXr7r6g4jGBDbz++ut42xUKeOWzMGU
uxS47qh70sZe5m7ap60OCDbwiV6UkzyBfTVC0Tpus0tgYT0MUSpibmNm88GsLAx4gGQdv8pP4yRz
veRVDsfXJ5NdoMVF38eIoq08tEf1FMlHaXo5r5ubTy00oPwSye3wNJeqlktxhkx17w0HPLVqz7ru
jqat+p2TgcjFRcf/eaGbqrOSyW13UfVpBkQ2hJ4G+kPSL1pKnYQIDHszI7A+VM4rpvmQJynA7dwu
0oldNhWWNFmoaQwjaH/KavzUGkO1UyUDTQ/NkANWoVYF27u50pX+cn5yyuVuSCRc1CWV943VXtVG
eAm45sP5DRUpMN+EmNQ6wAkxafw6P6FhfgIvo2XXoplb3i/CcpjA0/A9iJhmjgdLihFuA8SUTWuE
XvOs2x2i7GZXOIsoNhBcA3wbogWc1nGa4aNpIT/qAHcEHs3T+R3cPiiM0mOeFaTRr/MGa0cz6a0x
TRq8GZFiN+80JDYMtFhUVSkijd72aW+iOJ2QKrWvKEiuUPn6nyIBQtKww+7FMkSv/+1d+yWHD67N
mBS1OkH3gBL8Hchcx8HMv/3TrvGJDBBqK73UwT2P8qEE5PhC3D4TmNB2YGi+rYO7oeV+zBtqvGqb
4kdOfgRZ8M7wJocNKRqJkOdMKJC7r7NmlFIN6CcAlWHQikAduku+WhgrUbxmp6D/0Du/i6KD4i5u
IDkWFU1nTBXM9/l8HVTHf/t9pvtr3W7bsZBUmM/UHYLqas4ErxHhhnF3CF471Ew1ZJUZL452mfmR
+21BPxRLYocuevD+bT3c9TFOESDRKIJPfcJT+MYqvpz//c2yMcai/3MGKndzNEOqKHFZ4ebwU5CL
2ubR2EuO/GlBCZfYoSPvR5cBzou4xAVOSOU8w1yAAkpBm427xHcVJvat0NH6v5r7Wa1Ok9+rQwKu
klSaVYxCNHb7gzDsa496Y+gNXgmQ+b9Jdq7Fce9vU1L6Zbbw/knNpb6LW5Mic13XF3Fvia5BgSHx
2CFjIAWhyp6sqrbTtN0oGs3aPJ9V3MLpBdDdej0kSDN1800zICz7Pgfued0TieBUoLPKRklmhF3q
lOzSEEStwHgyC9Hk/OZOva2EjxcMs1zw2kbwXkVeH0Q2wRDuPy2EjxGGvmljGuIsdGWXyRQ5OLey
6D8K4a6GrJOylEzwnHJ4W0kvVu5qf9OCu4qPeV6EwSBNRGaI0NVPJgAzMzT/9KLwTXDq/EyClusd
YDLxgE8Oit/a+ZF8su7KBDThgye72ZFNx1u9d/6ENuOQlQ6wj1pdC6C0W+Igt1Lwq+i2qbyAid0N
w+va+GNUX5adXQnirgfamqQyCAIebRwwS4t2N9kC0lM1+wEaCv9tUdzd0Gb6XOglFBskonat+b2V
eA25KCtRRyT7oTNPNcr5gp4ogUIT+IJJrTzFwux6AXSX3B6K+0ptBavaLMStt5BzC4VC54gs7MoD
d0bmFpGdO8WFdrs40T5h5BJ+5piiMtxZrdSBbvBeQXpjjlBTTfF4QRMYpX6QlEgtPZw/MPblv91H
COGuhyztUxn955hl27EkY7pr8IrodqKp3fM7CDmcq0jpDAZsGW9O5WTetsfqwK695pkxL9QvKnCz
WUXn/NK26zn/KT5kcoFkPTdmQVUoY38E+d2uQPrKLr7Wbn2oT8Wj8jdpppU05vNX9txISb2oAETB
wF5iF8mpKksnqkWtREyvz50X5zWAvduryozYyKjwiA4fmvSegG+EoO/D7K9LWfTYFCkh5zzIoHc6
kiKQV59M+gPlI63sBdfIdgC72jrOa1hx3ZhyicIba8KQbLBy4Ep8zT1X14XHkAfOa8ZZ5wHF4JyH
SgAt3FkImENVdi0KyDujtE0T7NvlXp7uzgs7n+KBNM55qEieNlOM1YVf2HsmPpq4WT5FT4OnuvJe
vQNH8N+U0zUg80AYoDU0fjxmqTu1JwBYQ10s2OXwWN1+uTXRwgrO470okb+tIm/COMVHdAQ2UJaJ
zOihHg5Gvluqx/N7uO2l3kRwWl8k/RKVEtIDbKBA23f70W8PzU4UwP7mqN7kcNoe6ZLcyiOWspwA
7bhH0eWgXQU37PGp+/WJuvHX8wsTSuRUX2+UKptYeSz+Qe9fiXBSu3kuv1lXipPdDbvgbswF5rat
/W+L5LS/SfRIy3roI3ieX9ol26kKsp1qt5dJ8wx8NsHzV6QenPpX0VzHWQAPYqaHob2I1KtERPwn
EMH3h5MhWMDbFaFwLyPL2KXLXqHSU6qIpgZem78/et9fW8c3h6ekKVRQP6A5fCBoJbYsmyTWnWSO
X6dQAiAB/bHo2afRGCd7tqJDmJtOaix+XWmXo1TeztmyHyzzQp5KZy5LP1fJoZhb2wT1jk3qSrer
RHajHH+pRq/K9DvAn/thrn3TlMDJ6bIbTYnaWYb5Ull3pgKkaFF8NBb5k9GnRyuPjmbYaXu5ASx/
Mn1Z0DQ7zvJBJq1i13GHBpT4ctQWn6JKNUrTowxSFa8lqjOp7U1igLvCGH15CT/FYeJItbKfMmkn
1+SAPjlfm4tbgfaz6ILfT0DrgoPHAhPgB3KQbMrKeJCVxJ3rzu5ib5x62wTYWqM6DfVC8kkD55oy
3JkiaDSRxqjvL2ugtRgqZj8zF40/2RTbcvJlyUWOfzNP++aFTS7+QB06a1UiwWt9I7umstuddldE
jn5iYaO8j3Q77gS2vZ07WcnknHE1UiluVVxt5Q/j1LygZLEvEGtNe0QGJAIhyvRj8cznGPxa589y
e0cJwAgp8LEsPheJxpl4qq02A7+nYSeAw7RIC0ymUCCGfT+vMRpQ3P8Twx0c7YzCymQtYaBiY/8g
7Dj+TSzyJoA7tL7O6zDSYOKtl3+xfLTLOPJN/TI5Jsbho/+JRrlF6+HOK1XmvgKtF0IRsEBULYhx
jN35g9l2928LYge3ikvDaGyUok3QayrjTVaSyhnD8nlRTsMS+rX69by031xob+K4KzSfM3UoUjSw
jE79pDvGPnGr1tFdEIQ4iIs/FzthQvI3gf6bTO4SrYZel9GExAoi0Y3i5rfDV/BExTds2pDeyKIL
VKgj3A0KQDolS3XoegDuAL9wlX0E3mZXd0HE6ZsBanaiEFmkJtwl2pW9WsUN62KIrW9GmRR214p6
1QUWzCcmg0lLSKUZGIiXjlW9K+lJif/mjQSuFQy4woBBjfdeF3PST1U6QgTiRWeQvuhpu+tGUYp1
M1p8k8Jn19ohDCpqovICcGYnpN6SHPvhrtIOYXus00spUwVOaVshVhK5V3SjL0lhLlCIerZnr3Bj
cP08NhfgDXOr6xhw+HtRF+amQqwkcn6wmbPS6hQL/eOd35TXaP8Q2DH7gQ+OdiWA84ON3AzAocZF
0v+oDq+UmjcAOvEZSK8kpO/e9hp4qgDeE0wMhGdKLBq08RVKiTfEJUGrJ+YYnA5k4cZR8VQ7dqnQ
oDaVfSWQc1MgsyuGrEBRZgQyDf1hgTlh+J9gC9kWfdzCt0VxbklXm3nudSxK3i0+K2QpiWOgBf9n
JUuTbNFlwj76nEDeL5UYpjImHcPdQGXAyGCe7cyFOLUuygqIBHF23JMOBCcpbq1sujBAWAuTtnv5
OkklW7CHm2pIqWGoRGZ45Jxl5VYWF4uFzFvrYdDZ0S4iTEykl/Wh9JPHSHBVbirFShhnVGadA1Ui
w7Ly6Eq7jMeLWd+fX8+ma1pJ4Kxq1MpwGHS8VJJL9pAFbMaOHsVk65vnsxLDRRVFVHSFZSHbBnBZ
j+i3SnMZg6Kxif/mbbeSwzZ0FVsY44IZzxi1LDNS7Xm6rWrgTTf35/ds+3pfSeFsdZRmRksns5CM
oQy2ziDbnd26rKkYBXxRu4NQHme3Exl7tKiYiWv1dvtKT0cOwX5+qR8wj7gXpSk3PflqdZzRJpoG
BDoNRfyo38nkKRc1QIp0gbPVIkcbX0caFADpBakKW1KOgXRRUVFGXmA8OpeunmVTmbsBbzkgoIeJ
ZRvdY6RI3nldYFvPe7j1g5E7mn7qik4OYKGxqlxM2lcQ07p0Muw2z5/aQBV4n62jWUvjjmY2knAw
Z8SyBXojvcgAyViUqKK467wUjc/zgyql7YaCGSuGUNLjIGKP3HwTvi0D4MXvrXTJs05ugxmzw9go
QNSCw5fhAxkey2pJn7MIIPVY3jFwRPjMW7q3lsw51BmQkxagWlin2R2GwazkKkYGchZZ7JbqgfAF
kPuWCq47nuUuNZtu0sBL6Cb64gUKY1FVnGnMBIM2m2EeY5yjJqgYdDDFv99IolRBPmA22l3uFWr/
rGFQhwyO+o21XmFgUBAvbzaWrSVyGxhFTVT0Jsq4xqk7KHboxVejr3jF/4EveLNEs5bF3U0tymdA
q0XSOHhUgVfLIEk1DChKTj3aeWkXT+hmu1hECBKbKrLaU+6qGkDLlZoGUq5TgfJuoQ+pU4ZZ4wHO
ojlMOYaZznsQkTzuyhrQD2hKFQpeswG44US+mNMe8ITzSU1n57woob6wb1ldj/U4gyyiQtqaNeaw
8RR6p97E4JhmnUwUfDt/469We8l5R2OSyTAtaCadWuKA8eJyikyBDWwFMIxdF7DrFkjHedKJQcmM
JcyxfcXldFkAQl7bpTfqXsQavOkT38TwY/lyXTaWVRpwHErid6Q9BJmoJLl5laxEcMYcZmpsxikS
PV1W2nL1gwBwrtPsNO9tK1VdgSowQ/1wca2kcYY8NFpWyg08IVMFgGN59Dq76DyAisDtGg8CacxU
z0njTNnSiqWLW0gz7AFEknDwe/QX2ZWXH6ZdfC+icRSdFvv7Ss9jTQqsssdDJ6qXu0Gu941ZCsxW
FS2Js9sSCPA4MWRAGhfJVNc6KAf5yKqF2oXpLPZwoR5+PrjLh+ha9RnsnXkn2NZt3/FL+S3Onpcq
NxM1gYdkjbeRY12MHvBzj+Ej/VxcM+rn5H/zhYgjYvNyW2kOZ9Rzr9JWp6xfdXkY48RRDBftiiJX
JdJPLtRpjazXkgFuuHOrw4I5eDZpvNxOXuFJB9Fc+uaSVMAiEXB2KQpPCFZYUgFkSZhelj0W2r43
7yZDcHNuquRKBLeesCCYaZlGFF3HTyFAnAOBLmyqwur3uag67WinNjkaxXpNBgbwJ4wD2rUZ2eYi
ELSJNKq/SeLj6iiQpGQhMRT/hewWJDej1FEPvTu7GCa+MTzT7i81b943iW18mkSh1XbwuBLPuckh
UWtJTVDEME5D5KpOf2c9I8P5mDT27GsecB+AgXwYbkG96AnMjb0YPnixlWimsyu3UvRBPhozXkYD
2VvL4xT4nVXvRuvYxZ9j9Uswftar5/MyBcfKk0EncREHaY/VxsGNqe4GqfSkaV9rln1eznZgt1ob
5zLRyqZbsYqXsx4fGO1B6CHOmvzyoFzBjewE0jad50oa5zwHs27msGXdgLf5XXnMr4A5YdjWDj7L
Jbk934mgOzbf0Gut5VylbNYGaobIr0HMKdj1u/yxs017+JIgJy+6yjfpCNbSOB9JgiUN8C782QG9
FHZ2GI/BTnOnvemOvnpSjuOl4YTf+mcicJzsl8/pKOdnVFUHazhm+l2Z5r4yPYNzIdJl25p0dxlF
BsEU/pwwzunEljmYiwbtzBIMcx+Xbm+E38Pqqe0+z0FnJ/nLMH42wP26iNLNv/FCYBrTwV1OQQf8
3habtBiHskHcB2Kk9Onn0ye8kr7UL/j/LnY6j0F5dVfVVf0sbGbd3uQ34ZwyxYs2oDsI4Uyv1V7d
9C+KgWfskJ+mJr2u5Ob2vLls3x1v4jhtmrs8JObEtEm7kNLj2Inac7bN8U0ApzRLW5hknAkDNkB7
jhedpGv1YN4vqDHKez23LUHQ/htrBO2ebODtSiz2QStPisG5LJgWJPOV04yKVeWnV+RSPbEJjnEv
ykJvTn7pIG7+Txrn2+K609Uufn20siQnvZ6O0k6/CIU15+2DehPEKeUQN0RejAmXPLpz51q9lMrm
cF4XhFvH6d6QxoVRsekQ1pumA5wPMBQ7BuNYgi9BBKwsWhCneXUgWXmlwMDrEJCeFT1SpRVMi4hE
cLqXBZJemwtiWK1HKn3+lOSiLPpmMWd9/pybWpQy62uKBqPqJXpovzAm+cAtLsDWlh4YKUz1KLrg
2EF/dIy/FIFHcVILg2YwW+Q4lVBxtUjpbL3OVDfI8lDwENkEu1itjh+KnrM2mRaFdUTed5f6FSo7
TuEuX4Pv1HLKy/yGARoGTieshAgOjsdyiuoevllCJQSki67sZa5U75gmajXq6o0z7tXQ7j6d137R
vnJ+Q8tNgKIzSw7zQ9Ld6HSXiykVtmOut8NjC185pzIaSaMA9hWvqsTwjNeWi9rVbzJ7xMhXtau+
yG5yFNE9bm4neBUtE9PtpsrzL05KUo9ZiyIxHaNLPRn2GjW887u3nf9ZyeAC2DqiZoj+Y9Y23h0a
NF84A+rqL7OPBXkGKEEx8iMYu908sZVI7sTkFpBzgA+BllS3UXFVa3dGeH9+WSIR3Hm1cbVIjYLr
se/ulPS2Ne7i/m9eb6tVsE9YqURClhC5Y9YVme3kbLEVXRS3bSrdSgLn1otR1gBeiH0CTBkQ0aP8
KjbvWiKIJERbxfnzEOPzRmha8ITGl3h6yQAfX0fO+eMQKTLn0Mcsm9G4CYceUNmug9mORPDxolVw
/lyWemopLaKHMT9W9BPpjjlqvudXsRnivZ0Hz5BgGfXYxEDJdIfwDgXLafyMw4ibfV975wUJtsvg
3rNKo9SZvjDVCsG2Wec2FcXKbDs+XEarpXBWD1oCa6YLarxsWISNVPS+7qt74aNn8zWgaVRRDV1n
ZN3vjaQch9zIWNd8iTlpUFSxjI31CDRyX3VT4XDk9q3+Ju416lvZJOrWWbkgR48YsvfCvXXRXkVu
9Bzczy5LfUW3IqrobbX7tb7XJ/RKYCrTuaa9jvVVF6C+2UvG8/8j7cp65MZ57S8yYFteX72Wq6rX
dDqdvBhZZrzvu3/9PercSTlqp/RNDwIECALUMSWSoijyMAoLjjrwQJjNqutkqeIYD4qYL2lFcWol
xkdh4s2V3Ve6iyiMVzaqKV3Ups3Rnu1r5mOZ8sxn//FmszuMU67bKlvjFVckKEOcWMOz6GJ27XH5
PCpe/izZMoiPDXfmUUnwBKPLu9mjOlWEqUuQZivmwOgxq5TXRb9vTJeVY/x0saIIiRgw1zygnCqZ
nwX08YRrTNTs3xqtThRDlQyMEWU89VybSWTSionaLG7UoUztskoOdYxCbSm7I4VqkZZ4WodZI+MC
LhRusmvfmi8fwLjxtc5JXBKaEHowjqU3fustgiGHNrp86B1tfNepcYFjnEcc5UqiV8hbmGHXe2LS
jnfJpCyc8++NV0eSVcL8S4J56ETV2bh8zLF/stkotpQIQVLpbrGWsLTUF9b8pEUt527zNqv2iofu
HQMThxXMHf5dHTNt0scq6jBI+VnGEO/OF2yhs7IEnS/ygZT/dg0ZNEY351JU+0yFdLlwV8jPIS9N
/tblMgCMUk5pFDUzadHadSO99LhKC27khx7m2v5Nh8rn9vL4Lw9HBpBRQowK7stco4BT+ENX+ke5
aQ/XIV4LwX+zNAaD0bxiEoYeqSRgfCkDzAWxRX9+kV4Eq3TQCA8iGtytYweDHzABVv4fGuJ5SsKG
GnVsiqA1xwd0rvqiYJrA/Ni7kq3ascvrXubtIBttdB36sIYZWJOd41lFsynhb3Wju1WA8Wq2cB9z
TOCNQ/59dVXmPBtJqhqDCJ1cw+yYpuKNhqr/6zv45shkIJjDbCJEUMQWMinyUepObRoI5MN1iDfR
OQPBnGa4Na2RRPXQKE5ac6tPi4Wx5ZZS8YqWqEK/UUaCad6KShBHvd7gNucX5oCEeVJNip32ktXX
VggqlZPeEBB1O7nCudXsSrUBY6Sa5TA2wmxE4054DMcDaufsUXVanSfU23snXb4NEOMGBWVoyCwC
KD2D6uzQwA3iNPFXm4AwmF+9u6sQGzjGD4aqYSZqBbglrO4bcz6tJTkrScbLYvLWj3WHSjdLQw6c
OCiDEfys6qN2Nj4bTueRI56iKDmM8sijheVJx/hE5LKSChWBGE7Ql1pQS7N2AntQZ6kED3HX1Z4H
xbhGZR57MuoQsMgjDHDRrSYr74uMd27tnsqX/XrDTGROmM60AqbCdBhRzrystYt5tooZYyVUzq7t
y6SoSAbjzxsOQWkmUyoLsLBSPku1Uxe+IjrvWbYLBOPzmrKby0IHRNF+U9EXp3aDrYfmf0Rh3F47
KCNOw1mx+/Jzlhzb6ocwBdcFoQ7grTe6CMI4iDySzTojgCDyeUAbXMwJx3i/T/dq4+3GUmjxhoOF
wqBFJAtHsfCiRZi861Lsq9dFCsYdYAZFWukapACrd2KFaXKXT3gZN6r0hP5MLFzxntOC6KYOBhha
0s+YjZBPOh1/gCgTZAmK8JD0L0MfyMbn63Lta/IvGDZuGItGr/oQML26+qXZu2Jo3BKDOzWHh8Nk
KMZ+yoWp72ExL/m5ulUPsZf42Rnn+OBJKB2jgZ/047/JxpiQgjNQzals8ODa4jf6N5X3CLV/1F6W
j7GfXAvjwlggltS8lPkXssRWrYq2gPYfxbwpeRMxZPrJb4wJdwDcP2ih2mthw0bZ5aqqGxVWayt+
9qjZ5Z1g63bkq5/o21fvtrdgEcf9ij5bYoTJt/EzL3n+9qWAHsObL2BODqVI5DKe8QUpsctg/S55
4XHwU8/EnRJTJuZjJlv0xW/iVhfwZGcsIm8wEjnvgWx8XGwN10lMKT4O3uz2du3zCpToj11ZaPY4
ESMNzxIKwMpzeJQOGNvjghXlyHvj2Y/bL8vJdpiacqOLpAbOdDTwtr8exKAIIlQwlHhvuW4O+xHU
BouxB3nslaEcgNW5s0PHggiPIuTqAvq6ozu8gr3dyGYDx9hGGNUhiDYAZ2p3k/mjAvPd+Fdcf+FI
xVELllO6TSjjcgOY4VgGP+NCMZCOlOC+9HkZdu5+MadNWIkZSvOBJvt1QGsxyoN6pOUfmIv8vv1S
DPyRNRX95L+fbImRkqXJKxrxIhV6292EDn2Nk/DwTIcF8Kjgd100etX+gWPsizT5jA79EhGUgp75
JHXntXHBpM45STkwbCPjiK7CdDYAY4T3fXxWwTukTofrSsHDYE4bM0FIEI/AwEjnwXDz8FMpcd6k
9rX712qx/KGVAErdusPmZBgJMzeWIXoknvFO8Z4D+rIrLFdYNum0IQmiZP3jMgVZ9FXvOW2RuxHU
BoKJ0FJVjCItqhFq6urLaizfxToO/tuGMGajhXJldFSKobo14qPYvpTV43+DYCK0KsKgaJIBYmwe
hvy2ECV7GnhkGW+Lsl6Pv8u2M9c1skqGasbYdtkn3+tAeW7vupv5lLmZL/mqT3PS6l91ZJVcHhfe
LjHegOSYRdGokE+UtSCZteOM7ux3LKEqgbSI6KgGYA8jrZPIPFUF7qJoFOzvTOlhrj5eh9iNozcQ
zBnUjmU5KAsgerB3aOTzDPJdBaNIIidM35M12kAx5485wkLjCFBr/xLX37lmsx8KbQBYu1G6JJ+r
nJ48xbP+RKz1ZXXQz3IcJkzORSWidFyc3tffY0sbWMaWcnnNl2SEXOb0SQn/msRbRfGv79Kurm0g
GFvSFjONc43ukvpYmc+R/h6Ps/l9xooqXVl0tB0hMl/vogp9/1zOkF33vEFgrEXuwyEdZiCAxiYp
c8zBQ1gVDnY8i+71tdoPCTZQzLnZFFIjNz3UgHZBFG7lg/a7dUWvdBOv5HXDcOyH5TMotEVtVwIw
En/TtEBEmWL9gBQSTSVyBKNL9CYEvsjFdikb2dhLJqYl2FWnW2F+q2kfxR7lTlJkpaOjTjwOa6q3
1/AY1zDMw9wIFG+tvgyKacndjaK0HBfHWz/GKYykyNCWgPXLC68w/GR2deRf2+TQY9DvdcXgGBFh
3EPRLR1ZDEBl3Teh/xj9e4IGehZtNohxBA1GwlTKBIDyXDuDSzyQiH1KQxutey+NhzR8ylk83g4x
bqE1jTXNFexQHXd2nT2qxY845/Wnvi1OZMRinEOcZ6sxZkBJEc6rp/hufaTPJrQdACzwPFo53i4x
jkJNTDM2JKCFq99mB03jlNbxfp/xDnVYlatcYpPiNT0oinoOBYOzLfsHkSaLMh558SDJTp3plFht
BEwus+WH2O+d2akeyQGMdbeCbtOYpMI7+fLAq8ralWyDyuyTrIxFGYp4zwgxSDoTNXvMeKM6dhVu
A8FsjiCPQj3SrBHpj+bySMQgzN4TJWwgmP2J51wJJQoRlYmVaefCOFx3A28rh6k+XxBYl20kSlmr
LRCMG+MoWag2P7WueeTPq9x12JqqaLgumppkMv5AQffFYkh4JhPr9UYaWsxS7BzDzB5SQ8Us4Li0
cz12OdLtXr83oIxPIHNRRKaAy8PoZY/wde54EJ4pj36PqQ0gOrsOt69zhgmuVQUPtxor4rjI4ICA
zg3hLckTa1q/XQfYjRswC/0fAEactWm6VhAAkCs/esEx4udFSax25NH57Gv2BYcxntEIk5GEwBm1
b6PgRN1kSdzk0v7eXEAY80nGvhoNAyCtM7mrg/FX6JdUPmAICxp1K46eU0N5c3xvVo4xJGmc465N
4YTEI83CoI3D17zM4xW1cDSAbaJN5UqpCH2olbWXQUK6ldfev58m02VCNBlXIRD4/Z52CcfGHFUZ
qX7hUAfLLWZ52aa9HiukyfIjBndywoT95/QLHusfiKgNQkQfSJTaXjAIHVzdD3hIvY2fNSs+1A+J
p3IOjD0lx3QezVTBQaPBNf0uYa+oczNiiLONiVGndTZsQvoDCaMvWpY8XbenPT3fQjGZGN3IwkwT
oBWr9LeuH2tSWZXM80F7jk+WRLwOY7cUkx3jHLV6agoK3v60mxgKDqq+pxhNDbEzWt136Wh8wEQ7
yabEafws3Z7ab7EZbdHxLJQMFRKCtDASOWmf+CiC8Hm2vLuOFxHZoqN0rnVFRwLX1vqzkN40aAPg
nYS7ir8RhW0CSM0Zk2UXLOP6YXD1F9riEDv1pwqjZJ0liN1/PZoCB+MWj7qvzWOGqkgShkHSJ9tC
PXWLaGG40mc09PnXVXA3PNriMDF/PDYV2KWxRT3cIB0tFDqJPR5Gm9pXi6eDyuXrBW/DqB/bCNfL
U4v5K/TUz09pEhQdZqTzila4ktGP2IDIEy7OMs195+fZAcc06nKjY2aHh/QrDZdVUPw3/3nbmCNS
Wta0MDRI1ikvdXQWBJQRkk+cPaN7wp4mcL/gNweLKtSOAUFDYKto4Yrg8mPvGHhhCp0Rt1DMQaX9
XZqOEqvriPv7dQFkDmQ0wAyloAOwjX21cs3oJlI4oSYPgjmOxTgy8jHCW34zZ64gKE6mzk40KsF1
SXa9+2bpGI8kCLKO92/AaJ1uC6rbtqOjkXPL469+2z5J7RdV2ohu0X+HlpPftS+sVGSiTJ3Yynpo
Rk8CedX4MClHPblTxlMoe0LUY+Lck2z4S3wsi6Bbz/0SNM1d1xxn4/m62HuBgawbKHVV0PoCgqnf
vyZrp26eB4nYAhgeU2M6z2LNCXF2N3ADwWxgmEv9HE+AEJv7NvaW9qGYOZUlPCmYzasXw6hmGRCL
YvixHHraEHL0Y1cKQ0YDLzFEUWe7XhOUtWZRYxJbbfXMbdcssqowQpSh6by7PNnHUml0g9mDIjt0
HV1zWjgmAlSEtg3YydH0lGdKnyq42VG4rW5Biw8yHtU18JSm24aVPi7nHOz4spe7RWylrn5f3REX
jfj2yCP8283cyZh//c/XMfvZmuOQVzG+brJXTzpLByP4vqCvofrwnpztFonZVpRYl8MaAUkDXW2a
uFX0WEvvcS8XadiHNX3BEMlhpWsd3orqp1l+EouGc//i7Cc7gadcsrE0MmAYkq9nEmbMn7qUEzLu
msBGDiYsmPWsXHSqM70WaPF9gVEG1z3FvhAXA2DPllxDQVocYtvXALcWq9Mwyo5jZPtCXDAYb1Q2
wlQUMzB0cLPOZxJ/uC7DH3T3AsDo7twNTSlWsOLwZnUolWkYJH4R5Ifa7zhPnTxZGOUlSy11pg5Z
1FQ9Zxmx+iF8j9u7+CS2D6foqkLLdEgT66llzLdq5F1fr91DcQPA3ENi6p+KAjIY7dkUW8vsJpvU
f03h5+s4u7c55OH+8a6v2c1NSJZWIY0kIEnrRbeUI2I96Y9hkNmNox5nPzMsXtMnR51fw/oNYmPW
E57VIFoh3BvNWai/h+Tjdak4GvAq9AYi6YdcVWYIJay3of6xa/zrv8/bHSri5vflfBzVBRSIdg72
qMbvQBhIvpF5eE+Mt9kbxvDrCVSlOhWjMT+smpt0R2HkKPLbniUaFG0wGMOvUjTjtAQY2pfZC30M
sKRtbPOhPmEkWhaUX+mVg8csxlMBxhkoRSdlsQDQXnmM60NXP8280jPeFjFOoBLTUV0XbJHcf5um
J5W8KO2DIVacLeJoGpuaGOK6MKoGMF2dOF0inNqQ92DHg2BcQTV0JTg8sViieJOXQTZ715V5/x59
UYHXIr6NNguNvmQ5iN3tKftrXs3nYcoszLm4WQTZTaPuJKJKUJAnvwiT790qf5LNNLLkifx7mqNX
XfwV37AMGW2taHkz4yTV7+J7zack3tnDeKoxlXHy6NP04ox+wk3R7WvjBZZuwEZ+NSnRcxhiD0fz
zshcNB+KPP7/Pxx/FwzGY+REldeFBlSUDC7BMCDc6X28uKOQlHf87d9zLgEJy5DWJOVQTymw1jtK
PFd60RF/g0WysGu3dWm55eiLDia1OO/pfNnEjWwHX5fryZzJ1OqIt4ynNP1+XVd5W8U4jjXUh0RX
8ftaUjhVtHhpZ9pNyptGy4NhnEe7KGIR51jBKWp9zai8VpFOiS5zygpeh6i+yRpcdorNktWzLk6l
RJeLDn6zGhtJCvwdBvRRDISB4BrViKU4yh2tGs28yKGtI5Jb3AmO5jbfri/u7kvmZvfeJNT6Qe7i
BWIjhF1cMPqBZaXwxbsKRN/iN16K8A+hxy+bYMk0hHbu24wGzp27uMQJjxkyXeK9ejM5kV1/iTxe
U/ju09ZWQPK7pethVHZLEv3M+WcP7cG4Q87fmSyFwy7EUSCDcSmxNlSm8Xr6NIIlhJ9q3ZuRXODs
Fw+F/v/GcY2GUBUpvQ/qHygbSenEeKsr/Bitxui1REU1iBs4gv3hsLhsGhOTdCYu+sIITO2GUqat
J8EePM1aXVoEzJ+5wRGRLSdcpbFLJRrL9wS5pwRMcOVtnv7NWUhqz1fs8M3sUVVtdAQkVBOVzApv
tKPiSlbll2j2xDP7oXVnzImbIaN44NEN7fZibpSSfQadNF0pImoGaWJVz5KH+givuRFuywP11MQH
lUCgHmkFbW4TK7/hxeM8szeZLTXAZNn1Jv2AypJexjNNXmqOIVnt8+rySV/oz11bbCbizJpsGaQJ
cHpzSDXZUlPJktFYOK2cw4K3q+xhseS1ohDozusL343pVmfNi7kkNjwVZQ6L0KhlotH9q7PR6yaM
9hnLx26a3lGYcVETiWUoH7U5MiIB0ujTSUzvQ/Vw3Qj2w8x/DBtPN787E0EfjaiVIUahe6t5m/AK
S/bdvSnjDQ/s56rxGiJtvFXRhCZ60RFmpkEbTF9oE26aW9SoWru04/9hoolMVemNqm0gmdRMWOmt
pOsGDrTYQuGP4YYfZy8+a19STEoAeSzlxKrd5Z58wVi8YzFagk1uiuD1yRlNGryc/a5Cbj6HOX6U
VsYcT4LPWY6U/208SH4TKO8gJaFx9AaHOX3UpNXGUQTOcBxcBJuegJ6bLFicAiEfr01jV/03YMwh
JIZjGTU0hmkG4xSr8FToLSTc6rR9N7nBYbxUUi3FUlTA6dz+3JsWMS06qnEEu2TjgJAC3bXFObF1
v3MoD3DM7X3ZNZDNBzB+q9NSsDXQS3+jE39R40BI3nXh30AwHktpVSEd6WU8T0Q/J62/ajN66ETO
pf/1VnrNLhiXJYsZuLBpSj09q3eiDVPwR4/e+2OvPmiY+UPf5PLcolntksvzsXsAXKRk78xybejy
2AE9KkJLqT0VOeYcDea8iZS7xe8bO2Drw01Mli3AYEOz+cuz3CCy1iZrtHJrXKywsmiEFDnEij4o
X/gPqhx1YW/VZtyNzUyTN73R2/0AnqORZ3r7wdhmJRmH0oh1lmsJVFJ8mD3KczRbtEtxtRcHwnlc
PHoGXNEbtncJDREgIALLiF2U95np6Loby+dRvxmGjwLOvhr5I+Wp5518HLfJzqVaVtSHoQqRbiPm
Lxzaw4LpCyKYdK4fgPtx0GY1GQ+Duui26jXgpOfZo63tIx5wf3ZmJY7uXEfjGQHjTcQQSSNjhXqM
sdTaoxTeSNp4o6PkWxE67zoWx0W/XkM3J2/Ud7kZLsCaV8/Alc44LConOtl/2jcx90OSdVRCsDUt
sd6XojLGrw2IfjlYdPXmB+FmtCdP99MDmmgiyzzEH6+Ltm9lF1jGkwmpGg2JhBsdbuy2qlWgAU84
16z9nfoFwV7SI8WswegHiLY3HS0vrNL0xOjrmPLyXxxZ2Ou3rgqxkhk0AkOVr6WGanyc8E//+ort
K8NFHCYmkppQT1sd4izVfad9WstT13/6bxCMWyoaIWyjDrogmYdB+mtdfEy2vQ7xB9d3EYMu5kan
lVEdu2oCBgZHgLjmtfon89WbgdjZPZ1XLgUcRLowb53fBZEu7Aaxk6NUlAcgDsfwhng4LJ3wPHjq
Eak0Pls4PeqvoTHOKFezOJlWoE3H/AkXM8VPHlGJYWc384P0kD+LH15nwRxCl9uLsv8mcLFl9hU8
jSPJTESq8S/JLfFmDL2hr97LfefovnA0TonHc4f7WmkqeLNX4IIVJvKJuyZv6jjB4uZdoOXmYcab
XdJG73kaNC8wjLtoiRbPhYpVFZNgiB+06F1vtRcAlp8AQwLyWkNls11Jxyi/N2Q8pXIuavvH4S8Z
WDqjXGmVviwgwz/UhhNKAApuVvwP0dMFh3EUhi5EVUGwJT8H56QegkO3xN+Z/bNeOscIENq/L3DC
030/eAFm3IeqkwFTcrGGdfalNEpLar6+y5QvCIzzmPopEkRqyrRTWQH3Nx3KElrIOtrvTGFtVILx
G3VagKY7yqBzw8dIux/alzHleEOO9aiMs2ilVR+1AisGNu7vo9qfI3Bqovjn8fq67Z+El2VjY5Zo
kJKFbowRfmrFR6N6ksLbtHlPhzzGkP/jC9Q3vgBzC+YWircc26B5mHErV6wRY3qqu9LmGSxP2ViP
0KUVZZ+Esg3qp27o7pKZN4N835X/kkdjypdBGV2r9Yhl6xPxoBW4qWqYnTOKpynPMouOTJ5ikxOP
ccTSmGxOAXq3di2whgb5nFFSam7ZOd3stwfURSrGPRRoh9R7TNCwpwckLjVftmM8GJBPoNXE3Gfz
IT2IVuRUXuTxGnn20/gXBWFnus95n/VDBGiaSSoxV30+mj69zfHKoP5wJbgIyTqKuNHUDG/ktooS
4+iEejB7Rds0pY2LXd4ZyDEvtlkkmrq4zXTsWWzcCX0wqrWlrF70rpK9zeoxzqLKyjqXOsiktM9E
espGjjPiqR7jJZKZZCuh5ovJMT4I0I6xyNMAjr/TGA8x943aFVT32sUzyMnoX4zKue7reBCMX8BQ
i9CITEghmp+y7AfpwHDGpY3+QxT7S7/Y7pDZkMZcM+F9xpfJ1b3Gz+zyoIBzXXYKjDbgJSB5+qwz
biEfylzXSuDRJzf0U7gomD8loEEsPNOReW9FHE3QGRchC2uPk+kVDbcy2V0PCB0exO9UvNqPfZmb
WuLsGltBUMxqUxY5FGPIPiRj60gVuHCGyb6uG3uuj4AzVSSyTGhP6+83gSQiVdPSB/ZmqJ1+OEWy
4GmpVxV+Gf11HWpvCbdQjLHmZSRkkgqoMvsihGdQ5V///T2fs/19xlgnLQMbYojUQCnez/O5qT6b
6IHilj/QI449LLYwjMGmuonBrSsSVTSFg7bfw+R1QY3YkfeozFsvxmyHoTKkHIPvbcyOQoZqUHnZ
AA4Am7wkKdG1ilYgxBjHKRS3cuhf35FdG92sFZu1rNe5aDOaBBYffvboKJ+TYKH1L3gC5J05e5eJ
LRhjohjdW6ZGD3EotTPtx6DtQHyedB4ME9In9SyXLU1UKv58pjCSDxqnE6/Zbs/8t9LQzdtc0aMh
neKKwFoyqXTmOhBL2Y14z4ock3mTjlTLqMwHyFILwk2dNk5Rd35bo0qOJBxHs3sH2wrEmL+saanw
WprVOuGX5GsamHdtMNxUdmbrX8pn8c58KG9ptoPXHckTkvELeIYYekHCSupoJzXHe3VcLTU/lLwu
iN284VZCxjNIYiiG6wCgyabFSp2d3ilBezce8m9RoHyfzpUjBBmv3JkLy/iJVMtkAWzjoIH1itvi
ETVSoD2Wn4ozCOjt0s0cM2g9XmXW3kVgIyvbOTnO1VqPtAgsnKMgGRXLaGSQ3C4YsJrbGuldbUne
cQ/YQjIHvoyZ7WpMa8cX5bjEX2ch4HgrjmcnjAMJEyRttA4yKShhGmhDV4CpSYjFVQ7S2+GjeNXc
isL6kDke6ijClmEIFPoj78pgRlXb8DF05CBzC7/zsqch6G++NmcJZGqofrFrzmnJ8S8sRYbejMj/
0rowxexss1/9qJRumpjbAUhFuXJcvrapbPwY5ltHVUKrSqdjdFuee1xyCoSGOHHSR1oHxiO+58nF
uBmUAIuLQYt6uuVuGu/W6kemcmrddkPd7fYxHgXFj0WP2Qn08ds45l74OT/pmUXpHqj/MmZL4txD
uIiMa2lB6mwSA6v4k+gmcQVXd0dMyaPDCyJHfOSYAm/XGJ+SNUTC4Y1V/Fnjab7UuJomtvw9+yFb
scsbzbEfiWh03oSpoYabsYc0xdDuZYI9SMnjKD2U3PewfXkuAMxpqpdLNywdALpjHrRnOkZOcMnN
2qLaK3cjj1d1+XbM6auFXwCpmm7UvhNXU53HnxbuCgcUQyVWR3PevvJheZG94rWEIfH+/bA0BpjR
/7CWFllSALw86HfLs2Albn9AC/1kTZ557H3jkTufj7e4jDmoXT72+gDI0UMdHaaXIbt6MqGctF80
vOUVee2f55elZWxhwfC8eaLvZPVyW1fHhvjzVFhV8+m6DfB0kjGBcSoGsZZpNq1/kqSj/h52QRAM
/KPzbM9YM5imVAh0o3ri9aHh9Wr9VGsRpzXtD67jgsMcm8QY6j5dgaN+yL6GR/qwntnml+ocH+jD
Oi8K5ywbS85IZL2eC2rKcT1aUnmadd5VnC782xPlIhDjLGqizTMe5ZCD/J4+ia5xo/nR63sSrfiI
AuHLkFjk7581nNysA0fX35RXLv/o+nTMbgWL9hiFjmKpD8ZLj3rm7L8pIVtQqWbdvPQ0ySGkop3l
I8bJP11X8/3zEgNqwGYlYngdDYo2jkpQsrUWDBW3JhLbBmiEyvxDnX+/DrLbM4D0wi8URgnVRMXT
dqH9vDTn3njqQ7t181sZEbEwuNfReCIxcVxfFaBSbAEWKqM1xImVd5m1ZLwogP7MWz28yMToISb1
NmtZAQb9157kNH57yk90nJB4CG2Vs01/MOMLGrW7zT6pq9olZYV9GsH7rNnqt8iVHhsQTi9Od1f+
xTNj3hrS/9/ASZOsltkE4Zb0kxl+1jGDWCC8ltb9S8RFJuasStbeWIUSMrXm1zFx1REVlPrfiemF
4jEn3nWt+EMy4oLGHFNNlGVq3gGtfFnsnwPOTLf7jsmrDr++iLd+zCGlFQSPw6GCzEfzI8T9b3ip
kx/XBaI7fk3/mAMq6iU0mRuAWMDM480TiKBCqeDNkPjDXeXXsrFPPoJWiWaOQlgE8LQyv/bCG+PL
6vW4qGC8id5Z0Xk9xof+JnqS3NRNHG7wyzE09gFoFIQukQgE7R0NNzPNbnCGrY90XLzMb+XYP14u
8jLewxwXVesHyNs77Vl01cPqNbcxeuX1W/mOgFaUVp52Z0oxST5f31GOPbCPQSNmykizDKPDm9d3
kk+WqbaBnjQYcfW10wTHTCSOE3vN8V1RIo1xK71ZKpXZ093FOOL8cxlU4LZvsMIoQboJTdDPFE4T
0Kdx9Z7P6b1Lqr85F9h3olYzy1VCU7i9gDyPetHU71G2X3qVLdjSQxWUSOvn31RXs16HS5/eF7xK
RJYkiQ49ZGn9DXGoMGUEXwCeuzb8kVWnofmQkmeSu8kcpKVLZtNO+psKjZ2Lf32/d53EBptxEok2
DUJHwOJRt4ZdYxquaahe18/udZj903eDw3gKYTZXQRKBs6IWy0MEiE6XPLYHh9IlJZJ9HY4jFZtW
zscS091jrGhcPxiovB27c6xy4qL9bOJFJDazbGpZvnQTChxR3nhW7CcMBglUFyMr/d6iVb80/FMO
zTdutm3XPWyAGfegCQsoHyNI1zrR45I7vVM/md/mE6rSK6sD9bCLcQWPxoG+qfJLLXlry8QceYdA
ahmwk2Z3yMznukotdeg4G7gfa2xkZJxCWIpToSdY3PxcBqa3HkDm5RF/wmDO2I0c7p2VnrxvnNAG
j0q9CTaMrlrzToBUsi8FtPrX8MOjhic9VEs80ZbZ5IdwFA+8NNxucRjZ4DLxB0GXrlF2wM3PoU97
BEun8kMgfgZxp7dYJaYz8mxx9/a6wWSiELlJ8ramO7gcJa90MJkBj5e5E9/p9hyj5B+zT52otN4V
z21gGVdTFYVQG6/2MqSuAHLIikQYg/zhv5k+42hUo8nW0IRxlPOpbD+sIJnJX/4TBJt4XpqpUpYO
uhmJy5MhmKcyrX3M8eBcmzmGxjIwZ6LeZCm6I9A/6mvl16W9EWuOD+NBMJ5kEfVlXpEgsPvwK17+
QxJb8vsuKZd9J6zD6Lts6VLIoTyUgew2fngODyM6ANGBy737c3SbzSkbXR+1uUolShWrkl4W87ET
P0XgebmuAxx/weaUZSEhet1DqJHI1mhK/hLJp74pj1JWenq6crSa5ycI4ycGUZdGibJt9d7o0Fb+
FIdoZetu45Aj8vS2EOhP10XcbTHb+CaWU0tZGlXqQqzlZJt3wkvpJWCmJL5+TJ7gr8DKxOsofj0y
r3hhwriIWgjlSKsh5expR8NVrRKqf6St24KbfgMV4fpg+rm7PmhW9TT6uZ9wDGL/qrFRVsZ9NIjR
5oLua+uMZ7EFvQDNJs7n3Kns6OOIQZ54zkJLCAJkSiOI5HfmiTyeWyrmlWVQmISIviLzVKZY+BYG
OYBOsr5J+melNSxVG62RNztj/1p6EVphUiNSpgtJVMGhTfYAplgNLfNIJFjkWIJGkFdttFtvtlEr
hXE6aAzJ5JIePwqG6ICX9ti+1syUD+96v96IxTieSCU9GBQAVNT3YUcnyXthzDMSjiNQmEBFM9f/
D1Ta6TRhiHhyiwy/nX4YrQbj660Yy7jYTYBQ3uNV9u5DaxgRJ0m4ZBtMzAJ+10TsBlxKFSG0S+NH
3510M7SF/EfIy0TvHxQXKMb95EosaWg2xZEnnMsUYxVvEx6h/f49EGSC/4hDxd2EYBiwJ5SCBHE6
lwYknR254oQXixjcHjQCy+7xYu7rThw03xpuueC+zV3QGdezhEmyKhgEa5eJYFVd4hUmJiJKjV2l
0eOoRY/tmgTXHSxvURlfg1YlLS5mCIyHaheNYJ4g106ays51mP3X+cvCsml+QdcWHRzdEO08uZOt
R04d1Kg8T/xVtYSH7Cx7KvpzefHeH9zKryVl6eJGve/VjiZNxGN4rB5ip0eSGq3/lngYuP1mnMVk
k/6xDHLwNJQJZvE9dFMQd73V/9vSY3BdImemoNfXkEXkmxgd0TDDNIvNGe8YyWpJLbqeQb82BZXo
m8NZnEJOjMGKxMIx+iHWs5m2w4KiyUgDxX58UNUPeVtyUNiIiUFhD5u6a2R0yVIUCQv3WZteBHKK
h88cJaRnyPZMY2GYMyYfhrxNDLp2OFNlWPeK1sMioES1vMscZ93YA4ZU42QsCqDmHEXT2S2uWNYs
RJx146Ewp8ukxEarj1i3GNe19nHM3XGq/yMGc7jUpBVqmS7asEznsKw+Rqp2miudtzn0W69tDpV1
43pXpSmyCjw9dvt9sSnfbjI4hWDRGeKy1X80e27tLP3ya4jMgdLqjWhMOhB78baIQq+ZeVOM3qQQ
WI1jzpMh1kyjXACxfuid4nbwI3cRLO0825QCfxC5F1wuIuMfRh01UONKl9FRfNEG8wOI3xRLslf3
f6lw560h4x86eUGDYw+4aHWN8rGtH6/bLMczsO9yBe7qYJimJis9/x9pX7Yct85z+0Sq0khJt5p6
cLvtdjzEuVE5k+Z51tOfRe/vTyu0tniSncu4qpdAggAIAgukfzBJbjXtZx35tG0czkliW7BAAG1K
Ih1D3DVeNsR2Kpw7beaAfLhBMerAjpEnxPCbmlqFwa4M2z8iqt+PGZyENdqYL2N3d/K+exk52e0P
zpeFZcxEOPpVphWAle5qPArj3Sz6ElWWfD8es0PlRblVgDsscHj1JnTzNw6YxpiOse7DtvGhHIPe
ekaIaRmaqtumrtnzmHvlKEzWjGwy2mQP27vJ0UqNsSVmO1RhSXdzyMC+Nbx0jbMNsK4ueCw2dVPV
zQ8MxlXRanVPkLKSBHsk8lFIZ7vrefaDB8NYKCXXqioZVfhF8dLnIib7anYXcWRZP2JXWRgbVaR5
PuUmBWkUyyfnQp+gkS8VN2e8buGvQIxpaqd+xI1Sw6LVvbzHzEfMmdBz0SnFeHTx6DmaqSvXc2mT
UrYU1Shss4iEt7SoexfddgqvmozifVTP6/cwtksEc3jV+fieAdHhgLkX+Ul8ptVJ9Uv2OXzWL8hj
j24Ovoy05az5h7zGP0fyF/b7BXXh7VQMOSjKGArUm1bnhvf/jDrQ7Wg3TpZ2BIPOjncaOcrEsvWM
c5r4vQJxM7DAjY9Jsy8NTp/n+oG/SiX/7sOlrovQWwEIszS9OIhtVW6/i2N06g1yUs0OvWso4o94
A11Xj7uGaFjTiUFktkckUJq2EBIdWZLgTZlOjfn1L0774vcp/mKz+noiPYDhxcvS0ozHSostJfy+
DbLuHBYojNFKojodkRKnBczk2NjSS+jkL/m+cyZwBIKJPMWUCF7F4apOaCoKDjFuE2ObmIg4mUO5
E2SFMvU/x8FrEr9lKi+TtO5+FiCMVqhxlCqTBpDGJaAvCvYSqvEykLA14OKgY9VEK7cLHpfeqllb
oDJOrxjmsc4htF2RGnMAunvwWB1V0XREgcdhua5/11Vk9GPwJTlvBQgYBbedeia8BhLeLjGa4esl
CEBnukuzK4xIfQRno/3JUT+6Cx+s4WK9GF+TqCiZDKkQYlN8ldsZZzjbZ6ZwGEBU3DSZRbrSlZVw
V3e+lSV6ag1ixbEfPEEZVySOcjhUEVxRnd8VotuS2cqbP+0Pfje9C0EZNzRWZVQbIUBK8TSHt32/
315JnjYwbkU1YlWsNPx+jufP5MJ9Xfrwjs0IwMbEYhE2MmqSYChQ+YlhBbrTzLueoArFOKeFa2R4
LxRuhJoTRnIOFBsiC7pYKH4LucZwl5q3AYil4UNG8fP28vHMBRskD4aMl/oeTqT3FE/7JrsSHl7V
x8nLwdooXGSMEhQ8LvXmajBw1QqNMRcaiuTUJMOiIslpiUjWGp+T5CxGsR1CA4n6Y1tKjqazoXHm
q5KCuiiMq1N6q0XnnAqglMONsQ6CcYwYYEMUUWQ00W8HU/NbGqUKt416HwaIuf+wG+UfXfwFwcYx
2qCXohxDKRLRTaRTqL5sr9O/eMUrAOOh5jrCw90AbaCzOBO3esIMDzfYtTVaaiknlvg1tXPB2kZd
V4YrKOOxZGVIYjJDKtkvT2We7AZpclRt2hOlQ2lo6SNWDd1tzHWzccVkFJCI/TSRDoKWxjeiH7KB
UzDMUYb3iHQRxIiT2IhhCGWoFUcWDkp61ENORM2DoH9fQBCCe0SdAiL0dwp5xACg8E+nd7P6xngp
LSFzpNJVqo07ubiJx58Shh231c3I0+z1TAodZvrP6WFLojBIUDIxqA4W4TI9q+64Vx8J8iioTPBo
fR+Xim31erTAo0q5WD1Tq9Ipo9ejwfY1S/K6S4yRGr6nXdTOblFykogcNeftF2MfQn9IRxnJZtuI
j3N7IxXnsPS2tZp67I9Rxa9FZKugClno1WCCSij4+rK4lPKbMGmuUjz0Ji8b+i+O8QrG2Iqh1NOw
MrCC8SG+p+UkeC+9RSnyM5/j90NnC6OIH8gAB5J3ZvQerUteCJukR1YAipZ9fTPemCjUa076bCet
rb3yLtK8NWUsRYR8gwY+VjjIIoAzPpXlpxIEMcJTywtlOArCsgOa6qAPgQmkEj2jDYj0R4wwVN62
VeTDeze7lIzZGE2pN0yq+DVKTSlLejJa2Q9SWrSTofPCc20hA/wDbHOViyYHRwSTQmrzrkLrnoZI
KCwlJiY5skz3cTR0vpEZUNU7/VuyB2EzJqbMuHqdwjNtact32Uumc47gupVZoDKn3idpnLYK9Ejd
Cd8aW9n7B9USvqCqFyS6qJ7jpfNXo7gFHnPmlWDK5K4xEZ1Wt0HwKYxe1ODk83jw14/HFYal2Jtn
NKfoCRYzPlQu7UTPnflrfyMreJKW7HBP9gHKN/wHn6NMvPVkKfdIP0mdogF4KEH/JMQXM8Twi0Qo
jqSWz6kUOHOEmWZK6KWy/CSnYK3IimOnhReOVtMY4YPlW6wAE0OoSRMEZeCr9s3wztlb7YKnQ65b
Ymz1Nno/9vQ9mTqT5qZG9jXdGfJ++xNWT+/iCxg7kRXK1E8xttpvH+ThVmkeZOnrNgR3n5mrb1nl
uiClwFBvs5+UvXfczw/KhbxOCsgiiwMl4EqftINRuBzkVXe5kI6xGrqmm7XcAVnetSfqnk3wUs42
5fyKMGXVsLfxeIvJBB5+HqdE1HBOzfhLLjgDylzNlnPD4mEw19/JH2VDmiCSKRylULKk0dZL3lvr
updcLBxjcQYhkpH3AcpwnD3ZTT2UQGq3MwYMoAqal4VZF8mQFNS76WAIZ3RQjUJBjTscx67DtEk/
8bRIfgjiP50n/O5CyBWGUcMgFGLi092Zy0sf7oxKtYLmMeQOBeWJQ/++iNGCbDYHuQdO+blxKVNV
/Mk8B8f8Rr6LH9S9fh9eeKX5q/eChWiM4s1DKxT5QFew8p1J071h5A2I50nF6N1cF5EkUh/U57IX
a9UxxgDNifxVdmchCaN4WZYoOLSASep0bwrxqetF148J59ZLf+aj4b3qAuPhmiEgmmkAZuxfkESS
hp9Sc1aRuQ3VV0kgHAe+GoxdhWID3K7UA9pqj+0xRcsQ0k+iZh76WT6iU20fpNnPbTNEP35DuPfq
xYUCJshclRUNO5vkxcdc3w4dT16QeqI0WHV2noPM3Qb8UEHDHC020B0LRZxTqn89homFdn5noMMg
taoDCKbiPx6Cy6Ix9iJXzRFpEaCVgieZXpff6byglnOg2KA20cM2wbsenqyLTzGu83LLuQavh1i/
FJClk4nbopQHaiRMc8KoTcyiyVGd0Vl1z4kxVnVPlzRkdzCoWmVjHdQYB+VEdU8opZe5M2+GaIBi
RIqlNeNDmreP27qwunILPCakkZtZ6HC0ENTJ90b0JKZ/WG3+vvmL32c2n8RGlEwhfr/N1OfG+D4H
GAoQKryYZXV/FjBUzMUZkqUe7b5Uo6ufoo2TtJtf+hsFD8Wf8Yb7zk4jn0GwGLxsrx4PlvEdQ5C1
Y9dTvyvfmkJhjeSm1M5S+G0bZtWYL6Sjn7GQDnOt/hd5m/lrZZzCVrF6laPhPEVgHIaQKX2JTAbW
zrQb+Tzy/CxPBsZTyJKJkeIjfr8n+647pd1TXHnby7Ru1xbrxLgJsQ6D3qfKrN6CMRZaMKJvefBG
l6ZaeKTmq2b7Cvah/BFvbKXqUzA6hXgH0o1duP8LjmnmBLHljnKXNUlPcTp0qY5O6VVPwZMROea5
wrAjettQBGt+bT39IPzHBWWrH00kTUOhhX6HBx9zpIKjj8ETPq7uMZqleI8467f1xYoytkI3SSYO
BiTNIws1zzdYVLuk/DODR2+XGNfstt5fxWILUMZy9DNisb4BqJQ8TcZzgDGK21rJOVgs0QEBG28n
vl+b28FCRZ/f7rcBOEaInQyFeVu1Ruj1uEj3yvRQxYdxAmOtGjvbOOsnWMN0bw0JN0NlT5cfQh9Q
eAtSvS9VOltGckLDIGe1OCDsQxjyio1m0tfrWY7PKFB3iVnsca3nGG4ejMRY1DA2JnOQ4C9KFNWJ
6l3SosRX5VIqrm/+rzVjH75UP67MZoI4hWahPFp1i53lfw9O7wPDnPKWV6PKw2OOkDQNCsZDQS6x
+D6BrqlOOK5o/aqpXyWiX7DwRXknFnneQiLNwlXznU7YP+k72eHPIONtEv37EiqKm2Hq8NyvYbyo
6HXSCRVF2zq9vl4GJoxpmolWacbrFamQZAgd6MNud5HD0ArL7nEbgv7Eh/AejvP/IBjH1wgY3UwS
QAz1ZHXjY2h+DpECbJEfEjibw4NiTqiB/mT00QIqEcCgFb0JwudECm2/fkzjv3l6ukrF3pEaQsZI
SAFV5Ge1/+KjJNpMOLe+9f3/tXLsxQgmqCIE9AgYN4COztLx+0/mzFGAf4kZriBMAKyBekbMImSq
EVM5pgU/gHme9c0Eun7xhkd8+v7JG8rwnjdfqLQmB4EoULTo2dgNtrFTnMrObrUznqJAHyo60o42
gcUWcojoSplft3VxPZW62Dbm9Io6hmKj9BbKiNq42UF3rkdevxHL3OXH9PZPB2z+E7pc15Y5wGGg
GlmcQ1q1mNJT1w7GPja7yQ6idNxtS7aqK4Zk6OifUDC4joGagjkJjRKGbywfB+NZKp9LXpvG+uIt
MJgwPC/KWUZJMcS59I7mpZ4eWCpS++GZkoSYTv9Xu7UAZKzThAHzgl9BKOOpd+jYdxAyHSI7O9CI
ls/ssl6mscBjTFUhZWY6dMDDbCUHZncfuIk9/RDs1tI1i1LOqg/TC2+25qoNBg8TqghFYmL/fjfz
eh8ZfdjDzCtCYgl4Y5v+5k69AGCUXk7C0Rhy2BG/bC+VZsA5xrdDJt4lIqgvctXZVsXVeGwBx6ii
Vmd9IQaAK/NxP8z17axOTthVO9ngkfGtGvwFFKORmZ4WhmZg6WakJZQGqRyEzlXkDLE3Ftz4nCcY
o46mNChj1QItPGXPky1iHLDyEnrtTUQr3d+6k2yVNq/bcv1WsJCRVcpi0GQhBiqtHRofpdDyB0sK
rBmsDbLTP3Vf58oK7nhtZu8e7IOpXuAyzlRWhMjQaIWedKeBz3e4jZ3kttohRiD3wU5FGbFwBF+k
I9wPd9MNj5Z93Z79OhQsN5EszigMDyF10ngVxlqbh1HgmMx/sWcGantV0Ckh+vn94Al+VhUoUKE3
WMVrLvMew3wKdOegH9iO3fSpVjjBPd2qj0t6BWR8LQl8PTIpYIQa/oZ8EhVHNCy9lq0xRJgS8cYD
/MseXgEZ00KSNpt1WpJdufRdJLuEoKNFl9hohY7uDt/ScwBf2z7px8Ib9lyu0fUDc4VnDE8Jelhw
mwNeyK3ykLnRUQ3wpjUeZczGA3vx63RT42WL18DLW2bGALXtoFfNTIOM4rsERic8Q4dfi1lymuCe
tJxAkCcjY4LCuZVzjdaHS3WFys79NIi2kn9XTV7N8fqJuC4mY31aDaNoctQ748pGHmrpq2hWz1km
cYw3D4WxNqmSR9pEt6w2d37+lohe8lcpUeMqCGNYBMXXh1wDRD7fC+mTZN6XvPZxjhQslYjR6F3V
CNiUWT+W5n1TWjG3NIez8SyPSCD2c4GaYfQehL0Td/puaqY3uR9vIlX6/Dce9deKKYzd0IMMGXFa
TdKKI6x/ZifoZ9GGpznP/9v2s6QiutEIo4i8vB2khyF/09NzzBt4ytsbxijETSeGcg6ISenPUj3f
dJ28F/jsC7z9od+xuGq0g4o5vANwhD05Zi5eNcFba7rBBfldJ7inNbcBWhIO21u1Kp0pIxBHGR2a
3xjlDmVSisSHVsSxcaiS9s7oZZeUgv2fYNjkq4IrjJgQwCTKrjfvR8MZO07UuLp+V0nYvOvUmZnW
02crQSycXH6LwgyEtpfQ5yUI1y+FCyRGvYcR73+iiZ1qXNrI1/3AqEQQFCQX3xE7zNSixEnRp7fw
wbdqe9j7Dcctc/bMZLzkrAyyqsX0JGefYoE4DSpxJV7+fz3aWEjJ6L2Rz8OQTUARd5SvJzrqruqM
9j/Bhun8VfnAAo5Rf70ocZ3JkLrO9X1ok/yUo9gr/2/azqZe8yhUNEWgO1fcBHj4aR6q/ue2pq+G
+As5GLcHDiiMyqAP+Wa1N5uD0t4Pyrew9WpuFQlPDRjXZ+ZZZFYihEk1AW8Kiqs3iqsqxX88uoyF
0KuiVLIKAo0YCtroptUIqVXUI0ept4+vLoq/m7+5b0uxe38LQtVhq9+2Anh3bs3gP0mji0wMPRRk
TKIOi6YY+6h/VNrT7H/f1oDtfdFFxjyYs1n6QQ9D1FXf5OKUks9B+zeZtl9KpouMBZj8wewCuljN
6DT+j4S48cTx4TwpmOOftSUx8hLbLoARciyDPdol7NSI3e3Foj/z4YqxkIR+xsLrhbUv+wWhVls/
1Nmtn3Lamah2bv0+VbvF75fK0Cl9Rk88wipUGijxYCWxaGn9XU5ux/kgF+1/VDHGApQDOrYqGSsn
z3dBrVolZj80nDI1era3xGLOvphUQlzGWDZ5rtyx+YQslzVXTyQU0ZtvJx3P5fDwGCMQG3PsZyOW
EaU2NggH7FQVHyv0J2dVaZfDDJYVceKoxroGagSvRzJmZWjMOgZa+b8eK6l8nZUvfXZsqk/b2seD
YJZxiGN/7k2aaUJ5ZtJaaI0lbcjRh/WUtXkVhFm82ezkZEyAQoll35O4n1qrds1dBeY7Xkv1+oH6
BcYmIqbWJ0MvAiwGdWXgpcHn7SVbt9NotzdVke4Mc2CTFsmymvawTKD6ju+y5pgkT5XOCebWpbii
MMdWMqUOcxvpGSpQDxDqu0bn9X+vO+orBKNeM0aTxiAtQhTVPVXEy2IkM9Wj6L9VFc+3ravZFYpR
s0DOeyWht5RKj23BOPYlygEi3qTz9cybeYVh9Axl5SaGEQBmvjNK278UZ2InR98JduKdpIGAzAIt
9lF63VaI1UARM2hUZIJ1ApIOxhlVYYzzL9Y4RLfVMx23KL5Gp8krzy0aBXzujWVNNRQJVsGUUQYg
s0TNvaYnXd332DfpMAunROD41g/EdPQVRMH0F11DGK2AY+93l9GHYVz1ykDTbPUhO7aY5CDZtRUf
Q06t1fvrEWvFl0hU1IVzCjOwOXUykAq3BMG3sjernY5WqrvIxfUfVeqpk9npy4BGhMwp0H6OcZav
ApIDicsb77BqpBSFGJoG+mlwgDBSh6lA5nrMaOvFkIKbOTpmGBAs1WC7ptU4vHTt6i4u4BjRc5B6
iGoMuCk2XvtovkWzuLOtmPKaqVqKxJiqQCylTuyA0R3zAzmDyhGz0HJHtHPwDVJeudyhxL7fwrNy
EfF+OH0WdgUGhPL2mScrY8wMfzQQFKaIQVAlb36Pee9OvN9nLFkhteqoo14PSRBg+BVuwD0nOueq
B2PCmhzFYO8YBKVaw044t5Z6VxxkPHz6UN/tneMJxBiyKpimbNAhUCHdieSryWMhW80zLzSDbY0x
dKPMlAIAA0Y0GmB66FQLpjk5gg3Pjp/pVMjkTriPXcwMusGzMufgr/mDJTxzCZGkqQ9G1BjAu30f
KzcSWivglbJwlN9gbiFGEcWwLjkitfGmzgbU4iMSlWVHzFJve7d4SIzlqEskFgk9ZrM+4OX4TR4L
Rx0ClN1ySh55y0bVZmEuKyLmSaMBSBR307jPpScy/tiWZdWHLreGfsMCA1PBaiLnwIjQ0p9hykTi
oqnfVUBYiNxO+NacKliI7Os2LFXoD47gag0NxkJknRB2XQnU9NAepJsWjHgErSA8mvH3uuotHMZS
CG3fKQm1upWLnM4uO0uC14MSymtsEls+BsgWtIYP47LyY/mcoZ3yvjuo+z9nj3/3sQuBGXMSzsUg
ajLMVRQRazBdP0cvms7Rl/dqoC1xGTtSV6ZARrqZyl3zTEdhxq+NTec5yI/kzjDfKyPRLeJknBCC
cyLYbGfXSzEZZOBmEZghzciOtOwtDhtr0rPDtubwZGTTnkYSZXlNbeWQomANTA0WTsY+2/W2hEYs
f09tNJ0Zz+uV5thottTUaLOpbnvgqnjCbsVLb9rbkvEAGLMyqVpHpBoAQhHbdVPsQ1Hl7NPaFWBx
2NkRWoFP5kwaACGK+ymbLFJGlOzE7nWwAkocM8kDYyxL3JZFI0gAy5UTKd9E6TRpL63yGnL7RTh2
ks1yVuNEpjkF0mjMD0GTOCJB/Usmce5oPBjGmOhTZVRg86deLLVrRKXql4TwJkPzQBhDEWmiMioG
XKU2G4lFGsVJeu2xiHh1rKu7gxst6oEM8LqyLEwxmLIMRYW77M3ZqbMRxaU/6zo8pEV6lsaJEwCs
3zEWcIx3brt87MBYhPD3SPsfpL1+xtBO3M54FWzrt7MFEnOM2qqpjcangnmzp3tgfQLBmXZLUB6E
eZ2eyHleXpeMiCZKgxQJlbiMzU39bi4q/L+dTXd95xpmbrehYwTYvPRJ1l+j8tDzsmGr7vOKyRYh
mz6m10g9MAfIKVTaXp/9ylIr8SYSlSdZyPZSJ0ODuk/bJoqHy8RxEdhqUl+mBWYYwE7H9P7/DeBe
ZapTFvIx2hL6fqbNDXBqL4ZPfiNHzL5y6n10QomqcpQdPmvzqvVdQDJqUyRyq6sdICX1W9O+Zoq7
vXRcmZhgTouaIRVprVx8mr3pOXVix3Qxte5EyfSzO/3Aq73iSUQtzSKyE6c0a7oQgMVY2OKQH/p4
5iSbeRBMGNcmaaBrExYt7Xdm/yX1f24v2qoxJLquoxrBFHW2aBLlmQWas/D7WlFaY5bbAwktnVdn
tCqFLmE2q6HBHrL1fW3a9EGOs21ndWMRH7wLQbv7C0EWEMzmD4Mhjhkte4/ymx7hmHHXRRx3uxoY
oeQYg7RMw4QgjHsKEjPvBvAi2eJl/oyURn9ScN3PbP8UnKbP+nHEkGTK8cgrgFtbPoS3yKCYii6L
bPooiYo0DoYQm5TfDclNqz5urx3v95m1q02Qxct0rK6iJqcuHY8YAWX9OYQmyaJh6oYI9hnGrjVJ
KcQmHdQaD6aXR9lO6TnHf81yLhEYi6ZHRYCaECBUZXMbHsL6WImS/TKDmXkS79XodVsgGiWwF4El
HGPN8lQw84jCJfROU53Tzi6lcy6JDiYdmeN+G23tmBIFyXFMa1MByyxflDdTocWIWbKkuSnKzJLl
3p3T2v5vMMwaBnLhx2hWQNrHMMAWC08QfipCzjFaW7mlLMzKCa2v1/0MkKKu7SZE4ctTW9+O0hsa
1q2xN/5C85ZwjHKnM+bmlBPuhWWzl8LXnrxsr9lqHmsJwHiBosGNIkqxN4Mt3ElOdqTXwSiyZC91
uxdee8+6JtA2TMSUispektSgi3WZXs7KMbHn2VOG2c60p22Z1gwCQdv+/4EwW6T3mJoYqgBBQCa4
gtjpYLvXdHcb5V9W7grDbE2X60Ya9Qiwaid9LL3g2B5p6wNNDuc2b7oxb+Ho3xfOuk3roTaoTHFx
J047Jb8R/nTkIU1BLJeNcda6PhW4egGiy5/T7uAbqeXz3ul5W8P4oGnshtwcoM5ZcCnk0DJ5XcC8
dWKuR+FszGOlQIhUa6x5ftDn3KqMv7joLVeKGvPFZgRKGgZ5gZ2XwsZWW9EpasHpkpSnYdvCoGXt
d5yxRC4jpDjRZOnfNA9kVxfhTBzhdr7ou/qBNrEK3zlqTY0x6xquwoG063fQeCoETaP3hukY7bvb
0TJt7RLuMWTY4bXXcI6QxlaGyDlGGWfUHMiXGIm+ZhfcgpfZnd0WA7t5LyzSmo9dSsbYBXMMoimi
kjUgP5qd4EbbhwcD/BGJ276oj4M3OdqT/zmwwyNvuBNvJxlbkciTAEZoCFpK95F0M4j3VfzI2Tie
ePQbFlo5mHI3FjQ/pH3q3PGEUWgO+BDu6xfjRB/M6JIabuGFbnMTfeVgU9e6pTSM7SBmSuqhxdIO
R7IbD/PeeKSVceBRt8U99wpPf20LjbEiiY78h0Lz3sHb4NLx3smu2qEsHVPI9At9msTgAE/iHAze
FjKWJa2SCL1vMF1i/j1KDykdYC44nHWkX74lGWNZOkmoTWGCZMYTZhyDyyfbxS+CS07x1/ksYcgb
7VCJn8aOE6F9GNr6u/HX3rMYC+VpkqaM4ggbmJ6a5+DtH0IA3Q0O4VfxuwZiAHFPZ3FXL+KXbZE5
y/rerrsAzjSMO+lmSCwZ+2Q8CuJtyaMkoYdrY1HfrdACwpdSPyT0MaHLjnVyHNTDtgi832fsSpYb
eEKosHZlcB7zmzzk8NnylojiL75/Uqr/ZZYVMB4KpTPJkRXzStR5QjDWowoDXA9pgCFFmaWWAe6g
r9vLxBODsRFaAdoZjdoIcO0X0k2uY5a8uw2x2gBIUAiBqxquGQZbIjWZWSAFBe6avWfsxEv29k4P
5Mxgv8x/Bpktuf1t5PGCs9Uc3xKWsQ2aMEtjlwI2PkwuxjKiFzbBgxW/o3z1Er9EYgzEPGqNnMUR
DO1l/Ja9tYf2rrLpI23nwGsekf5SPXITebxBDfR3P56hXwvLVlGFYpsFTQAJa1myh2S2BNPz9a96
vJvNY+p/SodHzlauq8sVkYlDdHCiJ0MDxMYdURxkNbsar8K3/VE5Zo+yFTnomxss3kv76nvnYoEJ
c4mMwqkvzA6w7WdDs6bUgkl0kt18rgqr85RL+lCgSI034XPd7l+FZUxIPY1qRKiwWm6gScT0khy9
KAJMitE8BugP3F5c3toyFkVUBE30MQnWHtGPkhuXaL7Xwk/bGOsG5SoS/YaF1UITyqzXEUSShU/Z
fG5DnstajzmuAIw9KeepUpQSR2E6wlM61Y/eiuzp22wTT9w3PFJU3g4xMccEnpVILCGOmcR2UF5U
5VFQUYyk7FTCuV5wdZAxJ73hh0lTAUvHMy0qdPAIXeEZOjig9AhjZlu0TvOSdKsv4Uu9ZwyL3BNz
SkZg0sZ60S2OAmabTZfOpQYNFTSudA7PlDknRAmWeifs1Jv8lkdo+S8Xgl97qjM3nrrOp3GY8BXa
nQG+nmqnOjPGcdCR8bnNe7Hl2DSdsTBpHKu6VkCBKAESas1AgCS5mCq72z4Iq5n9xdLqjEkJusCP
9Aqn7b09ZgQfc7RLLcMK98OpttLjtP+bmtclImNO1NgHkUYNyUJ0DJBLyJuAtmo/VJQaEt0gSIgy
Z3vGOIcqMpE0CtLGGrLnSG5RVnPYXrfVKH8BwpxvY0ryoIkRcCtZb2ftc1YNYDe5Dzse+yhPGuZo
1+MYJch8QOla0yLJS0xSR0o5WkB/5IMDXUjDnOkpq6O4brBkkp96GOjsiIVx28+9XfqTVaS859v1
QGGBx5znOZpTXdWB14H4YFef/B1oVZ3+Jt8P34LdiNG7mUdb6Hz3P+0a27k5jAEypD1wY+SPOlAU
CHDdyo+BV861HupdBWTbN+OpS/yO3scwKcue3MaqP/UtkhX5T+MbbTgLnHCX7wiv8J+jlWwr55yj
+Wei6zpVZNeWr0YEjoT4NJne9jquNtWRhXzMGR66JsmNGvLVXnSuXMmTTuQieZiwmhwJajXrF3S5
zfYM25w5/wjMpR/nCcvECcOYGuE4QtjW8S9oO0f9bXGboBAW80EwAzP5XNylXFbj1cABz1QoZwZx
I1iNfg8cJkmqIlgYnBQRAzXIfhQ4T/LrUl0BGKnycNSGNimQhMQ7QVeelOK5ku6buv6bKGshCGMl
E5DiNx29FxqDYIXyt0BtQIL5fVtP1l3mAoVKu4izejjtps+AQs/BDKb6HDNwbNXBQPh9gNdQh4NH
DdVHQ3ZdPcZa9mQGYW4OPD+xlG/g9tzXTn4AP6+DjP4OYyPVu/A8nHrUunMJPNYt9RWbMaKlGeBa
QK+QjVuCvz3ZU/4f/zR9+98IjB1/qAIPkrGjUzjEqBIFpJR6k/BDL34IwTfOktKo5t+XlLB53rSP
M7+kSyqb5SkxQS1REwfTeU/dJJ8SnPCo8K2OhJ7gE0765V/M6P8tKR6Hf1efkDTVXFPsxCqeg4f2
vkNCFFdKR7fDc/zg3/RnfrH7auT1S2cRQfwO6gd1MI0xQOshdQfJa+bOiozCkovLmAdWU/Zeq3FO
/fZGErZFsDfCqJcJNSsgZEyKt04NrUrZb28lD4QxLWqGET0RFUyNj4bhlMa5iTmOgQdB/74476SI
lKShz04oMbaEqsWjam4ZPI6H9TvIYosYsxLOUj7PCWC6EhcsSYFpoZNhh3vtS4EDlx3+v0LlbeNC
RMa4gONIBeEJUI1b8049+jstQBo0A3FnsgsEzKAYnPCmO7Vnec+7AW17BSIytqUioSSN1CtExbOk
PneRbgexasl5bm/ryAfPLqP6ApGzCuo3AwOw2IYdcHDhzMmmiQmfwmda5yO/SpFF57UYjhFaRWxp
O9GJ3SzC/HnKkoWnWY7X+HDde/8GnRY0oMEbxIGMWTNLIoQJiJNtJbUllMh+Vo+gR0XzB+r+dwl9
Ar4Itnabv+Fxy5nwMkITz7nNs+j0PCwt3z+foSr4h5FGhK1JSUczMowIS1EYn3P5tSv+8Dyyv89s
ai/lotoJxLQjBFJJ+IyJj5avP25vKE8IZi3TuDLi0sdadnFvHokUtIdZDnmt+h8s9T+y0FVSkDwR
WbWRmzaU5wlrhdzm4CSmTUa7PRA79uqXyhkKSxHvaF4sTBxeUP/hCstiM9ZgzqZZrxQD++QGZzrB
O76rMQWUEviiZMie9rxMAOsh3gGRw0XRu465hGzRUOXXkx8EVD/j+l71dUsQZlujvMvV6Aw1JpWX
taUMvDvnuqALXLrXC+uKnoNBEQII2viubAuW+QKyFpt8MnKMww6+5+6w1zjqwxoeVlTGoPuxouR+
C0gxqz9ptfBSSmCxGg0RrdgJx/awzoPFYvZRGMN6jgosa5tqz6FqlhZK5U+oT+U423VlXawjY8hV
sxWHoFNMNFa0TnyP6d6u8BAdox2x4jPxEmd4CV1upoVNCbLiMcc9FIhsVhlQNXBhxr2tOMExwvM1
av7BjMrt2fvAJcviMSd/7hptosSsdlAlGI4sVsSexfkFZi20m6gO3EpPELXVku4ZU164RUzKn6I+
El75NI3SPtjR63KrTN6skgotmGToUAye68z1DyBdO4CEE7dgnsleUyECjko4ZxnhImECRm3SWjGg
nkOLvmTKq5w/SuWPbYP64TWSrusSg4kPc9R1Bj320m4mqzlOdn0Qn2JHsJtvwy7bSV/oSB1wRT9N
e5nH0sXmaVho5vaJgZtKUORQIX2urUw5RGplSd2DLOyq7LIt5trBX0rJ2Bq8F+l6kOow5NOImL8a
L3Ua/j/SrmzHcV3XfpEBWx5kv3qIk1RSc1UPL0YP1Z7n2V9/l2rf0+VWfKKz9wYa6IcARVMiKYoi
1zp2RVLYXSeMbOzDeRNZS+PCDO0JII9UKDYSYMMC0M3Ql1tJz7x2lg9W0Z3lKI+c0EBFkqYYrm0O
bTK72Tz9uK71RQM+v8JcDDKkoaLpEAZw0tED50BzVzq509nyD+kXQZeJIpwDF6nOBSOpRldILMFk
NR/Ftunz6E3PyyfNTXJ3dM3ABoemd11JkZNwgSgrWinUM/hjoaROOOtnvFS4KDPurosRriUXgKoS
9JZpDzlNLj/2S/KSjU3oBHRy61o+W2VzomSxlbw4Lka1l1Vc1+tlD05jweDQtr4GEO4BgMowJ/88
NuVIDztrCZBnxeRYUuJZSeSntWiCWSSGiwsKzVssogZ1q3NSu0X7KxdeiLfOEFbY/o8qXACYkzIs
9A4yrCcGkoti/eB1KLQBEWFXACfJvb6FIpW4IBBJfVWOjYTkkXxpaj+w7uLGvy7iYu77L4/7UIl9
wyqpWUDi2XYtZGSn5D7fZ4q9nPrHbBe57ZcOs40svwf6j2sdZPtbZWt4m1C87jzeKH+X6Y//Es73
6yhrGpAM40uGGbxY+7S9k0HCmQFz8brOmwmIgcqCSgyKuUqL84yumI2yBD06SkWzh2MZGHL6PrmL
3B6TAhgFbOzmqzJ4orx1czt/i7X4Uk6fKGNaWDi56uqWdveAPdUmwVDFxdX8fRFXMjhnQ8kmCBN2
Ok4S6I9Ut/Qbcwce9B+BDfIj4J6yajA9CBZUpBnne7qSL1LFFjQ6GMfymPvdfXikt5rNCDXiBBcP
axRXGzdDN9gvDXSOA3/C4EJ3pmatkcg4I9Ua05yg8ruZcuxfG9vsSspI9UTNHNt6UgAEGYQ1xHL+
P8QI3nWHw4LqauIYUZOBbduk9oCyv319TZlvXxzJVNY1gMfoROZrb1KYqXWXIdQY8fjVCs3bpBTx
A1yUh9+NZSWD2zaZdrMWhrgBR2B0fGQVfMmbf46fF695+B8y4s39WonjVi9pZ6vrCFZvdNICqLxs
CKzGxJsX9GAplu3CoT+vLyI7Sq8tIhdA5b5I5LyEN8QoUAzebD11xUNtoDitf6GjoBVr836IgGJR
HBGWDFbWP0OptqjELMuWhZXkOdwzrP0KeCQa6JcRURzxWDH7g5fq/RbIv4jnsxEZkwyBjGtcvUn9
vxqL/tHVaaUY/xheLXUuLTEyCeJPrmSPLyXuvdJZ8hNPOvxraZxVzhZoF0udLeMvEw+Tyj518FqI
EgaKCZJwNHs7TfrYNR7Lhcbo0GtNiItfrTvwvu5SX36Kzz32rX/KfBH29XaEplRTiA6oLqpyUata
ErTiyjjm2Iz95BpOfiQvsWe4mY06DViWXFm2Ragq20feSiqXdDJc1q7E9BekKjvWQIFONHv6briB
YrOpd1y4z4Uvipebt5iVVM4j+kBL4gGgPo7a6e3XvmrV1NZahcAhmiBC5tSEtYiXnq3fpVP8Xl/+
uhtW0ZAFcE7H1G5y3BGt4MtoPZY6MLiF5drtIP0hiztt9SYdjTRD2S00kCfp0Y00pvfXQ5hgCTXO
GwiN0qRJ4HszmZwA0CtVDE3qfdCIYGcvEJb+Og4+tOHicxDJsVlRWGbtWXcLOBIytBg3uT2+tk7i
NjfU6eb3ZJdN0IagCnzs/P5Gfryu8OYZa1JMAwJ963K4PAZS+kBYWVYNvqXJfaz/DDrBmm4ffCsZ
3KKCUaru5BaHK3lgXBCZu3xK0XYzuox6XeR7mwpZGpid4PNA5uOcIFiibFRwN3IKcrLS53S5bVJB
SW3TSD5E8BA9jdRV2sTqLt1cO7T9VI24ysp3dJLt65uzvXIrSZzFJ1FcwOSxcqNDGptFZ0YSYv5Q
kVbG6Aq7Lk6wdDwuj5Gj9XFm+Zas+Lr5HJr7mT78OxG80ZdaDpgX7E5avmbjGwBIm0FQgbtAUHp3
rNWicWmIgRhIaYQw2Hr5N+p2wNZC/94nGuAtJT2NLrIDP3kLn1kLHd51Dtc13AxSK+lskVc3PIli
LLkakCb3ZrnsMdXd3UdUaQRK/hfLwAgspvd0E/L+FJNWYxJ2oYy98g2f3Y3VR+ZRDI1NPK+zrdOH
MO6uSOdep0mEXQvmh6F5zYv99TXbzKysj7/PHdJqn8lDM6msKtQdUsDadV60b3zRxWnzuc9YyeGO
5WyWgAjIisTJYTlZqO25+mcVzEXGF2yXGz123oLqV4ZpOxtGcg53lkDR7cjxoSgXnIZJ6a1QwQdo
eGCIuuAmzOXXcpnOsSzCkNx25t+ieOCJUmmkNs4hqsb4bVznSMIrQHll/yREAauYnR46njDfE76V
vadGlBbINxDcO+1bPSWtG9ToxlXn4EdXFJatZBkQy6TGsNu5jvY9kRa7S4zQUSu1EnjFls4UuB4y
RttBKc4z3kpaKRl1N2N5SeultHWpKd2Uigh2erMovpbDHWhKZ02TvsDHlcbrGre8BSa+a7ogfV8e
W3dx6LH/PLw/x4lbZUU6chE0n+MW9Bg4EoL6Z5V+toBSUCyCTd1K6vAijZcFVaa4EnMySiL1bZLA
H9FB4YBvzp67nTLGdtpHXi59v+78m083DC5TNglomy6gI/CU2k36gHitgM45eKDmrjPxGtY+ddKT
ZL3Jiz3Pbq8LXHF7E1diuaA2zYmqFwXL0R8w/bxDc2bc4ulfQVs1OhwS17CnGeU3Hcgt/8uD1VYo
WGvNxbxRjbVAB9O0E/8af0Xn2pPBgsTqKuZo50A3cBUHrUZoMv8H55PFGHo0/AMOABeC2iinpGcH
xzjj4qybbieynosZHHYAW6ZhYGLVBAWYzoXZTk4tzODguBidGe/iyk2FgM5GAUSjMFtruBbE6TKl
PXheOwgyitkeDK/Di/RS/Qo6InCITRsFfK1sGoB3vWyzlrIak3H9gsgSeOzWOuxnXOgckKc9Vr7o
jX/L/dbCOMsMlyps4g51FLz62RFaP8IXw3o0TTR+JJ1As61wspbFmWE9j13Ys0e2sgSndflitA9C
1JZtGapOUMUDnR6PZabgkph1TMZizg+xOb6QOvZD/e+yobybnfUhhn3G6iTKWqnLp3HCibc0u2wB
mlkg76pENJck0obbnUbP4jYO4LhLjWb4cPbTsXZzORPEp20jMCzdVNCYZBlcDCY0XNQ0ZBXJuXLV
4rMyFXZuBbYpz/ZIBJjtm+mkBTH/kcblzKOkLpXBTC6LbXVXuIsduOSnZteH6hjuhD0JLALwVYO1
OG6rcoBN9CCsZxFCOyputov9/KSCI5DlYfl956OX2dP8eCdCvdjKZNeCuc0LCDBwBlaYKc2bUDnR
5Mf1w2wjIqky0g8gkJto5+KbuZZAI2EM/DFMVn7PsFPT2Oxo6lFdBH6yochaEN/cr7SK1JsUAWkE
bIwiKXagCwqsAlX4h8Qpt8Iw7mESXfQS0UcDNM0BaKelIBSEoA1L/0MV8qffjvMyElyREFtBNyiT
zzP1y/Y5kjD4Oj9e3x7RqnFONeaDPpUaEsSk/JJKb60IdW2rvAldAKgio/SAshcXTqfZivosxaLN
xxnz8NluuNEfldsRJG2NH72JKu5b5U2IQvsHumhR7uA70axJmUMlYkcFBkua9xa0+Kyew2dWvsXl
FtP3olmt7TX8EMm5kKInQWPGEKkuk78kik+H8u/nKH9oxa2i1IzEqDVE8ioZbDPP7UgWBDyRElyK
kmtF17c52ydgmMen7O9SweMs+kMDLjPRQkLR1QwNJs1qMXIwhLgT6VkbPF036G0n/b0ZF28SRTNn
BpPTlXfhdDbnwdHTw1DP7nU5WwnQWqGLRwkqV4YOCGJQgBUHul/2ym2LFJW9b0Yv12UJ9oYf0kv6
YNDnEHtjDnfVcpZ1UWPRf/HSj1XjwkBh6pXaW8iBGcBfvE+92jFd4NVJZ+amgTOLQtwF4Mm7PSia
olLglpkm/75YS01k1sv4fr5K+94j7Y69oJruuJO/ZCjzyq7+VmHEGcS44oeBjZQFjaof0rkIq8ly
V8fGAGts0JsC3o3Wqm9bmn27vnFbWcQfcrh1nZo4LUiDQ6n4XKC/AfMLd8Un0tvaD4B77xcRFpxI
LWZIq4SvCGIlTRUsahXeLNbNnJ4STVC73vSv1cpxiYqSlIqG6U3ECWM5ZSXS8bTxlEbxFCrqkxBp
w8XVeYqpEZbIkivtZwQC7ehlKQUbJBLBxVVLqzQaMSfGwKgdhr9MPNSGyuJcNwORFC62ygmhcZbg
kLVa3V7Gn2kzouITC6Rsvf+C2kNB276FDkW0zv+5+2qT1KVhsCvZV0aeYLxNeJLtjmC1up1PnVP4
Qi/eDEwfEvm3Lj0Aq9EYwd4aM8FkzFcThBjXl25bAiIEIz0khHJLNwRoUi0oJJAhsyv0/JVP1wVs
uyj+8H8kcKsWWvM4lDiUkKBIT6xuLDnBrgKtQA5MGVELjkAd/qGk7LNEB7kQ7jBqjiGcxCNEiNPD
Ygp3lYAZ/FaIr/lFYStPlC1Z485O8lPzpj1KuJhfQnWfNd1mIrtjDbzXBHLBNF8sjfVUs87m0eue
l712PyO9G15ElZqth4w/VGOqr+JbS1QAKYaICMVnYOsOjG3Y0b8zNKn300oGPhbj/M0AtkSwe6L5
ws28fLWyXHgdNLnoVAunRlEf4M191uyW9tRP9y3u1gKz3IwZK1ns95WqRQC4gZIgMkVKEd7OWv11
yEbipOmS2bHVG7dZ1cv2ome1kypz7EhzUYEQqZ93C42ynR7Q0KZtE90sqpD6efPbUNhWGIwhSAu5
RzjSNGprxdhwo8X9pH4Jk8AZUkHb5qarqGisUk2oKb/nX6sF6KYwC3uCaEZTFDwnLUp2tFH/LsXg
exqyksLZLjpPyQKKD5wxOjoTssaryEPciEYbRLpwdtujbVsNWySl4Ne1aXa2ahH0+nY6ulKEt81W
SWlaYLmitjmSVv+u5ImjWsG56VQnMPMHPZ7vlR7JqaU9WbTwr9vrtkl87BZnrkPcBQGtoaHUa17b
9V4mdbtBV0VuwVbqItas1ORygiU0QinLe5xxOEnBz6Z5wHNzi9n5ayzNTByR04v2jksR1DDWrbxC
OJ2kxjOM9NATUQ1GtHjcISeNUgqeU+yd2Z/KHPhFQDrFUM/1HdrOuFdLxx10dRA3YzCxmxGY7TBK
6AVfghPdLXvqWOeZ4ZjsLAzUgTrdrf9BN6EKHrv/OPN7YF85s5nVySijFuCAbBMzhWB7Ar9N2bvX
VdyMzyspXFyKksDooxxxyRxyW6GP49zYcyKB1fq16krBego2jXCRQ5rCKFt6CJOLmxqs8+REg/11
fbZFIDEBwRaKJ3zyM2OYBVChrEws38vDodS81Hq4LmLbuj9EcEZRxTXQ9wskJEmIIJuHN5LWCJpD
tksy6m8ZfNIzNkGqEXYl186gH+lfVZzXw415Wnw2xU3cyLMO/2ASCAb3IZMzhU41hzaoUHbMlHsc
jMF4k+ifri/d9qV5JYOzgCWq+35mj+ctEDDmW+BPYFYk2Km+5AOfuLNFdSaBOZjcKZIVZm9N6PNx
Jj3BK/Kz3n3LTcHMvUgGd4zMWgOC4gX2MKB8Qj61g29qgjKqSAT7fRULMpIUxBxRzQh76UiK7k6d
Sj8eLEH+sL09Gl6ndIyl6pR/7+/VIg9S9ixBn0xfObHtwVhNZsuYXGYwyKIa/qZeK3m8ydVKk04V
lk6KTTueWkcuAcPZC+7fzCEvDkBNl0HeiMdK5V3r1eoFWpAlAbuxJgCZaNHBDJAvkIOIumA348JK
DGcHUpkViY5BcGdKX0ryagonhtlqXNODs4LcNOKGvD82V4sXzOUOz8+7JpudoXGGIHFig3i6Ao5s
Ygn8lp2m1yRzKYQ+5ri2lgjci6LtWv0mabwsru04G2y1CnE/F/HxidaSyyD00CBGnCL+xfGDGp7N
XhBgNw2PjQVRHZMIGJP706EsrZvnkb0mBg1oUdO7GOGhT0TjMdth/EMMf9nHdslzo7AK8dH6gemm
R8Vm9y71a/aK4Y4b6yh+993OWVYyOZ/qC5KArBQ3rhEUqQqYiw76TelPGLn29BRFQutY4vgwb0O3
vhOPk25XVFbiuQiPU6vTa4klZpPd/UBTI1wOCJqSQ1W//4xXmV002SLXE2ynxoX5YIymsmWuh242
gJBYx87MbsKSCJKL7fhoWAghOgZ2MLn/p9mEaoIQSeEHzVK6o0JukR2+dIH6EufDmx7rLuDK3ypZ
y2xc7ndg59hleraTp1RwHmxfXVYfwsUay5gkSWeZFEMJ6g6SHR/Dc34gbnknAtLYrvasZHFhpwMl
y5gE8MVpRz/nKI2oYFdSAECN5jZh+6hQMy7ULLPeLLWBYM3a+AaMeQMMtfEmb7hNHhTBwbAZZVaa
cVFmMRQlmNijYS0NDrLTvTKau+sZz7ZlflgMd08BKL4VVuyNSC9a18wO5QiGL/3bdSFCu+TC2Zgv
iRyY8HntzBo50/dOMvlO91UnAcSBKKti63JxHPxeN8pPxQXjUg7WBB8vFuPHLOm7SZt/SPpYuSRQ
vKwvFMHFQSSQi2kWCDj1NIRAC8Nju1JWO0cPVTyG6mnlgo5wZlBLoX99VTeFUox84BlOU2QeI7fB
qqqhDh+L59LTZnWPx/qdic4qi5YPcl4LjqStjid0yn3I45QEfzYK6zH8LE2ftOxVm6Ba7wY6qJnJ
cZq+AP3EptbrdSU3XWAllA/Xk2ouIetJSmvFL0Jzl5qKd13EpgusRHBBs9LpUAys1jnmyUkzm6Na
A3E3b/+Jp63EcCGREW4VeoEyh9ICHR9td7mZu2omCUxRpA37fZVMYvillXvWIJQAMK3VPoUW/kMb
8PU1Y1HuwsNWyrDfV1LMaM5VLUAFZbQA2zoMdm3sw26Pa69AkMjI2e8rQfrclFSaoU6UJ/dKoiAD
x1RADCjJIfAVXRLYwnakWinGxcPAbPRCYWU9aY/R6H3t584P9YE9XbIqtOjtQLRZXFzU9Al9NBWk
FQ2axcCTpy0KKww/X98tkevyL+hZvcxTxExcvQP6mQ009E+IvV5zFiU623ZhsbZLU6EXXPQLyQ2U
kZG3hsXbYO3Z0EiohbbUixLw7Y3C0LyMXAe9Yypn5605jRUaA1ANQEvIUDIOXT/2td7OgCHFhghF
ecbWXuEhTlapSlAi51+3rbLLaNnB5FX9R6J9G8dPFobrrm/U1vIpCqpqOtEMVZE5pdAuWOazDBlL
AXoCfXJmuXzGnOR+6LrddVHvxSzehdeyOBdurUQaK2Z78wOpnPh2cdHseQNSIWA6Ju5kywcdV1G8
Qjzox/FQgZBbFaQ3m5nb+hM454Zvz7rJWtmjU/eZAclMN8EOZFAWKO/FmPKbG7haXM61kzhZWh2J
AZrK78nw0Fv7bny4vqhbM5HqWiPOobvK6DGMCBmtpwFtrb+t/fiNATCDXdShD0h3bAMVblHrhUC1
d/9fRcl4IZlcVRBbSreSeh7aXSI6iDcdbqUa/3hTpuhrn2uWw2HOGu9zT8Yhu8H5jyfIBBzO8SfB
UrJj94p9vhvPSqfcbOSFpuyIcdjoYO7l5+zT4CwgDSyfJFcSwRwQgTwuDeiC+P/Ng4E5EQeolGfA
ztqMCXze/4MBqrWdvN9SV8r1RToNhCmnyP3eyhdf0qjgDiaIJe93/5WIGM2nIVIbOBd9bMyHlPoE
hIjD6/VtYgZ9bZe4KBJJU1V0AxSJyFume0kyO0V1S4b7eL4dcakeRFdc0TZxMWNpqxLMISxmHKrD
6C/72MEIjA8j9MTDglvZ59rmuZDRDEo/DMAYwBCkeVZl46DIg399AUUiuIghqchvFvYAHZqFK+tg
XGlEty+BCP6lxjJJloUx9kg+LifF1j9FbvGJnhn9Znpn5naBbrDrSomCxfuQ2tr44mgk4QKtlrsY
7D69n5/122CfvY4nILDeiC7KgvjHP9zEM16tQY4Gd0r0OLSzpktDu45yHazvPRUBPG1KI2h+Bsuo
YqCb/M+cVB00M7PYeH/YxR4p58Mw999ItwhcSySGecJqDdHzQSRp6HBeJeOOxtaOBNqhjlRBnNg+
hVfqcIGvVg0KoilcTEZn9ORv2Cs/PckMHCHzJPefdCcrK2nMWFdajZHaqTB6bNVUeUAFvUMrgCBG
8PYODB5URvCKg4YZILjy8+1yV9ShPpqDmxY3qn62/u7UAv/3uQVr62qptKIY3ZbUXqTvp4ba1nQ0
gJxchD+vexIfxf+ShQsJJmApueipzNQ2i4JmGl28J1p2W2Q3UWweowx9X4EQrnFz4dBgbWJ2SlEU
Hm0kqvJqyaNqdCWUmwfjrI0iJpiLivO7Ph8i+JtI27QNocU8uoQds7MHuoWb3Km84DmzgRO3Cz6J
e3wEavFtvSEZh2kkWMO8nO0iPwzq8/VNunAhXivOVUlPc3RKxIAKPTJ8kQX4IpVHUd36XybYhWvI
2V8/Bq1iTLBvY3aie7rLHxiJqma3J7O3zTvTVr3KF2JpCZVky7zy3C5vtLhfsIwtxvgWt3XKl2Y/
OBZK5tmb6GZ8cYL8taQM0sTEsKvOY5pIUzvHy9iMbu/MTnYPgpjbGMlf/cxgJgNP9Lh8MSnJy+OO
+jpXmqCNgsGNTtIdpuzcwO/9d5D50vMHHYgmDIwV6HZiNkM+0POiuRRAnrQkzIN2dAfQLTjEYzNC
beHgLaQ/MROq3lB58K6b7LZP/F5e/uVHtZRh1CULsKXgAgmnm1IIZHLx0sKpxbeUGSBrAYQvRDAe
mkR1jGPvT3vyjNHz5hWHy1EMpiXaRT70q2E3pnqNXdRCejIrPHXr6OBfcqcvtc95PXwJtQJofvkp
Sj5nhXycs7uUUg+g2Se1Nb1qKl08PN+HhajvQ7TenM9KUjtrwRSPbjUc4+Q2nH79g/1U0SaMF0Ni
EB5yKEjNUm8IQvccgY/SuE8rUW3iPU1cp/rv+7kSwfm/HIHRdDFx7AEa6ha49jYBhsCRFQvCt+nI
thT4lvvELm4LLzr+3Z4tXjpzolX0CWupBb5vQd16HPbyEO0qYUlk0w/RkoOJJpR50HP9pwgcekSv
i2ZyU2BajwkG21Jz1waiUCMQw1/Wg7izGkUxsY65Sj0NVSWnkJvyUVKK0rluFRePrX+t2m+V+Eu7
qTZgL9RgdgwghHixB+T38jXwq13yxJCm1dkJn9GC7QUBsO1EJbPtEICRDJnhz2MuhLusZVZVZHUB
8Zi4pECi+lw7pVN9Z4iP0WI3D9kxFvLubmZMK5lcIDcsbZkNqadukBzA9aBZAV583GUUlYo3PXol
h7OWRk7mQqsR3igGDGTyc8lFifmmoXxI4JuskmTKtQBEt27d2Oiyym+Rmr8ZPxkKeuHNuPTiHUE4
Or998K6kcrcbnUxDa2o4jfQn3bIBy+sP35UQXHflqT+lP6KjqPIiUpNLnqZIrmOSdZNLtNkn6s6c
MKmkiB4SRFL4ABxTXDh0MrqjVNu9dVrSFnFSMHHHbOsiRK7WjguRLTr7ZK0tJhcUOV4d1LsurA8x
ADS0pHekJrgdSxFb63ZatpLJFF8FRqvNcddRcOQ1gH6T4eJhbdcAdkjvyT7zlydBRBGtI3O/lbhC
m8wk6+HSQFwEHTLrngDP1zugngX+JKCAi0cstjPelY5cHNFGKW5pmcImcWlob4uD6jLOmAGtPXgQ
spM9RnzcQMS9dfHW/x49V2K5UNLlWV4lPSyzA5ok3hdwUbnRfQMjCbmQEXE7dVkJ4+LJ0nS0HcwB
tuMF/mDZDEXM+r7Yamjn59QZACIrZUjtrWNyVL9c31VBzLTYOMhqU9HQIKtZlU+u3h4IHGOSH3Uy
u7L2d6fZ/lpRDYcB8FUtyiM6KaMkj/KCkGYW3SnEW7keWF5rWoKiGrOHSz/8EMMZqRkpZAlkdXYL
xJLc8rLK67KjVU52VIjAgbYd4kMWZ5tLqae9RNrJLepzuPg9AOxMwUmwvT0fIjg7BMJKFREKEaFs
nIcRTXVV5YBP9bsx1II3GdHKcVYYIhTPPVo13ATsYYDeadSfU/BsYSlJGwmyE4EsvpuzwhQajXOE
kiDOfV0/JGRPlwn1419R9v26gYtEcYda3IfFHErw5LqKbDM+6VNoDz21AXJkD+HhurBNi9BBVQCw
KN3AQ+if3hRq1ZSVZT+5QRnZGaF2sDylo6gKyXbiwsZ1TOvoOhoEyTsj48pnC2nM0wSMji5rRKr9
bs/KJ2L4GZEYzvbQnRgXVOmQhCh9/NLFNAEheGV5wCCUnInMQL41Rqs/tEp9X+gGEaBdXTxTvkcM
9FMRRVdg6CZ3vPVG2VPalKwOMAJam3EzUQeMbA7ILwKXIj761S16vQyAabTgjnLxdCjMKbcT2dVX
8AFl1hYNoC64vmHyBoUBZMufCmq3bn9i9Qi0MN0uAk/ctCJKCLEAWQlAas4T0yoolrSDSCqZ6AmQ
DnVXI5sV9Ytsq/Yhh4/91VDHVU0GVtYpnqcdqqb7+GgcfjSZXT93TuWL8r3tDHMlkfMP2mpBrhY6
FhM0UBIgovO34qZ6VRw2zGjeiu5bm4k6tRR0CpiGqvHssdZMgQKvDdQ1TWOv9cPJGkStWCIRnHnE
qEQTMiCSRdnLIPtTJui92nTClQrcGVPN0TxNeYncgFTPSV/t2yI+FcHy1jflCY1uXiBpR4BeedcD
mUgtzvdla5oNY4jg+xGIlwC6jurJvxTBWTn6HMw6LHGLUiJAFSqlTcP9dSW2s7iPxeNRZNR5mOdY
rhFBpq/t7FvWcUlfhjGyp8VJk9ciewra57r9u3Sc74ELaG/oF0GTykUrTN3h7bUiOHKS0jws6B6x
h1jZZ50mGIrY3KSVHPb76hzohgH9f3OC5KDy9eWQa4fr67dpe6u/zwVgdZ6Rx1W4DzLaajadMO4A
5u73gm3aDHfAzaJANdQueX6qRUdbdogSeqSeSvMEyJVperiuyfZVaSWDu2kOdQFAWwOWwF66WAUL
NOee7qlHc1f4ojfJ7UvLShp341SyfKQ6KyfVnuHTz8MBCFBnTFKjr0bx0p3+JkYe30wUVyI5W2hN
iZamHowuHLexrRk4H8n0FpbT3pLib/9yNTnD6Mk45yRCLj86wPpAwwSYYBmxzrwzdtnXf2sfXIgN
ZlSrI3R649J3S3vwF2mvRaPZ13Xa9iXgWoHzDhiNPLJVG1hIcEZkbrmSe6lCfavqBQFve4t+i+Cj
0aI0fV23GTD8JAzuKiCzs4IdEqh73UwE9i7Qhge30s151Kc0G904QqSTQFGgjYIF284eAM37/yum
ci6FD19iBXPQrn5XfguOSMucaJfdzJ+xUbepW/j1P4oTHwI5rypI0ac4z/HUFjY21c+B8ivIBAv3
vs8XufVKK86P0lGdTa2DEBbzGPjA8tR6A7G/dodiB7yXGwCgevRMdon9FAHPJgSVJgNKJLZs/w8z
B5u3l9XncJ6WFqOGqIVDskR3zUHzkl13o+wDd7k1fuYnAqYg1g8lHq1g5/u1ZeB8rtEBzCx1qPjH
7anRgTVyLqeHge4y6T5IhabETOWaNC7JsYwuxsUJwUvamz666H35PrMZ+hLjuRA9J/yXs+DDjpju
q2NTMYukSjJmR47RMF6b/bAvM2dyGC8wwLNFkO2be2gRE62dpoJsntPOsJoOM9KIlkmHwTTtS0QP
uvo60dEjo3ApNz1/JYxTLomUKZxHDZchcGWDv9NnncyBG57SU3T73h4rHCXb3L2VSC6RSwIgLnTs
gcv42oFDF1XjfRPavcsGZyW3FCQ923eI3+IuiI+0XNIVMqLSCsqL3jEReGJPpyh8SoC4/dKB1UOI
jLOZoaxEKn9aDJ3T3jC6HomQ8jCHP+XkpSCi6ur1jbMumKq7ce4bVRqwcZNL3+mWpn31HYBnDcPr
dqrzILoAbuZ3K7W4gEo0lZCYYOM038QLLWCBDygC7lvBjok040KqJiXzpHWIYVNw7JfPfSEoFGzv
jgHnAsAyo3P8c3fCMBhmojCDyH/I8Y/K+pxHuuC02zy7rQ8ZXDws4bpKWYWTq067fnmWtN7B8WfL
fSQQJFKGCxZWQvJKptHkWu1nPTzV+o+oebme6oh04UJE21hFpndIdWZTeh3BQy3hsSxUtZfZatzr
ora3/mPZuNCgpdkgqQkCOzKqaDctqbZvo/LvMtu937c+NofvLDLoCJDtATVspVDO2bgcrUB2jDDZ
X1dGsDV8M9EUkCZFwQunVFLaddecRwOYwrpoKEmwPRf4gO2ALgXM8bjq3DkkjOw+rJwl2yvS4bo+
gs3hGwcwqRlrWgtTM0tK3biZx72Sq6LN+S/x+rcNUM79CzSWFQ3bHSBY4epV7KzQTtGzBLAIO92F
O/nxulqibWK/r473HuxxcyshzTbabyOwVybJU0Gx/u+E8PGgyVQARgLGPAlDX1Xjx0LO7lul2F0X
s/00tDJtLhyoUZpRJcbdWPPhnAQdz745As2RzZ3qzvQGwoPuW2MbNxJSVVEFVmSJXKBoOvQOpxaU
DFng0/aF3Nn1YDoqUG2u6ymSxMWJIR2otsgI4YV1LqzvRa7YTdPZSdII9k0giH9Yj5QgT4wJ6pAi
+hoH6U07FI9TrTlGGf87O+TfAuRILiWi436kVs+queuTUzN615ftvdJ/kTij80dBTdW6pBCkJAXY
Z1xR1FODr6zLKnKrT9kucIEOdWzBORs6VYoubxHv2PYyfsjlfFqV237IgALjxpXfDW8kArnSXdML
LmPbAepDCufJrY6WLtVEHW3KZCc1WrsMBBK2Y8WHBKbnKlYYNNe6smcnB+BRg+FM9J/5+Ov6JonW
inPhbl6KuLVwBhZDbXfxFzNGPXCIHcOs3OuSROvF+asyJ3SKMhzsHRqscRO4nXrJvy5CtGCco1qp
PgIBFfGoks4zuZ3SfRYI/EagBd+fOARZnstziYq61XwqQv1BTUUPaJtXQAJIaUCYy/gns29Y7zsI
WsaUlQPVO8ZJMXyq3db9i8ccfWyCmLOl0FoYZ8ZpFBZmleC+OY+K34VgMS2T3fVtYcvOx4G1CM6O
o7EIA7y7o6362IBhyDiMu/bQ+KKurq3dX4vhTFmtg0ABCzR1tT63F/U1z9ApEIsulFsOs5bCmTEF
L4BRs/v5rLU/pEw5FAB/l8dpV8xNKjh4RBpx9qwujFWwq1Cqn26I9ChPT4Fo7GGzGoy+d9BYYS72
ksmzCrN50OiMaukRvU3NYDO4ttIx3GhmZEwo4rjzjbida9vsfovls+IpABx3kMAmaHPuyW0Qfblu
c5vbhLFYoiu6fEk92ZFcxdrhKNXm9CGZk2cyFMCNrbOnfBwFqfdmEsmgaf8jjLMJUhm4SDQZ6M7w
TDl7xTs6V3GjoTm7RAW/FMnbXLyVPM4u6DDKuGvi8M51GyhGLqazRj/a0UeAr+bowhvhXaLGbOY9
F078IZMPfDmICsNBYc85ZWzX5I7grUJ5TdD9Pv+8vnWb4UJRNczKEA0ExFxEmkFXYmDkg7qDZYCx
xNpPxjf1/0i7juXIdWT7RYwAPbmlLaOSd90bRlt67/n170D3zS0K4hSm1QutFMGsBNIhzck8exZK
oPJgb5DVDpUzaAJHYjaVbUWWsVINEIbRGYR6UtjIljG6BbnLpqfPsEazbATr4RX2UZMFdaQWoTg4
ZN6XqWTJ5IcuGtYcnEzNM+JHOXy4THBbDc4EqSStXEnfYCBejTS0X+PMMM45C/o+BepCTjicbYvk
mRBzaTm2fWPLDMRjEO9H058VTgfj9u2cv8/cTkZKOaoH9JEXy7UU7qrufpo43Uw8Fhj/IclykCKO
m5xSv60kX+IuLJc2VejMA2MmltKITXFB7IDFKw2AAeID+YIFIpg5cqSj6bQcfjYLzNJbTvcfaWPM
hJy3Xd3SCqxQ1XuxGffTYN6naXe3RJWbatptXxfOUNOXm7Yz1IST+eKcJ/uaUbtABbpaiqe19rOT
Hk2e2eWIxIcnTKIES1LB6pZdpPtzswBOdFkWO29jXoLtv1j4f6+O3c6ZmNVM6hC98ZJPZ4w0O3S7
7wq2zUleAUyH8uWv1JaFX9SmqE0EguamAsi6MLxWlkgY0L9S5L9TK4OxDx0S8iSY0KxlZoUl9V/m
+NvY//ECL5oCkxA0yRSn5+Oe20EQFllOkfRI9tNVgU27vYfmOpQzYucz5dg1KaqDK4PXdV1lVMVE
5/heF8EpxMcq2l++nE25W3EjvyeRECnOMwHPsiI4qNWhlUKrkTmNNZu6s6LB3ItQJ2TUKuiOsczA
OE5cWTY4bGyWSNdHxZjsWC5jglFo+IZ/Rh5FR94JrtlammXe0Xno0OPJ9fbTZsUXY8YNPU2NEYAl
jnKSfxS3LfocUI0J0GKDHXWV338qv7dmkjHq4iLpWlsotIowA9Uf1btBt1SMKFp0zLyy9dto8v9O
PhgzXyQmUlAiqpPyoDpZekOhgcPo+2Ui2xZpdZKMcZe0kiAOwkmGz5iVQQNM4Khu5U724ube/9Bp
SKX6Q/wnycA3xbJqnChDr1SrVGpTBNSd00XAwm5PWNVotz+A9U/30CATzC2FbgYvZ5LsQFKpDpHR
lTKME5a2dCjdZR1ys+lJdQeXtpQGdrnLnrhktznFUm6V4PGtssNBqVABh76B8Z3vmqvKK24oo+RG
Bv5jchc6n2kDxLaJf8kx4iJiVFyDTqAKUV1H/e2sc9wwvZiPF3f+Pntx6MFCLzCyCQD3B76X6ajY
hjSNJ7W9DmKvKX4WCy/w2LZe/5JkPX+Y1sMiYpEUkurCDXFT19iPtxMGBa5Lz7wVvMuqwKPG1D+1
btGNUAWDSJia5m068RIy2wb/zA7jU6YRY3BqDxsyZw9C+1vMDnL/eJmHTRIA6kC/ionhU4UxUzra
wEV1QlNtYzxFklsXNzIvXNp+6aOHDSoM/NYPy4InDOwbeLyhJaa3Kmwrq085JsJje/booF33PPj8
wddtvs40GT+mLn1UpyNoJqR0pOh5KY5LzmlI/oAi9hZerBhjHFmvhg3ejCCS7fP7Fh3n2gPyS3Zh
C5+6pTM3jPeK8z6POgUBtShLu7A3bgBE4MxE573vNx8KEAUsiBVVBWPm7yMMEiltJmTI+6CD4I64
Bfp4pC/Ck+B3fnD/qbZnSUEzt2IYGLpkG/ZVMwsUZDDQh6rbg1fsIX6+fk16VwHgVeZmv7gWdtOw
K+g9xkrXt4a29/yprdELQQ+T9zZS5IS7zDMES9mTB/GudwyvOomAFX7hwSFsGooVWeb6iqgn4UIn
CNE2VFV7efn6CSVWFQ1NC5gQUVlwmRnTgoUa4Npa8rWa70VYi5Q31bMdta2IMMYoSaXaEGQQIYfy
KB2SL+gWtcOnAJVYR3Tbh3nHu67NYwOajGRgB4sKGXl/W3oux82UokQwIKdq3MQ1x11sSsP5+2yj
f5OS2uhiSEM+B17WHg2klozkKlU5b51NOpqIyReAV6PdnrGxhpaLUzoRhILFryo5tPJRCp5SXlvy
5mlh+zIWQ6JBBXDb709rHMt4mIB06TT1l7iqrD57vSxl22ycCTBsREQn4yIvCC/bg97t6g4w0dp1
F/z8OzJMWBKa2BKC3mfgTnSzXcVA0owUqy9Lq9JeLlPa9BGrE2PkS0iySIwiUBpIfqdEC6a6hsIK
euJepsO5GbbDdVRSzYDR1pyyfa711Mrwrr5MgR79h1DrzAnb2BoILQb1Ddw9Kc3GGxqgIo+zWjjm
PHWvRSEkyFIoon2Z6LZFWFFlLIIRxPVIGrg/7av5I8isFskJ7Et6QKY0ujcPEuLk8DuHJv3mJU6Z
NzAxA4BYdGjh1W9Gl/ZEVrvlgDFYbDsIHdX5S2r0ZlePenHRh3DOoLnRlfbW7B/QEdv0ii5szOyc
I48cBWMRPNXIkKuyoTBNrWyNygN2xVllt5tizht/sz6OhrD/mAqZMRWlnmeinuF9k2G/QuGoHhDQ
PLIfdpULW243VncSRit54qXy3yaLLt0eY0LCEuyRCUmSzqOLjWQnvy/2wSE8jn7sRs5CFz28tns0
+Hh0VU+JpmKEU77GUUiO4suMidGVCXucW11zJHKSjGekjaOEExtu6jxS6Fg3ChwqWWMkJ6/qHHuT
UWYal5OW+ob8fFk0N1lYfZ/+fyWZU4LnqbHomBueFMcYEzysFMhNztEAHhuMpChRmY9zPGD6tXkM
y8cxffw7NhiBqPpJErQQLj4Xci+MZ6sfyEEEfPJnyGA5r6Fh/EhnxxhmwJ8DhUDDbVRYWVPbY/Tc
826EeosPso3lT/9Pg7XyWTWqc4Z5dSR8gkPtK3u6HzA68HRo++LPZJhHpzi1QSPX9DGVXmXK16hA
LY4TTm7n71esMIZ9GIoQkEFwJ1ogiL6kDPY0yG49me4wKA4Jf+tCexslmYc0+L5umk8JxZlFxsar
OWA+jAG3JZDbarlv0l0qcvzItlyfSdD/r9SnaVIlBkY9LCAa3YujKnqXBY57hIx+BoskRvMsIua7
m13ZWXbaVblv0LA8cxspuLQYJUXXBip7Ct5RISZI0bdBhy86FcBnxOm4zQ7b+b+VcDAqKwCFVhta
icq56jVvOSqXTsCFNtklPi9JxRN3xlTHZqQ1GEBCWr28loyrtn2deKaaR4IJA3WimmEn0LgWq4Q1
VCNQPNc4HVXb8ob1rkhh6hphhx2GAuIWdJhXjcNXJcDWyjrnmDh6yR/Nz5kCc1DZoktZQmt8xkKc
FqEfMKyTDlMqnOBh28yd6TCnlbXiMin1hKDZqzD7M+1Ev97zxYz+3A/sYCkmVm9ih7WiMVKGfEGM
+nEEmZ4rYJcl1tIcUtFLxtQy5ltV5O3I3Dy+FT3m+NS5xfJ2QcecQX2XdQ86ppnM20l5uWwWNkVt
RYU5vAS7kdHCA7MTA75IK3OrKdC+l3ESr9tUVA1QrEgGGDJjP+cOoOlGROPI4DbIX9D6bcW85O62
GTDORBgLWqVlrvZ1T8HsTiUFYrJ/KZh0FHzg3Tg8dGh62x+l4UyMcrwy14G+5EOTon2hE76JySEa
blVpQM9QZYtcDPZtSTjTYqzpWInmmEWoTrVuep3ucvwBMsVeEkxy6r7hGcRSdpX/KXxHaXWgjMQL
8TJhESLsaue0z3R6NHMih3xRrMGV3Sy1eIuGtzXMJCpdYCKioPP+TEfgAxciQDqdRd0p+W4SbnLz
We97W6y+FRoHTHxbJM/EGGnBXgc5l7RxcGS8f2WMmqvVT9JxJmq2i3zGmQojJlM39VU7oenkn3Hm
t/eoK/pAz/dDj5f957HEyEkShalSTkjq1cmLVtp0IRkX3JtHg5UJbWxIbiKKCGEnwgk75AB8pnOe
KtuqjASsgQFf7ApmUW6XbAwro0EdgwLLEzfzIm+waN2k3SvHwM0517SpzGdybAdeKpbNpA1IZnfV
l6wT7JKKRPGgFoslqRy/uy0SK2JMuBzPOcpcFEpU8bEuBRitAMmykt9UJJJfvJbW7YyIqYKeglKH
yWK0qvOgIgSAExZatGtIduXFgAObdhGxatlGhIG+RgRJn3AqK6KM60IapinTAEQndFIH5u9FuDW5
GSYua4zrMvVRHrs5QS0KfX/t/fiU27qrAbdwvqKYKME1FzJ9M2Y688U2/jXJYpQVhcYabUwLXMnH
+kmwY5zi9FwA2t641zihzXY9Z0WRERYhSrWsQnQLYanh0lJ/OtSo51T8IJrHG/PCEjs9l5IOYtk5
VE4AGeeVduorgG97wzLc8RZ3bud8aCaCKDpB8YOxjWlUS0KwIH2vP1SotDRO78Yof6An+lW7Sq4p
Vml0F3o8ldhSdhmBiIImHNNAz997LxPFkbo0PbxaoQA8YO491Yj2SFx4C6BEq4ZwbNlWdLomxxhl
yRyKbNEQ+lRabFXKLmmvB7Ir2mNuYilqrtlJ9Pzn2remyJhoUYqzsG2RS5vrTrKUUHnIcxVonkZq
OJcpbcnMmhKj53oiKnljYhQ2bp7n8UVPOHaZ931Gw7UgG+UmxDtIlwVvkWu7NiXO9Wz5sxULLMBZ
SOIuixOEAaVxLRtWFt3olXf5lDZReWUR0z/YFyRrWJ/6XuJEswXKamJqDvE79EQDBssv3R64jF9p
0w8yq8Mh3y+uHb4KTs1JK3xYd0Mrwmvi9IxXgWqUVUooFkhPzwftgHZsXz0O35ujiGU3klPZwl47
Fj4vb7w5DremyiiZZkb5PBWQ+iazS8toLCOzIru8mzoLMKUj8lCdb8xetENL/e4zVbo1cUblKjnH
tj8sZ3ViLTtqmuZFBg8kf1urz1fK6Fg+J1lY0PEaij6BtX77dB/tGp/3ythWgDMZRsEMWmwMWpqM
7O8V0UtVThC8+X0JqwklVDQRbTHuJTTaRZkgtw5pbjGKaTW8GaFN9VoRYLxKE4WdFmd4JmEe92aJ
M1fstVMz15yAY7OhQ17RYVSsEwtdiOmVL6I1uu036sCayApdzQF3M3L3uTOUNu/FsulLVmQZ5Sqx
VXvUEwC7jnWMvlFiafMhn28xReIWBUeTt49SQ2uCBNhCie2EyGqsa5YGGEMhK62hecixNVDVOQLB
IcKaQyFLZHPpCJxjY3rlIluZSe50peSYxK2XHgzTf3hRGbkjtSZjDgoBYqR9z8TUltSHtH7txK/o
zLESwhtU2sxHIgTWCeZ6kKhh5Rw74QBebKCHtF1OYnsqx52cvJrDYimda8ZHGaXCXLkaek7a463N
gc0SrOky4l+NwjRHWLvuyA/59fCI9nNr/JX72TG/MiJEVvljYxMr87OrFg/47MBDdNh8bKx/AKMX
lRC2wzIraORHpnefo6KV29kxBSANXd/GM7zUsDLsGtjFBGR0DUKK/pn3viYU0II/apgOFslkxeLX
OO7Q7okaMDAgL/vUrRt9R4o5WcWYJRM7wwEEb7YHLendyQi90Qh+Dd1wi1l/1BBNoJT1464l5n7o
eZAcG4ryjj5zsNDBNtUmFVng4SnCjub2CntfODwSznEy1kWMdCNphAnzdRgWBFoLpqgWG+msA++9
tqGO75ihzK5ihLIxhxpZdHSNqdN1ZcSWagx2WAIHQET11QjtWNH/vAPlHUnGR5Nyimbsn0auIkfH
bPBbzUNLwngaD3pvSwPeEWI8tbKg5XNqBZo8kz1E2w5tmhX9xaalMO4GFp5YMA670MxhkHRM9spl
6WlidpUXwNtKeXmlDb/9jikmMK6DSRyqCJLRR5iaaTryGsDHcsSPwwvrC/RyMrBXDc39kg+kFrf0
iyMRrWyGEAZW6fW7fKaL/zgeiGNDWNeQAp+2lDJMrJNYslR1VwuHJXjN6m+XueOcoMrYj0brFLMJ
IH9ZHdrB8KDzdjFvn54M5F9ssldQYHmvU3GRthqWIcNdAw606exWfo4kXo1gW7rRN0jXkYIMGxR0
oZEnhSzRN/Toql7tGw4cS74HIhc2xn0iOjCwKeI/1FiJMDXBNJMJRlcPxZM2AaBRiu9Cmdf0uXl0
KzKMG9GTWA5NA26E9EOFhVod0D9bX5x7noRTI/3BX60IMUJQafm4mPUbwBjw3L3xWUG/p+aIdyp2
4mLtefn9stBtyvaKHuM0wsKMp5kixgAwwdblxREi0ZfD1hoJD5yGd4ZU/lcmvREqJZImsFZgqHg6
FN29aTxf5mYrS/tOHOhvWNHQS1WuC4KoSrxRDv09hftPbfVruQ/t4YTep/1letssoSkXXcDoB2ab
c4clLEZZgEYBEcCaVcmbY9UWCK83jkeGMeFyLuikobA0cW7ajaDb5qK6UyzZl7nZerLg9M7sMAZC
Loe4Ljo8WaS73qXJvdzWfmqPnSv4jZ+ddGc88krX2/L3L8m3RMXqwkItyvMkxYUJueQai4Fd8MnP
Kg4cWQ14wQuPFqPEuRTI4pzhuaLdSQADj34q6LBXHOVmuacDR6WDJBiwhTgPwa1cC04VBW20tsqy
yGKRD6ibJ0MFEzXaoldd0YgbTaHH/AQkdCRqR6+/aqzaSz0TExm8TpjNOGpFnJ7J6nwNwCwIpgT9
DjA03bW+DABB6SmMj7Eoomz8+7IEbbqwFTUmsqnGwDQMjPA7afejlH/qJcdFbivC+SgZRSjVRKtz
g4afs/kjk75PWfLFjLn7jzaj3BUbjB6kYjIqPRp50cWNvk37H/RdGei73McQ58DY7upaULRAinBg
kj+k6O6XncTTc6tPrAQNWA5aKLEYhfcm2ipTrCXSZBQBXa+mUNQiXRoierIToxWm91L0FYqAaA7c
weMlJbY17997MxmvpveZXph01jnLvWa+rYbrXkIqpHv4K/EzGWcGI6lmSQ/xkOavjXJjRneXv88R
P5PxYF0biLXRwIBI2WGMfmr6/cKrAVPR+uj/zydFf8JKX+WkJAJRYCzQCr0j9ZNRfm2EB7E5ttH9
qO21jpNs5gkgYx9iUmhGlMDk60l/JEN5U5PFvXxqPJYYoxBrlZKII/w+TUz2GAAa/yeAGR4njG0A
1liSaj1NRgWPpDkFCidzQn/mpZthjMKIXZ1KJdIBBUmxyLSfzBelPQ79U1vuLx/YVhlqpZ8Yc3wv
BHrTh2ajgBWqn81V93OxAofs45NixY9I6trJneGGN7zuisviLRHGLHSTVqK1GhnkVEG0OYy/hmHK
rETh5b54dBhrUFcY9ohjGD25uQuC33N5k0qddfkMeTQYU4CdDmaoEOB/VelTN6VW3J6E7K+8kcQi
Qel1nxgqXfQUTk8EyFyJdJplTpspJ3rAHOp7WSjGKCjbHGJnPNEF81hh9WR6ra2Xb7i8dExae0lO
iSUguO1OvOCFd4yMeeimWchDA5JYyVeq4uezlxmc1/VlvZIIYx5aM+8FBf3uTjyfRPWr+S3TXzvh
l9FyLN3220ARCfQTwDWqyojE3KlyrBTgpT8s3rSnXQ7oBt8T2kWPNYa8ou4HL4suEexDJvQdrKDe
JTH01KIFwl4xYeE3lhT/BtiwPx3nxCp/jD/yveiSXU0s9edlsWeNIEuT/n/lPpR+asV4BE1J6N22
LPfR1HDsII8EI5BTXhRaEmC7fdp/H6R9OnIaDHjfZ0TOKPEC0WcsgS+Mr119XSWc77OxCHtEjLyJ
otoghYTvS/mhWW5bebTM5avIzfCzqsPSYfwRsAcXmmc3bQymerpCfi6qcgxL7oAojw7jlwql0MpI
Aj/ig36DPglXPsJI+PK17A81cNCx9/iaJ9scmmwbvyRHVTc1oInuLkzfVHZaPPYyxw1yLoqd18rQ
6WfmFQ6w1bTnaFD8YUZCKRr24iy9XFYbHj+MRzKUOepHHaQy82kJ7qK6tMvoT93ePwKhY+eWaKLN
gy1F9FHZydKAQ0uWawEOLwZyW/79M4ycaTCMmIY2iblZmXbXTr6oBTthNh76QLj/OzKMaTOVfhaN
ksr2cL9EX4TGiwTeJpzN66fYd+iFoMPIjFz3XZdLXddArsP02Efh1Zi2bhaGL6ZR7S6zwyHFQllE
o5SEaDI2bWORsAYTfrwltZV1+Q1AjLj7IenhrAPJNzk4M/ZWR1rZ6LrLg6qskMnJTIvYspe7CUpg
Kip/Vr3Xdin3vbcp3SuCjFAYBokVQOLgJKXIFkWsfW9+hrzJWtaNs1wxItFGkYZ1YzhDs57tFCvs
8J7IiGKJZmJXI8cH8S6McXNDKo2JSI8wbe9n9IuIpzrYTTVHyj+0urE80YNd3ZS06Ko2qiDTuuV1
gRdyj9bt7n8AYvgQm7CUKMMrSqGeNuFUUr3FzF9wSN3sIXKKY7jXD9h4/ou3VuJDpo+lxzhBeVLL
UTfA2fA628StMKLwY7K7l8qt98oVscbdxAu/qJR9FHsFxW4Rezw/ALcoPS0KJCBJkFyke1EFVyQu
BaMuHWGvy85lnd4W+jM5xv1KpJebUS5NW0l3bXmlqt6scUbj/8utnWkwJipQolFTTdDonNEVnRQF
qdyGINoKlqtkJ55D3IyMpH/JscAtRdgFcRvCIi5dkFiN1qLbYuCl2HhEGJkvizrJlgqSWIS3S74v
sh+fuReMXKiItBST7XXsmjHowryG5FWDLfSBlQTX8xxYl6lsG4gzFUaflEQu1bgsTDtSnuv+Jo/u
miqxMuWPq13/KNKZEKNIsT4ABbakUn2g+9GnXbjHKIKdWHS3MO+Bvm1jz8QYmSZ6hxGFKjVtPb6v
yVFU/QLxV5XnVsmL8D7kIFjGGNlWzCEOF0qr+lE/6157mvbxwbSnxspfKVgQDSyrGnuLeBU9+uGP
duJfJtmKnhRIpFWjtxMlLu0vpkYXO173lyWEntUlMkyyYxGGYCiTzLTHIvHRGO72+i4hjxXwU8Wl
spSKB6Txhi1xiSLjhhW9nYVBB2PaCe3h+/o5PNbf+vvmJrsR7GanWJro6ICxGo/KsfcKC3vabaD8
+ukNr4d7W8fPR8z4alI3xCQddBw37GhN70YCb8/9h7zFm/zIxNREWHxa9njv0ZCVR8k8hJ6X2GMn
PigHxe59wdKPtT0dB4s86IhFfOJBjjxBtXl1pQ/dOCx9Rn7rQM/nmYoRumkHfwzw2NZCNXCzVpWA
saQIjhJjuy7NtlqLEaLfcJYMVERMwjFF275W1jFiRmQdeOHMLxkHbQ4UFFrt+TA/0ynX+PSjNTEG
FtqZW/k6OrE+dcFnkqwOiYbQFnUBxxSSr6r4ZVb9y8rD44ltiaiNVEUWADyFz8LDAiB0mbbx3pOb
6rd8kBy6m4N3o5tCu+KJUZ8C8L9oGAVPKCFbE8Lm4fkyU5vWFakh3JCBWUq2TtdopVxnKSRmrn53
tOlPO3T5i9y8ZsvrZUofeiTehHNFinFPkDJV6hsY1+Xmn7VXKRrwRiB9Yb7A/ZTXWBFjXJRZt1Pf
Z7B0RZU4EfHq5XXosfcKS0d4uwM3bTfq4EDHws5lQOS/V3pAyhbibOCJG3aAlRMedPVrPpqWomF4
afKD5TqMOU1b/+UozySp2Kwi5z4MZmmgqYhoP7oEzRJNZy2+6ise3Tb6qff1ikEmOsqUNsfbF9Sq
YrD67qYT75roT/c4/SMdZ5YY6Whi0xTQ8ApJX17a5uuYfQ2MgmOVNrVpxQgjFBISUclCj61ovqjL
KRN5Ik6v+oO3WxFg7D8WkulKT5AiCL9FjzGWQwt26+mnxe73ksVHfNi2SCt6jJWNplIWMgVpydGO
r7XD8ghZd2Jb9scYO9DQL+iEN9xCKrU5F5jUmEJNgZmdAZUtPOWvNDg4mlJWr0dsVJ/QbMILyTZf
NGcONSZiGYqginqok22Ii9W3itUVnRUB2pNjnOiPvsQUY2iTtsxjCdCztuRrBzpIIPoGghFp96fd
M29yDisByEM0yn9AZJOqulXnCVdmjg/B8F3pI6fE8N9ldjYFXVWJKJlEEz/gozVh1DZBD7dhoHlv
GdQHpeFBHG5ezJkEW8QvQjNXhAIHlpPcysfHrvxNFJnDB48Ic/vB0lWZJILISCZ7RhezOXzTeOD+
1LJ8uPoVJ8zVR0QCInnQm3aAMFhKfqqgt0ivQSXYl2+FR4hxFEMyCHNe4uukvK5GT54LR6lfjIBj
hXhkGOfQxO2UZRnIdMqPIbwVsdsvGitnqmbnMj+826H/X3khHfAbJJugm5W+NzH5vpx6nZNt2AxP
VnfDeAW9m0YhknE3sqnW1lAszypwjK061h40mhTHcf6lyDE+YjSUpJgTPBPEBcmoOPGkPrWxu5dD
ZlNDkUmj8z4m8rwMGbUNhULLEEsm1Rexvw3Fh8t3s52mWRFgXBEJc3nG+C9a5xw0cLoUMiD1K8zl
vkF2urwFIB9lAZBTtBtQkfAcxwPovSwg0VWUhCYn61I9tkZzXdfNs5DPHHnYyE6+p8MoK0AZlUjW
8MKK9tW+94P9dJC80uNjINPzeW8V3hNilJWEkWLqAxjqpPhxlNF7HZS+0otOVebekCmW2nUe584+
RpLvaTKaGwd6GQQ5hKIDgopmp4f2moKfGY5uazcUnD71DOykpe1RvHh5I5R4T5tRZgJWh8AEv6po
Kk6VTMtduwidXSxtY8mNFO/ldhnspBgDG4uzSjvqRQGwokptNyMmeGozqrHgsZTdZIySR87JUPH5
eBuGBJeGne1A7X8vXqWBOtLYJ7DRJ9FT3Gk3AZW1sjqA+/FgPrYuwSTYUQFcTozcsZqp1BicMbEW
w56xiMpKc8k2+sINAsxF561rZpPVJKhhyB1HtLc0CAAVGAEUZcxis1tZZWnJyzbB88hsjBPAsTNr
yvMjlgf8+eMBtbgVIcamqqkmoPSHs2zdEQ2vAKA/BY90MZCxw75CXi/mW8Wfvbo1OcbSDUjetRK9
OsXv9sT21AcM+V4DQhgribQ9grlv5SMWgt/NnoF2UOOet95yU7LXP4CxhLpUmTNZYAkVX/rd/Uyc
wBGeZmiR7E8uxq+Qe+KVGj664PdHzMTl2iyUBXblIQ9T+t1tW5261qt4XXMfXcg7IixahlDmYozI
Bb4xQ/EkEVwprjkWicMHu8G1aCpBlfsIQV7X2BlJ0O6Nl0bwPZV4kd7Gk/Y9N4xh1+a0LJYQ3DRO
h8EnbKJBm8UVTSunTnTgPWI+xhXvqTH2RMfqHmXRoeTN9CDqj7n4WFQYf8TejLZenMvGa8uTmMRQ
gSdMgPHB2q4W+LFVlSOiMMP7sA6tqX0wpJexry1DLeEvP2VHzuQYJ9JUwaRLOsj1nW7FSe52KALE
Ba/UtBFg0CM802EcRte1/2+vlh9Vbldfaru0m+N03zvtVZDb6Q3PMP8XRT5TZAxXM5W6TEa4x+Kq
26du7hc3xt64Kp5p2iOw5Z98BJWNjOp7LhnrJTYEu+hF5JFovJG7E6qTpk+3dPAjjm19PrPH2Kki
NqpwpMnbuup2UQWsPoyaXxbF7SMUgYGAghrQs9lux1xOkfkv4WQ65GJtPENutNt2tJA9wkAjxWwx
sBwu5WWDNzlD4UvG7gpUwFgYoUlOA1JJOES85S0z/6XzSuPb1uNMgbWFpI5MoVVwdhVmsh2Yw4Ph
yH6T4QmfO0CEsTnnyOGINYxmE5ViR32o4hf7xQEc/l3sKzc11i9pnnRsj7xK8mZ0sGKQMY9hFKfh
SAvJQThZS41dXcJt033lsLUZ+6yoMGZRXMIQaTiYRexji58Dv3BmrJaqvMjR3e5Fd5fZzq5LHKjp
5De8uYBNm7wizhiuehJTIRMgm0L8NAQ/u/B7IhwjApSd4nPeZkWLMV5VPjZm2uH+sObuByBndrqb
XwGb4+p/GT3YvjvD0DQiGeiPZKIBfS7imsjUhlTZYSEAVo6qfRo395dvj0OGRUUqsVJSNToadGCf
GpDF90GDps+Cm3zevqd/2WFbutKxHwZNxz2pgHjQPczYogwSVFb0It7lexnVnfK7eBs9cTG3N5VO
kmS6A0fSEdK9fwQkWmYuITq9sBJC9ERMcGCC/3uH3VAUvqSyzT13E+mm615RZDyOFAZkCChFin82
PksuFv7c0Bkmsqdw2DlqPhUWyFRPvOnbbUONhQAyKjzYVMauZSww9JZEMTSRZG/IrfGd8aXYSb01
2fVe2gmOhl7awL0sQZvqvyLKaKAYS9K4YFmUnVD0b2/YyT6tQvP6q7fv8cwbe4+DNNa6JBj2UpzK
4Eb70w1yEvZTmys2mFsTo24UdBX6hn1lllIXVhjcTOP+8lnxmGACAy02wrAecFbdUhh210iFi60y
Kcdhb+r0ihUmJjDa3hiHEVRkbDswfy1ofE9eLzPCI8FYpz5WMQsrQ52N/knrfixJYBnKnyekcSUU
YQxLfemUB3NaWZNLWR5Q1W0em/x3MnB64zaZWH2fOae+B2KlRsvNirCUx1wigjtmBpYUtkSzLp/X
BySnN/Fa0WIObBIbo9UUiC9FMojs2hYdWnbByO1Js9r95KdO5i8Pl6luituZKNsGNRhSUOc5ZFpU
f3XlbVJzBhI2Wl/e3RALzZINQiQg14ro0yV2/U33Em84xn6wU/3gBoUQS9gbduaXvPlUGrh8SA+s
GGMCm2SaSzIDlcsOdDu6VXCcuS9eI9BAE6Bb+DzDun2ONFFpgF+d7cRSGlLNRohzVHqjcKIi1y1l
LFL/8m1ti+OZCmOBogx+qn6jEqApNA07AO4qj8043l2mw+OGUatQkRMATuDw4s4D8Hqs8QJCGvB9
vJ0zI4xepVoKuLcKUhGkVnCizV6RI9jLPSolo1Oibs/bmL4dySsSVn/TzT7i27NzVVQQ9BCLsxZo
l+QHJ9oxqd+HV52LIU07uOchSdLz+cDeihg93xUxwAKFpB7gZZO0t4j6feivC+LL+a0BlLjLV7WZ
uTZXtKjMrGhpU5dnQQhaKhqg4524a6BaNFriHSGPKUb40q7uJhQvkMA0HoI6tiI1tjXt+9T8Fs1f
l5nalPMVT4z8jQmWZkkjeBr0fUswWbKXAo6fpb/20hUxEhhUjTQJZogU1LKby++mdNOENx0Pfns7
3lpxwhh1dYjbxDBxaPHzABGP/kFp8tT7KLEx+fga/5Sc7Ctve9um/p6pvvWTrWQiCppZxpsfTQ/z
Q9b/Tv4Y+/3NV2EQS5UNEeuRWKuuV2o56SJOTxInWzOvluy1mBbMWYc88ab38PGezpQYOz5UpNRk
KgqC7Pa/Y82SvcKZdsZVBAwPFKHt6rpD27OEHlH+2Nm2kJyJs+/WPGlIHYBNUsY7NMfsqsZ4MSPB
VjNt9xmRP5NiTEZrDEKSLtQRl/pgmaF4JVIb3y8NJ0+/rVvo7zIBF6wYbAfdBADLIQCEoj1KaItU
kMsj12PNW9W0LYH/UmGb5oo5DhJzQfSHnX8t1tCmcQJwbMQ4vN6bbQ1TAfMo6gq6oNlOM7S3Tok8
vBUk829UONK7Ydd6+RvErLKbsTbpU85+RZKxhGRKY1WgUaEgJu4gzc4Qdf4nxGFFgrGAcR6P3RRA
g5c69hFcnIJJcJp49i6T2RRwrKfR6Z44EQLx3nnUaV6mRAGZXhYOSSmcSpE8Y0eiRRKREwnySDEC
ruDH19rwf6R9V3McudLsL+qI9ua17Thy6EXppUPiSmjv/a+/Cep8mhbYGtzVnoeNE6EI1hS6kCgU
qjIR4CnyiiV+0KPWM5L9QHjSZNsV5JVTzImYR5WAlBO7llIdL2DgXnCZdzE944wnPOme/6qGtrLH
hMPUtZDIzrGIirq4vSH72lx6Qzz/TUiszDAhMSXJYKZ042a1to/z6kC6zBuF7Pl6SGziw8oMezAS
AWLO9LIelUXqzJIl+bHazTdzhl7fvzCFuFPpcK8JbZzfo09LQqEyc2B7aMg3YIs7pma6V+WIs3Cb
kbcyw/QQtClaPShBrxMVi+5NhdiCpflHJuogD80F4v9rp1BHwowdyH9wF2CrSVkfz0tVhqZTGzji
pVeI4Nr69OO6kQ14hQFTEy3ZEGU0Rvy+ckUYDbiCmqbT6A9DfDYizrVwIwjWf58d4kMhpI2XHE5I
4Y0M9ZgxBMsUT2x447v8ZoT5Lmk3CH3SwsiQxM+darhWpD52orSbiuLfR9pvppgsQprwp9US6xUn
+6j2uvAuETgH+Nb9/TcbDJYKC/rlBnrDkHqbGK4ZqO+ziMpij6/1W/FCL7uzXTjpp+uxsDEbD8Hm
SzC8//sq24NgoJKMGtaxPUw+1UeP3BYasyhgSpidSQ7EXT5fN7mRlP1mkUFY6JgukhDCYtG8RiOx
c612mzG3U+2G9M9FbNjX7W3d3kAJoYEpGeo8VCn493iv2jki2aybKJiClQ5CJaXT7dITpdKyXF7P
0ebmWhljvBtTogggHDYdNTnM5qlWOSch1xu6MVYfrDNHeezRDOJkvWO9SnbshS56EGcw8WtU2cDh
rB6NPCaH/m31mJOjF0DCBH9MR3tsX7J/qEqJ4Y1vzUu/z/Eux2vNoODzwZwFcghRt3BHEBn39IhM
RZLjY9HOjAyTnlSsi1/u3SotgZvZVFDGRtoHmb3fl7GoslwdBNV0JsvWb3IwkN+pHvFSJzFsyF74
5Uk+CwHmVXa8E2UrQtaWmTOyhLY40RN4WGqNn/Slh1za/4uPtrbBQHypzXOqG7AhGK1ka2B4F6f4
KM+Ll2vx2VJaza1H9Zzksm1llGJZ9SuL7OKCl7hthuvql7APQJOllGgn1ky8Vc8O5bdP3MlWn4wA
BPMBr8VlK3tD/zJyUROqwsqH1xi5iVVrmWFNvZd8GaRy6HXHm+vyPiQncJ9caZCwwbo2xwQriMlq
caSfcq5up1q38y+ZgV48rzV4lMJblZrfPGPitYp7QZcprkTJyWqPMu4sifxc4DGhm0p7KXxh+FrO
PLDZ2vxrB5lYzQVtiJIU65nPnviD9tVTtT7VOsw+Wv9A01dz8WZze6w+IRO6WjEIxTTA0cEXMRCN
UV6M5IVu5cV3tMUhC3i9WPQjXfmIbLpSZGajZBOQIMEcbBtjOFV6FtBaZCoNB0t5lpicBcztKUYx
EC6VsOwKNNjH+ec8Vm0jzjiW/hAupo4jzwSUsu+hZiGMJQRE8AgkqA5yF3cI5zs1rw2biJEn5kpg
lZNXh6KPll9OMrPt5sU2my8petNJA4JGa4ujVPZBm+nfk26K7bkPeaf7VrKpaBdjNIJXx2GlT0oD
yW0YK1HUaQzjpOAFDCp1OaesvdV1gx14scSkEaiwUAk7uDUfwB6JAeOf8sO0eMQbid3eAxdTTBIh
qETWM2gyOLES1PKp4WmnbKPyyhcGuEwLXdhtCgOVG95TnKS8gzm4WRuHPy+4jZIXbxjoyosIDbqd
AuiqrVtJqm6qdinsKMn3Za100MVrnznHH42wj1v6YpGBrVTo8yhDJR8jr1Hv0B6p7IwsaXZEv7tt
uDkLLwYZyJprKzOad3Py01R7RfvNIJw9xftibE1MqWoiSSFcku8Hl9BKPXQCdFt0G0dwuSDMWUB2
qjQRonoooQPvCLvwptkru24Xn9L9DGuRx+t73PaNpmEieAgg7MbgotBGSyPUCJAWz3w/E3RzT/Y1
Ekzi8x73Nj/WyhiDTpmA+QMtlxH6OMaKWD9gcOCoWbXLicHNo9OAnoSuoTvkQ6lUkcZE1BQ4JZ3N
wPKTxzZxtQZ1eyqQGB2GwWtG+7rNbdd+mWRjRJCssC0SCT0MS/ypUFO3i/pzSSJOVsAzw3yuagEN
soUZbUeox9Tus9yVIZ9hl2bGCfpNGLwsIcvDPitab2gD/InL2I9AHNJPPC6AP8TeZc2Y8wMCUlPT
0TVrPe1VcclhQbMoHVOsHJRGOEGxiYQrh6jDq8NKqXIxbNQZN9FlD+LtaK5tK5Js8Ao6xcxlxOBE
oEa/48raYEVh3ycAeQxLzI6JCULMYQblW+v2KGUWgfpwPfy2uuplxZQNGQI0ugV6rd8NtiUKTnIh
AqO+9DMuVGNAbILqqfbFXogdn6QgyVBYgEAAeGam8/Rm3fGQazM2Vz+BQf5myIQyrfET0g6NlmJk
fOoTYV8lvOoj/TsfTpiVHQby9Txr0yWHHTV7lMkbmW+a5HGJiW3mgd7xqtIcr9gnOVVcxFkZFiQ5
UmRL2X2jlLbMY4XfTNvogIlJtXA+vIUUoYT2Ibp0k/ncdbrdzfuE3ON0dq6HCc8Ok3uoaSrlSwQ7
YWceE1H2wF/wZlrFfsg1TkRuAsjKJSYgoTE2UVFGRANewyrztg/9675sf5jLmjHhJk+ZNZk9fDEr
DDdLj5J4Frm9jfRE+hhrFyNMrA16m2m9DC+qt/yFKqbnN/o/ZWJr97THXNM434fjEztEO1c9qsMD
fCrDOyG0m/wfi9ciwjPBnCBi22hRlsEjMX0sjH8UA7Sm5Pv1T7NdC7h8fJbqWqs1dJHpMDLOSAEx
UQTFSujpKfdU3gUs+k767bpFnlfMUdJBHMssQMLimHJQjG/jEMgdxymeCeYAqbWkItYIn4bwpsYd
JNlly78f1QCIQ1ZUxf806Ov+DuIxPsYQ0psjOIj3w9R960bRSXNeC8X2wbuyw+zN2bCgPEhviVQv
lUqyYQZqb3gletWKoOZ0dG3D9cUpZp9WmAM18e4KzBm+WXoIubdgqb9I2U4s30p1dz0Otm+KK9eY
DTtG/VINLUoYeKS0ZUd3yKHYzb7uz7uaY2sT4dBEAR1HS4ZoGmMqG3JMDAnIMvM4P5pKup+WIeC4
w7HBAgIYNAdSlFi85dz/aPa0Bzcz7PrVAEs9fSEvPenzfzTJAIShpEQTaR1vdBB8DyDjBzHjeKe/
UUKv2M0c7ek/WqQgvEqWDCJoc0dvPOYX+QBRCk9C7dBw+tfFmU+5WwS6x7G4CeuXT8c+n5dlZSZS
RtMzLxtsqoCByS8PJBn0Fi5wSSt4X5H++8rBOUJpq2jhYC3dW8ah6znot11yWvlDsWtloLaEaknp
N0v2P4Ok8mAm4M8kbSYQK0MMQpFBHyxxhCGSt3apP5qNZg/5Qe44/MR073w4d1d2GIRK564u0YmM
c7d6KpNvYZraQnMaoptl+FyVT1z5dPr3rtljQMpUJGgaUUTMpMlOltruEsiRpLeDcFJCy+aE3+ZR
svKOQY4kljL0eMNa0wM8HCqFQjzLq/AQ91y+QsPdKWUUgybeJXUb+H8ZBg/X73HSoy8M08Yw3IFX
DdJ18mgnCSI/tLtbKnPe8rLn7UxgZZFBk5lEepvQi1C01w/1gRywr/3JW94HbYlb8nb21sWLCumY
mNLQMF3DLC24+qx01gHKVmSbX6q9CjpKUAU6SuUMHn334N0rt77lxaDFLikJw7qWO9zIk+jrvARz
+zpqf3HQrE2wa5iKbYwReNzFIzVAIRSqR7zy+OZb9NoGg8GquqiKLsAN8JidtHdBPsHRT71rBLTO
hZE5zpfirRuTsdVdqMsJPT1T5TMxvbyubEnhoMi2Vxp2L05oTNG/R+cKF01TC0XoJ2LlXmaHQMSc
AEecYpe9SA44HB8Fl5eIbm4x1Bt/mWSwPtfmeFpmmMx/0FJ1ctaIvdxT7qDyMfb/omEUvProoLOQ
84CjgAmNBmIs1TKgqjGNlafOna9EOSd/2zq81iaYyJhj2eotEw61EOpVavOoT+QvqlprE0wsdMvY
5Ck405xMw1WuLSG3cUgkjh+bqeHaCvNl+tGq86YdcfM5DMA+lFVpUdUWdxb3wN8OvNV3odG/CrwC
LSVKJmDRhJ16kNwxoEkU5iUPi4MndfB26A/XzxR6QLEH2No55mBWiNKB6GfAV4pL1APn6suyQGdh
Ss3MrgRd24cWXqO0KVOd64Y3X/PXlpmjmjTVAF02fLz0R3WaQeMwuIsr2RD0DGTp/conukNg5jav
3rTZuKOCl0OWTFWmbZC/L/IcmaIxZPigdPDG8pejdSvvjecZKubRAb3No80bOdxKf9YWmTShmoza
NCyscqqkfqrexdLi6kOg/Gu2Hogwq5iPBkG0qdLhRiZWTVFIiUlKyKR1yOnQC2kbna3d5q+dVz2E
R/Bi/Es4Zg0yAVuiWUEUO6jrQRutEJ6W4Ws63F2PFBbxWRNMiOJBWw2LUJ/cfHjOtHMyPFf6fzTB
RIRkac2SUqHjIpl2YRo7YFXyy5R35n+AEtYVJg7MOu6goWdQNbufF+jpWOxEv8CAEu+WyVs1JqHp
qjZZTMjyuuPw3JMfpRbZAw8a2eyXcYcdJss1jBS2Ob7MMh7z5EYvcggffdWMu6r4l0jPWmLOK4DF
Ik4hFk4w9qKw08jNYHAi+UPKydpgDiwrhwAaKLcnNzp1r/qBimsLTnewvvycUOLtHBZ5WXPM4WVi
brzOqUvyJP2Qyx7jpWm6i3NMzMXRXVa1Xpwq/1ZGgzXK4EM6Z4W+VPCxanY99JOre8jcXN+u7LnP
mmAQIccbdS4OCIpMh/z7zuLRd/D+PgMH6miICZnMyZ1qxSmU5TB0vG6IDzMGrA8MHphpik5caJpA
7SiBHjNVFnTj1ANlZOvTa1bzpfDiwuZlZZw9azLwsJQStEl1LJ1eQ/RX3+n6Q8Wlz6Ubf33is74x
wJAJHaaBVcRdmtmLj26dW9Up3OWYOmB1c3t38ZYH68viRMfogFGH68Hx4exlrLOFqc7SE6G2YH3W
7PKFFh3SmwxMSqiNg7wJKY4M1Ub527/tzmDNMviRknDqtbqaXEhtPxOCZ8ko96+7xolLtnYty5ai
jTK2ltnQuFfb/3ZGsbWnrFCHOKx0012i0NGlRHSKLINUVSLZ1x1hkxV2raijqxx0EETInWb4RKoR
OmLnZ2HlCr1iTzrPEifeLQYqulIEvSA9oxb5JU2PSXsSpvvrzvC+CoMWZqu2Vk+/SpGKTqharizy
Oje3vTDQ/4+JdGSVjBdzUYOM2gAgZcabRpVo6nMVv113Y/ukvdhg3Cj1lpSYQUNwWZ86yTYNXwB5
BIjQ1fbxuqXtr3+xxEBfX5ojkRt8/XaJd3Ol3RRd7seF6EXatLtu6g9gcLHF4F3cKrLZaVg5TbKp
liqlVOv20lG/K9/kNwGD27j58qf8tmPiYpZBwEHIY6kyEXb1fBPKp6Tk3Kk4f58dcxG6CdSvFGHL
2AB3xBkfj7NFP1QLfu7RXy6w8l4pugFVDPUBRp3B/dnjaXktCmSFN+540il/yIwu1pjMKBqjJV5a
RJ+1m/z8oQVDV+guQfj4XuLhSi5trp8mqiDGNEGcyCId2vHjkmAS1a26PTFfdJAIcQJvc8uuLNBf
sII48KwPIaTfTGhG6w2ee8wX0AVA2cnpbPL0LkCiO9mBx1fCs8oARWeB/ysGtrpafTMl91Hn12pw
3bPN3btyjMGJWrEUYWkBd5MFIo72bba+z0Xrzh2vKEI/+YcsYmWIgQmUS9EyqkN6fPApeYVyhKhO
dmwhutwFGC7l0Xe/g+g1ewxUZKBhGKsaIdi5hWxTuSBw0frp1/xBcjM3fiaBEYQ2nm/9bNfMtnYA
jYofPcc+75dsb72V5wx6jLQTQmix9XpsPVTh31vWv9Lkpf4sHrlXxk3k/z9zqLwzpfcFBOlaUVkj
HIc+oRM5+Zf6Obwb7HCXx/aA9kgocPp66CQjp0JzdRvCMpMztZ1lFjkUod0pKuww3GcGJ4iu7gcY
YGAFxJYdLiPCiKTsk6iMtiQ9pebC2es8L5hr1jSORT7OAhRSs2NYnpeR8/a+fYitPhCDJVoXimIb
YidAY/EEChdfvUtvLMNeMKeu++ou8rTKLqFWur++1Xmrx6CJWnV9LJTY6iJSQqOw+zCY+5izetej
Hd+IAZR5yUeRQIkT+5zsdCc+lA65Me6FgKqU8AQiPtQE34+11VoyqFJEo6iYGYKdvEiPM0a/FEx3
m4ItPUBnxgnBnzC7KGwdtH9N5MZaZvClVUJlKRtYxrAgaK4Ll3g6uPtpbSb2uQcq79sxGJKPepTr
I6pmdFMrJ2jI7/HCUH0L/fGNnERf8YR9F//NBeKyuOzQhDzNWi8ugFBRE+0GRV5Buh/0T/8pKt8r
YKuTNVcnVYppSWiMnbg4LYud55zA58Xk+7+vbJC202rMZaAYtKNNQsMxO9LRRyhjeJbLpWi8eqTS
HOj3XEG3pEEmMvBePMwPUGf8Sq/LBLyQtSv6Rmq/Exn6vLEoDmy9PxSsfAyJOrSLAavhjNFO+R/u
kDTPAAMfetY28pDQA7VM3GGZvDzuveuxsJ03riKOAQ8xyWrctQFRfWMbZ3rZz59TEP+iXyKgNM3x
YzZwbPLcYhCkzkuM0BHk3nlJ/GhZDn1hBNfdup6LICIYrBjxtKUWKrBCeXxXLnwB9jt4GDqWQXyK
/JS2hKBIlHjdoXfLO8qvJ95bLo/6nwMiEgMiIP0V9HKC7lZYKbkNOnt7qaLFjq2Oc4d+71X9Y/KF
+XMmBxH6SC+bDsHYemGgO2VQPIk30s56wIj9VwlKa6nf78ZvVIwy5t4GOG7KTBoSQzthGWim2csH
EW1M8qHlaVFygkZmEpHSKFAur+EfCDZvuzIKIj3mpAk8LxgUEeXYUjHpBBRRiKtoN0giUYDjfCie
EernCjSaSan7MEVC1U5nQ3Wa8i2KdteDnwbVtVCgP2FlAmOcpAjpOakGdPI8DRSIRSUHXnGcbtNr
ZhjkKLpYTpOIHpDoBO3V5IQ7qCsr5cM46cQuFYPjFm/lGNiYGpA9RgtWrlRUe25UDBTepOHn62vH
SxVlBjgSk6Q4ILF4dB9le7w0OHVAajvFxCtW8VaH8qngkm/XzfJ8Y3AiX1ShB9EgssQ0SmyiJbIz
iPqDImiyd90S56hkCx8dBpiTmcCS3pD9VH+ORTRN6O1+GBUOBvOWki2AKLNBMJmI42vyw2DZt8+m
q3kNSPiQCAgHcDXjpTMLZJFzJ+LlHgoDFSOUAdEugcBMiIH6uWU9hmriTVIVdG2KQd/XyjTQ8dC9
1lP1JnTzk4G3quurzDtWWSJ4bazkUTLD0TVv6Js52MR3xkMFDUzID+/iM29GhPdVGVTRm8gc8hHo
OEWYezV3jXoWuh4St7yq1juUX9n1CgMuU1kUwqT/D1zir2ag+XUQ+R2eBmZXw+Mi/k/zInm5Hzrl
MTnwXgk4O0VhUKeFMvYwtM3kSm1tC6Nf1B3k9zihu33YKOghMjAfoLAKN4s8hEVNv15ZHklyLKI9
JzzogfhxFS8GmBDNW6OwMlEzER6jF++WHbmJn2iDauxyqxObzugYPTEMUNN8kB/q9KKRlh7bQa+c
MOiD+iZHmxQmh1TbCnS/cYrnmgNn7+nVB/9WNhkUracUzI4tHudaj9I310HoSkEdYF7awZgAJV05
hh7a+bm8GtuJ38oyg6RqCFbYvsZlePIbCAdMO/meEk4Vbh7Q/9ZQ5W7dyYPMr4R5heyQ3Uhe4pGz
xPnEm3H663eAd+P3QzjrZTMX0NXlCs1NG94twz9T9Ol6FPFMMFmXkYlWW5XAV5PcW/G57w9j+nTd
xPXYkdjyT1iHataG8eQSENOpXe5kJu/yRkPhz6EiiUzWlfVGZaoNPlijPqjCbi6+T/1tLUAJRAwW
mbNk27i8+izU4VVuNKkdGPxifBYD9wL5pfBBgRA6w0EIcr89xqnD237vielH/wxdtnRNNyGS+7vF
wULLKjgmUIV9Xe6yfXhQA8WvD9ljGpiPMkqxnSfeVV5n01KUfNQ+8xb4Dz5ffgHjcyH1yWDEEn5B
WL/MJagepvZWGiY7VRLdzkLhKWrQJRwnT3mpBbKBkjv5hkdLTn/IdixdfgZzcqRTmkxhiZ8xpqkH
3m6fKoBeD9ftHXExwRwOnRiOctKTyW36V0k5R9INUb7+NxPG75+zFQYpa3ucf3P42Bq1XbXgJwlH
zgH0ocnwvdYFKpn/ixoGQCOkocWsUk/c2ZMhEx754VPv/9Q/AxlKwKPP2e57WllkgNNUhFKHQhZe
PjDVuiDtJVDlMYICsyi8GY3tJOJii2WvWcbWakZoF+J4iO5oRyF4Oz79PCoyV01s9HQfBgeXd0ff
FZgbfuA1+23GIojgsCUVkTJ1/f4VcV0t1VFLkEUYpZMkT8nCazXYDMWVBeaEr4QomcUZV+I43iXj
bJtDZAt/1WezMsJiS5oL4SQpeNYO95WFazFny25XFVYGGOgoLasqRdpkQ5UFVWcMojvRG0y7dCgD
kBU5GJXEUE3htSAV+PdM6O+7YGWegYwYU+QhhDTwhFocZRDm6sb367uZFwcMYJQLmdo8Q/XLMPeN
/NVI367//c28fOUAgxYk0WVdJ8hWVdRzJS0gkICdZhS8OKWL7ar8yhCDF5k0GAb40fCh/NmhjKvl
TQ7eLfFz7VoBntvwkQxMW/EGAHnrx4BGmy/jnBLso6q9ieT7iUfgx1k/th5uNcuYaASJ+GLsZ7KX
RWIjMxCrx+ufaRv8LsvHlsQneFFmtIAVv7xzBD6aJ3qf6c98EhAOMLCV8V5MDEHVahQWtNztK3/R
E0eYONknXfcPScfKHwYYJLVLEjlFOIBZHSn/sOt9qgX6V6/lKzMMPKjjkppKj+0TC3cCyDiGZ8Xk
QNCH+TcGA977AFcZG5qyJ2VIEGKYRnOHfXyo3mc+q4D3WMfbQ+/1jJWlCK8isk5Lc+Ihuxve6MWs
vqEsgBMuLfmrcphPkCl45tqlR8G1j8WABJ7NzUoP9RHBN3sR3u8EYhuecphuYz+85ZWkuW4yUNFX
OQjrCGKDHrj1gWq5xcGySzFLNTk0IR2P9Q6STzvOHtt2E0AnUW0QjVUGI2Uf5gTXIpQl0dX6PXMF
b74rXihfpJJwK+/bWS9EH/5njpUJmwqTRHlL7xU4utoH4xi5FqRVi1t6zY64s7Xb2/pijskoBkVq
pxDzQS4GFzxD+TZE2rHrebUtnhUmqwgtEJ2EKg58MQ1tyzCcFC2uROE+tW7j7sUbBj+mXA87kgJ3
Zzq069TQfcfdGf03qQMRHz+FKBg4Mb3rEcJzjkGTRhYwOCEAhBW9O2aV8Kxab0LY/8c4NOjPWG1z
Q0gHstTI4OPZM6Fykfgovli2fBYhLtx3NrcbhW6oj/sbRN4owZjo7mH296wYSR8R7G/zCw4XBz10
j8puAM/Z4Ilu7lsBxtXedda4Nz8adNcsM1sdbwBTOxrIs2nfQ34YwDZlYg5a3o07npfbmcDFSSYT
QA9HW0YLrrm1oe9TLfOFNOfEx/tr2RV32GuDmFi5JGva6GanJYZo3YC7kY5XPUpjqO4HB93eQfrU
PCT/H9xxfziHfjnIUv9lgpkvMsHWowyq9ftQr4ZJ/eTAvYlx4kVlNrkJZdRSN7D5Oheia6+VX38f
PlU7KdCC3u8x1ibbzfcWlYKF032wXTk3Lj4y2x46bMmA2iR66sEPkD+kGJ4HU+zr5OGl9MBjI9je
7hdjzHYv6my0mgwtnuaEl4g2R3licDJ15kQNbzWZ7Q7KNUHAgqITwTrUxUGtv8jmOU39EuNdPBE5
ni3mOrEoII2cJ5Q4CgMyNkJvy9DXzKPOHpMKvKLxvuHxdf8hc72sIgMuoqDMyaRiT4igT5SdPkhv
JCi5mUfCpa/jfTAGTdRJaTvZwgTWYia2Uh2m+ZxrPPWwD2xXP/O9i0MMkFhT3OdljxhMTgscMvz8
kLi0iExHEAyn3NMHbPm8HEwwXnW411h7+eH6QcRbVI0p3lrgBhLnEojdwDI6qjw83lO6WwlCfKDU
vm6NfqErqMaSArbCIkiRJmLYYzmHBZhEkxg89d90MbbbhCflu32w/1pdjcGWRDASSNchXPThSxir
DgqiB6kSOUn7H+oGFzMMkEhmamhFC5/G//U+G49mEDmpZ/7I0LbVo7EptdsTcYab+FX+pvKGw6kb
19aUwZY5L0hhhLToitbXaU9fHrpDvB9d+gUl3sQWb1EZiKk1jLDOEzZGLWvOMoNO3rB8ofwnIz+u
h8r2k+oFoFkWoSyM87L6mbvTo68OLI/ojnhnnqm6lH4775Y7PrcjB9Y0BmP0NKw0vDSgvSMc7Uy8
I8ZdJLxm4aemOio8EiveIaQxMKMAq2XwPNBC5Ig3eOlEs0/xDpVpd/rOe07kfToGbfSujhRSwdhY
lk5ZeoX5uZQjvMD/Tdn48uF0BlGQGnVamsGOHu267scwiDYEyK9HBwef2VdL0ul1A5U4fCZxAqXd
twai4EbCPXE40aAzEDJIAyRqaDpLL+Txrtlru/ReTnDG2bVrnkVX3hmVnd1UuEhy78p0na5sbJ0B
FkOou1iKqHHjuWifsvqQx3czSsZ57M76TdLuRa6g5R+ukr/QTGfQpNUHIetb3BiGV5QhfEph1Nm9
jx5QJ/P4FaLt19NVsDB40kIAOp5GOElv6NFe8pvKphlncZxxSYHW9dcON9jsBm02vDSecxjpdL+s
LkdEzVBwEQHcQloHtZbvpNY8gMDQEyUhqNGCeD1keZtdZ6ClK4iZihpuKMu5BHXNCQ8dru7qk4+W
TXBpypyDgXNL0Rls6atREtQEyYWygBsxqM2n6/7wtiADJ3KSoB4W4ng1QX4rPRflUek/Xzfxh/rN
r2hkCxtoc21EXcL1gJ6tEfrW78F3GrrhPxM6sOu9+JS64D4Bvog2r97HQUuDKXJUGhEldVRMtCdP
mV2mcmPHA54DdHk8ipHgczzlnOIGgzRNNSpdSS9C9CQQbDxJpejDUu38icaGwfl2POcYaJEwGi9O
CkJfxC5T79rCzeT7fny57hQnQlj2ByOZBYkUiJA5uSm1W1n9rsQd5yDgecLgR1fUUj5oqEXJbexo
UW5HGfH15ajxxio528mgP2SFFq2gFNrU4gPFtD2g7D1LG/zr68XLxVk54dYq+2aSAL6tt/gDUrkB
Y9D5XjyJu79q6L7grsGgg1CrVTaDJcyNyx9J/2Ocv1/3ZXO5MIBqKJpGlcaZ7zKLedYpBXA9JP7c
nQ0wn103sPXhMY4HhnYIp4MRgwnhkcyVmpYz3svST2F82+fgDE5Pmiq41+1snlBrQ9TT1YcnSVF2
PTRzcOuMb2lfTXzb7SNwTRoEB6N1j6l/L/Lyz3xOrs0UeG2aWcSkyxR5tBb6drz4UdC46S2eJUED
YZ5E3ArpC3kWCJwLzWbpaW2ViXRriQoyW3C4exUhAt3ejIhD2dN2iY+qsi0rmHzRffIWHQyXP0pK
fWKznrV15pTMxiwfrQk+D375Ltdsuj2Vh5/QMkKXODrx6QA3CRYsSZKhZqaKeCdngqkvY7lOMSjr
zvdj5DT7+TZzh10DyqtDu9cfLUpC6PMOaHpAsp6ujTKBVdTozSkrbMFF+TFPu6k5DOVbWN9oEZ7P
l6PUcuBla2XX9phoihIlttoBCCYOX+t4Jy8TdMS/XN8tm7fhtREmeMiiCXpVYCUjSCl7kts/p+jC
0x0JzOH0dcmE5kuDdwma05Vn3qG9Gbtr80z06FMyx2kP2Km9AW8hxklFK5ziSp9Mt3VNez7Ndx1Y
+6AK4PIYbrYQb22aQdSl1rRYCHGmlsJtU0ngiZ04ULQFeWsLTMaVtEKSiSYSyJY0dpN8LiB9JpLO
lhpuP/PWxWdlii0/x6MSQeYAHnSoCo0BbSuUdtCZCZ/IKd9bdBTeDW/NW2Gv/XM9gray8rVlJu9a
5LqTJY2mfA0qYNmjZfS2MEyOUb/0Jie/5OwItvqclCGeskq0LJhZDC7xAZLmt0Wmcfbd5rG+dolB
l6zOo0iqRjpGOHrVXXowvLi0RV90U1/l3Yw3rxlrawysqBiIgFYdDkbtTJn7yoAOAJV7KLtBoZhH
Xsb7WgymmJmmS9OIjGUaBNBmPKviy5R+wnRYKvMyvc2PpVkKBN0MFZ15rClr1MouWUbXSpJb0Kp6
odX6aTFyqhfbZ8HKDoNg2jKgeS+u8PjxhdxW+z4oA/KM6RgcfdlX65Ac+iNvFTdPAl2XRRkkcJbG
zhR1DViZIyUc3GQPvoldDMU61Rd3XHSkgfbhxFnZYS4ZIdQwsqhM6XUKMoYvOWAYoNy7xa3i5efo
oD9c38ubn2xljwl8vcyjpkkVwyXFjLeBnQwluWLcXzeyvb1WVpiAb4jQzs0Mr+hrlfwMClons+Hj
E2R6OHdqnkNMDEZToUWVHqHWq2ioyI9q5phWWd3NS2FxTG3efa2VW0wcNpjcECCKAkcO4zu7gOrM
38M7+rC/vOCe6EQH4RSjk/f6ctLVuhYjzAkq1mopzwblnmvdavguDCUncd8MdiTt6FfQLdDTMAZI
KsRWgQ4CfC7zQEe2mveOOl61czN5ttCDbEJKRJI+DDYIk9bkYzTTy9TsGT76cF3jdtjRoQ0rAEmB
Gx2Iz+VN3TyjV1aZLaaKZl7FBPnP4A8n86sUQl1z2NWQEzvR/sH0LBAHyvEuT4JO5hlm9hqxwjAd
RMDjgAmkbG+8LafKjzEjT7zFsPPT8rA4IG/Fg9KAqStfRT6UPCQ72RZc7tw8PaM/xNBqEZgdWeY1
usMtHHidrj/KKTlKjWB36eBLPRrQqza326n5lMb9rlPFfTEqu+sxvJ2Frn4As09FKQZFRYrFwHQv
+MRSD5IqLlqb9suu+QY1bpvO7Te1ndwMvnrktV1sbiETLLamqoM0RqY7YHVjnBRFL3oVKYzeL/ai
44HZOF938H2e7OMK/zLBjrZl05hjQHCiPdPNidJwlHbnzz8MsIeeIeY4PGUnql4ZH4pP4a48RQ+q
X6JYHd+FkishDhKvUrkls010vPjNDsHVfSORKcaOywVlJ3d1IIWWl5e1c915nhlmi/WRMXWC2SPn
AM8K2YfT7Zz/zUybtXKF2U2a2MVqGHconp4p+BrH6Zh8U+1yn3llYQP1OT5t1t3XBpktMzWxHIoa
1o58BTI687OAaWZoMXwV7SKIPF6I8taQ3SCqUra9hh2qjG3QkGY3VCl6BGbO2cwzw5xhoTJI8Vzh
DOsEX5K90Dxz22Y36zPrlWPPE2m0kiVsKc6TB9lL/LL09dFJZTCfqDZlrG6gR+RBLU3SnOQ77xVh
c3xhbZ+595GljGQBGxLAS5/u6UVXImDCWZzigZIy9wfey9DmCboKTgZfxEbRsiXFES0j4aGD/jRd
TLj8UNuX6Ysd9hIo9KJeWT3sUG5EDSdo94le4YGkR7CR+oYHRPXEJ3knJs7w+T9tcrYFSailBDNY
WFWByG/VOD9FhPw/0q6sN26c2f4iAVpILa9aWt3t9u7EcV6E2Mlo33f9+nvoDNIyo2l+8J2XDGCg
SySLxWLx1Dn7NF/8y2aEY+SCCZHSLorxAgU+Hls/qkw90GfqHagZ7Lvn5JVprgSPWQv4RXMt6h0U
bA/CRZlWDeC87KoGFWUv6RW3M9N9mCXe5UGyHXDhsCBcbFGKhAKwhmBWT72tEM3uQugKvQz1bNeB
SGZY4JyEiyzFKFeZkoxowVycQT/0fQI0ULJTc9kd69qdUnSAKVSQU4pGyMWZiWqJoTTwVBIXu36E
evKPmsR23z/rmuDoFRzuhAs3nSZVmsZMdflp1H6Gw6/LiyXyCS6cjHNuIHvC/I1zb1P9SMqnQCRE
KxoDF0AqtevBIoPDRp4DV1OJnYIR5fIwBCZ4WBHtarMZU2T5qIZJ7alsRBt3O8f8kwHxUKJIm6ah
rbAO0y65A+vOPsYFXYFKd+cLrxJsH17YQDySKFyWQoWeM7thFk9MXRRNBi+tyxoppbvEFyYD27n8
eWxcXMgXkBbkBCCU4FrZLYfYC9yxcN4Y5RRI928Dj9x88il+dZBRLkx0cmXQekZO2blNDAJMgqLt
cGLDDdwWavZ0thegI1M3fhRVJgROz+tMltAVCiD/gHxdDXZLUvkWhfBVZ3mXnVIQJnhI0Sxb4Szl
7EoYLk49Pub93gh/GvIhEDYpbbqMJUP2nqD1/a9O9FIDdGMpkaS2KESzBD2+z69jpzyxJZRfRY82
m6231soeFzYyIg9ErlC1Yi0A0yn1wvvqStnnXn2NB5Td4jACoHHPuCgsIBoPoVAsYnMNV1/ABZUm
1DtoWg7I9doavCUgLNP0Yxk07uU13Dxf/pj5q9k8jqjZhCywrBlfGl/UwnF5NArfNanJcMi+wPop
RnpQZ+tkWr2fz6mgmW0zTK5Gw6UfANDmYF+TDXfAHZHI6l4PZUEk3gwmKxNcMCmqPsfDsjK6YAr5
bgS9E5syAA3RqyQpgrXZBLSevVCRuRAyGCMUmicEytGRbtXrFOrSXnpkMKLcIe74xvjrTHt6yA8o
hkA/kR7Er6ailWN/X92+21EPaF6y/jYUy6RbM/4uKYL6gmhKuXRDz+MQKGe4+hLOHpEqm4yqXynX
HXm87OyisXDJRhqhvJUUjHcICh2VZtkVenjlcPgMGH69bnz0SKUqlUtsKqNJr/S2zuxJIgDWkB3J
7gK6+H2D3ikdr74RumFS1VP1JRD46fbDxcpRuQAyRMki1U39u/tt/pG5oFg6GPf9ofmSQWX+8sxu
X7jP1vh2y3I09X6IcAOmio2e5f5rfIULzl69TSM3gEigKiy/CyLXex175ZjgAzAUjT0sGGg1X752
+r1UeFaCiuAOjR72FH0VDHELQLha1fcJXxks6tmcqhExLIOcHtDy/gTuhwblR1HNWLAf3ud6ZUjq
sq6EcA+CZfmyRKdUxRt6fGxiQWlasBt4EsJFknsKdRcsWUvtrnyuwvu28i5PmmiRuOiR4f1JB/rg
N6GYxlpCcLcW+4JoKFwECQegyxoVGy4bn5fuCj1odhG/XR7K9tmi6ZZMFOjw6NxQtDIMq6WEh49B
uYtylEHNcXfZxPYwzia4YYx4/kPPN0z0jBYSAA1CnTQV3LhERrgguAxBAjA43HhITyR80y2fJN8u
j+M/osF5IFwAlMq5qOYZEX10ikN1MPBsSm/YfSLaZ0D3iJhStjfM2RwX6moakjGKQXmRL709B5NN
rbtKRb20cC4PTDB3PIAy0ZY5pxa2zBT+sPJdvTSQxPEu2xAMhkdKlkGSw7vwir4Q3SZS7SrJc5sX
kGT81BMwmLz/9WgeJGlqhh6AlBdF0vzZ7J+08N5MRZ6wHTTPNvh0KcloE9YoJ7JEOr5izCDvfTi3
Ih8QLQ2XK42SMgSU+UAJWq958UiFM0CkafAf94LzcNhXrEIz9HWsoBnhANFBdoxvzV31xOjRSx/q
Km+M2AKT6dSn2UW7tz98MVwROdR2fXa1aFyMWBJLTmcV23fOPWrZjLa5dHIftA0OwLW3Gepub/NJ
tfsIsryi6qxokrnYAWUyrS7AT+cCU+JlRe1UBVrGrNi/vAVEZrjwgQIwSF4HFG16uToWVbLrOt2t
U3l32cx2rXk1l1zc6Ey9DIoZqzk6gOUcBzfcM74xANW6f/5VJH++bFIwMl5TS51lUpcpVi+3BnvO
X4L4QYFSz2UjW+EXJ7dBNIJ3YXD1c8vUoyssmtCthduyssv3IMYZ7Wbf4qmqscvHBOx3opncGNcH
i9yKTbQsoVAPyIV8DNCojMZTh4Ft04OGVmUcYq64tWhrL6JFX0ZTgYq3wb8wsdYI2caG3UyGnezI
X00QfOw6tzsFRwi8OtmOtQNEORjbjJvGk/zxMd19Iuh8+ARuM0ZzYYRKacGByht99jPg6MdfgsXc
qMx9sMEtphzRcNEaBLZ+UieovKGnXuoPi9Y71QhY85DrdiqlRyUa9t1SenJIRIvLbs1cve7DF3CL
S/SiGwcLMZyxxDMxKeuhAR9l/MT00yuRMMGmK62WlduUUjhVcc42Zdfsm+VEl4MsEjFjy3JhQPxl
ZTDpJMUx6mPJfFMYbxBzgbboS5reC5ZOZIct7eq0WAaD5ho7LZbbKbaNb+9SLsfBhmijj87oAzbo
z09RKmO5sPWBBkHCaHBH7hjmNWhBYLWux10pg7RiwJv5oAuizPY6nc1wB67Z6S0EkwAKyJWjFPhh
cqKdwPO25+9sgn3Cav6qNso6naWqMor3UxE4Xashv0NSqYuu7Nu77GyKfcrKlBkbpk7YlX3axQ/V
Dpxpe8un/xOtpmji+A2tW4kctriYB+ljZRxV8hYkT5c9b+Pa9cEFuB0L3k6ZWC0mLjmEe+XPtUvE
47xxJfpghtuqSRERuW3gacHS7ORKhuSSKBUQmOAPzLHNB0OWEHvG9KiVR13UjyBYDF4qOdeVoZ07
zFQnHePh0NHdNAmKkmyy/442f1zLZOF15VpjGlv9wDBM02247FV9sMformk6u6q/CK70W+C99YqY
3N5fLGJBnhEl+QR0kaxf2vLGXX9gch4iNiDmppeGxe1/CoHGQhrQM2qAODiUPSofy7G08zRwLLUW
BBvRHHKRYBnrJdd1FHsKrQNSVcWT5HQoJ72w8ck3RUcf8NB3uLyJth6zP0wmFxMkfdblRq1Zeigx
zk9wWjBmtPlluAr2PXJsGWgv7a74PgqbKbfgih9sc0EiWMYe2H+8WeHhxrKlN7oPwEkberEDXSDt
yIhoOwd4wjvRnhZtCC509BmJ08Ks4EEWcfqmsK3sH2MWnYzbKYUB5DGUE6EhwZ2MVa/mYaoiX0yB
4WYTO7/oNipRaGQQl7C3PfVsjNuAmhmhk411/gbNrpi+GeAPNYiXQAeGWAI/3Q5XZ1Pc/uviQTda
VnTNu4dmfCMiDYCt6x/84myA23VTGI25NGHiRvCsAK7itF/0EQmFdD1nTueBd3o3gj3KhrBpJIaw
bDvH2Tq3DTWpHkI8F/2+zTc/VfB/3Ucu+UnAyKA5w5cQ/XWmLXLJ/8j0z2a5jai1+ZiOes7MsiYY
COr4iiv7yg50v8Bcx06/wyY9pNDWCZ3gWTqI7r3Caee2o5INpRpruJFSANhUr7hNwfYHeOCe3ixH
VtbKXcPvn/4H1NB2DnQeO7cf5UhrQdwlDUANxTeRPzuAglw3h9wrr+WXZMbFJt/NzyJW+K3Xgw9+
xh3tS1KnodJQAHn+IT4zF3rkUH9rTwB9eZ94r14b49ENUldWIwF+ztWz8aaYoUKiSNdNWO4FAV0w
lzzIIY0K0qrDO2BfPxq3s9eyvmBztBm0jd1Tq8lu7sW946LZ5BEPepyqaaCDH/C9UwDXY5RsHPkW
/JogARBRu/7H2fHHZfhezixZ4qZkzqrfN0+0Bwub/EWx2T4ZdyN0lFghFq2OEK0RNW0JIi2PeWgs
UOt3OiqKGUDK2sNgfRnH62XU3UpEUykItDzEocp0q5ItgpAwKYg+TavtenOQnMseI4h3PMKhK7u4
MhTUscvwuur3y/DDUneXTfxHynZeLS60hKkWo6aH1CY5QHwT8EPrmjGtNf6nmNY+7DMuliRE1c2s
xT6rrEOTH5ZU0GSxufyqohimKmsakbmg0WZGYBUjIC96lznKENrTsrcUT0ojZwl+Xp63rb2sUlPV
Zc0yZZNHFCz6os2ESdWY6gs1X/Kgg16Hk6Hr7LKdzdC/NsRlD5QWAdJA3EC0x/hm9iBS8yX8rr7E
JyambUKUlSFi1Q4oZksQr7Z8fG2ZTyaGQLemBu+A1tC6qVoczG7yBKNjv8Fn8WsbXD4h91ZpNAum
kVFrpl5yi+6GBfJdy1dG/EsPqSGYT9GguBRCApfZsBALurbNayJ/KWX38ohEfsH+vrpttajIGbiW
INnrXgNUw9FJFEt+O/68bGazxrqeOG7blpS0RjMhpIMg8dCG6AuRE9tyShUa5yh47hTJHkTkmlvh
aG2T27+dTMlYBigFKnl2HLLycW4lr8oNgVNsbeO1GW4b99E0NMu7+mste5UCar0icfSx/xaPyc0i
fCMSeMRf1bgCJfiEKZGWC0qoGfEaVRc0IIhMcNcNuVvkqjbwbjGZqT0XvS2rr5f9QWSBixLNsKhm
zeYsNR4H/VsvC35f5G/vf1/5daNSK2jjmN3sizuaOow9YNxh40b7CjsV3HKfycpWbsDjA0CenHad
ukAyIHqY6HVY3lrKZ+oVaxtcNCjnaJ6JhGgwvJOPR870qtww6YDqmopKfIJQ997htppBMyYRUUcy
u5J5UAuwZ99q1vVU9d6o3QdztO+1X2rx0C33VLszZRHBhmDvvidtK+tqq4dqO0yGqxLDqyfL6/X0
oKiyYO+K/JALEUGv9GUewNPDIHwKCfQfFio4lgQR9r1ssh5J1ZaLlCPCZr1vpNfqdAi7fSV/u7yh
Nq3oCnoaNUOx8O/HOG5AhjmsLZSXrN6yy/q70qKLYNx3ViQ4kLY6lKl6tsQ/6i94wkmbGj4I1LZi
2b8FLNKj5CwPbWlXP8gObOuvoislW4i/Dt6VVS4kdYOGbh4FSbpa4owdQ6Tmbe7EEA4csv5OZQSE
ui6gk9jMNddD5aJUCnrKuq3QSpcd8ptiN+3ptY6OHsbqK2rC3vT31fi45GXsB10yJJyPeeajxwwR
16mV0rnsJJtXnfWA2HZY+SIx4slcUqRIsi8fpSuWxEBU+Dt5GV8YMUW5Kw8q+KaFsYStzqXV4+IW
DVVFAg4ULHZ4mYiG+2q+imd/mL1c+2Zk/gjywXGxh/jX5fGKJpVLbgYcYrRtcIE1UrTNTb/oqIFL
6+myka1n8Q8bgkttoDutxxrAfKg9To1L/pFKu3ATcKCj/+stWZwFrDV7YbWV+d7fU0oVTdUINSj/
aF0PGmlaisgl++VXAxhX9k5WotjpMIprUVPAZpzUz9a4OGmW8hKVyWi4cjwAQRjdl5NIkfk/5tGE
dpMGGgKLJ22iMmDPUYcQ1o8GGOOqtHMpbizOCHuOFcmZn/RpcqWoVW3TIsqgCFRQuyaL6VXy0kIx
y0C/FOSJRbtma/CgebJUU6YGvozz3rDL4yymyCUaN/BbXDpzZ36RbwdvdnOQC6CfWkRvvOW4a4uc
485oXTU0JpCQQ9YM/Fia24sI9DYzpLUNzm3ZY0RUsasMuhXfmaWAPK2gKoh+nLtyl/wSKZgIDXI+
ZPW1WgVwInd2oicgs9ESP48O64dmWgi9IlQEE80ifyY2JA7SGk06ad7aw/BPjsKfKFXeqlWZCgHY
XCXEUChfwzH0TM9iS2HdMoE/+uHRcKxry2e8kZYr0nPa8MQPxjhPXMJhyFjDIIRzi2GXTkvmK9Yi
Ih7dyCU+WOG8LwoWqy8LWBlo5MzgG81vq8Shs6g3QDh3nAvWgRKXTPYI4gcNuDOY1hEji5nd+lES
grG2/O/DsDj/S4JxSPNZBjnUwQQvU2svV+D4OTGUD7u8izKWDe/7YI7zvmQ2JihTobhH5Otlfhiz
Xb88CI6ejUNgbUNncMLVeT6XUwQoL4iSVN+6pbsW7MvWj/i9vSHciWgbBQP6i/W2naIMUh9IMaPE
iXDrSL9Vhqh+9M42w51rH4bE5VzN3MQKsOPIuU7NiXxh3WfBLkczWHqNkpVT7XuoA1fHyNMfpF0h
jlKiKeUSsSosByug8ElGuqtC3T5xc59A3V7zYqGwvWgH8IS3U5ZbnVYhezWv9WO1Cw7hafAC1DMr
J3RFD0MbhYoPU8tFD2nRpfIdkq1pv2btCtpYZrSnDcingsW+7JkiX+FCSFBauKmWoenO7UM831fy
9VgdLpsQRCme0BaycqlVhMDK6/2XQN43JkQposnuih+X7WzReXyYNj5uyENTFYy5eniLb/IrahOs
VOgh3zrOO/LU7SFDg357Jq/DQHUiQkTROLk4EkqJpOuMbCM7sTc0UCehJ5KZh9LUNZNWLQEr+4RC
zHrM/CXPqKxgnjXsda18iYsHmj0LUasCb+SB241USW3XA1VW1N+K+mmgh7x/0qunsRBUs7YERUxV
QVJpmFDqAfrxY5TUhkkBHgJ3x0IhXyoleNOtaHFomf1Mu+UVIN23Vo5zf6Tafdc0okeRrVvkB/Nc
RIO6wVDKE2A/nasei7vikYAFkOzCb+Iu2q1ttx4pF7yscGkhXAQYhBo+5cO+TR6i5Ovl7bAZstY2
WI6yOnPAWVBbDYU/MhQwMA/+dGV4g1MfgD32LYH3byU8a2N8yOrwkm1lSOHmwk/J3SLiwBdNGBen
6qGpe8XCaTMuxb5JibdAGsW0RK2JW3t4PQwu0Ykas7WKBetiWuCKTgDMSsZTY4IPxCp3gvUR2eLC
VaVaI0H3NsvrB9c8Fq4i26w/nfVvD36AXKdyMl9/uGxW3drO6yFyYaqZskUaenh5cdJ2uRccQCPt
T5CGbn1yTA4a+IBqP5Pt8DTjKE3uh+PgdS3akYcv9EUEthIsq8XlRdSatDphuC5NSuyFHtFUgbux
oDNoM6FUFR2ErSYyf5AtfdwJeSj3w9JhpluvOjCcRfdsPrVue1CZLJImRDltb4Y/9v569y9GlG4k
A/1O4XVunsJcsNm2Z+38+1ycBI0ZNIsDIO/C/LHR9oX1mI1PAjfZ9s6zDS4Y5mVUyeaA6FF7xm10
Gr3yJod2+AC6MHBF+tUtS7Z+y3VBaiAHWRQ05I7dtfQp3TrE5fOncMFy7JJOIYxLg2GDkjuohblS
bof+6KZ3y3V0pIKxb1VOPxhk67uKnCapCPDHAMgNu+YUo8/ACu3i6sQaDQI0GkjulSUwqbKf5LPp
9Ri5+NnodWfWBACrCqi4W6YwF3u5Y3mlw7BAgUs9w4+eGSOZaifH8Up1O2jFi0SAt+jhTFWVZd0y
CSUAZH0cedMbw9BZPV5jIDVEnByIpOX0m+gm2aVO5dUxFMUyQIOy53Zn3NcHxjvfZP/DtWxzRlaf
woVHTQc3wiCjbpZlJZCl+SNJB0FgEJng4kLfEKUYW8AgmuiHZEm2lIleNrcP4fMo3nPWlSsBgmtE
v+kZnQVdBtpzt48Pk4ct445XopctwXjer2wrY1TOTKuqMZ5B2s3oj5FFdfbNoLAaDRcUqGUkBgFj
yzumwwJrcvsjYknulxCoAc3E7uic2BUVpETD4vZ/mqaGBgQOnr6rh9zYK8nb5Vi3nXeqGpWpqViq
xnPGqmAybwoN8zaBjbGFNmzjGUd2/IroIrYjy8oSm+DVCpW5XA4gtWQTCJX07o5JjZKDdYN3z9pJ
76gz7xWgcj9zXqyscrs6bIt6iRfs6jZX/Izgco4kykhEaoSbx9LKDLdj9UVWA5Vxbiw09QEYtUdp
cSK1dS4v17Y7nFeL27VI+vraInAHiBMR81YZ7i///maCdB4Gn5Mkg5YQiDjg9/tXbXqzlH0rX/X5
zgCm7rKlLSQ2wu2foVjcQT5GRduGTOslOsD13PpmUG3FrX36AGGbXbZvdwNYT0HJ+AqCOIFxwWpZ
3F5uGxqGKCz/bi7O+huzruy2EvQIbD1kfRght3enpVEmKcC51rmDm90thwxVmvEFUrcoKGu+cZwP
kE4tnPJZMLWiVWRetNppekdQNJdQ1VMgW9w7vdcd0iPr09d/61gD5JRDS/gzxcT1inLneDGk+hBU
cM5hZp1zg/VYpd7loW0H4bPTcDFEMyySoEmJEVuWO6ubjmgh2NWzZVtq6F42tb18RNbZY48JUDs/
HDlrLMPCXiB+ZfmS3fu6AwVMMCerb4AE5SfGGB55VLI/8c4KSt6zZW6UuiqlUiIjJqtFCF3fewvt
z5Qon9kEKytcZCwWWiyRBtabrOn3lfKsK/23Suk+k2esrHCBMS6kasgoHsyG9mkMruNQEN+3Lzgr
A1xIVGRV7cEKgCrQrQkBoh/dIdulfmrZfWmTnfka7kQPHJvR42yRZ5YdqzFoShPgplF96egtJYOd
RaL3jc09vDLChcc+VGOdmMjDA2B74wRdotZoK13gxuOuRbuvwNlZLPorB1+Z4yJixMjF4oC1fX2H
yuwuQ+3wjdhjzFCrqPJ+KgCvzHGhMeinvKpS3H1b5X6QnhoLIgYCbJBolbggOFvL3DYWgHXSeJXP
/pycWupfnrXNaLQaBRchZsjytmGCMnxifY+nwY6D/bJ4SSjKbdkeubQ4XDxo6yYmPUsCJ+hLxNqj
Ecy2NN3GyY8cya5Q4W7zeQMvhQq7lCHuWdzq6GO3mFNSskytwwsN/kf+h8n6JDsTFNHyN8U3/OrV
8KKv4Z3myVeipHd7Xg1KDRCgyRb/iIOi71wNYYhu1+VA8scOQDgttUXl4+0ddrbCubyZ4bwKa9b4
osd2AQ7mGoIdoMAFfsAUUbJt5m3kbIub0TSaAPMICxSeesWW8htTEtSPRQZ4b4+TFo27KIso5Fel
3EupwNW3gA84k84j4Hy9KUko64Rl76f+a+4pr2ixSG7BWfYzeIz2ja+Up0904gMLrmiyQjUFJIHc
pFVSU+tdioJklRQIRT8b0HBWSe98YhPrxIAeu0yBnuACbWbKdW2ytrUZT3byKShyUM3cWJModd/M
JyhaRgFQMXUZfv0xK1sUo5e7AtACVsphfIfgU+iAZZh/Mi0GzZv3LRA48PXL49tcuZVdHosbhFHX
dgwZwh4LpW+6k44or+BB7VYDyR1wOCPIVYQaK1sOubbKTas2QeSeonHAVW7DG1AM4ECxINRG3Hck
hSNukReOk9vPBdG7pWVXsPGYHaBFiO4RFOu6Y3poY9SOcldMUiQaJOehamU1qlUiMFvQPe3+0US3
860zbD2J3K6uOjWK55ZV/9pXs1zs0mhtWn257CCiQXA7u9CkUZUIntHQHda5U0WprSih4l22slkN
Wo+FO8SqaljGKUFQT07VAYXU68qbd4oD9fr/Ib/YPMLW1ljwX12BypGoeJPEyrDurPwBGg/fGWoo
vGp9CTyL5tvkI9o78dfqBnyxj6KzRTSnXNZbGDGQyeB4dofOj+mNUH1q64RcD4+LJdlUoqXXAKYi
Bl2enVhDZGeadVBm40orY0GEZD/Gpx8rY3wdL4ypHuU9AghTj2FyJJqveN1n+ETNtRkuYrQpMccs
ssCsYVwn9esouRCeEgVDFgQujYULEqE5FksRIs+NvzIRgQwUS/IL9SUfnd977XDZ57fIPjEk5OnQ
eLTYu+5HL+ySmdKJoNEzO4AUCJr1OXoEW5fuYy915srW7pniSO4WjgHZBOaQ2TdhNWDbF88fwfli
yISTMgWwyB6NprssZ+xBO+tG+tp5XXZU7fI2dD9zdK8HzvlnPBgxmVXc+nT5vqO/Ius5lp8vT+52
bPwzLJ5FAqdaPragQ3Gz7kjBSJcczEKwfmx5/naWswnOI4NcylRJR8k3lF8yBQ2W1RVFE0FX5od5
EFxXtnL81YzxjBJmM0VzLWOTDeNoj4Psq9DTSK+n8oeSnwxhP9B2ADkPjTu5FLOPljqZDNfKy5NU
0cdBpp4+U2hQRYJZ3F4oC8Vl/GcACPxxE0x5Mw9T3MGUnLuzRmzQPx3m+OUz7nC2wh0vxZJC6rTD
6T9Zs63o6FDNbZI9/f+McPu5MaZZq9EihjR+diRjsXFvtktFVBvd9oXzWLgdG6BVa9FqRHcp+R6W
Xg8xQRLZutXZUXNXZoKrw/bJTDWEKFCLUTCsflwgdSbxIOu4CDGEY75nCMd2VwNkz05mUW3rP6zp
wCgD5AKxJ25TQcs81GPoVqAqaqKqZuyn5+yqPIwHhEGhivPmowMYk/5Y4+K90cSz1irYwqBN+8ae
Fhm5QAiF2NShPtg4v2dOJjguhTa5+TStIJoWhkuCKAiKhbMdI/1ls1oZSEEWR3ajxo48EcWscGbZ
QbDKefrckhIdoA3kPHiHcBV72TNconasd+OeCPqCNwPIamK5Xa1qKI5mA+IVmsNdkt00HXGT6LoS
FsLYUfFXEF4Z4jZ2HxqpFSxo8epjZ0j2roFOTLv2RMXrLTE0c+0p3N4GtgYUzwkGNDrVKcshyYF1
K494b0fFV6N2JXmym3jRveis3DyfVwPkdvssjYpp5Ljmhm0nOXPZZjaIzIz95dAlWi82zSvnmJPU
QIxEgaCA6kfdJnZa/Qhw6w37SOD/gvHwb0hG3uJsmdBHEynaVZ3JV7OcupcHIzLBxxCtCq1MR21v
Ln5JrWrrk+j+KvA6/oWoGXOzVUPcHxgqSNtLHoCM/qdIjtdOx1fa8ipQojAHir2ZHhtcTcznYHn7
xFzpsqopoI5DVY9b+EAzGw1vbYCgJpEvhyBaSQb/sonNE/5sgsf8RFkZTXPFAByAK5DqnylWbTP7
ctnI5pqvjHBrbo5KF2m4Irhte7JKPPB/4qGCrn6fOykSA7JsqNCBs6GTr2it+3Qk9v9vCNzBUOR5
lEJqCFXA6LsZ3AYiJI1oHdgUrva4WQcFRNKwLTTzkFgvbXO9DE+XhyAywf6+MtHJZV6UoWq4pgHh
ulZ2Br11zEngsyIrXMxPNCnUpQUvLDqYn71xytFBmVfUG2NSCl5pN+Piatm5sI+hlG3FuAWqumgA
w0snJxn1733c+lOwiHKDbSfWgKACRxZyH85aISWNRBl6zWisL60y36igtr+8QiIT3HFiaVJfGqwx
Rl90NwypvzQiDkeRCS6kGEEGuBZjv6sLei/rkNOMiy+XR7HtAX8miq85KCTHUuQomE/Wj1qa8Dr/
Mo5fL9vYXvqzDS6igLi3qDUZESUORjtUD7Xe2Cn5lQyCBFs0Fi6yxFFWx0ELiYq2/IkdI2t3UyB4
BRWsyHshYrUtNXlMjVjGfTuVj213tESvuKIhMPur348yUkrxQga30d76we2S+1ERXIA3IegUDz7/
7g3+vT0f4kELUmz632Wmbn8CVzqEBTLn5+V1Fw2G+cVqMO0gWalFUDnQyzsl3qnVdWsIoopoPbh9
3keJ1CumisOqftCCq1oXgetEBrhdPgbDCPVgXHdpXICvPrFp/ePyLAnXg9vlsRmFldZhPSCCF+6R
nHjB3rhnhfTP9QSs1p5/Uu/bgGYx04Kqy8ZNpa9Z+WYsopeQ7f1uKLKmolEWSfXHddeDeZmkHndB
Lckdmj/p+kkZNG80RK/b/zF1Z0vc6mQWrfOCuTIT132nJDuSJ0aBET+Kbg/sp/66HulnU9wq1aYZ
EV1B1bQyb7MatEJXmfYqm4cqxUVTEzXnb7vdH2t8bk9IvMzhjExv1HfoFyTTp7bm+fe5kExKY1CD
GaOJpO+zviP0VVq8y34t8AI+s4c4YaWXIaJxrD5Vxq8u/2V1b2a/u2xl+zJ+Xhc+s6+ntkhqtnuG
HTpdQA/HLpIUTbcltg8VxM7tiHaeNrZsq4hWTnM7JxkqOAuqlLnh6A21Zf1weUibRgyZAm9q6HgI
5rJXibYZrSM8RkEZ1y6ax1x/7Uchc8emh62scEMJxyDIU6qwxwYWdMrrPrGbK0A2fc2TDr0BQepG
tFabLrGyyUa+mj7ap+WQBKmBy1687z1tp9i1Y91AdgEHUO/OKITFu0SQFYgGyj5qZXSY0Ac1Gojg
UnMtFTdGKUgJRIPiol1VNlaVNRhUO5avJSRNsi6+zhZth9YewZbaxGDR1QRy8S7QxymkpgH00Bdy
JF7xGLjQxlLx6lri1TVxRIoZornjgt7Y9ZW1lOA86abhy0SrQx0NgunbjuHnMfFty5rSTwAbwkbr
BZDiSO+r5/lbtE93JLeFUlssBfwrigPJbVAFKASLR6/j2aur4ghAm87tUTIEea7upiftyNBX8150
ZvzHep3NcRkpMQPw/eF1HucTkrknbT/s3zrvN+2dLKQB2Q4cZ2tc4CiLhkZ1iVCYZl9J8RSCjl0I
YGPefGkCubCR19OIeIua65JS20yt+7qO3sa+36t9dARi2r8cC5mDXTLHRYwhStVwzmJWHmoOBaRV
p6OKVFVEoLLt5wZRFAWVG9Xk/Jw0kikpKRjIgu6hyr6p5MvlYWyvzJ/f549zOQUNLwUbHLRTFW8K
ZwaOdxspEgTY7XdQ0GH+Ow4e6x0vrZKOOV5dGQRFOUEdpdzPwMBUu+U53rdOfW09VKC9nU3GDhO8
qXZ3HQrJDrYRIqvP4Ny+W9JxWnLKdpl1G/jmjwQCerEzOSEBDiF1jTvha4dohjnf761kyCVVZVS/
xm0HnPs7KuUaMiqljX4i1ZVxv/lMwyhdjZPbDDKQFmkroQRQpebBLIejlTTfF1UUIkVjY39fnWC0
oTSvWxzV8fijoNf1dBWKhM220yhwgRJDtgAGo9wpFs5aMevtu+fUhttBo0/yhty2KodReAESK4yN
m6F4ZZE7y1rJIASilYyNe/S0U/8rd94mdA4ne/lVJFO/OYMrW9z+bso4MweKa48R7LLIJ9MNDZ3L
W3wzMAK+DjEdQwUYmlukaF4qeSgyMP6R6GtRzl5U09tEq55IPuJtahQExm2U28oel9Z0OWQwtKQy
0E+ko6+Xdvb4QwMVQFjboWeAOKW7wZFmHMVCVv/hK+ehcr6SEiUJiYa2h+jUezFkn0AWtINckYPG
rJ3ovWiLwNykq4FyfjLFk6y2lQbc4L3szJAwDjzZZ+9ujFebYY0MyE5Fr4Nj+Cq4YsQY6u0Xq9UX
cN4TSBNdOgmQTPZuC6wbNKDAbbcLXPOn8WVy2sNwDyVq1Ys/ITK3Hjp/WwdBUkFqCalr32V2HR1L
8zapHy777XawPo9O466CPcA/ECaD4zZudcAgPMOwiz0jJWh8CFui106E699Oi0wD3IQywWO4xfku
sHwg6MhRP2fHlKa6kQOGtAfq9S6eTfAcuJMFg9w831cGOY8tCPiOKytjfZ6mvRQ/jc9QEyDx/jMi
zknBqN3MoEHAwVurP0iTVXY4LJ8g/IQ7nI1wfhiiEqxZAYqPs49XE7C80Rsm4t2hMVZ0nrLv/Svv
+mOKyPLHIyfI+3EsDWxxgGn9KL3vkl2TtrY+WraRv07S4bITXl4f9AR/NEebnGhxiukjVXs9TPpB
7T6HSFsNiUtKCl2jWRItqErdkqOxC4+pE+yDWyaw1u9FlanNAVkKKMBkMI0YPLJeT0DVHMu4Z+R1
d1J6gPgCEVpw8965MsGNp19Ca9Kj+P9I+67luHGu2ydiFSNI3jI0Oyi1lWzfsCzbw5wzn/5f0JzP
oiBM44ymyneu6i0CO2GHtUyPoJobzHmIJfowipyw7X8VpBJ07ahufVCIjTQmv4oUIvckqt9mE6dd
vE99USLO97UbOUxKlWOAv5Tt2PSqxWnB2hLvrAfQ0e3y0+wCnOuGPOdBuxNx8PET541YJnr3Sl9b
JEYdGVSbFWBMFYpLd7W4tDSSXZMryhKuUnDvv6ExvfQcCZ0U1+ZsOEQZtINEUVnzBgROBb5RpLAq
pkyHY1zt63Tf16cu/6KuL5ctju+Dgf6uAiUWmZbNukS5UQo5H8GymbvWowW0uvmECYxTvTg4hZs2
EC3X8HIwIusW5jMVQ8GQ2nsbT1oZ6PkNkuWykvZzZ930gNlpovle8GE8u9jKYTSI9G0NHBfKCRB7
yk7x9MpdHckdHel7heFP+UU6a362E+FpcbOirVxGhUzdzNDhhMnnCaIaXluB5Y3H8J7mz6hEeoLP
5HmYrTgmhmrruMRqiCfr18SCmhYAUIRDi5EPEWf1m52YCoirMluRjMoMmVmgY7zAB2THAXSNwzc1
2kXY9C4OyXQtzfsuRlngZBZBQgR9Hu6s11Y2E2Alu8/TXMNEoBrEweBLXzvkDAUQIhpvxROluxXH
QO4JY5ZDwTYOJuh0JigNdVQv4GZHDLR/SFnpzpkov3vNrVivSpkG/yeC8eFlOQ422Jxo/4Jg5hs8
89gIjHe9Ux5Ul+ALZ0CQGJlTBJmr3xIndCiaTOTNqRNfzd9Wvz1Ld6KMm3/Pm7+KsVQttQrJMDE5
mICohzxlxwThxVt2oYMlNDyjG5FEnufbHgNjsnK1mHmfIsWX6rOl3zRAr2jvzf5H155V0MpcthzR
tTJ2qi3pjJu1ca3W7RA+lfr58u/zIuX2YxjDTLQyW20LuSbl/qElKzrR1AeiSMl1c5tLYowxMstw
ArwCxjtrcq8uoVdIdup0KXYvTNO9/Elc172RxRhfrCdNMjZAoO17Copl7CUbnJzWqAvkcGvByMOw
zY9JUmKwI8xTKy9Vg41srBaRgGJERdfmOcLgvng+lqsGG1HMNWVmB+SIGCUBbX6Okkd19S6fGT3/
D6a9+X3mfvosxWhFgxqYoa6YQu2kEFOVwEerm79wlJ1TGlVwWSL3ljYSmVvKJSwWS6Cb9cj4IzaC
RH0i65fLIvhBbiODyVHKMFwMnTos6xp4b8Bq0j0sqbgRkujSFeFMi6Sx826h1lp2pKN8bt6HwfC9
wWgvCDWcbnTg//z48fLHCTSCZbgqqiiTohQakeSnXj1amaARxXUMb2dnsM5ei4s0WV5TaID07Cm7
JG1zfCrPMjQZJSjdsj4AzbStlXVljLqajDnEQUWU7BpPyUS9KK5+b8Sw9lOUcbYueE413Ze52svp
vRr/nvvEjfvvn7gXIKrhU6hfYPuhmFbBn0GpfEzwi8mBlAne1dx73/w+/f9NeXXQpWqxjRUHhqpS
e7JaQUYq+n0m4CjFFK5rhSfNkBd+OgMnpBQ5G76lbL6BuY3eVNSmp4V/wM7j8ZJ7Vuroh8GjYNpx
I2QVFMpjvJvRhsm80mHXfhcG6yE6arKbtw59o5X+tM/K/WUd4Pq2zfcxvq2b+qwILZTArSU6olMT
SIUGePtGLgXZAfcBSrBERt9EwLhnO4Rll2ZNjawDPqd6sr/ixnbgKbwBfL8joz+t+AVaCSKb/Yfz
fJPK+IZGW5eqiiiEDWjYFx+p3866K0/NofSXk3CBgSZwH2ITkAoBVG7KmOVlvPi8qGE70h1z0M5m
B9B57ixPHpxl11peiwQz8URDZ1wbeJPINsDaSVkKqYFTUqub1vhu2YKki5+zbgQwyXoYStFiURgP
srjjFd2ClnuPVmcpkhxg+bsXUYmMm4BtJDJXZvTxWNWKiZ1DEjmreY7z577+kuiCqM6tz1Jcwv93
WeyAC7FKY9RyuD/s8RgOxfU2b+wf6DW5IDjAM294SV4uGxs3UGE8EAuVePVYbC+okY08w+YrHRC0
jn/voVLkgc8p/UYOY9R51i5hM0LpW2/wV4+42FU+6U51GINkJ8In4wKwgdCdKBYGa6yPYBtq3vbx
jB1RgG0ctH2/L666g+wknmgblW/MG0lMQJFDKZGH1/7IoT6YYIoZnRoNGcOlnMeitxPXsjbCmOiy
9spaZBMuS6utA7FWAIkJ03Kuqm9kMNFlLMOUyM08otek7Ra68Q/+m+cEBJWO+Z2GmMgbK7cT8vzw
3wMbwUyYUdpwmpaShv77+kCBHEBI5xJwUujAcLis9NwIsxHFKOOkFnHaUny+0r7Nh9ipDF/qBEVU
bs60kcH43daa4jYxJ4CwValjqv4yPc/1czpf9yLqd8HJEbaAr0RrHc8t/GF5RUmZUg9o8kCTwWTk
rdCOueHkz2cRtnqf96FK9Bqy1KBBD7K5Dj3sPZlnxbUwqxE/itrul48ROwXvE7YmbfVFA3uRpxdq
70aF9dJk4eS2i5w7hbGg4V/2lnNZPbj9VmLJug12TtvQ2OosaA5A+ZFg22q9TZ5Cd3L1I9qtxwTv
kfoZwZOebenaB2GfnHu6b4LZJmCTRBl4MaCYhjP5EtiEGrcIQIOGzo/s1IGIvZhrBxtxTCC1ZzOZ
emlEBdO+MeQXZb02ot+Cs+QGmI0M5gKLRbUbpTZGKGd9oBmr6munfj+fW7/edx6lPMjPkVftE3GZ
lusvN7LpcW+yfXsqVUXvcJz1TwLiD+OqCZKg983H0R9eV2NFIEv/oDmarRJN0TTCVtorIy+nwcLQ
qNkeoT5e+hW7YV6ZO9JTMzk5yJNlD7frinER+FkR4t3/RDNODdBfvUQyrBPQGYtkb72ySuj3FgqJ
4bO4Qsw/W3gCVbVMVSZMnMgzac2XFmNOFcEwnw20uyU/XNYdvuq8iWAiQhlbea8oqEGP3fjNiDGE
VpYG6t7tIzarbzEqcxv100OvCnkDRIKZo9TjppFtFToLWDDbwaQiNo37vXWHXuWDhRONXH0f3tAy
iBjwkZ8D2rJJR3OQB7K9k7ZrZpnEtC7mTn/JT6gTez3W7tGpoW8S9aV0RWkFtyOGbtMfkUwSU2kZ
OqYl7lK/Nu4pczo4WXdWABA0GofpOJf6U92RkxKEu/hp8ejsh9D30Tbzh4fK5o9gkpsmmiIQmxHk
vla01xt0oHPDLp1sPOtZmDq5tP5Uxi8Ywf9qG+HDZU3jKvNGNqPMRDYWbdZMLF3H/T4dh11KZvey
CKozlz6PUeYuXEytrzG0JndYhLaH8Icyr05GqXTupUk+d5KoRvi6z3VJJKPGWkj7cEUMf3M/+SMA
uOtiR1+b7QmMmmfizL7qJQ/mEcx/GbJV0aOJ75E2p0rNbON+EcmGJQSSo6efKTrRfLL92bWA900b
G+JZJW40exOnM3MMWVRMTZwQ4tlr+SULl3t0W66tLhR4JZEYJmiipD1a2NPHLHEeOln8O9SgqakI
qpKf1Nk6SP7wz/oAoWZWSoWFKlQo5x3YEv0qABMXLbmo3rLXW4Fy/oM0rCDIKpBCFJb2RUY5qS57
1FzIdQ+E+ibQvgDiC88YDHkFlw3hHxzcmyzmAO1yGTClD7WkgWp8aDIHHs6Zdt3V6tPICHIMwefx
zftNIpODqFpNZltDDWRuJN8iQ1B1hXf5q7jPJtz6/w6QSTWKbDSLBFi9Xjf8qFW/L++67iAN/mUp
rwngR5N+E0O/dGNSbdyhQjpb9HWWPC/g76PsCS2gjyQfQWJCnLJd4wwkpICSCwAUw49ACVkjVx2A
71AeOlk83Cn6dMZx26DGa8mAv2m0X/HhEC+CAYSCJ0rbJQXp0QbnQ3IrfOTzDfHtLBin3ab5pGsr
wM/wHMDDx9xX13EM7D8qFs3TK7IvH0W1LZ5MU1YUGaUFNMk0xqUC8GVRzBgujdjPUu+P9c+6Figr
78WzFcF4zSmvojYFHq6nTZk7rA/JnLl2EQGmxjGU+8v6xM1XN8JYnzmGZqVZMiAr1AB0AqfMLwLD
d5KADnDTOJ+e82AJfl2Wyj9E8EGoIE/R4LHfK7FdpUtR62gBa2PxqGqBOtZ7qat3/00Kc1VdvJBS
0/FplokC2joe5GG/KNH+shSe8puYbPzftzC3JUkKaLk1SMkV4taa7SZVtRttX4p/XhbEjaYbSSzk
5FxgT7+ekEBQ+iUCOg/gFquH19lNGHiBuViBo+Yr4p9Pe40ZG1+jxFM4WxKy4EX/2gC+uL8xmhdV
9VZJtKBGr4L1attPY/xzYptTb6pQiDBsHT3M9kM27RapPVq1UzTGTUxaAdIOLyJsJTLuuq8WSVtG
dNRl2erccmkGtwqzWlBI4CqHApJQHYk8kFyZSJfrXVPVSEs8pcVY/bFWb6xucspYoIPci9qIYY5v
tdXBsAlqMpG5HIfVCYcKuJOejlJ4VAtkcW13I4s5OGtqrKWw8aRWk+vZfq6zm0iYN9K/94M6bGQw
Qa7Mgatjo2ePkkH1w9yt+/I0eJazXKnoBH8GVdLcCKMfvNHyPo5D05pxR0TK9gmiWPQZkBUT4QIA
tYYCSFzG3dUxVsm1DpXATg3M9l6Wvl32DPwreft9al2bLwCB+AIWalz/lP2S++t+vIpq0UQtdWMf
r+RNBuPm1l5XR6VEdz49UNzZLBh23eH/o03AV+U/clgAwra2ImWxkKl1hjP4w4/+nk5+9U70UP3U
b2lcrzz5ZHsiiibBGbIAaqB5zk2ZsgOU8Ze5v8nmkzEKLEf0aYyVxuAgtOYSPSTQcbpTdjeOiZOv
QUlGh6QP/0klLMZKM71LzXaVUTlRenVfNUXiI68YXqyULP4nROm2ilUihWDAlNHuQiotNQFyglcn
V2WYYdesc3tR257b0DGBJAR0F2QMOrtxY0tkaWs6HQJak6vCH/fRoTlgg9gTjVpxb2kjiEkqJWKF
g9Li2RWn8DjDU4IQlGY7VIT2evb4iaPbyGKOTuv0MFZk1LZzebdAq1dfEXUhRHrNuFIideYS4fQ8
U/PLLtBm4AsFn/gKlTbZQE2u6qzpDGW4DsD6pqM00/c6rE9SF/5oE+JdFsOdCgWH5x85jP3M2JCZ
hwWKpp/TO8WbAkpoZtxI19Kxvaa8uWKmOHo6H7zeRiRjRrY0y2lhpTCjufc74NgPSSrIUrn6thHB
XFBraOi/pnDeWQNMtPJrC+KLKPpVRC+pfi84QdHnUGXZBIosMkcJHBFIeo5/r+R3YFe2b8YjrWjO
GXZxhKGcmwFtPo8xpwkLdOVkoWP5N6ly55IBc6/gpPwrQocU673YEJXuJhHSHPdUNXBqKpZNJ3oZ
y1r1PlQiFSstKRijqmQvVc+DmTmrFkSNQP25nEvmRhYTfvVcyTWAYdKezbqznfEQ3cjuekWZuCjK
YXVIn4tD84vsp70p2KfnWvdGNBOV487U10zGazS1f2jqSzPfl4UABYNbrdl8HjvNIaNSY+cWPG/4
OPjG4NKBo9Cz3TR3THyxn/q2cMNXcH3savMaz4NuU8SStijXnYQg5iWjGjnamDV+kzentM5FeaDg
LFkIE7NQ5XrV0PdOo8EzYr9uC18uBGOBVBc+OJS3C2PnO8yqzK1OwdteiX+Y1tmo/Dzfy/Zvxb5a
FcMR2Dt1T5ekMb4FW12JTDq0MTvAbyQnBfgH004FZg4KvoF2lzxflie6Nca9AAKmWOsWmiIBQAIw
/oEZFwetLZx5nK4a4aSC6MJY10J6eQ4TvBIK7N9Od63yzRYxgHMHxLbKTz954zGNJVnTVYWBqUF9
qECM5ZY7yU9cY0El1nBb9EKw8HEQ12NFZ8k4lWoee20ZcHXyMdpX5+io+q8g+0iEwZl5hVmg6/h6
OmUvl6+QGyE2+sk4lNJa2hIreSjl5VdVdVuIyH0u39mHSYW2lmx7pMCA4F/1+7p3JGlyskU4xHL5
Oz5MKcijlWHCFI85Ncgxl1Mcq2vJBZDTWQMmQewDE9m7fHCiD2OSkxi4XvY8wHtog+1M4dcqzJ0W
69n/TQqTj6x9qk+1BgsrCMYB8B5qX7CheVmG6Ojo/29Ufp60FRuuSBKk6aafHnsRrBJ3YspEU0Mz
LdDAYbzivQAjazuzoSXU6AedA+vQX1TvsMfkkl1+HgSPLu69bIQxXyMpad6MI2pYuWofkzbb5Xl/
lQpBSF8nRT+42o0c+ndsTs1MwH9A6JhK9FSdJre/MvcRGv/JcQ5dOuWm35avdCl1QGlAm1Mk8L38
ML35AxhvqALRQe5MvC5pA6f4ojjpTokc+R6jB+NTBaxqcAYIe1Si02Xco9rGZqIOA7Qeq3d/kdde
cbtffjZfZ9c+Us8o70W7d3yZb+9NpqaGLDwiTYathDwBZEV1t5bHrBWVO0RCGHMelbHtCR2Ck+bZ
icejXhtOJpzbor/yUWnePoWxhCjvYcs6pFBYLuMEPFaH3KKK97pgIdpa/we7e5PGmEKeAMmiJPDt
6YFyXs/79Wal/UT0YpeTcJ2D60Y2ZQHGIOYqRD3Nxrum/7nuVFfzsiOt41j3pWMee1A8ijwwN2Ju
BDIGkITz1KgtXP4MWP+hKz1NfpCrb0vZOJjyEjhi+mPvb+4V9wNzLyC3si3CnGWZ6/asNGbn1epV
ap/bLAaX1re2FOT3HLfyXg5zir0x211c66COxUPih+y3XnRjHTUKQb+f/eUqCvq9Fui7bFeBWqDG
uuTlYMBpOtA/gKBPQzdMgK/73q9ZxdCHaZ/3SCFb7ERfmS/R0Wzh0kY/crvYKWewrFyW+fEiqUgb
gF2YLMJ0PmMV6QzMeIAU9F4x3z6VAxoAzhAm4A97uiyHU1N6L4i5xKWXOqmsAbFQXkXgZE93tk9u
yS49ioaE+dry9kXMLYZWPVolZpm8Xlp30wTavbJRXUUd7hQh8xq9kI+a+SaLMYOoSrC0KxW9l6bl
cxW3u3bJdkaVBEot7STVXh2ySidE4C+XT/Ojx3x/mEwoAKaDAazRdPDMPr2xlPKcy9EBa4sC5eB4
sfdymMS40xZD7iRoR+cvmJA0T9Gx3GtHa5d45fW/jzUQBq481YKhY0WEiTUFGnttMlqYUqxuGu2m
z/aRIXgRfvSTVIRtyyDkk5WP5dNuyMosUwGetWL/vwHNajr5l6+Gq34bEcyRlWXZWo2B0fu5etCi
74tUOKpyY1ePl8VwNWAjhnEVEUZyZ3RJe6+s630YGp4mKceyJw//RQyK8oxHSsyCDGEGUrW4e5ZL
Y1dE7bkrTZHn+xictxeDHvl7OYk02FWWQ9HiMEjb0M3001A/ltm+Hndtt9Oib3P9lJQ7RRNl+VwH
+OcgMVDyXnLcpXOvW5CsTe25MpTF7YgepNpNsyw3ijyIkp3L+mHKjMsgYa4Utk1Q5dSe4jFyRllz
pAijhvX95avj6jplLALgBTw4OzKqNnPcLhEEZQlGgWfzZFaNQNe5SrgRwbihQR4mlazF4OX24zjc
mdl9Rv71iiIUA7uJCP62aX2YzwyLCcNEcdh5kzUCFTEMavLvIXLei2AiU14tdV7rJpaA0tVfo+YW
5vSvFyEhAp5NtmRTwaw7o96qFYOuvYPfka1ybw/5j6wwEkGWxBlAfC+E0eS8kdYos2Cr1nUYaFft
PUr21/qd8V09zO74RNPA0CePeWD5+Vm05MGP75tPZBIJuRjAidRZvRdG4VWby4953/qR3ZfOCpSV
dlGv2gz7H+r3RtWfL2s6NwpvRDMXWBm6rHcaNJ22S5U9pYmnEFuiUTqu5W7EUGvYvDolKezaNasH
j6hniWK7tEctP8SRiM6Va7gbOYyH6NWpiMmEe2wslLnb0Nfr3r18YvzAvpHBWO445HWt6kiSDCc/
rN7fkB/aNYVxKYNGUBYQSmNiYi1paUYSirntSrcgEXBoGUL5QqdpxkeRJoqOj4mMXTJkrb5CG1Zt
9adCdob6U5nK2+mxw0HZ0jRmXs86gEav+z525tIfht+Xr0jwGew8kF2scqhpcHxFdrSi36UlaDVw
497mGxhvoSPmAGkQvz9UgVyXTtKAICq709RfzSJigxN9C+MbUK+TpLiB+5PiL4q1azpBWqdQBfqQ
h28+hv4BG9MMFWNNRhSF8LbXdp2bfU/vhsA6KCv2pulgXeznQY9h1/xaFkHyc2PgRjTjFRqpjdK4
6gavaeodQvsxWuZdN5LdZXXgFMffeffX/998Ymeuqm2NHZ41XvRFdxXngXa85Pu/p5SrXR7Mgp06
0ZcxPmJSsz4uB/iIPPF6+Lu6/iHlXy5/Fl+GhnVYTPUZyMjfX5yt4nEhLZCBt6FT5t/txHb1fz9F
RY/ujxB23DqM6mE16CtmGEy3WIudIjWB1VcCN8f/FhMxHsh0QE5gzquuF1VNNbxfjGo6zLn0sy/N
qw7ASp85sjcxjDPVQt3S+qwFoiNKj+pJqe6SRVAJ4dvrmwjmVsJEKpW6TAZPW8I48+dUM19yOYu0
T5wY3noapvhRfjDYeodttUarLhoWG8MF1HgxmBIWCN41jTEKsiNe8FZlw7RtvCxlENm+V7Qew68J
qSdcjvTDBAZU+aDN+1gStcI5lWHwIm3kMLeDrROiDTLkdL6Ovn/pxbfjvj7lr1PS0/10Ur5dVgfe
XSE3VjVQr4JvkzD+J5XrSatk0nsKFrAbZT418ni4LIJbl9rKYDISyVajQYLzAcCjsqMjghj7Pk67
FU25bBd5IsxAniFtxTF3ZcVzVQHKG0NOmqehqVkGenq+/Ek8EYr2R8PZSWxbka1ZkVLkWJlyTlGs
Kcf1OjU0UZ5FI9vHwPQmh0n8M93um2apkWfdrzvAkKGfSa4og+YKtAtxBZH7WToGHw0AHQIDllEG
szYTc65iED4U2U5JS1fXD+iUCV4z1Pw/fNRGCqMOk2SGw0Rfln8TXPzNpi3Ot3maDXrVPx/DqEGW
aQr+IWsMtWM6POm56OnP8wlbAYyt5qjTwJW3qG7NfWA0t8uKPcfZCeeXy8rGtZ+tIMaf2lpuzWsD
Qb2GJRzJWWanl1/xBDULQ5a53zaOqLArOD02Ry30Tl/KvsR0RfbQRcGkPF7+KIGqsfkpdoy7KBkQ
hsJ+XB1LKb4ZYXhjTcb9ZTmciR9E7zc1eH1cbBKfddYG2gAA+iOoTXIvmh0jcqZv2ePoUiLa5ra6
B/n4w3DSnPRg/rosXXSKTOaazNJsmekI5JjyztRdo/x9+fe58ULRsfeuACxUVk1GgNFqQxM2Noqe
36e/6ocOiJqUeUS6jh6yO8zZBaLJm39QxjeJ9JM359mWpE26AtkQ+ITBdQmkMRtwvSvAtmkrbDqJ
1sH4VvYmj/FJ+Da9NDUoYgoEPVtZ3SE8KtOtUuSCEM/XyDdBjFtq7GLRx3XtPRWYihoKEPHDWC7e
5QujTuej73sTwjgluydqPTQVTm9Fj7nyV+P7YsdOGBVOVhD3sjD+w3mjHYyHAqPnKqUGErHBpYvC
upt7ldueaH1DTNXBPz8M4Jg2SK0/7E+oSdRmsoymwpD2V2GbPqth6BijHFz+KK4+GCaxDYuoGsBb
3+tfLk2mnNc4wVn9VctPU/6jMzon7kVUpfzDI+goAJeG0M7Ce0FtWYT6OuKFWyZOdkPXLCW/9icM
1fmxbwuzFn4FbCOPMaxhzkERryL/18qidHJ7+l0WAHq39cA0sOK5FrcYz3QL5Vc354JEmu9GNrIZ
IxuzHpBDJb5VB3x551YBMHLv6JonxZAxD+BnEjwRuLe4EcgYG6m1PM4TCX4rjNykBk5TCm+MouYy
iQqbXB+8EcUoDCk7K1FsnGtdjK6xamiDio6PpmEfrHojgrGzsiqGpFSRptHJsyEID6/s8a+AsP8e
vxzhbCOKyQXW2kSPMELL0DAOdrKfpd+XzUtwWq9V4o17L63EUtsG7lYr0mnflrXqqL0eC66f6yve
vuK1lb6RYpTR1NUt9C1tpPOcqud8sQ+RZN//t49R35twtFYKKIWgZWv9TWpftFSQyVLV+XjvOqjL
LUUGgjbz+9o6tI3dxz14NJ+W1nbhjuJHQAr6RW5/JjqRN1GMNyqNtswSBfVxrcamcuKUaqAXmShg
0H7chw8yaUJhgj5Hfd1A3dzLmgM8bUoRAykDaXZOguyA6cUgEpKH8NOyjSTGZHK7qfuixQwWarr3
i1961W9jH99KrnZtHKsdUjIgiWLSvcWmgCil4GrfRjZjQ2UPpjtJAVVWRirHmH6lhu60n+AIoQf4
5yxZS+o6FTOF0QKnID1bZuxpeQAsuc+ohalbuC4NnAYW47hBLk9kc7GRTyiIGUW1b8JvFJbrE3a0
kcJ6a3O1R6vCqPWstcDHTfw6/vc4kvS0LE0BnAEIFtlBQ22sjE5RJXSfkuupr5xeP0m2wLdRnfqo
3W8ymAibYlepSle58+YFwOSrHQBN+/cUk32mpl/VKjvZZSk4Ob6qvYlk7meu47o3alpe0d1ukgN1
+YloLhDCfVBvzo65Hisp6wFIrB3mj5Eb78mBWq2YxY6fEWGpS8caPypGrNduG1VN0C7uQLeDDiGG
0tQDcehQWuqLjZRexofL2ghjfKtUpnNnVgaqruOVYZySUdDA4GYgm99nHCoGIPoosvH78vjYyOYO
s/dOazeesfx7Aiqo9kYSo3bjFKsA0dA6D/Xdxhmb9nsMkgXgYu5zOXSVuRQ5BW5Ysgyat+LaCYsi
Wq0L4GtqlHE6ST+bCfg8EdbdRG3OFJZcj6dGEDe4hvUmkF076Ya+Wk0FznxcY4dE7a4HWUVjFI4i
AxiT7Mbwy2WHxAFBomf65xPZpRN9tpoqX5FATMdRcSZ3Bf6hDWzRLACkHnBh6SpP6YO/1KO967+H
NEVh5B/s4e2PYFQ0XtJkyiY8r+i+FO2CVo+2rzvyrsLEvxCtjP7aR4N4k8Yo7EiyDp0wTMBNLlaW
0AVtHiXM9plBDjQ28q9X7nG+GD81sPEoYwCc8VtRHJbWgOEtz5RbZ1nurPpw+Qb5h7eRwDgt7Gha
RW3SEiqQTvDoCKpH42YEzRzZx2ci0Bd++2sjjXkE6KXcVOUC10Wu6VWth9QDCQjaeyrobRXwowF1
xRMNnnJd2EYok+PEutYYfQIXEymR7uiLLe3meFUE3Uuu999IYbOZYp0VhJYOBS4K/2kdJtAatEJa
A/7HWLZqYrZUxxME6rlJDc24XmDnRPPkNTrmyuLEqSpIpzlbo7T78daMYA4MuohlsvG1+9FfAaAG
2PIB8LJtN36SztmBFr2zexEFIc9bvs4IgUkEqGEshNss6/26YALE0xosBIIClEw3bfM9Vq7XVEQN
xTvErSwmFOhmWbeSjCweDU20rNbEGCM0rir162Xr4gW3rRzGfCuMpaVdjGyqb7/K2Q2M2DWj+zz5
eVkMz+9vxTA2PJaprJFqwfvKzh0FpIPTA9gPXcM8Fcm3HJw3l8VxrRhuycAcl43Emu3EynWk9MbS
0zJFfyBnIJvf0YqW5VmxY1xTuMbMyyxHNBLCS+K2YhnVl8u40kMLqm9l+9SusW/lq6Cdufxx/LN8
+zYmmJCcdGNPZ0sTbT6sJqb91XyXr8nq2KZ0kormfs1ygUy+wYHVDfPbmq7jyffeqI16TEKSqJ2X
PQ0Nnq+dG/m2r33v/UrF46ug9dyzaPyFW0JWKcC5AqAN1NeYSKZUXdzNHSaU8sohZ8rcGAJTbD0v
X19B7sRohbz6zFYgY3bjWug9mIRQbjisV+CJDHRHAV1xAUxIUWGLqyvEJPg8Fa0nNkdOsyzuJgMl
Ab1+IuO+RHtdtJfKdSKgurdUG5Rd2Jl+f2mhEpJ4iVCBn+Tlodfs6yZpdpeVkRdT1I0Ixn+EKuiq
K9yRV6c60HP1xVGm9moewp2aDtedrLlVT1pnGqpPCKbTMDKOEF19mfm20lCnKkrRG6Rb78lRP5gB
LUCIRsp4t7QVw3yfOhs9yIDQUaujL3K+N+WHsBB8iUgE4xtTSZuwwYO+0xoeFjvClsuzlnwiS9Nk
yzKBAoi5dHZkRFuKWI5MTHEjMUwcUIkEjZQKSnXcSs1WCBOU7awtkduj4phfUaxRVIYBnQ585WC9
SRJn8KYrig4wPMeYIFJ+XdZD/iG+fSCT2wwmiDUHrH54bST5g6y6CJhfdHkV+EGBGLadn6RS2tp1
2Hur6hn6NebxZBHHDM9oNZDrKTr2KGWNba0T4O9ijbYEdVd6sKaHVBbxsPEFGKYhE8OygKf/3itY
+kxqY0roSCYgokGs9/w64HVLIYVnsDOKl7i4HQtUnf6IZIw1bVoyExWa0crGt7pqgt4ARyzmLaIU
jQvZfspj3UvX8Esz/3VZL7ivh61oxoCVbgT6WI8XZwsqwRiL3pGvf1MCKSh2+W+RtxAdLWPKwBZW
MLMAh6vP+wHrmtNnpou2X8OE4bJtZeC3YUNNnpvmKgvL0LFHALetZpIFTSW/XD490fewFj2Uslx3
pPMsZTkRDMcYuX24LIIb4zFColhgyFAB3sbkTCDWWVt05Ttv3IGPyi2O694CWaeG3ln4Okl+WR69
AvZxvBXHZE9ocyLEh8ieevt2Vn+Y7Rfd3knDw2Up3AR0K4YxsqqqMVOb4Q2uB2HQOdN1FrmgYz/a
vnlGT/VU9MBlyR+FGRP98y99HmNppAyXMFPgoCgKK23jzvsISYwdVLtoV4meYXz9eLs7xrhSGaQS
K90jtO9joPbgbY6yxn1xNWBkS/bIPvKE73Nehgbofh0sqxSdkeWXWxcABoHBjKoLHrFgKmhPTeLQ
0B+6osFUvm5iapAQbHFZoOJ67yq7ItMi28TWPK2kqG7stujAAzfbhP9Au+v5Mzkh5kf/yGNur17M
pKtmzN7qBCA+IxhB8ISWTNu7rJ3cKLYRw1xbvSyhPKWYYh4BLQMawBggpMnYOZ+RQvlpgdVjYtHu
/eH1IM9b4hJtDb3osRu5Aqgh7B/CwRDkHVwl1DVVs8D3ZBC2FRWRuhxRIx3AaTq5dg5KU73+dflT
+IqgU6Ibuoxvs92TdFwt3aY8N8uZmhVFWBqx/5Edmoc2KANRwZBXadA24pg4Uhjt3NdFBVClVJ9d
UvQ/hs7YVwTEeZNy1RrS/vL3cRViI48JK1E8AepLaVBim6Mj0L29dihukVAJNILvFTdymHgyRRGG
pwmKscptckN7ed219KUH3e1rYc2nD63YF7kM0ccxepgRu9F6bKmBph7WqzuZRJxCEw0F0V/54Hjh
JRQZLVE6JPte29sUXYhaQwJaRrKbKpOjG7t4jJ3FkLw224fDtYWgc/nauLHMIKAUwJscnNOseyrR
LMBQ7uDVSo95jyhoEsApjWW7i4rs53+TxXxfntgG9vywgpeMy86ODKevIz8Ce5AodHKva/NRjHOy
Mjsq+xlzBaYdB21jPdQrwOVT/fd/+x7GxMIkyWIQ4CElNaUw0DMAvGhZW5+qsMW3LUYhipXcyLz5
LsbGSNto2pBB9/MrCz2xJpABj2I5hltgslmI0CY6RcbSRj1tpTx5fR7PIA+aiEtxGorDeBxAONG7
00vuhiKPz9VHUDyjn6SAfY9lHUMhLs+0GRNXTXXTz4GV7+3il2QJtJ5q2gdL20hhPk3p5IJoEfoB
3f+Rdh3LkePK9osYQQuSW9oy8rbVG0ZL06L3nl//DtT3TlEQb+GNZqWFIioJIDORSHNOc9OavyL1
+bxmbG7d6vcZf9Hr5TgCaVN1mu42W1IQ8hbWkPGII7al6LIJ+na0wJn0/6sseVnKmNjG098xjRml
vs7W8/fR5I34bebtFHISw6j5Ai5EJZvQwRBdjO8hGM1zW75RftbJB9FjCdYB5WXhASRv+/mVVEbX
hyKeI1JC1xGHflyX5e9h1+wme3JpASWjjy9f2p8/t+1LeiWVUYwhzUu8MQDZFyn2go5TXNM05Tv/
Vb0nd3SCgNf6zDtDRlOULKyWWqevsXn2QKRqJRgnaVXeujY9x9/rQsrrs6roqlLqo4LWDcreogB9
aB4tyqEGWnrP3Mu8QbPtJ7OOyo1M+6FNdlomDg0haISBtt1PF6qdHhJHsNu35K446DcLp7q+nRs4
SfvgRlgZQpDgaiF/JkSRjkAqr9nR19/3ZhbQBvrfZX0wua8ElYbSJLkIi9PVu3AULRHQkXLGy85v
eqeVFHqYKykFYoMgjXFYkdr4udh6eZs/cBR9U+9WMph7P24AT6+oH53V1Z6O6KFGCeb5BPiNnZU+
YEi0tXlAPNvWtRJKF75amIwQeFgU5HDkW8MPQytzcl8F65WigXGmg3UNPCAq3jIZF6kvYmyEMZKW
nblvTMHKDCdUuJUN3oExHrLNpDIY+6ID8YtlvGPu31ue0YP1Uwbi2wWd6CwlmxcI81bG+Mc0CqJR
N/BKjxc/WzK7lt2ma+3zarItRAcRLi5jUxEZLdHEoG5QGkA6dnmWYzRJXS3Lj/MiPoYvvtzFaGlU
aJ1XxzP5s1IEXYOZvQEuF2RhaKhQjtMxvKj3pTc/fyu3hiceMDsU1HcVRlRftQ1paQMbwWtVDZq3
JC9ezy9nc8dWIhhVmBUh1eQBSZuouQ21m0Y+NDziw80QaSWCOfkiS5NlGJGOLMoHtf3Zt7ndx84s
l5zD3774TQk8Q6KBvBo78EoaUNSjlgfEoAv9vtkXHh51u2Bv/BXbaMu66PwgtASOY9rcv5NMtura
ipmBajIuDlN9M9HUk7Q0evqWEFXXDUw/AuGfuQ3rdOkwBY2Hlij+jPULTT7kwct5PdjsckeP398y
mJzkBOaKnIRQBKrWcAg7cbSUS7Q624kVX/dWb+Oy58jc1IyVTObimNNaiyP6gJw8xEwosJY2mECu
k1dKL0i79MhVcCdz6kLbd/1KKuMklmEuFiHHShtn8WhnEqgp7ewoeoobe7wGChoPffEWeK3i0BRA
gbEMMbGh64sko1ioSXeCeldGiYU6vU2qQ1o9aT2A5nljslubiqo10nfoukbxi4nQzHHs5VhAY41J
0DDcBQcVYxlqLEeXwZDJ3wnUVtJYmgMtMPWupL1Q80F8p+Orqb345A2Isj6/7ZGzNBagPVE7Igol
/GGdzdYkXDaLfAgC36xFjivZsur1qhjFHLtCNoRGAupJV1tq1VtS2Fhd8sbRf/ozrHKsxTCaGOji
JEn99HEPD47mpYf4ErgKH0w4fvvMI0nd1HyMH6HwbmqySkRGNYwiH2M1wEDcONvKD4p/nfsdsDUz
2/QpHTLPOW4GUKqElmVwI+EOYzPXnZAhETqit6ApLZH2sdupnzz/YYAc0DlvchzlJljFWiDVoFXE
JsK2M7lAb08jOV3tEJ+qJIgPhF/ape5PtnjTvAOM26Kd8zpHuLp1mpi1R4kRdocpr8+ypbIAblw/
Uu08qNFfS/yboy7UzX9Rl5UA5iLNhCivxwG+hEIpK8jG0mHnHuQl3+npUVeCmFdlLRlD1GXo05jn
60F2Q+k9jV44i9k0sZUMRhdB127EUY6H5OAtnnFI3eBm2Qn2gEKDfgkOGy86EJ5Zbz68Vgtje3HL
QBRr3Ka014WW66Vdc9R8yQVTn89ZHjXdM2fF9uBiLJ1kA8FZ0aJUuqO9Q+qN5FPd6y5DT/3OpYaC
ACYdEPcgFcUc2RQGSzE19J75T7tt+zv1B1v0CjdKLd7yNg9PQferiZc4Ha34rOqFNgZKYKBrOxgw
PZnvIvwxyDcwUpDj1TWUbT7aAj4LkeQkMDM5Rocoqm19odpDDErTiGO1205xJYYJfKSpxwB0BZfR
2z2QGFvwkaVgh50RDqC3hpMS/Whx+qIXK2nMzVLXExEbAckpzZppo7Kd3pp3yjH/rWNYuML0Kfj+
rDyy0AxfumJngY3Y4ajm5q2jEeCgYkqUstB83tcpGkkUA0cDRoDypV3/Dh+lqw7xVuOLJTgWz4vb
9IorafT/K49sJi2YD1qoyihed8mzEXB2lDq9Lxu6+n2qqqvfH7JsCJoQim82h1J0xamyw+JljPx6
GDlL2ez2wZTZ3zvHePgiiGViRLjOigvjQGDSokurzdkxhqkZVrQzvOwQer2FO+D1/DZuWhwMjgLY
4iplE1TaKArYSGhpQVI/7pVdJuiFBX7YiLNIjiA2NyXlY0DKBtGxLO6jBoSU0SEXSuv8araN7rQc
NjGlF3lptjoKmBj+8YbrZdftMqTqFVc+Zpe80uKmCq6EMTZXoX4uNQ3eaNLgz+0hFTgqyPt9xqBS
9K63uoKzmYdSuFCVOHDRypw/nd8z3sEwhoQXyywkPTzHhKlnNc0dQO6+NLLB8bq8xTD2VOlCqAQy
Sg0gSvutCMnshIuRc54NvLUwhjTFXRdnKo4/1o7A0FASAHWgfvjvNowJl9pukJNQw2shEIZD3ZYP
nV5aBuluz4uh3/rFARHlw6fTe4rRLszazGYSdUhV9/44XOrBj5pckp5z+tvHcpLC6Bgo1/Iu0qBj
gm64ylRfgPSRE7NsH8pJBKNgaqUkBsaMMWWoHweUcavqRmp5yAG8dTDqpQiCkeuLgVFd8yFQ7vJW
5pz6/3Atp2UwuhWauT4mGpIKH5HQBSC2jrQOSO/z7pFXDpG3Tx8hl4K3PQHK9+frJ8tToqQRzCV+
ih7IYfKCA7g67AKZ6Rw8HeEhxKuDsiZQxr95X9ihk+1S9FbznNz26Z0+hFl2ZSZNKsy0ySt/yUs3
WI5ZzQsyqZJ9VfWTDMai1DzQk0pG+ExpeCJbOiK/ejUDMAPkCFe1237Lr57EMVEmmbu6byuIA5Vh
JODR+nzecreDMXISwLxBNCkBLDyY5bEeemg09JusYIe2E7+zRAkPcclGh7cPYMP5brQxd+2c/4Jt
a/j7A9js4ZjLrUkmA80hy1VBDkr8ncZXNJ/8Vz11JrhVpFxWZhVaMdrJYFUI+KRd7BezZf7q3O6q
8dE8sdyfXxQ9ljNaojMOcRHVwigQ06MjVLnKK+V+icBMK2eSpanmYVQAc1YEj+dlbpohhiaICdo+
Dah3n80w79VJxxA4XpP1D6G+FcbWIrVhGzVHZTYPbCWHsQDAz2t9MmAeqk+Reoqq3RJ952oEvIAq
qbIJ4CJGJxVBGeoR34/azO9sOFYkdLtes89v13Yke5LCKl7eAPljiGFatMtv2Bf3wLbDoEkMABzN
RQ/WjiYVZuRfk9+8Po1NR7USzahkUzdjLCICcCTjNUpAmpTk9jAPvBVSLfuihZjFAzgl/DKy5p81
Av9pCeIlatv/IZk+zjd/HvumwyMM2050raQxOi/KmPYCmT3dT4rilznLDs2hbof+LsCHPvIKQ5t7
CFwDFViYoi6y/eypPJskUqEkpYKif47uFqQYGi6S8aa2o8nK0ECHqeEt/nkPIwOMmKoOMZidr2xy
oLNIg1W8N272JHuZG3q89/H2Rp5Eakypw6wUoHmHMGTtenQ/knfOgLq/6dMxZX5GmdrrFy0x0eGI
F5UBfnhmhXm2lHpAWXpVgAcGF0PxAyDylpntFh5HDv2lr5J0A22hmOOUdMZzZEmfmnOPvcwApE2b
hhUknr4H7IeWPNnEiYGlmc24DmZQdlGKVrJcUq2uwbU2vZ33HVtbtpbAuNowRGwIBnc4iWC6WmLR
EzuUTmLMhwKM8aWLJE4UsFnWWwtkdi6Y0b0+LyKmQ95ldJarbuSFl8pP2uMt+Bqq1fqe11fDWyMT
eZiT2LTpiEqi2ZoYr9npGSZsynyXSJidz3m9Q1vWvF4go4RFl8WxIQEILzOvNdjy+LMV784f2tb9
uBLBmlWvFHGVp+kA8vbxWQxDFxOGP+QKsP9E8s+Lkr5uHm1JRgEKNViAkH2Y+CojMw5VFOkRntsa
Se0xNHeNIdw3ZeFHbeY1KvAIhMxtm2xXysJeHoNdFYSAiZw8IZITd+lMexrEHfBYZc6d8NWd4cNg
FWALkOAz2d7ROjZDsc0x2gFfYBmYIF1CgbP4r/v8WQT9hNXaoy4HdE8NeFW5uUj6Y7ugQSXcA6bX
Or/JX1Xmsxz6/5WcPMhIoAXomkf3ig2ErR8D6NnqYOGMz28e5WrHGFsXza7VtREzzJIEaBvzaa4b
z0R0Z82DcZXkHCXdSM9/XhX9nPWq2j4OihnRVbQnhwrgvir6pOcLmZue52kCY99CRBY5n+H2u/K6
apAU+sc5gc8LYSxaToW2DCOogR7kzhwIgMmbrAVNHCnhYUWc1ziQkXzesybB0P6QQZRJfCQJrKID
ga5HssU5r3HntwxVy89yFi2SxySAnNBwBHJb80p351VN/ZJGaTRtTnSoWl2/1qMrDZ5e61ZY2FP0
dH4l27aDSx/zwWjYZcEa6qJOxkDA4YuFEyZXrbErDI6I7UM5iWDCQWECpkajQZFDcd8oj2oAGKDm
puLWqTfCJapoJ0HK51NB8CItzYRmJOUeL/+9cgx/K1dJg1Rq4VaX5WvP6y7gbR7j4GQ0SlZDiuKB
qSBDVEd2F96GMm+yYINv5fO6GP8WT6IcpCSHq/aF63xXXc++ekCMa03PmkvuQSN3o9nq6x/+Ad6r
/Guo9lk4Pd2VGwq7iCjl0NAqYQzOkxicJ7Q4wqOk420l4+1I2w6iSnmZMkIs2dQu6ly16obXS7sp
RpMNTOugMP2lctA0XWj0HQowaL9q0pcpQn2JS1O+uWUnIWzVACNqRdoIFT0vxev9YdcjK9RxaWK2
9X0lh/FCRYfsoSGUFORCQe1Ke02c+LL1tEPhgn+3P/K6FjfaoqALK4GMJStTEHRk7P/w36RueCjt
8SV8DC8UXwcU37iTK/+8e9p0tCuJjEm3WT3BxKhJq09S8pzxgGR4v89YcBnrALYAuxRwSa6N4D3l
tepu2+5qAYztTpEaqhIa1qALGCu5UDzU9veINB38dabcQjRhA7vQz9zYidBew4kiNi+SlXjGeuGc
tGKZGmRkyysjeSrNwib6L8O8zfXYPX9UXO1gTFiZFzRuBrCtEgnEkVjaLr0sdvHesCR7fmjswueS
n/KOjwldKjK0TShBJHgsQwpI68d+8k779HIHZGF38o7HPLyRUf9sA0w0M9aZoWb5oDjDD/omp6gy
XWDPb4BhQesE4Y1qcg6Q7XZsRhAjZjru52K+yYJHoSO4aBqbgA0VXeCcN8HmTa1hDBujZDIGNpkT
pFwFBh6zaDhJAXk5jodZCg5GaexKjQskTH3F5xQA3ceTLOboAiFqin76cF7aR/eVDuSLF9gJAKcT
jG1wtHPb8Z/EMcdWApxi6ZHLdNIBUCgSMAnj9LErQo6Y7eP6rxh0HX6+LU20xkUm+I4cWXkYMVcz
tqWlT9eRemzl0OMY3PktxIv2s7Cm0cEBGeJtqd+PrubFB9NuPeUgOt+DQl2f15fK3tIVcWs00PsW
4PhVYyUA6+sqjgJuX2k68nggt8EMA4tTEgljFuoN2sb6A+VYK7wB4+vGBU0dyruM24GyqfArcYwS
LuqixbOJZAMdwsqmd7m67caXXro5f1IbtRVs3koOo32xouciqbGs0datBfN4dXhfXhVe7oeXuXYV
+8iVXuTeIB8TNwSKbR+/GJx61fZNdPoG1pMUNYmGhhoc+Vke5z+dUcB5dFK79yo8Lst9vJ//ou2W
8q7d8ZJIm/a3ks7oKuiO9S6ce8Up8sTRUcDqZN0NZYlnE5s3wkoOE6JIS5APeQMXBrhOe3hAv+Oe
zhdPyOMnO3TDOOnz+bPlqJDKRCgI9aJYpg+oseusIMusKcPb5kms/fNyNj0LbWcDRaUGnAy6was4
vGi7hegTWnvi4reK6fPy2VDvcuOgjZwy2fZJnQTRBa8EJWmARgFxwgW3oDVUfSwIgGF6jjZu5DGp
RZyk0OWupCy5GEkRtYgJMA45ytLBQ4X5wMWWnc6P0Xg1ePl3TsoQFeScVfDusHWCrq/QO9ekeIe2
b0Z8kxRHNfBD4+H8OW0q4EoK/f9qYZkOaoMxgwLmy68BSY6Qh8myMVyJrVtJYDRBExQThozySvWj
dwEw4io7w2l/mCiwLP7gKu68052Qs3mbb5qVUEYr6jbIu7DMFQdYDmRXIifskpyIQJJOyZWsGrfN
Mon3saGY74ooCJx7gbepjLboqZIkHVX+ppF/Btm1brScY5O3RaDqYaAigRwC46CEWkUJqQphX+8f
EK0HxMxXMQjwPiK84xvKLu5k1xf1G41oQ9t4jT1ekLJ9/dHSy38+gvFeei2ZWSNBReOn0aWzkIIb
25pPCz6yhSZt57yubh/qSRzju5KiLhq5av88IOld23vt/6ODejuVuVoW3fuVTcANCENQFn/QGJUd
Gt+xKNwzR14r7v/YQBSMwVEGrH22hJUWSrB0H94YpUd6dkHpGUD2pXBPc2tnj/+804Qa498CP5a+
Whpgi8MqifBANQHwI0ua3yDhlJCI04i26ZRXYhjtNEcpLwXqLhXpopifUv1JUv95i9jnpTDKRzRJ
jusOvVuZoNo10Z0ue4snDljL9vtptRJG5xpNrBSZIHVKkTmra5S7rehXYCEb7IQOb7yJt22M4ily
lU8p5hOdYvECbbYb+VbK/zly++d9Y/xxZIBmvpAWBQBmVzLm+cTBL7nMptx9YxzwHKpC2dDIuHYX
T0arreBKd40LHKJde+QR4207hpNWM/42kBK9kBII+y/x2uhFu9TjmevW8WA+FXl6SUXMxkb7fVou
UVEjUdaL+xZMqr2/CHfnXdxWeLYWwUT4WRvV4DKscXNokp0a8T7tZa+qAaqjceKmrQtkLYmJ8fGc
NspFBvhFWCaW0l7phFP75ewWG8AnqSZlpEmQiW27vdiiNB8s5JAZJo8HhyeIcTZdHXSzVGPP0vg2
KDyxuSySp/PHsqnOq91SGWejkr5SKxNp5RrJIopRnjiRI+7/M2iwOy+NowRsjB4oyYJGcpRTNAnD
BN1l2V+m5XXScHwbRwNUxtsAeVKfpURonLKvvDFNbhZz8s+vhBoemzXBmDVqyXR+8guL2xyjjqPG
7ejM6fOYqqisOt3yY1h+ltNf5yVtn9BKFLMadTEyScijP11R4bEFGO6EeST0N1qxo+z/pTTGiapN
aEhBhRAh2heDpXvg0LIrV5k/sIVjLrHLRs+XiWrXaSMZd6oboC4SVdRUxFviy660099oDj3xklf5
AWwAb8IBxcqjcsOvt3J3lvGuAhHiPBYge3jrZ0CXa5jLnu5S2UISHfhXvKhyUy1XS2VcYLiopCRR
hTJ8KHkg6fRMlTjnj4/+xDm1ZHxfPWtGlRh49KixeWv2YDkl1U2OLFsX1s44Vm4J0GrrvMzNWG91
hOy0LUpiDUpGMDfVFzMrPtImY/khuqJYYvl9cMUrf2y6xdM+GoxbFDURje0aVHRQchRmPant7aDn
3CKbr7v1qhjHKBiZGKYBTmu0jdv0qrqpMQguoHs6jy2UQdD4FTv8m5ijIyzQYZMNkiwqseIs+j7p
r/LC4xwWTwD9/ypOLo0s7fOuhuO6TfaAZLepv2+Oyk+Al10BAcvjhX4cT8ki9pVpQSQTqURHMKYL
2ShuKxmjSEOKKT3BlsqSh8zKs2p24rUGukzSNcivJftmL7rlIdhn4MUzfsigd4sez+/n5o220kXG
hRjinOCiwXYq3Y++eKryGgHNmxbzIFh4x8b4DgUYYtIM5mdHbN8W6RUpRJ4VU30+4zpYChqDRJre
07dh68Z3lVf6sT16JtA1U1B78V5rG3gln9w+O/Pam1qFAjDWUyJCK8fcNhrALcQAsIkLN1bRIagM
btX+Nntx14OM6fypcXaTnYMdNDmMB+r4E+OV5NfzyLEyjs6bjO8wxmxG+QGrM0UJgz77XPG7+U5U
3oWW5ww3E3h4uFPGaQIUaTZfYs4AelNytBT3B+2a8o/XwLet3AYM5ATDf9ltzE1XbG/fSSSzPFCx
mZIew6Tb+DKtL82Q53upB/+qiycBzNu0LVL0yY8I4Wl2HI3gXrcbPTT5oD7LG+fYvkxOouhaV/5Q
08y0rilTc9s+5oqJHjIbkTxH33hC6P9XQpoiVM24QpCd5vdjeZHXt3rz8zsqfVoHE0cVbTGow4go
sRzuyPCi6DXHQWweug4YATwS0UXJtgov5diFXQmd7sXC6tX7dOZJ2A4kViIYJ9eb2SID5YJ67sCX
Jyt2w9+hT3rgocsOINaA/cJDCdsMmFYi2YAJBTAMNyS4b5fyOm266wBMl7bYR7teab2wGq1hKmb/
/FltVuj1k1Q2YiplIyqCLIfSYQyg+au8ResrJI3OhKyxcCMATa7UOee3qYMrmUzUNHSZtCQ6Xiyq
cosQwFtmw2pk7hly1IQl2FQXNWuCERdi+R49LM7oS8f4cr4Rr8FDSFc370re7Mb2jb9aGuMuagn5
Yj2lAaEnv6Mw+lgLVlgCrSfa5U6QWw13UoV6uC8OaiWR8RpzlU6tEqPTlVQ2pXCKPNoABuxBB3D6
XDYU3tEx7kMbUkmYZhwdpnCsScr9XHuPYs09r5Wbl9ZqTYwHkXIg25YTTk7s72bluSaP4mAH47U2
vJwXxFsOEzMV81TIgdZ3Tt531gBYuSVuLCFWv+N0V+thvEkrLVJdDogDAZljuHMiIMcRi/NxrHMe
nMC2QRu4f4HvZoBWljEueUpiWa9wQi3AGqobCvIV2/0bzXabjoGWIl7FYDPuXAlkruDJWKJIHSAw
6w4kOgzDX31/MI2G4zQ2rXklhrGsDLhyeZdnsKywsOryLgNn6Xll2JRg6sD+MTTzKx3qIg79qIRG
g/u3vBG0YpfmDSdnzxPBKHbbil09Sbh9hamP7uRWV6+DIOY0pW8q9WodjFKbgwREpglJwS68k0Qn
7h+iiSNiO9RbyWA1uowiUclxBXdeeDVQZhe7vBRc1Yn3H8GRXV3yMsObTmElkrkf1TwpTMBNYVy9
Bmpx6XZabzfmTQJit6zkGOymTp9ksW+CWIrGZoRPcABTgzJE0tdAmgSRVlTYYsFLxmxe/CthjMVi
xFE3KxkGFEoP5nDoImeuciuvLgftIVB/nVdy3soYaw3jMmmiGEXbITjMyZNp1lY/v6ktp72FJ4a1
1jwziiFEGr/uXmOJdq/g2dHY9feShKvNoxa3imelojC7KUfGh8bnGFH+wCDVXd1HfzdGNM9vHkcF
WYDm2oiEeEqggnlwI0uXibi4QAW0lLq3svT1vCyOFZuMq+iMJQuEBgsTlhKtqNLNHAoWcA73/04M
4yzKrjWlSChwodeRtySStYh+F4gc10pt80uQsjolxl0IQhf9aXmt0v4w9fd6WzmzVHlBp3taEztk
zu+WbuZI5W0h4zGiGhSJTVuOoKopL8vQtJJMuajN4RtbiKcIAaqUAiIIln2agFsC6dtIwYTJ9HvS
DFDUCNFihVPKy4xsNo2tRTHaHuktmJpHuIrB6w+juzi020O5iAEPFnlT+AHgnezE3ePsyU55z3PB
Wxu6Fk//vzI2NY4qsRrMxlH62jNrwV7E2lWj2T6vk5uZ+LUcRvczoU+riSYt+gNFoKQQFQCCugLO
tQvWWtSgrOhu3CO+ddrO4o3Y8hbJWERWB+1cEWhNY14XjRvJL1DW8wvkiWDMQS6HBTimSK2KquLH
dXojGoufzP8cqgahzEoxGf2vhX7AICKSI32bvCS1+CqX0/2/Wglhmlt1A2TRAn2Kk8If5tc88oPy
+byIzYh2tQx2HqkbjSgMBXrx/xxdZIm9mKBbpMscypWAR+o+lezhOwOEa6HMPVnmuaYUKhYm1cal
0GRPWTa5ah1+o4C7FsPck2VjTImU4/VWFbeClNm5fteU879TN8J4jTEQ0Z2OBALYBP0i+62Puym7
O39I2xqtgnnREDHU+uG4Vp6hLsqRlDnqw3IbO0v7nCyqMxjfKKbiSfO3EOZMRjIoQUn0xgnSXRQc
W8KLaukPsNfUWgBzGhne0bmYwb+Ry2rfYlqhRKOxcU2rR6mjvJzfsv/h5UCAp+iAy/7KtJ4M0iQS
HIvs6xe9G+7M5wQMzJlX2sWrjroqoAlvjWN+//9Iem9FMjip/8pmA9yiNU2xzWLafkXewbnzuzoO
79ORwKbSByQ30RaVjRafxWizlrUWzAS7ylSJuS6hp657I37/S0dDW/YMehWwQQ5uaNeAyukt5WHi
VS02MzNrwYzyJKDMQR4cgnPi6Ymz3OjdD43sB/KXBpR6fXwUyEtTh1Ywv54/563wfi2YUaolV2pQ
KMM0ROkhB7hBg7H81krTn5kyWoQ3HcVdJ2PsoV7NZBZUvGJdyrOBEU63A2YJ2N6c7BtYJfSGOakR
ExAMJkn0SSeNIw9Fb5GickjfA5xa5iGTbr0n1oKYiCABqUYLbCVAyNXHXBrsKt2N01Okm9b5w9r2
Y6cFMZc/4EQ6oZqxe2APswdVsYj8nqrdv5TC3P+9VHRjX0MXsX8WWX4Y5i+R16zBWwlz+aeRpEa6
AGfZt4Fia330LpCxsTs1+H1+y867Ep2db5E15Mskmgqoomk3ZKJNuvhV7guXaIlnVryX5fl1Afn/
cwzaNVpRSik0oSPvhpnakX5VBwLngDhWBDrmz1ISkqAcPEIP0idymC/bSwC72Oat7DW3846XAOAt
ifEQShJNMxgMAMqsEMxBPw/6iyHwqnPnLQikmp9X1MuYtSAaoqg+C6ykkO4FWbhqs8KVjYGjETxR
dL2rYGDqwGTUBoigNbCCjHvxpu8Osca5rHmbxniEXo11PaMBWjrbuXk/zZdd653X7M0q0MnrAEfo
80IkDI6EzUK9wSMaRVH8i7zYNx8xjQxwH8HhUT3SI2DCDyKJIOYGpC/4M9jexyxX9ViS8BYvw9sB
LDSootmcFfFEMJ4naHqMwyxw2KM9ORSdNT4MO81FV4Kj2XRN+l/nJW4c06c1MW6oQO09rWpQqZj6
61j8SgfTkkfeQ5+zKrYNUheXRARyBOoFRLWaZdi1Bq+Vk7MOtradAqY3iQW47CQIXGKAe15M9+Mc
cRwPTwzjd9QxMZRAgcap5tWgQsBVn92eP5GNeGR9ImznY9E3AiIEnIg4XxLMx2qGrQi9Y+Cdndwr
Ief8eUdD/7/yBXPbCWM4aOhJFMJjTYabcFz88wviiaB7uhLRyeqUtSa10qyzFPlanAbn30lgfE1d
SVKkxtiyWgBA81+D9OP873+9bsDpLVGOV1FTQL/NppDMdgnQToGpi1BXZ99oq1spGxqfzO1saUk+
XARm8FfTpAWFCLxL8Kh/aMQh3JXtyMMH/ToUiG+B/wEbByCAZImFHi4rCS09fQeHAATucBfZ8/uM
qeZpNypW74keBRojoRVd0WeC4BCXsxf0tvvkBRn5jAkoU6gUqYGsxXI9eRr4fAFh4Cu3iz1/DLHy
SrZfzIERx1y+6rBUg9xCXIkna2V0u2qWj7pQenpYIaxNXS2POV74i8JCpIzSHBCawIMrsRCGY6k3
4GBCaAb+TC/L270W8UR8JXr4kAGaH0MCPN2XPnrwmYzmEqD9crpOHmj7GQGNS+DomAdb7kZvuVUO
tAIeuM0/nhmBZBXM3WAZQgnyC6fF0hpjp7XoaMqlS32ZrVJ9GjNucZ9qAaslaymMSU6K1ixjBZf/
J+8foXlw2NFHswz+Qh5JzRevzCyJiQOiQZ9yqVEQDQK4UP1ZZVdp808TQYwI5mI2l36o1RZNM6TN
rBTQ9uSVGLvzpsVbBnMXl1MzK0sBR0mE0QkMWFWPkoxRccKmr1nqz2thwdTMKskWAJFQWtNivziV
Nz23ANGkZ9Qdq13r1ReBFRzBVehUfgg+XB4IDz38M8qhMW8EDEUEdZbistai3hmznTbOXrh4ifJ8
fkPpuZ+Tw7iqmbRN0QghoK2DzEMjn5XOwU2vRX44m/s25oXw9HzOiWNcVd2KUxvn9LXtN/sezfcS
5Rzngn997Yik54enLjiZMFUssi0E02BOFUDa/wSJi0PsZRdczJ7hxfe85oFNlUSFk5IxieBAY1Sy
L6ZOQBd1A6DzF1keLTn9ucw95/revF7VkxRWIcuK5EkmQwrtiVCczNN1i9wvtoIRyvi+5/U3barF
Shyjfh1JiqUSoX55G7v57FTkdiGBrUu7MuW8gjaXRjvD0LKgq8T4ABtcBT+pYoBCS0JFKLiUPMVJ
0J84v0x4qlLvPv3jrDg0Yy2N8VItCKXFVsGEiantkyHYxeqjUfT+eavauh6B2gquFlyQCu4umMFq
SWFZBkBehLfNiNuPB1V+/He/T+Wvfl+ZgGldNejzUMKrNLgceYPsWzq9/n76/9XvAzxP0QYdm5Sb
ta+ZP9MkBU9JaPDeCl+fpx+ncdoo5g4ErLo2GpMpO5oAhipMWDda9hwI98Gg2biCj+KAN2TXoFsG
bdTC4A/9m2Rifub8dvKWS61htdwlNyniM5q1ivkqAAateKh4syRb/ny9o4zamcBT7WpAjThp+Vse
S6sTLgLh2hhjzlJ4msd4ozHSpnmckRUflfwA/gW3jLi4y9T4WSeuSTqAbgwVsT5LiJ2MMpGVFAbb
RvZ0Qb04mj1AD+dkbsPtmflaY6AqspLG7FzZj6NRZk3jGI/En5y6tWo7copX84442ZPg67dgNkNA
n9nljtvRuqkZK+HMdg5aZ6pjihhUmG605DFvJUvg8SVwZLAFyLANSEhGxNJptktAChQr1sidtOUJ
YRy6TNKiE+iTJBiux1a1QHpv6fmv83a0bc4yGAkByI2Ana1zlmEfiP2Mp3L4tHig4jC9xAPJsich
r+GkjnnDe/p8LcZQ7VhJZOKXZETKKZ+QcKIzvVUMGBqUgoBhPV8XryDseUP7sUU6Cy0unKVuGtpK
MOPiiZCrQxhDLSkZuISyfoRKbm7ROQHFbizxGe2YPKyPzUNcyWTcvijXChFSaEqSJXYr7ws0PXfh
/vzKqD19se6VEPoRK2dI6ikNJhVhvBI/Bspg99nBNG8qkOt1F2YacCLtTb94eqqzpEe5VC15Fgqy
M8zHoC+tOMepqXtN5HWVbkU065wAU+aX5DpVixnnpSXIfMX3c1jZzfCkdz8T+f78Dm4e02lNCnNM
EUKMIBJgazN4Jbrr2PSH4u7fiWAOaamaLOsHtFa1etdd9bkmWgWacq9CUnFeddsWtloNc0UXUm0W
GW3BoDwCsk2fQMFoCbbwS6XNC8Ckm0UrsCteuZO3i8ylHA6yYiwp5BrmMyYkku5O1DmjMTwRzNUi
x9EkAWsPOqHeJfploN4JFafgv+0SV9vH3CBiDmqq5MNB6faU2QboKimbdPWaZ/bs/R9pX7YcN840
+0SMAHfyllsv6pbU2iz5hmHLNvd959OfhOb8bg5EE9/MXE3EOKJLAKsShUJVZveUX3iCNZxVfSol
K4nUGSXuWFUhu5Wv1raea6bVarzJolUIvC6NLSjngtTOowYNybk27Ck2Lmjk+afdxhTeFyYYeA+b
RNAzpACYk3Ez+aGPEh6O01/4BHcLCwyOzwlE5ECm8Ff3JZqA0X1Jn0j0neaVu5Bz1+F9GgYZlIK0
qAtSAK9fNeUNeRqYvS/b0LB+n1qsiP4RCwBvu1aXDR2BM98VqUXffAobhOuTLXmtTVmUtu3x1sTg
Q2/m9agWOC/GrLDS4b72v2Ty920bnxuoPvxA0UHmjLLuJw7HGoAnd/lQg1irPWl26pludCj3PXjd
CFbUckk81s+lq0EGGiqhx0MGwZVAG1Wo2GvWrIN2x/9mVrz073MjOrM2BiHSSZWhXgFTIeD8G8XX
6Kc8gpYJ1SXPuA2PPlQ4eIUYzo7iRvx3LxnnCPXAAVfU6hdtFMrBTRA6A+RTfKu1+2e+Dscf/PL/
tvQzsWOjJZpUYZ3KLr+HUPBuGsC9MLrGDfgQnE73OD6z7phXewx2zH2niyoGmB3ZInbx0NhlbgWa
TWIkaVT/pj2Xmq3FNk+5ZR0Wr3YZROmLWunwKg0+YSgvFcMhLHjFwY+SyGfQuppgcKSNpLpM6cBK
7/m7jwZaJ7mAJFb//8LSAZqDajtyeI2l60mUIRoidNAwH8tAyzQrSaQRgKXQjVYx7sLkUNcnbKOY
P29/vfWPd7XEoIo/yZWKwTfA8thDQzDwG2uSa5RruprXkvwHx7zaYjIN0mlVaAa4tYSYlIwCK8XA
EXSXj5KnPkceb1p73T2u1hhkwYBxAGEXVPLwsGjlYNWZKnd777gLYhBlBt+t1hFsnvF19qgUzbjH
PMFFP1IpFV5HNWc9rM6U34AiXixx3Mipf0Td+iaUJE4SxXE7VuLMTEma5r0hOalqPOgR5Gwb4kVN
/BVFlZtgQOmIs4G8NTHQESlSpvcB4kvaFfveiSJbxBuecTBH1DmEXfTKH0tcP3B+uwXL4yhnxpAF
I7bRFEGZUu59Y+cTyZpLTmCtXu/kqx0GOqZeTY3Uh/tBjSUxM1tpfgzBw4RKf+SfE+Fteyc5YazT
f1/kImDiS8tIom/nKu7FYWnJbWopLU/R9g9n6HVVDFwMSiHEwlTWIA1uXqgCngBprgTyQbNtHkGc
chfgFNheGi/K2BluOZ3xTkKdREFZKoSwYP/dcOSzupPd7K7iwQaN2c+Qf10hAxuNUiiNQYtuIV5C
cy85165+5L+c8NyQgQ5jltE72OBRMpjOJmgPwstAdirv5sAJaHZku9MhDifNSAXU8mlEkWbY9/ls
a2AzDDgO+If71+99Y1+CQMaliH1PG2uOH8rfF9+b7TcZU6SPJpeAadXdFZFKbmu0iZw5+gUpK9V6
wrOhMT5X+kkZH9EzwvO71U+kGHh81wiYR9m391rMkrxukNdgggby1LnT30RfTTs70dt4fgkc1QGJ
Jw8SVz+ZBoZZCI6JyidxszGslakf0VPRlPZg+7vMlUFwTkuxhiNVjvjQ435ROHFg/6sDZmGZ8Xxf
FhNBCiYcmGlhk0p8j4nBKVyu4v3CBOP1KM0PlR4gZSsheaKic7uROdOEHAusx4tyWItExPbl6vuY
xZbacm7Kq653XQLr56pSzIU6Vkhi4sYGh9R9pinPQ2U8b6Pe6jrwXkO1K1X8hwH0RqiCIBdRXCCG
/5CZ2TkdW2/bxPrVBDR6kPNED7/5EdKLQ8NQAp1EKr4GrTj5gotCsuIWOzXB4dtKINGJXbBX8O6x
62fIwixzMppBISt5h7giod1HlgKx2Gwn7gNXt0vcGHpLdCmbJ4/CfDWwFmaZHTXzzJfQXi85UVuG
VjghxyXBnT/FD6TGq6tZczxxNQFY2GOOynroK9GngNiVv/TpfRJ2s7iXlUPXHbJO431Lmil9OrYW
1ujqF99y0IRQkArcGOQU6pLkpxJbwSm18IQ3Odq+3LUDBx5X42BhkEELs9HQli7RB4HKy4gd1jeK
yVsUhfGtRTFw0fpFXJoaPCX6NXrNrXrjO9pJupd3w6mgFBncVw56Gd8w+NHwtthFg763QXbur4jo
D/O+3P/FKckTLKIff8sQ80wkFnlJTAUwZZiBPZBwPwaeTLwEg5nbQb6OI79jXKJ+s1iR2qUzIQ0y
gKa4nYt9yRWypn/p1kqYo7jLc0EYBHyjxm2Rfh4QyM/mWcNLEHiPeEcUJ6Y+aLgXqynKrmpHCd8n
0NTXWRZfyyY+jR3xRgnc70pnmynv4WQ9/bw6usTgRj/LcdoaiCzQJ79TakmItj3LuOLFbmrz2se4
1hjUEHJ9KvXiYzuTWzqkHh21e0yunjQvu1M5EMXzQgY0/B5KcTV9cpig+CQUB03L7ay8GzDbve2F
HLCQGLCINNCEt7RPIwabmP8mzp018ZqVeTYYsBBTPa8n1C8dTTGssGjtIf3aSZwE5g9npqlQLWTJ
RMvk3+Np1PLarHTEEwp6LzKIBIJ9cmz3ClqEIBgE2jnecbkewFeDTACj31oSsxrH1oCXnz6pMA7G
Sd3XNk5DTxWWI4JOmeXQU4O6VqOurx2xVVFHO5vqazw/bTvA6vUAveTYNVFGdZkVDB2NXG3GAZE7
v+KwsLNLf5PYdJZAdjWUlnkPAKtxtLTHJBm9kSpyImKwpHHDe8Ud961VY7INXwgMmLw741pqsTTG
QEQykbgwfcSRNH0VJTfM3bqAAv1Z6FzONq5+K+wgBNhF6M9pDNrmBSRZW1AVQAXTamaMndnNA9qe
H9svlRM9RcFNElu1HYCe4V9EsLYwzOynYdYtyQy4YScdI/GmLm6Uf9PXujTB7KIgTlkxjLh56/63
uL01/G9yxBMOWcsoljYYeO1Ir0ckQl9r4xI72lMuhMgGZQA4IwsvCq2C96pLw5M9HpcGGYity1yG
5B0tXlwo8Xq1q/fzkbYT0oZ4bv6yBhZg2oemgIF2OMIKGGTjICfhx4Ddu3TEWfU1cKUf5F16VW2y
921pZzxsO+SqP14NsgIGXd6liS62ErJAjI8SUHFDRE1U9v/NCgO6ZVKl2pjB62NFs4Npp5qlpYeP
20Y4e/eBKIvcYh5UwU8qBDHm6wfx3pc4i1htsFp8HPa6FZUiRCdkQBLtZMlTuzwoLh1Y0KiKUmoR
3OqTJ9pnGl/+hzFu3vKYAEYfdzhpNLoaqvoCbYvxOx55TVvegb4U1Uk73WUc5+eZZALax42rxGQn
dlTfj8pdGx62v9ha+rLcUCaY5yEa8jGmsBsfy+xpkl1TOmS8lIy3CiaCdTUuh4nASle9TNndmHB2
iRdCTG4k9ZGSdA0tOEK7tJ72lfpjLDiF/fXjcBGnTHI013lpKjoiaLAHt74Xv0d4EsRw50195r95
cr4Le4uir3JCRh9a8/jUGTd1Glil5vnKv3jkX3x+lkgi6pQ5a/pZQtN0CvUs1azIN7/RitGum3Q2
3W1n+/SZ0OeuyLqsGKpoQNWcXh0X8JDI2lSNlAFaIs0xDCpPl4z7vk54KPHphGLsMFg3Y3hQS+sy
+fhSYJF1sp1yXyJ1adFhJzgK74L42TWoQYXotKUeM1xspSlOi6zMwxyNnSdiK7a4H/fQmvdGV7L4
xLWfX1QZa0zMJnGkt90Ma5REtPQmV7Dkff9FvW2/THezPbvaHgqEu7rn7OunKGbsMlEc5RWZIiFN
HDW/G7ufusa5StEA+ts5z/w+E8VB0oqKAf0GcNjre6KGmA1rj+iwuJcMZW/ieiWLeWzlDbc/ctUv
F5+PiexpDEUxNkkMf+mB65DC8MAU0FsNWvtFG7TUnhxb84/tYOA5DTsmYaR1MFQ+rLYe7cpsdqY7
3NPH/gTUkQIHIbnWmJiAngVeF/IswQtQCXJ0EbJ8VANKdPP/4aT8hF5//5Iqc+FKE/D0j4oUQyjF
37VZcNOCREqtNQd1FM4B9vlWxNhi0nmznJOhlrCNPbZRscFeZamBFdmaRUk4g0eu5C1vcTRMFigW
aKExF/KHtxi79L7bhXfRs/Y03Wl3lCCp3OWCpccWj7aA+wWpFy/sypgfMtQKm0rPH9FB71dotVZy
kNB6kz8XnGDnrZIBmbEaoctcYJUBJuR0/04vIsxrOgmPUpATe2yDvqLgoSZQsaqk8eIRVGPhpewv
/zHUGGQxlKFQTBPIMr8Tt7Gb59BprRnN+DmtznOvEKvnzxVPVAZPhijy08kHQLeO6IXIE6VxN8eX
3iZevwvuZvnW4HUQcT4X25gvDI0vklBGFERfR+FmEKxJTywx4kA0zwyDIrqZlEJN4BVSKFnBcEeU
H6Q7iLwY45w0GoMfYhwmRtom2MDWzYXErefJ5bgEzwQDG1mDF/6hiJAjHMsDhtQeQweNDKX1DgnM
l/Qi/OCOSa57uiJhFllDMZm9u0AsRQ5JJCXOqH+beuil4H2h7b5vr4tnhAGnqpmr3uxaZCK+bAl4
HRQb3wI9rbVt5nMN7wN1r4uhf8cCjPyyjFWlRthOODLTH5kbe70VBKC2ECEgSvbtYCf/cWkMIkGm
ojFnM0xQAD0Z5Slr0DDMAwrqv59TkOuymBSn6IlMoOod4wXe3yVu8hXfKLWKk+L154mLE+s+eLXG
wFKZGnKSh7CmPnaQj252wuT0mSX8lI907B9q9Mn3lkd8//ntkPl0DDqFQ6X0NWRYnfJ9qq3yAF7Q
g/Q23UeFNR4hFQ8R9e5m4iZZdDEbW8veaFIMApqzipjG47hNFZgjN1EsPd8bg0XuaX/+RxET468Q
cAPzQslxWc5ms1cdhaR+BIHRxMmCwCL1peRNFHFCj30mUppJVoMcEGyqvlV2kIfPfjU5L92hHri1
jQxuKUMXGck8x05z7J3sFo/NZ/+EKgQIAF3zqINmIN/JB/NQe5yIlziGGWQRoYZgVhkiXvFvTemb
kQVWPiaWbNyWxBalp4m8idWtbHxTeNxDvC/HYA34LqUi75G6po1oy/X9CI1nzuLWnRODYJoi417K
PkmoUw+qkADnWhq4+UdNSRvsDJVN3Tbuwi+AgEO7Q6LlBB7hVb4/D4B/BOTVON35BZYa0VSKmTQB
BtD82x/kPS4CuDtCxfTIK8Ss+qgqElPC64v2aQBc7/XBFKDP7Yj96AlzfBeQ3B7LiFcrWcXRqx32
bjNrkVIRY8D4zXkEXTl4HKz6ZvAUT9nzRkjW8Wxhi8lJ0Lc3Q/SzjHCS0/Jws2uJFc/g3qBK6oUX
us33/GfAI5VbT8cXZpmv1jajmmcjAnHCUQH97P177RZgyaXTnTwX4Xw2dkY7F9VWAX1lDEac+6o8
Gfmd+K8u34vlMOFdKpNe6dCSdnrxRfSfWnCwqxW0rKW9Niu2NN+249t20K2G9cIiE9aQQglMU61i
RwymxmuhWLvTJyNwtq18LhnT6FqYYdIG0oR6TwZEF702tWhIpGP7/o/EDVwDLHP6rvKEg3Qz3YCH
hgPWq9ky+o4kKC/r0IZgsomqmEWlo9fgoLgfckdGL9Vs2qrGibb1jbyaYdIIEo5NovQ4WbV5N4oX
qXrc3sJ177v+PpMwGLLeGHGJg20qAzcKnqK0hzoxT02QY4XNDxoq4jxpgGANBVxpylx8uMwaJZ4s
HeejsHkAXDzGxCOSrlD+Rfq7LHoRqp9zzLko/QEefm8amw3kKlGbNsKm/YVK8o3gzrfCmTKI+O7M
s7Z647x6msRkBeFkVGUHjhknkOLYFqFW8iQJGQidkkQ8JFmP9jC/gZB56eMSCnfdxVVIbLmas10/
+73lV7Xxuu01f8Dl6w4wiJKQfOyasKC34N5J9iKqakZplTryIjCnT07uBneKCRo0e9swz5EYXCnH
hMxDg6jTpV9F8NjHX/Tk5b+ZYDElUDGXPmJpqZid8X6iWCDJ7K1o5F1IOKEtMQiiDWbWttRZg+xX
nNfWwMuteJvFYEdXNmkYSR1EGSvhWOEBkkjlbtZVXoLFc1AGQwKEQ1BWBmrHVvEie0BfpKw5BGZF
O7DnnwJqyhw34GydTP6eVbWtrICWCAGoV5ewu1crDuryIpxlbqvALqfWIwBrCkHcRgf5W0u5E4+T
k6GpmefVq3n/NcJlJt2otEEFjT2uLwrJiltRaSAJMEtg8JEKGyoIkG7GwDjnq/G2kEGVrA27MioR
SYPv22Y8eEExO9uRtJp4g3oGeTee+AFMf/9K4qzlkI2A/xn+Y9BALsKdm8YS0u86eZM7Tsax7uxX
Y4yzp0OTVZKOHCeZ1YdRS29yOUQ+X++317R+wlzNML7elI1pmCYu2Fo2fE383IHr3zYBcaWZ17PK
McUSi8vRlPRlh9fvID0W5ss8v43DOWp/bS+Is2+saiYRoIQRCEgwKlU6tb62w9MFSFuGx20zf4io
3xvHqmeWhjCUU4iNo83U6IOwg4vpKnjVz938zLsKrZewrq7HtlP5baoJdUQrgLAW7Ydn4944NYHz
15tPvgt7V/yxvULeRtKAW9z0/JiEgxACMuLhRlB3TXQap3/KE/CR7l73kP4JCxNKl8tiq8BEEpzF
/keO6n3aGBxg4K2DOf+ErIg1owG2pkpo5UliT/09n2yLgw0mgw2DNBo9SfCBaqc8FC8JmEq+Bt8o
Qxrm2yDfhIdctOTimafG8DuPGJMG6ac6y8I7GKyo1EZTZpr0KjvakBvtBi+E1AuviXkdYq+fi8EK
vPETMzdwwJPgp5y7Wf+y7XGcmJLY2Wkp1eosj4HhKvgwekuyNbvYSW8D2JYOGBL458Pof/M/iSUM
x4A4SVEISxxIR7jEn34mgXDTj3iPw9Tbf3JDiaUN942wFOQM30jVvwX+i6K8J8rhP+4fcwb6VY/5
VOkDk+jzYmOPX3RgEp6OjsMN7zHsDznz/7kDXgr+Hr0NJMDLIccpP1zIcXQw6/5oxC7msqR79UI1
JhHKpmrrT9ur3I5niTCgEcSlEUcEAB9mBF1h2k2KeV8IafBSpvWy0HV5DG5k4zTLbQtnTCEm90Hw
PbwZ3V8PtR6vb5C3KAY+ghjsDB+1/EEHHfZFnfayzzkYt6NXIgxIFPIs94qCfWtrQ7sU6agC1CtS
J96/+D7ouZY1mSB1YO+s84gZt7YR4BaYYLbiSJa9qW3B6tmKPq9RYDXRXNhiEk2jnKEGSh9+wT3U
O5T5MnumU+YBZvYgx4uGFsrNwR8qXi+DLgwzkZYoRiHiPQRZRoFB6Qs6oE4Kblj9S579IP2vGX9S
P8/OGPNKRKuOYkJGRyGmCbIAxvubvK412trikOolnR4k4Uj0y/YHXA/shQ3G8+NCb7qyI5DQcv2d
8hLU0DjOztop/ga+tqP4DCa/N8J7c1n7lCpanDGapoBalJ3TbvG/lHgaIPhWGMeoFo+BDH7YaLLq
QrWnrnK2F7m2j0tzDHiRtJnDBNyfDuniXe+Lr2Yj7luRV8DhmWE+VxR3gh63Jd6gx/jYh4adFOTF
GCYO8q+aoU6hQ1td+jREOpii1ptzCzPmYz09NM2r371sb9gafKiSpqE8CPFYVWGcIumkwR81E2JH
/puBGfCOVxZaw9ulAQYCh06v44quoXFlNCLIaPrpXpsD1abllqB4thgsVP06J3gCgx5VByIf+nZS
77v30S2c0OUNdKx/m+vGMVkTJXYXgyTGpRf95iEGOkTVi2Xibn+eVSsyEUHpLYrGp9nOuvRTI8iE
2ClHzcYMuA0Z2feAGL+2zaymaEiLftth4kZshVxuMYX1gQ1U9aJSbXoJCdCtGNyFvKxptWNqaY+u
e3FFwHSvnsEfI8c409mb1AsddGY9do7i1TtKx8JZ31oeDx5bXQYLpwJKCOo5C3uGEeVxLecoI6hW
B0dEi5YzO6gHOtpBPft3lBdTdGMXvAecGOZZZs4y6PHEySgAKsD5Ybhyqn1r2xKTYJNRHKq2Qo9f
DgYLos2dvb3mVddZLJk5y0RNC+c6wSctkkdBBXdK+V4PPDYmnhHGb6a6GEqT1PCbZG8UD2IRWt0/
HijBF1MxQQ3efAlvGOzVf/Z9wQx82KjaU+T/FKbcKnSeR64v5GqE+UyVOadKakoR0qjBiovE7urD
3H7d/iSrYLtYCfNJlLwWZVOHL7TEUf3TzGtPWW3LXW4V8zkyw/fjCjdjMNnoJ01zPt6RvZRYIibD
952jH2MrQ4xlXrffXhpv/+i/LwJsGkw5SE0jduT2OID9WJAUq2x5omA8K8xpNcV6nLU6sonQHOw8
bV6lDDjV8yrSvO/EnFl9YIh1SjpkSqDLl6voXJH4n/IPfDi1DtoLEEBBfpwxkTaNoCQ9EhUMYuXa
eTK/ZdwhR1peZusHqnq1wRyHWV5CmElMETgEtKQPY+Qa/k9VKu0oOIR6aQVh6cp6xvGE9bNkYZY5
GYMR1Ri02uAh6CX49pG870B+eSd55THxeC2pq/nl1RjbdGiIUZ+bZh85JugOtciqhAcNxXBJOMey
/K8Q9fd+snS9Gqh59FSFW8R4ilYOWfVUCpzN+3iT2/hmbNthM0Xl2PnYPOlr7xC79JrANsB/oVu+
Z57lX/RxH5nTnXnSD7E7u6At49b510/nxaYyOBUSqe9KAQvNXydbfQ0hJJKdjdPw2p1aOzzyviHP
Y1i5UpBWSno/wZ7QgiqlRPoBdgC0Fh2otEez55VAV8Mbg56KjDWi9Y2JvTIJFNzgEBdjfjcUpzL7
F/VPyOz+/n0m7mpSkAwyKREmICUjslpFL85jr/do84215ss28K5jPhjmMPMrYgKEJdEpMtBhpwpE
WKeLcokPycOwK+x2n9/Ev8hB3NEcrt2BfOQ7xy49ET956sIuc9ao6jAn3RzS6qRxzL1sR+4wTo3b
eeSBW9zdtrYa5gtjzPGi430z1VWoeCp9u1PJKRVehxnsYkGG3JuTLNLPs7Uw5pAR0MrRl5A0dKT2
m4ACR+f0gwlOk31SfjE7zjmwHmuLlbHO6OtBKBt+6PQpfL/Dt5NixPpI6Ud3qp1wJ9FXz1BDJZAt
NyEWxFZH/VboVZKnSL1FCLODcrE+Z7x2jT+s6mqESafGsMolcYiRTgHEwH9gFz/BnYZnFM2LLeGe
NynAWxMDWPNQjSB4QPYmSnYbX7LMG8t/k7stto11d1KiPBlj27rZTcO3ZPy57eF/iOPrljEuPgZo
BU8HFSC4ryCoqrglbrDjXjtVhaU2FrmTd/oxP0ae7/KI0lcBcbE2xuMjdMr5Qo/pCiO5EeZ9N/KK
rrzvwzh5oqXCqGZBhGeU3qG8YsFXbbDouKzkBU90vinfQWxte0d5RhkYzjsxVZMIMFxOozWj4DWK
YPF72jZCk5nPYHH9akyy0wdpgcodjJBjf2ig7ZAc4j2fMYVjhh3QVgTQOFYlnAP022BHOSXRDQnd
Kb4P4lOZP5Z9YW2v6+MXNxb2USpdJPRELJtOVWFxgrzvUJ6S6cEob02SWEn5lueHxAetWccLgtWU
9eqJH5nCwmpRC3M3JEmE6rxoRSUorKBepuZWX90baeC0yhe1vDenV85i18+y31/xA84WZsWqimQD
PVkof/w1VR0p8M7Bo+963RceuRkPHT+ehRfm1F4L4xQtryAn7B3JTdzsWbuP7OIE8sWz6XDHPtYT
rMW2MtgSiSDAG0IY7CCedhp2aAQLLMjTtC59UDQPvMeczyz49HqzMMggijbOc1u0AOTwYO4nKI/S
DlXa5Z/ZIHLPTtUhdaM7jcMLQX91y2cZmGmFuh8LEcus6wp8XbdZkVtmJFnqsN92GA5gfmjxLT5g
F/W+MRRm5GTFTRO+6zPPIXkrYWAlyftukvBOD61bFOtlxz8I3+aayohLb7U7OQUSYwk53fSwvTCO
XbYDUi+KuJsmIXLUfrJL9VgHIyigLibvaXt9Aw3KVa/p4idBRMhkNZox4cQh2ZdK+jKPhINf6+D/
2wBLsyuE7ThOBhZixjlGnDAoUEOsreU43B8C62qGqSuKZlE16QS8omO7NM+Z9wZ6sHSQmkYet11k
Haau1ui/L9xu7tWiMFTsGurbzZEWd8b9mFndu44hWsJVqaYH5OdwuppjsipB1Qq96vXQqaf0B5o6
d1OpHNUGLcsa5E7C5mDoPCXBPwDH1SZ1nMUS8QRWGt0M4FCt/CDZpqccKZmhieRRe4f+roMLqCvy
WPA47sjy7hZdkCTxhFPcmPaB5gwRJ6zWj+/rqhg4rEhQN41CQtyVgr24T3bqjha6eZ0cPKdn8E8V
GjEUsxD3dvnXnB9a8jbwROZXXxFV47oU6jSLDzSGhVp1CfLg1kkly9/lTrXTMc10yE5gx/G0G7yX
nnlF9D9kI1erDB76iQxpbAUvO0Ob2mR6JZgw0i9G8UTUQ6V8RSuxVYreNhZynIKliiAgLexLIY8c
v7jJmruUlzryfp/BDr1PwVNRIMPKlZ86gjn4vv33f1aE/TiEf2+awcBFE8T9hH4ApHCQ9HXxHHY3
/Iyd/Ga+EI/iU7MnN5SkE27PqZTxwthgoCPpBCNC10oEhx/cGfqLTbCfbzB4cMn3xYGcKDOo7u/7
N86S6ZI2IMtg4KPPokioSsD+cEkPJdo7xr1KwG3dgNOgBqURb500orbsMYnVZMhpS6LoA/87m85P
+tjg7lUHYJWWuKN8VMO+Ve1uP9Qc4xxQMRhQGWZNMGWahFBQoVcPOtzEv3rwIp7tjx1F1NwjAbFH
R8mHh+5ZeNDd9JtMHwdvWls4FFz53fU05Oq5DMiEYyRqeQr3USGA3UMnrOtuJ+Ogpbw8a/WIMz8Y
m9B5gYrI39HMiLIOUt8t9vDcOsK76iluc5s7eNV9Cw69a3hVZkOKDd+QN1++njpcTbO6Q5DcHlIj
xOcbPRGa18kx9NTbDleOzFP5hACrYLOwxoCNIQtCpUxYqFpfOgEdxxywXA2Exe8zWCP6UuSPeYea
JxTJ+vCm9299UllzdC55bOicb8bK2UNJTkiCbEycefYqzGHKifwwV17dBLtC++qPJifO1iszi7Ux
oKKYhTxAxJE2zrxKqZW5w7fEBc+yu4tOtNd+esKwvhM+b2PZ6mG+sMpAS2zGwZy3RebkwTeQFHnN
8HP65zqH9IhYGGEwJNanPNBpT1CXHGvtmAZnM+cVf1YxeWGDyUoSQ2+UeZppStc7+b28Dx0Bd2vF
m8//g2zOuqOrCjgqRUU32T7C0QR/aFHpaDi6QPvXblGUyezWQhkXdO+0OM1rBPmDe1wtMnsod1Md
BC2eoEQqICXsg9DWIFs274NzGB2Mx/SWOCVoAtWDwAm69bTIvJpmtjatjTarRERd6x/n4rWfbpvk
RSKHMv8h9LIVNs8Nj65r/ThY2GSwWQZ15TxksJn9Cr6RF+iZYvqb0s9Bz0qzFA/Tmg+8/I/3URmY
zvxuTGIZbw1GojymZXLUCY+TmPcZ2RJbhc4hvzRho8A9+442h8z7h+S5/D7f4iHKu0U5wREOI1cX
Y7Xkdd1PttBm+GVSErmmFURKQhvtogOKMhbUiPbbgPKHE+e3t3z8+yJ11ySCZGXCiUM1MWRn3Ed2
4xSHGE+KAZdMdT37XKyLTQHzyhzDFDXfxq0PuBjfkMF6L2x1H3rmcwu62HLXfK9u8h137GodOa/r
ZPC6juapqSt4aC//mPEIXdx1Ea+vkeORH1Gy2Eu1zuO5ohW1Othl+ktmPG1/LAoanxLLxe6xoCKA
+CgcAMyR8KX0n8K6tdr5GPPIdHjLYABEiMhYjPRJW4k0y4dkQNnzHrjW4f/6NRi80JIh6ucK8E/Q
HJQKN5Fw37V3WRpaiukKTenIwSEvfoXhI3fygOcIDGxUpjjpaYPQCiAVUJcvabWLG867EC+q2JKZ
3E+1GGWIqtYzdpJLC0C9XRxo5xz/eOOsiO1jA8UkmGhVGFOrJ7nGjUOxcvPHtuutl6evvsfODXeD
X8vxiFwxPI3v2hHv8Tiw/X38ou8k5MK8A5S3JgYo0j6XGt9AVavVf7TTgxDvNYUrUUV/ZCOeWMp5
sM00BbqD4YU740KvS4JN7lVX3REHww0HnvIbb0303xfwkODBt4ZOOrKQ2c38X1VzUYP37c+0ev1b
fCUGIUBOmBaoeKN8cIpQU9IOGYZpyJ53Lq4n9r/Dl22WkI2aqr4CIUDZYwmeoj023SFXGtdof24v
iOt3DFJgIlLuMPAJNgbR8s8G3gvw/PnD92o3uMfrO3dO6GMkfcspWHwINL2u6Et/9NL9Iqk1/pie
dS/0LainHv2D5jQePHF0A7u5y2/Dm+5uBInIzne3F84BYXZMeMiyqi8VejdTxFOhBHdZJjrbJujW
bayUHRRO8UDeJbmSOb15mIPYa9thn6nfyyKzisI/4JGEY5D3MdlhYV8KU7P1sajuGD9F++AYnWkR
l3Jmj2c8YtvbC+TtIQMiQaZNptbgvJyD25ac8+Gw/fs8mGdVqs24GEQ086L56xDf0+RpvODEhPhn
fDT5YmkcuJIZ/JgnyZjIB87jzkRVpIvEosPdmiXayqk+817OeFm9zKBJrktTXoQI8/BE+6PVm0qx
ekQfuatOKJ2d8QoaW7xnQg62yEz2oYz6DGZ1A9MadEQ0u5DwvaO8WyPkb0aOg3ASKpkBl2yszWQq
8P1mNbTM+lEXoNii7IX4+7aj0C+zFWkMppDYz2RzkDAxmsh26CtOkpe2OEccf6Q/s2GGrR4R8Gb0
U1Dh0hmXAjoEw8ASYhFZojBVkyM0SmTLvdxa0hjhBXGsA297mbz4ZtWsi7DV0lHBk7lZo1MFhDbI
EfCMjY6zKXTolYLXYcyJcIWpMGVpphG5oKlq9nNML3L1g7MiTqLK1pVSYghGO+PMjg/GEeNm98qB
PGYnCaPfw37gtTJzN5Cud5EiYCagnDqfAspJOUp2cZz3/X48au8gTrZxu/6yvTyOX7L80EXRhlJM
GVQT8xH9lvbcP/T+f91CBkUSXc2bRkSWRTm36Ludfiv8HJEN0wafmkevsf7KcE2BFAY/ZCjvhYlE
zT1TVd/QDt/RqWrrdvzS/6LfDdWeA48On7eRDJCo8qwXBAMlTti6cf8Dzehyd9n+VlzfYEAklvVU
a/7yDcrKKO4zOwJRCT08Qezh8DJwDjayVGkYFTHaNsFVPcpTq+resubNL99n+ZGzrPVShwEVRglq
yBI7DCgXotTUCgqpA+gO/mqXyujpwhWO/0Nh7GqJCa52kuPGFFQ8fYlvRN6Z7X0tP7Tmm56h6SV4
bOXLpOy2V0d/8jMiX00yR3bWg1BVDVB4VMa7St5BBcX6bwaY4CpKZdaDDhGsz14y3xvJPyXi/6gF
XxfARJOYZKFfFLTDcap2kGB61TPpPKclpyCwHj9XM0z8DLXaibEIM7XwnCmPoxnbZcitqq279NUK
E0EJ2k8NJaEvSHcj2Boi1OvxcOWCctkuLfJU2vqBH0erfB6q+dsq+2TcjBIR4hqfKPqFdpP/R9p1
LdmNK8kvYgQJWrzSHN++Wy3phSEzoveeX7+Jnt1pHjSHWGluzH1SRNcBWJUoFKoyg8Owx8Dw98QZ
H4rCHi7GWXILEQugYD953siqADtxyJ4g6XSbDF6lPwoZckThxL8kD8YcNQhnhuuo5e3jXQLBkenS
7pvDto+zj78RRPy7cSYHYPiscAYPGTqvaWCH3ecqme1E+2bNt/0gahMS2eNwIlTmacgGDT2iFfF6
kJaGHu072yQnuX+IZE2QhIrMcRhh0owamHJDWSAM733562gkHkQ99qU+fkrCwevmWoBKIu/gQEMh
adfOYFZw8/BRnR7H+ZBMggceAfDx78Mq0UulLdADZShfq0J1KE0E2yaywLZ1kSoNKkWbBOsmCOOX
OvvsJ4/bXicAC146bc6CSjIlA+05Q2ar9Msof5vCyzD83DYjggeeKkki05Dn7MW+/jHu2mN+15+N
I+N/jI4oE+0waCv4+oKN40cniTTWoSFj48bgG27Htt//9R+XxGXl8K5qNigOWqaGpH1r9shhnej5
rXUWb17mUfhuLvhYPGdS3pp1F2Zo8YiP2SMj0tQfyRHNFq3dg68WL3x3xatUolS1vVKRWbbVCx80
k6RP8hxeHke5rdanaDyGHW53Q/jfjnnKYUTSSzSSNOwoG3MJblTtdXsh7BjfgFjKFrpYCA0JhXoE
sLw009LuA5l6RTL1RyjP45SUS+oYmq8Jdk9klP37wmg9dkoSpVhUl59r6TlJtVMmxzbtC7cgohPx
X2o1/xzDlMMLTO9YKRjw2dPT4IUO5DFc7Z61VhhnlL0EbCUChKVcphEkZtL0AS7CSuNqCUjJ/ByT
r1+2P9q2EZWnUBrAYZlb5tv+DWAnv9XTwZFAub1tZfXNDvOoxARjA9EM/lIfjWabKImP26cd/Go/
ayfVDbz2LP+M9j1I6DvMd4GDGmwKoirzGlAtDXMwkvc0C5MQX4wodyGIvIdP2yt7q+/zXr80oF47
oAVtW2VkGzjV0GipbjUwURRorC72idN65VnDJIpxnlx1H+ISDtUkt9xXZ+W4/TNEy+RARAr1MChS
HSLwdHDT3L9LGlOQxa8eMsuVcvjRRkkWKBJrAi1s9UfwjfXd94c5s3EhaWc0bbHqgojoaDXkllY5
VMmrok0IWuFwtRs8yWaN0IYLbn2mx7gTvWSvRcPSGIcmdKRdN7DueCa7rPXPhnLxrcP2p2I/eMth
OAyB9qmhhKwFbUzzc2DptqQ9R353apVeFHWi5XAIokpqoHVRAKbyryDE3Sl25UR/gfzqB5unbJ1y
b3l/MjC32EH+xh8lUq6hPA9cnG9oc46Ku0zfb2+gwNd1ruMs9OM5Aq8m/HB+VfTPsSVIOwW7xgs8
ZV0n55jvhce13wvyqgX7VHr8b0vgQKMwVNDS5jCRW4c8fjZ9ASoJfEzn4CBN8rasYlzdWkVxqNU5
Mm3tdHxpYHJ7JaLNYv++OH+J4k+TXOKeM/rQp1IpWDpuIiHXj+iTcyAQhrQcQGWExotdu2OFK/XQ
HjC26E27t/zWFeW3LAg/BqmOCRLCeMl4oVTWFJ5bHe5T0mw4ufyrSxI7SL6rIDdoAoilDj+2t/Ff
Dsh/DPJNQuD6m4uywEiED8mZ0Itmu71AW2AXvYCAErsKyJ1w0fefmBon7pLP2/bXHebdPB9TpaUF
M3vlUo0fQ/xTo4fGiG1DxNgoMsOdxjGxWjz74piaWs1tK8seE+1ijOFOkfvd9orWXeZ9RVyIJZCt
LkC5DuWjMnCKVrEH0eVxlX0fbEz/5yT8tJ2CV3JNinAgqne9q++Sk/SYtnbxMJ+jfXZhjIaYM5Tu
Z6+F0H0kIjBereUuzXOhN6kSFGmRW7ty6eBIri90x2j/59KpQ0fap57kSgJo/JfT+H3JXCASXxqS
SYHNxgOLhJe6oAg/GFAQ6fdifVh2PG0E4Vtj3QJbkkwZrdrH7Tk+skaECMMt/59ppH9JbN4XxZ3I
o2kkWhDh1JeqowEiVowR+3ihwXwfnstx5TyWe9+RBe0968D5bpQ7m8MSrSlxmcF5pts+vDQgFAsF
Q2QCE3wDkTb6oWpWrNXLuh2tQz99z0VEciIn5PuGdDmZVLkbQ8g8Mb4t1hNruPQmt6f/F1O4IKr5
DqJBIRPNLBq6YfoyT191kQyoAKB4rQEzSjSfNiR0g6C8L/XwQW2T10AeL1Ez/AGZxyJ8+cahMMmy
QE5RQAP1xrHs5ufY0mxlSAUh+3HHdJBcEQvsTRRUfPzTiAxkHYoqyF3amXepOuz8SXK3oXblDnRt
g/2GRaCakAJplWxMwTCQQn9TQ6+a9iV9Unt7eIFirO0fo0vnxo/zt5F1Zr90d+ScvwjBiUH6NV5c
/wwOEGmQdkWbBykaXs3Czt3mL9+Vf/a/FCc9xA/U7US89R+9hRk0CFU0wzRMvs1ASvqQpPGUuWlx
V0ObWwYKJ/eRaHj9Y43j2gyHT2HVKEMYYnsHfdflj611NwelPfk3+iha0Uo8X9viYKkYqhhiwF2K
K4OJqRU2/aPd+TvrrruwgSMRa+66d/6zg3y3Ad62pMQM+tTt1LMa3Giq4E1I8IX4ugMkWvMwGHx4
Jkhdijw/JFXvqLNsk/h5OwhEK+FSmyRqInRZwRKJbgzrTok/bf/9FQpZ9mUoGIs0TYHmD+fdQyaH
zZgq8AK8cTIh3+BUHia8RaOecNi29XYyfIykd1tsWxcBDVSSTYmE2VvrKcXEgfZFO6Y7DEo9VRfd
KdzyhTzqNjicwBklyr3Xv9m7ce4Srsmj7LdFlLmj3npFk4PUjt7nVX9SjXC3vdCPJ+T1nnKR1ddp
S0k/QzJsaJ9qDbqVVHkys/H438xwQYWqQgTxZ4LtlKjjmzmINp7UWFAuXEljrhbDXyEqQyulNoeD
9Lvg0D5Ve0hcGZeUdcaBzSt3TNMbROrggg3kZwyiPKoMM4LNQj5W8a0pHyNV4IwrOef1urjI0oMh
1LVQY45fHqE4u4tu5OPfBBOpowvCmAi87w0gF65f5LS0mgHW0mN+X180Rz/jDvE6H5Dak+Pf1KXJ
Ltg1x/bGPOo2gY4dBvncfC9qnlhHlH/igL9e5H3QQYNFT6EY6V90K3+K9OG3SynYWkNVDBWQomr8
eLqSJ7na+yYImttTHz+X9cu246+eXIu/z+EIGNfrXhqb1LUwRy35rY3ysp1P4CUJbxvtT7B+YYzD
DdTtEquToP/XKxA+I8ehrnYVNBxIIuiiWXWRhSEONUa0/ycDQX9O1ZlOO+y64qFsz/4oIg9Y9/yF
IQ43CBgiMZsOYaEUvZPJIfGs3JlvGZctOaQvQkrtlUkluIMpy6rOih5QZ7iG/TxRg8Sf4fuVR++I
E5xnyDWGd9RRTooXgsNW8ZhKpKinYnU/383ywAV6a7+KWjVz/ZgNinSt10QliKkSa98UQk7A1bBa
WONKHUOV5RXKEMgS99aetZJBUV1HZ+On2bHwyofOzWMrCQ6A9S+5MMph2KRAi7KZkVb9rZqdeKjJ
uv2JTXFLrvG4HXWiFXKlj0pL0rpkSZWhPJjkW2YKAm0V9BeLYfYXEDnSdB6Uvs1drdPOnZVfxpAe
pEbEhb6eiy7ssN+xsBOMqP2PFgAwvBh7VADOmVMejLv5bXCauiLqGNGyOLAypWnsSdHnbum/qP18
6lRv6HqBJ6x/G4OCMVqRDTD+Xa+pDCS9roo6dRtyMqSjFP7RaWm+G+BWIQdDHWe+nIIRbXyr0NDb
eW/YrAhFXdGz0/qWvRvjIBfibYE0dBNuC/S2AFWYMd7L1N325vW8ZrEiDm51XzcLJR7RpMGqM+Yu
3QGUIKHoDpDZmw6d3e56kQb46meyZFUDkaHGyISuP9NUl4XmJ9hFlDfswjrGSWQLlsVw5kOOvTDB
RVGk5Vle5/AE6IUEh8xrX2UUl93mknsyxhe3rYnWw7kdEoA+0EgF0FP2fv+g6oJS0zrALVbDuV3Q
h3URpjDAnum622qfgVqHsQdlEKk1BUG0mlZQvCWryFpM/P/664zEnKleQEmmsG519ZNZ954/xB7x
3a6fRN9pzccNvABgmh3P1zpf4UoSuckrMwcKRbjwqLtu37b2FHshFPEg7M0aZ8PAkXLwQwpMr52L
S8vkeplpaKgVTkLwqKBnbfBDry0mO+9ke9Jett1j9fMtTXE7qjSqNMzdlOBQ7LwImUb76qPXhlGF
Nq39R1WGpTnO9+U0SJusgQJKDR7gFjdLsPT/7J3pM5NJx2CUgHhV9Ak5748CrYrGCp+wiRs7rQ7G
gGGX/tf2HrLkiI/n5Zq4CJj7pKKGPEPE8H9ZU2qvOdbCRkbRWjjIpUYK1n+Cu2SUKfse70QUNOI0
LQVlw5XHDTxEg2mYotSgqBbfulbW09R3AWIslrr9hCebXG92fql5/VCdU0s/xtHgxrl2CVFNiRXl
PpR89NtWboUOBKUaDqlk7sZav4kwpjJUgeicY6j/cbtNC8cogIDwPOc0HXChTlomuskGmRR3PoDf
Nv3SvDCinDl0QEPugIFWcTK0Vf38k2/9bpw7kiKtNeqgTdhVm/FAJPsactxEOCK5htogcv9njczl
FglQgiTOmHyscUoPqnYTNa/by1itKS0M8CTnWV6Mfl9AoXJwlB3eOjw8+uke0xav96NICWF1Nbha
KGjR1+kHRTOa6Nmspz5uM/N0GdXproy0b9sLWg0O6FHrkJPC+cCT8+W5NWeahVOoVO515WVsL3Iv
aqNb3zSNypgzMBSCsu/1V6mlwG9DNO3h2S99NnfRKX8FkalbfBFPMK+eAAtTHE4qPcnbQAdwJflZ
9X27g1paM1AI2Qo2bvXb6ESjFpRMQDDOXYpI22RZHIH6RvFjG0xXO0OfBe8da4c2vrtqyoZFTPzv
etvmtA31rjWRgmCYbCoepfklJadyvGkjQbKzenFYmuLCsytmc0oMqG1lk9N8AjjYxV4enIjixCY7
NA4ljuhaub6B76vjQjX3KyWt1Bj5TxccFV/Zq6FoDmQV8d43kJ8BIJikSQq2qm4Gy8G9hfKG3oHE
J7ez1tFFt6/VUFpY4zyCEkPpzAr4n7UXRbupk0NYCM4YkQkuvwnVIalTlnSk+vg0NNUxGhsHIwHO
NiisfhqDGmgQkTXMB3EriSc/CS1ZZnxH+oWM4RkyuYJMbXUlJqUANpxE1GL/vgDqcp6zMBtRwchA
KZwnD9R/kgrRoOnq918Y4RKMeFblivgoXERkL/c3Ml5Z48JVm4uP937QbAi2TbQmLl7ztJdbWcPZ
YESvWek0SmCnyX7706xH6mJNXKSmSTr18QQvA38woyWvblK4wJfGZeoCeWJbmTj5XAWihU0uVMds
NKCIhVOVkSSrYEgLPHqbjLbkgWDMUz2UKuEre+kPpGyQUr0b5rv00yjuk6igyBr0b0NMXNzKnKFr
BL646u4LK5y7a201+aOKLU2jvZI86INoXGxlpPt6HVzclkEwRn0zvH20+jJ5BmQ8RgwI3wZ786aK
7PS22AWh/Wf1yeUG8ifvoEZIBev/TbGdeKeiNt8e+hPzFvUE/UbHf5yfRNcVQSRQtuOL6O5jv+2K
BodjGXfnZjJPkPG5xSPpy3YwiD4cByJqkVgWEnJktFpkx/3sKc3gbptYXYmlQppEgxokcrHrldAw
aNs5YV+Oki8kT3YZLdzAUgVH/XqKtLDD7VibyQ3p2YeKj9On8sk6gk3PshkjynBWBJe71RxpYYvb
NjPJozYa8epfSI2T1rsAjTyTCp9MRFwXot3jANjvwNua9YiswnCz6B59gLn/uP2BVrHJMizd0ky8
x/DFhnGoFTLP7APVO0st7VmfoTz0NY//8ieRjMGav+HqpEDdxTRQRuGcIR7wMF6NePwhiUm8GsLa
TkMm0Wvu6kVyaYbzBWLUU5WYMbvr+w/jcXiJj8GBgW73RbNHL8ct2b/TnepuOIsCd32FFPdXCv1T
TeOQ3lL1aVYoRLbl5Gc+vGSTqELz0QCoAfBwhrYaakJIkdtCOjQN0mmQJZjmi9L8CsnvZ7LXBrjN
s5AiFeDDRwsX5vkTw5W0zwQlqP4p8/fpENtV1Dhq8VirP2sF7d2iIb+V2ivs4z+ZqhouVfwOgkij
zsMYs8fSoTxilAcEpgkYm0Y8lUBCxh3Ov0+3cmWQ7x/3owA6qz6moap8rzVfVOvTdoB9RIvrv8+d
jtQcR60h4F6ulFOIIYKxBNQ+Kr7wlsg+/XV9ghkyFYtp1CqQLLiGWnno9CjsQVNTeTOu1qzERY6m
MztMJI+6vz8sdG2Ow6Z8loIyrVAWSvJTPBVOptiMYP1PNu99TVxKqBiRFhiM9qyRnqLy4vuqnRhH
TBA523Y+Au31YrissKbaoNc9xhnNMAe3PvX06l5qS4EVFv0fvpCpyToTR7ZUHmul2oqkycdMdRM8
4EZsm+ZNFnSOEv3lN/cKeE/i4Of2uj5m8FiXaWoWVK41cB9weJRqY1EGHZyb1JkXmGcZ5EUq8Sbj
axI+DqIO6FVXt2RKdFRcdPQpX3ugETR1Gwd16KZScdAaqECBST0snTEYve11rX4vlMfBjKrIsmJw
QTWFhtlCYRPN63loN8WlmMB0OZWCxHalSI3to9g4is9l6YTbvrbqYwX9Ov87EgpNBAgIvDasE2Mf
vogu9Cs5DK6L+EgE7z+a9qHAiJF7Musa45w5qrth72OetvWg2+KUjuh1ZuVL4caB1wUABlbHl0ba
ScoMv88yN7YCyy3mABeRWumdcMh/ZY3+B53j7Ibzbo+Lr0CxmOo6zdDFbZxCRzlQ09bQUsNUacwj
VF2ft/3jLZS4ULsyyH25JkRv5oR3FOwl/Zx50YlxiltvLOp4X2Pzf4pX7/tiN0EzRtTNtnaILa3z
hZPKmNXRyi3ok+4nr7+Ld9oXMjiay6ymJ6pCr9L+fZLlqy3miw54P5bGoEFraBz4JyNRToOcfSqM
8reT32sz3FWsrka/sJQUvXJWymRV5uIvi3xXBlHsrUT41RZyiY6eFGoQaX4Grk28gvmB7VvfFVHy
K/xQXLYjhdBwH5Qyg3izsSeO6iZffTdy8skeHaYnFP71+1Wu6/1j615c7ZpWVREJHdZVXVCAyg1I
yAs+EfvRG77Ps+nXVibVZjzglVD6jsm5ndEkouuWLDDBIT3osprcJ/ACJoZknrN9i4hK7gkkLrcD
eQ0Ur/yAQ45IaToVXAYMOUbXhNq1dh9/+v9Ja68cz1emOMyILSuruxogVZB90+2gFOSb5zF+tok8
2lEi6GkRrexDcWae0Pk3gBU9Q8HYcAocLsbF3DOqp0aQ1QuCiSdPsNCElRlGlbk6pvIwbWr30bE3
BW4nOFMohwxG2ZSqOdW5OxnGSzok343AOoajZVuziLJNtB4OHGYIoPt4jMvdUU6cKiq8oWxARFJ6
284nCCS+DEOmBvMsDfpzQAzijr1xjKtIUJFeN8EgwUDChCvPNRzQGugzoYnWDWo7aL9IcSrIYda3
6t0Al6bXJjHisQPCDfKDlrsy1C6ErRhsuz8CzrsNDg3MuOqrjrVn/d1rlrp6DJIvRvBIbPJKXRHZ
4r/A9rtBDhTGPIvqVIdB+TS7jR15vQyROzq+kUqysfD4pYwFziDaSA4daNtO1TgpOPggQg5ym9nE
REQgcAeBEf4ySnXid0EN6M70L1b3ZYJa5kx+X/z5bef+z+f4cWajHSkkig00Vk6OpjzVybkWMRyu
Zc7s7/9jgwODcUizyWxxfM93jIRTPfiu6VlPbzNaQtK3deCmBsFkDCojfFFEnTMzUcsRTfWBdJRz
Cnlb8pgP2j726yMd5Ms4FF7kJwKPWAe8d7Nc8kADdUrVEGaDYh+z0er8PhxKJw1/bMPQulO822H/
vkgZMPCZJWqB7kr0c0L8rbYzkjiy8rJt5V8+2bsZDinSfBq1eghz9PEpO81hk5ZMvJepuHRnUeuj
0BqHGYY85ObY422pdotv4OY45Yfus7zDoMc+dhpBviL6Uhxe6I1m+ipagNzROGTqriy+jGg20EyB
mZV3Cubx71vIYUSeqnlhzDmSu/28iw5g3pRs6s3n8ty4rH5V3wyzKyK8XT9C/jHKD102ZU8aVASR
tszpcSyN/RTIr9u+ITLBXbd7nOZWOSEJM9JDZBzM32cnMBS0N2isg4J8LJuOuOPLaYRUqC3ugvAT
EY7zM7jhT6iFAR5Xw7Q0crRSZa5ahRCkaPWdNfvPWtS5ZIqcnkSObuh3c15e+tZ0jRL8S73pbG/i
WhgvfwO3iV2pJlUlARJRy7Lkc9V+zlXBd2J+vLVMDnXjIc0rqR5z6AlhIHv4JUf7kDpDdEdLEC7P
7vaC1rxiuSAuCyOtMmlBEuWuMl+U9jHuH7b//kohn7kFpaqqaxDq48exQdXeo77DqnJPTHqbKXtY
X/tL5hWMgPuueu4P5IlhBjLmg8D2use82+YgQ5tHrRxalmKYzlvX/k3m1JNL2UA4pHcKwZdbO8KW
S+WQQw0qvSUGIiA9/t3fFR2bo3z4k4vAwgyPFbLVR9U0TSiLqD+j/ouvRrYmolxYhfalEc7Rzbzy
h0ZG2gy5lMuI/AwvZY71HN6GGIoVVbJWXV5RVTCz4VVJ4avelRkko4FuCLcdiq9UH3dR0xyGUDro
prQfa9CagR9s2zdWA3lhkjsoc8Ocmwha0q45YnbfunTR18A4/jcb3PGYRu1UpgRlgkj/nJi7oTvI
s8DlRMvgPBzPHkojh23m0vGpTG/C9KkggpxCZILzaoNmUay2MXJmWu7rsT9CjMM14trb3qxVIHr/
IPxNup9GamVlkrkmhohSSOzJ37cNrF446MIC59L5nEmBpiDVG6sjAZVYhHblRrWzwfnRewpkACTo
3AlWJTTKoflE0UgEzUvccgNPV53ZzcF+1cVo2R9/aWjhxz1HLMvCHOvDEbJYKQfqVjRgxnxGsqmC
F2YoLr1+RvHANpUbpZxtwbauguzCGPuwi8y2CxS/ryIM0JW4OrK2jvmMqjCotkDMdhJBusAZeTbC
OQfTfG8MGH8on7UBPAuPMdkJFsR2Z2v3OGgw9SmLZ6nBROAu+YX3qj3TiDKdhtryTjqVwolNoY9w
OKHOTYoxCJNVmpkauvLKFCbB/YKXAw2d7ZbvBFB/N0Ufjvn71jo57KimgVSYksAUvTNBkDV0opN8
P+1UjIaLpKLXcvdl6HEY0pV11uUWPps/30ThsUgDt+y/W3krSM/WQcSwZEZboet8p0qpauFEQ9TI
eg3jeTkaYqb9tnesO+C7Bc7bzaIp236scU0Ff10QnqDSbBvJ8x8YQauzxhgi0IXAIVUNmeuxiYDq
k9rbRZc6AZGciv74b1Y4aApnRVJlE/l0RNTjZNBd2NWOFioCP1s93Anojti0sGzwD4pK3fnEZ+Oo
Sf6LBrVnjIfY+qLW363hV2llh+1FrULfwhrn1GkfYjyqQ+9znfSOH99a9fekAvFfDFolkTr4qi8s
bHFenak1LjwhXs9r/6GxdDejuNoL2YYFVvhu+7Ccms6c0J2uKV805ThVut1GP7d3bdWGqqIFVWU8
+DyJrZJLlTxWIa5WwW3jP8b5SRU9aLyR7HyAm4UNLnK6UdLUQjJSCExg5k/21EMKbGVc6PSxchkT
ZHU3oh/PP3Tu7MVe7oQCLkrRKtm/L06qhoBRIUsk1pz8mHd/Ta0Hip7tjVwFusUiubMjHXIpbEIA
XTg9GdVXJf+kYjipJoKYYp71cS9NjbBzF6yCHEDkuNdEVd3lbh/JYK3dadJeig6liUn5Pd4+FFH/
C/s2W/Y4qMjSQKN+goSihezxFEtHX4kEs4DrO/e+JC5nMXtVt5oSLw8qhqFoPtoUUwt5syN64G1/
o1U3QO+GzoZpNTTaXLtBW6mQGUzZYgLoWNTND9PERlqdwNtW9+zdDC+jpba1ovsQYXDNRPLqLL8o
oeiCITLBuUE1sa4KBYlDUd3L0rGeHrZ3SvT3uc8+KrTQzBAhS8llkn4U9ev231/95ost4r650dHE
8BmRRGztR/1oqJNjdadUKLa0XoRYGGILXUR+3dZm1sRl/jax1N2y0S+wMBPPj8G1+3fbeAq5J7t0
1AHCRd7vtxSiCLKwzyGPOVmp1s6YeC7p3vJ/aUJGldVjb2GAw50Oj+tEZwuc49xOG4xVy8hOMjsK
BrtpBS+R626hoUMNY87oCWY/ZrGblaQltMMh6xp1+W3MS90e6uJp2zXWg/TdBneOW6VPlLKgieuj
wbQn2r7toDs2tbttM6vJCfp0/m8pHBYoUk6kLAZJVhn7ThL+6uebeDrEwWgH2YMZ/sHrKv3Hms7T
ZiuKEoLzGfWoioA0It8HNAZphWbTTkTiu719uswhAy07lSoNkgZS3Cso2FgHyxRs3XqJaLEaDh0I
8joSMIYdFMo/YyJiF+6K2O12xbN26M66qJlk9a19uXscWsxNN5LahEswGvXpdj4nkFYy96ApehGN
iq9vn2kStMFZMuZzrj3ciuRsmFCPcFP/pYLsh67vdGFn2ir6oV4usxFxYvLUXJjILSzDx1UiV38W
ug4W/8Tumr1P/yRcF3Y4bPDDMjGqBHk+yeaTROjRLypnO4xWEWFhgkOEGe9ymkXQqVWEsa1GThB8
+W8GODiI5ahIlQC1G73bjwVWIdgj0bfgcIBqoFXMQtz5MQhqj/Kj1sc7Cf2wRHjrFljiaWvyBvwE
nYoisf8yoR7egJvcgj6dk13qs/bM6ClUCMBKnbe9gase/f6F3oJrgdl4O5GjhOio0qBztbvpeido
BRnc20//kCUubHCAoOhSNKgNlsZm2bNTe4iOilPb8UlUL2ZfY8sQhwRNM1jq1MbgXMnU0PbH8E6L
6n1K0gcrNF57CYqYyeAkZShw8xWFN5zjixVyeQQ6Pse0bYEL2n6AzKBky5VdOJIjvcyO4gzPjMs+
EelHiDyGA6O8mDFS3KMU37f7LPUC1nwO/rxOEGLCz8fhBC3nNiAz3sB127Tbo8L4iI9MF1003CFa
EIcWeabpVakCLZrwMzjtHa2G2sdjA9zY9nnh5+JQI2wbaowSStfpRdnFKLo6kI841J58ZHEWOMld
dRfsfn+06NpJOCyJmjmVZ0lCJds/9c1ZywJ3VDsvGwfBDWMlDIgs4+Rgc+ugYePCIJ7ySCmjgs1L
RYfuRoPkcnoQf6631gsu3GDHUJBf4r6p8OUoraPxkLBrGeuENZzkFHj+c/W2g+lD4Bbftz/bymFy
ZY6DkVA2UP/q0ARLs+6mDtTnsRKlfStoeGWC2zlZK0kxRLjYxPF0yTUol5R5jOYt1Jbt7cWILHGI
oRuY8Q6bFIlY8mpOj3F4Y+qCrHKtY+FqNRxASFU8lT60EuEHgwd67Z3kmJ75qL11UhE7fvC9WWRT
/gjBsAneNwxImwpmE64zJD+ZtQj8wH/7Xv6UOb2N0ZhD+PAHFf+lIf5dKAK5Mt5PGJuFum+HHzTY
6fSv7W+0lsle2eCy5VxDXt6xYcDBGd/kjaOHBN2wrI8zefqvC+LcO5eKqqZolXCtqLuTcVooZXhv
qH/QM3i1Js7FZxxjaaoho6nQp15I0O1oPkXVH8xwXFnh3LvO/NEKK+RlE0FNj4JoK/5MgkAA5KtA
p6gy8mRDRpGSOzDCzozHMf2HJKc9/M01IlL9WY3VhRnuuFDbjLQ0kRBH2iOoGfPmsRBdnd/aHT5g
6cIGFzd1WMbDAFkjNF1DoAxVCOkzG4Smj73DyEAsaHg3T5FrCXZw3cXf7fJVZHOsxja2MI3MhNEM
NIZZg93a6p51hlWyLbTHPsnGOvkKpZ8W8dzN4LoJoU8eYoUWRkbw/uNioqh6UzkIPSOwxdObgo9o
cOHVpiACtlLMZ+nRi0Re4uS1sARlsZWiAUFlTdNAe4JrDeHw1jT0ckrZG0MvfdONzokMLwjA6amA
DbV05VYk07j2QHhlkMvMwLejtvkMg+NO2XWJTTALQ44YCvw83tZ7VigXycut7+L7ErmI02qtrJqa
tZeObk1aOwvPjbBZkUHQRx95N8LFGwUc4UFCTtz+B0s4mQpAaze74jKDeTjaiYpwojVxoUdBsx1l
FtKldixcP8ndsP/WJyLcXUlul9+KL/tqhTLF9Qx6kmn8prQvWfypnR9IIZrGWk2S3n1Q5Y4sS67n
yggRz7310hOviL79yZm4MMDFUSGD3rDS8HHYPdU6oS7hThCtAyOkk+xEyCvycJU7rRI/l0o8aGA5
8HDi4fZhx+4AiMpsJt9R78GUh17t7TW+BeqGA6rc6TUkMoiLCOh3+t3n+nP+LF3YaJuJ5340ot+M
HnXkO7v18ld1jzZ4t94j2T2I3sbX0+vFTnNwYoGiKal8eEz0qfv1JtK7ewuEws6eVUfMDyY0yMGJ
FBdkmEYUB8PjjM2uwERG0eAFym922zNuha3+opjg0KQfyzJr6wJ8+pgvRoIVnEFlC2pnB2yI5a/s
OcB0ZPJUKI4o5EVRwiFM2JM2b9i7VW4c8+h51EWP22tXzKtw50DFqvxEHTWc55Wnfp7d7IDs4c46
RhAkLo6qYxzaG4i1iLJvFnwbjssLIMxlAxVdBQkR482c3cTrX0uM1zOWqsClP7fDRLCJPMtXlXdI
9kGN5Yb6ozU+h43g7wuOU41DGs2UaW71cMcZjf5V4hD6K++JQ6zc1vzbthPRmawVOpbfTOPAhqg4
0fIaogspOCVAu+QxYgILri9K9dd3DgLcWANjr2P/vii6aX2jz1oF52iS1wavwfrT9pf5F+97N8BB
h5HoOTpcGS+wx57SlXPwory25/KQQMEXtCmIqL16FFXH/wVA3s1yAOL7eZlYBZ6zrJvyOOzHc+R0
bu/QvQ6RMR/yDtvLXE3/MSZOGAechoGU622cddnChAYOB9ZXG52i/bTT8LX+bFkLO5wjSpNmVC2k
TV0QpuqFzbLWvrXbAPdoMH3/0g7iluHVnGRhknPFWCUDCWqwAk5Gb/fhYFfhORLlq2uD1Ogmet9A
zg/VsWr00AIl7N/3W4Avsd86Ec/+scqdEUxIONZLhx7pvt8HO2Gv2eptYPEDOD/NswBHnIadVehJ
8e26OgXQpuubT4qoirkacgtLnGvOSianpMSGVtI9zU8k3m374vpFamGAO8tiTD/U0fxWK/ib/LLs
IS0x7NhUVA0pJhHfjmjruCNMrYy+HkZw+9R17OqmecisZpdVFniLcV4btSDW1mN7sT7uQEvaoSdK
jYsbu2tQ8FRmTrBvdq3XHbM705UfBfspiACefFPJOwtEfrjboCLify2PTAMXcnS1k9ryj/IWAtou
PXb2ttXVI+d9kSaHKMUAzSeZ3YaBnXbtQyOxQ5NlV9oF3hLjw6yLRBlEBjlooTLpDJQ2UlcxW6fr
byL/mGWzPSp7Iv8IIhHligAxebLRbALRbRAisZ3qR58+VemnUd5n/0PalS3HjSvLL2IEN3B55dab
pNZmyfILw9aMwX3fv/4mNOeOKIincWy/zIsnOlVgVaEAVGXOV3aIpkW6CxcRpZHIbUwuxdikzmRj
AstVDRKP3sm/Lx7K6n2ZONXoqUHmF19EpD+bVSUuhUAqif+CAOPjtmCXKpmsGm4T2bOjdYdGbQ9a
gQO4JXKXDakyQ5XRaqUyMkhchXP5q50qebKVOgXrmdvgoKqPzpK4NSZJUj+KMB7W+SGIg7O75Br/
A0bvmh36Dd2idkTyLtsLvfpTuASXpGz0ivG9tb4SRG57ozjUV2/x1vVP624pGqDeDNAVIL/MYzyk
UQTbU/VYdCd9eqaiiZbNpL2C4HIc7vlb0B6hD2iMoAT0POlEEO/b58sVApfVMH+bKGGNVQsrN7lq
wCFSurR2wg5phnlneN9di7hgtv3zX6fhMxtGZ+fUjND4WumJY0LX21b2Xa87uf7tcjYTfCE+mylm
mE2EJlATikF82T+F9LuY92j75hLM3mg4VAlBvH0MN1zWlP2gK7g+gZYuqgdwsRU/rBfQZ8dQZYUo
Cd7TvNAEMda+EaWXTQd5x+aXMtYHe1Z6+GCUXjX9zyV9vbyCm+l59fvcfiAZJSnsEnPhQ18SCMqk
lUtniboYrvlqKqHl5hbNXDOfRWqwm58OpH0mo1YEJxwXXODFGOMYeF4GQt6s9pS4dtJMxFLBqshP
x8UVCh9fi5y0GET55/KXTQXTu9zVnTGQdh3uNH5dFhjZcgXHeUo7Dn2qMzpCLZ++jwt0UQleWs3o
ZDXV7vKH2z4BvWPxJ+GywmWews7fMnEUDZIYZG/dSq1Tf4X6EO4z8kdMI0PGbPgtl8TJQ2aci5hw
5LaESe2G2opjnIHSZ32+HUSSLFueAR1pg2CkFVfMfJeqSuohbiM2VvPG6xk5SouulJ+C5dvyjBUK
f1u5zFKkTvkbxdI/yrwU3Cy4hPWYZ0ieLqj2tlLiGo6Ls7yZRjtiRBZZmqA/w62lzNWi60F9uGyX
CIcrt6ap6kgjY+h01EsnLHu/KZ+XOnEkTdpfRtrcj9cmsRVenfFlaFL0iYbGGnVHvCUYDvFd+Bg+
MN5S3JNei0qRzcuLNR5XaMm1JTW6hAn/aSCOLhWvcTiPt0UylJ7dMfLyeFBOcxeiUaRMMfgQd88C
i9ni8dlk/Rdwnm8Mc5yrOV4WiRMNDgmU/X9ETRS/foh80VMSS4GX4Ni3Xi/wgttDJUJulomsn+A3
XVos91b0rSSjErlaHbbCBxdRWHBpOa5JYtMYrXldoIOdhO112OfagN6yq0oJnXSCAkUQ7RqXocs2
62MbU1JekqJCz/eKKQfRInpH3drm1l+OS8yNItlKNyDap2Z2C3o12inkMiEaL11ZuG1L09/oC1RX
gHx2zks1jzGRBSLQJCjw6xX4qwXeuNWIsIbgUsqkLFEzJqBr0M7Nod9Ztxlov3BuFMpqCHIKf02Z
5ipo9E02c2EdGrJLMsW1i8UpK0HuErgCfzvZJ1RtxhKuAIXbQNLxpG4qxzkSyS+zb30hrHQujyih
VEVyh3lbCAJDhL45kZ0RJEdREbzVtfvBBbhsEdlVmHTg0/CGyvyOpj0nI8tdbEKVcKq8pI3vq7D0
WwkNUpoFNk2jEd2VMwf4bCgO14ywWLb4Y2LWp2ZZW+hKHI8NuOLz68oHX7ur70chSfz2p3uH4qJY
k5QqCyXE1zicZ/u+xUsHFT1abbvhOwYXwzEO2R3VkP/VHpRZk5ei8EmqxBnt4HJkXTYGHSlc3u3U
yBxtDJcU5r5GW29fzF45jr+3f4IUybRRAqPe+QhjRDLkF+a3adtI/Y8WvH6IwPx9Lm9BMx6IqFa2
7XoH5PaTRK4NtZdAtdKjRzRJjFNTLH4hpYKO4v9SGLzjcHtIOg+GRRW0x7PzZuuAPemw3C3oh1Ud
eU89UaBt+8U7HOd7pgRi7ig3MatDvsjxazvfQG1piHr3sldsx7OqggfeVjUwgHP1zpD1ct1pIE4w
7rqD+YMxO4+BEfRoWhFd8GzetSorLC5HGRAKbjQJ/EIt03lgN4NDvZMPhmOjOrV1T/QMzX7vU6pY
4XG+OKihQRcD1CvD/CzHmaNHoujdLGZWCJzzzVHSty0ko714lr0pfawlaM7+tah3iUjqSoTEuV+3
DFKl2hiFLpqvLalxs6n7qny/kNnpDQFn0mZI4RYOUiYsx/LTJmoy6YXC2qLl9odcBXH12GmCcBJB
cBV9EVltY3ZIrYXmGziiQKRXpPouguA8uzc6S5bKsfAs41RK+674O6+eL0fPtoO9LxTn0H1qSElc
YrCbKPkXDOjcaZMsCFCRFezfV+WyFKK/bFBQpsxhCKUBrFbdeqoVepct2Uw3q0/OObKpZTFJElQp
U1vj/LYgixrnfI78vIwEi/bp8k6FmrVuWIaqYNzMgvDAR5PGsMI4WD5YbuvL7rXqUyd2uhO9+oce
Ad3VgpKBt+0ND0zHSG+QVDDexL5XSxhXspqwdwlXrl4l+1tfH2xzgIyNwKW37VrhcCFqtJW6zBHs
gowN/a7/rIJpLx/GoL7SH5Ib1vXyqwmOt4zbJNSYhD0ZYZmlvCzqQVr8y17B+zf/+9yXCvuy7MAF
Yrk1DtvR8IXWArcTAPD3FaAM7SSawQB7vKH9Mc8FLfWfeqk5C/i+KqOu1BSNuZY7usWhOaBT8hxf
d0dyVx7Yzi3dghD9++VFE7ibxqW2fJKkcGQfJbaqq2Wm13XZ32QdOUGg4v4ylMjl+N07HjIZ0hr4
QGhIwwbXP4HHm8mc3RpoxyHQ+2XPFoYIlTnyel/lF5V91VVA9b25LFkC1NQxvvTgAF6uMAPphp7u
mddO4XRPmit2duG35FKhOrUFBV2M5ZKHwZtiR8IASOnauaPcS1/G2EGEuT2IwAT5is/AvLVcaiTh
WJeYL7dcY/al5k5fQPYoYulngXppRbnUkSiYYZd7+IxSvNRJ7S7j7TQ8d/UxjeKjYgkyFX9W5C3i
0kYCVo0sqWBRcgh3RZDjPZjdD4oIR0ULx2UPIml2GKkMJi4cop8lELhQIrgMF0QbfyWxYA8uSwMg
cgVCs+FewqBqVv01jC9/Fmp82xTu4vqmY4umnJPBsWaHKWU2p/qrfm6eipvOjY7CSRBBeuTvKFpo
VhimDrfQMUrqd6ozPWZB9wM6JdPohU6yT3zJM/+6bKngs/EXFtm8RJbNcnIu3ZbjtSYXjkx+scLk
PJC/rWhzK7PBaGW5Eb2X1Z1iPVeiUQaRY3DZoktSVUtbmEHaY1wcsY6uVfsSsuSfLRefHiSjXboF
OIZ6p9tPNbmHCssfYnDpIVXaOTFnLBc4U92aPJMZvXSmIJI+HQX5j8KlBSiCgbFBhSVDMPqS0++G
/XSU8PKNEdP95UXb/Djo/JJx7sQzGd8ClmZF1BfMsVuQtPXmjV6CSy3bW/nhz3DUjztVrbQRzWrg
1LjmlY5WcZ/097ZIwvKNovFT+l6Zwx01SNS00wgpGbevFnfE6YwqLwY95NKhba/D1pOHH6UUpDtI
dNaBqQejfB+eIAnRx+epO6fj18tWf7qrePuSq7+H26C7jqitrsDs0mdtPznrzm1OlW+DxK35koHN
9zLgZspY4XGxZmZTmuE5GXjK9Sj9TdTHFH0jlzFELsPFWQVp+UWKOyT64taA+HqDppeIoEMx0/4Q
iYu2ZFTazpCApGWDE1dBGZ8kfXBABSQA2kzvq2XjAq5XtUHSbQCBD+q6Bo99akSCRLtdNK0wuE24
lNIe87lwzacuaK5UPz0Op1c05T6w01ZyTK7V+8vfabsmfUfkH/eTHH0ZVtqyNKIfdTcHZL5L3cqP
bmYP9ejfwvZpwTryDRODbLY0nOB+8c/RxfAdauDlBI7dW+mbeRx2GXpmBTayL3Mh4E31Y14ZmjKN
JYqETL83B/YCP+yXPRuIghIlXlsRZ1fJnXGigej17NMdGhfafCvYVERLQjusrvZg3UFCD/STaMpS
MPiln8a9SDVHtLJcIkGfaZKYLH/G9amsryVFUIkKnYXLHJQuoJDtADATJ76R/dRfnrMffdBeKX4e
qGAR/mUKT34FuURiZGheNSJAdkG40/14r+zl2/w6O5Hr8Kz50TGtd5fdRZC6eGWnNM/+E4PW8C0N
b6TyaOPpRNSTKELhsknaNdIsN+xbqZO7FKkbFTvw7WqFiMBA6INcTtGURKkmGUi1z7RzU58NkLeB
vdNxES5iYRbsLbxukx4vYG8Z4PD9Qo+JDWXeJQloImqx3IIhYHp7E/yAHhxnU5KBNaiqGEwxU6jW
NqCKN8Ivg1mKWnI3kCB/TsCqDrIl+VOniW5E6UyqDN8pvcmra2tP0ZJ+2eFEEJyLg9KyMkaao3cR
zSZZ/nUwvtaG6GqFrQiXAz/YwW2TRj0uOsi4AfJVPkKOcgchNhyHBj/2Iw/jkz6Y8pCQskN6Ft17
iezjXB2t711tVICm8egaUXuXGPPJknpBRbwBo6584q13Y3XPoTd5I+c29k7DfjDGA02+dJWAYHBz
f15jcO/devX/2ci6ll2mEDnso3Ozx4jm4Gj+vO+d2k9//Lp7GIZpYthfgSogr+dpoR1iadoKHjh+
L8mtrt8v9O/LEFs5Qlth8Oz+tK3jmDQ1qwJkl+X19Lo46Y60QyNLIOpQ23LFNRi3iEkSyYPeAkw+
ImzPpk9AIxUdRW63dUJiap4q+rgwta6+9VSuHAICtoUZ4/oaOGAvcxMv3xlefcW+k6jE2PC9D1Cc
i+PYIhl9z0ySX+z2OYwtp20eLn8kFqF8BK/N4XJe3feyRnv4NzhpDhEBMduk+lMKQhUbQt59KbiH
F5jEE92naphEcwW4pK4cndx24W2WPV02advv3j/R2+zM6hNlEumt2MQnYoqrOtTjEhDdh1fMIfIH
oUOwOu/CCr6RpK7QpFabsjKCSehDljOH3YIaB/1cRh6TQ7O9JhCYJ/hkKnfSlAvZHPIQbtH69L66
hdY1hMOeJVTXYFz9K9urQYd+pv4EUiEBMvvlS6ZypeBoDHFuGiUL6Bm850xBYHLCqxScUDiICTmh
RM7C/n21sjbIi0xKmaFt6pA4ICCkyHJBItw6KK+jjH8aKvNx0Bbmkvo1/T4/aXsM252UnfwVKoDQ
fNNFlFobNdoHPG7PLGc9afAmgUspp84c+ytbRfjKbUOcyZUxjf12X286ImHgjTr+Ay6XTSxI2mW9
idXMot6Jir9N4eOXKBK4XGLQcukkCwjdVyazU2P4P3lWX2WP6Rzbol1TgMa/G6V6G2VThHXsgupQ
gamw2i9uhZENjHR4oh7NbVfUDZ3NfJJPIs42oVoyy6g28vYqNd1RuSKjfzm6RBBcwWbLCxBSBFdj
q3u5ss6dLjnEpIKaTQTDuR+o/Ze+WwBjN4mf0tmBfppv6rUoV2y7+fuKce6mJ3Wf5qBDdO09Zi/x
bOKUd9FZu5cfcpBBgIXirDqYeNn/2SJyLqi2tgmddnynxe6+xspyK5E0qKpBRMb5X7LGv+bxHEa0
GOvIZMuo7nB6dPLUiTzM6F4x8pXiC3kRXUhtnZIRvu+AXH2jz/OC2y/mHoGBQ399rN38WrupvTf9
Fid/EB26/kul847IAnCVfhsoIxbEQoDJlTtcgaRxH15BHZscy+B/SIvs7/+8t7Dee1wHa4ixj2iV
bvYK6o23WwA2zIPblPvJLW60/4GbYjsG3rG4UENDiEwTHV7SV68Fxl/CYXTG6OWyK25v0+8gXKDF
HU6YOsvzTX2nag99fVPUBrhyHnNJ9/4Mio+1ptXnkO3LSZ2AYu2rlp8q8F1pf1fhz8tIn0aGcHMC
N3y3igswTV5aKy5hFZtVQ2UV0Ov5BVi6Q3cgbnXRfEqd5u8xcUUtHIKPxtMdWfpCI7rgo9XKtYF+
+Pqus58E1m0WOGi4M3QiQ+ibJ81Hc9rURRKsG6hnvqLCAbsgeDxLp33RjjLYQoTVI/s0n9x+hciV
VPIw9vFiwiqm0cmYQ2WodgSLEz2YPlPq7Fw3fYmO+bPA0s1wW+Fy4TYbyTJrM/Zq+yE8MqnO5tQ5
lpPfZr8s8PLmMrZlouvTNPRPovBanWRxwz5cp151xcEwD4twZGPTOVYYXK5KcZs3Q1SbLePot1jH
XZg4tttCuhDyfiiMDSiKd6YvWMXNGF/BcqV4P/XULmqYpjzod0qwXEUgGIj/tnHzkd6CfVA5shIy
/2GKip/NYm4FzLlNHkXJUqgsGBpnxvwqO+P0ZZDlvrnDsQOcpeat+auEs/yH5HymybsIxQN8Ri//
tkPVRdetQw0hxafINi4795ppt2aGmyuKdk0m6nSn+9PeuCqe2NuB9UP65UZb3jAuVU+6mpppidWs
ot6bOjRRzU6ShY5micoi9rfz4f5+8fepc71SqxBXJsw2nGVGSu8kZQyyqvZp3AkKPREUtynYWRIt
NiuFUgzEtzSY8PKYlTsi6lDY+lxrk7gdoW2TEKP3wFn01kGrvJPnd4IwuwzxqW9dCfOxr1mYDYEG
AoNlr1aOfCA3mHf0ktMM/iZaepcxRZBcuSXlGKTodNzQtnUVtNZymCY5uAyxlfrfFw58AR8rnrHW
EzLP8AWMCjlVuzPiJ4Kn8Lw/2+O9VYgeTze37jUel6zC0bQlRQceKJtUDE4UQQypFnB2/IAIJbYa
vLY8YD7wpqkdUSf7ZvW6xmbLvaollzrsipFdeDNWm8jNjw3YjVymYpvdZe7/oGMr+n6cV86hOk5U
gcvEPzvQU+lucc5d9VY+9x4rUqovoin+rR0IpRHjsrHQYMo/HuRE76qFVctWedugKVt7GYTFAvOI
T9njHYO/jF4w6FDRBhjSfvyJI9UzpOlvB3fwMbSk70Vnqa3NbWXR2/lg9c0gzWqV6gS0yZC/DAWU
3Mv6oW6lF5KMV5VhZu7leGCf5JJ1XDyQqJYHs2FV7IFAeiDdaWwrE5Zcgg/1drJbmVUvlk4o2zrN
ztA8uy1+0mEagiadQkEGFiFxTp9lWMA2Y5+reayXAVoXL2n/W+88K5/gNuUMv5igtRkliHpllIE8
38jF4fKH2bxQXXsCtyObeVEYGGBj1ZXM7v3c8MAYtuSg8H/rvVlbg3Gbca1LulWxlwk9P6p4BZkF
7RCbmWG1YPy+GMpmWINtx+2MV8W8SWpBbba5765+n8s8LWMS0kssVgzJEXv8m0LMlca7Vv1y+asI
7OCv0tWRULthhz5qJLtqAaOO2uz+DILbBHt0MTcyBUQ5fmnQS2wIXym3XUsHjQd4yA3V1jn3BQed
lNks6JlrUfRP1G7kFaf8oPnp+Zd5GVmhZ67QOEeu+zZZTFZ+QXzmYCpoV05+MJ4n1RnwQuB3wa/q
k/GAnDNr9Zw21AZgjXLSjhVvwnW59Xj5M2163MoqzqONWY5jhT31ak1zbHXNreZoV7TmUzqXqXMZ
a9PrVlicd8uRYaU9+uldvdhZ2s0yCWo9gS38m6FlNeqiVLClqaHQKUc7Gu5J80oly7tsyGZyfjeE
cL4Ncs6ESlCwdKNw1+POou4epFEQPyLvJtyWZlD0PhopQMhZCcyAHudb4zwxYrZd5raCxMZ86dP+
aSmKoVk6HnT5y4siVzqppAn26w5V/sFMbCcdHkoIUw2dJXADERZzk9Um2sRKH7c5sJqI7PtyoU4U
g5kgI4031NJjl2mCpdz8XCvjuDyRtXKl5yH8zopKGsgVJXsiVYWjKmICUBEWlyXUWjbmLIcP/j93
PHvkxVMvOFwHN31kggy5sKFm6+rJXBnIVny1oniZiUH5A9AhyG+62/ioe23pxAcmHlPs6v0oCLSt
rgNtDchlDbNIyaQk+IStD/Eg8A1/y91Rcmj5dhhoH9kz1ChDnl7gOptlHmosTBaq4Gvj+34zTPvk
JAbr1vx2BhlO6PQ6iCcPNk9XKxgu9NJUpwpRIzRujN+y/hhG+1D6VuonYuZuJezOFhnFna0i6EHq
ZQM0u4p3zRLfgB5xb044bkuVl+HAJZfWPiki0X3Ctqu+LyYXh0UkqdVoxniGkG7BWth192QSpBWR
aVzkkVlrK9wl/P/3Sq8b3zx2QqpOkSVc0C3WaHeY1cVrg3LM5Hu1vjZEnGTbSet9sbgQC+OxBR0p
IOIovK7wGIoOhOIkmwbIM5ZDmBX+5S1mO/2vfJALMTIslZFFbyHWXOEIGoSedWXe4fkLD6Lq7zws
mys0bmtGHRUqugbzwL3eO8axCKjfPA/O5Cb35E4O2Hub+GVU4B58q+/SKmklm5Lp2lR6VmwrdnWa
Heu22hcE1MUL2bcKTvm28vhni8t3/EoRqYaphuvLEG5argy04kiu+lji1X7+8Vune8vC26GJAz5E
5D5mZ7DlQe9tAJg9nUwCkffiTp5/XLZoOwL+xeAftK0Fko8dRaD15U2CtKEp+yUW7TMiEK7sAY3k
rA4aQDp7H5bYP6NdL2Sy3/aJd0u43Bs2S6/J0VuKD3fanqV4GylDdEEhsoVLul2REy1h8RziOmt+
lZcbaxJxgokwuATb9hDtNmV8+ERXMNpgnvKldnvaC/qiNt+TGV2GbOJ8gjdQ9nestv9EGsx4MmFL
9bXzUJHu8l141b72/2kiEj0gsD+brxUhqY7qyDCIRnjmv3xE21ItwQ3qsjo0iX0yqlyQjwQQfGIA
7beldCkSQzxaHglzKDNP3uWI2TosrKzgUwDa88wQW6DpYsj/WpqVg2Etd3krXUeV9nAZavM1fI3F
+XSSaFIXLsCSqn7fgiE0nWw3NrNzquBpvDC+x8S4hVzO1ZzXP2mu3V/G3/LDNTzn69Ioj2BtB7ze
f1GSRzm81q3gMoTog7F/X7lgpQ3zkM+AmFR1X0lj6VRp8fpnGJybV5RSK64YRusT+pJR0WcSGcGV
EWSQyDCy1AMa/Z+y295nXu5C55Pcjd581WEQRJgiNrf59bfh6grZpFGaDcA0vnXedJUfsQ8dhp+K
m/l4hxP4vMgRuJqiLgqiL3hYwjP4o1n7lvwkixSNRBDcZqe1YQFKOst0i6Tor6KoCr1s7tIjSLgT
gVtvRzCaqnBqBZsTT5ZZaiFtwGuM7WjSA9W8LSAN3JPIWdLfykbvQNyy9TQupqKB40XZF4gIOgnI
Py+79ifeSnbXg8aIf23hlq2K7FxvmRsovZMQtwcFNWSZ4mOzB1lsQ50F7x5o6Hb/FyGcbbf/F5sf
ga77au6GMXyLK03XnKb5nQ64lXU6VzjEpgo+OQM7xpBO+yrUn6Whd8Nc9Gq57XvvhnBp1iwWaw4X
LGKpzo+6MvtUrl+TMv5x+WOJYLh0OiV22oQ6rBlJAHaLYxy+2rbuXwYRfRT276uE2irKYMkxfI52
VpCaWTDRWJANRBDMzhVErhuTDSVJfPdc8tW596xpEUBsXhSsvzyXUquhz5SI1b70qXtj80I6eDYh
RA6FiPJNH5V6YSOIpq2z2hqUy6ltWllS3cChaegrhj9VkzNr9yA3xAy0AErkC1xqQNOlmZgFoGLp
RtduwvKsaM+XPWGzvFubw+WGCXIXJiTicfRsnM4zjvJ16aZuOkKix95Nu2onGnETJFb+HjVp4gkq
1QAc7Jo4jTmAOKCt7zsCwq0l/I0rgpV1/F2qYcsNeCGxgrKaPUKXGHcueKWPcs1Z8mQXUeOq7CET
RERnQIH389erpZpB0psl9bQlx64OD61ZCOZ/ROvIJYp2yJVYZUk9K2Q/lkA1PhigxE4c0hfOZScR
WcP+fRXLiRlpatkCSpFv6vFZT0U3fuxv/Vz0/5tb+RZLnGNq5AsAqNf1E+O8jzzbNR7Sw+RnjERC
kDg2Q1hRZcs0oFKo8XTKC5lyQyqRm+RMByX72JVOAjbbiEToghx9C9z+lxdw81utALlEFRVLKBHm
hlo4PDVm8mB1hmuRJRiHRTC0upkzVlBcetIyWvVyDNsqWT7SlrjmQhkD8u7PLOJSk6b0Y2EMsEiq
9+aoOG0CWdsS/AKNqDtEZBCXoIjeggkeFY5Ly53anSP5PHaCM+6mfysEYuhg4LIMfmw5k/OeWCyl
a7MJUXb1YKj0N95erRUEF0JGO6v6QNh2KHdu00+OHGoOxQCkNNj+73yad2vYgq6iNcyzcopCQA0k
ddrqdglVrzNPuiGKWlbxfIralU2cV4MkxVKjmgFR9DY2GHVYnnO3pV7zXfWqXS2ojJhLXYLjPDut
B2pKNuBG+Ugy2SnTv6jxAw/YYfPVEg3tbXudZWOmwpAhes0VlW2zgGOwwAVpF56jrHZa4z4TUixs
p4V3ELbAqy9l5Z2spSmejmjfOSme+oz6MCo3ICYSJPDthPcOxO0VUP3D+EYCoLC5b6f9OH0dm9Gh
1b7vYgHU9plTJZamgLBewxznR6NIWY5SqSCXJ4dugK5Vc6bHIXfQhk38EC1xViHI5kJEPhct4AiN
MIPo4nJ58ECKDtWuAsyTnuwlPvUMwYFt0zVWBnIJKR8Nu9dYAaPg9KRD8LghX4vo4TeC+B2EHyzv
MmOeFXZb0KvjFRKHG4da5OqjehcZxd+XsbZrQIxTQFyAgOfN4jJGDdGzMQ9RrbSgS8OYrzecyE2H
6/lonwb1j0iwd2wu4AqOyxsW2k/aKAecsdR7W09B9zvjsS8y/hLYtZnXV0CcK8ZWX9Aig2NY16OP
49RO8muonkFMPgS9Hn3I3OFFALlVydiY9pUNHZeXqGg477csK7ISHUnqKLuz37rLvnqO3cXVQK4T
ByJ2kS0L13DcUo7FCMZzScW2Yh/t5GxIgkaxrdjSZQ19g2+9g4R/uo/Bhk/kUoZrHCe0uKIzM/U7
J36bJsoMV1SZbV1mYvgEpLUm1I9AwMTl3WXRiiYdFtPNYqc54Gnbi7/EV/auRwOoiBhoY/F0RVFk
xWRdPho/jdtZVZXqUJx3W/0YFmet+/UK/cPvc+k9JLmWpTM2rDxHap93qX5rY+Is7ATxu7GNfMDh
sns1kaaZmB31YDoxHY6YALsqaOkqRvHrldIHKLakqx1LN7MqzlpADSRxJvPhd468HwC4+MFT4Vz2
GdYsVV4kQh1tKv0iEVixdXEAFNMCHyqeJWVe492q+iQyE/bl/fRG2uvH+Rv1rUN1mo4jEoNbn5Mv
Im/byrIfQLltyqSSrhUpQMNr+1X28zsrcSzPgBKPqwcG9B4bSbAXv014cyXTB0huq7IbM5dbZifG
on3tit4psRPNwRKk+/SbieGT2Vug24Zm3SAHpzaaza4lIbP2Rt22/iMM+aPPMAJ5VcnxR0go2igI
X9TUKTHDP0JJTVYyh1S/KnCB7PEBkUsiJlgxcyiW4Jo4kvHI0+4j0vrNQAX72Hb++NeLePX3xJLV
CbNaWF39ypzPiohVW/T7XFwnVpwlaKRELFSvbfaE8XqBf2xm91UcGFw41yW4h0FQhYPw3eAxUXTJ
NR7/kZeUT6JW+41tX1c0C+GmqCYm2bjQrts6R4NYh1NWdC9VPl1uuj+F4LZDNZxpbdb48CTGZGj6
qOngSJNff32P/2AIV1ZYaWMPTYvvYl1bOxx6TimE3XJQDTToYxBvUyxIPwXxat24vBEZVMvwNmvi
JN+5dLgf8cSnaNepfVgwTdlCPlZ9uGyh6EvxaQO0xJAmZF8qvhqkx6q8RVfBZQiBUfwbrKWP6ayV
+FLpci5AlmdgLlPOcdTyqv66pt8i3MlcRtzOvyD0RmqQ0dLL0xHPYZbbUYFaCZKRWoD3DzABTTmq
3NApX6DB5olYUjbjdwXIRVejF02u9fhwqv6Yzs+ScMiP5bFPnqFDyM2UEVCfqPD7Oi7aZIRF0cHa
ad6yt67yAwHNQOGKIms7VaywuGIGmkFtTWdgJfX0d1m1d3KPO6aiOQ+UuLpW30VzezVLw3msU78o
hiPJReeGrXcsXVn9DXxCpKXaKyjZ8IQa7pYDOD5O2n2+Y0NCyxNEGjwcAW+FtBjMskurzH3G0pQz
pepgeX9sI9cCK1sSmL5MPTkoPUhQ+5f9dNtr3j8qlybluhilvtOweRl+LR0sUXf+G4P9JXu4JEnm
LkobdkShP7uv9XdGVB0F8i29a0cnelJfdTBj6ffZrgdNtqi+36wFVl+QS51pS/OizCsQcOUvTRwW
+6IcniiNE68e1G4XlXF9Y+iCQ4xoRbkEahmzUkc1DDZz4kIIwR9GUSkgdE0uZY660k2TpMAwTzrb
oAA3cVZKPOOvtxrrSN35EW3pAld5G6v69CkJzploqgZXEn+RXZipktQq278hHNY6OGu+zSfMQqrF
zXMZKKWIBnVAlDR8m5lt01nOEpwDu4BFQLkr9uabCGfhCgvlrYBbYfHtZtpiyEWOfiT0pv+zv4I/
6Dh7FHrvo1jjdiuJrtG4YpHO0WQRGydO1vVL9vluPi/YEjpMKkuPl0N7a9NbQ/E5tB+yGMN47HOR
oN2luzGI9uI5ss1crWLQ7x+/kHkVKnPJK22mWEBbwSG63dWgNkN/ILY6MDDt2lD4oPJfEHUc3XGH
pH9qEpO1SMJjGhZxdE37TaZPcpV75dizZm2h328deFUVHaUMTrX4nVxt0f4jtRN2chyh0uRkWWdb
OWj0r8ufa/OYuMZhiWV12qURUlWZAaepD0bjJLe5r5zS69TF3ISGB7fvbD6ncn+Dmh7kiziYYuwI
r1M8xzklLao9acRWu9xI4006KE4kYg/cyolrDM60hqCvbzGA0WlPjfR1Sp8ur91WCbn+fW4Xg6iF
NmY2fr+SY0emmpNIN/Y4ixKgyAxuLxuiNOpogi+0vNrnyUtewqc3ziovP2SxazH1K9HL19a08ofP
w+1hPUnMzFhgmvzNAtnYLWMCKM64C57/amHrmexGD0VY0D+LMqNoUbmNbKGLki4prMVgu5PKLgGj
YPjl8ofbGoj+YB63k0l22E2QTmWhzIjWqwAKvr5+0J23O8wzDWrBi+V28nj3d74joGnDcIlYOI/u
EjABTOvlVdupQRmMQuZC9nH4HROK0ppqQXHH/vQ6oQ+VBtZgWNfrGNWvyHTWzMRTyuKhS3VPSwbB
Y8HmFr0G5L6ZNJtRs7QArA3wKhi3RhjMMXVSejtiLmlJTSeSU5eM95c/46arrOzkvmKXl0lsRYC1
5m8VRnupdJwH0YTvZim5Mo5/pai7sFQlFn7Ta3w/3erX3RWrDWyo1beJo817dpdQesWuQ1vCQcQb
J7DR4nbu2tRVBe9YuFDre1etYzBj/FT0yb28ktvu+b6UFrdrW3WXLH0JmNYffd1nryPdccKdXR6I
5aw3S4QVGHfEoWQY7KHNcf996A7a3oJCkx7oJ/Nw2ajNHXQFw6X/PFMXorIclmuTS9QftvxiSg8j
ZiQu4wjCjX9ZqgwwMacEJ0XD+KpFo0PaHclPNDrVliqA2t6tVzZxe4GaW+miNli60Z08LxtckOPv
YhfvgBroJyGlKx4xEUW3xe0FOQ7Bc/R/pF3XcuRIrv0iRtAk3StdGZWRl1ovjJa6Re89v/6e1Owd
USlu5U5PTPS8KKJAIAEkEuaAWjfFdqUDwsFm8iSXQgtfFiRP1xk3UvZJnYQ9CFUI8XtXE/YpF6po
Rfd0YMcCe1dGXhyVwK/hDlap+4EYY2uB0TsGPKSrAEfrfrbq1lI0vHaxJUzBtA4VJVA8rcsMrr2g
vlBnVFLUatk0AlCHtoSFle9kmJrvYLA70V3T7W0DHarFGavr/wS2nkat4F3HBA3WnX5l3AdgnqaN
A8HwNVbnKE6wL930cXTjLc3n8dIYK7a3pMZiZWCF9qTrvUnsuN1L42OQJB6WhuezuLks0RWV+UKH
cY/AmY0NdKERWzc2RX8fhBv0ol0msZZTM4C5RksohoRIlbE5AyMGyVjjxAZbhNU1H0Pygg2A6F0F
XCue6NZ88Rd6jL1NEykyY/qw8cGllerQ8w8dXCR8scebW1sRIIgpSBjqKsGIFSPAFmmfocIwni1P
ZyM9SVibInKu6ZX41dBNERADOmDdVIXRvMAQ9NKvW1xhyZWeb+Sc4zY4v892X3elFk2D1iDMl4g3
yhgWHlWPowP0/mNCqiUPhBGTohVRHZY4Exm7Ux8FgMYWNlQAC+PfJoc/jrlypXwhx1zHVdZGCZAS
kM1Bz23re4nwuyjuo/po1g+XOVsTHk4diNoasPBR0GfcwiDHxqQWOmCQanRKi3iP8abV11QMo9Xo
X1MJQPdZkAlxNOUxM2o8k4x9Mp3GcBtqHBVYJUHB1PGSNPA6Z0wmNMNEF4Uc8lJ/yZNim/LGbBvO
5btKxED7HE1ESUDT+yqqMU7CzjQk9NeS0g61oySh5yHhjQiu3RFooPgkw/BSZLkhmb2qYbIy3VXb
1pkAxIbFJtkmvapMC9ssd0Bwv+O6HarCrIqbKBtgbAsNgvAHX9kLR7M3Mp9owFQ19tlNshltimYn
WrnNew2tXMKoShPISjOwg9RgPII6zm0tKiDVGtvef+niUztqllJ5spTYCtk3Ha85bC1wWpJkEWPb
IqBRgQKppg7Zm16QWOZJd5NDdJ9dY0AEmTDTUZ3LxrXqyheMmozbmKY46MoIjArb4FYHdBpu+WPv
AhQR0QXvil/TT8Q0SF5q6OeTVUaqJslyoDCCWJLsCzlA1+ppmjm+XF4lgkKdhtsQmVK2d2XSmjrT
ZBgz0N2fS7S1o5cqaiwjc4GFfjRP/kG5CW/72/SkboQXHKoNUJSDaqc3vPB+7RFvmItPYZxk6UdZ
lwTw+0CsKhDRFBvA380n+Uy30ceun1naKXi6fKJr7nJJk3GXQxaMkhpSmiSwSv9JT9zLBLhc0S9Y
5OOKsRsFZYIrE3KrxlpjBInEDW6UDO8KK7gX3snWt3mba1ZPFdf/RzJV/JbaxKJIwy9jXNGqFgMC
zynGpyrm3KGrRr+gwbhPTO8CaUgDDbRsbzGWvE124Vbmp65Wj2hBh/Fj+lDLYT+BzmAbN3pkEbdC
q31+lT7KGMKvR4sf1/NIMg+XvhvDaRBAEl1/hzJudkGp8fRiLQIxF2wx1i1GYUpmGhX6D3QOKPeM
nbgzjxTM+48gOdFIi7sayWdNl9moUI0nBU32INblsaVjGB674WXRGYI/WWrwhRJjxFmnSNj0k9Ka
Etav6EjE3Qpu+Ei3oZoOL5myGsov+WLMV0plOepyUOs9bUN3ogQuqpw7DVtRMk9wJF4PFv29b3fq
Qo6MMWfdkIRVSOM42fZfcgDFRm6yyXVrSj/w2yJ+opFHkpr6wn/0lT8VVQr/UTuz99frob0iDgV7
lLfdFa/+v9Z+9eUAGbPupcQHFC50HxDKz2NvYSmV6RXHTkObsmznwKhWbtPU0pptbfUv6U/JBebk
kZc1XnebC0kzVh8D8UASCki6dkaH2ImbbebYBoxntJO9FEB56q4wncu+mrL2/XRNCbjKMtZJsWP8
ZYXlaUWOuzD290kJ4G29sSfsnut2f0AHW9MlGXamfBvTHY0h7Dq/gnspU/scmjkgpV4NYl+msi7C
BRnGiw2Y3I7NAWRUrLodDxhQuks28Wvl9G64zdAFQHgCXLfHBUnWqfWhUtYEJOs3jMntMjf0ptwu
UrsAAt2wla5z3k23HpJ9kmRfi0JmVrqOfzZNxLc7CcVQrKKnULZbLGPcXJYpFdk3DVkQY+O/SmhK
IYEx+sJBnQ8ZlsKIyZXcbRT0A2bqy2Vq/0WcuCWIAo3U2BdKowmSXE3gDbMPjzRJHWwaNIKjIWAD
+BmPW5pf9TU0kSZiEML8NkCCG0IK8xzshbvZk3HPGk73o3YHR8LuJ9+e7zj8USP+Jk5dQ9O5jBn7
byvi4EzDeMhgcMo5vpb380GyYqe9AqrP0UTSrkbD+/Rq7ng7f1ajo0+ybDKrNdQWQyBgs1RCS6l/
9C0Qg+cHDnPrwvybuY/uhKXjFkgeyFRXwp3k0YaVJLAzG2Dmk6V5ide8yrzSxqr/WvDF3L19HwK0
kubhM/VZN1+1HqhBtT2LvN3qq+HRgg7lfMGZouVz59NjU/uT3h7U7p/3vkAdPiXH3LJYaSUZJg2Z
e38TFQ+Zxuu15THA3KlKiHAScxywKwEw/fKdEj5fPvzV2HjBAXOJ6uKQ634JDiR1dkojdCVUKQCH
ZAuT8JPEwi5ui10iZpwLbK3jBZLDf7IM8X2rFE7CiCF5ZJrgDDVgcib74EhrMf0RqNDWn7D4SYq5
XYxwlKqihgz7AYtoh9+TXtp58qwUj5jasgztNQ14+r1WxTYwgC9/FEJpV91XxRPVEbuEKqrg78ob
DQuKR7riL0JwIN8BYUXrLH2vbQHwxyv3rrqMBWXmQOtSDdRMohqT2mZn+WihzeCNBZA/JRj1EA/9
MbrjrRVcvwAWZJkoyDeTwJx8NN/oCXAMS8+/1k9Yq3oTo6zRnfltu1yCzKmmqDBrOtaS0X5T7EHY
algmPtjxu3+m3faGbnWWzIMwXHVbCyaZoKFCyrIMC8g2kI6FAHgK128OXcEJulbzcAvlYSv2shHr
HYDUaESZ77LU0p+7DbJG5Tn0esw65VjbcS2GeE369mVL+Vgh9+2a+2SQHejPgqkuwhlCbb3W6R4l
R7pqXozBKq9ztCmYdnLoDsmv9kQvhcgx0Mo4WOT28kesXrWLb2DuhsmI1VntIeSpfkPx3pI7rN4E
ojKK3FPPzc7RX7vEMXND9HqP52aHLDRyjzCVAtuqG6fY0bxcwB2J4timylwXnVK0xpiCtVYJLF1C
IrB5TTCvcVmAq6HfQoCM74mKPNHKCSz1ym+QswygXvZdgXa1H4rqRAnnBuFZosp4nGmYm1BuwZX/
EPwcD0A7vJZuZaSPHukcoHDt/0szZOeLykiQxTAGQUPvrTLPrUh9m4rCCqSJI0oub4yXCWrBaEqg
+WIYoZupq4m2DWLNEOjRlbGVrcj7k/12y6uDTaYGGUa0fB3WX7m06EeH9IpNuZ08wyu56Jscj8ZO
DyVamk+CBGIJefZbHTFmaMut4ETjr8tK+QFLfsHQ2PRtHzWK2hjUqT0HT/HBPOtetM+OkYsZEru+
Uk4JNlK4vhUjMzc9/VupstNEUlWJjUS9irgp8doL9v7H1kDaYMhvXOBJlXEqmRLVeJGD19h8bclP
tTnkynPGWy2+dk9ge4gk0sc56kLs9GhnjGWn04bX+FAf8EDIvRG4vddv7d7cpNtm1+DeNVFD2V4+
yhUv9oUs48VU4g9NXkGUPfrkzNkJ6ud+5NBYuQS+0GB8GLYNmaQTwJoBtNaGRLYUvPbyzznDSsGA
N8i39jL/Qo3xYM08jmM+gppZIT0HyPGpig9KL9yaReroZnEdNr4V5ZUVhEjtmv1ulAvv3wmViZ8C
v4GGlvgEvduQ9pxKuzTgtRPwDo51Zl2n6yn1m5j+jU7aPvzYY9xeibtJ8ESvQkMg0gS8CQ/eUTJB
0yT74SzSyHDsN32LusXdKG3x4DB509orTxlsVFcVA+PGOnZkMacYl6qaVSp+Wd7QJTfGrvNoMvcP
0Ee/kGFOqhzqwq9LFLuU/ikvt4H0LhQcOJN1TgxUWzVMhstsaTzVU5GElBPayS5tTZc+jf6HXlvq
hxifDFY+6TCWDJcoxwJ9hlOYehMDFZmtHWh7PqoVG37Mvqp/C3KMUWdDPgZhjvpyXo2WNG2n0slC
iXNlrxGBTxRRhpRoVwHje/MeGRwlFFFMTvdzdae0h7z7cdlWZWooS7kpqHOiaIvJEEUChonIaFon
DGYq5iaGOj1tP2wmrO5LPdNVEJDXwGqhiM8C5vj/Wjlkut0zOjWQCfOt1A1vsHPy8ufwvuabQgIw
I1GTwYnmF6XXrEo8KOQKLfttgnG/3WVi33ryWN4ZJ9I0moHhgHR0Mn96qvPhrPf9uapSN1Z8K9Ar
e85yL1P1raCWvy/T5jFKzWaZzRnbukuqXHcAYGuNwVWXN1uzsjTTFdNz13Eilm+Fe4ZTNvnWhYVg
ammMvqsJFQXVq8/+rrfkc/jUurRq07wK1/+0ks7SZNK22O8t+0keInOavsjp6yzc6cP9H0jRMCU0
WtD88EfIu5Ai6f0mGIdUd+r5uh9RO8C+CF26F8PTnAhWzUvVsvb4wZEpYzMWpkIJOi++HlrXJMbU
DvXoKMW5L/alfCMnnCzc+kktaMhfaZDKiNC60g+OFm9RBZI/ymtokQnhztJHgG/+NUlicLrPeawx
rqbvGlMJ0ql3su52QvZPee9NbiaJR4Tx0VM8plKcTIPT7Dt3ctvryi6wahLY9YAXSN5KtI/wagf0
J7+5t4U46SctNKQdTAErPprRSbttIR2C4fdlDeSxxLhPvS+lOvST0dHKwavlwlbpxqRM5/jFb2Ed
q3qMYxzjkYRlifNRzxN2DKHfdSedur+6mLhYMd+KWCw1xjGacd0JQVgOzmDnu2nTubRUntn6SXhJ
rmuMyvCmPamY2GNSRNpMjI4Y89tucsCMxlqOaQtHTnonV7pjFkR3aCG5C9LS/ecntiTFnNgQpnMR
aTDiWJIOidofIgxGWlFVcavya7qxpMScGUaeY7Pp/cGhC12lMxD+ncwtjsZ9/l5g+Dp249+8rNea
ui9JMgcXNoB40SJZd4iK9S5FiQxmn2Mh42URfksJU/1YkmFur8xXO1MV/d4p3MmW32mBvHpQbkd7
cHqbWBKa6MVtJ1q8AjWHPbb/rPcTvxUmWHPYp7Ntqoi9iBbF/05D2H6zbGwEf2rI4BjT2Y83U3mv
8BaScPTdZLx8OMAQiAl9z3rBMkrs+e1+tWpmi7x6NE9ijF8HKEgWhH4wOtWES7FFrsDg1EupFl8w
XZN+wdLDIsepVBrORAmDt3mQXaHMDgPAW+Ye0z1CzLkgLxsVkJ++kjNSwzcDrRmcQv4x5ciXi2ex
fLqs3zwazD0PjPy5ScNZd1T50dcPQrQzVc59e/lc0Gj4lQ3Fn/ppFsFGHqAnLX9Ts9fLPKwGt582
qonMyWt5GYaqLwMyvkhPgiYC7BjBXxOpXlZrG2x1caWQ/CiG+lAo0/Nl4jwBMjohp3ouY7JucGrx
2s9+xulOijjFIZ4A6Scs1C7Vp1ZQMrjxkODFAtisgrfblscEc1E04pz6OY32anMXGD+rzpr/6dzA
Vz8K+MivTIgCEeOijQZH8PdmehNWv4qCkynhyYm5EVpjiMKgNRFzAQwmanchLwa/bP/fRmJmQLQl
alSMThtF2TYUxxDPJ8CRq1VoWlEvYv2HkHBerZwLSGPfM2MCxc6bCly5wrk50Qap9mpEN1h6lWyS
nYbhdbQi/5puL+v1txz6XwdmGniTi6r2DQhukOJCjQDk7ZCbelft521iCw903FVEZ0h6/LPr/JMc
4yVIHjdpJSuYjETVKt6LvOWY62f3+fuMj5i0UlJascKzUCIWGX8G6mmIcYPrt7MwWpdlt25On7QY
nxAWiRQg1zo4YX3EHIjd6sDC5C0wWNf2TyKMV6gNiRBfxIt+jFzTvB77+8tMrEbGivhJgHEKs9nE
xZTR2w69h9gjO71I23p2TOBOGFZ7OydOcua9YXiSY7zEHJeCBIhPKF0cXs9h57ad+hs3+5bDGz3t
7zf5J2+MqxAyLQa6Zzc6xkNfWLODnt/fCcK5NgM+Ku2156k3jzEmjGyaLCM+5mWdGPjDpXHfqW46
pc5ltjhEWIwQzBync5VA74Kwd/XxLGjAmk25DzT6rReEpzAxQ65jQCHKwUu6C7bqU4wJN/UpFK5M
bAifsS1zlrEvrdEtyU0c85onyW89KIxjUhhPUZtRY5YNvLBYp+1VpKnqfSgX5NqICuxDn2NjV4vY
FFEjBFAE4MOi57+2FEAicKz8v4QdfysRm7NMVaEzEho8hzsRK8uTfX01YM71n+euWY4ZfyJ00dyK
9HUFFEhr6M8tnjmiwhsk4mkP/fsizFA0rYDFQXu69I74tyJx2+L23yko41IIibVQpbm5BOOz0fCj
zt4b8+YyjdX8wcJvsbNdpWaqoTAgIot3HZK6yVW0T580y7Ckn9OWh17DExrjSMYyMoMkExDWVMeh
fCmwAZcHxM4zN8Z1kBSLNSItgqP3KG5ND/wAYQMUqt1lua2/0/7WZrbPdZ5JmvVdj2QBbEaKSgCx
v7UUngFolP+OEuM/Yrkv27DBAYUa6nMqsYxJcwvpWgu9y4Q4h0MYT6FUpJaFFkm4VH/VyF3fy7aU
/bxMgxcnsVUfQwEiulAhTqKN5KoHoI7BSuAJ8SKw8huBi5fE02/CeIMZjS/ypH4EhMAvdWKHDNb8
EQmWm/g48dwcT4iMW/DHqpmNAmFAXDVnnxReU2hPJBU4Z0W/+sKlQhjXMGA7ep4keIJMGlw5mbdy
zOsoXE04LzwDYaKLppbavsBstqPdZJqFXm6AVOoPxhm93bj2E8/8wV8AxrFewjiIdIgkOSpRGiDh
UVDO6JxNyWFWtj7WHEjFm+DzeuTpD34TpKRgbQN6J4nGzkr6o4bGqBoeSVd/9911Yfyc031QbZrM
001eI5ZMbfUCNTZNpbZK0sACRid6V57bHc1yl9t+V230U+i9yef45FuZ1+3ivYEcIO9EV5Xmk1c2
fRV1RFBGFbaXJoda2cUhxyeuawxqICI6XnVMJDPKrwkjaTOgCzl5Z5eH6pR7c4kSoXA0aLH1aG5a
OzvzStWrJ7ggyphCgYZXFQPwCE6Tuzg8aWJgR0lmF/1pME7hwMkyrcpwQY0xikxtZl3PaMit7Ivx
LuYhaPB+nzEAfQqkKJ3hP7J4eiAC2XSG5Fz2wasuasECc0Nm0BCh61DYFUr1IKvDVS9ktiCrm8tk
1iNP1KcVSTMlbERhRFXolexXBTJZErltpqOmRBtpeDCHm1R+IoajRU9JcNXLdxyy9Jr6ZmOoFYjA
ZzUVTKvj74vArOumVEv7j4CmBb5nQ6zeIs70Vuwkd9qmhCPNdaVf0KMnuqDXj1M6j0KOCww3mpZa
klXZyVF/CB7oLDkKCI6EkWQOVfqjl5hkLE00K2C5lLC0uj6SajuR7WUpfmuS/QiiF1wxVqVH6MnS
yrEHuLeN/zmY5XspXtLd7EhW9zvZUCwv8dA+JteZF4VWePW/PAOlVdtefAWjQlKgF0ZJClwHR7In
QAYxTyRDrSTbKI01PBf3tLXNxD6Gc+DwarrrDxZsd1LQdqbQSvLXg8UmZEOSxxqVC697LD0AnO6K
Xb3nv3bXYxSNYOJbNQDiwYLHkDybm9IAZA6WFZe7DvO02g6oFFhd1QKwkocOu2r/n9TYFJlASlNO
FNh/NJ+j4UbKrwLz/rL68EiwojNKtCESvXew9vyqEeWTUAQPrRRytiPwyDARa4lxpbrDdhOnbeLb
SW1zaxwSSzUNjtNfjUoWEmNcSuKncq3V0ASyCdAaS0E3iccH3aQ29c2oF2QYT6LmjZ42pto7k1p7
mQ48fxkptzzbKkrCse9V/7EgxfgPjQwlCTq8kc1h3Bb9uE/QEHhZB3gkGA8iVF2j5UIGElFuhfFd
PXJOhXf6rHOoAj1ra4Qzs5q+ypgEiQL1fi7+rbkwN3IN8M6uzSAqcTKcgOQb0xQtopbeZXGtcwO8
DmytFg0MC331NoXYSXmoIk8zDD+b6qHoKqtWePVZHhGGF1iiOBQNrmR5PiIzIs/wNzGngLX+xKPI
I//hhIkvSkmOdV1C7rj2/Be67dvfadcthkCVdxXVXy6yCocpFkEw6mJStyo6ILCxBIhf0hbo2mjy
E3912NEjuQV25hDeyNoqTZ1up8I/VfmQweLSN5Qq6+IOHiGS90J3HWtXinB7WSHWL78FDcYdmFkS
6RH108l7dBJd8ptyBUxEDc3ygk2Apqa4hWH5T5HH69Ba9UQL0pT9BXupkHZSQMv4WoBWux7JoCy0
Cm0X88rd68qyoMR4ibjQyq5VBwjyXdyE18Mm9MjuDZNjI2BcMArAcUpcoTJmFmO5Q0Yk1NcrF9wB
qaZzZWQjK1u47QHIY3RWtWvteA90hNfL57nqDxecMrY3juYky3M6OIryGJVHjTdRxTszxuxmxYwD
5Hl7J212Unsa561Uu3PIuTg4VD4mIBaaUZqCUrURnG5DckfVHiMpsHLsfVXCwr4sr1UTg22ZElFE
DD8zJ9UQQc6NSqL3x0HS9yI2fvzTfvSPIHdBgjkSMZ8VIo0aLGzusEBsk6hvbcpxhzw2mGPB/IIq
jgVBtCWMD71ITgBP2QD+d3dZWusx5Ccv7MGIc4vtCQKOX94MUOlqT6EkyX0BED3xlRsbr6rBghob
4LUFkZUEkmtqS1Bs+VHaCq75QPvrJbuc6OPAybzUzp44bFJxfYuRPuZp6V5ASWVCMa1SyaD0Mpz9
LjllW4r30TgREoixZzjAwbCAhm5HXvPUerxq26oBY5ejaWLFHXZjMjzXQqk0aQKF1PqfUfvDJHcc
3ui3f+ftkwATzuqSlspDAFXRXuTaMvbdpn9Nn7D18J54wx3NCV0muKqaC4ZYWfZYXzaQvncwXrYR
W32PbZ9e7v/TTeEfVrYgw9xjoaAkpSmicVWYDPT/jJtI5+XI1x/hCxqU1YVbmnyzKbAQF12Q2EsP
VKJh0xxllNq8qrDQmIhXlCJh8oNbXaNNRZeOjLm+xkYJpSnAddK4ktffjVtxp28KB5koTrC7flEu
OGTcoSnmeI1LeCN+9AzSBYtbcv32F4Zwd8WbT+WpBuMZU21scnQ/9o44vhAVlbRdxdsyvG7Jn9rO
OMY+jroGIHYgAdzb9FxvM4CSRGfujU/N8sIRfSvzDnqgFROsakIiQzp0m3Y7vTU7mq/geSeOh2BL
vWKqlI3ZgqUm2c3iQ6RxOuq+gWUzpsQWc/MJ1boe288dXYKeVxhBV8/pNa1q+A6xkp2+D3YlFgvY
mVP/5vm/9RaHTxVkK7hGiQXHVQcH2D53NebR0QZg99v5NN7W7xQ+FZBwvL5Ojh4qjO+YhVyoANaI
oMbfi8Nukh6rjoMitUaCYJBGl2QTFws7aBuOfRzmIw4tizDqJ036dhDjF7pb9J972yUdxqTMZEin
IFV6Bw3NO00Nt3mlv0tZwbkh13RwSYYxqyopCzxOYLl5fzWJ14bPaa9bM9vF77PDtIKg+EalGOge
tCczsyXUOzN1sDtAPYenRnH78PGy3DgMsTO1SmKiDztFVkTKXkwiWrXw698RYK7d0TQawGxBYuV4
FSJuCjgKxmOAuWbLoDKDEKOXTqbs+/hGzJ4vf/9aLLY8EUp/cfdJs4axzg4K7Bt3veIGyluqbEKd
M67HMRN29V4nBqXaluj81wUvkK8mxeUcA9V/1k8v2WCuUl2fVGmcWiSbjdSay95KjNdJuG2LxwiL
DlpOWL7qzJbkmPu0VwtZjgucuhBQCFgKW4J4GXX8A+DUZjd224f8yFvLsqoKeM1gnM6As2GB/4pW
CKQxom11wbFsT7K2uawKq3EQVugo2B4MSGCF3eZE4hHodDrG5No3+gpQEJXH58yuXfOmcdAHgdBY
/ZNzww4dhe4GB4A3ExYnDbBmmw726aPXNq73lTzYbWs346mf7/W5cS6zuKomC3KMtYajWAiJPyNs
mNsNGY6B5BmoTWe7QX/1Zw5vq+kCuiDo/5ljbNeP9dKUZAQPpZMflGcdK5eio2YXmwmgOgBhKRHs
Tdt2AwghznWxqioLyvTvC6tuiKaIUpOh+UeNruIgOxLZ56TPV135ggQ1+QWJVqoSeD5EE7QzLdm3
W3UTbsUtr0C7+jRdCpGxbFkEOtEwgM6ACIxgHnt+pW+1YkcDZXV3WT9W/dSCKcauM7QYdbmBE2uE
p8DH9t9804Q/LtNYLQ0tOWLu8lD8f1+VSqcZ4LyDuCPNC6a2La11jUazmuS9D7nrKai2fXORC97o
gS4OrOsFVVdb+KzRGzLHwKM7dKbzaJeRPdzXdr4ptpcZ5QiTBenpuqpKsHq3d7rkqUsfFSCzdcP7
ZRo89WDxeARd0IhPez7QOYueCFS/dFc/0qV3FeyL+2RbvS5VwPcRU5ERMDBCnMK5ioMYcZj0Zh60
TX0/3KaeYKtuslNuytRC4sJBxYJXRqB69+3sPsmyVTcZs4BBb6DRpMZ+iNhvLCnHMzU85flJqh7+
RKQLYoxPltSqx3oWQ0Ppsj/U59jDSOBbj2UUE4A6JZ6TXNWSBTXGJSd6mKJ4iQpJvGt75C2E19gB
6ONV705O6gr79oafyOWJk3HM3Tz1Yxkjm+pjscLwow+xXgHrWqJfYqlZl6Up82gxrhjFfQl7syBN
6UxL4eo2cP0DseS9bGtAjq+f0qsYMYNNMbl8l2ymTbwBshSt/Xu85yxP1vTvCxdQ6UUvR+EAP5oB
mSqRrqYYq1Ri3tKH1Vt2caSMy+4kYcyjiI7bj4KlVdeVsNWV51A1rHA8zt3NZQnzBEz/vmBKUaRE
yiUwpWiRNdeR5/uY2D74am6h3/EyLZ4AGddtCqJUqJijdgDOd5rCYE/abtu1Oef65pFhvIyq+bUk
APMV6O1YT64cUiA9Rw0nKbQaI3yeEpvzreA2U7mC59QSTNVscmVzWVa832fciFpKjZT0MLIuPJLs
1uRt+PuGl0TzGWTBAOM5MjVK/RljqE56wL6gfQ4QKAoajRZNilzkW1iEZMuWdjVsNde4lXZ/wh7d
5Qx0C2STGbUzy0gshwBxidAPuzKW3DyO3Msk1iMF9ZMGo261n+m5RCtp2TRblfk4j09DEFpDA2zV
bJ9KA9bZn5WAVzz5hhv9l2Q/6TL6pxsAakd+t0fMFZ3IZAXb+mzssIDMql4Cl3bcGtb8M3YDr9gC
7qd2Ui467/pj5JN3tjDb+mI/SzKSN4OtvE0uZrFQwJyuUbtE7BdeydZwJXCyE+uX+99ss0AMfUy0
rCzREZKrsiWZ91iWakfNU5z/vHyu65bxSYdRXAyqC2Xaw/Lmdq+W+yTjvLY/luF+Dxc+CTD3W+mP
Qt3ThweWlJzUrXGNyOhGf5qR+KWXa0uXjs9YIEc36ALd6xw+GAAFFg+xG3mdFe7/KKxenCVzB06F
qpCGxvCluRPMq1h00SR7WabrLvOTZfr3xS2QqFJX5J2ORncAB/bpfTedRt6CidUMKlnwwVxsRUrR
k2jLULefsJySrnDP8KCLXCRQHX0DZGUsCFbtdhP80VDTkjTjbgDm3JQZ6XB168MhzxWP9IBynwOO
6qxnNhYsMi6nEtqKmDntJAltChqabYgTPBDLPw+HwsOy5T97JiwoMs4mNHU/E3tMDmRzvNf80mrq
cSMaA+dOXX+N44mDPm1DxI4gRkOMASMKdQinRl70u/jef/BviN3YgWs4WWH5FGFABOws4JxzW769
rJ3rEdEnbUZxxGkSuiyBxYcDNiKbe3N6yqa92UaeUqLF7fUytXX/8kmN0ZUU82Kx0eORogiZM0ij
Jau8mhmPBKMmcuSPSZ2LEGb6FPtuUXPmi3kCY5RCCgKzLSkLs/kmYx5fK58z3xGDc1r8JL53WV7r
vuNvebEPVYCBtjWZcNVE0rHVjioGpsqEJzEeESYcaowuzrBnFpkuHy2nWWTLGZAsdE5mkkeFuVrC
KCZlUUPJ83mEIT2SuLCEjqNf/8VJfAqMuV+IOoZa1CK9FHc27dEKHdPOUBrLt+aRrs3FjkTe02X9
of9pviwyrOJXok5mGm+FVuNS0ObQUQNM46BF/JHfTskTJP374j6pM+wiHTGU7UzNwUyfRWEfEE4E
uVqVJQuWGK+ADdt+VFKfHh/KHdaIecG+RRNCdv9xK3M3XP6XsO7z2Bi/MEokM6OwR3YLMEloBPPM
txDNS4FbXiEkaAEuSgPm9CamkJ9eZxsBd9Ulx2+ojN8IB/8/oY9fHUJxZxBOVnJ1bmApU8ZxiJox
qEkJmeYjkqtycZNWiQ2spm1c6sdBDH5PXXyegA2dzbobmZwaK0dr2PpWgIGGocTGQ6erriXhuU/3
2A5uXfZWPOtja1pmW/vNHIBFVFLd7DbEHFCykW40B5gInrwN91zb47HFeBUBYAzEUNBJH6FJZkPs
YZPs4Y2v9QSBJAHsbuL4p5HHKEdXNMbLJKHQK9GA/CEQGC0F47g1f6EfVYfvkfLfJqHRb1iYeT/G
HeaR4JXns3ETbKs9EGK3xPEVK7ohWK4yHTKJJmKw7C/yeFn6/5Ib+qTOOBmsFogrSQ6QhzpKnmZj
EM/WjuUu3fkQcoadHaYb7QhW5KSvGlJEgU22yl522of/YYyASvOSJBhnpPZZkA6x2mMSZcDiXcjh
Kb+iVOl+uMDj7SbiGarGOKO0T8xOmECvcdVn4o5bf5thIiNxEGNyQj+e+jJOB/sbel2oEUyY41UH
AOA5PPbIElw2SyqfS/JjHI+pKS1JZhAx0jusUGiKH2ifbAgnaUOlcoGKzuAUhXPplxKtZ3ek3OfT
r6wMvcI3LCNu7IxMvBuKY4I6E7S0uaHlYdENQMm0s5/VbbkT3dQbX/HaUS3JHhE6czvlVk8LgC8G
VkAT8m0L9DSpRMQIPmp05fUoPxSpl0y/Lp8VjwRj9WPdz0mu0rxK9Zj577l/Z/QcEuv5iwUbjG2X
Y0IAgYqK9GCPTn8fBk5+jp34qX/HAkRrHO18tAJH48R/qwe2oMpYceeXRdAQaKE2JY9DVKAebfKU
YtVTLGgwlqtqeVV2iUA9RXKieB6xEzryNbH0jeLGicVtHeIdF2O/ZjL6etuAKXSvvQfb0bCwwSz/
Ee2V28bBmBOqFJv8yL31qHJ/s7UFn4xFo7u30UoacQ4Uk+UQAXNC3UxObMV73k4SzrGxudi+VbIS
PfO90ycPSnObBpwz4/0+Y8dNno01ahDIW8eHnJwVHng854Q+Is/FNRpnRVtLCU6o7/fKdJvjFd2/
/yub/Zg5XJAYYk2LmwahVQ3MBOQ+yv8j7bqa20aW7i9CFTDIr4gkRVHRkq0XlGXZyDnj139ntN+a
8AjL2dV9uKHKVWz1oPtMT4fT2LdWjrwJ/M135/mbE3qQKylJMyZKWQB8UvEmCt9GtCKTr3IXWRhA
xXtK4txMPJQgDEqkSVu0ZUtz2LGlHehmqdIenjVn9Pojve4jN+S+AzZvqpWODEaA/1kgdQNmECxS
sMZpHwU9upKtvuVg0XaguhLEAEXV5EFSyrDqzgEMnqqH0O0s8iOwOhvrURBQ8cqzPDNkgKLAoGA6
dh1SSQnBG/s2SNDxlcScm377KbrSiwGGfCyFSYjpUNdd+hT4dDNedTU0mDrp/sXUCUcptgW1BieZ
qAs4RVP+IfSHMHlRUl7WjyeDwYcoGKQ+pm04qKJHt0j336YuqK7scA9CTONrCFZRYc/rIN/2NUXB
kmksgQLH+p++FgmFos35jNtRyE+1ERzmxnS7FHFuNroNqB4rgzf5vK3nWSTzkDFjua7lfDHAZ6Rb
ypDbRoB6OvEuQ9W2g52l0At0BSJ5MhSDUU7grsMyqehtKlOrx/0RmxxD5GnDgNWip7IktGgIi2bl
FxmzPfrxv7RDuLusDk8M/feVOmWNkcNKMTDKPIF6L3pLO8kijcCBQp4UBpW6IpZVpRPB62KCrUPv
7UiQLNPk8cXxvg2DSWpBOqUKJBA+lE9BdG3geU6qxw7Tv//boTFQtIxdEwoG1GnHl2j+NZKfaXF3
WQRPFQaGegErsEQD/tNUCCkbNJ6YN9PyGMkPl+VwvgzLO9KbZldMBVpQS0P7otWRpRrTUze+Xpby
D6j622tYgpHaVONADkfaUGZ+zd1g31nKDdr6kZKKveUbRxr1wY/B3VkagwRl38UkKmDUDe6m9js2
Ljx0O82h8WT6g9/Gth2A6XjRGOA+IArzrTQz7OSuhdmpsnyV1s0xHXmkUpsidDR40eYkbPdg3DQK
ay1TBoQSQ6A8SaZxILPpcU6N/pkfTm0lg3HSIEKNptNVkO8/SF+ryKFbRCKPvKGb8VgeFUezKEnz
8rOw2ysedm+ycyor4YzrZkUk1UZDWbP2RWAtjxkKwtUujUE3hqj8O+gsnepLYgu7T0W3K8GML6sS
Ns9ILSzTNL90U0pbMSIutxXv8zEWog+tOLcgVEHXVXqifY7hQT6B7hiNDBrCQLSZcBBqEz7OWrFu
DRpfMy0jcDib6PVvbrG41g5Nq+l4nkY/ywWbYf26Gw1EZQSfLbiuHDT6ows2JN6MGRQQ+JGdvC+u
xdPdv+gg4Bgry4bdSOi0TI33ExV+BPfGlwn9QSBQDPatAOH64UdzNdgqOsyEfctpJdjEzNXhMiGA
aBAhl1WEALl6VWauFh+x2PyyM/JEMLd/qpWGMGUYpg2LH5X8LW7cLvjMzb/SgoEUbEcO2kDBp2vL
H4rwS1a/xh3noD6s6HrvNVnJYCBlHKNyrFMNkGJh/NTNT/FuAuWDZ9rYVyd6oS1dp06G5IJz+fj+
QbCBFR/o0MaGVeYThWUbliCqgXIuePTRGkH/Oz5ot6ndO5K9vFT2fMWLebdbCPSzVOariV2dLWDB
pVIDP9vP7uLRXffDVbOrM5suuydXoUdXKxqnzwzmKyvZzOdMp2IAGYg8OVIUgPjmSWh/ovBu56HK
gZZtLDsryXzTRcB8dzQtmDRTjkR+MBLuEgSeBOYu0MOp7acckPyemwGt0ICtitMu+0VZk1EDeeF9
uG1vO6vE3AFNHPWzpCAISoPB76QffVPvw44XnfKkMJdAYUpdHXQI6ebioSwLpylDC6T3Lsf0aXDz
EZJ/K8OWqbJJkqOCvJu+5FHTV3NLwTImynUZnHipfo5SbL1K7RajiRUoFQUtmo+kbGeO6d1CuGRa
PLXov68eKiH2hQZSA8AXdpofgotUd7EzwMG04SdZhrGrB3xAGtad6+xAtxZrC8wBZ5gI3zFcaExe
uzxxvtPmya1kMArVTSsHoo4gdfIAvZhXN26pUppFPLrEF0ua/VS0LgvlyWRg0TSSXFVkNAAtseqH
4UMzi47Mz6HQn/lggivVGBzUC1ELegOs0H+tA8NeWdv4pro0lMP2ZY/HHbuN9it5VO2VbchNoGax
iQCcMmy7hTfseiyYvkIN3Jb8dk92yb2yC1yx4dzSXMEMFsr6NCtBB9DNjuYPEXvQkC33Oqtx6XcE
teERxnnLu9x4H5GBx9oskyzKINTIU2cYnxowsCwir662CcKrM2UwcVTldBxnvHF1RcPSycIKe050
wJPA4GGQhWor0KSAqbVWk/+MdM545XaO8qwDm11LlTnra/qoQOH1iAZFD1zPxlv0jFHoJ9nFSiLV
njgRscz5OuykN1K+xiTnNKxyi73k9H5f29Oepn5DX7MppwxtyxBOWoUe5uK+PuJp42V+fyQWCN0s
bMGx6M5S5L+dyOWVIrbf4YYqyoqmSzJGDf/0lDLHPqiCzpoQPz3JzoRlBI0L7rr3fc+8jO0mVaBy
lsa+QqpMG+dqAMRR/iXFXXYhtpKBpC/ytMfW6Y+mCwpGsPlMtoRKdOrUr9Ed727ftrLfGrMvFEns
EyGOgQ2pie5DLByqOflV6uMfwe4sgMHxVJ/LQG6gZD3EdjsUVtIeZyW0eixh/wx6nyUx6L1Us6DI
KVSZe9nK0Sol1D/I2P6PUhjw1rKZhO/g3S4HQfbH0ZsKzpFt9wesDIMB7GGcumRQwPie7I073at9
6V4FUCPL9altbmsbZCC6CSXag4rPMxrVUelzmzTG/vJ3+QecOX8YBpHlomvEhNLnti5ebCcErn70
0Fmtk53Eowi/5l0B/3DxGIqOHZ8q2l0ZiVUwVKKw4H0/olV5ukUN5lh54Z3gzrfmtegRR3vmt1r8
A3qcpTJ3QoCyehlLINTNjvQ91frmST7R2JJyPIifM/ezNAartGgIQ53mvGSS2rN8m2s/Wq61806S
DZfNThrUKYN9iD7qj6oXu90+PRjOdJhvRhO6FfedX79+hvNLMX4rx8bN0SRLij5DuQ5EyH2oWMlw
z7HKbWA6i2CASQlzFZOE0KxzqmNvd056L2MsNPaNI2DYFmOLTihLvEuX/uxHPDyLZVBqHANjMhSY
pnZd7On+XjpBad7J9r8J1DfR3cSEAVGxCPDDDvBlyYx+7Dt4XTrspVrzSokLVjwZDCASdKZpeYGK
YPi92ZvPpS/Y6bEGTUzsUKX4VOfUjT6c4EopBh07gl0IY42NNGo2eIaM6vHYKraCAtoyNZk1d5GH
Fpcdx1y2AheVYDuwiBXSwBSmYjeUUZfhbU8nrqp9hJm098EHusS39tTDX5viPxNkrmUyJhrGfaws
Em60aCHflTB5JJLiX9ZrSy1ldZgM/ldxL7VLsYAsrhwsVcysECUoveeUa3hSGDzuimxssRcYMTlW
iszZa9B8VSeOjG34xWZvVBo0TVNZzBhVaQZNcA+ijQfdwjsHCz2VRwW0hJnbP/M+DUXXj0Z4FsZ8
mr4xwFxNM7tNm7lzrFtlJ3sVmW70VrC1lLgqnhz1Yj5f/lzbfdMrJRn40NRCm7MIZX7Fl73uYdkZ
jnY0wRMvuckhOHW8RtTNy1vFZi78B7wYxGQ+XSiHelKo8Lak2dEoNYks5bF3ZkeTrPK4uDmW8Gju
ZS23IGUtk7lI0XueCksCuw+aUyVjiRGnk3DLHNe/z1ydfT4NvVEjoaVrixe3qE8XxXMe1RysvywG
7CWwodW7GyspC7ryGHFPeTIHOrt4N3/Gf8+qgNniTxkZVhIukYJxBDBn1cUR2xckgRO/Xf4aMrtY
sQmHeULdGKmlvganZOp02v94UIxRGwv4OjQJGc1WGTDu8t1A/3o3DNZlq9r0nfVZMTdV2DRG36gm
fOcFl0aJ6cDIwTYup/5afJcxucYjrdnscFoLpAayMoApx1uyLpHoad3uKA8WTdOCLiG2jotdIbzo
fj6Ybxwl6QdngWktkwX0OVgiqQKgU4AonPpasMmj6lPGlU7gnSjPNBhwaKSw6GMROQrjJUHjdu/n
fiRaxlFCr6AMaDDuecXrrahtrR4DDYO2JEGv4UinNLGDurDyfj+W3/qE19PMc14GI0Ao2YUKjUCH
qbCN/qZeOhvBBucEOQfIkltoqTjnUYF1BGAn8ftJtYum470mt+Kl1ZG9vzZXVpiBVbopDfgvuTN8
06P99XT0L/TVa+EaYRvGYE1Q91Y2j7+GpxxzR8Z6GwYYukGoKyavGRH3lRJ7HHOn0HDB3N99fqUc
ek0WuY8x+0pfeuRJfcYsFgYzJDv/VvnjFa9wvLmIZn2YVOeVvGHJ226gPTSKH/mUlmd+UrCBevHo
WvkAcAIGsRapK/VQOuVD6PDiDo5ZvkPOWn4lR2Jd4uoy45de2onRSz9yehep0348UhBtaXiBSYik
/lRRL2QV7PMI1qLIsNTpXl2OoniVLC+Z8Ovy19tW5iyJwSpzyRYl71Arq8fcCvLFGspf6fh0WQhP
HQajEgxBaX0PxIiFwEMa4grbJDzQuR/q6mebJ58zyLNODEBFXd1rJMGFbD4YyGc2+/zQXSngSLRw
xaCqyst1bDvZWR6LU11WaYOIuzMqyUO8hA+a3jiXT3AbQH6LYAcv+r4KhWIBgGgxFqnJWF+J2ath
vxDQToyHvvtUvHEWx4Q0da2DF40uXgxlbS8VjT1kkX1Zo81StAr2iv+3cZ2Bpj4PxzEUEQoMX6UH
yZOd2jZuE6+5UhKrdt4ZNB4w9OSL2ELDIzTajkMkgpedohFRZOlAx3aQm3jGq7xzRLs8aUh453bs
V67uF674zJsh2PSylTgGsuLQCOWZgFGlFgtLG6705hkFIc5Ftvn6ArszCBwUGf9hA9G60NDBQ4Pd
+SB5EzZ05XaxK/cEa075KYBtlUzZBGWfqekaY/R1J2NioKFxh+YZymsqu235fNlECAWfDzCIlMn/
y2CtfoqLqW0HFDlHG3PX4AY3niiJEb06m92kWr6OlgXa8gX+MFydyalwBcfcv/EQf9PBV38H4w7K
IpBloO1zelTt4hbk8ZPBmTjnHCfrDfKQa6JSwxtG5dDpD3Hglx1vumCTg2CVzJAZHNbyMi36Fi/m
/qAhNJV36HIGv4LbXNHB32g3+OLOREk08mXO82Kze24tmsVkM4gCsFZS28Sg+045SE7tl7aGSUdk
+manQfotseZd+XrZhjY/3TlnJDNmmo4zpuIqqGxI12pwS+Td5d/nKfZhmaaB93pOi+TZ0Wjecx5d
axev6XXtoKq0S53YG98Jm2Pe9MZH1XSiimD+lQFiospyz1VlF+TYG4RuIS13VCPZL8PgX9buowP+
KYLB6DYLNVVupd5B/br2gkhtraCYayco9RCMQEbPuXc+esGf8thXaD9k6jxBpVRP7KnLvHlqjnXK
20C5gZR/ymHwuMYCYU1ptc7pauevul+FFcaZrfo0Xzq+9jwE2QhaqUQ0apgEza8mGyTPBio8nT53
6DMr9mJkGyi11jZMpUMCP/bfV5I5wGpMoFISv9Aj95c/5caV9+dfwOgcR0nUBjJ0zjOL/KJb0Zbn
6rnFKpZmscAZwx2H2Taes8r0Y6/i5Lmc5jiSp94hQvE2B8NBjLXUNiTxkIwhx1C3Decsi/4tK1lB
bQxzMyKMHeIY+z7TKbLCThWdSJf++6TAn+fIgGgVzuHQJCpKSkJgDz3oIJbaJuLCiY+2vRvBv4qL
R0fl4E+NMGlrGkOZ98603A7kJuPtbNr+OuffZ1y7aJK5IfnYIfDX7SjF+hg9tzCGfVBy/T/n+uiJ
nUUxXr0sU5uoEvKXy+Klwr2w3ETyM8e6tw3gLIOxbtSbzWgcRYySvdChKKyfuJKxFUeysd7Fp+TB
s6VywGojt/SnXoyBq1Gh9wvViz5C6XLB2m9eG8mV7nS/9ubdeDdWLo/4jacoY+ljlhp1XCW4SMM7
uQ+tGNvj8D+c46Rf/8/I60/VGCNf5g4lTQlvXPEw7NMXwf4RYb3rOynkLe9BvxGWQJgkaaB91nRV
Y6cTAqXolVhAbFBjtJIWOEHn26JRqduhP8pNnupj/pY6oZOjN4bjZZuneRatMvnhtKiNbmmUHmlo
bEEXQzGxCqNCK6JMKodzpjxZjEdj62XYktIA3OcOzQtKz4buzt9qOkOM1pLxeSys+Oa/rzP843BV
xs+7WJxao0H7o2w2u3hERQT0faHEY5PhKcf4+NjIYt4meA6M5ZuSnkI1tpqR43A0VvtglKuPxfp4
03ezRmsGik/3DitYVwLOswOv9LGJjCsxVNXVXRKnaiCWWdaD9vCmzPai/CCTb3HweNkceFIYP44z
s2inOcU1IpWWXu1U6fuChWUIITi+zPsyjCuPxmigyUlAcR0cJtP8K0kPqVhzhGxHVKtDY+L7Pllq
eY6UzskkdMuXIrlSWhPHV7tlaezabuqsRFgewsC4NioBRXDJTkjF4b/h/hXUglafLomyCC1lIghs
pb02Pk7iQczcQV6sJvTM9lujfDO0b2Lh1ypHMjW9j6aJ/hqsjpbw8mYOeeqx5DuYEhAzx4ONbT4u
lm5yjpj+xCURzAkLEvppIjPonDgkxJlLNDyWsXEdq6mV1yh8toZ32UL/AZfPSjGniYmnodYUfNPl
x+JRRphlZ9rTwdjHdjpYkg1CPt+w50MPWr7Lordt9rdklpAg64M6a2i7klJeBcaTYvrVfx8rpLh4
FsGgcWuaSZY31GA708rznRL7Q8trv+XpwYCvXqK7Rc0B+flMnD4O7vtU9aXFuPvfjosBX8PQK3Ds
oVASkWMevk2Fmwwc7N1+PqzOiwHfYtBLtS9qWkgDQY+TeNUz2YNS3SEOuVL38/1llTgOxTITLJIY
9YGE8DeL1aOehDZ2H365LIL3cRgEVtpFziUTGo3aKc6/yYY7mL8ui9h+9q1OjcGFeUBLRCTLHVLR
4U7e0UZC7TCe4kPs997k1hV6sGn6SnivAVF+y8t/wD98NvQ6yVhpilUQ9BBWiDh0odBNGXLTxJe8
FD38gSOdWo/SrzY+7QHlBFT00D6i1Fkec6hE70gR0js6Ho+j9jrGVxPQQuRxBFOwuySGOddsQPIx
j/AIy+s2tMIGXDp9a4tyfJWL5jGMCejj5Po/5+goZJx1YxCYpCZpY7RROo2GVUzWnITFfdsVeWh3
osJbcEE1+KAhKj865mmxnURhoEMu6wKjz/Qqk8tXczFtUx3vIqH2krjxa4xbXzaUd4f6IE8XkU/S
CcEGesZQQkUNiNQRvAddcl1n1uA1e93LwK0TXo+efMq/YtEMpptknw5J0K10oUcHKiPOY3HbYld/
CGNBRmGiUSmAy4x2sUdNxU5fUj9Gohf19GPlaxyg2TRYHaSs6DcXFY1tKpNLWYmMAKU2IfpSV55E
bhJyMHhw9n5jfTzesxjmcy5iGeuYrgJc3vVotm0yKEfc9lpwyU2MeinYmN3quQO5tLFLPV69Y4Pq
Daa70pK5IWJDE/JKhzV1X0EmhJ7/BPyVsU9HUcov2LETohV4dpB9QhYIc8zgXxRP2JpL/5/DnaSm
wi6dBXOVLNhxEpcjvrD60GMRXHoQ7OiZfl+6++1fbNHblGfokokWTPRSK4xpq0m8jHNDgd6m82ax
Oz2nfuh3ruIpV+0rb1578+paiWMMWEkHtQ00RPZafWqi0UI/HAdkN5LO+JwrEQz85UHR5kbSoHjl
L57qZV58jaYWlEPo2mhiNb4ON858XhZz88YE3zyo0TQUkt5dd3WZpBnJgqmmL9jkIYwPZnhjcLdA
0Rf3B+NYyWCMQ+pCcRbMDqphRYVg1dcdlivS1hkeYcE20KwkMWaBPvFRrQlexorf7UFNXliksMfe
yveFO+9a3WqfB14v3ybarGQytiEoRVBPNfyQoLPFVtvy2EQYvxFH9dSoonsZ0zc/1+q+YuL3UtGQ
fjVoFB1d0/YBQI/Cefds6oOMNq3jmqLOTjFHWdmHfWsgqRxGdpTdqOJhBLFwFDx9QpWVHMYqTOx6
rfoWYYVUpVd1LTwtyzJazVBE1mVBPIUYoxArc46ltEW6RHlKyPdSf40yXwhTjpiNnk548EohxhC0
EAmmgJY2kz02iKLPw5J3gbPcjx72zuwa35St/963RUWiEx1LKwg2fzFXkNwueq/2eKNO+bel3Wnx
G1iXbDLzmp3o73zwYGJg0pvuckPwgn9foUTbk6oqUoAT7Qd6b3S607DhU/QKN7zhNThthklnYewA
VzBWOemlBXARS35auGpaOoaIlsLgZeQtaNj0p5Us5skYlzIsXUKnGCl+pS24vcA/ifz/ZQPkCWG+
kpEudTUIUe+EWmUrYgBO+tkCBa53Wcw2+q2UYSKCGXvNkI3sexB+yN5wW/uBaocjWOgXmziJq9R+
zctEbQxVwQJlQiRs+BNVg50JimI5F1QRF3FRWoavuP115A25FVJKtsgFbnB03LREGXcVMQ0FLMHM
Ndk03dgL5oygyw+RUe5/miftcfSwZtsfOyt9vSxuEzpW0pjnQasKCVKHPdIl00MKKdJtYt6WGce9
Nu1jJYXxrryvw7afaRmviq1ovl+qk9xxaKw3I5izDHYqtRcLbKGrx95ZlF2ne0nGOSn6N35AiNXv
M44kaEUxzHqI75LuMum1GePTaByCsLLkzu0kj4y8Hu1tvF2JpKayAqV+Mrsa21UoKKEOBc6B0KVv
G9MePUoZ37/ymsK2HUzFtAqiJVkT2R6+UInnQEU126mWxlUGNAR0yAnKkeCWY24nheyO49cpE7yl
SQ5qN/hDLl6hjZyXmt00mNXfwdw0WGRDpCqAE8i0yd7W29OC1YKfMP2VDMbR5EzDpLSOdiplukEu
MhpmyzTceHi6LGZTlfObmG3mSOQ0yaaAtqURgqSCfiVLvQUCbU6zyqYjn8WwLR2TaE7GNOAp3Aiy
VTaVU821HQfRl/ztsj6bfrYSxPhB1Un6nAqInmACpzgcruWJ23pMDfuDr60iTubTqCamfqRuwIRd
dReh4zIYvHkpvSjXDuA8c9I2kUF1U/iLUedWuhiBlSr6py417CvEKKhsoqeVUXQ2ENTHtAG0G68k
Y7Hk6UVLeXyE22/slRTGx0sNjMPoKuwc7W4aLNmRdihpz7e0RQw7iCywibvJFaXV0ffpc3SI/Mtf
cxPVVuKZGxVL58aRSDjp+dDsez+9ln3zkIO8/bKYzdTXSgwTCtdDGktBCTFLdB8Ez0l+s0h3S9tZ
s+aqkndZ2KaFroRRj1zBZipWRMsVqQOPYNi+NZIeeFla81SiNsjaqCaBlw69hAYAkzGPumk0sYjg
cLFxSqvWKrH+JCSnVr2XhN1/V2gtirGRaGxyYTIx+zlWv0awlsvRj8sCtnXB4xicTnRii/G3bBqF
VFQbQCG25undo6Fhq7WbDV+4e2O2vo0mnSUx8YYU6UO9jKhghKVfNVfh8AkYXP8+G2mIQ9YWco0r
s628JVlsHbsssni0SRdwbJqjCjvijFHjIu4baXTKyc2LYxf+vPxRNpqNQUx4Pit2MDGR5bjBkD3s
+KA+VHvoI1rY/4Hr0KWTCqFt+sQSrdDT3OQnrwS/GfeupTNGV2AP82IWuB7Hw+LRGoCBtscYLyLZ
LXyNV3Ta7EtZi2OAaBSydBopQbDiCz90b9kpt9PsTHZ0QhnFi51+tyQWGE0un/HW5byWyuBSVWLS
Tg8WxSFB59ER/EA3XOwadi+L2bqckYBSiEJ0Q5Q0xurTwlyiuGiRpwaN7nQjYZ3KlNpaPHLU2awl
w4eJqRGiagY7dVkEWlQGJU6xMa3wvveD/fyWWfGjAuKj2Kk5uLSplmzoAD/TVIlG/30FtHK4TMHY
IVcjVpimUlp3MQy/UnO3kLNPlDG0lSgGodoUfDPExPu8U2Kr1lSrjHJLNO8uf6dNc1hJYb7TWKit
BN58mEH60IcPuGOsevlUGkVTCMxA0mXQ6DGmjn6Wrp8kSNHmfYM1an7hLFe5HXZO9H3uUa6ghB2f
aRpaC2UsPTKnSTPpTKESnIyqsBpyXfISa5vHt1KM/vvKHoISd4jcwfo65UtIaktJvCT6TLFurQhj
dKIqzlXeo7130YYbuYp2tTZ0Vib2Fngt/Mv2sAnxK4UYqxv1geh4hdA+JF/Qv8n/fZAJCK+oaNMC
LQVGOpgYQi9ise80ujlQz0Q7FoMHECu9VgMvqbDxYWTMYYsKSmSmqbAWl5aAG2EMWqdIj4F+jPr7
aOCUwDaOCiIwl4zuBFnXTcaop0FMFTmOUfrToskm9fimFBJHxoYafxwXcyWl0oA2twaXe9btyskP
TX9OOQiwCWk4JrTDEJoKZOIHkBqlUpvCN2cMvUzJ47JYwdRYKqz5smlt6/JbEDsmEilyPUwi3vbB
EH3FZLld5NhHNfCqLhufBUd2FsNYWD2jfVlJ8JCesqMKksfs6bIam+elEgWthqaCm4DxECPv0lKf
cAVoYWOF0a5qT4b8sze+XRazmQpBSuy3HAaZ8ZgdEpLhgv6bvDK9a56FJ/JjcktP2C832vKZD6Si
+EawAE1H6u9PMMtyRAZwJXAAhbmF+NhuyKMkRA5HMeoXH54RKzEMnOWznveoltOcOtb3IL9T2oKt
o2OJeLS/veRc2Zv2sBLHfC8RFdVKC5GplUlt3ktNER4npcSqZI5a23ZhyuDuBokMOjn+PL1hCBus
gcF9neyJjXw6pl3ppj7zenifnAnROxpjd/tlqZs+pZ6FUuVX948gTQUxCuTVc0R0YDhwCNGseOm9
y2I2G2S0lRzWNMCKSPceo3HfM2/o9Z04431yq9ipi9L4Pnuane6+ecJO9XsURZzl7bL87dB8JZ+x
GTFEL0ctwWaUOzgedqCZp9jWfXKMDrypE+pXH83zfKSMvaCrFCNQlAlomL1yHKwwvs660xSh6q59
wUQszx0oHl2Sx/h5rFdjlU2A+CGz6ZMn/QLi6Yi2bGmeuOt5XHo8i2Hg3mwSrdNGPLFK4ZhkXxZZ
tXVemz/HFT5s5Y4V0GgKyH3oUyFbMtivhhg1WqPBEIvIbdjedvDfH4zNWoE3U0kyjLG8t7yVoKbS
BCvDbtHTdABUOnXtogjEyyLxhDIXM1bPgjRcwFerR1Ja2VWCRiAOolBDu2AYBgMoYp33VUCLqW0Q
2kXgDSLQZFgsOjUzFRwP5+lD/30FJLI5lfI8wsFHITxkWf6Ygtebo9Bmrl0DkzYdesXTRmGEZFKu
ZGIE1wozFJbSnfSKFYpDaCnY9zM+ijsNS7lljtBNe1/JZJBravVCRUoBvBHBoZ6us/A6yjgZmO2r
eiWDQScj7zthrPHYnW6KI4rfaNwxT+pJfsG2Ay85mMhjXsZDnlIMRpEIdZIuFUfHaF/m+oWMvzT9
8bKITYNY6cTA0pSZCN9VRLcxiJ+VF8341DwJ6KfoS9oUUW2kLSYrkyvFYcxD0vVOtF+84hvmcmrL
dNNr3aYtRpNtWMmOWIWfIy/sfka5s2gmRhT7ZhJS2oBu5upj3XXe0H1qkG+tHoMQEfatCJr6PkoY
nrC5112u4MOuiWEIzMpz14Ruf6+zSgxalKYiNGGOjoiafAuF2CpGTkDKE0D/ffW5tKSP4xaW54yz
K3Y3ycLJd2z+vi6L6P2SdcNk27+EOFIlXUe8W6bPvfqq6p+oyGqr32edNM2XelJwQAqlOV5e4/kh
rjg6bOf0VkIYx8TW3bRICJSgxP3yUQLp2HJXiEA4atOiRbDN2+fm9LbDo5VYxlkrTS3jmCbB/url
QMn0Rr2u97mXXZcc19mEHnwhEexx+FZsK1Fb5smiDmj8EuKXfLkTg84KVE5hmyeDMbWcLIoaN2iU
N5o3XT2Mw1fCo5unYc6Hy3WlBv0TVtZMAiWXu2FCFUgRbZLMXtDGu9QwHNwVFtJ/B6nBpHYz3V8G
ni3NTEUSTVi4Ln2YoZuafDJIgchIzb8l/X6OE9uM3i7L2Iq+VjLYYblZjVD6aWk/WXog39XulyE4
CS/5wVGEnWqXMz2phEbC+c0vWLNgt+l9o3BuuS1EWCvCIOi0mG0R0N0lY3CK9S8Lr3+CpwMDmXE/
iv+fo0Z3qXZIl8ZqY44p83RgTLnryISHYUITOLVVDLeE7/w8EYwpR1EgLrGBN+CAxTxYtZR4gi3d
kQTs8XSudrgOHTBWX7ax7aNDmRipYwlZPAbnxjlPozzC56/Ckzq89eZOqDk9i9sidFOjTUHGh5EI
pZqUpasQYbfZ6IVzuxs7rLheTPeyJpsFBBOJjb/lMPdCnxtmGCDQBmTDZWzJCm5Df7IFP/cER+Ew
Rm0Oa62lMQcnY9+JqA0pbXABo829UWGTomKXh/yQOKY73RlW9X3uECFU158aMlnLZm4JQUhjgj1L
VHb9pPyiPOpLaGk9qNNlt8QovsMLIjcj47VI5rU5SBhHIgsOtwOBAyUzKK+1b8hdW9lJdis7uOcV
8ej5sbi+Esg2GsYz+ILyAtQUanUnx9/aYBeVtyKxC9SqLxvOptuB6RMdcpKBgWgGPVQYVG8aSGcq
w/c29Uv11+Xf37qhzNXvM8iRkSoJwSaJ30dXXOGlmERSPGyg8C+L2bwtVmIY9MCm81krFdxIRv7T
FK6R2rQMpHhCHmJsPv7W+jB+JhmFkQYVhrY7R8KYYuuntaWjkXFyNZB+h97Ea+L+B4lYSSbpmClA
dvvPO36a+qieJkT5nWf48wmJRlA86l+Qq4dAfbS5vWTbZ3kWyFxY4aBk6A57t3ZKax7uKNGdeh/6
txRPisP4zGP/3gRJrAv8W0XGCJtRE5qiQh1tiK6G+kHInpaYYyDbIgyi67qmIbvJuHBXRnFX0X7J
vBuuUJF8CJLcRkGPs8Rjsy0InFh/y2E9V4oGdRZNXGOKj72e7SHDXBP22KAMj8GbGQNNdGkTCCJe
uxMBAxH3423qqUnYZqEjPWGwzQ1dqBmyIJgt0LE5Dh6lP5KuBLty56+i9xfZCzf3Rw3iA1qtZDIW
WmiBLNR05CX/NdvoffXTL7QBKn2kJKs8T998nJiagY5epPcNZFMZf8BipaqjGtLZ0AUk1jvhhG7s
PaXmzp0CBopA0b4ML9tOuBLKwFgkmMY4TICx1qVuL++m1wHPIfox65vYUzm5mE3UXIlj4CxQxBwd
9EaLRHWHWOjfoua2sZyPkgEzVZqMIcNSGGcJ5yOpQYK/ZK+5ELqXT48nhokWwnGoDSXBjS0o96P8
oICmkzeUvB2RrE6MiQrwKI7ltMAHyo6gOKBr5iJHx2aVwVr8CHn9xuq+mJguiz2ey/G0Y5AljMQs
byOtxW7CGQ2ctm48RwIn4Hrfxf7Rxf7+UhpLLV2jOcoIBBgEDXoCv3PATRfvanDv3xPJyjzBVSzp
QFvbkwP6Ra4oBQ1v+mEzVEC6DA0QmqSZbFuTjgUlUy8D2tryNo4TS9UeLtvJtmuvJDA3j9lPGBJY
wDowH0QUnxBn1ZbghteB12EXUGcjddxf/R9p17EcN89sn4hVjCC5ZZqgGQVLtixvWHJiAHMmn/4e
6Lu/RUH0oGwv5I2r2AOgu9HocI6Iomg7ultJ5RyKTlK1zFTsLUNQzv18px6sAzlJZ8ayOu6z0RE9
27fdyUok507mkfb9EuHCG4/dyQ6iI3gYMSaNltEX/jaR+xKdHFPhVZrAnCQQ5pZA5UBuRZM+R/bT
5YPbNIHVcjg/olRq2+SGianOEDz0n+rwBun3yyI2gxLTALUL2qQw1sFZGTHrfAQFHQA8ae72Ueco
Wet0aLhAB/9lSb/Rwl+i+IGEuddzYFxncFeRB4Z22WXULqEHPKCb1HLtO8RdXnUWuZGXRPE7Ezct
y0b/Pv5sboWTUo1ZMYyjV7UHK/xu1Adb9Yf2q4aJzjJ/srrYRV3bv7zYTc2wVOyngVZYmW+bMHOl
MnoCmw4L9SpPjGAYRfkJgQi+YWI2lmnKYrxlsij2F12+k7L05+VVbJnwuk9G5W6YTuojO0xsRHc/
k+vm0O5A1HybS456H19bgXyl5k6b//nL6Y1M7sapiUpo1kCmIR0rMCUrs+ixwX41pxFvJHAaAVp1
NSw0vLLRG7sLQVbZ3Wal5jfVdSWKwEU7yCt9TnOT9qYJWQFwtV/GVdQnxks+ufmtuo/Q6STYv602
2fXyeGo4swOydkoBLja60n3x8DV2S/D+PIbegMliEqRoIHVj4PHGtfMXlac3ormLxhxT0kjswZEp
9ZPZFq7RNffSKAJS3j7A194qzs13Rt8aRYdig6o8DO2uGCj6OwEu/6n5i5FVLOhVEufhZYz2aHGG
4Q5ZKwHZ/D1HF27xfNnKNgz5jQzOyxM7q3uZYjWNkZwtqjtREQmeT1tpLMjAQxfpOBNRBicjqhRV
QkNc61Fnwaggu427Y+GwOXPqidAf2Mfe29erMM5ryCaSE9UMYQDxRr/oc2FfWejSt+1GpOrMF1yS
xPkKKTLCBglOXJDHGU/qymtOjArK8kbU0jQ/ccuTDJgLSdg9ylzEJcGcCzHtCqxaMwSzsXMKqDt6
iPfpUdRQvBWfrs+Nd/KGOc6lPmIr9V31kLr6rv4kORh4eEQUjtAGhQmcYOKNzlF6rj5ZQRJkbvL4
F/qJF6GGZ4BMAI6FvVhFOcpURhVIh1o0Ae/V4WwMgiT45iGCVAv4mBgeedcyN0wZWpJmjEDIVeNp
oelWvfaIMOI2anV/7LrrJkEW8vKatv2yZWBUxbQtTZE5g5iy2QT49YDUY9AByI/6LC+uO5bXoAab
+eOVKDbdtPKVQM4okpYuQ9nMo9cvR0xHLIvoVtsKfoGL9rokzhhaS05GMowt0GkHD01CrgEA4wGY
K5rb4y0tAvbe9ikreZwNELUqR1TomW5OiQNGowAT286AqR839QtX1Jq0QaGHGuarPL4jYCqLhcQW
1mf2Drlj7/fY029Zxk5xVSQKDRcozXtRjL9VPX0jllP/JFzSSSdzi/ljcrSD6aoP8ofUqeBVhJ3w
7En0zq2slsjdn2HdRZ0Kji+kQ5qT6gLhxQOivasc7Z2+F69tWyeBmqObIJ/GP28tOxvsEIaNRpHG
ah61KDzFauZdNrRN47ZRCVYJgm8kl96K6C29t0Iw76Jyal2PxEuUz2nfgpxIPdVNd4jzSJDi2bbs
lUTOsosmL6ZGQpoVPXlLAFlsTJiCEMaRzsW1ekp9+1YRCN14qKHWBfwMtHYiR8ln+yfDTJbYakEN
0xOPZI+piSJ7/fPyVm4a3FoKO86VI55pm8Wz2g9e+BF/u3ZnPckHhjWRe42wHrSlG2jCwrKA+I6x
Pk7ts74LW01aBq/TWiea/BjYIJfXs71prxI4ZV+MGmRVxTB4Kjgx56NZXLVDcFnE1uOPFSFNJFFs
w9ZtTgbAU8rGzjLIsO5l7W6Zv5XATQPqHQ3M/LEdryf9L1QBt4pmo+0fVXw+o7QUgFYfKVgiRmwa
xhQdYnxLZ11wf22dzloKdzrUBNWwhtSpBxuS7fOoC+7kTV1bC+A2Lu5BdaGzEJu9WxYAeE1787pz
GLNG9VHUcLWVZdTW0rhUkQoqz9hMXp4sDG0k83Ldqfa1G3tAltDuGOoIcvrA2XNH9296Xt8I58wq
KgytziSp92zpaLRX0/BM6OfLeril6uv1cV5wIiUATXX4h34+KM25Tr5gnPSyCObW+KtjLYJze2ZS
J2G1dIPXwp8vRL6uKurLRebnZPhxWdTmaphHByUDIaApeeuHDIlOXWEW8EGY0pAfdOrG/cNlEZvB
jL6SwS2H5DPRJi0CFuu30Wch7wIO8eSUXiOe30WeSAM3lwS+FeDdYFbwHYCcKqNLgrQE3m68sslN
Jj2WIqTxrZuQUbr8TwRnURrgOHKzmQf0q5h+lpYncCidWxOpNrmbnMoGEVYqQljcdBMrmZxdSUOc
J2qsDx6Vw6An4S6rC+/ySYl2jrOeKhorjGzhnqhIUgalnKFWSyJUWJSx/JtX7HoLOcUzATY86TVi
aExVWS4izvvBCffmDiOQDPVOWBJj8c87m1ptH6eEoUEas82Vgb2+DvbN7Mcuw9400APm5ocIlWLG
VxtTdO1d3lTRuXGBWZgYahfHMQw5Kx27/grndFmA6NS4t0KehkmjaFDGSL+TysemOKa9YDht64m8
PizueVAVI0hHUFR8we3Jj3Q3Bu2hEdYtBVvF97Mhq1HOxJSA3V8/5ObHVti0uW23NoiyMf9myDK3
jiLXFlO3tcEj5/Sh/6QAdia+t33t3D6hbAS4xfo+RRIlCjpRi8Lm0jAhDaEmBmNN7pBso4gjvclx
yedqkM31yRzo/rIeiERwi2ttQ55GWg1eX15F+ZOUf7j8/a2kvwbUpv+tgR/2ICPrRZ/CwdPugVnm
9dfm1+qr7syfZy+9xp9fnYX7ttUs8EYoFx1hIDYBs7U8oHccLZTRNXsMpzchqEJ3BLjXjJas8eUg
vF8A2j/uhcwLm9als5lzPAhAiMC53dGyEQPOKd5V4VEyj2r80U4/CTZ2++ReZbD/Xz0GFDkiC51x
3wMKxicgWoiuqG8djNYZ0QkEWGAQGQsC9s2nMALpX+vi/K+e1IA1CyGT3GmfZR+Xsuz02NVDc8SM
q8gJbsegK3Gc+42mYqKElghp0C79H9mmdWvg4ACNfSeCkN2WxogrNGSiiMUTWMTJTDHVijqRujM0
10QakXyfjotb3jZHRmF3+fw2VeRVGu+2ltpYLInQwcv02CnMYwtNEU2eiGRwZlAtcqy2KmBSTGhF
Zj81KW7JMRE8RbZwTAFH+GvjeHKKMiWZYjTwIaxxhCB4BygtwjXrpcgR77Nj5urXkifKB4lWxxmZ
NVDk7WMQt1jSbWI8LuRzKAp0tx3JammckaUjQLFiAg00nOSZQbRGVQC8O88EGYE/e1bAEEdA++qF
zzH1wmuRxW0a+Uo+Z3DymLd5GRssqC+cLP+RiJBamQm9i3BWAjgTC6VytO0Z70i1luRHLSQZMCzz
SApMO0Q3QjSiefuy4m8vybZVzN1jgJnvDSakK2iHeqxndad2OmqaIEjcvK4x1P+/73OXZjYuMZl6
+P4xAevHXZ6ivqx+V+nJ0g9j9/PfFsNdn/PUT2QqcT5qcheWT9V490/ff9HPlZMPi3gaUhMXCa7n
WP6q689/+H0UF8BNhY4v1KoNjFm9vURGIzbL2qgBMpNZQa0jnpni4LKI9y85TgZnp8rSylPeNrgM
P+vHKihu4sB0l+OUOSxhm7miie53fuFFHmImdG2zqImLnY2JzDW1+8YrS8UfJ9OJtGafWSK8Ana0
byyHE8PpmUZqFblobB3Dfm13CAgxupUeRe0L7NdeEsNpWBkPeqzEpPHq4roH0mvW75Ue3ocA52j6
dPmoBDvHx2o9pZoRWiX4aeUHDWjKc+EosaDf5H1A+Hbf+HncokmWulQhRD4yOM/6zKbFqVvtFTbp
ad+hrWDfDIIw931NnJPKKbpUNbijFkhFlcnVTgRE0waKPtI1dRX4b7/DMISF/mkd0AZ70TSwQFX4
Ud0+yroFtFEsskDV4qbb/z9ouWCRIjHcZaX0Q5FJRFa9DjjOTtqMJ8NeQidcJPRalY9tWO/tGZPj
MRXEMr8x8V8mxyf58xaIUakEW2j97AGYDQFIv36CFAlhaOZKwtjpfRzKnSZ3a/VjPmIAGS5FuQe+
IwpB3WP7uQb3euz/cWKIE8V5E0yZxPpUFBBVn3P9vpyuZPpw2eze3YicCM6ToGIPLKIIbNNLLvny
XLiNLrhG3se2nAjOiyiYgI9IgQ0rPqN/+ZD7w9cwmNwaA8jy/o/7Gd8K41u1MxkBRG1C2NDdNeG9
lgpueNFqbC6utXNtHDPmp1jTsIb3OMiMTtMLGUoU5AJpgtPhKwihGkXaMMvg05UDs7xNJ4HxCBw8
33YdD4tdVnWGVI/WOGaMIS16TOZvRRdQOKPLmiZw8DbnIVQlLfqELI2nNIeseYyVw0wE/l0kgv3/
KmKJJqSuBqZpRD4o5E5RdtMfj35x+sVZv0rnRKvxUvN0QOwkdZAXqWeq95e3SnTsnN0nZAaDQW40
QLu5tsPHZhLsk+jYOaM3U63P+wx3ApH3Mv1Kqt4pVTD5aM89hsIvr0XkL/kWyK6cSNZJOBR9Zx3l
CMzbCIoVpz0URz10//jR8uZ8dL4ChqKhNWshO5/8OMlnWcTWfFnFMI3xVsWyIikAQg6XXEmZM887
27o3RK+I9xUpbhFcwKCP4IFT2J1t42BmYNLpDIoIE0KGX57mp8Y3j9mRka0kN6JCAdPf34d8uswF
zB0aRWJ5NFUPBDpon3JqUFIPDXXsMrisF6KN5NxBIpllVqSa6ulJFFit7dJY/2Am8uGymMuqjom4
t+cV1bokl+y2pgXoyumzpBqObNT7aNTATlOJAvP3fSLc0XH+IcWQC/iYIK/qwV2weDOYuqbUHYAI
1DjTbj6xdG12FoEtCaIgXeZcBi2KpqYl5AJ5GaOvuGUjX3/CMOOnAUAzsS8SuKknRGGLARvEuyxj
DZouuyFD43VEclX9Ed0cbhd+GDSBmmye30oOpyZqWVKlJ7gBJbuMpf1AtQ91lmnRcZ7D7GoZ9P4m
6hpZ4CA3HTC6UkDpBHDtd3kCIGkuhhV2eMYlCFNotV+Sv3HxKwmcC47LpZl19IqAAxr9S0YcfxkL
EZyZaBVc4FUURT6WSAZjEugEeN9CF2o7c0TvvMXrKvgUASrXbdNE3YgU1eiXH1CfGh3d02IXwR6S
6/EfA+gx6wLBL5ra4ZreNfQ0vRonTYGW3tT4oVWfltG/7C22d+z1+5z15rosVfWiq16j6EFpl16r
2+6/ieAMVasAjgkW38YjaDlJr2oRWtL7tCHbI1u1ZIBvMtY3zuNJslaH/dgiZjyg6dstPM1jvQz2
19DTvd5T3P4+RJcc9WwvPooyy5vPwJVwbgOHNqvMpmRenfFl7Lr9GCj+X9TduDVym9gPRMmWGmsM
cTV1yhO6AC6f0rY/XS2Es08DMGRhmNQN62fsXaNnk0tXbDQLfexZAEZC8aI2b8SVSM5cE62NjGJJ
Gy9rpx2V+i8J+JZLPRV01wiOiB8KCJs5N8MQYuSjEbAjYgkB8fC2aAf5SYAu7Q2gg1Ys6zH600MC
1ldMennaTzZdH3naw7+dmMYFTRQ8mXVWNLiRPjMudeNUEzd35xs2Qopk0gwwGIG3YDrwzvu9HhgP
5JpioqkHwS1WKPWOjZnxab5Be5elmc4Q36u1iL93885dyWPea/W8mZay1QrJUjDuRR1SfyEawUD8
Q2WLyDi2Y/aVJM6H0KqY5hLjvzDj9Lbf5bs2qA+lh7SflwksbVvriaqB1AEJU/4JqlV44FY51ERT
PiB68ppBd+LWEjw+Nx07aof/k8JtXaIXgywnUA6bxp0roe3Q02ujE4QNorVw25ZVqTKHA0zLJMDQ
QJmhjpEfAK7TZVUXLYZzsrFiVNYYIzqR5zuzvg910Zm8r6q9+NfX7eL8a2zVVGtSpLExL3eDGQM/
9SxveiyuAAH/ofAb2G/oktwRdcaLNpDzutJIjLRroXdDc+76a236SEUPuPddmdzaODdbNWmlGDnW
xnLn+RGTSc5y7A8yKIgvH9NvrMgmpooJRwzYcm/FRtOoGVY5s6LuUN3EyDSXJyBnOtLh7+7dV1Gc
8+uk0pi1BqL+c+rkMKMOLwsRObY93qsY7a0H0meQlydqAgVPPuazR9VAiR27e5aKnSacKdh2d6/C
OJuVtBAsQAttvEYnTht/NxbJyYFfq4rOaftGfBXEmW1eVvpi5CW0Lphd2V8O0bWMGvyyV28HpMXQ
srH4g6961U5PXRHQwrbKvwrnjHkOyxS89/AZM6kcSk03NQenJl8EurjtM17FcBbd5sbYhSbyFgBn
vpufW/SS2b7xZUGPAVq4g/hOVDsSrYsz5UiSM8POcyRiCkt1lD5bcIZWCMgkW0Tbs52TtV8Xx5m0
WeYKDUdof3GSfw4HBd2amKaxUeODpwIf7eW9FOilKb81goLmGm1DbGWZX9XLjV6fynZ0pGl/WYzg
xPjJJ0kuFjOJcTFO8S7qbkbl6799n3MZ6lLI5mxjGV1i7dqp3yd15/+bCM5dNGpq9EmEXLlaXNP+
ptX/FDfxxZX/OneT8xBAYWsi9AJDqdMvo4ozWL50opZ60WlzzgGeHfWlAbqFzJFXGUiK5bM/NR/T
5NO/bRbnCBKtD3VbwmIaczdhdioXoUKJVsK5gLkdh9iiBaxEu01Ju1M66WT39T5Ma+/yUtiX3gfG
r+fC2b6cES1PRjjUpAQ/SPyQW/u++lgUV5SImoxFtm9yti/Vk0Qstm3GDaOnL3eGrxwZHw+bkRLF
J795XP9aGV+lrgekJpQUGm0rTnUwUQQK73S3xoBCCziLBf25eGbcAzQ4MFAPFD04BD6VL18neTK0
QwHpZvNg0rMkPUb14+Wj205gvvpSi3MLs4m+rbmxak+7Qd8kytTL43BFTq2XXQOrAwVqy83OIj6U
l16PCxrDV6lBbyRFSoyVDUH1UJ3C3Uuz80HHk1EBNFuIgVNAqr+QiYOjjDji0EakSBbnTGZqGmk/
4Cdo1qGM7mN3UBxTP2ja89BnTm18qZPTkPSuJYCBEQrmPEyihf0QtxDMEFLR5+XRj/qh9arrMsh2
xsPl82WruLTRnJfRJL2mZISwrDr0c9BngsZroYVwXiadykQdGgiobCd7kO7Z+E6Krjz2L91JHxd3
eLbugcCB0ejoXlT++U3W4dVAOddTK6NkDSaCRvkIykWGI8jQDrLn5hkpr4CBBV3ez82nkiljiBfj
auCl4DFMOjUpG4X5H9ZSUh1eOrQxi6reqACvUlzNzyG13IvApLbOcSWWz+LkU9cr4wJnXgKBVKHR
SY+J4Pbe8jZrEdzzpTL7vGpD3HzxFJiW6Q4jEGASQTAlWgfnbmpZnUdbwfap8eem/aqqHwXnIxLA
xSDa2FAtmTIk8m4mDCa3oOJ2pGvLoyWwJUENAdQ2ED5fFrr1oFjvHPtNq0SNPTXRWEamgtjXDpe7
uW2HByvU2o/tNPZgckV/9l6KZ5TYq2GMv0lpXYfO5Z+wsWw0EmugzjEYARlfpyQaaEXkCBnSpflM
88gjufKPEriTK8M5VBtMr3lDaeyokd2Qtr67vIitawGrICCawcAXw0HlNtJqMIpPMXRKvgwem4CJ
hx2bxwqfGOuetGtvKz9DKbk+ZdfjIfeQVhRMVG7vIyZ60UsP/AGNc2fGYNSREeEXzOUVtc/2cLi8
xA1VwQpfv8/5K322LLACmbJXWCxJOX7N4xysY3OxZ2h4dKyfx3xwW0tEgrdVY34jmNvaQgOHb0fx
7kw+jX5WOV/QXxyB7aZDC3976D4wd2miq6lye8HDZsOvrCXr3PuJljL6WlQ08o/SY61cLdpDbQWX
d3XrGngjg/Ndchy1E0A20TstBUNxrkGAHu10ySu+pfaxM5Ggu9PbO1U6L8ODQPRWmL02frb8lfFH
VCa5zK7z6Rsrw6Y37VnycZxAQ2CwO4DPddtHUI4IxDI/xl/sa7HcxV73qdlVOi4+4x7thaVD8MJP
dq3tLD9Vj6LVVf1wWeKGZRhrgZxlLOggsacEN5AZ7Ubr06g9X/7++1l6vO7WAjjTMBtl6YEwyAoI
FhAXFCfywwcGz6j4bnEnYpDdUhmGPYlxcySi1XegzqM9IrSXJtUb7yZMtdC9tk92SclKFgyC8ixK
kGylB98I5E6sqUPcBileSQxveTigSBeY/hxovrgst3FW8DGWbr6UT1WeSXxRIzAnojDohTOKBYW+
XDca9S+f14ZZv5HBLQdY1dPYpHg4LLXmLtp4NtLJp9q4+2MxmGs3NBQ2MaELfO+35qUNpYSGbrkG
9Ux6N1D9aeqbc9lK3y+L2bDiN2K42y2OgfKEMm3tpdqngZy75pTNe2sSJDC2WoPfiOGik7KzlQjB
ZQ2gg7p00so4JzUNZLv/Yi3qvi7LXRdlP0Dkc6c2toeerSBHF62e1g6ct5vNQ2BOi5NMydkoNWei
nYh3eytd/uYXMtVaubOhksaxJRNUhx4mvAOjs4omLr0/VsVV19+CjqBcFkFQKNwWzoeWShRXzQRd
Sg/5B/YsUrz6Lg0Ab+EYR2t0QNfqjF7ktrEztsLZL+a5OFf6ZsmcJjO3ZrQS5lPbTPEp8tqxYqI5
7ntonu1SxDwkUjTOjZbpUFKa5oq3GKM7VVJgUdLjhPu7yDY/XlbqDRN9cytySr0oSoL2bE324lBy
bW0MSo26yyz/4wXPKXXe2E3Ymixmovdkciv5icwiwxEthVPLRM3MojXn2ssNhxEbxW5XODG6mJ36
G8PkGQ/Wvtj9OeyQBgCx13BN5xSzKIDd1AFt2ssS4BxFewb3JX8fA3rLcMJVQWpgSxHX0jhFLNTU
isiIGK2vKDrxTi142JI4dezquxr+OekztzZOE/NCzkwLKRAktUY/fmDw1lT3QPe2/AydEuhGLcBs
hCm1rWvwzZZy1zyD4e/Him3pgV6jtr1vrjp2yX9S96KK3MY1+EYUF/NqgxapBWCtPZDVZtmx7wWP
ha1UzloAP1hZDQb4G9mMKttCNpmTfCSnzrePLAkw/0VH9Rtp3FUYdlOa2BUOzE5P43hEu7PUC54n
AjPjxyuJRsse6KGApjC/xZLfAeStuPsnp8TDFzVjSmupYauwME7ZZ14DByVJokTNlp9d2ZLBOYzB
nMOZyhDTm7lrUTx5qJPY1BkrITDgRij+5lw4J6HVtOpmUsP/HdOH5qD6NSa09Jv0Wg+QbtiLssIC
rTY4LzG34VgbJfI0RjafkOAPKiUXdYSI9IDzDVZqJVYBwCEvbm7actjRKegyER6AwN0ZnCegpJs7
y8ARWZR6U/7dRm2yGjHk7emdiGt+63Xx5pA4X6CiwTqLCBP2sQT4dr8rXb0ApH6pvgBTokUpSL5e
1nSReyDcy7dQUEjqeliTfu59xpzR7eVD95KFEkOYbz1o1ivk2w+SNo/ymvlz8oXgIei2eGBQN50d
gC1rGGJvv4qyrwItIVx8kY1VbC4tJErNcdJOYVo6INUQbKLAkAkXXWSmNJaYWED6AHFhfNJ/qnez
ax2LG8mnmSvj7eEDkqx2RMNYAjMjnAOxpE6p6hiHF0XDAe/7g52K2NRF+8c5jkie7EGfIKKJP0pg
1Y5AFTr/eY8SsC6Bhkc0gJIBNu5tPN93clclrMtwIAvamzWHmGhJjyNRCM/Omg+iV3Je3hWrd4PU
tWYdm039ckwvWXEvOuOGAneR7SmCi3dz414X9RJjrISNcmF0oQEXSNWnzDpL5XcpE8Rim2q3EsHp
NiKjgXQ2gAaIrKGt3qInPYyDUgVuGI1FqKRbVYX1Kb3Y9mpBg0WTRLIw+8+UvAA3hZf41lP1lXVQ
0tsSjAfVC9VILjuXzUu0k5yWpxVt2MR07dUKkMISp0KDbSJJ/yiFU/Su7e3UTCBlqm4yUIrU38ZI
BEnKFPmSAnLXopTUeRg2AAqzlVOb36IAndF7Q8bZxfeK/WOWv17euU3/YJmyjSZD2wIf5FvDkoiE
RvgZiYnePkXDQ2cK21zY/fd+Ra8SuPtRksOm0jtV/q+52s3u89RLvoSe/ZENlzRu8cP04pPkSZUj
/1UAsFod5zYSuqiSVAFQyZY9o3cmzRvUp3/aQL62vqgy7RWbIa6oT1OeOJYIBXf7qfG6CL5+vigY
AFeqoUZTd+9bR2XfXTVofi6OhXAObduOfp0VX0YvQhAQjjJiwFaXvY6Sq7YvdpHR7S/v2XYYs1oS
dxv2SmY3poRNm26mAB1P6OimZ/mg3f03khr6Ihw0gZrzZfJiNiWSUAba0VqB0ZKzNYpGGER7x3mH
sSj7ubCwd3Z7yIrDlB0jQ1Cm3kxrqTbqtZam4zLkH/KTqSnKojZocdBQ49APhnmvyCdNz12MGDkz
PVeFH1HBU2fTJa2Eci5pSDFmq6XQv/+mI+hO27Ex9VakFJuB9EoO54oiYmRdm2ED+8q1DOcLw1yP
A/22AdrArvTyw3XlMPh/Ufy3ha9grneV81CJRKIwKyFY/TIFw6n8wKr+lhenLuZA3Pgq8yWvFPjd
TW1ZLZbzTDZqCHGXM5lRQPrSWepPtP5juFiWG3kVwj/sC4xBjo0EdZHG+1kN8ui51A+XTXkzwFiJ
4F7zCSGTPhOCm1eLQBG4V8MfCom8RUSPKlAO/klfqvJcqn2HBh+tNXypDefyLlfqXj8WqPg7XaKf
l6kpBJPsglPiX/mF2kcloH1kT50Nd6mSayCfelKbCfKCIjFc+JKnvV7XqYlNlMsz6t+OVpLzPOTe
5bPadIKrs+I8VKUMA2NZgdc1s8BOZ3eujd1lEaKVcL6iyTKSqQOOaSz9ev7c5kEaiYqGomVwfqIu
VL2cdVweZXJW4w+aCF5gW6U1GzCtCmAK+SgWzQHgMmdvAMu6TuefmN5z5PHWlgSWw7zKu7gIyGn/
E8MdOgZI+qFuFOiWdEuHR6W9T9vrHGXs6oGEpX/5XLYf8Stp3Nm3cpNNUY+zl1CRRIpv2APlabke
X4DvbEMYSWwf0uvqOEWQxyarZfRueqHykKEhThbMg/3Gab8K4LSgxXSvOmrQgtlFEhaUrwCfuwU0
zVHaGW61CwGUJKx9skzHpSPjLgo9m+M8y1kVL5v8SK1lp6bKrmunLzEYUSsJJO60PaLydNT7WBW8
PkQ7yt0Yapagijii6EbrzIHfPxThXyU1X5XkpUtu9X6rKyopfQL0zAV9RhQzhJLhZORvXr0rIdyN
oepmKlkdwokEYUslmS4Gmg906AQv3+0L45d+8DhdUUONbkqgHzq5Mu2nXnNG/UdkPS3f/82yVC6W
bUG9NCclBFlASGLzFxECJFbmo56Y0UGgBC/kJ6sTKomW0kjCCSmJ5chF5fSqKAUiEsF5im6QliJU
ICKkDgZLfsYgvxuugBocg0hz+MRo/URzQNu3xutZcc5i6SZJSYHP5ZW2zNLbn+moAFlhEqiEwLHz
1FxWmAOsK4IPVPNjZT/GpmvlV6oIrW87C7JScM5LVE2eUX1gT/jCoRa8k+6O5xRu3jGudaf71NyR
GzVgiArCbhBmOxccFN/WOaddoVchzg6hZHPod5GvfWhitJx1AAAXtdKI7hS+m1OeFnRc18iH6LvZ
r6D5QI5jDeWsF6R91ASGJlASfjLXiEg6LCOURA/RpTSYpzoC0HNMg3+zZ34iVy/6vqhmHN9LsZRx
I9k+JP13U4auKAm4/RZ+VRd+Hnesow6ZYWhlfMo01wJqSnQcDZc1j9ugDmg+iFG6t7cSrLyyivBG
5TMKk1xpfQ86Bs+yP6ed7jbpGYyl3uWN3PYjr0JU6OraVeW2ZkUq7qusOKvhB2IIWduYZ32v7a8S
OM875qasEwuBWnZgjUgTBn0VQHRhFgVppRmQeD7qMJcX9ZsX+KtMturVquxeb2goQWZx0oJ+J/nh
vj4wW44Fb33R9nFuuGKD6JkEGo7CoDdq2wVTUQueHSxiuLR/nNulWW0WMds/fcdKSYzal3kK4cOe
nfQlOVyo1hlZJNkJLGoIwp3mgfToXKdALsTQgl/tBkN0g4n0gnPAUdoBxK+CPMOh6KY/JvssMCIH
dRZ60APyaKWuaBRk+2p5VQsuOIsyuSBxu7AScIGwSQvs1nQS5R6TwYJDE9guDxXXpURJChWLq4sW
T17U/cgUkEoXuEGRGC5KC+c0qSOWUW8W25Pj4ajLsVeHhqCuI9Bym3MSdVSrpaEhos7MZTeOC8Ch
llrUDSZaC+cnJqvMk75jEY38YIEBvcmcPL+77BhEMji/EPW63lSGIXvjovm6pByK5Wmxrf2/SWG/
YuV9ZHSuWikjxAg70y2G2ZnDc1sIHqYCXbY5t2AXZa7TEKgDSqk4upQ4mnbXKguCJcFqRIfP+YVI
q5EEk3Eu5XJsJ5CICExF4N9szg/UOTqPpAHKJatHmlOsJXb6MHGo5plD6s7WsVSfLx/Q1t5pMriM
QLlqKAD4fntARjPDqWoaXoiV6qhZ5eUquv7IjZ43/mVJW++blSQ+tweQ2yI1KLqCpF4iTkWHU6qA
MlVJrvp6Rh05N+4vC9w6rbVAziP0SwIs+x69a2WxU/SbthBceNsLMk0ZzczIb/OIqOWQpN3y0vyu
4YiMMBik2tEUjBc0hoMyqeAm3z6pV3G8lkdyZcc5Epdzl7mx2nlRZ4CZd3QaIXku0zP+/kMm9tfK
OD3PzWFImgyiZOWumYHZO1WOMdym43NpZE6BdPflk9ryRWt5nN7HtC7keo4brwqPVrrr0f1Z15Ng
/zYjobUUTtXbRMEAUI6SvHxEZ8HHHDMYc0CC/KYVJGG3Fe/X9vE3nq23uT2aIcu69O1OLzDwbUiN
CKZms/FktR4eIjXCFAKo0FnTmO2Q3eIBZDl2skf1W/wzvS78YpeLRvJFC+Muv7GwwU7HdjAm3VWk
Dye1qIPLqiASwV19o2R3EWFNra2Ru1NzH1PRvokksP9fXUmVHheJQrBtRXrKURtSBG5BYKc2d+UN
ejg0i44SbqUmjt3cmZHhNPVXQxX1fgishr/2FqAxRHKKhcg1ddBA7qbLjUJE5fBNKXBvKhtxswwe
OAidLXGmsuXEYeaUgDprFUc4zrq5Zysh/JmMcT21bCmS+r1vvky54uqN4kzEEoQKm55tJYg7nJKQ
RZ0WvF2L5dYMD4DF3/d5oLY/qvgerz+By9lUtZU0zmWzvmJQ7IH90EwNJ86vx06QmhTtG+eoCSkL
CjR3ZG5Aj1WDiHBqM6dD1y39+hdmuVoJ56ENzW4nWk4I4s3ortBgOZJwVI6Z9rtbZyWD88+T3hC7
0zCN0HkA9N8T8Is0VzroCBV0mqHJXOClt/3nL3mEx7C15tKIpgG6kLV+daiC6AhxxB+D/pD6iZf+
EDGnb5YANNRoIAvDojbfKjhXfYwmX9gSY21ndDeZZ3+QD/3/kXZlvZHbzPYXCRC1UXzV0pu3Gdvj
8eRFyGza952//h45uLGara+JcQIkATKIqossFou1nLOzHHpaCD4Dd95/YONWIgWXnQ9oKW1ViGTa
bW7cp43kPbS9iisBgsOO2lbRqw5Hd3TJrgCrLbhYU9Dcuc1vY5fvlGkvq2pseiQD2JSUmQT/Es6w
TZMiCQr053CgLxWPKb+fh5frq7YpwtR0Cio/jcJpnt8RaYJuvXlJKecgw9aMwonV8RHQ7RITlIgR
IW6SnGsVq3B8ww783vFhwJDRFL3+J11EgJvc1Eo21UhrKbX6tSDhbtAx4ltxiZhNX/e+ZFQwtDTF
e3uqIKYI9xkIiKro13/TQzC0JG9N3c6RRwBFOdU7R8f0ZRLL6Jk31bCYaZrUIAyw/Oc7z1iWmiWi
Uc/Uu3s7UV3wKkteeZu7/i5CbNlEkSer4glZLKu6LWbPDHeJKjGszafJSoTw9Bl5H/elvkRR6oCc
ftns86x9oNN8LChIWYaQSARuXkQrgcLuY86rBQc0x5Q63wV9eq8UT0kVAlhbVqyQLZ5gBfnIYnBR
Jao3qb9ybZ+2pUM1ic/cbGBDd+H/G8FbBnwVIkYxMqYUcCGo+LV+x6tjmWro9dOf7Ig/EUV3K8u8
G0LVnRPrZ4Jq4HVL336prOQvi7CSXyWplWG6ufbIvAuV1wINnKGxi/RTOYAoVe29JI7d0ZKIlS2t
EK2ENsPQJ2ibvDy6q4cD5lw0GXPAZgVmvbJCwKJXdZobHBGR/tADhAVl/a+5u/CI4I7fmYV7fSFl
VilELcQ0wFAJ6FAvtpI9SL1bJzesv61ad8Ab5F2XJVVN8BxD2dKMcyxf56HerfnkQH39M0CzEL0o
nuwSlJxwsfI9z+gmALwixoBtMK33zzW5BwGOo09HwChIlnHjjrdMFUzXhrpAhIMr/Nwe21nNlaHM
Yn8h6TNvyU3u/sD0JHeBsniTud2fN8ycyxMOeYoh6nZo8tgP2/qh1lCKTKjEYV0aO0QYuOEtk2mm
bQu71er6TCq0KPjRmIBGOfYyYOgRQv+4gruIMcE4bAJfQzMFey9iO5gw5wo+ek7ceLSdeAwTl6SK
q9uKrKn80tzPhQnmHvGw4XnTxr5ePBf2cTAflCJxOJe4x8sr8lyMsHRjSUCHxqFTx6LS43yodmyM
B4mU7Q36d+XEIZ6xY2YYjVCmpk9FsQvpSx/srh/ZbRFMM2zTUMF0vfz5ys1GrKfp0CaxX7afAutF
Kfd5+gHs9mW13oUIXpVGE41KliQ+xo49DdNB2UO8N8CnWXrs258naCAMGC62YRJDZeJjfY5sXvQk
iHyFhk5n6D4fqCzgv+wpOpexmMdq1aYMdDaBhcOpgTWA7EpSssfInMkxjwMlc80AvRDO2ABkz1H1
wL4pg2l4QVdi8XR99zbMkGkWgTsyLIMAteb8d6QBtxSALQDqUo+euZodwmjonP8mQzi+I4a7krQM
Aq8049sWIJEIrL5fF7FxaM/UEA6t1YJqXQmtwNNV7bUY6q/gbXZnRXsI+g/UlYBYjzS/DRAtW71A
yk2MOu8QBEJWh0ac5CVmyBrIgM83TtWZEOGyMIENBqgpFWtWRnsSRZ4RAYpFm/84WoEuFM8/XEzg
NmTC1pgaYC/zXgu82GaHoe2/VZi9izT2eH17Nq2M2gxQJfjL0gVrLwGt2Rc6lozOxLH7uziQdQVs
rtdKguCFmiAxJwy7YL4k/0ar01gf2Z+zeyxr9a6EcFSWUDJSixEYzNoPTvdgucpHcCarT1Ypw+Ta
1AZEk5aN1DRwQ4Sre+Ih5Yo5BF6i1scp71Hxs9BiY02z5GjKBAkbM6aUVyqFTnbyZKT3sZk4hYya
UyZD2Jo61JOZVUbgpbP5MDL1EKr5F5pXkgfhYqrnia+FSOJ9zYTtqYxGHfuOB140Yvt/cP67AMBI
33wui2R33ZwXb3JNlHBq7CopOqCmBeh3L9zupwGgOYbscRidKDkqTFbI3nRuK80E5xY0Vl9MFjTL
gshVQzCwxJPTJs+zKQMo3TinZzefsFVKNZdqDSoJv+EAbUGzqc0tSQfvhjJnIoRtqmvb0u3ARriA
uW+7wVb1jl3fmaYM8m3D7CAIz0/LwP2GgYjzmw15iaRQGxb5af6zLDFCD7AwJjGE7ZgeE00gbl9u
UCocVNqOacmjMvbxXLHd6rl1MProhUcdTS4AYpJzOW9LZKphg4N2gcwTkhJGQoJA43PsW5977kZu
gQa8GGBdGO0EdBZ6T2VvpE2bWAkUbqIoHWlqzkXsI8q709l80kJZG83mVq1ECKs4cI1lOLowu3E6
WZQfJyO6G7Tk8/Vju+y4cGzBMvO+dIKz69tBHVI0hfgxVd2G/ZisJW3UqF9sAMUGu85uvesCN1wS
ulhUlRrYKd24eB4FWabBeUf+3P/dpvfVtCuI0xUvFn+5Lmhrj1aCxFpp282Yg00gyOqTvQb6JAAB
SnTZ2iMoYRLECgaxxTdYOoKjekwhIiCDk8DqdO4MsrrlhmPFgr0LETxdxme8krkR+bXefi7DwOm0
3MtU874vgaNrc8WdmOxtsbl2RLehE56XF+WEXDHmhOVT5GdKuk+Myo3s5CNrtxIhHCGNpbxIZqhF
iude9VXtp2FLLvINLWyLUrCoMEIQ6AhHKMiKcexqXEkKmC6Kak9bid/e2H/bJqaKZL6FQpU4E2Xp
EUaxMoQkYXLU6r/T+nlK/9yKz4J4QYfE1Kg5tizwgqD7kqTKnToosv6PDTXOZCzruHp36eBjmylD
wEsU4ATNpznO0Lsly3/LpCx/vpISR7StjDxWPI2/RmRf1/4kw/pc7knBmSHcMW2kX2yiYtvPRSAO
4s3cIOBNxhsUWRy4Ts8mL3RqPvJEeBckllfaqWgVABEhstZuo/w5m/02/XbdfUl0EYsrANhsMKeL
TSkbIJJHxxBV/nS0XSpjt944JVg0pBFUzTRsKgKkznreJHkHXcYCTVqknnp3Rmule12djVGAJRR9
FyO4MVsPR2SBJ3CY7dlrhNFVL72LP0do7e5fgf3u8l8DgAo8zF/JMN83DW8lWbCKoDED0ORCQaIb
d11tPMe1fVcoxReJhovHurA+HCRqaZpNASV9bn2KmuhRouBBh8Rg7lA7daKm9ytD91QaHzlGoGO0
XPa0fErRDVka/T5Rctlg46ayqx+xmNXqlPG+scy4Xh7iYD7Rg5uk+znOPySabiRqmLYSIsT6fLJG
22JwrCYfQsdMmwMdUzcNid832a5W9L+rKnlQje4mD9A6cF36pr2uhAuGpBA+xLlGIHyKjgHtfKst
D9dFbC+ihUS3thwKKuykCuqTZB6aJdGQOCSvnc56jarH60K29XgXIuxUPXSUYpAtwBz+bRA37tRy
yUq9zWdcWuS7CGGfOqsCJsNiDK0/+8ELBxB/AnQu/CO/Q2eh5ZaT0wGsTfmLv9i7FKG5eSyfzL0O
9oXhrj6aC+8a/jP1ZYPmyyZd+2XCJvZRQpO4hHdrm8RR1cdEhx3V3wwSuTZ9SPmv62u9EXTCYN8X
QnAB7dQC0TDHQgzagC5Aa7ZdraE/x7z9xsfsfjBo5l2XuLW7yKsBshXxAcxIkKiFYGYBDeCS3VG+
9mW3a2cqu1G3FnElQyz3Gk3AurRp4VKL0nAVK8EUF2kBCFSr0460lgJmpwbAyaqqSLTbOiA6KDwB
qLt0b4lIH1U50b42sH1B8z3s/mrUfVq9fmAB8X3whBKUh8T2YbQVxJRW2DISFTfgodlZRfv7uohN
Ld5FiH3DaqlYc2xDhGJ9j4E+2Vo/yuD5AzLA5kuZbWmXZZq66dIsZrADswtdgmRiN1M/MkJJa+BG
Ydli+kqOcKASJUsrk0EXdAjGPpiHDqVGuGMl00tN8+9U0RzM7NZOlmE+x54OYMdNJUaxafJ49BPz
redbExzawKpEHZYwMs3K/ZwG7mBr/vXVlIkQHJqhD2kzaVjNgPXoOimfWk06OCiTIayk0saKHtrw
y8FdeOgAsQruVX5PMX+GUp6bA51HDruxRPGiO9QXkHyCuPWyumKYIZlR6UHogMHZ7Bs4DvxUcZYR
HYBtVQ6eLh/aq3eByyKswoQRSIo5MyEQr0unHk7t+HJ9p7ZyMgy52iUcMnU0Uwk5mTIK2kYrkaCr
/dnVd63bosHAr/wFv6QzgUMqu1IW87pYw5XAJTxbqVRrZjtOehd4vTJUjmKHu8LWdyQbX/ti/Pu6
dps2spIlvMqWsYIi1OB5o2Yc71gTNwfCW9kTWSZF2CRFZVQxUkQ6upId+oB4o/38AT2oSTBvjIwM
E2N/ZqXhRAYEcsOg7AqQgVeTDO5v6+pFt9u/IoTjVE1grQ5M2EGak0ObTA5GGwbHiMlLnjenPJSR
EyzfuzADilzM0meFFNPi9FdmQGlZgdIF8oxZecbsxGuuq6BiUHfdYN7YNCgco5DVrTc6NOB9AVRj
mgbqX0QEI4r0puVhB9vrPLJ7mxLH6PvkarvMH29kKFibZrESJvjZskvSObewaRGYZGeSeKFRy0qx
mw5pJUNwtEoMPvoU1VgvvJ9uMa2tOhMwuzMH5NPPRerI4bZkSglm0s4FtUE6BK9LbC+gkT8Vf94T
uWwSI4ygqAtXKxzaiSVlGC0v0ECdd3PLbw1dv0lsGe7LpgGuxAintkbKEfz2SArZpfU69qOfV4Bb
NSd/ynrUrSZf7z4wVnqummD0AN81bGXEduUvE/pkk2BX7plr7uNvRYZxDRkU7/Zmva+kYIE1WPtK
asH95ab+PbXUL0pJJTf99v2xWkbBAg3as6BjWMYKqWL9WGVftPmZjT/m9qgNz0p24tHPPN/V82Es
j9e9olS2YIxM6+NoqrGc5AEICdxdOo+7zhkwT922XrmTg2hvXl4rbYXngm5zkxQzJNbl7yGlmDf8
rXPbSZTDddUkOyc2d8VW3SEZAUeFEbPHIoz2cGi/rotYbO3CAb+rogkX/9hWRVsyiJjo7zT5ZNBD
2hD3uoz/4XD/tUCxb2wK52FKMpzl5NgcG8XLvHwfHCzHetV9bdjJUDk2SPUsPELQyUN1uA8kfc9v
lbJMB0vRYfHpyzw7o2+55k2AWXcUmUBVmLvpJw2QnnKwvg2Wn3PBQlRjTJNukBCG0aHV0BnwzBs/
BXvLDU/az65541AADZu1t8CMPbmd5cp8y5bFrDUXvOY89L2lmj3OYVLvKdpGzbaXnPUt41+LEDzm
pKrVEC6l45T0LgcZdt0+GEXhc2nuaPOZtBa1GO8qOsBMKGU1h91gLhXFp13iMWQCfHCj7xTPkGR4
tm4CNDYurFOIgTXxCdt0RZKEHVxYqny1tEM631XhI29H154nR4tlpJ3bO8UMNGfBSFHfPdfN0Ms8
qEESDGL0F4N1mNZ5vn7qtk62QTSmLwE92GiExWu6saNhsNzRxScDEx/daZINlchEiDcLHYLR1PCM
1YO7Mt3H9pe5l0w2yUSIy5SFwVTOWKayBS90io6ysnKD4df1tdq0aTCfoW6CEWiQzJ5vBtGbPmqD
Bg5q3gXJ7yzGEEu6r2TIaVvKoNKOLVdtUJyJEyvFHBX5MGFLEpv7SVMehkYB+azsNt7SZi1G2Ba9
Bw9SlmJbrCpyKPlutw8IeJ0m/nl91bZMGLPBBpAaLeTr9EXd1fGcxiqgA8GqmeVDpKLDNI0lOdHt
BXuXIGiCuCUc8gnujM/3rfFVnW7krejbq/UuQ9j71upzNkTLQdyHB/o9wovUqXbDgQLNcG87xFcP
mE/niadI2n02lcPaGQagDXE+BcEladDes8RlvHuNi7/17FQZX6/vkEyEEBoV0dTSKoHBaeHrHDRO
Ud4EZia53jfNYKWHEA1VnNoK7h1EKc0diveBLXneSL4vdgBrBfhFrcUIaHMohl0pI97c/D4cvq3a
yPtdJH9HBgAvc4mybIbXWWu7GHT1ru/Dpo29ixBzv2mUNQCyhghTbZygdHn0UJffEinn9NYdBjXQ
cYe+GvwtnMiABozzIEFgqg/OqN+P2UFLWn/IbgY2Odmfz+sDenslTjiec50ojZ2kuGKqm9muXc0+
mO0HepnPhAjHxO5CbsaYxPFIf0rpAfHi9b1Z/n8xAkaftG0tnbAGbstzLzYEZWFl07Jm6amkt0r9
OVV+6oDdM7tB4s62LG0tavnzlcPMDEDDzRpEGeRzTHYzl6iyddzX3xe2fxjqsI04vl8GnwZ6p9Yj
qgsyvpVLW6Yq2m0tA/3lKNOIveUdKwJDKRchIXEZKNKyqX42Gr4DHZ4kcbclCu3rOtpC0NgCNr3z
9UrUTgvUOAq8uboPytuMuXN/TEdZd+LltuC2JJaGvBogTgyxIS0KbC2IkxgtxOWN2d2HstnYTTUI
Po5GPkowKX+uRqXxsJ8mfH/CzAevZgeTT7saFG+aLiksbErSgKUNbYh6AYpvp5M9ZGOBGslkOmX9
1zh/zebn+s/DJSwYwhfUWtkyNCHsS0EDkBt2MIFE+x3Mz60ZODW/Gftf10/mpjbYEMLMpTlRfMaF
2WyHaH7HyTTsCu0U5Ftn0PpQJhgr1YNulCQSll997gigFZLgGPcj6EISHQGmg8o6TCpUOfkhDZ+G
5BgPkmh209IwZAIvAzEX7XRBnrJKG8vltX20AbpKd9dXTPJ9sYuO8THtNTtEp4v6SQOlnaw+tvl9
ulyUKLXjsSRs/NgORRrT5aQUeLGEr/nHziK6tGDE6MxATu/8rBSpHafRsudDe4yTG3WQDGJtbvLq
+4uGKxdc9Og+JTm+r5iR0zSda1atg98h8fQyMcJC0TzLxiDFQlV9fsjAH5eigWqQBfobD2SYrG0j
mU3gvS7m0y09i7uIQJupdxb22+DI0NP4hjof+abEeDd1YsQG7zqj1BTLD3bRARtUYczjSucDUdhJ
0A1QF7Ji10Y+D0oxtCQjhsHBFzuSQxahuxWDPh5/AhXtST8syWzMKDjc79xYOkF5GTOdixMsIjG6
QesKiIsT7Ubj1peEg5C5C300vj7pGR5oge5dP6YykYJ1AM88L1NUeDzdALqfjkZ1hon8+wXRsM8e
AuSsrsvb3rn3FV0c7croWTsiHQSGFG8cvkxj4mCCmMi6Ky/DKNzPqobKEToANExinctQG0D74V5j
Xo6ehjY/qYCwRFdiV+x6LnnVbFrIWpZ2Lqsbp7DVh2xe0GLJTvOrp9CvQc7iqguXtptNTvTlz1cQ
vfgoUiHgWYq+5xJ5kwOedi6Zh6fOPp5B7AByAhsgudfFbGQul1X8V474UAAmUdoYvTItGK5kBwxX
h3/tnPA2A4QxcRu09yR/fZZF2Bv52UUqNk5lFkoTIpcORvfAF4AWduBOjn5/D06TPeC9Xtpj4yqe
+nhdxy1jXAsT3qRA0OjatoWwiqVHzR4fwkI5qmb1+boYqVLClimY3B+DyGYA78S7/hB5g9Pv2Btz
T+zVh+vSJEqJLTbAG+d5zHVQbQGAnAPzrY7+pjIqia3bd7VyYjxErLFoeYljXAKuUcuaY0WkU53L
0RGDoLUM4WiN4MzJLHQ3ePVvAEr5oAc9LBq5qpf42V6RxCuyZRNu+2QEiBgLoJEVjE5FHEUZnGj6
QFCM+9Ewltw8pWK0Oqhxgyk17E0NnsOiZTeFOT8iNeroVvn7A2aAjhob8MSY2XlzXCtHqy3EkHYE
J6jZ9+NwV1g3dfyRJSNwQjb+MgzRCLIgLiqbwkPUVo4RkB59UJZTy4pqmxuzkiKYQVuPCWuKfPYA
U931OxQRTGV/fa02rXklQtj7tiV0tspwRvVMvdOK1g0mLskcbbQxw7GtZAh3Oy+asYp7gKtgKILj
omhem2OxmwCM3X8b3EbxiZu9NQpJaSuWX39xjlaSlwVeWQKow8ZQz7CAi/cBbOfX8ov1CewiC4t2
4TS/ZMnEt36tawKFOz6bGIq86Jr0NBSQe3/y6G7yiEec5IEfAQV+b963Hnezx9CtQDPxhfuZH9xr
Nx8K39ZrvgQKK81rrk5arrMJ3VF2A/wL/RD6xqfoZfBDt/scP8gEbtoR0s+YdkcvFqDpzuWh4Z42
pYkYGHDdXflzYL+u2+nmUcBDhKqwJaTUBH0SRNhGD3fh5cNjmaTIqHwj/bfrMpa76GLzAPmNtAqF
59CEO1FDX6quKgpIiwv2kNvIOxfqp1wtjjOytZGq3MxE2xeKDMd2UzUEUstbXmPoKDpfuqpEX30+
zXBXQfZXRcxPbRPt6k5G5bmY3oV2JrI4aKq07Itxc1AXlGkEyFmvooAoNYLMR0/4gdntTawRWay7
+SYyV9IE19Unk1kVBWEe4FEXOLdoh4bo2ZnweGj2MtU2jW8lTFhBfelfqpZgRjf/jrKvpswwZN8X
HFimBE04meXsjdMBCYky+8jduPr94uGx2ioILBUW0DwCe6yJHyLwgMgy+NthrUkJLkUVWQNxkjWc
aNI1STABHA5YVD6wcY7tPnetn+xL70WH4Uvg176s82rb+79LFWkezJozJZshtfFmP+dOsIc1eKDa
oe7kEz/1wh3KcD6Q0P4cuAa+AlUDhPIUd7QISqCji3isKSQb9IYnh152PW+/gFYCBIdhI0cDzJJ4
uV7AinULXBS/uhkAE09PzT7bGx/Imqz1EWLpMevHPG1wV9sddRrFHYEB2v45DMt60YC5du6NsjYu
R9ueEAzGx0RzrfmTUUtijk1P9O+y4cFzLmJq2tYO656hI9lX0tuMJI4N1t8pko2hSzaIqYIXUrna
pW2F6xigvPH9gvfSYzDlEAX+YvDVfvwayyDR3tqBLvwsCrKmbSwdoiLmwtA3dJgxHYgT1hyNz/Yp
8/ghe4pACag99RjnzsC+qR7am4X2QdZ5sljcNeGCp2oNK0Pwi9A3LDP02Hzl0TOhP4buS96PTisj
L9q8uVaqCn6r1oKxLbuReZmR7Ma6PUw16DGNPy/YwyRXYoSgqtP6gMbA2wZxLn1oU7TqG/bO0nrJ
8dq8s5BLtxFkQJwmJk8UZlWKMsZI0Jz4jt8uD3C7AHML8Zv9/OdAIwhlEGjgwQ+aEaTyzg+BlSQq
afR28hiP0BIdHvJO88F+LAm+t64uiglFFFYNirKHsEVV1vbpvOjU0AeWHHj715/HTOvvC3tjJTG0
S7rJA3zmMWyyvdag5R8Y23TpSJjorlNxDpi2uy52y87XYoXV66wyKecBq0dNzHjfq/UPPSNuYX3T
gxNDkfW6NNkiCn5eRXNsN+SQptu9E/Z+Pvz8bwIEz65Yg94pPQSozS4Mn7iMqmXroFIGe1vQ8VFZ
EQKkVk0z24iWXYr/zrrQmduDIiVWlAkRfI/OU1DF2w1WqUD7bJ4eUb7dqYmskXaD8Qgnh6EetUDO
6kxslpyIkppAcMfb2+/98NHc6Qf2GO4BgQeedS9Fp6mUCHrTqa9lChcJCwrSgQl68ubP+kMLNC+v
OS4YHS3CmQLjLqlbZy7QL/vbwVe9Zi+bsNm0wJXOwgYm3YzcSpogG5+G+0FX77OcScq82+5vJUPY
vzrATAapoWNyHG7pAfNOd5ajY6ix2MvmTrZMxUZiBg4QFWwqQi/bfWkHRmhO3hA95umner4fp5fr
R+qNjk28CtcyhC1rytBkfIqWezjYt269j5FW5V4Lct7c5bPX+DGGa9Ch/M91fGj9+Il+yr3I1xNH
1t2yuMFrP0bYvzajFY2NhoE/84VrsxNoP3MkAsA5dV3rzcOx1lrYRKsdeVSFiK3ilyVziKmoCjq2
r0viOnHayAk9IgP23DLOtUzhjumVXlVLNAd5WfOgd4+sk0BGyL4v3DEd5r+iYrEWpvBTYHMPhWjJ
fSITcXGfdBaqqoibIr3z56Y9hJ20/3rrzsKcC9AngUy09ISe3/j9bDK1Q38+WtyG25zuDDSrA/HS
UysHpHduVfqR338v+6+xjmzYqDqyHM22Ef77A8SXWFagqgsu7snLK/bAs/5Wa6eD3drAgJrd63a4
vZ7vooQQ35g7LACBqIoe6ux7TB6vf3/bgbx/Xzjcgw3azEDBWnb6rdbdVd0tkWHNyUQIRxZzNWji
mXCSGpa5GkO/yIyGh/ED8dnKKEREu2HKBr1OIQV3mkPVA0B3JC5hWw8bAaCF2XxDfAUbZAY3SGQg
tghUR9GPRfV7qmRwKJv7rZEF6tJGkHHRkoBwVleaEmWeUTtmqnFo4vjpA1u+EiF4gXjIyNzMGl7z
6dc4+BUMJxZLHqabS7USIXiBkBpVHeiw2hoobFnwzTB+zPqX/6aGEEv2oVXZSt7iJkCynTXfmfLU
yihvZHoIniauTGsKuwKpvgK3eDS7ra3s+JhLDvm2mAX13zTZJVaQXRBipgk23VBP8/DIS7+aZEHJ
csouLk7tXcZieKs8tqUpTTvYuDjVz9ZfC/3fdNDv9xMFU7Puz4da9izbTBnYK4GL0iuBCtOVvuog
MNLm2ywZMxBIRXsrJierB61mYd6TdN7FhnIAUJfTouOuNTs/7nKJh1ts7ZrigrmrlTXReF4UL6vE
CTPqm2GzByPmXUx/oUz8xwjMeGCv1BZMXzXT2i4qmAxK6uAEvK3KJx2Ieh+x/ffNFGxfmXQ9i0w8
5HObnPKK7LLM+G7nVHKMpXso2D8aZ9DHlkOZfnY7D8f5ceGyjd04Q6qx3GHoSHISNt2fTnAIFmAr
kImcG82ksTic0hSle1Q3/b4FSLaSVB8YmcUmvYsRIZQU0CrOMcv+6RBYslnhifqGo+4WnWSJ281o
YSVMuMLNoc0yOuXMo2hgjZtPo67sNNvpwOj3AatYCdLOF08Nx8lqWI20CxAIp7spj5yAf78uY2Mm
7HzpFj+zOtZBRLKIp8gF94E/7fTduDd3qR94xQ1eOQ/l0XqonNCtH2I57fumC1vpJ7gwDDqjHSHA
rgHs1doPx2Q33KTok7nV2NuLVfG4pEds03esJIo+rBkDReFYUQr4WnYk1de4e50rr4g/4jXwgNOB
OKKxi57dLIwwa4dqmVcpD5FyEwd3NJJl8TdvGYMRdNNTFK/Epp+QtYPRAs7NM2c0nunIXOjmjgay
EeTNI/wuRuz5mTJmjXPZI0zqG2+0Mt8cMolf2nwArEQIJ8pqa6YAv4iB7sqqD8moR4OTxWZ7U3ec
vmZ5bzlpGHaeNcajxCK2XSJ6xeE/TPAGiOnGGTBv1OwRBRoLsoTulXsVvR54Ge4YysNO/QTqLdkr
f3NJVzIFd49MYJOwFDL5CHj1orszQ9m7bXNJVyIExwuAP3RKMjzyafnQJy163b6l0+uQYZ47+pyV
kmhk81y9SxP7iwJQI7ZwV+gvQttqiCo0s76n0Y+p/ZEzGc3DpvtdyRKMZUqJwXmEh4Hafh+NU2ee
1GJwWkPytt48XSsxgvMN49CI8xBv99l+DdOX2P5O8PK87nwldmALvlfp6jwMZqjCpvmW2ZjLbXLJ
M2ozeQXgzf+3b1twsrgUU9SVoEfFl3g61E+xdV8HJ2s61B1xyilybOWkxs//TTXB05olI0MFzH14
jS/DEDnqn9PALIUPQKUaSOGjEVcQELcZXxq00cdR3rfRU0p/NOPhug7bJvAuQog0oygsZ2VxsLYZ
KcA2BsVtk/X9nTlNhf/fRC0HbHULl6VVNEB1hzYTddB+7NjdiSeytp9tp/CukOB3Yo6yr1EgdO7N
9DBOIOeh9W7g+YkPvxPtaGTZ7rpaFwZuLqW+pcYNuEygiwmb1M3AcihsHnsBf1DJbybr6l282Nlb
QPi+sENVpMRdPRixN+06dBF1h3m3VC9lxcPLIEmQI2xPa1tAxKLQYzz1L2TJr2fOWw7R5/v6trvn
nzu/BVVGsZd1bl72iQqihT1TlYmO2pjHb/Ofqc+/khCDn/9w2tiP07frG3bhXAVpwrUxRj2pSapC
UXIiaO4Z8r2qf+9lIfTFyToXIybc4qEESGGjRF4x7Iv5sY49EksudpkI4ZqoAZU3pk2Avlq2j+zP
gNd1OiZjzpQs1xtm4urYAs0u1bSUxF7Pvqb1r7lQd9z4Viuhd31b/ocVoPeKLoNTFy3QrZHbGa3N
yCtBivfJcGs336NcVc3+4C/PfV5JrqbLws7bFr1LFOwu4aoeAZYvBlaEvVf3qPuCuZccsu/pnXEc
fxjPvWc7hV/tDXRhHzXZym57jnfxgiFWQaUlWqDHHhoVvvR196SUskWViBCDlnrKmjidYYRpETkm
0otW+SrZtou46HwRxW7YRiUkTk0WobEo6fezb/jtHdpTCvcHdwNnPPaDY7pIPnqarGS/dKNcesZ/
188WwpcqzNu4NbTFbQSn7KE7TJg+sHbRScZPutjBNUFCDNONZtupFc5ZheJiZmpONjwX7WuuRO40
1X5lSTTbPnLvii27ujpy02hOVVBbkdciFRkVAO+x3H54zSpFcgIuXwbC5gmXF0vHIR3Quun16HrA
rMMhd4Od4RD3H+KBP34UCOKEu0ydaKaQAHdM0iW+YnGnT1X3uj1u+8T3tROuMZMXltJjEgBImzs1
iJwU5BrGh/zuuwzBbwQJyTVrwg0SlKVbKy9T+ltVf17XY9sdgqwMOR+8YjD1cm4EHPQtOZ9iXFOm
o78uBLVLFgtDpZgc8lM5Ys+mq3iXJ4J78iqIy7y1gd1IPPoawf0qfrBjKHKH3uAnB/UmukMyUqLl
5hleSRWuMCMugzboqwhnGEX1/XAIj+0xAa51LclWbJv6SpLgLRSmjdwEEBze957620ACbTqU0x49
6C/EX5hKPFlicNNtrCQKbgPtYX1OMZ/pUWAHs+Q5QJdC2OZOxB/rLtpFeENeX81Nv7ESKPiNxAwm
RWvhihUwHihx4cy0cXJ78PkseXLJjEXwGzp2TQ0DGKdKv6I5xgmUUqLLJUPz4itWygi+Ikh4maFp
erlXwBH+M9jn/nTonOnUvAQO2ud26ZOsRrrpO4iF6Tli0qWofX7kptBM03jQYYzZbzBUBubskD/u
43xT612GsEdzOFctqL9iz2xMJxuX+IY7tgxRYdsS3qUI+5MVKGWk6JbzJuORjujDQqtD+JpJOXov
n96COsIuwcarzJ6xS9MrMP0B+5a75NHca17+IHuhbNvcu06CZy9UteNljIa5CTd+c5pl2J7/w0O8
CxDc+hCbhV6TOfJ0zSWvGnhxwhPPnbB0it/KHvUXT3u8fmAvOzaE5ROcfDdGVZflRoSRkWV4ODwF
z3yPblgEMgVwCIFV8FMicTNce7fxt5h4HVv0AFoKA7j59qSe1NnFK+/NF96Qe/VHEbnLlEgEZ5+5
8XeJaG0rjFqJFny92pKAgmALojEbQzy0crZu7IJ/6KAe7NyRgdL/H2nXtVy3riy/iFXM4ZVpZQVL
smS/sByZc+bX34Z8zhYNc685V35W1RoBHDQGE7r/5Qb953vynHcRmj1bhYFUf6w/il56FJxlJ77M
LtNUouZGCeyQOezIqhzj9D2MBclz0jx0xZ1GZsOJUy1z2NGZolJKeRK77QR9lv6pTr9OoW9M1MOI
8hEOPQaoVEE6cIpcDPa4QfQz7+8lcZ9bGVKsVM2VONU8CXarG/I8VYil5vKjZDwms3vd66jvwqHG
iLx7ZnWIByX5XKmHujtmVA6N+iwcbgRSpSxTBgxsOuXYFI+JBn2OukG7nnd9LRRC8V1ESYuulzSE
A3Rum9kGVLuCx/YTkzZW8ErV7nqqtYPwBD6J0TXg/UlqhDBTfQnTyo2EwAnqh7j7apr31xdH7KLC
oYPZirGRClhbKj9q4a5oT8b8uVf3160Q7sBnMzQziUN8rsiFzpGdhedpXJwRI5zXrVBr4cBAyUEA
mZdAuioV7X5+iibRFUIHpPeEIeL08B1EarV00atD9EnojZPoWWL54fpaKBMcGARSLEcaAzZN6M9R
hO6ehSJlopBaYfu5upSyUiuWdjB+3QzsqVM68UXaoaXXH/dUYo60xkHCFFvWEkoI8yrXvGfK57lT
7KOb/+3JSzkcBw5C18thHmH7ivIW4aUzdH75/9Zl+D2KULgoQh/1Qk9HdvcshR1Flp32XiA+XfcD
KlZR2VNu9ZGMYcizfADMqZfsUB10dNWad+On8iw5sl09jXvq/cT+7T/SLm/xAj+SsWji3IVKBLSr
KpBONo4oPMRR4szqj2WanBSvKeHl+iIJZ1dZCLNaY9VJfRNW2MlJ84Liy4j4/O8McMhQ1rVehCGu
I7yfQFPfXkSJ6irczuSv9o0tcrUIMV2YSiGQtDgHqW3c6kfIgieO/L15bjzZL46TJ+OFHd42O5L3
l/3/174ZhxZLEApZq+KbSd+GATdUuQt3AvjPP5p27ccPaEAmcjGkW3LYEZn1bA4znjrtEZqS6k/E
lF4J2WZ7OMaBXX34XyatiEOtcghSDtNcDOyhGAd3fbprq/uFInYl18UBh6HOemGl+IqDZEPXNMlR
ui/QAac+Rpndq57oo1PYf18tZuU8HJYIeSLUdShHbnLWj9op8VOns6Mb2W9A/BMRs69UQMMnnVoM
v4pGEMau+ZQAU3Ivf9Julp22m7zan/fa4frpozZV44KMJpESeYywqfrTYNnBvWC3DnPRvLQhdMCk
NkDaRBglnEXjMEWOpdbMIdTkhtmpUHK7W2zFpNrw/5y0/f0O4Kd80N4HFVn2NjAv0oPyzZxtEPPY
w0n63LroXQ4fJwz/V07hUCi9XUV58xiNhxs1FuR6xAEMJjv8Yh6tZ3k3epqfYdIXTEfxWbd7GTWA
3DVfErtyqPGYf/molgrSOAX8kXwFop2scAYhEiJHe3Ax5IHG+rS2a8FW3dmX3egojZiYJYCctMp9
VhB9ClNfwHVbpM4xK4vrUHDAHuUzggnG2kMlz//lsLytk7s7lEDIxD7CU0m7nVz2dcNjdWrdwu5u
Une0qarH9l34Zo77rotRxXJWYYEZC2LNztYpIhXKAndZJFLRj1GO+ptYfi/6j2FFnDzq97mrQcjR
/p6JGXBrOQX1fW/6BJxsH+23LeLugUBQS03pEC7M95OvH+O99iwglpRvRYjCsUHf4MP8vifZm03u
Xqh1VOpjCHijGNU5lQW9uRKqDqJv1oM7ZMQObvsc5BkhCCuCLZEH6HmOxgADijEG+FkDduhZNy2u
VmRtoBuwF1yoVl3f080tXRnkEXoWhqz+9dyA8kx0Gsv/v7Img8qVCe7koqNRHOMIMUoRer1mu8XB
AK994H4YclvKXFBoi75sg2zJoSbBqMVxJ3jUJ3nIc5xgMzlY0lOGyZX06/X9+5Po4XV1uiKzQUlF
fr0oVtEfNDsTSZpRBFi+6WArWxyQ3+xNVz8nX7Iv44v0EXQ7ZL+wtRX2YbTpv0Y5pzQCVZtBfMtK
sayMk+/ig7CT91QK+F/c8c0O+z9Wi6vHdlG1Drfc6IhOchfhqRj5YD5G2bdGcEm947dB/m1dfLY0
sZIQ0s7sqfiSHcJ9gSuteB6OC7SKmNQY2Cs+Xf982x7yzwJlzv3BM/KfqG8ZaluvzmKn2XN2f90I
w70/gvTVqrgDAB1gSBRGKLr1Qe/2UvGjEjAh2dXPxUwsh/pgfFq0L6u0Hli6OeqdHPoRoRd8Vx/1
B6b0lF2SY7S7vrTtgsRqbdytVQ6qlM8TXqkKOBD2GIF09Mfso+KwcJIyRu0j+5grb4wbsczDBXX6
AP158Ww32lFGnF4Pg0usin2Ra1+Mu8mssesLOUYHwuhMLmv+ZwRa6mvAOu8pSjh2a10zxt1qixk2
PaYsI7eW7q3WlYVv5fgsZfCQH8SyNl+Lq4/FwUaipKIWWcj7JAcWt9VOYtpIxpz0W3Z5CppD1gQo
ixyALKqRKyAGZs8b4XY6lBdw0aDTTNhBLNqlg+PtXNPbCvkEKgrAZdYXWCH7cBL0ZIWbwGdCZ91u
3MtE38g2eFgQcAdNFuPA+90fBXMBzRRotMELfkkL1K5OekBAx2ZIBaKq/5rg9i8TxKUMWf4UrJFi
/ahQDLfbG6aw+QWoB4FMjLsil7JGNTEyY1e+JIfkLj9iTDu087MMuC0c/cN1D9x09ZU1Di3yRVUn
jHDF7osgfzfCk4C8UpvckvfIptut7HBIERrDDIGuBo8FDflgEAVbp8gPL2VpGxp4sTTQwVHF7O27
a2WTw4ymDsekVbE2/VKd6xt0xbvip+xUvkhH2cWwKSS3CTmNbbRfmeSQozWksJ7DHsv01KPuMPVk
y9NdZSdjSim8pXo6Np1xZY7z9ygehlRnK6ysfZc8L1R/5fbTdmWA8/bC0gcrUBbE98fukB5lD3kY
6JKwRinLK36K6GG2db/aTZ/65+KH+J7j/GZd5xKuY7dI2ijBulidJO0iJIcoJ6JFYgd5LgYrUPWi
buGXlXTXzbdRtL9+viiP0LlQozZEMeqYR4zHyZ89BVXfyNUPmpcfFC9/IHMBmxflas84+MjEDvIh
GuDDvIye4UOBy4sPv17kdIPP61zQHzflyhoHH10lIO+wYPvisPcXI7fHABTBtadNBwF6tEj92zGG
DzKJGNzYbo5ZGebwRG4VMRQEeD4T3Jvcyp++hhfzrL9yTDXO+Fw+t0TLz+blsjLJwUlQQbhLXOTU
nSGwOw2y3Smtt4Sqe91jKDMchPQJYGs0dMiuB/Y0WU6i30U59Yam3J4DDnWS9DlVLCQGyk9CeJso
/vVFsL245hccbkTTMFciRBHdSWxtK/MUzZ063Q26wLtuiLi/+KHQRgO7jySw8zt37Yd6qBo3lstv
bdYEJ0URMX0lxsXuuk0KFQ3ujWIIUlxEEVY3H9uP8X7Zz6AbZ6kBL/qqQmFPdqtd4KAW3bj9SSSj
bupiMzhMmS1x6KIAixbvM0TbN3gFYqoyOIeH7It47u5FMm9M+AvPh9/oTZBUswzme/M20g+1To3B
Eg5j8EAyj0OOdCIM1BfD/FlZh3lO3EJ+uf7ptpMDb4fY4HAjYVSWioSta16kb+Yx/KDjBY2UFd60
k1MfksXudrRWLXGmDQ46EPyYVpO28NLwg4ygYPysvKutbrUwDjaUJC/yBR03bpqMu7JXbfQPHrpC
IXx/O82+ssMhRyHKzaQvAF51l8PxwKx7ypA6MrzwUP2EsqUjnpBtFvdUNEdtIYcofZ3XZYL+IjcU
s1MT42wV3Q2oTwn0JRydnxdAdipUIPmD67r0EFyhAX0gEIuKCPhsfTiqKfSDsBJxl2Z2g5pP6QjO
YDijr/oNmlj+0jX4MQHLtIZFFuEaxnxTh/upvJkmwi2obeOijsrSCiuY4BWj6PVj7SwdlfynLLC/
r1INpbFA/kDBEVLaF3M+ThVVmCa/CwcNIOvKx5BBkPYQf+kO+b3phofRbz4uXg6aVmpB1EPP5EAh
bHstnBLY0y9CiuQ5uh9xg+SqFz9CZeSd821vJ9fkEGKIhF6aBOwguL4+KN+qR9binu8g9uFqiBG1
Y+aln+YDa6MiQJeISflneTBLVY3mc+bx8pE1baVO62s7BRkHAL5LWGPruBJ7mBxSlNYCJn/UGaEk
AUEwXI2m4S1fBcwOLM4MgY7Zr/3iMpS+2drXTTPsu2KZlz4qSyi6TwFOQWPiUdRWttjtptjX8s7N
o6f2Xdm3tw9qcWFIlhRZmJW4y/Iu9sd8H8vY1eAmkPfXl7WdUtRExTBNdKT/wdFdzrkaLDp2FPGM
x9qCl5N5nlF+n+kE92YgsLLFnfOoVwNwyMNLNYiTXcxj6ll+7UBNygk6R7/tY5tlxswbqti3eb+s
7HKnHw1YRQQ24wQi7DdDWOF68ZToO7GRmwdhZYQ78pEmSYWgYnHZmT3O2EHofQOpNygyk9MX1Ir4
825pgY52SZSl5ceknkB6fk9yRrGv8YfHrxbERQPGNKuCmeC6hLSPbUo/5M77yy374zSDtb3QgR3V
y4x8NgoQKHeYD7OL2h+dMmJH5t/XY/L8z6lZ53GpVqzaNyNfGTnxMYCnsxQHVcq57ugQfsS/srrQ
xBH8jAWLCWeptFvzLip/ihg+n+Uv13fwuhuYPAt0C6ExHRUxNJEZBwWRbnE3Vu95Gf/jBWjC/n0p
idwpmsBiwtgUnaza423uJhWRW7vuaqbIAQP4bpvEzHFAFxXDRMuX4W8NcAiQgsSt1kbUJivjazXd
CpNz/UNsBxirbeJOf5IHVqu0OJCdz4RAMr8LHBW6NgEoSFJMi2iP1w1SO8YBQC9rlhBoODqB6ifB
p7K4/7vf5w5/HMbSMID8yY3i0IGEwy6zmveYYNLkqMfJMsaif/cslHE7yGai/VpoXpLwXGs/ri9h
83Csfp87hKEUgXmiR3UCt6hSHMfOCf7fAhesHL0ywT3Ww1nBvGeCoZpiuRnuVOVuSqn4iloFd/7C
uJnyZsQqkI+AEM9xOmk3mPysmWgSy3Qbhy6xCxIttxAMasUYUQO39p/y8X2cFAZua+TgCtD+z7ix
T53+YvbE4OKWG6/NcG4mt7hftBZAWU/7OLitCgJYNgPxtQHuigm1fJyVpchd8ZjdMXKgXHXzF2OH
kYLLNDoNNfNJLIivqRuqonVqh0vG0BAIqzLCxIjCmq1IY7UmvoyeLnnV6xEgWbmFbhLS9fEudliL
N2vMolpWNhNSa2ucjwemMIeliRUJe+GheATfsJM72Vfp3rRR+HCrC/WkoLaQ8/isCNO+t8LE1efE
sTTfTKnBgi3nxqWsId6FODqk0X9HHnXQQOnfANzUvtxBVvDQmZKdd5mnZzXxsbYWg/vMAg0+FLX+
UH9ukq6sod6Ge8EC8WZ7FoPddZSjDLC/r0INSW2USDSxW7V8kK3LoD5f//3NB8J6BdxmCRDINtIF
MG3tQUq+Tz1ztLXPrOaFsTbq4byFdmtj3DWKHK+BkQ/0fykphgZF05/r2m7rgCoxMB/iY0HIzEJ2
CRrTmMLi7oaxnvXW6LFr6gX8Cjtkuo7qAallaGegb/wiESi+/ZHezPFnKJQtpZbhBWrgCeptSHEp
bR7S9Xq4MyPHBiRTLHTeQ6/lnDxK59rBFJAt3taMoCLyUAYgHHv7S70tifM7DJnI+tigKSobig9K
pj42peLLaU8ECQyfr30ozvvSZQpisQjQ/hpdOukDZCfcrPMT8TQYp0kCWYX2cN3fKYO8B4pWNJmz
jkhRGJ2oEvDJ0Dhn6bZodP4wdN8rTIl1ce1dN7tZ9Fp/QS6ga+JBhGzriF7XY7DDcCXLXBtOcKuf
Fwc02k7sK6NNlu63rpK1Ve7+haJhVekzHDNWfX1n+FJna4kT7oKHcrCH+8ijJkmp7eXu42K2TLNn
czYYhnua0VakZNngVHrticnil/rHSJT3o5UTKEkdEL5VJZGMSFtEHJD5KPnQjWPV0xwRujY79Vlz
Up8WNdp8E6w2lx/6q+O+zFoLHbrDt94bDtJJcKSb8kXbMdmVfv8e6qe1OQ5krLBfBNGAuSTcRdbj
CHqEsX8Y0QpBuOr29fnP0ec1tFtL0/QGtA9u+lG9tPsRMmjDgXVtYXB3rt0OI9ag8Kht6UAYJryV
HwgU6jaoQ1apys7Bbr5hcgeVJ74srxM/wuN1a8z1ryCPwiFPr84mmP2wyio+o1/Mhk6KPeWXVPkQ
N5/GSKJ2dfNKkiRTh0aurol8alPBsHxQpEC66DB67AUZP6luitPPEhSBRz0gN8v7ECpHNxUoThVQ
nf4eOAyQAR4HaKUA6Oqv7SCdDD3b5Zm4F4vyFAvRYcmCXS+rnp5QTcqb16FkGioeFqqE6Y3fTauq
GqWJjMdFHpxV+cYqFmIz2Q/88e1WBngQXywrRFUEw/HmQxF9Kqo7iaqKbMdFKxvc/klSILSKwYLI
HYuKkgcM4N+kB92Houn4nst2ZYuDabMBRV8bYsNG8SD030UIsShEP872BbSywSGzOPVG0Ca4+NRd
BxFTBER3zddwJ+1Evz7o+/mkLjbFmrCJJG82eVQeolHJJR02FzWye/Gko/NY/SEbRBBBuAMPxGMp
i0LSlDjKWmiby4umvXQkZ/zmU9NcLYah1yoSN9E+mGYdRoVyXC92eqPto8Ku9nWPBkw26kuV/jav
0pU9Bigre0oUKf2SqejDkGqnwHi0bo6fwGvtKRMEYaLsqJjxF1X9eh0Wt2+1lVku8FMm6K9KHcwy
v2ekRsWzBL8f3dIvdsun7hNhj4XiV84yj8OtESag8Izxor6VHYG10brVKT30h+j4nmG29RfkYKOZ
ujqDzANMgXM3VOy52lfmx+vrob4aBxuKjK2LMHeOhETMOrg9ZRft6YogZYZDDBCFyqbGwtgEnf1M
7w0iy4eGTHST3sD+j5UTzpUkJEKI3u3l9lU5alcmJ8vp3dlNbKnEPF5NcWpQJvlR7WJOy6mMEbNG
iWib2X5ZPiyQLq00Z8YodWv5VX0Ro1srPkipFyqfr38/6pjzg9tmNTViFsIfWdMz9vaVqn4Ap03p
zs9UuEwgFz+ybc0oWShse5WssFvtTlp6W1I04rrcjo7fzrTKQYkxFJPVMOoN4wHYgTL/Dr2toR1e
lnvlGJ26z8KniXqCb8ZXK5scjghyLDdJhfvTfMo/Bhcmnoph1Se5suUH1tMo2qgTYq5yJjkSiPCD
Zx7O06Eop5lFPrlvoitIHQJiQykLHJAsQ5ELpow0hqF+U40v4uJed0Li3uRHtOdWWhJxwukOgulD
UxRONEeivahQAcgnmVgM6fEclgSt1RYjw5LO738ySonwSbpfMCOUHQWyxE95PAcoqrKYiVDheqkK
6HnnFzEd7GTy/mr/+MG/qu0DJRQREMzB4IwgDhOCcx18yWPCyRmYX7m7+InsbtLLuWQxlaKcY+kQ
DZOtiLpbfg86IsP0+ui6Zkr+HYghNKFrSoMQMTtLMQhJe2fw5cbWUOscXNURbhnzyPKcY+C9A/Vh
4y1OfxD3EuRm5tcxM+MS3xVQiqMYSYgPys885Mqo950KbFGbzNYQIveKm4/ErUoZ4cBkiixLKdC5
COHdh6Lcx9qHcqZKCcSVqrH/YXXVDVVvdEMDz+x8c5fEUErsDkygUbqZsLPH+sAwa94nTufrN++a
7VnFJhoHKVKLnKU4voZdiq/tE18QHcyO9C7EQUGmlmKCuXnPqwOFOcPAtA14A7lbIVZCNcEjMXUt
S/ISjelfyuAMWcxxpiCG/dQf3rsyxX0/tTSGOBtB5aundj5iaFX1Et9y5u+B4mlHjFf40qfrELB9
561Mcp9TXJRmLFSkS7SH7DFRHHYB5U/NSfms3iY3RmbL+35P2GSH8NoyuY9oTbksxclrC8LoiR6b
7wwv05G9DyyaPITaVC7UTMohMQYRRe/g8wDFxMIXvOy5O+o2SEg9kJVQta/N3mmUcv9xGO6isEQQ
XKcQd0JoNHpRbJfykWUzhVvIRWNehrVpBT3m+kbzyTi+kq0T5cTt2HD1H3C3RxsGiqgqAuqJ3msS
xc1/dHvNG302sJs9kfPIm4+Tf+zJfE/JMPcFxMKw4sGvDpFT3Q4n4Un2h50Z2u+qxL1tr8x3lUDi
cExGHTnMBIQe93AfqJ3Ul+prcVpmR35hJU058q+77Cvr2r+7rMy3mGAMQ9KLDMgq35s79SOUICRf
R8aPzWlCC+qD5Q3orWbEELKbonEHz9FdYGu7xXvlVKnJEtFmbLXacg6VNAEaMwYb2tekH5Z+rwvv
aHhZ7zIHRejhqhNVRFwqlfdl6aXzZOsTcZdsXlerNXDY02GWMc0FgLlVfJIjw66DJ9kgAI5hybUP
x2FNNi9yiWEGBARx9oBKzVka96X6wwyoM3cd1GSRgxldbxUdc//op64c/WidSlYfNuwMB91EIpjq
AaXWxYGM3BWQS4yxLquOd4N57NJ7adLdof5w3fMJLJF5eaYoR2LUTOAI4m5wFWhqlY7pZqfMrg+v
F9Lhuj0GTVe+F98OE2ZpIzYR8r9sFp+N4P1qGada04jj85rWXEUxsd5VqcqS91lxqcR9I1HucP3W
kV9fEysD0GjSW00rXkk1IiffL6fUkR8QbZ6TfYJIhRroJs7S62dc2QvaXqykEQuKrENcPSXZXhge
r38aygQHCUsc5UPSILMndMchqNxGf86Cn9dtbL+y3jDhNT+7Wkdc1LXFpo+Q/4/uZG/ZGx7Lqmno
6qBHt6kVceCQS0FWStDDcavIm4PvMzqJKLY5ygQHC4ooWnWx1Ig+Uigl9I2jNxLSNRQlPnVsODiI
DWNoRwnZoMFnHaTDvsekBZ1Po44N+zdWXyeX6rJVM7xipvhcDrdG9kx8fuLY8I1DgiQEisye9NbD
CJmJEtwOPWbpFwfFSTf2qcQS5W58B8SUTv0czPg8EpqIfqUIlQvL2+UQwaFCF8IXeLJiNTZyrYsQ
uWjZeVA+L+F9QJcliU/Es3GIhThHSoRYTL9A8ASKc5i5WG4az7ztz6XbXMYT1aRPXRE8Z3FoQeKz
YCVX+fN/M1jKTXgoz6LfoaZseoSTEFctXzjT+rA3+h72GG28BMV34cbwdFy0jHDhL4GVJy9GKTlr
ISwJj0y+9H1pD71iC7XmXF8T9dU4mJCRIYxN9iTK4i9Ge2NED3/3+xw+yOD5qpQAjyBZe0yDY5J8
v/77lGtzwJDolZKPHV6uY7oPjHNVRAC7j39lgy+TZXNkFIWIPeqzoxXdltYuTYkSGfEclvkaWTIu
htg2LFXVg2gu3DOyuxaPC2uyB9DtfVD3NQJ+4uMTm8cTFsthVqsLK8ypUuEORuhbPUZqlNK/vn/b
tdq3u5XvWIjTUEvw82w8ir1eYigO2+HhFzl72NnXrREezXcp1IEWhJ0IZG3075meOEVJte2w2/lK
qMiXxKY+KsQgxZ3HuGON6Dy2t7M02VH67fpKiAc9JOB+v/XCrgzHyMA7pYa0LAREPaGzWaG78Zp9
9jM9vBLZnJNLdRF8JLvd6+apjeSgQZm0uBsibGSBkWRzOLVU2xxlgMOGKVt6qRsYxVHG0lq2pVBC
H5QFDh2EuCmq1kRFEeRzdibUECGkfJs4Q3w5LI6aTA3ZaINQu4PbfkGm2ev2bea0pa0dF08/IQRz
ciLMJ1yQr4IlsS6UUs0EdeLPOrQI48xO8Aj7yzcYX/8aAgnJJkaiWDY2Y1/LvcjXXbTSdt7klSwu
Iq5Y4oPxlTAL9HyhMuBoTWO/M/t8XxZ/ea+q7F9YhZJZBwb1csG7MpByyESWNkx4k6G5108P5Rfs
7ysz+mxNBpIMkashp5rJDnRWs+np72xw+IB58bRN0CvkxsUpTXdydTFI7CZiHr7WZSVLFQsD7gjN
/pUzNT9ZXuuynKnx6W8/P4cIWjoIZj/miIFFaGzdtj01iUz5FwcIclZGSlXg3OTaQ5CeJ3LgQbl+
N/ClLXMqs3FiHZ1Zj5R24U9QUQAjHS47tmPZxXr8KxfgS1zS0OOQTjihJtTNJSglBfEHNSWolAlf
5lmGg67UpMUA7SP4DwIrslsUsILv1xdCBQl8oUpf6j4wJmB1h1wu2ECPIjYN1WgbmS0CPan1MC9Z
nc2+K4sZSjUJgtIXSTug687udSKPSb3w+HoVOuxSdJ/CE8YjSNJvMWCD16RpS5g/p8kkt1dkYdJB
UzQd1Jy/rygzRFWURISP4fJZXl6U8UlfqMtgGwnebDDXX+2a0IlWlqL1Aj0trGVfgHbr6DY2E1QD
3bxNuAOLLv4Mst6scd8oj+YRvDMIuhXJlo+qI9nRg3KCZJLR2uG58xQnsfXOznblV4U4U+ynr5lm
m71aaAeighi6pIj31Qe1g+zFu9zvbWkcbMt1a9TyANJuMboY7Z3eH2eLMEEtgYvdRESnITQskWAC
1fpwO9Q/rn+e19f8tT3ikBpk2YXWsHpocZ5cAcVY0ZGdgjFkoywhJraK0mgK9YbGrs/WMYUoUvl1
IYru/wIZbxvJobll1lUzl8hFS5bNkrbpbrwb/eKGVWTfM8Ruyv/Y4uM8bZnFRGALzpIPpfGxEr1F
pdazHdW92WDlrpXjlV1jGFWIXOrwDQKTRxM0d7XTPRdIessv6m176HaWS4WSBHTwMV7ctZIRGDVY
VLvJNq2fQ/icmhSj+WuK6Yq/8IFdb0XDqOpYWuciv4ZqZL2TP6musVMftRtIyDrhwdrJNkZl/PoZ
olPBE9Wfv0mvs/6CHKJI81DEUYdIvUGgngxOdMckJBoou7LimaWBb48l+4on6iH1L4/7t+/KAUqO
jPwSDcCy/CcbtG93GPIAkmloApGczsHNHbqxSCHoZiiiWIpmoLtcFvlXd1KaZZL06MJmlPkpjofp
Wk+/KoXR0XBHKoXBTtsfn3hlj9vfIF9KAbVBwNpxckG4ujPdABwTJaYjtV17YDyUET4x42OgXuSb
PrwyzW3wqFSlNPULMrXKKcokJx9be0Ggch30tr/jygwH3KI0GVEYveYxosfuhX1JvIcekaPRb9lQ
SdvZFlGq3LwGVyY5IJdEUxpEptQBMSZX6TQ7LyrbTJ5QI7WDkopZKJfhUD3o9EobVIQRDU7pAkZZ
XbBTZ3JYhhOEJM/vSkCtVscBeKUlaRzWeFyY+fe29EomgRwTiyJ8gwduIdImQxnRw5nrfqYcZgxV
vSs+flsG/xrPIYdq5WOWu4Z1icf7vDv2VMi6eTWsTLDgbHU1WPFkWmIC1yvFeG/1+kHXhP1QGE49
hV+uuzm1YXycF4h6IE9wuS4CQA4PQdDZdf74d0Y4sMhGUVInJilSdUc5PmXFLhL2f2eCAwVlwMso
ybFlTfFplPaD0ToZBXrs37yCeSqHCG2f9u1oYJ5ulF4q40V/V+p59dm5419KlY4oB78fCqMtaDsM
eCox8brbLqOsjHCnvhkHYynQEPyanh0OmR+436T7HsO4uR94FPMshaK8+LRhiMoo4xmJmVIn/jJ7
hZv41deZjYC7rWvajPtoVnd/5Qz8u1xLBC0vDIxRG91x7u8z0IC1RLfp9gjP2z7yb/GwkZY8r5lP
l3b2yNq4g0/ZVyZ6ioGhXQMhFbyTvl9fF/Xx+Ld51Jtt2zPVgs5dSrvOEAizsYb5dprt7guGj49U
Rynh8/xDXVq6sR4Zj1+aH4csAgvtN2JNDMyunCpe9UdPlmXJGCN99x9iIsEbFZtVlrNjeEsxSzP3
vmaNx4kotbreQBat1UU7Vb6Vk9fi0bko35PasCszIt5m28+WlZ9woJF1+dBOEWJh8BajNxi8z254
YZouyZHSTCOw/I8pw7jICinq0BmmGJ8HyzwagXibCO0j8cWIwEHjIKQuhUjuWaJ4bEBAXt8LkKKy
k9leGuidsKi6fq4oWSriStS44EFWhxT0yIjn8+G2MW+GbI/rt++IwTxiB3mi7LSSg1pKkMaJht1Q
NHbbIueeEZElZYR7+EXiXJVLgaV0Uuokspcksi0rT9c/EnFuebrsoAgKSRVgJJXve+tovEtB1lRl
kNipisQSTr/HKKbSDQE4V9hslf4T1Js78xHzyMKFtUhDwfFLQc1lboPfyiIXFaGxXTR11mQ3HrVv
TBUscLNnlmdTIdkS+1QfxfbQ7soeFxqVyvCf7i0NRdrhsJw0j3H1sYfN9W9Frox9zFW8l3aJJSvs
LonO8cfX3uidJjqa90sbpn/WP1w3+FrE/gMFV0tjLroyWJlzrvesqKlhBKFzZ0935Fd4ij1GYqmi
i0PzwhLzC7rNuGgHjz1dKzzmNOy+dPgfNMlYcHPtX+JwslPruDJ1BD9g1QBOFqCBNm4WMMeVT/ph
wKOkObamPe4nKg+zef+s9oKLuuRAnECxDkdOzuXH11eeaz4qu9lVz5FH0WxvPptXxjjobIxuTDR2
nco7lPwx0KlAm1beUzfB5ulfmeHQUmPPyHlBNmDodYyn7mSVIiYgFsJ3UFbWCEKuEnrzvyZTu33n
MdJdaiGbWPm2kNfbdeWo0DCqLJNhpcCGFdqPEzQPu+TH9eOwGROsjHDAoqNK2GYyjExL7aTR9xbd
h3GeOMaQ2iVY92flXcHjyiIHLUo0/uf7SKEHb8/s8j5x5wRcPznq/O1Di/kWRkRwfZ2EV7zG6qvN
VEaxbUs2hYFWa6E5mfnL9d9/7VK6cob5tspODucpDRDrzDs2oKrsW28abdPT7OSRCWQmbndaQnu+
1e7bg+hLoa3eDh5L4ObP1CwztVgOT0BjM+I9JQFT1eaDGamuNWREtLD9uFl9Rg46lL6V2461w+oY
+lAd7VQ/pRfGRJi1Nhup7E9U7kuizh0HIIKa9onSoON38CeUm3vbPDJ5zPAygrgGkjAuk+QVbeFO
wUwAZsQJtKTM88AyF9OgTdjVXw0Cw55pa6skey1x7PkGTW1qjaRlQbMctHdobXXibDrmEckrQTgJ
35gpdIsQqAbgWHqQwCS5nHIIzaSO+BA+KhgwS2+hu3H9jFAWOaxJO6irhhI+XZOcC/Vz0RPQQv0+
hyzS0qIlqkQoMeet3SsQjaAyLZuq0KvIj2/ETMElGYsWwn91p/i5N+0Tyck6pA7NO/FOOZq+bPdf
9Rv1okGklYoCKc9gf19hmBGZUo+xLnwxObKT1K/DytGsj9c/0nY59+1g8+2YcjEvSysiu82WWGDw
x0CnKQs0m53yiQr/iDMlcygyodiehjHysL+uUtS18Palr1IqypQ56CilsIvAqvqrKiMx/RyfRVa/
gkzjIBDJbMoTOahYwnROgh5uIpS3ufEUvGuuR4X8pqWKqmno3O8HQRtaIROXUwS/DI+NdFQonpbN
mBQyFiLG/GVNEzlnC9IhycKuYaPlrV2VFykJ8Mj9Nsh+FRHAup1PWtni7itLLfq8VmFrvtd3TOEN
A4uRrbvLroZkWefIe8ulkjubh2llk/O8sQ1ysZoWXFQlqIAxaWrFx5kysu13Kyuc35lVXYj6CFpQ
BUXjA9iWXEZD62gttF5Yn0ykknNr29fkyibvHOMyBuOAkC4r7am3C/SYYIrX+T/Svqs3bqTp+hcR
YDPzlmE4nCCNJMuSfUM4rJlz5q//Tms/eKgWPb2PX+zVwsAcVbO6qrrCKUygGx3Y+jT/3zog5V0f
7X4f8BjsN5X/is+Gx8mSJv08YzayarGf9dsS/+RYKB4A8/w2BTNdekrvLn3tnOyCZQcuVoHnr9Wv
0SEuqGovPY8MhAfJuC69W+oGpV2wX1afRfFzxltUz9HGNz1amfa2lKJEzbEXqpXOadiDZue5h7Xi
HBwPhUq5QiHlLFQC5adPTlUPVhF11yODqvw0LoqDDpDYqh7mo/rzNirv6BhDMkxlu2BsHlFbA/7T
L8308H/7fcZ4aJnRhqVMDZV0ieNHQ+VVDei3/RDZr/SZsRSmNMhJptA+yq9DbMX7bNfssUdgOVBP
1X7nTuCLHDzWZoRzUEahQX2VDjiyb/apT/WaR0PEsxRv/77Sh7DQpxAj8cgqYY4a5CSUc5cumDPR
zUfTH8Wdltkddh0nX9sjz0duvyCu58oGuoWcmGqb4xr/W4Mt4JVzOzzXqIwE1nA2/Xp/W1M46s9G
vHMY1VVG8CHn2VUlkEQIbjJ8+b9hMIYilwxFa2YYiqE7orFzLn01e7wNwT04Js5tyiIfSxEPkeK1
NGzhhwASz2hHHrFJsckswaP9ytzWDmpUb9wCNvJV2yySOxHXLDakL0lF/ClFN0kjOCQEg2eTu5WR
2wJ8GyWH0UOT8+14MQI7kiTL6TTlGg4W2SPsUE92BopoI3bP6MiCaqgoGIkdgxyS8z25h82YF7lG
wI2FiHSE2hrhwxU3fFAQ7Nc/ArRCiOBuCL9zvi/H4LBBcY1cfxsbYHtf6PZlui672ze5ZT4P7tsS
CV62l2Oh2eC4SIlct5S/oQg9lXwzedTOvN9nApLMnFIB3HipIyq11S0HonHCbfoNPuomeGd0GVuC
DXaznIgx9xZ5ZOQ7DC/TMqsjmR0Zjp6oLufT0Kt1C4mKurKYc1aUY0xpgju0VtHBuGSX282xdWjj
SP+dOz25feuukjHOsyvztB0k+ILIp1q/7BfdUs/1qXCjg8LjYdl++qlXNEbXRyy1awIDdzydLbpL
CrGqK/rS/eQicDzwUnJ/CI6vcIxjlQtJ6joVczd0yrD6hEsNolXjpFi6V7hpZHFt2PbFugIynrVQ
Or1Maepf8opPOUaftRPN8YPdGQRTf9Xyo4KQHSsiRUliGwFztWpErA5GGBxLIKzGTklwSmPwbXdb
Jbed2hWG0UgwSHSzSRltpNBXyE/SOws2wNzG+INiXEFYNTQiMdVNPNPbCNQLFfbn6K7w/O9sDJ95
gScSo4bTpMwoigNtSRRLls/h/DIlvDfn9k2+isQon4m6RyBRSlAa+9AXZ3gw7xRHg/+kfev8sWEe
IKN86Bo0xpLOuCExjIRpa5f/6OA0ye4onVO4W3gsOX+4XlcJGbNrqmUNEgtoe+1S24E+1MSK7qvj
uNMQuPadNfEgt+3wb0S296Sduq6saJJ9QDd5VCifUpmcQr3elylv6oj+8R8N8RWKeQMKM2rVItVI
8UDrVqlHi0mNx12FvG2ArzjUpKwMvtI1c6YmMQyw9NZ5Da/yHH6iPZCZzeWd5qgI23CCuC4yWsox
0LqFvzi5G/gVdjzPjmTR+iPPu1AVv3WGjOmIe60lk4GHuoL80fyrzNADGRdWKKWWOYU2x4ZwbvWH
MREhmwuRRhnSWTWt2cXez6PgYsgBU3a9U9xRGQu74yVNtxv4r3aYJTSr83nRywUTAtpDhbm+Ce+3
4RUFSFRkhr1yqVE1UO3yXrP6U3OHgSwbkxa8RhietjLGplGaPohopyE1NuMdltcnp96Vd/Jeu7Sj
FcbWZLe+dmxPNUi4l5Fjv3lHz5iecmrbJi/pCzZFmHxZzDsj+XT781JduaVLjLHJyrTXmxrhuYms
U0ueRJXzAOAAsO0p8dLpIjw7RnCiX4P6qnG5NLe7la6KojEmpTa1tqtLGOgSjxkf28D3YmVFn+vT
fBKPNUclOKaS7VFRxcHMNZpUiMfeEsPXrovRe1paMS+dwDs3anNWBswMghBZH7zxNWqOfw7Z99sf
nudmNPoHrACWdimDIcb9ik7oFUfhk5pICfeJpkdCR/90G48nDxOKJNnSKqGGwcZ6rO4Nc7aKReHU
kbarPCtNYAIQPdSQjJZhqsi9gmiH7JE1dYp96zTHHmvbMcsw+3gQOnphTbx5MJ58jKlIilCdeqFC
kgJ5aXk+p+nu9gFy9ZyxBmEZp9FMmSrEw3ICF6E3ZNilQHm1x33Go934w/v5twNlSxVGK6pZn8KB
Uhrj5iK6tGmz+LWgswbkgPfIeHIMxR+yWr8RdZpfWykkdmEYYh7Ci1KC+fQQngtfsCK81IJPTYR2
Hm0nvQQuFoE8inuNVxbnuHB2rbtWyF1dY5LYGX6kdx1ajFOvcccLbXrsPMHhmZGPwurY4EAI+PIk
LFjASof3wvaiNM9LGYJ4FVuT4pfWVRprctBpjKeUFiFnoD7M6DPQduIxsHlN4R+TMgw6o6xZFbd6
JgC9BQ0iPWTtgIohNlEL/9DVZ+OxeeZ1xXy4Hwwko71Nq8mhoFNISfrczOIJ462cUIUHwfgyPD9m
dMUAYhbu+vqcRBwN/Tgj9l4GVkOLPlkkncogPghPhidYhdNEVoBFSsaFzpwTW/TNM7Wf5pfEa+yR
634+vuiYP4Fxdlksd3o14k9oKAkq1vFShRkvLTILhceb7flochg0JoomGfgymxhotPVLcYd95fZO
YBWHgkv1wvl4bC5obLOOGAmg+u47KX4ahf+/mk9GFvoHrMwLeDY0McgjtOmdlt3olV6wo2+4Cjvx
uB0vH6IEBotxdngM5F0lQRjzSfR61ziA6O5Q2uGzdgLP/kn9RW02qHI5ItLP8S6YY2AZoyKMXdpr
VDlKl0apBS1auuaz6f0XPsKP44oMGmNE+iysBYyvKPZ4oJ1T5BQfYo8cU2+yJxgu1E7hK8S98vhX
UmIW08A6alVmxwbbBXazaPEhg+fO0Q69l+NT9q802YX95c5tNCrExyM1ROyiARSm1N9rTRoNSZtO
gmwn6uOgPYSZFwe/Smy2U6qX20jbF+CKxOjMpItmoYZAKnVyyNv0AtoEzqTZH6zHFYNRkFSWxFIm
ATZBOvIruEu8FCuugh/0FvBv9IfXy5t+XMEY/cDed3WUBRNgubQD0Z8rCme951T5PrzQGBDGrQRt
LaNSDxAJ7C/y/r82p35srGZwGN8SiSD+0OjXCe8Iqq8BGG3704A4mefEeN+ILcMXUbwsFejK7exk
ePUhPNCKnvaKvqT/MJfKk4ttVkXDwSSSBhpRaS6R9mV96fuHunRF7RQ1vwKkmoro821F5+jF2wGs
DHGim32bgmDfXgxvTDpLEO4Il+aEoxdsYb7RzHyoFZziQOui97NLa6ThP2gdcicQ2s87GasjBKRm
Rkwa35aPB82YjKjTh3yJIF/i/1sFnnc078RrwfqD/f19v9jO1XiIpGDMoJLBef48/Ky9bj899q+K
Q4e2kRtPLTmxShB58+pOvA/IWJGmMNQqoq4aPBEWdha4AznrCe9BxUNhzEeXLwRWHihit5zbJd8l
efdFi3tODYp7AxgLopSxWFcmPpdcxH4FEvtm0C25AHWZIjiSXh+wd83uxNQWTNW7rSncu85YFb1d
hCyj2BHSSnTdj+EsdyNVFzvc8RTmrU5+w5exhft4ntOwTKAw0kP6jWZf49oqjjF416PMkj1ajm08
SgY2YDAlei48XuLybZT51l/ARK+DgoTy0uAvEIaqgeeRh/aLrGl5uS9bNc3tPGuIDJVq08VCjp9U
Vj2ZYWEXTas6RWmM34J4Kb9NSloFnqLKgmGlZNEkl3QSVpIJ2o+ehM0AMjhDrpx4NuLHIMnlAcv5
COY3jbxJ7VFUwnDXCCm6u5pIT9OjOCZo7RoD/fsQCotiT0kmY4P2mGSPrbCUx2juy8exl+qnBn83
GHIkM7oECBgu6dx04H5OZdCeN7pRfePoB9XxD+clKaaCJegYWJIZ3Zw7pUiCTsUVfw5me8wsLOkA
S3+7M11yJ3w1sKj6jf/X472H6RW+BcwoZrCEQSHmGtwdFsgImoxdTbJbmNkxx9QmR8jNi34Vkp1/
lzRpzkENJNv9Qavsxk+xLS9wdDc+9zsJg6qPCRiWeM/R7SfwCpVRRQOWc64NHC2m1F8bH0QJaKLu
d8I/dMKXlutln9cLsRnhrSBp+L5yfGafN3o6Q1A5QBNLc9K4KRT6R9/4bGztctKmGvlWCKVUIPei
dYhiX/36b2SzvM/GuLlsrswlGhXZHkf5pCraXq7AIWbwFmRvwpDfXo6lBp6bTFaIAhOZgq0Dzhr7
vnlcRByH/VaJWH2XupebYRABQQcE6IBT6mNlKHfAaVMSiai4yhLoTjTmMmeKnjdlD+PXlF/icZ+O
T+XECa0+JnVpmLrCYO6tvOTzPIh4G8mY/6P10fyr4KZ2ZhF7/IRs+P723eWIxCZExjDoIpnCVWps
LarXdY8lr4DAw2AuapwGaBxVEAeYTXOa8tFCyv1Vi1JO8njbO15vJ/usnCRxlBZqEJKTcpi9zKcT
hrUdn+MHwUXRFeuQJhT1Aoz/Y05+p7m3j5Jn6pnr1KVJIRPs1LVL807I9ynaB4OjWV9GHpPvR9LW
Nx25OhV64Ct1Lw0toztXgTSDuCzxRTeHorSe+ZgdtfvpQOdIjF3iovTg8onFOUaQpYxNtRgruwVq
d0PBVVtHVHtOVMVDoCe9kk8iVR+lFCEcn0dCLDJXHJfF8Y7sgrhpHrtJQOcIJqHzZ6WtXoe6cwR1
2cU1cW6rBddPMcE2GJLCcqqBlX/OsFQFTdMHurm932FNNJ1yPfN3cPPEYw4wSWS1K0vq/DHw0ye5
O4z5qY1bp0D77G3xti/3b11UGJuoSJU0jxG+VVc9TNl9Nd+LDS/p8SG1/17fWToPFaHMMKXAaND9
Jdn0Uk9Hw/lBM93RA687inN4bC+FSSJSkwGHVyj/6KS08sGZlE959XT74DhKzlJ5tK2hgSQSQvVx
dYxb435JS05qZbtGcbWILHOHPoGhSw0hin4/P5qgP/nW7WZ7hrmgA2d64Yy7xQ2wmPcku8kDL0J7
6wy9EcywXRWSkWpiGgHe7LEtF9zS+9k2vhoPOUqU4GdD34/d7kBijCZLt/u2/Mr9qLX+pe/6u6TM
6ijo51jZlCIthjikN17x0jt0HaF7MHmJvtFlzgG/d5UTxrEtF7kZZGm9QPJul9/R7sHwVPqJRU0y
VzKeIjH2RcoyLZdyKFJ2mrHHpvPbM0bIHPWc+8C3BZ+XHvlDjPL7zrOUH01MprRRId1yv+wCTJTn
9o9gj1aWt4wML1mx/cZefTrGxJhkagO5Blx/EJ7oq7fbz/e9g7qeHbk84eiP3dJZJv7qhrLKgwyn
KZfRbMlkuohm5KNV3w7h0fUxv6/GgeONthNBVwnZFgs9rcV5XKCc2lnxlvsCeUO6Hk/zJT/0o2/h
JaSsgdi1e9sEbVeHJEM2sNNJoRsA318KRGVSqqGrF0+oyteP07Hf6djtRUkXuC8b+jb6eLBXLObt
pOnCMDXo2cRLeMYbkWZ6FV9+oOtI+B2u217pCkY9yuq2l6KkKrRObUvouzEf1RzT53/llRDR4WmD
SUDC1tdjMieNTj/a9EM6ZJcWHDuG0+/A8ghYix93kU3HdAVkY3USYQMyEtgyar7Cve6Dsb/EJl/0
T7qmHZfW+Fr6Mh3C4gUwm8ZshctoyaiURaCUEDT9bHjqLj4EJ+UH/u8/rJHhyshoSaJErQQCFCrj
sqO9mtqvahf4NIOuHmjOd/ga/8WIBQ0wVhIy6jIslQbiCqBS0hVyol2NGQbqhYPEHTLnfUTGD8Wk
KEg1A2qYMV5J9mJZWLEBLmVeVnTzvq1kYh4JwRRnxRwDiK7/obNTyhfFak90ax+y5i7HkmxeuBUa
44QyaSjJ3AINVNR4edEdwoY/X1oHRIXOeJL26IHgsYHwMJkot5cjWagyYBoF2vhU8DZ3eOVxOdd4
B8m4n0AMm374VzkkEOa29nIc0JFkWM3jf2h75aEx/ieu1HkoewjVuvVnjLwcBgyspp/+W5mbo4wG
07ATdXlTTArAhmCxl/DOFDNrVB5J8XJbPT5ydLy/YAZjQvKkN/KCXmvlgexEl+zRES3sKGssNWCl
rXxJ7c5d3NwRj+pdhzkEGpi1++rM3Qq76eCvmmowFqYLjHDS6QGTJ/UevX/UyKDKboPX6fjWu4Og
2HgdP817HpH+9mkbmmGapiab7GD30CIorDoDlpN8qqtjqapWlGlWOfA67Oln++Bq5SsQcxmluUkF
ZNZhzpTY8MVJzG1dEBWsJ5kVqzMS7PtFcd4r9T535QwDqQVanKzbn3wzKlUgqm6iyC+ypYpaGoU2
WFC+q8XX3NxHMaeNc/Pyr36f0aheEo2hqSFjUS5+YyyHsEouZtRyvPwfNPd6loyR0Uu57hSEUPZo
i3b6SNP3BvjowTesPw8g5xLO2XGxA6s5YOwbSbvOCb7hiWFp7vw/j0K/XaLrn8IYIg3c0s00408h
wTmtvuXh8+1Ptp2pWOkNY3uwTlTrBAqQ+clPIbXJvvue2rlfoctGOyLyPaT3PNbZbVAFWyRVU0cv
Hds2VKRDHONphlokPL4I4u7WpiRcrTOgM1LExlm0Ez7+jaArTMYJd0nVEgmcQTbexFiy7f/btddZ
5BDiNer+O2TAHWjctDwrVKrSq6C0N6q+0CVcifhX+G0CyVjt0Zq24YReaeOcS4Qc8ylx55eIlwjY
tAgraMYi5JrQk1KHwMWJMr0N+2BX+8UhhMpyjpaGSh9szwqJuS/FIPel0iJHLt/3maXvsicdOVds
1XRD2zjya6LbduaqPsyl0DtpBNEllUx/FKXTrOxvC7SdbF0JxFwKIilNOnUQiPyooCjFU4rpvI4O
h6LUpFl0hqG7WxTwq0ee/MTLoXzs4qWX/grPuuikkTM0ekI+ct851UWjdFYvsReeRmc+BcfxOP8f
Lwfrq9UJizHMEgK3bnugHN2Z0z5XL4s3uNTM0WWlCqd5lyrFDaX54JOnrioDPPLtLESmCKuFq+mb
jrmfSdqN3FX0m254daJMsN+pZp4YtMdOLmPfFITPQy5bqaTuTLPhOMHtTMkKizE0U6yMYVHjLLWz
aFPThrwbanpoIfTHe/7kI+cyGIyFqRq9DkR6+eLspTbvJ14v3bbT/X3ZDMaM9IEiq32O3w/Uympq
DNkbdqD4t28cTwjGgkxCbUZBAZBe0Uyvr0h4KqQh+j+iMHZDaBShLgyonJrMrkwwRdxrHNOx/Zhd
fX3GdIyaiQa6GJKkv8wnElv5HvRHTi1Y5ln3OmSXkCeIHoy79OX2CfJ8qsnG9VqhjCltLFK84CC/
RPdY6kkftASFL/ML5RLFUOz326Db5bertCYTkQnV0JayhhNt3eABzc0lJplhJZ8Mf7D6zK4+t7s3
C2JHD1gNcYh3vEwoR3FM6b1/VZUeEwC0w0/S7orlPmyebkvIs8UmYznMJBmDKYCEaOY4R18oq/Kw
159NZFoXt77HckuOBm1LpKoaMRVF1FjW/0aW8zRskMYql/00/BO0HIm27e7195kTi+opMZBEQ/eS
Uvg6OvnUAkMiVeWZ8nCOpWl3+wC3zccVjjk/YUmbJc8Ah7qE1YIfXfskiZzHD+/I6L+vgixjaXtD
joEhR8/q9DNYeHdr231chWBsrDCq6GXq8E3iPsE5qU7bVTbBNka9Sf0gNvajUR+1uLUEUuy7VrEN
JcYG7soealSgdVB2aAbHlvE+I2OWw7adwMBNZRYOgnKeuid57q06/jLyVn7/waRdpad/yup4g2Wq
SVcBStNRbxjd5NI9Bb7ijxcZq7oMpI+Tx447DMxTHMZYN2UlouKNM9dqM7YkrO2y6gLOtGo5WTOe
9jAWWyrjIpwLiGeKF6Vxa9m9fQM4v8/WFufUGOe4xO+ni3wXVNk9+rm92xB/sFK/PxFbWJRSoy2z
HBiiR4nP5H1+Nl30lB4MK8S4renz1jvxhGKsSIyt9kuGfj2bTC+DNFgk5biW7Q5P5SoSYzhyER2G
ZgOEzAdbxV7zKd1pdMR+SM5N2q7ErJAY81HFkalOVL8TP7rQVWPpHtQ2R81RrMIqLwO69WjXMa8S
Q/XqYwB8FZAxKsVgaJqmv8EOPtlX+xlUAXzOb96XYgxFXsdT3tGySNS/RsZTFXL8ycf5zbfXylUO
xjyYWi8qwwiAbocFfqiyqvtOfOM+aJ3pc+FiC+IxeZgf5yPP+fMsE7sfQJxA3SrkgKaT3hid2ZV3
PTrBFFQOls9vDdw2xko53oZ72RiDEfetkacx3vSUSaV0KZkmZgvAZp6incrNUO/llmOosfuoK78z
ayIDSXKFZPWCKKQ4CbvxQDdZ1s+aag9YeK2BwIvWCmu/dASftwlk2wz/Rn67pivjD9qCaDBo2gRx
w0HV6lPdgGWz4PGTbXvYKwwTSEqTXE8koKnD5CWLjkr6vS3vW3Aj3DaU25fhCsOYrSjXqjyh6Zhg
OE3SJ0V/uP3729XVa4ry7XG4Oq46kGRJwSoD6MaEtYXEmo7F3kTPClYH/lWgeJWFMVvinIVamQPK
mI1d2gZekvAyodtl+JU4jI1KlLFfQC8G44F6QWwRzLoafv6a1G/L7fhVOZ62McZqlDQByUHgzaZw
RAuhP9bpEfO4nKPjwTAmy8imugypWOiGtSd1HxsYP+USQFIPdePSvhnOlS4YNSbnQ2onUMU9FYHx
WIXJrtVjMGbpaBUcHrte3rWZ7rU1UgSD8TmLREzB8nSeJyxjO8JOjlpdxZ8RJn46PvTZTuaNqG1C
6CZ6WDUD/TRvz8SVpHMxastMh/taGb//vQ6+oTeXc3U/UotQP7MCYe5uoddJmEgAGWDm02N4UPxg
j34XNE2gpwjEIqUzwsXQGUpsgEKYIPhch7OZU139DUxQ0ohZg83vyCOp0k9ZPinlYo2paLWNaxIX
J7uYtpbUHMm3A5QVKnPTiZgoRU0HU+PPg0M3kgafQjcFFx/S1ndoiLNFqzhj8UL4wrFmm25nBUy/
++q7Tn2/hFj4SvP0A+KfipLcNqcUI4jFi/lVRZ1SdcWd5FQez+Nt+oMVMmMIlkYl86gBWZmQOqkj
uwLZYlR5rfRXE0srJMYWUOLoelKhVhmSZ2jVxK4AnXc/tpMzKxB60KuDDDKddFBfTN0iZIgfNTtz
0OUPJrvojk59RQftkTe2w7uTzLWX+n6u5h6Q6fhcaGe1RCta+M9tBeFgvG1/WYklhvHU5jMwwmq8
k4rllOfLBYwazm2YTa99PT2ZCQ7qCDPm5kJPL9yN9X4RHm//PkfZZMayJFqaRWkHFSjIr9Z0l1Cy
QJSq9xyvsx0cGBrcvyZjMuhDD124BLlAc0nCVLmJuhxESfb0PL/kGuhH4gzrhYqDojaOMJUgliu8
22Jufq0VPKOEbRJWKEbjGBe9vjMj7UEP5XOuqJz4mAfDKF6hlUaY0izrXBwVeRdHj9Hk35ZkUyGu
krC9c3KsT4VB045ldonCh6Dl1Ca27+sKgNE4MemFWacD5JQ+jhKJYwVU6IG9yr5DqnEPft7dbYk4
h8YyFNW1kUYRZcHIWtXS1EuFGapFfL0NQk/+Q0CykorxXrUkRY2ZAaSTf+nqSctFp2z8WblvhFOE
XUvBz9t41HTewqOfcWUe8pAo0iDgFIvhUJvnTMb6GeNeMXeKHrq3oTav8Eo0er4rKKHumzijJmIh
p4hO0KalNXQ/UvJ8G4f3nRi/FDRCXskLROqF2kvI4LfR7MbdwBFnO/BeycN4pTIWfs/8D3hHUPrM
1PtBMwT8nm2eTIxdWBShqxX6xEO12hKG0CKqYWVNwQtj6O98UAe0hUimJsqob9K/Y/WNsJxeixV0
qdjB1ym2xEO8X3aLo9lgBvVRCEdx0zFMvKCHMxZa/o1RWmEz363utLAYQuhHWv4zgaJIEe0o4jVr
bB7kCoT5aKaS1pNM71dtvhSBX2JjSMB7YW7eqRUG87Fy7NZQJRGHiCFTq5hfFO1CSLpLFq9SOGe2
negwdYy+qSrR8N/7D5ZGYh/0ZobZ2hB9GhJ4a2QM/tu1k2OJw0OFEc/K43YVbth2iEcocYdmKLrM
HGLToRYhYU7HVomFOnDjlwfDp0SeiPAzbIfDwu9n3kTchvV4h8kcatmIcx6bwNRGfXowyrzbFZqA
HXldKdpG2IycRqatiB69YDhVrPyAlB+uAoqPc5ZNlJOIRvQowNjGp8ARUEFw094u/Q4vGJJYoMGu
ePyEW87tHThzF4Qm70VijPQhJe/QXLCTQQIj+r3T+oWLtYPoFZU4EdaG5zFFE9y8hkGwsF5jrv4Y
zEOqousQxckOuU7THXfRvvrfl7iBbmUNw0hm6FERRgpgRm20RvnH0DxnPe8hunUt3qEwGorEC1ZA
a0DpD/L94GBBBQjSm31vWqq3uAmIuLi7A2gEyphOQGq6gtyRRMtz729iPWljh3XKMF+faX6fnmDl
KqCASVwBmxJv+7ittOo7NCaCMwjWFMgz0PoDco0n4uj7+GHYx7ZwHtDaW14yLN7kqQjvDjKgTdMu
8wBmZ3sIq301/cRUhjd3fpBwUnSbqni1L+zgeqpqSxnpwEH/yb2iGEeUL+4nUoPCqkYrcVbVlixk
jjioP24f67aAioquc0WSCUvaEgtqGqaDjCRJU9r5fJBqzEQIn5ecc9e2nhmwZlcgqkwrP7uQsjAx
owBr9qAdEFGCUEp+VD3xxA8dthoA3mExIaUZxwnK2MBSvPJO8URM32LR4Gny04fmWLnhCetvTp2n
ZpiDEjsr4NL4bvjcd38AE2MmbZ4lYMLBzehKW0JSaCzczuQtBd5GMTBCIsMNKjqD0sjCKOHBBko1
M3wohNAZwvEXhOeUIrd6hyDNFYexk0uwpOmEqaB/CQbp8pNhF31HmgdDXRoBvQcvxbMRTpiiTEBV
ISGTjEnl97rSNYlRCDG9dVLpJPnk5X1yktTpvtWVwR7SmHMJNg8S3QWyLMm6puqM7YyTSlcSE74n
avY1bOd8yXnde9v2eYXBGMt86eM+oxjBmdxr3nCi1Zli3++6X7PzX9Z18IRiTFdL+jTJFwC25edq
9PIZ+5x1TlPyVj0UX+r3ybFNgaCeTLNyBkjfi1hIpy1fZyM/VYmEVHKyr5vMawXlZFT693wsdrdN
19ZzBG6bYPcZLCeGABm9VMvcSMekx1ZxTP8h/3fW3fJkoJmJturysqybEeAKjPHiak1C9Bt04Ccg
k9VmgyUS+7Y8mx9MQZysEnAD4Eq/1/qwjqJFVgYE6uVdIT7W5nPI62jbtPYrCEbRjUkYg4ZCjFF2
yXPDieXgyZxTV8Ip/o00BlqFiGoiA8/c4V7twQisz9AM8ZyrF4EcuHWt7U9yhWDsX0ECES0sgKiN
YxCfTN6CgO3Tuv4+o19JMUmJnsDugVXIxmx0oSR20Z0K3utiq7MXsS9GH3VCN0WwY+XzlOmDlBMa
+56jy+iFh+XRuI92wUn6hDk+b/DGfV1hL5P65S8Ssuuw++1NsHLLzSJPXUkQ84/mkza4sYxH1Px6
WxU2v9P1XcGWnKJ6UeOggZGoAn8QLsOwv/37mxdn9fuMpSvCWjHyEjLEBTLW9Xyo1aa0KrPkzXlt
KsQV6O07rg5LxOWRCwqEpYwHfa6tJh6Pk5h4YzVZt2XiQTGvXPRZE00NcGZhedGyfSi/mMJJQobi
Ngzn07CUOGEVDFFSAyZZLn18KUPn9u9v2+jVkTFmIA7Qw4TlJPBCLtmlx/ptQru36GCD6fCWmXMU
gV1Qha8STggX4GPV17DN7a5w+uHnbYm2MIiIp6iooxFGYieVDQmNg3hAK7ZuPmf5zxG7y6Sn2xCb
sfIag4mVS3FspFQHxmjTZBT6fl66g+lNXrjjtThsMTOYRJSRSNEVPP7Z4WEygZtBjzVogB/uaZxM
5yWbvXEZbMrPSyfbA0o5eC48Xnp5S8cJ0WUNjFwq9eTvHV6y9HkgNS3oeHrVUWI7ymYLORYr6P+5
faCb32wFxJxnkc5ggxsbxHfp1wyFWUxpjjwCvq2btBaGUfQxNWRxLhAfBGJyKMC7KpLFvi0GD4L+
+8r8FK2mR/0EMeL8lxTfKSkv0KfnwD7o1zLQc1wBdFKsxEsIGWjnEn2j0XnnGj089Gnd7G5Ls/lR
4PNAWC6a4MRlvj4dJpHyHl9fD9tMceKiEnV0WCjh44zSF692slEjN9GS8RuNUYExT6IlLyHarFen
KqhtbJPzEvPr1KTgS1eOdd1rtj4NqAWIonVb0k0juAZndKMnZr0YC8BbV32lWyXCE12cJIGMDl1o
HC3ZejxhFggtPaoh4y3DeMOhNhcxjCq0+0pV6Va69NXIF9OSG2LaUjMgHyTLvA0rm99SJTCHso69
0Wz6IheKuFiSAt4qOhPZD5Nng5ch2TaKKwxGX9BO///zvsEZzCIwVN1e9oirHAubS7pNH2MfLsIK
i9EWrRuixZhzGAxfOYy52/jFTrgTLwUMFFb26u5ki7vQbv5DI9/2URqqiQ+IZnuNCdFLPZKbucW1
KKOzkf6I6weCfo7bCrmJoWFhgCGZqg6Crvf3HGSoXT1jSN6OlsbKMU2KmkCZfroNwlorCW0xErwY
0hNIJyPb8h4kb0NJwMSvZldtYzXE17nNuNsIoAVRkFZCPMRqutB0RBoXjc40RSAp7N+IF6sZHSjp
J8kSrXHPizA+POP/leo3Jkt9IepiSOaZoFfCF5Gd89CRe2odzaILmsSjduR35H54Y7OQjOLjhaVV
Cz3I+UCXWVBySbpLQjryRvw456kzWt8qXS2rwazZef5rji5a597WCFbtWEEYM0iU0czTHt9rUh6D
6tRWD/HIqQ59eEqxGIzWTVCIIJUgQ3TChP9r8ymrsNM2wVh97aSShV2sDy1YjQNr8qT9eOTt7+KJ
yNysRJKa0gSNrJ0mL+DusoMot4T+4fY58r4TjatWbnox4vRtqThYXJ+E5XugPN/+fdb6sWfImCBV
alCUHyCEnKl+ZdYHzNrZndpgGU0a4hQTdxF4zUi8g6N/00qm0jTBUNtDyUeR7HMhc+s+9pJY4NS4
WOfIisaYDCkFASSSVlDxrD4to+xIY/2EvpDLaILgcogfb5/kh5Iag8fmxxrsFwjCBkcZndCygbHL
5YhtEY7xqf0SfdY9aqT6lzqxebOzm8cJb0yZfsHhqTBXeTIjEK7EimZLxS8yfU7lyUI/Lke4TT1c
gTD3OVQaUMhQkFm10m8G9r7EDx2xFUe6r5F7P6U70xF5J0q/0No1v53oCpS54GRMJjGNYYCH1/QO
J/oo/FB3dHUjxnA0p3GV3ZzacYIsYGPxKYh4IjP3uzUzMqHRQrOb9gEMpcn/ugSelY652gUh8ZA2
kK6CokSppaIoSTLr9ofjCcHcb2nAPtmUSPBhfWPV3UPZ86LtbQQd3J+ybhofqBQm7PgLFJPeZkwF
jHcJij3BrnGHt5KBuB8tXi2SB0j/fWU++mUs+iz6f6R9x3LkOrbtFzGCDgA5pUufKVclM0GoHEEQ
oAfd17+V5w5ana1Xitt3cCJqcMSdcNvvtfDOZHkcwjvP+UJvfPX9m3MPTO6profe6Pxjn/9a0HLw
9zO5Hux/XGvPpg58dsCU38bCQS1XZTwI4MH4WJE5rWzzW1hjppSd/F3Up7oBfjoS9zbyjbfVjhH5
OAofkyJnfwyKzVDu6q8Ycj7drg8ibrT5ApLuphpmGg/rIXdEpMvwi/363BFDEY+i+hrazu1MQzCF
VV/IicZOGBmAzrLtCto5TBvqXb9zkyvqvf7x9437j0LYP6/zg8ybW1aiQ1LlHpYFkJrrYI/+PcuY
opq4JHnsP3MdkacvRH5qsD6IvLl41FUCXC7j9SWpp+menwBYBxwEvXGfKhVhhmOP4j7iyK9Q8j5V
sx/k3igi06G/JFeQWy/vVO4xmBC55l2gD6uuAJvkthHlX7g1nz6BDyJv1VIRjkII7G4gecREKnOW
cPfPWHwJDeJ+9th8hMaB67qBfwssIVbf5ITiBbTgLAOOXEpfSXptkxg2PNbPfz/CT5/bB2HXH/NB
NYF1QFqtwrImd+8CKK8PlohYX2Gb/0eO4X/u5r/WdGOM5VwMwT+7d23mRqYhnrfFxofDWyF389WU
z//nJfxL2s1LIGK0nbqEggfb3B4ZyqjOYw3oGIKhIu8KQfLVmX21izfvgMiODnTBLubefuSHEY3j
bPiqieZTtQV8eWY7DPWYf3KlH45q7LgIartC8x/ttrkvDrYtvqiYfiHitoRQjnm4rDnW0YMdJHiy
vfe/37bP9eK/1nA79eI03uQOVwHOJT8X4D+QCQVg55G9MWRL7G3/bL7KOH26pgBuJrJrDqZtbgLU
qkd+bwAuapzTl4bdi+qLPfv07AOCaSBMseNcbpx20FbUog5xLPbqbHhT3y2TtRvFVwP7n4U9sMAu
fi1Ddv+2x6/xB1v1EmKM7COHw4MNq9QZ16j1zpRcFlB9/v2sPlvXR4E3VrLxOmJTU0PHlrvG24Zq
37D07yI+vQ4fZdzsnVMIRy8BFrXs0SyZtgg++FMDiNzrhEfzjfyvZ7CveuiDwNtU4MhdqwwnjWQq
9Q6NBXMF1O+/L+ozm/hRxM1965iw56JuEFQtB2IG+HxbImGYwm2rd38X9ala/SjrRnsP7kp5eN2/
9VKe6731wFJnA1oddHyKNPz1d2mfWcCPwm50eDNLYwZHIXvQF7EpD7KEmXW/G+er6bsvl3V90h80
3eKFoXA7SFqByYnmx4P72mcmueIe5heW/H1Zn+kHzw6pTxhxUGy6voMPwurV18DnKWEBp3c67XTw
VRXz04fkoI8TGWjC0J777wJ03ZluGCFABWs2tNVlDmRSqeq/WccHMTebNpW0xxgoNs1t77ogj8Gu
Fv99p75ayM1O0UGFsiCQMK6gUcDAeg9+j/yrMs9tLeSfJ/phHTe+nRs25UpzSHFaUBkHr8beTdaG
DDqh9YlUG9vhKZfOf6PtPki9ce86Zg+hneOQQFibNLxIXSQlzOj+H8XcKNWpUDYVA8Q45YWHD66V
MMTRfz+mT7OM3oe13GhVrx76qeIQwh67nUAtYgZ27r1Gu/SMOq1C+2twnv/AJQJCg9zw/8bGfxB/
m1WqZzBVgXuRxD6JFsQ+aPV9BI6p+O7t3WTcLD94/FUz+qce30eZN0p3Lie302MOI/8+/VnRmx0k
9mPzxyROKvfh3Zfyrt+7DYjRcA5WTsrQmnoLLlABJdlaXDgV5DHYX6FDgMuKaYzh3H3ZoP25kXQ9
L4COumqQm6tZK8rXyYYsf6PubGDB8j0Q1lPqRGOKEfNN8fiVSvz0oX+QeHNLK69eqrzuYfppE8lu
jnLwOPmg/vr7Rf2Potk/T/2DnJuLWnrlADcDpnKKnWy8u87rjDHbLDvx9lUX06da/l+ibi9lNbXS
KXQHJdwn1iQjBRSnv6/mi027Ddt6SgNJNY7JIiKCmwtgo/ugqb/Q8p/fdBcz44SifvUfbYU0xFRA
6UBM+Fi/54cr0DJwQNPgEYm45elreIFP/c4P8m7UsWCyLWwKF2Pw/xT1Nxvxrg8kJ2Sqo4aEkUu/
amP6/FYAx8sG9rztslv0vNoSulctDMAAYifU+bPiW76zNgPazL4qiHz+tj7Iun1bcGnGLsduXmFr
7bSBurz2fjtnGjnxfMbw9Bepus99mw8Sb96W6SnnIENEri5PmBMBTwwRfnjmsG3/REDDV7Mrn97L
DwJvHllX6sChFQQuaEIFFgpLfHf7X1z9f4m4xdGjFus5z/GOQ7Op4BV2edZ/1SXz6QP+IONGw3dW
PhtHQsYS3PnyqPj3v6/h84f1QYD7725a2wU2KJsQGoBJ9P1Kj5YDDao4Qh0lYAf5Ep/m0zDhg7gb
r9C2/CUYKMTJziTNAOwzZF9o0x1JBa7R2n3++/K+EnfjHfqOBDXD9doZA8rBUh6qYH0K8/4gAMGG
ktNX3f+fHhexA8Z8JNmRrfj33SwUmj+4B3lTk0e5VJG1fBXYf7qkDyJuDmypHE+AqR7uqJYYD+cY
/o0de438qYi+6rm4PpJbe4/sN8aIvJAhLXejBRepjbPU5H+Gsa68B1OGGveXzHmfaAc08AD33AG6
FDbOv5GzuqGl2wBjC/YGTCMZZjMSAqaRDjnUrxtJ3CvC+H8s7N8FXjf5Q/RToidRwfGAQExTw9g3
tshGLUD7BtCOYy28PqUVkF/ifuFrsi5D+MKnBs36bf8o5/fQmqvtGgqZ5o2utlW+gscyWO5n4u86
1/6uvS5/cOeqS11t21nXdcDeWIc6Igt7p8R+o6MaDt3SLlmZzyLtFxPc9WPvJKPOZURYW2WBWZ6c
Frn0pYG16/VhLF8FnTehXEFeuvZbHhQiqqdpN4vph0cfg9F+6sL8NAbhqZ/MT6v1dlwTk1jWkhBZ
o7tJT0MUquqgyOBtO19gKFmVYda5xNwVXgvEe921p7wy5rlzZddGS8g7FbtT4G4W7MRjuWDiKy51
IXZGrXLnO2t/QCPjmvXC8lWcoxUz8vIe3FEsX6POX9ujE3ZFMgRDla7KAoC2Qx/91XteZBnzMt+u
jv29qCbQT/V8u7TiZZzXg901h9ad6f04eyxt6TpEZQsHw65LJNa9Wmd8pv1ZjNZxGK3IZUCBRcKm
LKcd6+oMDYtdRPM19ov+Z50PoFQth70shhPtKQbFJivqKjPuLASpsQBBZLKiYBY5oQFOoQ6mF9VK
VNf7fIwaOGpbBWT1OO/LqYsU6aqt0jXIbKmwyyjMB7Gtrdm5R5cQ0A5FbZvItK76hg34sxYGtBq5
pR/5aIrD0jQ8seEznYbFHdDW1h8aXv1ZeNunugsyL6zXdPbRCrlWGNplGP2MPLNmVat/1YqJhzJ3
6i1GTYuo7PGrZQA1M1v9pVpABjmN34jNdoE11lHVA0V18jYWHe1o7cyh890zKQoaGV3gShBzpsw5
dVZxnpb+pHl98PV6rnL7oeD9qcThFYN4oMVwKQBfo8vyJ8vJkY0qWWDnLI8cVU02qnF/D1LtPdY/
ubLdzarb6VJEvaOex1BMSS3MDzdE+BOOB6sEg8Iknr3AT32OE6eh/TZV7HkJQo0ewLCI6o5fumqM
ld8D+LysH/PQTYySa7RKmbhVuJ3WJQP2k4qJBZA/TB65hr8IsWRqwTxNM2Zu0aQNRoMjlC5maMXy
Pu9r4OuyO1BFHeqFbholk3D84ZkAvVb6vpvBx+Pr3czJKxlaA3NUudEgra1xh7sgyFXktgCnc6qH
saVHItmPKsCbtfIq4haidWnEadTm0ldN2rrivvT8PzitMpIjeS2c9qibZo8Y+N7P619sHI6TP2zX
wg43SM2kTVDGlNtRKeaLc80z2UOX4d3eO8bNeKtB1VxZG4oUVFxa5Wbog2fKVh0ZwEK1lG2BfvjI
jffGuWxA4zv1QDMwmWrmVMh1yKxuTQvgPqPVoDsybd+Z1t8WnvVimHmf3PobUZafjI4II9EOYzxO
9bO1BnXWsvW5tmlCu/FRNK6KCuK+hbLZVLPe1bO8dLRMuxnN4yPdmT7chF5+Ua13YHw5t4uJe0Ue
PTPqqKuDfROo1LjVviisM6lmkG3j5RqyC1qtT22oAeNf+D8nXbz4DuqS0rMfkQ7etMG6Rnkvd8qx
L9NQbmqxZnTq+0tQqWPg48rMdmFlAJfhkRh8G7+sX/aczD9spcGQ7pI72r1KH9jGvn5fyuLH3Fdr
OuFEM7cCf1/ulnNE6uFOrO0z4MT3hezv0EwOYAjDvs+L2MM2PYu2u3Q2yOgcy0tzLveDHH8RH4Sa
1fwAkL8EzxsPg5aRr8qtEuR96Ms9urhTjAMeMLFynBhLhg5l9x6IxzlJcmFvg7o7ttYSzzS/5OG8
rwP5TbXTbjDOkybDD18MKNPKOrOtYsOD7qlbrAdS2dhR+aPSwUmYIO1Fc2jMsBkX/UCCajdw9yKl
2CJP+a1ZJDDEWv8azooUHfIA1e2riKBzL4ENOFXzcJqVu5sm5EqqoeIRHwMoB1CKNU66dugaYfKo
JQZQ3GWWCUCUDTDKnJjmA9K7JjaO9ySsMCmHAoAQ8IPXOkyLCshl2qrv2l58J6F8YVZ317TNmTQw
Xd6wthFwYqHfh4wIaHfPT3jYZEXNzaEc3LvZkAddLiekNvZs6F7qmelUu/4mNEsmwdJe5NemdEds
0fj3o1PkfuyKS7HYe3CD/yJNdXKsa2sNPS5htWu5eQqGLjUYFAoWderK/r1gZWobZ0vGcj/JvIhy
sSaBve5n0J2MdZjk0jzOVb8tKFIAq1u8KguEMBY6M90BSR13BZ+QAyqeyA1IAgsWz0WzacX4U7vu
Ka9VMi+zHY3gbyF2+zLV3V1okZM/2YkM6bYq5u/eAqa60p/Agz7wjITmNXSb76IkTVyW/MFexUb1
9jfw6J2CYtg7c3CciuahWVgbBWirGZ3hbXDmJ9fyjv3i4OBGmD5YzdZ7cIg+AQRsV1n1A1mrBHWV
zM27ZzAFpCYUqTu5iTvjSYuiPOeapBiENFHvk0ey9lWMkeQ+aYfyp20wc1DNW0dau9xyNnJ192MI
OgxhAD8AU1A1qFXAPoH19Zczom1aQCcOymKRmp0pUw67aGZtSTAdeD4+WkbOKcD1EwS7P5HCTzEs
iCZorXeV7T4PbEyriWCoi27wqKEDgHu3goiRkt8gaNySNbywqk17AE1srcbdOGpKSmtJmeTbqW+A
/CXpZgitRwfs8WIGv7h2Um65KZuhnfL+ffQAfygUdAYicECxuTQZCuckTXl1Al65au587W+03TQx
Fd6TC6S9ldNtOwGIC0yteAQt9BS4kOXawr8HRw+YuOnGY+0xqN3UljbJ3M59JUGvYYyGveWVsIXt
s8KjHcNSpbkjRRRa9X7h0+/BGd5np3tqIKtmzgvxy8xahjaFhVJR25EhDov5hBLco1UFW3sKvjvc
22u/f+hU+aBk+agrLK1mT33pPYJq9ZHm5mmxyK8RXCLROFUA4mgCIHeTYUnB85cNqrSz3h5VPMjy
j2zCBFS3PKbrFC8ajRqqL47BWH6nNE8duMmR36JhN0C2lo3rXtd+OiytlZQ2exOLeQihiSIzl7HX
A3h3KmAD+cMEcoG1bMIowGwZ88YlYnmeuqO3K1x9P5sljxaOF9xND6VbRRjpe3KsMW1x5ZtuJVG1
dt9Vh0Q0d4Y9AvldWy7xWoCvmeqdbwdgfuj6I82xk75yshA+dgQyoZ/DzOPRhorw85NbiROaTrd1
M+5r4t33DUmL6zQatP0CiG0x0rvaYR2mxmZYNX72G5b1+MCg3UhTZ1Os474jy5vd9ztnnlhUTlPK
JpoShtH1wsl0XewXQbb16PTRWuT7PJ+fqageSjNQTN2WCSr/O5ePez0voOka5bHpXFydoXqAPU28
0T0Ly72v6JzYhXNYTbXrivVeGbRmq3WeEvhwLX5Pj6tgTw85g84O0UAgrN+84msU2vVTQ8kamd6J
u5K/k7k/CotkoxhlLB2YBuPtZF/vHVGmV31cV04iPLNx1zyqOjygFZq7D3Ak426yUY4e3aO41iAC
VpyUqjOOPyD8agtX7uDZkw1l466p+iMfghjOxlPRYDJjCkAE0tUIj8LmZMnwLijV9zIwGcB+D04O
6yjsI3rb7xvubpvQQNWbiwjmzTi1GRvaTR7WG83ze1nmCtBtvY7gHt83cCDmtvw1g3wvkrV9JD3o
8HIGnnNJ38sB5tgri8fZQoY4tw6eDjIo0+1IJ/h04x9Tzd8LvZaJFRY/p9y8iRm+mbLuCumDMbBn
G8x0nbgFN8Fo8Ugn9Xusl1M4s6hWjk7ctkOP/Ngeei+8hCD5Hbsw6y3M5fbdS+GUz8Ih2STaSCyz
lwBoTEcVUT8b301H2fxy3er3jI7PpAyrLhrg3Tv9MkQ+EffSJ3NkTeMFQCeZKrtM6eXsY5gfFqN5
ZNyHs8IvQJr5NkidGOFuRh6c6ik4EGXvQxlASVrdm9VBDdMWbDN1vZsZiz0pDrXuMq8PRTSY9TKu
SiXlDFa/Rb6pfGpSVPTTjldHgYA3BDqBb1cP0i9fnVomphXHviricZYZAf1wlHtLMverFaOuuwmC
JgP2HZrgLAkrglkqTz9Ytf5dFO2vzug5nicQQflFHoHx+T2s7DqqB8AMo1/YcqDP/AXhExfuC7E4
CtDNe5ubH43Ft1JCJYsG4+F8+F7CH4tX0B8m1CnpdsI02qbh9Zg0a/MYSA8945M7JyMIvuDFDWDO
HeoF/it1E2qFbhrmlrtTjMK4jf6K/7kCs9AAl2WdaRA3KrA36MIdEuniMEZThhfUT9adVmqI8B+L
ta2BxetDIfkl5pD0aNiW48Fte63Nw6DXOaolzJYJOCwOs7FXOTyF2evco2lms2VUK/B3IAoKEHGm
Cw2dowaSMIJ14gVRw4IhrTuA9fij5A/tas8Jz5l/DOcQDlUX1AlaRZqN1uGyo42FQH8kVuwxed3H
1U1kKfDzwZwcGax1jps8n1IX43wxDi88y6q4hO5M4H8H787oqmfNCXrRTL8ibFtE5uXFENm21BH3
KNS+PWHKitoBMLVI22ehQF6pLwWQ69bAgoGsi5h7k4oMqJTitefPIi/xgY7O2xAz80lJ7DFZ8rmN
XOW+0sp+Qcj0bs2w9bBINoJ84kV2GJgtJlyamBVVl5jBQ9oP5n8rgxG97AuG/0xwKMMcPnszXrTU
uynIk57bIZrb5nPhLdHolfEMXJQk18Eemt+KncI5lytADsYVoUVgv9i6PmjShpFD8qwM4d+PBfKz
TESV58MZE0tczQ2GquWV2eVsseabCWWsxvUgF5LMhRMx4x2GmmagAnwznb54/oy+d7phCsGGp/TZ
IIkyyG5T1dZ+8flecv9YFT6LWguIx/lwQXL9MFCG4Ro3g5qFx8tfGRI4Q+m95UP9yyGArankGZxn
B6b6NoIbumaqBjyQi4zDYgDW0PiHwoHbTUfrSfhd4pX2tpa2AzuypLXonBgsgj9nYt/XwHNAdH0K
Rrb3rfIefFe/ZKP2BWFxmIOSaszv6Mx7nNi8YisCONxuNjhBBRAKdz/LKWtbkvFr+sHBzfTdPFpx
ozqF/C9176qc/qB58wMuTXZN9PCKxTVmh0unyNZ6yUbFfqwVynOd2LWBHRPSJz4dsnEM4D7jY40N
t1kb82JMl6054sBGnX1i7dwChb2apWNenaswuCdjeyrLNh2sdWu3PAbCyg+PFBtB9BOr64wFYECz
bbh0JA1ocYFV3k0zTcq6/aZJ+a2q7B0LeLz0PG0HshmRtUHorvqdPyI1T5bIWedtdfXiuRhTveBa
qKC9J3N+6pj1gv7YeEAcvPj+42w3McLMKAjCn2TiMdPiyUK6uFt4EPH6BTjGsUf6nbKrmDXDpbHb
sxrUkigZfuOIkE3YJMvMZNTq5jhVbREP1PzifIktZp9sx038csAmW1vUWo99MZ59uf7oO32A1vhN
C2+N+sm+J2Y5znN1T0obvZdW0rDlrlzZm+xRr69hh63xEZS4e8LUJRB20pRISVVmG05hinrmI2vn
s+HQmp1r9rOn4bI3G+40e5mDnAn6zZrsByIAVBk2x84a7ISqlke2RMMgvTaYClJufBImpGiTrp5+
qtCG87luLdVsBWmeypKeV29pIlPVO4BlRKwbX73QeTFucDd3qDlaNRpTHbaQ2AJZky6Ga9KsTYhV
ZWYG2fvSWS/5NZZCb3TGTbNHQITUIe8Pa2/hPTZ4WiH+EbLf+LsLFI+IjRtOEXOmTcmLbJjKqxOk
TopMG0Pn3eKNcUCWvTQgIZfWxcp5poCJH8mJZaUEPLmyxuNKlqyAXtc1fSvtCdjBEqT345R4q3fp
OBKDUp0Xa4yQd0jXRWyLBsnJUW0DbXYSNjQUIHdb2n2P7Klv2Le8spMCujoStH+e1x5LB9BtIdmf
xbfOstRp3smdS8UTmofQaOgcau+HsOsJPiG81rbdeazZXod9I84V4k5MxHJO7yaA7gQYG4xKzmJn
ZcmodBUhVeKR+ZyLYQOozlf4b2g9bpyf68jcmEzVneQunpzzQKth6w/Bhoty5zo80xbKpcq79w1Q
rCwOAseGqLg2fdpdwWWF19zLsLyn64hzso6gt8XsmXkaGUlwQjIuEOJO/rURqtx5RqZ+xd+cmpyJ
zSN4IA+ylpkNMx4Vq/PqgScFaT4ThQG6wcqijpkXtNBFEvSmKAjCBgEiBkEnE/TZxe2ODLOPTY+h
OuJvxTD/Vm6V9tLNwg5FSgsfUQtCvYERaDS0Jme8gfmX7aVjdYyhvDgooHkD9VbBf51beu/b852s
u7Py3G0xyVhwlcCLzVotzzL0Ilc2YCvLbZhj0F81VTy6eOHNCvANk9FqgtqhmxD+UyEwO0OBVKVJ
1kn7ULRWJizxzZciVRMl0YwhmMh0NrgtcnFhS/NSrk1SEX1ukFOakJzSjBwqp0qRqt8FyysStS9V
YL/ZCFicUT71bQXXI3hwhAABdPOLEZxg2XZp31sxK/0/ovAea03hfHh16umVJoSqi6zkr7ACIe5S
YfqxM8cir95mOsZzI5Nlmh4r+jiJbm8LN5058sHUDTK/JwcEKO/1rB6MC9euBy6kVeZRYbrYUfVj
scqN8lGhazgScg0bUtKrHV8kOqXX8TVwedKPOm0WfUL3aZUCSew5tNdDm3P8ybjJXeR088bGzL1/
NrK8qzCYI5zl2TWPWqPSGHiHyuoPMgxT1bp7zBIjIiQnMzRJsGJiyRYbny/R1CJjNXCxcVt8NBC/
DKsTvwY3r66qlDetjkndLREIPlgMfpG4WQroWUTma/ebK/lLtHkNHEp1pxjZuUgM4xYhjkEXn9U/
rXax71mzb1WHX9F9LyaM34QdqEngaY1D/Tj6eRuPQl1KHh6mbo2qtt2iQrKjlTxRM2TFYN4Dd9pj
8tvFX3aHeWZJXnTpDAvQtXYqVnsnmqtGwmsNzAlNeTtSyDseQCEE+QHtAMhkehuuzQaGOlsKuTWC
biRlG+HWNS7j8mpz0Hbg8ttOt0X67mhZ/DwXNFWwD3CYNnMXxP3EUrsY97nGrFfrb8zEnngrDqXQ
u2XMdww1JxYAwLexo2ZRSDAXSPZPx7Bodo5pYJTgoC/ddGxCgGi6VdLxYutj8D9aQwTK03RsWfMy
CmvbaWs/rmhRdOArAgDhAFTvzNfVwRuuLg+Lp6DZruX01FsBakjrfWlYxCyCikcQD451D4igtJVd
HBIOew08tgDRbzV0OIdxW3V6V/oVbh8yhaVXgDlo+b4U5fdazakV5EfjzgcP9QOnwPDorFNU8y4q
EDtQGz1WuRV5Bd02AypnU4Ej6rd2LxLa28mA6kNEJ+uhn7xsqrSJ3CbPXALCKDkzFIQLP6Wq/CX7
7z7yetWAZ2WDgpXgTniNSJquOtrh+sdb+Ha20Q5C2y5r/RbFLuvgIFnhli3wdGga1JgTAt5WvSwH
4YNXyWseQHEdYUzt5Lrytyydiw4LhAV8l9Me0+TBeTJWBDwwsOFNoMjqpndnmjfXDIA9wx+8FguM
emw8dix9a4N7lo4I1yapzxgIebf8IZUIPBWp6KZceWL86UUXwM6dOGw0LU+UzBvmzG91bZ5HOW+4
Xz+McHOd8hVI42kHX2rR1kMO51xNeuPP3tELR5De1jR1AvQooY4pivGu9v1LW/eH2et3coYRRq6N
1iC5E+IKB2y2NniEYsvrjjoMs7Iuo6Wq47CcktZun9eGxS5Tqc7L7YhRAUegEmfbF005gJjxNd+7
C5BfoqtAVOvGVYisRBNk09JsbXJNCjp42B3SG7mD0lnzltf2frKgsbQTl2P565qG4yBZ4G6495fy
19IOu0713xjqDSJfsiC/42S8G/R8wfk/6Wp97X21YVX40pYKRhlL8laS2ewXMw4K0H2xJwSWxAvS
cFoSSw5PKnfuDNeZhdOXi3VCi1iikN4Xobud2VtNrQxl2YxI2BJxNeiYMM3VvppLoBaTVNblTyKK
XVnBdXXrEwb2AEc4RyiCICwvE2WZOwU7CkR+lihqYJab71MxR6oI7sGyk2hPXZac3FXD+n2050eY
0XukRyK/7x6crkkdVYloQVJasyZrcuteNiPIr5c6mWt4r7RmmKNQqBP5fqzH8LepvUeg+sYl3Fdb
qwdrlCePlRPS5c7dwLlIbHcK4xXxQ2QhdcRafXBrsq8HZDfHeRq3okXU32tno9cccBMz6i5t5LMW
6QZQbZAgiFC5ONVifBhtRDot2aM+lZkWuXMO+Ia1tjY8LNKuXHdw+HelGR9nD4R1gzw1FjtIeMmL
qrfSQq8DEF3upvHNJuhX8uFpFB3cpWreiN66ILJ5quE5zy12bg2REmov3GvORbjc2zRMgMWaun59
DoCuJiaxb4vm/3F0HsuNI0sU/SJEwJstCBA0Ekn5UW8QMt2ogi944Ovf4VvMpida0SKBqsx7z81s
sI2CP5KGZVZGxO64dy2znjTRx2Y+hjX/TGkPOwVVrCp+Nz+N3Jm1oGI89q76y+Dj5xbpYws4OnvV
nGVZnDv6EM7o29z4Ye03h87F9+QZqazxuSjreJqMCEk1MVfwLoqO1NawaNuXYZovW2A8OlbaYG0G
icqHf2a1PPWWFleuf2vWEhuov2XYtUiO/l9X19ABU++k5i3WipV71o78oUS51pNSIcc4IqC7LSil
i/beTCbK9Hb+VL6hRidSLs/1YByUyLDO00/pjy85JH+Y0uKyjmZFKK9eqI+jWTf3eYNFKOZEE8aA
Wa+OAxpGzf6BvtaIY2DLSiPWnDYOhvo1SyWlhxZSJuz1YLj2HN1DHwy8wNo/lQnEdvNpdsz3zSsi
I1guwVJwxzR6VNniWMFTFLq46JX7tqXrt2PJfVP0b2KaX01lf/lt8DzaNRrM/JY38tDlMqoKphSJ
VD4zuIbaNnii9T60oj7mrQxXoeEpWO+tWf6YrnfraurrTnfng4dlVorlMjVpG9qaf+qk2oumO9Vu
sMtFel7H6TR04+c2pDj5U6j8gDefDGjRxV7NvmzpJd4qjlnKHiJApk70z6m9/k0t/+y3VIVSlOGw
6T91mZ9LLgen7XCyWeewOvsBq4QP+u9gOd+KZ81a0pj64M9YdEepBQeD77VpjWRVJs+mTenC/hjp
n8re/leNxdV2sLLT8YlJj0Ss2+uUpnAP4qY6Bm+PvuAP/TAnreoGVqRR2fnpwifZXnJlgjIwr5vS
LygJD07CD/ucRbe1f6na+qfqdYxCE+in1feOVZ/mmaHPtuDhMDzCqeV+maqjyGt8P7d7XWeKZtt8
xPjHk8kSd8KBFfPboLdHHEz2NvNbb7VJA0+VpvK3YCoZegM9vHJKeCxWN7j2TCeLRsprrQr2teWe
thbp0lmi0nbeqvzv5mM/IkevTP5VGNNWXGI7LoZ+0fXiiR3RJzC8l1IvrxmuQZvOtPNkTtt/0m2e
Zyy+WjYvVTE8WK6KRst8cES6s0WNDljlkZTOua23524Qe3dw9llqR4xS/gwa+9wFXoy9eWq8Ailf
eheSvAvszoRQaoYYEOdqqBPojFNNL23JddhtusMZ2Fq/cjTOyzRPIb7EZy+Xt9aRJ4PzXNC55JUW
O/rykI/Zc9XiR00qmUSzX7Oy2ttBe5uaGVmMUmPd4JKnHdThEQYglKpOerH912fykGfYm86yy+fg
sKXTMRurc0fprKyBnCi2ZycfepFH9hDQh6ljzrfXFcGTVymI1uao7OrHd1x4ZxWJnAm8o9l/T6p7
4Gihsw4AXluv+2z4vdeZU8C03Adb6dHG9Fy7TcOx9SOmhP+31c3eMbGrPT2ZIF0MxVLh0T3rjX8W
QfZXN4tnWYtEtTD4jfjrmsGt6bq96XFYZPahs3iVNPCZ0QyNSiaGNkeaXbxg2X9YXP4C/3fCsh3R
Eh1lE3A0mVrX+PzyAXJJDwg3QAVneewV3Ztf5um+6KwESZo3EVXLtmLf+NN26hQY1a/Fidg5G66O
x4NSTa+22+/ndPxTNAQEuvFkzF4ZNXp/ykSFKMDGrWE9VC19cmEgrzlXg4kKq2GchWlFU5rflj49
Ggi2Zle8L7zppU0VUGpxUKVv1qL919TOyc5gWMosVlTDUzA8ZD0rqTS1Nzyf0aJzMjnDeXasWNu8
HZMq9n068RixeWPFqdkN0js37sqnuu562JUsKNGRPfdb98RhSLvj4miX1Wre7mZCrbF1uLTDyhsf
1eRFTjkeZDH80DOeUkM/GKt9WGk1h3U49Pl69YIs2dSWpG6bbN18oBl53ixK36xI2q07MAQpnOAZ
lWs/WWsegwwyWM34103ylmb9VVhVsrXlQQ3D1Wi8E0vnQoCm/0pb26fz8k0ekc2mFNuuxD/xwrlN
/wST96Et2FClwfj8dJ862ZOvs5trY+eN0SS+Xj7Rwzwbk3vSU+tzttuk1CkHinyvODF6x/wHg3ds
PFSLzNt7Zp2QRaK3mxIzyB8C7uFNDujGSg+zrX7us+yuSJ8CoeLA9mjHq1PTtOgSs0BVpxjp9JM2
zodBw3oZuvsuW+q4XotAeojOtwgTiK5IqJ3JR4fV6W/d3lu9B91pjts9PuAEXPwIiOc0X26jJndV
4bx0ogS50I5l519smul1qHZpgK9pl3sh1NG2qyfDzR5bDszBXI9jjaw9FnKXYfu4RR+No7OzZnqr
gb2Ku8psnsjB3boAA2Lp5Nlkhh6j+nWy4TRwOESDt8R9mcb5uqKCdzyVIv/uaVTMhQ1dvupD3LZT
j9A+tW4s8HCdzni/EzX8IommlcfMFI+BQv6z8N9Mj0Q9pU44+dq7n9bva6CeJs1N9GbjhOEYc1fn
R7Qwlbmk3qirG4s9vjW1hEOhNVHt0Q1ybmEyU7yLROvt45B55PW1eVf5WhXSZu373ApL1ezqtngU
fYdmau0L3jic6Kun/H1LRyiJ32MSor+uw481BPHKTheCx+LcluNJmxEqtP6/1RjPQaUjjdOVat+L
6OI8bx4x1B6NQFIo6QA+c6JcEc/eHDeUoEVfRhImwOnlcHA9l6fQlzs7n5PA169WsSw0cih3W+//
Kdfyh22XiQU2mMrx6q7/YEhOhgZLpg2x7B0ryRtSAmVux6sq45WrdO4cVgcHB25xzDLzartfxorl
X7Be0GLHwTBcJl0/9pvau9V8aJVxxLc+LizFMdG+SSQkXdvFQz3/adI1MefpEgRLjGcUD8X0gGB1
c7h8w3nW8dt5k2Zhf3dASJ09hpOZ70W7hZXCLmnyR1nYlA9B4hR1WKKL3RWErp+iuUtjzKtnKy8D
XlGWxa1BxRuRXeaJRzXNDvVKd9sXOBAzR1i7Mzd2mRZzwnDXPSMzorLvIpXyBdr0ZfRNTWWFTuXv
WIiz8wsmFVibgSalziPuKATz3pPrxZzuSI3kwLXtL2ecr14L/WcZdejJkpI6f62Vc/CXMjJGTsTa
K66Nw5zPXt3wE2A2aHN6mhON+6iYUgodqBqaJVFtn37fPWxKf9NbPfKaDKsif7O98QSb8FFvwQdD
z68N50BX928SRZppovE8jJBs20mr7SMABjrXcLJU9yKD4joY22mdtxuTO780rX3rZvTl2j9u5PQU
OmqbZpFua28+H/fWBa9Kzk7c1rT2kBxGC3aIZbHTTINXahAXsxc42W6FYbWdOgjjGdlAGc5j4DoP
aJz/zU5XhF07nuo0rxisXH14C2676VsHZ2TAmRBHOIA/k9P91fru0Zmm/eauce84556BpRszhANX
exnt9aRt6rG1CkHtsv2yuAR129YO/jQf6ZwPxgC/XBsHy8fMbnx35SoX7Izd7CDMWiRdHR4u9ew/
m4YO7Erw0opMrHGz8cKUBz04ceDoDKUqF+vRSI2Tq6mvfuti0YijmIOjD+Pli15hzLpLKIsGIGxU
D9aWnZbRPlkBGF1r3rKJzF6GqtfM3o+10ohYwVF1jEyUWRG3jXbQti1RWDpKH3/Bb+FCZWwrn09F
6v8caVOYqZpfTj+wMfZkyozpPcsxY1x0OCnzTynUtQGbEnP7KZnJx89tHlOv+8oVI0Knfn6t6wAJ
Cm8KH7gPEBuNg+GXn3JsPswcLm/tMJDzwTP3sly/KkmJggVP7J5eL5W79t7+l84dgZ2am6crRdzB
vLBC/KWFE9VNPZqb7GsMhjff9a/afbeWlb24ehoN8wT307zmqL5zl8e4k8e6FdQ/gXEmf3dtV90O
vcWirMx2fFecCrmZzEtWPXL2HgbPc+O87iClUT7XdeBMbayfICMh4K+QE1PrJJ1gkYU/u1eA2qvY
UAwqMV8WDovMah6W3uDl085DxhdfZwdDrF2Ube2uXq2zJuyPKh9aen/zQWX6wVbqZmvUYqkpvnvJ
LDJrDMZQNhON/8YDSce1lf5P2aTYqIBJeqERSVsU97LfoswHtF6GuC1F2SHDe/gInnZbSvejdWw9
MlJGj62OCTiVTYfBKHhO+T6lxVpPSB1zWR+mjq9SNski2ktv0QT3S/7rG9sFcecpSz1eeW0J02Xt
dkXL2zYZzsGCuNlJg3Iz59IW4INtjZrvjjd/GPbLqM566rNw775j1iqft0Ld+Hb/Gg4TJif2pDf8
Igiif8a+jhtH/GZu+8ojH49MBtyPmX7sAFJ06nhaFq2NKrd+EkCpu6KzT6Ly/jVV9g74A+NllT6u
Q/00WC7AVW1FTeacCLtdoDAylAB1E2rhCjbIPpbdXrfqJ/Lvl6rR9jhve6hyGD8cyJ3fTEWYubOI
+ToutZWCgTSOv8OHbB/RoeuHQm/OUMefRlv9K4c8Vot1GGhsMoutmdtKqyw3z+WC6P8g0fScs1Qe
fgEllkaNDyk8LGO/9z3tQxvdx03ACdn9d6CDQftFQxbP9JNi1N4st3wbi+JgetonVO/j6FBUg6ei
HKTdzVukE44NDW5lt9pPNhBstlz3pqcSY6ugZsA0dCM+6imEoEqsKYiLyjsumRanup+YU30wpL/E
lbnB/XbNd9oau6mUh1lNBPX9+ZTZcNu8vuQEJ96SDm/RW9bHcS4rgG39bOnLq+icSKTdExGXc1aY
cV3bp2or36fM/3YtnORMrUdnHI5e7zwXxaaFteEleZqjjvQD/uBnoODTJ0jcucpiXTSRqYvDmK4n
o1UvndMlnj49dIglYb6Oj4W5iZ2N0ta3/b5V5a8FXOmlIDeCq8DM2j6UzCvSNTKnk+H956Q0hHxJ
wH77zmUuAMU9oMpNzNq+Aqi2PGdnrvYp27w5Er76aDXayqEuE30SfzzTvlpNnjTlmOjIM2hz75m4
7/Sdil3W8cZk0/BNT/0ZbMW3A5rbeQpRrXIiZa/TzlET8g4RFj8z6UCY8rHaN1HgM2vbVQb+V6vy
B30NirBROi7q/LRq9SULthe9Nh8ZiPiV29Ybs7/XMB26Zy7BWDPd/bpo/0Yn+647+vzGfczXPD8b
Ns15Kl8XpMhOWiwpH515P1Tevspdbv/xYtouL3X/Ldz1ZLvyNDf6EyvHnlrHSAq2sbL41g2VQ4Fq
BMXn1A+4jdb6ZefrQ1ki7Sxu+23RZUeO0fTPOTGW86qWn9UWbdTUzRNYqB71skTEvqs7eQ2iyCj5
9EEyyYDP1D0BqJThwjVARuBNrfk5wP6qs/5PqtYPpzDCwp2u7dhctcYnfp6i4LLHal8b8xMZkXO1
4EZzUz2afnrR5uZ1Go0/S71d8MhZVps/ja135b+FJ318k7Xz2owOPUvF2q8pDZmp+u7L4ugwSW+x
u6unL05Id/SaA6fiJT/JStJUGIy7YjQVh3Z5Xp3lHKCFz8M2ho1V49f5d/WW12sRJZ7CDGYcHO9k
TooLGBgKLdPOIigvFWarhyQyF3aU98IJ7a7oOMJYNoqVw2za6l9lDN9KbBJJmOvc1svmVJoeXq2R
RYGlvTguohzP3yOrAABFrKfZBr9zm1t/d2Es897H5a9VK3jk7tgInqQTaAk43uvWOmcvEAe7qP+r
0unTFKI4bDUDBFNd/kJNXUZp7FTWXaWw86NWcIg6aR4Bdw20yFsJl57vG398V4213xbra+tEYoFi
h6o1P0hqWTuaXRU2vIuelb5VtsZNpONhc2wbUjsUYjxtJdELmV42ezsM7t2raG6zZV+HxboGU33p
044oiU/eyasvQen/7TYI6LG+K8sfysQ4HZxoKKe3tdZPLCgu98XWfNTB+pylJBl8owJHc83DlAZu
HvZm5h5Qf25F0ZNiwCw48z1+kS95Qlz/yes0lsp4aYcKF9J6mYv+2KU2iqV99VX7O0l5Gk1Obs1T
ryUXJhv/OJP7oR53qxhOaVvcxrV7aItA7pjSRoph1j519N3d5INwdgsPDQmfxGq2/Wpq2HNt/t45
8mmt7/S/Pf2lA3xvVHHq1+CYmyCU9opdbzZDxBz3L6O2skQzbG7T+VbydnluHezddaxDMNQ2XHWq
uXTUf8jmzLtCz88dmJy2DTIyM5HtgiVNjKI7TeV6AmPY53eyEpmPzmw5anrwai1mDdfgJ53ZPSlF
MtDPr56HgDrRINZjfpxkhvo/PnVEgULk/pd8Vue2o0FU4xrntA+MC/xxDO1Ttu2H4Q6Ci908a5MT
Ek9+VTyPJAGXch8s2l5TfSIGWv92c2MLUa2ux5u+LR+0oWBwi4gyS//tFp7D3r2knffpF06CD8qp
oWSy1PyfkjUr2VCBDGvOQSzsHG/lbfJhsdjlvkvHnsvTPFpi4mgdfmdNz4BOSf/oDYNyB/vk620s
12Zvpv6vrPn13Uxn8WBbsHG4+PH/H0bPluAIanVhVOE3ob+WOD6srPalr/1hpaZwKLNulj0eltJ+
LrXWD+d6su+1Z5zPG/SW+2QsuU94IT2OQnqRrPSXcTUd5Jic5WY+xcoSxACeB6C8UyC9OBDAQf3m
XEZV/QsK3MlhJczr8Kt7m3cj1/HVuOa/aupd2BnwEQiRI/Pk83Co8L/SjRFbpTrM4/TqT+bZuROG
7f2LHBvk3Lyt1p0FAhkGwj4QZfjsFv2hLPwfxBdrVwU9CpRs7nB5mRgyLXAK1qg1piXutK4+1TOB
S6przzb6na/Jt2EhCuX3j1sG1GusHnZRRyNEiRvZhsoPPskydzbDWSu/XQKcNr08Aa+DyzzdZfih
OxORJtz31Cx6ik7ex37aw1CeKTZ3ZsrBHzjmh6q2d40nXjXO0RkK6igAdo1qgM/m4Dn2JQcHDFl2
nNRlcYN4ed20dics51Sv4AiF8ZAr/4dRZDEDJ2u0SvOhGnim2QfEPhguY3qAWsDrFm9ON3O6FkeR
5V99VZw1ah8tNxJnNcmzGjGkzt5vnJe1HD/a3klQvR+UVWLKYsYay7OQjBfygvciGM+VS74GGmMJ
hlgvkX5Jju4mkpxem32VmX5BW37OTC/OA0mRmDNDmQkFFYTa5kfWPMpwQk1GFFoPTdN/96J68TYr
YcnQX92TZ6JE57mt911VQci2sSjq+7bi8aB8c19ins0tFvRivjm6e2lgqggg/qlm9dsH9geMYNIt
8slDfJ+XFLuHKUIMQUS4Kg4IOIivZEnM6g7vG4zlqe54M2iw7xC71hlKlv0r5xROThuOhDXDOpcP
GdhbJjFVeGLtMg1tsz61jb9Pe157QiHtjJZi9uhyor6ZuX50V2iGjRLAr4Z+J/TsccFpDL3ZuozZ
gHFT7Pj7cQZXveW004MuABrTs4UjnOC+IyAXz3Vbfef2hnfVxVU7vwLivanUiYxF/p+aHkWVrLX/
vrrZsW2KxMmqo+v3CerstZtVfFd9iEjMYambJxmQ6EyhMmi4n21oaeix/8qtfcz79tEH5yS3Ebuj
+aGhg7YA2YQgbR7Y5X1zmjOxvxffFjkNbffi+hWeu6/e7dp+rUnRhq5Rxi4nUrQ4Q1w1Jc3pTOsv
Yy31krH2E2B6QtHWreAUYgjmpWayWCi7ttgVLvtBG2mRzJIvms7dsFrVrzNW5N7EfknV1zyUvzJN
uTkKSNbGdp817FEH5WSc1sTvkUO24Y2YLa4csrg7AcEH+ZGswXHxFV4W0zdAnBOXUS1oRWRl06zO
jxVX16KcDC5zhgkulgPTdINQ3ZM2/HzKmcdi7kjnIAgoRIjIxTp07g9eNu/KyqEqY8n61ByC1CiI
DDMRd5VbWNC6HlevomLNEafTGvgS+/ge7PfEbzEWxDbmkz+W7LPJCRjLRx1+lzQSlU1V/ac5wY6u
6dPY8muaT1FfuA9GaW2RWt0oHTu1y8f2BysncvRq14OoaJX9znzehwYRdEs7PBcTz8wqntNS2xfG
vEvXEoPGdj5kN36wPfgpL8d9nZaPBFX2sJJgN1xctiGTXvm0UDglPIVxZ2LAjyq9VCyujFPpH8aq
YGcsG4wMIqab/d9sdS9FsF64HwlQUaEQgnwINJbMNg1Wc5qNSS7kr9zqV+nUJK5WlK2+Z1sejhKW
iRF2ZdMlALVvfIPUpTbkSDPUv9uoHhdXxin3Xaf51Q75H805vWJp/y6V9cKW4mY3jNx3LnHefo7o
E+Mq7T8JeS+hKtffsTLPE5J1a3X/9MJm/PKW7dvCiUjV7yyrPSppEydYOWC7HVjuscxGPNP0YW7k
vnQgGscRyEcY13StvgxlRXYb7KxNfOm+E7vp+iHW/CY039uRMnvnYP/up+BqKl5qr/9yemrmxjY+
CJ07XGdqbxbjubbK5mZqTXawR+uC1vMWUP9KTjWmZ4FJiHvySpPZb0l6wlLVQZhYnKyKIuZM1KPs
XhQQqbsVT7NOzeqO6hN99oQzgxxtqYudZ7vSgv2yJ8pEh3tlXbpH6mHeelP7LxiNKF00OFteMh0B
NzVWZGQFnTbaBI/MH1UAQctU7MfCPIkUfRe4EycH9L9aRH0O2qwP58zjz4TX8kOzPZEK3tTgIZVO
MrT6zRnsa+lqj95d7bI756ox7ITB+RN+ac/VxwTIxLE5YgaCSUJHGugm2jAaTOX9gd2CjGpDxjs9
QvNNodR/HbxmUjYM6K6IV62HcqsSZfSPdeE9l8569Avj0Oosj+78q+yDA9HRe2ccvDIHntAjAYUO
JSJt/Yn7ursshKCHdH7Js+qSC6aaU096S0qeg7GNBYTy6JwXGRyd3tx1C9WH4aQ3Pe8QBTkC9GXH
gxR5uZklA1xM1Bkm/3xosjE128dV07aHzJAqnKe5jQaf/t5LKe4hhw7mwDRVIqStizlCNCpcmjpW
3ZzhaHMHkdUpmxK5nKkcXoknbqujUNp/dgcHQf00uircyNgQlH7pdL6RDL0eQqaETdFiu1q2KJDO
cQ5ICQ/tg7mt2dHf7GOWTd99XT4W/nBzy/qTyTCh6Qja4PmBpuG7zabLvcoG6acrC7RDhd9VjIBD
glhHDQRYc1+b+nad8/S0FeYjUsu/TdsunlhxH+rnJl/285TBxd1dgTrQzzZarms4N8kQpLHqX0Qh
3nIXg3xpKHxrJgnkI3Gn9Waa2mHZ8j0eD5iIPX9WvUsoakpwU69FDxYp60tqjzuNeQkIwAyDL3C4
fbINSKsXrWMghcovMs9PlVFe8sb6t1XyD9t/Ym9EuxtnYzxaXXCFfjottLC1YaMwezul1J4gCa4H
Jlm/aDv0FJr2NcmG8oZNQKDCmJ/9VfHSYjoym0bds6unvjL/pLZ9ygdYgCI4y2B8b63tllnWi628
0JdOPE/aZ1cxCNRuAHu9j85XiVyNd+FnNFlVKKf2edbSeicg5G3cYIJph8yHOk/dv/XIIxNk+9or
E7orE/lx2+nTd8ceqr5xX8VanHSnfLLq/NCMGd7RxhiBIrIyIgnugtfqo/qn+oueLh8NhQ18L4vc
N4Q/DysKse48ufzYLmhpf6yrUY8PebPAsBvvgZvexGR8j0VNuhwncaMZtxVSjNu3v7bXz1wIBJ6Y
O7E6DAdQ4/jj6j8pY8KGosTOk0nto/5vxTHoHUIivO6tgImpnnyP0W8NIcl6PgabpYWoPczCwKhx
7IHSfK1OQ+9VfL3jPnOANccZF0xNzPwpRPPYt7752IGoHvP8Hi/z+7ur156qgUCrSW4tqDXSiLb4
bonP+Bx4wpfveYOmWgSUGqtm/jOdOZZ2SlE4HGk3nWjK9DckHeZE1/5b605PKmcBKRzQQvk4z9l1
pYI1pR9PreWfnMHIuBTZQJL3PzmRUxacrbFm+F8iR+Jr5XfVes+2hQNnqKd68E/FsP4xxfRd+Nt5
aXm7rLx7E5l64ar+u4nlrVFE6sSIdOOch1TFecscBkUCUo3pgW2sB3zGMJiaZ61jOLNOQLQ3vP1o
pbd1m3aa3fxZLPnIrJ3r6sjHOSj/Kbf4DGyZMIbh1R5NRnTZfuz15W6r+njWh1+rtD9nMfeJHIfT
knW3VQY5DLr5Y1ddrGpz3xtW0hJiYFpMQMTbeNPTISrIdIYNue+mMm5Vlj5kTZv4XRW7AmWhmeNh
IHWOiAD6dhin/sAgvJNt13+tnrywpV+6vD2as42TxJDulEp5XfGkVrY3C/MpXfJjnxvPejpd1fAu
SvuhM5knBT42dvB5jHALMyO7lFxCCL3DEI1NSnpL+cQcF5pd/9tL7zaK7X43uiBMmT8zjYYhF/2R
ySqfakNjnjzUYjYk7njjvrsVJQ2J3rNlNHn47naJ4KeuucFda1lv1gzC4kvrvwKXTNtcYjfqbxlQ
R8kKBGvCRbZObuMemN7w3G8gn7llfsuhH+BzlvO4zqe1dx+1xmZkQ/Hud+7RN1hiuS3jxdert2mS
F+2eJDFp9UYHcAVV3iDboQxeGq1f0YUtUgC59Two5z+SbsZ+HKsNDDP9apv8UvMOEvWiqhznaKy6
k9DaG8zrI+nyUKXmE4dP1KTez6ZzCo7NMWfoIzqBTopgjHRgxWUi9MaYP9g690EuxdcoRbNzQRVH
kZ1IOyeDB/beWNTZs/lliezS8iWhlq6nYtFRwNyXLdgSnDO+lNw+jDXHghs8Ll2248p4lGUbLbrx
Y/cEbdJF7HNyl2vfHCdDnis6kG5s6p2/Oc+zv55JTgPOVYkFfrEQwnD8/KUV/nHWZWR03ldg3aFg
y3tPlTYQ2eh+SqyL0TJkqII5mmAvoDwoWiDHfMriosvyXeUI/sH4/MHq/Tdo2sX39W7nMByav7Qc
Nqd/IsiHhUFhshTmIXOtm01a2zCHpFb1r9Ubydinp8IYL61F3rRf7wyV+2yycStYwVfNXpvDqjEj
J0ODrRhhWGVEvzPqQrkhco+a+7aW7QPyP/YSHZ5ayCNM2V/DJX/OHKUZKtR3o1qQpkmR3TaHdWj2
Wu+MIMWqnF4sSZDE0o4ClIIJ+B80GDlDhmqqfbTrqrZbvArtqBvsSqDOnBo+POm4f6WDahOM3gvm
zaXQp2OaEaE38m7ftP57fg9HS3Yt0GTVlGMMLcSaV9bp3s2Xs8SV25qE0NQTc492GKLXoiziYhiH
sHfUK6FFEH5hw4ngFsG5Xrz2znnKv0pwYms8XpnxbiDW7EZyAhl5xnJpo022kALQp7Rbb+QGLiP3
MtSOboGb1pf7qeZkZcQP/8mq5uaXoxv6hDYw81C+qomBfGWCjHNwW5+l88sab4h1NpgtM1zniDTz
/yg6j+XYbSCKfhGrmElsJ+eRZpSeNiwlM4IJjPh6n9l4YZcVRiTQffve06eoBkrBwJYk70heGoCD
u8in9p+fYwJEy+EqMHeJaQMS4T+3fbGt6+SldPRB280m7su3ZC6vlm9+mXnLbz4lV9+aNthX1xUq
gG3hSMbbS4k9vcgH78hlT9jg/jMk0kYZ99eq9V97H2ucSPYTHo0WM3pklvR7AEKZ3VT+IpgJuI32
/OS0JXwX6YQ7IfCtM9pali2sf7f9sD0vXWcW0ezSr/cMtM9KNt6+9GIDH6OPRY1aa8ww7LYmq4HK
+xAw0WUGIuz2hWHesIgyj24wrBqSDURBO/yBAuMVhlq5swrjNEixVoF67kK9Jhz4X1J3H64bYxyZ
30eJExYlb5mV46+tO9SqvLmyfPPmMgIP63ZHbfwzeOrFN+yX2dPvRjGvqcvWPt1KbrPQD59TFeAo
7OKtCD597Kf5hIrWVpLDPBT3iSewiMRWGbMiDUxwMCebG+A8U9N4z73iAir+Odb8JnEXPjOnXvck
t9YN9rrWDxZdavyVDgG8FD9OIuCnGMfYLp6NefzmU4rWjhXuEn4Pp6WYrWy2h/luyJM+j2+dxCKF
P5D/wfqXUnws24Y9gHI6KGRVa2jeM/UVUKaxyuoUEeWeXX/N6PyTMOURR8N5yDPC7/Yx4IfJM8Kn
bnuXho8JavphELnJh/GjxLwQAi7SLYQjLDLBgGAdRUAh4gwLlxD5j2wzQcg//5lNg9kJ5Le4TTnm
lM4XIUa3fS7VPn1YW2pwESCLSOUQ1XSo5TleYn8VWv3jnMGV3+fvylWCgkSwU0RH5rKuw5blWMUO
5z1utxTLdZO/CKO898J/8lxxn83hZoriNFXuKbPkE/iIQ+97dIzkWLnZyoVV8JCG0V3XFmlGbMJm
2tzt0CJ/EXLqul3QrrypVbSS6pZM7okT9B2a8rho8mYX2tNv1LQuZcTMKWE64DuBSC289gFF1+Z1
dlntG42VvnVKE44J4MmY9hYZclmlE18Mc7Yx0JyUsHm2qkMibIEWwEupO/O/Opb0WLa9iiuBT4g1
jAus13dgigqlbQifBXEPxVMwC6wCMsPMWDb6NFn9tvLRg3X5MH4xDhr0vGa2BVBPL+rePnkWTWI2
GaDhKPlp448EfRpkoSLBvWouALkd5ySlT0AbbSI1MCZw9oVwmYgMuXMYYjisRqqXbcWMJugHnAYM
ptk7vzL89MulxikLxoJlgmwhWqBJsrOHVZkz4NEwaxeBxOaiUGRI7r+DmbpjjrqK7HFLmf1pdlOw
Bb18ofBxl2aWgRJs2QHvrQdrZs+KewQhdaFoArKSEs7p1T2oxn3aotTVHpOdISQ/RJweF0BneduZ
v1vVqGM68q5xli8aJvZ+PL9GrT77gAFM8CjCdhkvM8Mt6UV5/ra5PRKjGJdlzOUMnpNAtXHofP8Q
VFzMooZc0E/Z0Zl0uDSVjWFBOHwi2nhy6UyxQN4y27mWXkgnL65x+scgNF2FTrt51Aj0AaQZgnGL
dWTlwg1LsRRYs701Mroq+rxu5VgS04BIGNUVFcU4LLcspG2VYfQaeNVwtR3TfEmCRO6aktj00pgd
mrhCLSvh/5dn3anxyjddNn+xbe9KQSQ4TbZRo48u9ZweulsSAs5CLnUSx15kqiTe39fvVQ/TJ++S
3y56MQigYdZYsrRqORrgSXoiL8OD8+S6ah86xadDoHfEq+TlFTppbayMrl/UOnwjsYnr+SC8bmeZ
7lfugB1QGbO43qY1bI2ZHHT4YtVqNahqG0P18T1GEzVZMYuj03UEMey53Nede7EDoP/DZ0zfNuMQ
WKSWcSQQtLNKmknyP+7kMnO2jnhq0WJS+kDLeaBnVcT7wXebQ+K0ED84JpsLvpDrLKhzomirhmST
jsQqhHwqCK4brQvdpHdo2+hqoOf/dmOxkyFy2IgSZ/TLEOuejAuetvkwG+5zW4H5GZoNn/dfFep7
MZcHu5NvHadb5ncMXKpLJJwv3uMnrIzI6OPNzSZ/WSLg89Vmd2E9Qnt9CmBFy3Uo5LwquZY3hhHq
K+y7tbIjdWvK7A/PwbNZBudEeO8zKvyInUwBywpD9W6MzuHhSQrm9MaNfxt1qTbdDNfRqnfSFAez
1zw7SLaNeRobRBhj6kkaWqQmgk+GKe9dmK6Ibd5rM977eZMy2u1WU5wvhzR51YyKWihBhZk82Dyv
tv+WW/Wlpm3H3WIy4yIQBZhzZ3b5oR5R0g2Lrqml8+68iMKOmihK50WRD5ex4lFpQZWwXMglDKSx
81ZzvBplc+6D6bstMbjAILwFsv431P3WVxG3ebGu9CBWj198nrjWBq4FOWIqkw/yDlS0shHLxgCM
Mqm7MOtn3H0ae5Dz1Huco55mhCMsgtfRsBL2rWqrW9mKo1mG9UeZota1oAB9vRpGWy5iE+jJHIx6
5fvNE6/9uDRKjCy8fPQPx7lKfm3e+T5rXypPfBKixTSVftQRbqQuM1em1aw9Pf+58/TQk1ZORgIe
O9zZnuN7X+LnaenZSuGuBC37MDI2hNxGUf9TRembP8zLpp96vhSDtKSR5LVwakeW82WU9b/SzPGJ
h+0hEpUDMim5pKM1b2dSrLqst2bQIPg3LROa7sB5T8bQ3RoVuEBz/pqT8kKg6DCa/rTsAxB7hU/l
TmSH3ZLrRud/k+zorEZMOni6Zk+8EgM8z4kNOM2IFpZVvUZogiO2vVg15/QhrfoR8TJm6KvUa38y
xEuhxDVldunL8tGpLA1QIvnjgfekPJip+JeZcFsgT1VBu65t4G+KUK0Xn1VpPfeduRHEJdVAKYiN
XFgjVjsqc68xdoWV9itSMOSu4TsgYEQBjqRanI2OrRBMrpdgihqcTd0xwzPWQFWsS6RxPoLYs1Ec
5TYZifrF3XsWAX5AWGA6/FTAUF0YcbjRD59yFv5ryMg4AAA3oZb52lLRxievMRrx62zN+4GwENSK
G3TcZfbw+Nl5+VV4KLq2ci5RXxAy66Z3Bnxbao1dUJN2igp8bD3tR+h6J+1Xr8UUHtgfHlIK5f+8
lB/yYRbgF66j9tOa4kMz0Xwk5vCh2vxlqN0VoeFlQ0gKe85OGVMDCSe7AagEdxrnJM/aXZTaB4Kt
No+W/vNQKKgCRjT8XjBmEUfVRtuxkStvVuvQDTHkjauIHzAr84JEkoEkP/7H8yO28VhcAiNHxR1S
56h0v+tMzgQnUvSX/VuRmS86Lz81dTAlas58Ydh0pV7FXnp3WLQZM4NdzOm4G+CXDI08CyO86aH4
hW209XS+m2umURZOZW7PaA2f4KqC9BRZzOAICi+ycHxD4YxxZufBtsAHIbkPk4A5WWgR3HUewIKk
3/ZmeEjQ+ci57F09/utzeciD/nHBYR8ss9uQzghx1X9+R9nE6KRaGzVtfiXy20z+kMmEtq+pn38j
M3MWB9lFVUB4Kxg7q6IofsxWJWdDxkS8bCNZZOLA+8DOhWA2n+I24L1pofvWvv+vK0tkGbWt6uJW
2jwLoqOxCkR2tEkpL4tUGJjs5i/bnm6Wbv1F4dbTyVGu2Cc4gF+pEeHvgRw41zJExNDeT+Dhqpsj
XF6Qme6lmg76YYyoSNEvmEghgpJki+pp6Trsxnb7m5wR5zMfQhF1o2F4K5rz6jFf+opGHxfjfAWS
gBuSiupYC71L2jSEW5f+qJxZ9+gk57aLnFWQAjR2kQuj0ltXRrO1H38TFz8enNNlpkJGRTkUHTfc
V21zi2dC/R1uWdwC9Yo9spSb6HGMX9oKE17cTHjTJX6mgpByl8EgqQQB7DBitOzbmKYd99noeRTq
pHX2DBNfGsdrIWTmPwxjo50eR+cWO3l7DiC2EH/JmpdpDtVlin102azuj7ExdYSywniL+RuZwWmz
wzzl8XJMzfLZyY1o5XWMRVnK2gJKaPIl82xO3DxOcf3mzlaowsTZx0wI8S0/9xEuYXzIye+c1J9q
ggGVenFzk02UnRATrHMlKuNf5RAZDHuGA6LNP1Pe2oU1MRWyuxRHESm6bQXoCS1sGE+ZKLpX0p3W
peI+3BpxJw4TW2IZh7hP3DoPHceb/sNtFR2ikp3WdTp0m16H0G+ksDZ2NxuryTGAl7Ic+Bc9b+sR
uF8lVNjXip/6Vwb5Ddso58xolxECHv3wQtjGuIkryccDhnVJDK6Eb8NdUSVEhsK6wBg4K2+RxWVH
RV+6m4SXa4vB7T93RosKmCRPtAuqJmMu85sbNtXjPMW55U1vCXLJMvKzH6yj9SqXfrMfnO6O+SZa
jaX7Cu+R2pJ0/jrMaQQwyxKxkVP9KcPB2mdNZtzDynE/4PaVL5GG22K2nk2emXjS0GTVyaQbXxT2
yFGE6XVAZ0HgKyJULTTz30BpFsW53ou2ybFbTQcTSM+HsB3ms9PgZbJss7tYFICb0kiRkZzsM1ew
hyTgxrRHmQo0SSDTnfDdzxnZ0p4ZdMkqTxI/9TSwcz4rSQIIysI8Sv4MnEMrZcFLhj1FeHSADVLY
vrWrHCqh0EGNiDFu7SY7y/HxSMS+epJHsjNyOxbZPS3hToqgxliTxfaHNICTJIlEXx2md3MkeuXa
Vn3QMOEv5oP7Zw7QWTursen1i/8Yt86LnOg9hbImv+DEcNG9acIvyuHikn/g9g9rHK4Y0Ylqhvwq
EzKJyRyOBKqTPZJQAzZ5A7rErHP+d8OR/tOE7YolcgwoKKjAQngyeRqYXGwK1cOLi3GjLqrJ6Z55
EO9+Id40uD2sNS7CZga2MTZAezrSwORakcPLXQW6ZmDybEhnC5/R3bjj1J4ME2NiT7ThIEKZ7K3A
Sy9+68OwjavPNuimXdYLsQpThe8/CMTGtkKxsvLsU6cAq1AsvKUZyJwpRpquFZy9Y6WwaLuA/0CV
zVByB80Ux/bChme8tFcIevE5G90X9TAaSSEJQw/L2Sh6BjNMP5kUDgszGM7w0lBnOvPQ6UcEw64m
0LcIGn7brQyLxjkiotnR8DRz98cbpVfsJX7tYm9nQyaLTY37siGj2D33hXOy/CxYJkMJELYOv5OW
19CHQ2lMxqFoykNg95doqLY20MA09q/KUFudBiikFv6+YC6+dCp5HOajVRq7psvPtUg+rabYGAXT
x4K/sio+sKQfrHbsN9kE76uOHJ52l4DaZG3mgbGwakhUV+uRPwZX094tzJMdIOX2mg+wrnd+FoUc
jzk26olX30vAA4penD10eKwMS2/CVat5Ptap7++qUGKWYja4NE2zIrbU/7qYyPeA9qpl3Wb3MjTI
4liFia1gFFtKY34Vv/7S9VAvoCldUSc3bmfANh1RlnVpbQsXY1wZIZEUx850r0nZHvw+OIskcZnN
joRyeLvn9tvK3GjhzdFl1NOZBAMFj+UZWNuq4ixEcKacHGidoIF3CYEb8PuxJ05ziH5Bhu0CkwGO
iUHB3vjmNcmSf5NK907UQPDKUZKM4JnK4N9Ib2zI5EqIhVygXFV5zjQzQnDFqP8qXEK4Hg6pbA7M
xRRY19KKPk3aF0wxKbAj72wUZD97OGyh3HdVdgroU1kQQF5nfO2d7JxUHokbi68+UzGleIAy+TEV
jJvi7HXALeQrsZoYpRLQUAv8TriOYFXqDLqwLjB7dOc6ptHv5YZE9V0hLZE9ffwglOo4l8ulVGNK
kU27opwp37UpW46wn9W411LJ6Rc1izov72YQ1GuHf4c7qACfxxAeZ1CBf0JMW8vmrihMvhBlO4Pz
3L0j2N076QbroJvvKSSc5QTzYptnvHZlgf3F/Ek4R0+uUx+d3HnKpurmu/n4VEdKss0kOVVKPqWe
s4+9+eqXebxtO/lXAQFuux5lr8UoNlBAIAoFy8FpGMmO1ZZU5a6gb8CTYd31xDi7IyqLBUh82rn/
7ZYBbssWkk331HnO69wWF0nyjD4cemGgjl5nP8uC7i9lLCxE+JkYzVlNJiaWqH1Rg86wtnnvdqP/
VYV99R1i3JYnnwgEdLxHLac6OByYEjVnRAm5RnTBVums2+GpcpDGoLMGXpu+2UXxxizovU9duNG4
4IqqhmFQ6p1wBioiu+/WFm3YSxQIJo+qoIfxnH7pT8Z7m5Rk+WMOaGYmT9rzzhnWaGKNBxOfVvzw
kYeF/cui13+t16xtXONL9AtjBazyqZwUvXTp3IGonaA6CnJZ0Vc5qnQRKIlOGAPtRQivEm6BIAd/
xAe2NMwRg1zIhR1a4VH2wXsSir9wmncziHFoWbgVuCBN9DVFd5W0pzCyzkOWPFeg/WCnsold9Dc7
hAGXFhDiawKPkxteRB99uYON618PhEnsE8yHDe0osVIrqPFzkfHNCvc7ZljNfTMF66oTJR1uiKFs
GA+dVf+ZgPqVBRqHSpda3CofFSM3Qzn9IBF+5sZ4VkFxaCpaST2gQaRNtYZzxt8S1o8p62/VzzvD
Fnj37dcMZ8UC+9WwbbE1zGkxfkiG8fMsjm0PomxoXwbLemoa827Fg7MISZ6ACOaI9Hxg3XHZ3JIu
u02dvCjaGYzXSNpBytQxztKn0FfOkrru3TR5c3vUK6x4+LXKxIUa04QX1rWx7y57bpXHhC0d0ej1
Hdt7fer1RHatEYes4HVrgRPYfDrLcKJwhCHsQSSFLKwd6CBVSeNBA4xAGXtk+30M8zh+aZ6pWoAe
fYa+e+p9vDC6eBFBuMeP/JM53p4pUnLMVBAvAQFWMFAc0Mm4/ol0c6FHeX2usnnYlPAA0LqCEX4A
xzNlT0EuChvsELxBqLvN/GIrCky6ytQ+dXP03nSgWAOuxzaGDgCHaSWUrA4my1Y0MZyhMN96QESk
zxwHXIr6871m502CHVc6JKRPbs7j+Qe6Oc4PomWxSzHQ09e7/4Utmr+GAbVIM9hHSX1nsrbNjP7U
mugBQMJV1j1VwfxasjZpFalgH7mMQROPJRHxvLVK+U8otAdHxciAxibLI2+PbflaldJmkMb6C14/
0xVnv53tfVxD1ONFS4fqt2qYg3i+czCgTB4ChYYYSZ6hqWRekDX/ucA0NxFB/0xIBqFEL7Sd7Wyc
6QBNEDEeOZs+OAxE0UZstMTQF4XInxocDEbp3Mqo65azy3pAz3sN/Oany20m0NKDYIVs4wxMugtU
AAhbHRAC36o3TWluvSLaSxdrQGe5P6at9nrsfS4tgyJyIJo/YRBruevxJyPGdNsijt96O90HkAx4
SHFzjtYmDq2l1XbbZAYUHky3iXLZCIcP156/eaf3tG+7egzyXdyIY0/CeYmxit+vqq89MCN8ROOn
zyrMskIQAmba4uhWPa6YEgsvcNGW/tgpyw0yLFXHf+CD4sUg5S1uo7NbWbuRyXKtpq2JWyWJwrtb
m9bfJEI23JQsLjaC8coOh7cyV6cZQyYDgMEVz7iBQpizHP0k4aDKhe1qauwJItZ0DiL7FpcPE4GJ
0og1vdGs9JFJ/OtEMzTNxia0SfiWOd+i7cSrMton4FQmSyhTF3OOlVjbWiXf1pyNq6D2jFtN978O
3LyGsEsh3/gP90USlfE2ZUnMXtjZtJSjBRpkFsjjbdeuRNP/B9sseOpisB5e2M3/fCuYN3Hm6RU5
fYYOKEw5GQ6KePPX8ZnDZX1annShJgdoSp0/R5icl4HXwfj0x7c2mMZdSRaaMRnM0QGsBj7tSkHj
8Fpn4QbApJpu+q4Gw/oQLbqWGP1qXdfsWylyIiyBm/VLs46tRVy4fI9yKqZD0Qrn6Dlownk9ymOd
iXCf9so+F3M/bbDYWC/BZFyVmdP/9pp+tm9HtRYzUSeZCr9ZTyM/ktGN91blP/DvENpRWDycm4sQ
F23UOxua9wMn9/fEcIFBC46VRHvuC3Od7izJijFs7QBCBTD2SyK8S7oQG/CXLF8qJh47pxHwo8QD
uVj04aER4XukW/oKg6RMkdPM2Eku1mMyz7jUBUs9RvPDgDllZyXjIdaglCEWjZAKwUuMz8EBhWNE
1d4T8SvItA2sol2KJ8ozjY/JmVnJ0YtvYsFoDACWZP2eDkQAhNwMmf3E/saAsUfQLpqhh9RamS99
590qnVyDvDrYibuqshFqvEo2ASt2yU9n34y5UH5rymgwQOsoDJ4ZZZjElRnOtnbEoCVL934Sww4i
3F/NWU1awLiGGtlgFPN7NXvBIqgEPr4exiOBfQtqUMQzwPQ4JHSWCKbdQXyoGYqbPZZibZ4EeA4S
BWvTw7LEswddylQbPSjy/3Wxn3E8HFvFBdhTLRpw8xYm4t5zw8O+6DzjQ5I/9twEaGz21jnRy1wI
cNTtVwOYyzWYSbIIflxqFD927mATLGlwL+Vgf/VmfskjqpimK44qVD0BurFftJlNll9StDUZE/jM
uWdRs5UIn7HA++pLQiwjpsyw/YuDlqASxlImjt8BlilU7ejNki5bfqddOqdo6EhH2AB4G6wcEdv4
JWw2be3HPhlIKA/DOnybSmwaMa/sLOCKYrjVJE22LYX89obwJkrSFQy3D6kVbmzkK4cz25vTz6av
AYtAfvIiJsr10kwkf6r2GHU/KIsvRZBuyVxR/lWHaqiPXSZedaxPifudyeKtg+IufT7jAsD7ZHRX
u8RhPYqf9BEnUgGR02bkhLYpMgvVnRu4/UIN/qbwNRyN/N2eoVFVAa6b2IW7kQ7pMfLmnUCeRXi2
wDLlwPzgI0YaCrs7kMPKU/e9i6ZD2fUZBEH3uyY2KvxizzQyWU6W+MMrDSWy+wx0eU6GcFu63kjD
Iv4M21n7VbGxXJfNCpAI97ZizpG15qaJSQr49lvatlekaxY7Yd7VLmPpgvepzyvyBtZlbrtzTHCY
mu/SVLgYxgyfCdHG2cHxgaEPrO8SO9zO6d1d2FDLaz7PBrMynd46Nvuzhyi46C2jWzhlty5mb83a
jxUO3yOpD6Lm9WEQ03Pdk3Z35N/cP7z9FZ6N2SMTWOIvLDrrv6zXbzFLBOAFUsWo5zrpr6ntXoC/
XbVdvvpV9RlgpS7cnpWa9o/0bTxQJHj7qbt0XmmRcXSw5cV1cDIYo8SDt4vK4R1v4m/TTicdt94i
LdIb27M+8FGQdqw6QvKj2LmGdRzECD8tEmrDPg7vYIO/Wvdyij8yt/FecjwLCz8KsmVlOu6yNPnJ
B5XRx8aMfGKjHhgGO3JjjbAmeg6MIWBTCzD5k5WzSzX0+8Uct4wmhf6NJ0khNSdbv5tXlCPyXAYD
I2JWrjXpR/VwY0gHCJ/AaEBfzpDFsihBsKNDnH8xKLaYZ8Q4WlHEt1ERM50jR8b5tesKsotN556m
vDx5zaOnLM+6m1Yp1OG2mH7Nvt9EjsOO7emihLCP7ty/yZbSMJoqDh67fqtYF9W545uRkr3DtDlh
7WkzCUiAx7ihYOIbjMgrEcpyTZLNH1X77KfdZQLoT6Odfo88pnRyYboNErpPgLfDJnKnJwcYpn6o
d0mCmQp468BZiAEhenb9YUVbjvCXFR92Fi1ryXxFIKNySWfHyLTfTO7lpLQOiQv9DZliETHvWhSk
YB6aeFpPDLFsOqP57MfTf1GecMOA0JosHldQ1Kiw6RHRlYRW/ekXEDkj90jmZwnDPGbPCJ9tzoqb
YOQfY+i/JiAI7aT6yVLjzezNj8KugfrLaK0dqi7B9GZGzJMJuVZSaE5Ma8vyv6Wrsp9aChzLoKjS
8sPHXdiBR2JVgb3SKnxs32uBIo35RdTEdE1QCppocsa6zqmRCcqAuvYswSB/fOmqBCf5uMMIglmr
+UCbvAfCvVBV4JSUySFtHWOpw+a54fUlC6a/WpSYRfVg5c5abOfK/OpGfYmK9idIKIzc8BE5QvNN
1QNU2Tr/wtQ/2xltSijyHkl03DWG/tM6YSYZF0++zyggMmhBPDTnhM8msl+oUXBJSHL+2UtQEGMl
XdOSr6sCKDxtsAHie/VMK15KwyyWfjhBJE3fYfIQnlP51Qv0hjge9Xf+alPKrwfOhMoZRtbCuUeG
Do9NFFCwpvhmdQ9fE35ad34vCN+xJ8/9b5T6l1zlMtDtlj0IR3dkpRgemQNg1ZNyJSWS5VMWWXe3
Cu5+LjE8pumTWYyniROC3NVIAVU/fFSSBxXvxS4tjU06yOuUVkfDRhmHlvVS+uRCxul7CsL3sing
f5EyYlZsL0OWsoGIeXOUSXDOB5/phV8B1rY5AfZHVFZIf8P0CSh+ePGG5GY69W9ZzieAk4hfPbn1
wt+YxHjZ9sOTxBSWmnY7Se8tsMqP8sH719m5oStqfBoOb8SMUJ20a+zHsn4dh/rQdMgmFN3dVHJv
t+Yffg5uYMf+r+zyFaOPPTCofVbFP6BYNiMLxYY4Y0MAEWW3fket/O00KURcA1nFd7Wpu9KWgYC/
ifV8LpIEvba7cJnrg80yEjsXCNGM12272rOmsV3PsbMk2Ymfsflmoxi4RmF/5DEb1JzhnMWPqG/x
mmZ4xmrXu441InWfX4hCmUwBm1WUs3I0qyqT1qc8ZkPyFRkRuI/JRwjqVs1YgK4WaOfVNYmrL+k7
l8TCXN0INmoazqeH+kWOaZnpkp2euKn7gfBthRpmF84auMhuDMh9YRCEA/uiZlZ7ciS6OXQg3W9G
2b8nUX9zivbAwq61CKOd3bCb2eFia3Pj3PPzpra51ESbK3IpdfdwyUALCfzkP3ZYvBoufShXxNKZ
xn9tXz7XMfvVLIUjMJGxd6uzZBexHdlmg5TV8ORnDvk5p3xFuYzXVWrBzRr796yZUVeYGzQAsyuY
vcjboAIrtR3olTMPM8ccsxJ2AKPbmsFKKvdn6sYDm2A2je8fa5cmmr3dkOIjjESsanvwyrN2uOjQ
+VAmtF9/fGagt6s6dxX4ODME1DjDqfCshb/wvu6BlS1dtyuWLW+gktO2Bo6UNcNFMrVntQ3mijbm
sXUa/IJs6iFkGyfhOiK+KS3/3cz8NYUH/JiJQmggTTQ+O1UJAGV4MoL+WREP7OqHibw5DTraGDZ7
7f3h3uXxi1s0/bKkVl/Qf10irdYezWZpN/98SY5xZuCEZBI2msiQXz/72WP5pPRXlaWeQbfsnBpS
ARcEK0EhdeXGf5rdgeQi1q5f74oHjSnsEQU9sEpedAV4+jTU8SWpMW7U3ORew/SzZkOB/lJEsESf
LKWkkg4yE55Mt6MJhuWlLrgGt103MUigJ8/q5pDELD5FpqMSoRUAoKU6Vn2SzLg3U83dpUnWeXh2
iYjBOW+G6GSZ4Ckm9RsV495V7lGQk6NCxDCX2FLs2rJjU5O+B8b4GSD7tzq9lgmeO8mawEIdvN7a
YCXnRrBI30L/8+G+Q5t8Ltr4vxQhpfZwKrSeM7zkSr4l+F4XSSC3lVmtZTA8mWP8LwkbEiCIw91c
X7gVjpVtD8dx5hNPjOrHhgygQdGbidiA4+GnlbdcMYMl9b1ytQXWydoz9Txqe7ySqAbVpOfn2GRl
RgAPN63rp1pb3zj0LoHClMKuKJW617QOwLYkL6gIfElnZ9DL4pIYQWGRnC302DLCLu+hSLfa8n4B
IuGdLL5dZzoqO/0RbPVKcKA6afLZdOFnYLkYMbFg+umuDv6TAHnI+/QnI8o2OSuBOBsorWX8S+yA
7TZqXycxqSHmjGhFa4v6webz20qz3Mw+8vtkvePK21VFsmkf3wpbxpLncMOnQqtp69d+Ht6GefqT
bbDmUyzXFso/xmuiTxZjJztX37BcjkWeb2etrwKCpx3AatXOYe68pWYFjKzDD8evxlXdJGAiZHlP
bYg0hjtsTWQH0u1YCR56fcOJmikW6gnMOHU0reui3MCDf6st+43gQkoAN8UEk0D4TKCj9owuR20Y
i46V0AvtYDpxa/uWhQSXnOQIuxZegNrifGPWE+6KAaIvlhB5aQeWNU6ioQo3IQtMObwejV6KUz+v
lhOWkgXdxhrYyDofpb8PMucjS7oNE4ozo6VdGU3efXTkBxuj3xlEV7jKYPn1rl0fLO0SyVLQWX3h
/jquPCZh9uFl9smmvSF09B6CIAxY80rsjazf/ySdx3LjyBZEvwgR8Chs6T0pUaLMBiGpJXhfKJiv
fwfzthM93RIJlMmbeZJL9FCCro+yv94KViFddeDfjvB6MNUHFA1xdayNYNmjy/KhPNkhgQIY0cSO
KezKiKMjDd6SbLwWbrefUZiWJlaVqOnjKNW5K9JdwUiPotsE1xckeR5InxYLn4n6yuvtT2Hbnw6E
viVk14NrVbtaRacRHxQ+kAN5I7aXDLRU/qiS/KuowGyGw7vXxeRyovCZgc0ugPmJpLJCubyUTrbt
U+fT7mu8KdGdcNRz6QMQlvlbh6Aw4/TbKNu1QNOWQRukmwoDRD9VvPfOA6X3KSlIMCsaqmjyzbrg
lCBdsCwfOtg642Q92gSHeDFWW6fBuVIP3asS5qVmMlHr476VIxg/rJwCOLGHdaWNxTtwnwM+5rMI
u6M9U7wD4l9zZ9pYApFjhtBNJA7bjm4fppMnouzXySVaxIxvGZGINROuu4VBhUkxGjs3MjeOmRAZ
mA7QQ0Co9m8l6WFPxgQyCqiPxhI/n7YE6fpCJc0/hOZXWlW2ACW2MmpWXpBFi5SrFfFT/7s1tZXX
Ft8iKb7sgfkf6LVNSxuhRNwuNfVrjK9AwbdJWh8YCKyFwbEJxgDa/V/qNPs6SiAQuiOttnm09s3p
GsTBD5ctVLX+KY2mH5ER6QFLIgVvWO1wz+e0jJXhyOgSbDGWwMm+DVWHOwxqPyJ24gaXGGO2mhgn
ULOimQxM8rz5ZQiCu7xkoGqugji90oJyqFTynETFo/HlSLrev/X8U8KxgDKwVTl1v3Jz44MxyN0a
DNj62p3rT8wnGV+YCrxUGs4qi9NwP1sxWiykw5zyKA55EiG7CMbarG+hIVamCqHKjac2l88D9MRO
o98Nf1YgBOXt1q6Y7L8pyN+mqHyBwLuV+N3cKDnMDA7hcCvt3FcCh392Ol4dQg00tB7ioj02kfz1
+eplQSelpj6tydkLnU3DrNfgAHgw0H+4cZ0Dy9x75Xdsh5fEovGpHNbc/Z4tiTJZUBdQD+jGmATw
LnwmBg73LCU+qsUvCQlrqG57ZeOp6BgVmt741qn0XKYMFiFlAiEu+F5MOmFGGXz2lnMSUXVL2EUB
oz2JqdtGhNojF9iHjv8QT1egq1e3q7eF0n5Z7Dm1NMs6ovAy65hAi/hg+yPA22xfck1f9Mi/VhyD
4aUUzfVeLPgjOBiwPlC+bYZvfW+ctMk691XZLJsg5BScABpW7mWo/5FyW4tkOvpe/RZHRD6bv+i/
vj6XiEy1K5z6FKTDze/sbYqlecizVe0kJ4k9LTOYOvh8u67Od0dgWtbtsx0Wtw7sP+7I17KP1xYx
GWf+MAPkuWi4S9nDHtZXZMlvFSNOUiVnYLPcWex8XZqI3i7Ww0VBJWI5+g+bw7fkuEmY7DUG6uUx
ioj5q9JuxmVqy6Jtv4cBsa2CluBNUBA0NogGujtvUzRUwHHLjcq5U2YTc4HW73e+UZ3diReEA94Q
VJsONn0U928zuIAMJES0CgGA5o262EHmiDGDiXlERD1k6iysul834Lc0qOPhvBvwMApPPmVFCyPf
PtkoWFjun0aGKFUcIHYElBHUiL5yW3JrmGL/SIkNF+JwF3bmllM6PCUn4rAC5xEuSu9BObBNsn6k
zcTQktQqtrHtHtRAn1Dgk98p0jV74SdkmivwxYsC9SuoqSsMYNKKEyJGsAM3BZ6UYW3TWzq2ISKJ
udYK79dTJDYqsXUz/GucJ3qd7ssxfxkq98eU2R4lkVQl3WtQz4c0hRru3nAvXJ20P7rcAqoSE3ed
/NFWvYpk/O7MwX2Vvzg56V66Q5iYM+KTDIQm7PCOI16kpx4jsywg8cWixEEgqTgVQoEg4hxS5R32
ZOuu1ygzAw2IgxJ/gQVEA4cUueCTU8Q3KxuX0eCdJDFt+lc3Jk5PPHcviZ2cNBL9nuVvI+6mi6Ev
N1EdLVuGLfbcUkD9Dt0+p5L2ySkPKWGwnyqEEii831U3dgvcNkSRTe419Y4Y3xVy7dlw2k1gQB/t
lXYI8etWnvqgCmpZ+QyYlaJjEPgGv319YBi9SuvmGDFpy6NmL7KSdgaLUgYbpBiSQhhiy+KyVges
vIW8j1XwlVGnkEt+xcigXWjKqXQhotRT7x57GzCB29GwPnvD/iX0fgrhESeGf9dxKJqt/xoV8oog
urdcIGjheFdifJVO+RC1eZrlOW0sl0Bz+EezAxAIasZc5k8Oc8L4vR7HTS/dp4jUd9KfOg5kK4PY
bjT024nWxhQcfdFOHw5g6qSlqrdKDnron81U7IPevYzkuVCiXy3a1RamlMca2QyYHZ2ytJY9500D
4JdSskC5R58zst7VN93RzkJSyiwQBRe+pa+10DsleWVulAJTGER4jBs//rUoFliZlfEvwZ28anzO
TZFMd3nrnBg3nh1SpE1AcV4Lfk/MvVQ1CRIXTCjz4F0+9MW2acKJIjKv2gPH3bqVx0tGiL1Iso8O
ML7H6KazjMdU1zkFDylSRJVtbNes1gHFGgQP42WNKW7RUu6W1PJAuwGPZP5ttsODaumtnxfvqtOe
GG7c4kJhDeZeIoiG8BMfvDp6DQIClaaV3eH2f+XgVyhi3VZOsyr0ZiPa8D3VzZ9Qedd5EbQ4po5t
8Ry7X4zkDpY9rrFQnpmFCwYBztHwEKZl/hOQ6GXKDaHHTO0D3tJd3ND8YSC8NMDXxBhOS7y410qq
NxmJnWaw4AbMw8agxdlOzgKTxkHPwxuV99eJqF4/G0gmD12rHzcNmOKalhAXVJueDV+W17MV0evI
FAoAC+i25OB1rCOjv5FtcrASHDjMQ8SQ7AaqJnXQ5xop8siPniQ5a9z8OPb6c0bGHwbUwcy5jfTT
dYBlhUoPdbiNihNhvXWRGMew0NZ90on1YHY/Q1qFq2awb0h7PzaGP2hGt0RDTaNq7iR78d2p8F+o
ZY8wSSe8sibSqLPLNV4AYlt+kV0MDbhTbLf4qEHyJ7G+jzPyZwGGeJOXozSdBdPRdTg1V8GkkcEW
DF61xwptg0LW9CUjZAywlnVkxE+bxPAatiVeNAcdJAZFJvUzsffDXMpEt/eaEtBVyxMTDi0NSMzu
a/UdAp5dTiTz6UBiq838D7sO/6KJpKilPccUeaL4rnrVvZOFQ5iibZgKs4jX3yv5yfTk1eEuRdWp
xnAoOhaCh6wezbfehH5l4vgNctLxLgWNeU3km3u4JVPwNdGhpopC65i1umgckdzpBb8PqMJlAoTd
keFOAVmM3Pw599VNlryTpFrf9fge0UkZzGG8BoNbgTNecLQAWLOLEvFJTeghdwmbuIWHQO3f6nYE
jUD3HsYv0oZq3natRZR9DAAWQgRjYhUfaRwsU07qDndavTePSAyXDHK6wOHIZAT7jcYFXizzkPtM
PGyHKsR4S1d0yD4lUgWlwvrHgRy69pdHhLZF+s1qRkCQ+MyJYGNBFNr399K2eQCaVxNzYYCuwqF/
xxgYf5nlHRJI1ynrWjC5y270tr0yiCuDgu24645z2LEIMVuRBsnkFp/sU1NMRyNh8uJxxGjKeaZs
vA7s8Ez19x3txeDTBT7Y8NgF8zUSP71tnVHA5kJWtXMzb49+TH4gv6Wx7i9oIlwrDRuS5jC0rOce
Wv8eELdNpPWcCuvJbvnaHX1Tyo6d2vsnbO+eELXXkmnbguEfwDDoafmQ/lvAfHaWOgPqthaWg9WZ
vBZtwx27jt9DKPDfkS33hrKwGEA1RjElIrAcsHq6oJ0bLjeDPs+Zh2Nv/le1VdcW1fLdU2/oq0QU
58y4cRn/VCEqO20/ym5JdL2GWMsLo1sNGLnwy35L8KQM+ylpjXaC2GCi/IsGvXwxpXwvk5u9BiwD
asZs+5W+LhzzqjJxgqa0D0wXEPWw9plpMSLb2+hqC2lXuB7FgXn6P/r5sH4N1QIhgQr2+EqH6VGB
RelCmvEaZ2818Qsd6ijH4SuTmpq0sPbqxtCxDdNcOw5um1IeA5ReIDJyUei85HprX7qxPsTklzmq
0kdZ7yH/HSOCdcNk7xy2/UQr1oPkgNjRY5bX4n3knh1NWGeMmSDuiX95PHrLkDzwZLXbpLafXBS0
BYLBapqqvdKNC4eWbOHyGG0anTQt8ZYvCygV8LNjlNJuowUa1UvVP7oUj7lfrmNFlZSR9foaV7q9
6cYSOwuRxNlMSVByaThiVU4vXh1cnTYCy8ZvixSSmem3ANAyIeu3gYatmkIP9Vmw7xEr7mH2qo0O
qiOhmtXV2nMea1ecKCQ0qRK2Zq+iVa4CdtdSmp8eGRCKW+6pW59qJc9MGWjpC6NHSbbTiqZLHX+2
tX3R9Dh57iP7Y/DtZcLrLt062tS6uOp4RqHsbG0/OHiB9dDbEcPQ3YumD5jrMMozug6RFTkbL9ri
MVTtPz5b3Ij3CPuJNf6z6RJyPOzSxDZBt/nYA2Ipvyqj+7IDentzNwddK57SUv+zrYYkmL0a1HiM
suGCnRhFBIgStt9s9qGm6W2sA23mgm9yvUO2JFRpJYMD7D5NSByigHJwPLSOjnnNML8HwlR2XsPO
zqZ/iIibsudxw6UrVzoU+nPfBc+xSq5FiOIMxExG+SYQ1sbsqxtm8P0knqXT3QzKyqOZQIzKk+tc
LWNSoFFLgFBns8/WeutykJfVpoU2BVQEH5L9cKzxNPUYxkCKDLAxnOjkC3vnMz6xmOJIIokOKq0g
Gjl1+PC9jEYUk2WeI3deEJgyu3cnJnSYQL4w+2VTRTSuqXODF1ho9O4NhJTCgDfM4SPjxmj65IHH
sDw0DGBlM1ABq9/gnPA3TIx3Vf1BybG+tyq2fsZdXSXgBZgHOuKxbcmPsXhxMT7pGUtcnzV7mQ5f
XUelOTPqxai6T39CvAdhOpjmJZhbBwjBrs22jFfDDNGHi9WViPa6cSsydbLH6UuDttGlv5pNkyAd
H3N9RF0fs7AE3sE5IgXWbKMSQzzQXeJMfIW2qMlmcdFlDDY0DTpmzxjB+rCy5KKIvdtc7P/bHGlL
ASyMAX7UOcUxZ02jiiuteQ4LdQmYHGc2RaoTg76Mvh/nGNISBSr1UZMj6po/QVYTO+25dPXzVMt1
OlafVuy9MhH+FrYFPak/DJkgxZrV+D+GyP0s9WKnKCVjL+AuQx+n2/zj4nEJgBPDAV1mNUJmIEji
QRjF+ADZ317ILqd0JCXCEEfMagbYbnwKPkNcqutfTZrmJOPpojfoim/HHUerRxpQQyeSE0bro1U7
91xZyyhy11ULd7sqDjAJwcFou5jBM1rAdgoAQfXi7lXe3hZgGkgcymnY4Jl4qWfSDZs5adfvQuv2
6RDdOxjWuautvf4Hg/bG4nIlCOM5Hjh+WlV6PEAphTssgIswdp5sgDkcpHZZR20Ex8JFVj2ngb0V
9fOAvwf37YTYja9+1WsTJAkEJGhEZub+TWb0VLU9gxB5Dlr/QYMvLWHBk+ENfxaFqaTyGf9fqBlZ
DXYBIEX+9mC0XKAcC9P04dFRuE3wULOCpzKM71qp1i4pOxNjQDIxpAC12AGYazrjGeDBCZzrgjPv
b96Is9fyRRE5PDXkNFCJQRjP/YTlFm6FrShsIeq95Cq+osSBr5dUTzNt9BiKegB3/yVsC9gq3qUG
h6q/CN5c+jh4xFaI60zAAIfwnWs/WlgCNfjnDJhG4FSmEyQBoiF6CcgbYG/U0IrpcGChu7EUT8zS
HlNFhSu4zEbjesiwr8SjCgCIGwoJ8WxJCnLjM8fMv8r002K6FfPElNZzo4KL74Z8KRwoqHsiVkT4
bSJkBoKPuNAM9jTUvWSLql2PauQdJqZF675JdU9pZ8qf++xTa2/lLP4rDeogMWdH/IVzuD1pKNF7
yV2yzol6obxj0tK14tKKvZBqouI2X3kniESKfrKB9q6xeJTNqWgyaqooSiHcG1vNigAWrhCLgWS6
GgNq6iJvy2nskHc/rfwT4XvctsuUrQ30yYKeQexoHTaKh7I+4qQgttMfUv+tTNzVKN5MTM9AxNG/
uQkqgyb7e5mxmbn1qytLygLepGOcyGaudfo1hEo3lu8uY7CyBlu8kDtFf5Hp9mugfivLe25sb+Eg
LlV9v08TcIrJ2cs+hAzZR1BDCN7octOMlD+O57ppaQD399loXpwkxkzXL8eMuzW8Qyy8KYeRnzhE
xcn+HCvc+L1BQgIvlAdnWpTM6yhYp0aH7VBvwh3rO5box8BYNNEpFR3X/IrHSVG0GuIpys/aWMEj
Iw6EXEk099SHwT3yZLT3nOkyZMUV+vnGp78RmtFOJYqhNHlb3qeo9LfKvGbR0VA/Q0dwu7049JAM
8rXurzoD7mZ6eGRobPnKzDVNuHBq0yExfz0i7EF1xfFBmm1k1Nism+Khjc0V1/m6jfBMvFBDstVJ
0cEHXOQQ7Vx2oqojXgdG1AteWxPnebeVDRvJsMOZsoisYqORfwXHuON5wCX1L4i/LQxiVRZuxgQm
sPcIUY9oZ0avQj+DB03Y61o1734avyiLpmtm2EF49BOK6gCtOBn+N75P3SRAlJEl7YtPPzuEuvFw
sFv04S5FmSn8emmQC2l4haXQIJc3KzrNtkWJjcM8ugF3/uw2EMPJMJlP41+X/cXyp6AjtIRQjE1h
WbUWMSxqprOC6k/6UV3OD+T0wu6dTvh1SkjXTr9ZmTbYqpgQkD8U1DSxfBNe3JSQwXFnEvgykfex
BtuUzne/XYGbzl0PbrrJuBSYzjfRfZT+ozEecuhclYRQsi3D8MwQfhMOrLfMy23SPQaL0mgxEprm
drw7VHuyGEQqLEFreeNizqtgWgIK1BY9/id/dM5BqmFjD/0dwb7N6A9LlfDkG3GFltgT1/wgYQYO
HyxZ+yaYS8Utwe32DlVp2cP4N/pqMTmY/mpe+5z7NeZOyHKbnme0o/LPKsVvP/UIW9RCetXKEPG6
phB7qN4Srd861q9tV0yoIIrSDhcZwHndkZ6xAfCISTulqM7kN66mzrWNuGeM7cE0Xp2JWGcuNz5L
Ula8izbisDwtYwxqmZEt8u6Q00LSJPZiYDCjY6osbetiTclR6dZrPn7F9biqMRInfBtJ9+m55Zme
QVAcGNR7AVXO/mkV5VZAufNoO0f942Zfue1KAwRfInuF+ltc7dIZUsgWqwGGwOqthvZRZsSyEK+d
tjm6voAzfzaG69DBROJbnxz9JMHk5GSgGsLhHRXULO0Rjn8dPxsdLvty9omi9Q4074mY46H7Sc4Y
sLXPZPUSzvV+036GmSWERp2uXujRIWo9uuOvrPQHZSDmSw97Ayw1KZbZwNhm0tZzT2McX+r031Qw
BAxOuf2Si2sBZc2EABfAI627ndXM2VhxFmW7Gx0krK5cl+5v5cunMdr7xW+pU0baYlPnypPicMJX
tNVqwLnlsgOTYao7ytHCIEhNDMjVIaO/tww1mJhzljlEGFCT9m+wv7zuy9fZaYhLm9g7ILZ2FlCB
8GswMVR6LchPXI9KrXjmSHv9mpBwdKoyuoQwDANKLW258rAnDCeTaAduszSyTvWkzwfLa6rB+XCI
mPU1SvtFlMmq4v0zVb4yAwK+4cWm/qIzQFlxAAvBHhQcpMqKHgP8kp2G1546Tcd5RImxSprXxnwZ
WneRzqUl1QOWztZL0b0MCxCksR718W63/rOG6GBU0QkM8Coqvrng9UXOzABdmHNQnn+k0YcAq6/C
x9xeVg5suo23StRvl+GH998sdyvd95x3NWY0YOXELLm+WvGzkhhAeuMztYedAXvZGoCqk+J59c1u
M++4noFCgzmkeOEX47AL7XPuJ2HQ0SF4IXbsapw96PCkfdOzQ2lkDH2qAY5rgvBKQuqImveKttuu
CVgXCZt356kIqaIod55EyudPkdKm/+ctrN/gEC7TYeeQ0OO9HEnhccPCM0eK3/vqbHxn7a3DG18E
3SY2Pn3i6QTfl6F9cWtYBy/Esgn0xYu+bY9GZ7OSTqvGKjcuS3XIqD8jbVbA4TVEjzgzv42kveVI
Pdo50L+oYCbhzImrYvlJOEEZv2TfEadQte1yAxhiJQ16aoBtS2KHbDL2IRVHjwruqnuU+GkyVmnd
HynTfqt4tQMuRFb11hnOOgXxv4rom1+26WhuNPDTGZ2MgdsuQkIpmHvoHoHx483yFZWQc6DMDLqz
xnzYgEsrvPIvxOWVefMBh3awaD6w5aQAwcos2gpKcRvuS+PdivVT0LAHBVzpPC3aGcASs8rHPUB8
y0XWcqT+nOLAoHD2NjBY1HEVq1LjIQ6+GqNYKYdfwoND2TOCblF7hvFPIqMZY3zNlLVRkbVyCrXh
PM4sXWJXscK9Xobbnpn3InEgrFiIdLijksC59cx1iAFtuToD+m7zZ8snrWdmG7OiRC0cj4lDDr+l
WwcG+T8uT1cw+Ww8hfGidxabEep7qbFlG5gGSmqXfAEymIrnWXwiC7yZpuFg4F+3INgEya8D386N
40/NsalRZdGxg0vI22pM+YdNO4UGdmLhKONn4hPuHX9v9PZ+xHwZUJiedNQC8Ex7eXvPieFrPmgf
+lmJRc139AMRg3cOfzhj+4NbE0MrYxjorAkhfRILDZu2xHpIhda74U/PbpGtgf5+QIllh+ai1QC9
LdlJB3v4EDB1laxIrVXmoWUU6DgJyc/2iB9wO3nGSu+8YzvkROPcn0bgyNDJeQNzgjW+iUS/6j2T
qmuu/1Xyofvm2+RhQvWBUo89dTfNEUcD9W7Nk8VYDMXzgV0RmUxX2O/gNg2dg5k6WTUjJRwJ8m1D
OxOJcPoCugjxKCU5NcPyTSL0pdoi1i69bkQj9Nd4kTeTcNfIGR91k64qzLCz27J103eDItLYJfov
9Evr1ga2sGlHgPCi1WJnIDyaob8EArPCz7sBJkfguVzqaXWYTctWHZIgID5DpfO5GeO7pM0gEznh
iPg6QoLh+18hT1+Hxt20qXbtHVidhuDPjG/GiL2bU4tZSdiADsaniE56+6/F4I3nGGdQtbUS+agq
hrfCjL7YUxcZtmNIDgetJmEZlzc+o20LWKi2ca8hBju4frrS3HpxsdTC6pJb6XtopntPBtcOtvdC
eg6ZiWaDeXMPF2admNVxMtoDLGwSGKxAoY4rcwwKPFMRyT2IEbMVkASa314J8m5Tj2bHOmkOXs5L
VFX3sGwAxORXXM27aZII9Oy7rRUyeKvZc+roRGZk60Y6DmEiALqn1kDUjgEMjoVXJb/UPN3joVgT
QeSNwqrpA0xy8ED6VGaFnnaKDaTmVNsngET9KniOwjcBSjiIG5yt7rHTbWzVfDZTydZf2zSsuMSA
jC3ixEkaNKJx75q69FHl3p5c2mke4GRh/xwJysA7e5UZ0ZqJKxZjn22j2tIGdmwMnfA6wLMuPXo0
CnrgOEhqHyO6MRsPjQxf5hPq8isBNAYaYqEPOgpSijFYzarfW6HRam2rd65aB5cPs+KLo+lwrUtz
W9ceE7/kZcB/a8M0UjynQaJ/dBxGC41wVh38+olaZlG4NjLSZ9THDXGGFpkd0kA+UwOz8r2GBqSf
RMmtCL05R/BhyfYn1gnTTNa6GkxG83I3tNY5GqJbUGurtkwvA2Vdc+KG4YX3OcryWo/h0pTNtssU
CRAwhuRb8j6E/e9mUPjrbV0UB6Olj1Qka1bvU2Jz/DM41XlUZyXBGXPAkUV5HfEggR1HJ6kGwm3a
1WUgV/UXjfK6XuPwJjgqlWqJVRCPZHWNOO91s2iS2Q8slnerjnbMRnYaNb156wGHMI9m735AoHwi
b7iLWY8GREtPR31P7QxdA2A8KIIUkUGNdLrwP6eRf2yr5CxHzBi4g0qPoWQJMZuls0z+qGydWzxA
eHpHFWrnyFC/cTJcaU9iTEfh5xAOzCeaOwlsSP+DfVdWsgq7mgFCxUAZTI7ZY/2KavvUamT95jrz
2vrEGvOqLFxXRbGVIrjVLOMGJgTQBANLmX5vBNKGNu5bEX74ZfLgB1jbEnAtdUeVYCYRGO8hCS/q
5Daqik+SLpzGmu3M/iJrXO6o1DfnyaFxZm4MmeDBetPC/p2z2REiyUtoDkfFfc2z200rxoeKRvpD
jH8cdRny4f8dIWxJRbiImcpRIV/xYkhOgv2xiKzZLLsbaPLWAePHGGqNnDkTj9CxzKcNK8DN9eMr
iaWd0rDstpBjIy2892G3LFEBbOm9eV6OWot627nPVT0fb13aJiCZUcr0klKL5uvTrp3Kv4l2wigh
CsMMajNXJnqDfBcjmQ/48YZv76qY7a7AiOfb1qrhy4E+WyAUZDScOb/zfcJiuWZvmdWfre3Vd9E3
u1EWKCYVZCoKSnJXLq1UvciAs8k0Hk0jWfUQOkYGpdkI4h9cybqrwcTRYUXXJ84hLtvA6H9MPV9P
8HAGjOtqPv8pAZ+V5YyTg9mM64rKNikE4IbsRMcvQzrMRZw29cAjj6c2ZE+PBXNgJ0JzU9aKPMY+
HjnHi8jdjZq6exKerq4zva+okHJ5tUeo0f5BJtN+jncOmXHWXLIaDDfjzkLpCjZ52R6Fyem+BhUd
jR+kBlaWzU/ndMl7bkMEAK51iHz9oHoNcr+IrjowTKe3jmMvD1ERz52tpy7pbqJ2P3tK0iAGPNdE
0WJJ30EFvgkQs0AJSvD9Ob15GRJMrA6GLn5ME4OZF8ZrCkBJn+b7ZFYu8dqW4P00U71mun9pM9Ai
FRNGaZL91rP9lPYMr9joMMX0zWwhcrYd/F6aQz9Ahi5tF44v+hLL2bGX/owMQKDBd5wbB6mcdz/Q
3oEPP2rOBJnC3NDBwVB/WOgJgRClZhooMaWgzgA5kEwRRgz605et4TEawiejUevG0TaFUrMtZgYN
YlpI/pkWYZbMv/R1/TJl7tmY+7txqUScFDHkv8tJPgdO9e54hAsqKv2Whqz+ub2P1owbYZp7leAR
3yXkOV9LTg2UNl2nPhwVNJJfitgRaMkpLD5brpakHW4upSQJLle3xomsVX+NdLchOZFkIt3pD/Wp
yvI9AKG/bCKKa/jUzOPojaKXmHXVFNxYLR1riV2tzXjATh8sMPs96WRtl4yqVrbUfjO8W9IhoGdC
m71pWvkWw9MeYacFlv2pNPky5tiEE1vLCRkAhJpoIsBe82/S8sfQ+y8mceGCqUGtYaN0ezQHrzyB
SljaQf/sIfwyCPyg34a2O/bdzqx/Sczses7KbYdSgMN3YJPV9hOc2DZrf/AYnYQbhisqOjgL4fjJ
rOERunQ2TzitM+QZ4dsvNRzrVCgqB/hUBZ5XGYg1DJbzAFNLTNxfoI+FAVKYk1B7NqvDibW15mK4
1F6UNoB7LfsLOolfUSZg02bOeTOdSnfcMuzbdgH/wbXg2tE6nsF3qxhQlgKafQilK+ZcZ9v9VYPI
yQ55gfR4G8boUgkaAa3iQuUYZugutDhizjWe9R7HJOq/OIw0BQ9d/TzFWrlMS3+d0ThtVek+9LU3
POQv4RhszDhi9de+VdV90P+A26+hzA01rVaHygxmgt13n2lvDp3wqg03jpPDAiiAs8FV8ZmMVpai
r9drPiTy7I5ync2gFIqwA2WXSGyEowZk+d0JgNu1MvyxFNYkt72JSL8xzP1gGrvx44GEQXGVLEHc
Zd1v7CXka8vQ23fcBrOK3Lk3J3nwjebw+CmnXzmqegnw31uD9kVfNbZ3gR/fcDcOxYE28eu+b5FS
UtoNPsSoSNOH3C1FOZAUsreu4+38PvweMzwRBkNHw6NhjFr7sUDcq7NX4tkvaYyELRr1ViU2VSti
0xjuLSr7r7oVd1zaH/lIDq/BZckwpIsZ1pY7ljgAgswu1i3cIqcZzh2kqEHvtk6E+R9++eRnSxAw
lwSdKy90D466scIQDXC72XT99C/L41PdOLi7KSrm9bSoCgZW8dS4zk6yzrqevulK/S70fp+xTssk
ITpxbd2YmE/+GnCKpUPwmOvjbgiLO1rJT06ZkAjUzVNjAaC9xeTUwf3pOGWUy4bBeCBpXma2wpmi
GUwiYVRZOV70Gxj+vjTjez8zWUG0BA4emvkG3Wu/dZnOzpTjkMQHkAL/17FUvcyYyDoAMgOdZGOu
kazVYTOb3jG2OnR8l5s7O1NBsiXXcDfEr23ZrvWpx6XoHnrqGVrcaYXj3sxM3GL4HjrHsqFgZtoU
e8wYfFJEDWVIh12Cv42u4pVsM8Z90E6Yj/YYE+M63WidfG6lxrofboLSfDYy3OpVs21BsDoeckWb
rrMIKIVE4rKi4GRB526d8LPX0idWqH2FYbBjSSQ7tEpKjgh0FKN1ETbg4t2PzOXNXxica30s1nmr
sPDK90TPNz28K7etr7YsGWb5+H8d/J+FsZmFviTDaDc3CHuKQzRDWC/0adUab73or1boBjiOuo/J
GGj1GJ7ysjvTgHODS/KWhAQZmHZ4yT0itIsydrcn7XdQ0QF8ymVmNWghcb2v0P/mwpm7OiCg7sto
4MFbGr7yJkVpE3hbU8bw4T5GC7Lnbqq5bSMJOEcadFrS9ekwfZlyRota2e0c95KYgIcS7ctz243W
WkdDw0VdlJ++IQH7algvFJQhFOMwQ/mnrW3jJN2hr7/qoDy6RDsKCEI5GNggVvBQp3fy7wtiM0sX
29RYNScrLz6r2QJMDt4Our2jVXzSgH5ngorlFYz/vuEdIGtNu54ZPI7KdjGO2ZUnfzlawFo5ibDD
PHVJ/ZTr7pEKsaWj6nWrE2n3zQtdTXet/R9H57HcupIt0S9CBLyZ0oPek9IEIXfgPQru6+/CHb2I
ft06EglUbZO5kj26Iu5tbO4ku/7LvJatnbW1As0dI58AKygGPuDHjoWuYrLaozNXneQ8aMnGTsYl
yld9mukeR6h8mmovVY59TuZlRuYPwAebQgD+B+EenwqJ8FoyxYGImUneQELWM6FLy5j/JdK5nySs
31aTIb3XeHLIazPspW1+qez0bKIZC8YzeB3ZSjP1UpN6aRnCtTvyivhGEC6xgAFXpBaV65BRUKbl
v+k/a2lc0Lesgzpi78UvgHCsSq2DTh9sydauZOUVWxVjDgGctblqtrqzbQdQA2oR9quyaD+yXF76
pf5mIngKU+GWSNZGBNiIucCGx8o1EHzflfiTyHkx+mgbSzuEf1VvbVDKzEVKc8n/VQaDqNXum5L/
TbK8a1P1ypW3lIB7Zx+B8jXZZSLlb/TYsGj7Ud5CSicGUu0eY8OpBdrbCRsEeUge63+K0rqpaCko
vktkxYVnLxRDmft2O290uDHMFNViLpS3ApbH/wroYVKpwTzuRhCdBp+8gUNgPY3OlcN7VQAfTL6l
SQWqG3h/icOCPMDWXu6dhVp1eI+oxeJbZS5LBVKf+iHTNiTE14LNURcWYSyF4Qb1vtMzRD8A6jDE
1V/9r2EE/MYo/V0rY+LuPfh4AHzm1UXGqtukEDpaoER/qoamt3E1OyJTRF7bpEcFzUWD1UH/jfny
reIs8Vj4ppvOXyGZgyxOZEeBBZOKPY3JVylp1B5hw0XIf6lJJQLe4/gaOdlHXBqMpYGARNIJUf68
Z4YpDFfNLzG+80H462S6x2wCfzqYTrXBsMqbJRZJ1PIhiDG7q6wpxi3uMdFMqWCHlleEqRDksRnI
E37EQ8XxM+aLhh9YOD2LJwy7B8K5gcTM2u6Gpz2GcYTfc1lLxyb4MME8FMTpFZDr2EmDNalZFUlz
eK8l6rS+K92ie3LrB8gsjWFHnO6fQS+llB+l86wbGTdlsQJ96lU/KW8Fg+QuYUfaRtsau1WTLweF
Z68zDx6XlLj0SnGtbcK8bKye6Ep4ZAMBaD/8tX0wPshhffYkZvmShb2XZYTG/SOS10SDz8GobeVu
mxqnTL1rFKOBM1FjGuzTV1qcXceYO02jj5xMPmZySIGUfKsYXOyNthlpuDLmjMSHokdIltBh7oH6
lRPWbhUts9WEFfWAWhZH/DMtrrZ8J26uVTcl4JxsVxhrOccvocHgapd4T7gmdiObK2FSTJdPUW91
TKvZB5uwVSRHqxJTQhIh2uXOJfmkAAcSYUlFbc103FEV2GrAM9SZrLXsE7hxeYBjsSAuolJXOQ4+
a6WHyDM/mfIzBCDlARKs9zUGgKjHKwiFuYnfP7enhUw4n6b6OXqG0aZiqI/KtHHtDll4l4NuXsak
RBM3Yl5s1iQICWa2qcz0HGCD8VOH3OIkhKBtzXYtG0VRTcP8a9d+GP5vxbaxOE/VYYfOiOWFoh01
/YcsjHUwvogVwYEMUkZDRscCiK2WAeYWoU6D/J5gENkjsJYm1vqKdKZP3he0eZUQJpLk6jN2dNx4
nw39dBg1i9bcVoQsVWybQT1QhOj8IiH5yIxHxXCauJ4FBwDsptrZErlTU1QXkbGLyo01fgeCwMzx
LWvXvDkV+R9e81ybAgfRcDJZxaFocC5iVwi94nPk0B2jT0mUbHlh7hOtztbAwMwnVRub1smIYPbd
Eu7eLtkgAR2dfGv4ENPqC+BcCEFn4SDy+K5jNyvfMYtHr/gRVLBczLzR+FtvhQQwiHaFODsWhdwd
o/EtqleDLMUAoZUCAKAM0D8CPcS6dFKtY62izAPYWhEZQCamXF1rbr2aXwdCr+EcegSbTvRIqCjM
KzLpGWhF39rFJtdssiysL7PGZja2EAQOFDckmZAZmoldQRVaYt7AhpFpp5EUMwW9R/xo+JcZtuMb
BDW9H3KUI7xLwfCy4h252+z7llJ/q6QrFgRmo8DWzDNKB6daBoKZsUNAYEDiUCNfNB8RgWGcWTeD
c4nvJtM5bMSRxLNqB2SwjzNgCMuyCZeKNxJCAECmT066OmmIkpmQQ1cp/gU2ToKxviA7W0tor2Ol
PsKQ2FkBAC8j+QZzuKgCBha29WEiXYlKVAlhJB2T0RGoHpRdE9MiOfWm4BBKvF/fPxtE0XrmvgK8
04d3P3/HOBYTyId+ibQzODAaO1t0RVUU8ttLYCkQXKeHOg1gzJcrMNfIr2cqFyR3usESlPvMVLd9
T0INwYTVPdPPVk5iKaVAgbE8eWtsPRiFMrnzIVEfIVZCrFBjBmol2ciGy4dbNFeOQyk9OuFhoFlm
oaCrnLjDd9WCU3BlAY39T4d5lL+AFzYtaR89m8UePZQP7ESzz3WT3S1knzgMj1L3rx17GqP26Xk8
2GTPNdbB8lO+XSRj6j7NEpi2Ap9WhkzagRADda9fO8FUAs09egOf85yiSmcJTE403v+NXnpukT2M
no0A27aOcG6ImVbZL23yoy1rI8ZqbvYXhUOx0QK8brLrd4+gIxXY/KRRmqU81XC65/WUs8V56Uh8
2gD2VhEW0OgEsmZWChutdTZHFCn7OTy2bW5sW9i4AhlTGvSzEoZeHh484n/Q486d6jvD2K4tFK50
6YbF10NYYFdUfmiK7erhNafU/peTtFdhadVLwpR2FXlZvOhKUC3z/iTaryn7w4SPk8Xb0gT1o3MP
K8ss/oztPUZeSBjmemSOSHZgGjyN+K4Y+llrOnyL9dq09ukEX4WBFJkXruVUXaVUD8rkAyz2qvPX
mxSj/WwsP0i51aM/h1Wy71wpTdZB9slCdCZDdqoDZNP+ueSOkZljduAiEIrxwrbc9vp4GqmCZE47
9QPqGzYGAo5/SudNPh59bgiskFeYNQqXgso8omDL3uNvHYF2GQT38oXD96pYsxEq02gxekROvnET
JpQrLCpNCeWWsejUE0GdKktefYjXbfbWCc1QSjKej0ygZrkEKsdcaiUyu5Vqv4IgWyYclhYQ5roG
XR2vLY7j9H9xaYu+AakUizOr3eENmkKtqV0laeWk1HqCsAX9X4/bi+BmO2AzwFgF5doaeRGU98+u
TddSY6EGpuCyMHP569qw4FNgbivdHL5uDLb6kmNPcryTZV06NMkhJKJWsbhPHmbw0IMTqXZVjDBU
W2lTGOx40h3iXdQQPRSXgf8R0nRGv6HsM5dcGGm8cQh2tL2pS/guOBV4C02HZRy7Kzw8nkcDhJ8M
KVcQj/xYiQA7HxNb9cqGUzrKq9TI1qopg6oGShlvPeNk8dFqPuWFxdrtSLdTwPQaURyA9aq1k6k9
jfC3d5KtHt16sBhGeDa5OeXswMqZXLkFSoVZSvuFe2jG7hra1oFMVjhVVI5zP8PPBJSArb/+Cq2L
JE8an2sPykhqnwnLH+vdDnunwxWDasqb3NA+KR0LCYiwvpOLW9mux2icke/p0lDmzimz9yOhW9jQ
Q/9WsrGX/vTi10qnwJ2zJj87RHc2wS04uyKxCywAUzkwMSa1wOXnbc2/REfq1bdAwUv1KEKQIzwj
MiIcvmxJ/g6Ivxm1M5uSdU7+79jvQn+rgunAPZTkH6TtzeBTciQ8/fSZhjUl2Eyi9ZCqVzEQsuM9
VWKjmyN5lYGEOZ9wNfSLIuWP38W9M09CrAZuipgiK5AQIxX4sNtiPhrdCnF1WrJOPZFg4AC7ig0D
4y1xifbM0q+ydmz1L7V0Uxy63i6yOaO4kxEaJKCZnPCzSZmdOceEcEz9QA4iRrjEhtCsXyO6dn5s
xDWuWa6KuhEzZFAkc4svRAiGJyOeHP7FqepmtM3e82pEJ3VkdUpZmD3y4dPMyQLNrZtqi4tk6QvP
85a9vYp54kgb1ooU2nLuBnw3HvNaZFKCzTxYtLWhBHOCvzU1QaPzbMiXTvJ3FzSnXIJlxD91H4fv
0ePwQCbAFp+7Y1ZLyTIIT312TON9nRN4DlXmhyFmTky2yK6F/MjaLW/EXGMHbMtY/a85/CHkhFnA
tADSUPkbtCtJ5uK/FCgq6f5IgkI2QObeZAM+BiPCQkBCcvTdDEuz/bCGTVZiKqwWrSPwp6srJ6dN
MX7D9iJyRoNXeXwb5aWHlRwQaKgzcxHyScPx2xO5J7Pv9P1VNOyL6XYNHypWZfb0FfZW386ATtNl
AlzFseyFdwPNtbAwV/wr0OzCpw9yOvIqmBf0N6q97jnmzRDXAkBZFqG5oMUdn8V4NiT8xQUjI1yR
4bhi4TYblWBWVUsNXVyaLojKnhXlK0MJKEX0VZ47NGJnxkfZ80FyfanyBRS939izsH+05kZvT2O4
tgN38qCFHUE3v4TrCPve8+ayvkNuCi6WOiJAa9YPe5+A2Y5jSvd+lB4xr8ZAf5jF1McYkMyYApIA
HwYcmisEL1vNwHc5Jm+WLTi1Rqwu9yZae/IhZMAW35GCAxXsZhpwoB6X9wgzI/7hBVHSfKEB9pCR
84UDsNVkZZcEaTVrvTvUzVYaUJU/LIs6ONXWRXruaxQnhSuliyC+E7McKbe8mKp6+EXhQhpfdE/G
KH/nNLVmA0QRWOlZCGaAYlG30dwxMQtcEko7GLxOewylaUc9z/Qjb+xg5CvP6RDlIRdt1hSGdfuI
lZ1uQ2w71xWTmvgb22iUENos/4nqlji/OkL98C8cEQnQ5gsqhXvq7QJeOQCsCyLm/CnK0+AMSlCa
z5Lw2NW3hPdYvnoevYayC+uN0Mibg2lOvHj7l/dvH2RZEEDEfRBwJNnE8/L/5t5MrmS9jCUAplVX
Vqih7nV+jQv8bCs1lRikHVpusVC/KIJdOMeirr6yBClZQnUxzWSyNZ41tm6wdX0oLPtpLtMsWWfd
/fLH5msI22o3OlcK4kL0KEOauWzT3ue4SRptJdOi2eT82gOcDXtt8wIPrJNtVJFcj4L4nCx/tGId
hc9cJfWY/IvelSmFZOnP7z8jkthxDzPIc0uKMQl7XgSJsUc5zeMS9pux/meQxkvkCQkJGoZNIV+S
iPtmWntcVU+nTXnWwBDk/jmMr5jk69o6wjmxOjpVSrQcsA4092ghG/Q8UI0U+3ckX9azUbDqD9Ws
Zh6qyum7nP4uKdbmcQl7ISrwYShXI26WQ0su1vDoBQmOyqUszrb/z0ScnVKpiD+mobGDBUaFt+cx
kSUeO9068op5/8zAX8K40RFzVfpW0IsYbMNUnUOMZVsaXid+TiyDe+cT446WRteJDl6yJcd3NfrU
OvhXfdXNmSP75yS8W3DLw+HNDxLJlTEbyc+0oTFMbNaaxYePOQbbee6zvLL2vYjRIx5G6yHY3po2
4+5apSTchJSrFe3YOKkcvRejiRCTIuVyBA5p4EwYNqWurmoDcLT6YyCEblETajiu+1MrnFmOAjWJ
VjTwEp7EnsRRNhit9l1Ajw41kFiYFB1GEenGwIMaqJKrQRArzUVFCAhH40CEEfqX2PMXQ5DSmlo3
Syi48l9C8meGvcESe7Q8F6d+1BgLlZqmFOcaVFaV0vxVBMwcW4RklbgF0T125GWPsUiXbwlxB4aK
zDbYp/2Pp8OVoNtJSauPuRAdFoatlBJh9StMZ1ZQVtbdpcWgxBBKHpki+v9kL+SpgMUtk2f64xBv
xFohsg+eTVaKEXyZuZinso8XOFn07GFTH57sVCcTW1N+teFZIqOhH/ul2SHl43MKkegGDBqJA5xY
imhzj6gIeuuSjtGarZUSwVosL06f0+oj1sb6hv7StI9N8VCGW0dtbASMxpMNYAHsqitin/30rNNy
K4NGcnsFO1Oe2RK4LuMscSX4EOe0kZKUGCYwYVOZMhAnCQ1kpGCcZOOEq84dllmVetOwMKEC9F5m
jOEMuaW01+J1ih3S/GzstVy+pPRUmkzSxc2u/0Xjr1mc80lm5S+EikS3cC2dKL78XFLx44gz0REJ
Y5EqGnbXO5woCDNHCFYD8L+e/9AKlpr3GWLVqpO/IDpnMiAF0S1rcvzYPHdIbLlqSzAirb80vEeH
hNiLXgVNRpV8R6H9v7zbylzfvFhltkZqCoJ0McBirfhTvRaJL7mO+VmJ5UVAkVBhpbNpQbvuo2Eu
IxyG5EhKOQzKxpsjfVQ5VLriKaE7CKSTM4JSHBYFC9gO5qCmv9vKvrfG04z9KwTsdS+/LDSsMtlj
gnfdU7GCr2N0CXpJd7ibikrSIdZA1RYp0DXf3pvYhLr2ABkHvqdwvI3WPkuSM+yLof3iWsjgrGTF
xo42MmqQguQaP9k43AyIgkQJ3V8+5nxrASMSkM/DNF24RNZ9KM8aE2eNGlSPnE3dvgZeWs+e6/I9
iS56sLV0lNyomwp0tCkNMKW1Lugy91a6nxzpcftM1bPdHEfpZ3LmkIOisIeVOR3DZjckPgISiA8B
ag9/50VbyIAYrYp5nnOckDIHsz8Xvw4HYcJunoBjY9Vpn6RKgbFnWIYSHDA/VFdW1yXTXvw2qmDY
E8/07JpafOJQddmWArJ3bRIPm+63SLN9XJVrE3SEgrVAg9VuePSx2VErUVpZrH7Yp5sgjNOj1f4L
FRk7ySLAVlN42EOHZpt5Ox+fdQoKEN9jfolKNq+uhx8u24W0l0Csho6BP1LS+FZbZ7v/bIEm+ohm
+GdOfBEp5hzJ5AHbVojQc+cOfoufjJ32kkI3DJlfxg1vtromRgH92F5WPo387UVukHAaUbfESzP9
ikWBIwCI3tK2Hjh/mcEraEf1Ayq9KtsY7cLEBY78HFejv2uwxqG+Sm9e7zbi6RVXHbuU2OjiAQSj
lI71g+tcMzamekM+6mDIAt6wgNrM8rAPeWDdEsQ6SAF/JSxGtougQCu6ITInDecUHDmpD8naowIg
aE9TwX/N5Bw9/QvVN1EI4CWxxmqrJj8aw3XMD2Rz44+P2dj0M8YFNdupaNk0ez+CVrdWisUQriPe
uEFZWbDWuvXQnfpi2eHAKc5tv7LjbQSBExltxT9BpotxFnz8lLqOvqa7INQPNrMKABWcLUZb9hn8
CemXF63ximPjAJcFDrw+oXdWw2dkY+h6ajJPsu9Q0suLUgvdRLEfaUup6ATLCj+lByc3By1vM82K
whYh7KzWk21TQN2IhHWtlZVebRSn/SIMYe0wsUoMgkqRKiDs/yiCMVwWLLc12soBtwydKXdytjLN
S+TRdmlXjEUlH6al7WSuRYAWzbgSmH3NvYHsMy+3djciz107JGimwL6yZpUOe8t0S/zZhfK07Ghh
j9+txAAjwu2Qgv4c6LmsZQZwNS92WSxzsP+Nzja0/jpP7EfM9lIYr9TB3unp2eCpKqSGQv7SG9ZO
t1YshYlfUpEGsqYIXL3S92bJDjQ40cMKpjlMrnSwMigX8rkG/yetf2wIvx5BTD5WaDLC95oT3FIL
A0JnMP+nOfIkMGs/mepK4aNn++UN1mYkDIEtd9CvZeUD+WnHt0+/1xqT7wm9o4Iyh9Nai15orln+
0uOygGnokUjPrfF1t/XaUtD8aa+UT90zxpmOXagitLX/AE+OuGveR9Ac+woUysJmq2aLCN36sBpr
7BjAOUjNHJLeTTRpg0Bbcf782lsgvayyhwIv0pM38EkkqrFBvmQoDFK+5db4EclAQYTqzUl4PLpZ
17BJ8agZ40MdblKO1MSH3SIXMwzeWLXsZRHj+cFVkmjNM2zPMZb2hJSGPp4wOjw1fXRVi/ohLEQJ
lJulzx+Jhybkn26cjUpjrkoXw3/rxcF2YmZN/xqnWFsQmBQsiBgQRIwAXxDU7mI0Y0aXYjC4N1P5
2/6l6om1OOsKaaMGxtLgXI6qNcIazL+0RLGxzYITKtB1SNEKOmNWos5GzeBNxjYiShlQy70315ji
OKNzkxr+91zLRibWrcCMhAA2P9cRuAoSfMFLmPoRoA1bkJtfg+gaftQW9V9HFG7NX/pjZd6pBrYl
0NaADSNCGB4BxBjO0sGZjexC6WuQq/4E+TZj2eOx8QhQXQoPiUP9FTlEWdkfRo6CgPFDFPq4Gd+y
7bmgaakF0cvj+fNHf2s0sIXWaGJ3DfWzg8KmgE8zcBglpBpq6WEwVQgSlRtm6UbxB5B5HH8V8dNU
Y470rSv3yevmseopKeA87SY5iC/APAwLv9xPr7Dpu1PmfUz8slOR/2jxSHe3MfpWBo5h3FzatMMt
yUHo5yE/FVIvUc+tK/yvCB9OGbiVh6wWyo2meovAkTY+XhGHAZaO/BhNYS3NasNeGerWJx7eMo6N
9VQxG6SLMfhs1T+kY+uCkqQf3iacJVXhB+17xDsBNrF4/B79Gggdb1R5q3Hiy7I1c/KTYhwgzVEI
rZFmEeW4LFLNLQ14YgHfPvdbyC0C/G4VatbCLHeFuZwcoBWvZEkeFuJ4pFbsXStoC3CksIr1HrOy
86CS0MLwJB/Y4PCSoAQ/NVxLdngpeBPtaGtD0SlQsTaYJwAFJ4m2ngw4A6eyIYlVzGVfWyEVuc1X
6C0dBkkFnJUk4OlAI6BiSK9rQHom80LVIbJQH7e8XKyyQhuB59uDK5NBoZlZcGDzljhfMx9RRfSv
ULaOcQsgkPQfgdQ0j9qbbXXoA8O/kqFaaMSuA2Gprrl0efWCa9Kdi85xY/+7iz6xdYDg5pS55Kob
0QkiAjpLkOiBeOK1d5YZFh00BUuBzi5hSltYPhPlyR1HxuW64sIfjd8UEYntRMui2o4GhB+fhK/h
iWhhJtCqK+RDhJVxzcG/yNW+IaHewW0cFKfO4jnwXjl3VGCApj9EuAst3k8Zx1RRG5ugNw62GHY6
OmJV/ib9kO9kyZYBIMUhIQfVge9Dmga8klfCb5g5J5k5SStXm87sXdOg8AZlqrRnA4a1SWFBKIBT
Af1itsDMBefupoLWIDv9smKdXKjL0UG0Teet8/gRPoRvzqZbTtmV6MyUc3XXQkmN4pNJj6T3pCN9
eD08nOfoXHS6GDnCE3ueJFvdq+ifY//tMy3gg1WGXdosiMhyEFLVqHcKUi4lm0Ff2W/RVFf0FSNh
O5qJVML+ivmExtG+10gddMffQPR/W9SKWQc+9tkwfvSOFc40jRgfFd6l6TCrxN0Wl2+93lglclJ9
U0lfRftXKNUi58WN2Rlq/bmKP2V6MrmqN6F8hcxO/vuis6EjfTH0Z3F6t9Eook2MnfagSACtFf5Z
PCU0F5AR8B2BTvnJ42VqLzyWT3hZyB49eIZKYTHs9fIugyNK8C0XIYv5F36tGUwk4FJzOTvT63LR
5TO1RmTC2Pn/rXTvscrob0yrPf+OYTnBJloPd+o/0AszrPtEDc71MOcm3vogowStuCQ9NOTUA3oi
wfqUqk1lUkRE+5rbMqFAV2CCBdV7Gs7RuY7c1yl4qsw2N0jRoNuiZeG478fPHmBB3nziJTkz3ye0
BCXVVmnWEABnI4WEl/4yj2WF3BpfhfVtd5+2ZtGDcskgS7LbVY3Eo25pOthVnkqHj2JTpB+deu3C
O6sPW3czyvqUKZEIeBOZo+ikC+jtDuqM0r7UlLk3Y+bWO0G5mykA/jCyQxO4DjXXn3wa1Ftv4mvy
y2XqfMU8eCFVDhZFI2a07awKExEdU38Izkw5Ggk0KjumuvlWkq/K2Qi8w05/hDZJRZbCq6LifaLh
gSm6VHBSkgLCGtg366U0qeYIsmyZJcTN1hMDU0YuLr4vk+GLVxwstit+Nw8FCPIMZDBesxGySjER
4CpyZDHoV6eMI9mA0QJsE/DJNosu0rDHG254K7AYGV7RKIVP8qPRkLSeYBuIvIVVUcxuEgepzwel
WAfBcqZp7V0OdaMekQhRoaXIag2yCHPES1s12xMYPcv0fyng/FBcW/ZvMBLJhfxS8j3wRQARrGGQ
MmCzim99/VLGYjm9aBWrcO3oceo6RxO7qLOXAgYi9lKv1HUtyLTzjkV7dszfCAw7WQyzknnU9Jfm
mI5tapjM5uoMv5XmHnRPTrW4+S6I3rLkbc8xLdvOMtWrRckYPUVT6ud/FR/GYNXrwqNHpVjFmSXD
d2GYbkBDRm3UtDOFIJFRyefqhOjRqP95K2sUgpwYRlKdGpnEiGjO72xkbsxXYJFpPVrXsKk3ERpi
8uLy2CWxeVljb5Ob6xSw2jRMk26m1rHEvLPtJMQCVzmAE34tljk27wVwb9s/Bd5vF7067yeODqZk
LTKMMmzq5wrzPpImuf2WxYhCAC9rc6qjVwQjhpwmq7zZbLUwrw/lTtSfuHnnIdm9sgknCwlDuVcp
JQKig2yq5+7TZ4TUhCfVQZ8xXMEKNQh2ZKBB6EgI6p4P7LKYwigkY0AINak2HQ/947nFSOSZMsr5
bz169eZfTZ5EJt8KHXiKjPhL7Ta6vk7UJ6ktArcHAIK0eA9y7QaMjUob8uxAK1lcxvDXT2mombE1
fOtmwBAYT48l/0u5Zhn1jmz8UadgtwtRA58Qt8q8aOngzDtzgR+87n+y6DOVR+C9rl+cB7Rcyj+z
BaVgEVKruOCdu+RoAEAplfEuCiivvgktFuAmXQ+bFioEcGzqnwKJdyy6uZS/UwqKMruSnB7FxJ0D
HE6sa8boIuLA8s9tcG7KQ1XQJ6dTGs7FT7e9NmWpIHPHlGCORAT75O0YaM2GwrWDs5T+07GNj+IS
DqbbYi6olMMgP+EtsS7XXG2Q1xqrc6NYlZaDB8AzFmV9KTkwR7bIKoiu0SM0DLB0cWn0fZAw8YmQ
TjH1yfT/hRHzCFWYPEkuCK3mVLLdFIlYfRXVNYRv4OOlNauvAJuINEDiNVeq57HW6TY4aGZZ+Si1
ZiMFOOpDJo1QOzzH25uVvdC64BaAuG71Zpf3m9y54Xuzgnetj2yXRhrmn5Q1THkTfrwYw4fu7APl
wf56pWQb4V9gPJcmbG18HjJ02qDCAzXiZOPGIefGZuLD1is1yPRlQ+FscvCGHbE5tbZVsgdP8AyP
L9pA9BNvIM5uz9KjTv8oEufCePXiw1H2o3koSX/kFx2HYzpwFo5UZGNCmdvOVKV31UCCkgpMl/2t
rfv8zpdOba5FyEEzLRdLYeGZD1F0ojvnzG9LeR4yGCmclA+tW4yYSOKLErx6+RyS7p4ne6cI5i1a
vyhfWuOHrD6zftOO9IHFWtFvjbSPBtcXhwwuG8vnItcWUyWTMhbD51ejM+QPl4cW4SjJHoob2+sw
/NXHY4FKmNhgVoWMJs3p3ZxZqqv0l9h+2DoN1DcQHnb9b8k7Jyz3/GrpwITIUAGwj2spbgeZ1gJB
tb/VHbQGDTlLTM6Q5eTxLoMKyhbKb9adfDS8v5qSrUnWMuHmafDPMF10agEr1pJ1ca3vE7Y7iOpZ
YqtQHMS6HPBcM2yUERLVfxKZGkiy2+Kl2x24XHPTI9siEwcqQlNfIwjoxvhp9hjr5DOcJIQ4LxC+
rs/2nXSXZdF4LqWYKfAQi21inOphRfuMespu1kSQLEo0icM98FIQI1dPBgtP0EdBY9oh89BoD/8C
FKrKZtSM9VCiLdApbIkgrEtUAOhrv6qax/TogzYmVpengk2JQJ9CActJVdubtHsqNqlpo8B1jKIN
uquQ3gVzZFs5+5QSbXksyxuPijR9fhAq5OEbMAPSDEji+yFCwOp2Hlcl6aR1rCBPZ5hKDhEaZK7M
LjolI0M6H/lkaCx4VkBRsMBDVdWXW61+Y750uBNZINvmd0aN3psfo9XO8vZoWI+ExR6sC1eSLzZE
yKy+DsSFZ8zpA/s+yH8ZReRAvEPZRivduPZQxowgBQR5KzHJVXp+GaW3w+did6CIh4Ol/yoxrCdE
wv67jna5jrPqJtpDWCP3L/eZ/e35fzbSEeybzjkO/mUoWkX4IHJz3pUHSXV7pIVG9wqc+8DaoNA2
8mDNOr5PFOEzP+6JGNtx8jHDvjRw08FTVoiCCiSlLSFbWXloGS2X8iEhVoFSz6ctTbU97g8QTTa9
qabfFfltl25dPHRIQC2HskWfEGhUjviQTC5zhbJ1MM+yfwmBeej6OUb4aRF4CsFKBxSBujNANt9o
W0Tts7jflam+i/KNHMHuQIg1NDq0T/o56VXjWNUR5KS5j8qJRTOj4Zaj3fg2qNUY98ReuxjUZenF
FGQIyjLYAPo/ydtENIQNjkBhAe8gog+kwsgyoYtZSN8Mi1kYEQ2ef0CSmNFtJqo18ymCa/4m+B6p
j62Ahu/VoWwyXZaChPmRJMZeyLsI9dUAvg0o4xAm9qU/N1gQjJTPw1Zlpg3YpPK+ImoOoHQZlREl
SdH9OBiAMjFu5PgmAXzPnWAqKDAI4L73NiMp5xplzVjsBgpPI94bODIaJFXA0IuOaWE4E8yKRRWu
AiiWqX6Yfu9G4LBgyNZzHuZHkrXmnrFKpfegrP3hEoqtFL/t6qgNYpUwPJFoUNGiSR2+emZtFkIq
trYtOXoj+2ZfKPNsNNZaNiwANGxV6J9pcsBeBeh21hOGAXmpir4CBi+ZisEs+1DiBrP4ImZkMfZ/
FXteS4ysZpn0ODi2PJpcLB4J7hsa0/yrlGUsajpD4GrHXEFiihuGG5W1vV7SYnm/6Jt7pLpGtpMg
wToBlQEcaoPhh4KiVLeMuS2BEZdXZt5AS9MXemRf2qwn+jSsliltpn+t4nxBPPS8lINfrbr40hVo
KCRZcMnppea2ID2FtjFnjX4KxprpxzYr747jLa1GeeYYNEr0Pd5PyvmZsf4S1mUKTBcOu3rlQ9Ci
JQDtVBSEZb9vUBuSH7O0yx8ZGSy22LXDnqzSKL5RmZSUk9FKY9HmDGgRkRtmVbPvwnrVRs+SYBox
xLisAoaIh9S5N21+1QpKT6aLgp8f3qZ9OZvawX4KBiA+h1FKRxY3P16KaPnT8LAqoniJGF8LZzjB
z5v5Q3woDHbgUDES6+Kx4kAa1mNGy+P+KIy3If94U1vJq660T+qPujyntb/m4rG6YC1BZIqdXwuZ
YKQYq/84Oo/tuJUkiH4RzkFVwW7FtuymFf0Gh5Ie4YEqmIL5+rmYxczySSK7gczIiBu2vVs2QxPz
UofLpatbLPXOrtDTCTc3KUfzk+jxLQ5xBtaKFQbDiMM5gFwzwqD+LGvrHld66KeGrYrY9i9ee4eF
Ra4hf0I/2C2JVyw264uDsJQT3XZ889JF7WMMkBcoXUluaZV8ABVS/xgHIaNC+NpQ3xcq+VfCMnYZ
v0bdol3Pb8Ho0CgB0hO1W+AJycblvzhzTrqklCmczx53ugzFdl0YetPQe9BhMKJ+bVjFXCVHW88r
h2SuTMXwUCnaT6blNdOcCPJ8fHC9MQKJHQVbE9RrZ4bftdJP3bi59YMHjZZSGcrqsFK/KQicsSII
K1TxUHYN7KPubH29MuEEvFMIiscOPtLB32dMIEOpz4sMUCQ6TDjBcJVL/Lwu9Cg2NIdvDbN32hMP
bcRjO0BDMFVODU7cf1J8cEAupZSSn3dZ3WelCG6KGl2RtB6Dc3ac8RLHiT5rSgk6y4t/jp9Tgz0I
Q2VPlhkOSYpCYvnJeHbab8G/pvv0Qx861HoMW37C/rwdnZmdmT5fo/5fipXFUMSzB2V9pwYARFj6
//W62QVy3S2L/UULU7yfcQ77WUMRaMVjOIqBcDCc2RpstcNVd9iOK4t6cGdvI/FMn3PXPIYBJ4cl
ZZ2O/jYRVU2LUOeBbdBz/f/8eKayjiT/CDtnmv+ZATMU2gbsgXjbwpv2RFzyZhnjP7Xz37AEnwlJ
0iyYPqIGRcBZf5wxf06IT6uMGDf9e7VFA/DzBgGENDMnDFJo6DkiP0NfB7hCAxmauLWo65ZSLF2q
R3Z2fpHdn5Ue+9ob/vjEmTIRcdIu+3EHufSWt0+5T2isWTqDDaUjTUsTTCV4iHMTOVQtTqwmLmk7
RqDOgPB53Fzjtj4R02KVk1e/W4nQ+A5QeeyMIsdgVHHe2/CyIuYx57TDncv8HhNn3s0u9OdccNU0
gG+GqQ0vRQB4I2FbpBPscSroShYer9Qs698qQJm0JHyql5wfrhHDH5kitYSkzHj15s+Zjp8L0h6j
jT8jr78sZXssloleLHjVdmiuSzdyi/trx/zets1zDB94lNE/v+fEFmhvbwneD+7yPg4Jjxr3mo4d
fVtr8Olw5qOHmqHT7PM2OoQR90enZRW1eyf4wfJVcCKBnN7mV69BJ01HUEyFQOgNuxSHGKakIPsM
Y7tbPV/w9clvCmUEthqsw5TdzqQIKG43PFGLD8/J6ptmHgYU5/rdNxTiTHFX7/2ZP71HZ2JmxjVw
TrkfwxWZB+5nw+uowpcs9N6WmqNfnjtfJpMnL67uafTEpbi+yNDnPInYAOz7uYMYHkTyGkMyw+zO
A5z/cJhi0W99Nhk3uOb18ibl/EpyH9svrY1ceadbdzGcl5232qUOexXDm5iYH8KO1E9u8ud0cnYD
XqZa+/dd+K6FvVLX90Ex31uxkhWY6wtdad+Wj29V1ahVvFVNRDgPNj3Ruc7LvwfBE94vAOKpAHZ3
e2M48ZkR96pTk9v1kj8L/uHcDgcb149hHJ3wl5yrDGHB8/aq6+4aMgBN67/Ubm5+OaN7spl8ikMQ
dDkX+zrc+nt9576DtT1L8x0VNuKqpvAH86dpl+muND+y+GFHfYspuay55VaeiKkoXPjVj7ejUx4z
hgdvmjjsAp3ZHhRTbCLOlSXTxZr99A6yaJb+5Rxf83Z2sDBtUGZxO3L5dFR5mOUEDgyFZYQmg9MB
kFvX0WrrRDmTcThGDCoNRu/5mZvcFlJc/oQjK9tCDmHZnuXQbvS71DFAwBnMUYbT0chlL1aWUIw6
QSr2Am4MDCR42SuonjwIbjzKNGOYV1U/3nfU6HXl+qTpTh/H8kWSvI+q+TLB3cbPMhF3emDO47tn
1SmPyhPO15Y7+5J6J5rE/rQg0IK1hiik/1rd30xzdXaJ5HVZdAzG8VJUpN2pF+CZgdOQB2vfTJyY
ouZjZgqgNe68NuHXWipW9hRbxuLMvBeC6BHIpfoF4TjYDT6llmXLIKEYxFuOfqTCeweaUIMpUXeM
m449Dg30GVznyToF3MB0AFSg2gkaSeiF580QMWZr9zoKgs15JhDNJANOrdxrQySGCNS69yTIcjLK
/gnCzLxPeWcZeFB+he+rjgjETDUU/ZQDtxOj+qTvoqJTpWvYKBevugRmpD5YMPpI/AQrf0V+8G74
WOjyMGrcIQ3OYxg4q53f8YUT9RxrvvjLZDBLb0kkLOsQa01ant3ZUieHlT7KYKAH5pgt2IegMbcK
3q3muErVpX/IwnRB3GKP6NynIEBoL2IHI9GM5KSmjdIa0BwPjOLCBH0xIUkKX+xbHWGRyheulNw4
u/iP5BSvRAOApm2+1yh9MbDKRnqYVhrUnY5PV7jdmLU4RlHxKIP1gYA/IMNKHtQS3ab8E1iz+D04
I4Y5bPVR7f6jRfMniM2zbNbjUkzJDaMrEGn50OLiHFvxVqfVcbDpbZW3N1M+ouVDihO8atztjO75
h6Cw9zPWm66mkbkMj77Lb7bxxsswB38R+06WL1yJ7jli3WsaIBp6eFly1DCjj0XqPSV8DYuGuHxg
Ff4zvE+9nz90KN/ziutjXiDKJo+1ie8HwCV0H11bXb7k/Ny91UXSKPZemx1jP987S/IRekizcw6c
rgPeWCPGDRuU1FmvxVZ1W6NbSD4FsTS3E3yOxKtJo6z1ZdnQBSkv1ZGSW4hnXAaCI9yhBsJsijOj
7A0+WmaCnorzZLtxZl17iQr3vR2C8+S4GXae5W/bZPuAp/c5YEogRP47FMuN2LY7+hN3sXKSfVFx
wY0KrEJZQAQVZhLXgBVQv7dlAEe6g7bawnSIiemzc+y0LI6rnHHz8k/MuCOpiWLsApJS0sV3wgv+
hip5q2Rws8oWLMSWxOUTAxlDF+CS2sk3xzZpzwtcGNuq7Ibky9+FlmvsEvm1bTVPV/OZ5c0TcLLm
XvR499ccI9NcvzXg2qFwB29EIc5dj0DmF+rWLqBNU1I78wiPZCJCDphr9U61b/nsRH/wqt8oiGl2
xn48t3dqtZdeNDDL079VMZM3HH9EbN79hUXWwbUVpjCn6vx1MhGPqODfpLNbB59JvzAme4PzKVuO
Okl04mV+8aocPQ73ShvAyG29HztZe6dqIHTYJjljYhObK8fuijm5z9wWAyHHH3/dItk1lp8xhTDG
fByMZ1WUz0uq76m/o51Af9c1tcw5jQrRnOPm68hCZLvEa28jNXxXpUuWlOQcXREHCWr0VxvzEQmK
o+wsSh4irftPV4r22xq3dZcepqSFbYeTbW6w5lO68UT1027pYrGrhPyR7NPMZrsMdIYSvJ4s4y81
yBO5v8HXb7P9WuFLBZW4rTN9Cb2EZb8kFOFJ8eggIaFcfiYbiplaP8jNVJgTE8Lq4jX+R9jjxybi
aUT4kuL5F6F3ztaKkyjPqhBTR1GZkxPqY0puXRn3sy7NozUocHNAVTuKsqppm7TxrqimJ0flT1bW
dJKZi1HRceCBO5bmt42dZ09G2HBnlLTyI++nqxECZgCvj7bR14BO70LoD71xIcL2fvI8VPzO2ZPB
fNyg8fT5vrVledujLkkvPi/I6BZKX1KVyDUkRDWFNZLNxSc62Ip7AKD/LQb6s5VAiZeDbiOJbaN8
zIV6pDD00rNEzf28J+kF5m49lB7Iio7gmV/DV0dCGNdiBxKah0OuOfAQLouHxxjeJjfr+Lll+59w
0Di9T1zOOQSEqPqJYbblDhBwou/H34s7HP2+P22ptUGya3GtOAJt288mR/LDRs11thna4wjZzy+a
e3r7XjKcRNUIEskP2Qmi6LHOJb4NdW3q9VxRhLMEwXWK3SMzxgmZ+kCT24ZrvLUcvLKi+TOF/T4F
3gmaZO9QLaPM1QFtu47ESYj3hVVznCcX1pv/b6qgdqQ9ZnHnXdv+y6covpD1sVyxYFpuKYZQ2eBM
z4ILlp+V/1oKIao4hB0GQi+GzJra84Qt0x3Npy4S7kB4k7Ai7TKDfDSH5Ikz573o6ucxHe8oav9l
ENImtLtOSeKT9N/hWcsierWA/QGOOmubncI8v3PW9UDH2NFrAUjE/pfCtbSxdAeZPxER/U2979VP
+JWK4IXW6EPDZWyo+puYNkqsIjwo8G4cLfUZMK7e0rE80kDisigj4HK09kZ16APvxuu4gtXOkeKO
0zJDMJN/6fSc9pUtedT/ayaCGfwpa+wckoxjZYNHhwty9YabmacLMy3skQjM7RovNOEt0V3foxwO
MSILYWhU7M5PEN002GRFOgMzOkfgnJeXqDGDAIbSO39qDE7xdH4xCa7pyroRmrBHdVAxTewqpj2t
VJAfp0BKkOo9S+ti0xMsijux8l2nY5ocLIMs2xZjY91EHQms8VEuyju2HU8NUBjPJTvCoVzCHzjq
HAaTEn6s2yQoUyl7gIia+Az0nzD61vSyRuYl7Hxcj26B42yR316aUWBVuTyaVm7bUje8f1L8XuiZ
h2qtSfn3EwJhN6DqafzC9AXMFMtBB/KHANP4AonHN6VCxdPTNe7J5AWYgXyQRmXgfrlx9FC366vX
RqCLJ+oR5di+5a3zlkL648KcRXC3uOYFEPC8ISPR2qTf8RJ+gXZVN8qE3mVJoxdUBAi40Za5CanB
UZX77WqAY4kOkALdDltmExH+skCPoyV86SZA4JkhAkGKgN6euKa2aHxTPlLk4jVc/2uikX4k8Nun
4W3SRSC1XPYzE4qfIifMoSy+c2/Goc7AQBFwhSBu4+ChrQzHBzd99acKj6mv7C6VBEHbHvemF2FY
pQgEK65blPB0GU84dFG0FSR/Sad/pJUBehsiEyWsCrKub4HwNkf6Bv8EYSgPOT89xAje2SyvPCj0
ZHfARL0taL+cbb++2nH5zlI6Dhvv4Gz39n777pQyx1daeZZU/gwydMHRim/tr6eyv63GyzYqjgg2
1XrHDPRPVD5dUJ75nERJXUUx5buuy5iWGu3EaL9cwlexwsCD0sSNUH7ldfsxrmt/PxR0wN10VQKL
My/2q2/+Lf0gdp6DM0qBPngtmvATdCkEyLzt75zq/5+cFWNxhc+0Is8TeDJ5MmsL+kl6KdKwn6Z/
KBrFNWqzCS7uWjw4Cz1MMcVasF0E5r+Flvam9OBZ5qG7k4oVStrhuW369mqzBOuqMzvXCXskYrkA
TmyFs3eV+Z41/iHE3H/CiVHEZqi1/y3C8I3LBvgNXIJW7bNM+oRS+Hl7KrjPg1RjCZzmg1C9u/dz
9scIbuRZ1h0wgkDYe9DWPzXj24Uq9Brr0NLBBRU8nx76tfDvqmyorm2qX/OROoJeU8kz9szfpeho
N3H98TYqw9+dN2JxqguIyCLi4BPHQ/ZaGN6KsZ1xxzbqL8vW0xjFAYtdCo5mJjFSmdLhmxTgUSkE
lGO/bFZ2YupsWHr+i8KwvOmcuEJxbrkZz6Q8vNZ7HeUw7euiohQYICyf/gXLWifQ7vuSEJVL2sxr
8IGVCcIq7VC3oHACFKCAESZtn0dOVrvERZtztOvvO2WGky+Cgho+Ui2+TKL/f5aTauFE1SbQ1qcI
7NjQXvrN6SRD6q7WYnbePY/P9zoZd68gQxBkKMwbjJj6q21YMlZlL3WSxtdKrtQrqYoCaY/UfavD
34vKCaGWs77NvQLMQDyIi4mRpCuuZJbCzbMd59NQxR8QCLDJV8SxVQ23mD6pee9XAnupnmGW1QRs
Yu21+0iH7kvdI98DwsvQEKPyZk4CTdCrNcfSdTgXDvRh70rKkzGcDPkRhQdK2wy+EE2SuOucTL+L
dU73EaWm50i6rLeecHbK7f8bZtbbSRYNFtUiuy18djdv9AB6dIZOlDDjJLr9S+I145rXdfBxREFG
FH83SB/N/aUs4EaTUgfRHUZB++IsKIE3fpLzmQpSNg13+VtjpMbPnJanYTV38cyTi6+02BlRDy9Z
3zz2Lo9JEUwdn33+okL7b4CXCRrrdOZbi+NVWbrNUeK3A4FrDkXqNCdoQCymKV+zWHrT87xgiS2z
WtB7QoVIXEjQPB7+LgFWEqpQVvW7ujF4GdgSbvzS/OkqdahDSLZhmT9Bw/P3brqepSnCW2ER28BK
zV8w12oO+ZDmnYYOhRndlJ9O5x0KR81czjtMnmrR+d04IhbakWKLrCfJOyQd8K7NYewHGuVsCR4g
NP23plJc2AjL86pqu+t8eC8rf9hDMrFIRY0kru9a/DV9LSjwSKZk55tEHgrBUme2DspSaDh2cXeU
CR61Yi7aG+7wMsMmPm+kkFzcO3VD4tivWfEzd9q5IpgPUxh5//UGK4BxZ2gqzlwfzVYz1IYZCQxe
DTci1hasaLJi9oJwOVsvOmg+hduAT9OJ7e2XKir9gqDFeykboP70CcJOyLCRKIIArkMJydCsqPqu
H+4noIE3M08+Qge8HqI0ePa0lx8D6fNBr4fyCVcTom9F2571IUo2IxJb16sX25rgGPULlevptutw
TnpIZ4JMJmFK7yrxH9Wq71XafHIL7G9yXiW4O8V/jkMblUxrrO5InEi8PcCGtZ4O8arjvVpL2jg8
gwdnYajmt0jJYpWLX9xH7hE9gWOOcJOZJCcaVkIgKQUtmQeLvZtr02aTi6cn+GPZfRF07FAN6jUV
ik811rZfS+b/wEA1vzyR9b86O8GWjPDtDuHIBm2tvuQTAX5a95yLTOprD0DuNwVWSClQV7D7BlS7
pel9WXRUb1Kf3EWEoPqQE+WAYHPjpW1LGKvGjdGL4KPPagtaaA5Z9R0Ne7GFBYz5392V0wJ/u8/l
axJUP1rDAW9zxHMAruou63RxQ2EaO+riMP6OgiabnH9aMcVkvXqOITh1OatmCp6IjAtoGCknycDn
IKBEW4KQWsNTzz7LtpXNH1L2/tHOuJ8mtN9DWmAkaaN5fVMdFluRlRhmRQWJZNbtXie13QMtT+5N
1HjX0lv9fRJsixnj3w2TvuHdGdFlw5v1ZNoxIV/po2t2XMNJKWDw5LHP3uNGcGJagaFFDn89OgS+
O7v0XMt5lW0w2LzE+2rlb+lIgb6MFDyMycwiUgTAdN12PXoDPIoplYAq5aipCXTBzTlzeODSUuzH
GgU5a7aceFBIGsKSMTtzZxp3KzrzofGjhdI2X508YlSnouugeDFsH0M7uGd4jTMNaTXik0lR5x3l
is849sfz4vfyxjaBuCRD9NRajQ8cNC7fWXyhduSwHmWlvdFVMb51o8eTvujLj3FQkt9b3x6F4fVf
JxWH8iWPPvFelffIIKwWfNGuXQ4lC6wbAINcP2dDkz3Vw4xAb/iSF7N6GVvoB3EZBQ+TE2Z0NnaU
SRXbUpvH7ZFqSHsve+gwa5XyRM/I/xXKpkda6QR2WdB2q8ncKxoBl2wDKMLBhoJc5Y7jn1KlJLEi
YfN9ZDumeJ3lyxMW3f86UZNnl/D6A+rgf1FxsIlKLPd5vsJ/4Grhg3drAZ9yswglmx6JvhabT2j8
uxqo9a1buNlPRVnHTVMm1UWnxA+XlWIff2zKq6AeBsrC4hAxyAymPRjwvCUcMahna33n4q9wY5ak
lPuyABT9iydY9Vh2cfPbXQJ7NTEzKs8X990R/tbUO/C4ksGib/xWQahZZy8/8Mxujzza930bpC9R
vQRXK2kCKNuyPyFljUTf5+fA+LR/+ubQ03lxClZaYW1Ig3QaB+TppxRzQQxYOc3b6WAGPJS6zaKv
VsrmEMZs1HWKZxSiZ7OLUvttjM2ok1LVMXQsS5bv19cUt9o+sYgwXpqu4OWW7nFY857XkLMR2bJl
vQaNdE4WZA8Yynn8Y5n2/3X8mYAke/HqVNBwsIuLU2blvy5UGN1L+J9dBzEDKZFWjCjkbmgkTzs5
CD6CE1T/0vOveCvItBhM0/yCeGqleXRs0F9Rojo4KW4NC3Ma5VenQbyn0vQ3um3kIViYq5Q/BQ+O
szrnzsL/GyCEP8WTy5yU582uWV33tmwpyHYxt3NhDxQFnT0j49K/FmotboNagNRMdPa5DkVMjpKV
kQAOTgmO7Bw8CTmIGCVPJeqnruCRyghzD8J/euhr5pO69sGYCXUXzh07ch0P3cUds+FkmmS+r3XT
9JeU82QImrYvv7MclP3/F+koTL7aUM/wBVNynQ7tyzu5mG4vipE6AQd/eRes7VvmA6Vg2aBBesix
SdrVeVp5RpP3ywAu+qHah57GE6HzAmpSCZKW38me+Gawc10Z3cCGAJoeaYwwaQHyoVxaqvoqVVI8
a9JnUkLlU2+4olLHQWFyUvmkRSRfEzvjUkjK7hQoH8I9CSEOr/+4wk6gUqhkJoCGkCST73alg7S1
IPdSybHY1rLde0yIiAD4UkCdcM8R9Ei66UTxagHpYOridz06vDMnsqHZlOYnj7agfMXKgX70kmA7
P8arl+E6joPvwDU/nBkaMnNeujcpmWA3iclaJkBduDNkaAsVP2J+2sW11Fj64gKR2gho4YQCGjxv
vD751SqyZhWHSRDab/Xap3+XQbOTLNN/a8VsWvCbBNMhKxonSpJxE2t3VLYQolIyCsJSRzFPg/+E
+wEHcm77fVb61T85GJ/yBcRnv5zpQDbkNB0NpEsX3F9lRVSkCR/x1OkDNVOITOylv1ChBCWu6css
53+BwXTekti/iogkUxHFjDwCHXqkO2ErWJePZUSkitL7PfhJyV+oXEFNUhfoNOgbBdSwZyemwiwo
cW0vRsy4P3lj0clM5ZUR01HE4/KYFYNzMvmW0Bq46dQRGY2klvM9FXo+vHewb05NfM0sHnxGjvpc
j313H41Z/DxkA9U9NL9i725pJKtqzMmxzNydx4LDTqc4z7VxfWkT4C2zzqJPS58uJVnqva86edtv
WJWZQYjRGj/14ln/zPpQc7ccn6AIMhQ1WBGNTovfQaXJX8qqfhAVJUW+E1WUFnh4hKA1/qIRnOKq
BO9gSFwEehhtc3psuqdI8qWXAUmUCmZkOtJcMGT0UtiFGNmWasg5PRK0AxNg8HcayepPVaE4pRm3
EL29KaqIGJkQDD6JTybcDcqYEJSC3zohttiQ2ENX4x9TimQX2SbLo5jGxbTUzYE3qzgYZoUbxSfm
lt49tD3+f5+LzRBFyA+WUoEXdsVGZph8jo2Lp64fLbV6Zl13Ffs+fSwa1sNU4JUsCCi+e7l5X2JV
/w3oGtxr3c1E9WkWng2iqLcJP67ZplS/L8gwRy+tnbqvxXX9AwDz9Tj7NVVGDuH/tsI0vqzNs0BQ
OJNfBMnBrfNpFV7xEcU+9G6fwHIfBM1rsenO/WyC+2VWzmHQqSZ8NjF6x3Z8hk9DYADVDro0kyz9
BGl+n1qYZ2KK7Eek1prGYt6WHHLafdMPLQdN3OOrFnxrNQRfaYwLiIQG87JmbbZLKJld2N8IWWlA
60uEgSlAEDT8c1cbmpvUd/GEBW26a5wtrZiWYFZ7iq85I55k231HQ3QQY3t2QYlaQkgjqRkf4bfJ
xaXLqt/azfa9hA246i8OkSW/5don/EKZ+OAdlUBuCV11EwRArBha3ZvGIWRMAx6RxvKHApP+JuS8
1xtcaPxSX8qUWAV4ec3xtIaj0lT9Z4Z3a13cL3+hJyuCpjF2JcXsRLXZcXDPLysfeUmavb6k8O+k
wwerwk6N0stXX16mkmdKn2OUhdADb5DGK5+cux1L7ojBsIKzjKAGk+AKCw1IwT91XoGNwuWTlobx
MxIgZq24+1J4KPuwYjoYOI6r7eSrDIFcRKTcUdSCsRcvlfgdwZ9K0/qMUoW44ybP8UQJy4qv1nbm
0KH2JI641yHNSUV95rb7wH8H4FkAtU8lZF50E/6SbXJH6+sjwxLDjE8vzPzSgPLZVtVT0toHkyxH
FI+HfsaWG02c0swEtJwa06lZbvGjn/nk4wHCrYFEMT62QXFLRvzNnWnNiJzXlAdxqPNTacmEe+Ju
U7pz0MW8nVpskdlJ5/ZOco1ql/RpKGFcW5AX2XqI+vU+mYiw4mICCDAtLypAOIvmq9evWEwnBZJg
3DVB9Rnz7UQ2uHc1nO1sugzV+HuEgiQNf4SUYIhZEMsNf5pDTlrW5cDuiV40js/wKiBjtrtVIvdE
bXVnFC9QxwwfokyOqUr4msxNCiDUx4rr8uqc0HLdyf6mi+aN5Ppj57TPeQQKjD4vBnb3QlssFsvi
WOBpmBxe4MF6yRlQtilyV0gUgHrYIILNIfd4hIBdJx4WIlu4aPAIUDreuRnZLJXi8vOXN0kN2RT1
r50leUDSF5gDfo8pv3K/939Va3RhFrwfarl3s/RaTvFJjj22RDaCXN1jS8Xup3eTSp8aiBsJqdBu
SyInktuyF+8cHxs62h/d0ebWrOFeBOFDmpGbTMNj2i6vSxPxt1yB3AygZdzuIVP+PYfY7zwc3zfP
iQCi0LjFRVoAK1s5k9c9TDnmyIZGwGqJ/mP4f/Dp8cndgf+FfAbn9o29+cFqXEo+fkyeIhDLYmTC
RkUPXeNfBxoufuXO9CWDGAQN7BYnnxDwggsHn0fOtGdqiw6KBUtFLOqInm2ZPMkpa8maM3ctFKma
7VZC01fDJBgecokKvEWOSvVGMufe9IR7qG5zyCjptD1LmOhqQYgNiUTxPBF3ta0fQByxT01nBkpw
/ctpaptr7NLduVbnAAe/J/uHFf2iD/LrVGDgKqbwsKxc3qBPqa459pgZ6csiVbK9nQ2GZRCigpC3
CnrKdSaUhlRdwxwb6lKwSxPv+0YLuqbxgFOk552cv0Q0RWOEjx+zxn31yvJ3OK1nl3MivGiInT0V
8fYp0+jE6cwF07T5jVuzsU/l+DQu9VXL5epNG6MWdHdSMMqZFJBw1p99nyWbyeDM5vmfo8CwMijq
igSYdTmsOSWrYyhJQsZ1f60D3I85D2zABoDBBqiL/njsC2aNuniSOGK8OAPLQSXePBzZ7slakuJI
C4ruBDY0PDFQSdryVmfm2YjyffVJNwQR7Sal/p201WEaZ0w27lZX7L3qIqNCR56Cfnp2mgzlwE4u
rRvfKA31fglc6LX0+fh8P1rao0YD06XppoYaBy7OMb790Ms/MXXCEhlOUZIdW80PeMydZxvSso0G
SuH8haMQZ2dQN1kP2yNAge6guUX9bVyrf4ki29kNw2nmJEdgQZ/wIBG0D3vQkNNHmXa7crHXLp07
0CtAN4c2Iw+TnmQYfNMdTPvbkD2EPr5kf6l+Bq+/nUv/iz3pLs7Tq99m1d6X/dXtx4NW9AnFDAVp
tr6BFyNbb9VdhfrHkoMZXz1EU+GcGpo7fiXzeqE67q3diu7rimcgPVp6MN++Bfs+2+yDnc/95TrE
NTJi/m03X4ia/8ia8i/quAdiefrT76vvFRSlgAQSTON46uP51Z1AN1KPmWCl4JI3r/WrzvCwggGW
fnoz+Oqxksmxc6iU9+bsJStJ4dum++OUZuv/e+8C/9g3GAuQAhb8++uzUfo0iuxZRfkXKY9/o0sF
dlpyMOApRYXiG0IQWOcwB/Es33Tsd3tdcNksSdjYBbtw7h+rtXzOM+92cjtg0sHOU/MhgOOCw/sw
+B1Pv9QQ1rbTgd94ujNO/4gZBbOUQizM/eTDUmHqgIQIJwh3uiC8sPDeMMK5JH7u7eMF+b+vkaW6
dgpvPUzJCxeqX8UwXwSU0lECGUlKniigUC4JV/le1HfUioWgT1HhHHBLqkBj9WafFmdMb1ntHvCu
LgzhPqw3F2CIs83XUiZ7FQRH2QIHs/jpXVV+E8w5SgZWHQLmjNzorrALGJPowyxwiVd1Rq4AI99O
Zz1CPMRXaie4wlFtf3m+Ao9l2tu2BpVk7UpFOGn8+M8QrOeO9ywg/2CHg5fa3Pmx6Egtreoydt4d
JABM4LUmF6X2GOsQ1/ODCbNbV4f7lTBN6w1fSwsZJF3ueJg+iJlZUg4PRZGgeNEv2nLUiZR7Z3G/
2758NWPzNU+M8q5Rh2bcZCGJAyHGoBGJ+6zFKYHTy/PEt01WugvxDSmPEnXssXklCIXFj3G03DZp
f5yLmHS5zxiyZL/TST/qCCo+nKokdPZ89hk1YCYJEbyrHgxzUX82OJ7CxePVzA2zjpyvkCXWrbJT
nG6Ju9LFJ+8HD/PYHfoUy6lOg5MZwMcXw1OnMqL2y0dE9Gn0xKlw2ZMXD6FqqckWon5xCLks5MSc
bj1TN7betAuIxTS7Vkx8JIoNtDxcXLnMnnNfXnRPnGoGK1RlCYj85uQ0vLIdWl4y4i9shszTWCo5
09Wbzc6w9RXupW04Z9Ngcs7j4jNPQg6Y8nbuapCa8LIzyd3PQkUJhuDqVfFN3ZV/Oivexdi/LfEE
1UdQdhKnB3aks4oVhCjCqVAsV/5JIstJ1RHoT0fu2tltygjVj9E+0/qAyRqy2sDPB4tJ65PVa9cL
/kJ2LJodUyu4mMoPWtzRrtWhipznSpGXJv4a5BPGEd5iE5Qxx+ZHSMo8NSh3rf7H0XktN45sS/SL
EAFTqCq8iqRIiiLl7QtCpgVT8B74+lmY+3JuxMw53a0mgb13Zq7Mw73vwWlq+ouOQs43KcdlPPQK
tw2EGwZ5DDGQmcyAnMRKQpMBRc2Zs3d1yysEog3QCN/0b3GWfZM/OeRucSZU8ulqbOlYcEdX3gbq
LZ75FSMuEdrVt9zJrx0fpK+mRB5LGvf77MKJ4NtvijczjTvP635NGj+sPugA8yiVh4Sn3Hi5kvAq
goLYte8HN2vQR4X1T5LT1RC43Z9RPUeH9Dvq+z2462UdMe6Jpj+3JFZsJe+SuPpXUa0w6x4U18gq
qcmtUtq3dj2AYS3j4MWPeADMzq2cEhAxBAckNd6doa6bYlA+YquSV2yK2j8K/hxWH5+WXNyKPDk5
CYEq4Uru/dGjtGW5Qe2/s1fM9NDixpROdXQbAOnqjtPqHdWhUBW6YzHBoBaWPvcL/Ouu+qhx90UQ
TmbFDu6224VXdurbhzYGNJKOMzoG+OK2OAG8ZBJW3TmtbSyFeGhdQdN55JVw2qY7txEHXrk3dcrP
CSElIFs22CPNfx7F0QOJI8ebjwoVHM/Iip3zOH5T8bvrmbNcm5hpt+x7PQNPnm+yZjk3kX1yy+Bd
OPASqNlA1VbeSxHof3ppXxkA+M9uy3mDWdLf4+S9xTt7cIx1zUL1ZKsV2l+wcRXutJfKvLGW3Muk
QRJELqt4ZyYj2FwiJacyg0lt0oeh7QPeMf0z8vmVbwPfmv3PhAJE8BxUEOvpuoJ7jVfhdoyXbytm
Hm/BuXHh4FxWAQ4eT6Nt3XAGvKMHg1+gGL6TRtxjFki3y6rNBv74iFH/N+IZp+v8Wo6yo2hifBnm
8D4RE+ldXMsDWkFZMq+ldfKnS/GEz+q1yYL5Ku7afbtQqVR6EKVYioPkLWoiZCS+MamSoFCxQpWl
dT0jxNfc/GC72hvE0s+oWXhWFPKWGyBpmjn5jGaKU0DcXcWLvvWA+9hF9i4kwciiuRU63+ge5Vin
C0k623kRk/Oa+uVZQe9uevum4FSa1TEFF16oDmqN9XObLNY4DdlffJxZ2zwEfvYUKR4HjdLgkWze
vWFDt3EzHmSM93rwz00ikLzNY5Wj1NPadphD8iqOvAu8+sct5IsTtJwomuqbe9YVFYEcjDL/YmzG
pbE4jhN9E4hC7WTx60d/k025sgyTY9gO+5Gb9piWJ+YsrBH44Gw5v/Qc9+2ye06C+Dn1CHd4EbJV
dRlHx+bswNKx8nuHvL7OOGl7etmZAazYhNATFe/5SMS8TVFqK+exDII/z+WUbJH5dgD0hPWnJGgE
nCG5W2xi62uxJ9470nv/sFZvdcrJJ5/39aRZ0mfCgcHk72EhPhBIeBZe+bP0DlBnaQEftDZK2+fC
UOSdjLcWYaEOGhci+aXg+2ic8Gce8RILjpk4GjEAUz0wrZeFBg6hr3LU3vY24isQhIr3VUltQVnQ
b1yW8x787Y1qsVyzTf/1snxkcfyq+V3XCKLggJBTlHq0oJNhDz04FNWEjH9XbhH48GKzT3jML33l
XfO4uLaibxnqG4MoQC8UmD7x0MEshAH7lKZwhpr1mOk+h7M8+34JvbHJn7nv8rozOxXmZ2F5zy01
i3aRb+sIngWtyYQEQV9G0VcreTtm1XLkiAp0oHXfqzJ8kZ75nvuSptVly7/xMvvcyEhlO52+oZQY
E+tYLPe5lC9oEJgp52XnRIZ+q2R4b7X81/cOtRBh8577qXPwXYIk00QYtUzmcts6VnfV+dxVIsWp
S3cK/aEWwDkqhIE4AaLU+BMalYI+EankzrT4pgfJhJD4/Q/mb4yqBo3GNvO3QWy66poWH7giecYE
8K2t+Ht0s+TGbocawbicr/IiZvJx8OmCJKfy16OGyu0wqSc49Ha0fmt4KOWFKfq95ca39wkYX2cj
xnj0MNZxH96ujMS3Wjz8MR7tutHECjRC76msEH/vaqotMszbxkJrETRCb/3VuTI5ManNPkUSTQUn
FZY2VTuv2rjTTdHy2CTA8txwpdxSiAfZv1v0dVSMF3+E/pU63GCRd/64r9KW2SdvPEJCYFfRm6vm
336wH2zpJAjtBComfiNXXe19D1FOoDLQFKhN40s5qEufRt6uEwSpqbFwd3Im/ksl2S2hrGlf+Bay
nhX9q43zZc862+rBvdMhQIagANxGYGfLAzLcsogumwyQ8TVIK1YW4vM0s3BSAQjeb5n9PtKG5WZO
neiQ2UTJm4hggMyHuyzFSFIZ++B54+tshj/MGrgXLE64Le9FGqxYPqK2+BCkogiUctyENnzvlhPF
xkSu4yRVcIgGmIRxAwytKgNgQKgj+VKvF7oIo6mJQnCQIDoqDN2U3WRQuL3nqZfOzSBDCjldQnGC
ZnrCbpxE2oJvk68AqlkxfDf0WYGdKn4uZ2i/IayaJmohyAT8bGY4e3QnFeZu1ZfpeGfbUek/i+Ql
8ScAmuFCs2ucBVttBnqm7RoDccUVJEznL13RCoW5NuDsQPF6GH9oBf44VG58Kfn3r+YJgAPBAOi0
rYdBQ+SIih4Hb8gxz25bgwipES+w17jb2YTqiF0uO7S1FEcfWpDx29+p5bEV9zQlRI0H3KnHMZCm
lY0YRliWReu+q4LlXtvlAw+8/ICnnXxSbS5m9m8Cl01VVdB8bMKinsQ7A3D6JyNq9VXTLwm2hsDB
NPkXcqfx3Wxxg1UFtUYzRJwi7fxr1OCa2avj/uHZz1lBW1vAT/ZO52DUNRPNDeb21yVq3oCdYJ8u
q/tkmpNt3bnutVijumG5PI+j4gpSaUDY3KPI6iekEnQCKTAMSJ/3Pijc1FwSikz5KikGHOSvgx2Y
p07StwQfUsFlKyxSkepr6ab2D1PDAhB1pTW6UE66un3DRtw9mTlcUZsksGZDD1DHybcmbcFY7MSX
oOVENVdYHDPD7biluRKcrprO6Th99wKydROQFO1kQWu7lXd3MznpU57ExXYJJSlVCVCxbd34XPWu
uqkquIaTEmfPD4I9YEw8Gk5OSACnTjc3j33F79H2xcmq8I6YXBxY89wdSH2+W3b76+T2R7zMNb14
1gue3ZUsl7wVsfODyg0lbobbkpJFhUcJJ5RtHnffaHGqtxikPAgx+RpEkV59npMi/p28CTf7MhT3
7D3eubT4lladxaPaJTDQ+J5zGTvhf43+YD0XEu0qmTGsR6pkU4bMg32nGF/SDkyyi3Pn2elAqVjV
9M/0iUsjGia4ht8piIu62LgMgdfkicqnHpYxXZeq/RmStXu84Y3VWNiq8HudG8LFm4Ul88kuU1ya
c9XdBDMHWeMrar1s1blX3dy/MHfUG714NcaIgFF58icyeMbvCPQCoouiFspfqle8bw+pNvY507O8
YMdyTX4IDE2UceSdaaDlytAYHsv4SqI3XEHklamb/LRCFYGQHigej4xxb4uxKO/HxpFMeg09j6QW
WPD88hW5NzjZSwwvJqT/oWui6jD4KZQgOxwe3aSm+9aR/YWGs5hrATk28jrBseKpwIQ6fcm0iXeO
EFiMpzzaDZb5jgXv5qrK5Y1V5y/xRGJeR2ysvABYlgRe8VxXN+QpnLvYoYZ7KtdzS0tbq9e9zWYW
16awXkb8ro+jU2c3c8rtlxVtzcMUztfoUaA09EuFNpHAheHDy5vkn/HjAEpW4vHP6p/ZI2JUoiBh
Gw0YBUTqYFgABNgXTr31k+ES8dYUljnXCupXZFlknMGFRXlVHdMZvEzKgUAOybX22r3XLscJQwud
UIrGIWWjHyBtw2FoH/0ZlnycR48+uNU04BQN4fELRD/xgaF9sq35ze6D234en6TDxbZYwOjaZfbu
EKJmjOQeVzQAaXm6eUMxXxumwN5dXafIHldkxO91L4rrmir5qi2fu4BE3lRb+MXNS5vQZy9DVGNC
QrIJvnofmxhnWa6pcvmJSY/gU6yinR95BOIT7+RjFAX76xPZZkkKzPS0RIQQTYDUEnfWT+W6JbqT
tcUzfFwbkmxj1dtI8uFXUoIvBjcCufLD0yOd91FCNGAWZ+23sHplclYld7iFkDV3CMBVJRZOgpeY
QqpM/dQpxmAsMxiK5uJ5dJt5S5DgsABH6sR4g2M7uxL5q0jbfJ8AK9221FxM7QA6PBrEBuviY5yC
DrbIPV31M3Y6mbv72ImjvXTaX8ZorBDrrZkHzU7J9QM18lfaM7G+NlZD2K1z9lYOQXHBAgHFcHie
Jbs4EU61myx4VTnB6po0U7t0z2NEJYqjBYangDlYtZ24cmzCy5Hb3ueBuu47Co+Y9D79sX8f8gJx
AaNiWcPfwGmML79ivO6h9BQr0r4Uy6MHSIKpabyqp+wrj8FpQk2FX5duqUZjleqDJ67smA8m4RHk
JljNDKG2TaDrbV9nA9nY7rTI+pYYP6qxE4ObAOKXsxhXs0sfnxuN7OPqjtHvNYzzNxGUr8KpYAVQ
vRYJ2kNdB+CoaqoTOd4jVNc/u0/I8fi3dZFd3Mg59aJ88SshDwH9NF4HlGNJU/zUC5BZV/tfMDhv
rUJi8sMbwQuiBSSqm1Md4lFItZsBPyMTINdjSYGlmK2Eet7eOVqgvMMheKvtShwY4Z7E6PGMIeEC
auN+WFIovi7MKIXXkOVhTw0MzXjYeEYKRVscLpu0ktBd5vRFROEpV2RwYps6t5L+xA7fSNU5CYfp
/FepnuBg1PzwwHxCXADyjAktksyhk3lPB4oMw+LDNYN7NEO3H9oRNG5TXEp7wAMbsefb4CYsM+c7
vC7ACBt5qW2s5D1J6yvVqd+wCh/R9qkMKdtil5rurYk02HA9fRmHiw83sK8o4w/flNQ2BtnZS4S5
Nnbw3mjFHw8Q21XYLedwUcmp0UEJPAZM3UCHTy1Xoa6JScc16B2e++pWWb234FeHifzzLPcdWuFr
Qb+6t1Tfdozj2AOqoWePLSgBqb/6Xlqqi6t2+gonxvDEam95oDNPmTVsh2wnlyQ9eovzCv34Kca9
sMUn6Jy7BNNHGIg3a/YIgttQQ6VF5Hm8n4iHHfzVb1/V6J0p7WmL6Vza1YuYuFNjn8s2vjgF5rIy
LDycts7JzlvOMgmjfpdStTQ/jfUIYjcC42gPpwDj0xXhHVwvEfdiICIPeVs9Jr0ESOZQ3WBs/+x3
nb1rTFdfLWXgUzmFKjTBfAhb7A65vrdT8RRkE+mqFihrXKjXGnfsTi9rZlNd2PQxaZF3Vl57SbiR
J2ot6TI4qDU/MiqKY6CC9smP1pqeWftkreOOfgP7lZB/uE/cjtViNtzAsClt3CwGvjI3WzYpuigS
fl5edJwQXfilF3DHM4UkhSW4+GbRjUedHSerEcyFwWha0FMM/MP7jCBwXScWs7Wn17gvlh1QUg3L
krQBBY3LvqsMyjeLbNH93x1oMv5h/uJgoLyqZYdeXkGgq5kyNuPAmNn6RG+g3L30LuyPuZHIzlbO
eaz+kQ3FCWoKbyHDwN2Q1SW2SLw3wWfCJ44pMvirU9H89iONqpVv08LG+MaZi/Gzw1IQJMWusiOg
dBPgd79seb7pwdpkZgTrFPtvvoQ9XHQuyD+Nn6PEQIgHqH7RcnlL+GvIHRzbfHiPyZI8zY7Mb2YJ
NLN13U3JiYN7i48g0d0OlePclw4rS+3h0DN3FtkRGIfVoz9xBx1w8CFsT2e30839YkFna2yorM2U
MqrS/k13Vvg0ygzzXjW6Hxz1yIx3a6qp/Ve2PKmSziOsUuFHJLxCzn70vA01zWdl82RR5OqYNYO/
LieMwa/6M1CIKRLhXvXV8uEGYGhyxAkHxLpbdf02aynX9PnXSvUSoENwRRndlY1AaThzczJTAtII
LFkKW+YmK4MX0rBke4ESgxInxZANXb2zGcKu8iwllg5oXasJkmJPTKZiCG8S3lcFIIIuw48/NA65
MUEfEVd/uqo0Rygdys3M7PKlRfzhE/LCzc9pK4wme9/kaxGLoMJwKjpgBYF7UF780A0Y670EiA9x
PkBruBHmOGYlXfSRspYnUVf6RC8QKAWQ2XW3qlIxr/5KpfSh0dQZiZhu0XDeNlgQ9qA3xp2cmA9G
FRzyEG9y5JmHsYG+ieZSbeIovqlz3vdRXY/EVMboYMXYF2NofJ6ksoMZwg/RWi3DByIdqLKK/fyD
ZJG9D1b6ez7NP6JwWJLDx9R1L+QJb5wguNh2eTdHzlMys1qkHrY5K6Voz3P/otH16Vi3nsLEjW66
Hp9YH4e7cBRHxyXTWvfWp3Hrh2IwqKo1dwm/yW4Sv3k3gUH5qPgyZ3gwPZ8PHIF6urXoh2MzSc/o
2UhGZQ2nzDmRiqJ82rzWovpYRqpFXOSEfEzcXeN4d2CGYEiPSX32bD86Y+6/8DX6C+ADgCBqHrKR
lE8rsscQR/meevDwIfenF67P/B4ijiCl12JHS/O9P3MgVJl4xO05bAqp+kd+vtkLmYLy2JvqOYV6
sJEhWJ+g9u5rzXzkFaAdi7kAi9wtHLZ91nf8mwbQD2iWKlRQRWNZUgXDXctZCEPHGv6n6EcmkjT5
RRkHNi2ZT9BNQazGj/H6+QuVD//KbW7tZiIaNDkFb4s0O0duYXaliL/7Am+Nsjjy5WNzAFnVbMAX
WA+26+evla4OUwrPRzSXycvWpl0v+lBr6i5ZGjoJFHOXm9N64mWyOg5xLa49qjAXhpNd6NlHN+ha
/ozDB95qxICinI5Nqm8hotLG29v0ntoDFajlcp1WGOFVGWGjDgJS3e5IoQCzn8t5PzlIwxWRXQ2v
rxVs66Tc252XbC1B1lB72eNoM65O0QLiSWXneBXrolp72Gy8Sz6NNxj/8czOJb0lVQWzHfAA+Qly
RMkAhjRuETXsW5dam3akUMQ4xZ1ubP7qItgYtlO/tUIf6mUgo2shIypHUi4nmnMnXDraArgmHFEO
qZj2TT/7b7OP0i0THKjQ1KBygmZHqN0O0XDjJpJf0ApeJog867W+hRyF+94f9JnXxLOLpWs2C6WV
424s14dLl/+YMe13zIkeTJGREByiwDkXJXG8hcErk+59bQUnQmxvDMUkNNBQwc2vd7zJfPFyfUX3
uCCN+0+ej+m1gj4CXjUs1rhihvJe8YbNmFhoTLH3ONIgUhmulQy7zabEjKyhg22Ltn6C48Mey+OE
0zhuuLRLYHHFyXKJTJQ+jKZ+KkrrEK7oIk8xFyGpbUxR3spspnpgmjdL4MtNrzIJzWi+K2V9b7ni
1oPjIVYeVzjUzVEK6z01kkqhdHpxbIvCDkM0PomKp54mnLBB4x3tIF7glOb60a8BaEC84EVcJWrr
GusdUQlwrvK7dwqS8MFSgnllpvbkeyXrnh8Nt5lJP+uex+/oTA8yyB7tgZq+VBc4fnkcguRjv9Rz
9pgE88G2rb9s6i/F7H4OgfAOZspQSVpTnVvVPuRNeWwyIIiOKJ4LMkWs/8ONZh1k6fFQHa0/E07P
3I7iM3QAFEd+uHTjEVFrra9Ihrsh6LorFmQF/QejZzAFP/7A/4PHlmEnC4nb07uMn5KSXQDYmkjd
Nhr9u3pNWedJR2vS2qGz8PZf1fZXY5HgU/lQHyqfRC0v/gmlaeAm10Ffd8u23LEAb7krcwyapnOM
crCtGxKDDYU5WAyCS9tW+qq1yutABtdkElbNwWOw8vx5J+YF9YFXDqrZCF0QBtdmMN1nXa86Xszc
TkIXQ2LHTVUnVfzQFzF6Yg7G3Yv11TSSf6im/CdOrQ8R+jg0NQggoGK3wuaGbdiIw+QhEFKyHKXx
uQkyHDFuR8+RRxf7MNinWYKt4MTBecJid+aCsA1j1poRuy6F2PIHVtxrWPerzwxow+xNd4uit8Fr
uPy134GST1hMcFWr6AZfC5vknPBds+Bklg4A7SCa86u55Ye0NDUM6Fo/NBL1SvCYCLv5y2H4IxkL
XywmOF0UPJ2TbNktHDlXWIBvr38gG2+01PCUJB13HSBh/Ogb3/FOg7aJ+jjy28sm2p+7cb/I/tZR
/n26pOcmNxbFQd11pXsMqp4+5NVKdsl1cxDT4CN6ypuKwMFVnYM78IvxJwFsdKw7bhCxe7YLaZ7c
2rIec/rjmA+jh7JfCyf5hxWwfpjdLebDUMw/Cb6hQzAG+lRbHKLThQmkq2z7rifA8xzVPH+AmoF1
WBIgLxmpsTiuMA21yXA7JEzIwi7P40LfIbnbL1I8NAwP14FObo29Lovpg+rD1wnZ7YqNiBOCppx3
8G6x3qML1fdlaVNfqeuzXwJJDvqzkyLbFoE013Gen+CTELBja1/m+OSb5pfVhpR7ugQUgWQflqgO
QeMlh1A3IRuT/SBz76l0hkOTOrisyurG5l26b+rgHJcaQ0r9QiLwUMsZtrHX/DMdNuqFeLuH0p86
E6YI5+zp4WxM8e0UCUNkzP7LmiIqDlyS1/c2jb0LYTgctYScN4vNcaIDHNSUxuWYJqjVBe9AqL4P
+ATjwMud/jOpaGIu8J5T0arDC1qSQ2+Oa1iU85QrU05SfZfPgr+Vdqmjp8hHQSErEYgvVWmqrsAv
IAt3FSVwikNW81JNA0KHpcFskJaBKNilkCxFgYAR9/zR51RsehECbkhyQpyLsuJ3XPfmwx7m9Nhl
NvEArx/678p1EIuNGfC7FMlo31vaJl3RDp41ECgomwtDcMULIW9p+s76vHjklc2GbIqqCbZMVsAq
Ruzy7zEdN/R/e/pfT7a2BNHrZIe0H5rvNoiCO3dym1Pgh+FTC2rsvhDKfk20XX2UzPDvZRaCJOeN
3aitt+AKBm8Q9g9TNAV8eQdmXrDBBDC57Jj/Cae0HRQYCkGXoea2Y4Ytl58RkSMvHwEUcHKiEtBR
d12pqXLNJJCG3ZLnSBJS2QjvIVg4e1/bkK44C5WCY4LtUZ7m56d8binhzEzWfxE4C3EaJwNWOEq2
24E7cKovfDEivG5VQehxbs2HJd38O5DZ8GyNv30MdTkewJ33foHLecGnPi7BG7Y27ypnkbxzoxCb
HeFnbwuoefF2TmZP0Xka3Wk4IFxAfV9MgB8SA1PV7G2WQxSv3MrlKcmNUc8uVzB5g8Dlf+rajNZm
5P+WXdJZSKsocTMYeDfIYWOpGboctxVFG0RHbDifYtVRST11Gue3x407KMPmzuqQCjZJ67NgFZHp
xJFUZG7jaA5ZpGOnU/om9NiofJpqYBZt22aSM2ybObDJ6DFrPBMOJ2QhZ6v04NAMYJhVhyBCuwjM
BnwuNgkizATeuE/yZoRgJOAST23MIzqLRauvLPb14Lpt9TpzToInZNwscYDlz1CHpBMvFptK5I28
X1gX6K72SvOZu2mGc7wX3XxVSZbXN4+2MQ9FLKczJphsNFhnQQXf4KSnZ5t6jx67qNFxeMX11tSH
tkN0QWNUBRpqMXkP9hBX9EI49AUV+Aph0BFcMbtmseJ+m69hP55NY/tmYHYJ8ikRjsZGm+AfdcP8
Xup0bH5da4w/QaZyoE9sPjx0PY/WagzrgWWFAFK+RtyM1SP2HBq4Y4MYs4tMMHyC7LNxrmorUt+y
F1N3kIkLYZLwlAJo2gIKBcBedqKmco91tx2XdrpW6JhMC4PHQd/Kh2U6LHabL7to7nM86gkahYPe
PnuVdT1EYgItMnhdboGArSR9n5XJOpxMMWSNS1LJFgWjE7rhOJkSf6xPM4RMtgsvrb16OfP3PHOJ
4VdoWdjtpagii8p6SAJ3MQk4DvdOzUeOHzZuCv8IdECM7lWunJ4sE9JzkT42Yp70b5HqXD4uYxu5
MOKgXjzpQsaAv4rC1MlHZDWuzVmkLuN3pE4C+DHUZlYeh6aeasebKO+fGs6f5hHHjzbMlFXbrqYq
zqoKHciJePBQ/VAB3u5WWZPcJ94KAFTuTLbpk0huFQPZU/UwPnZREsoCVba2nDdSUVlzaAurND9p
PFfRYSrNMr1y8G0QGOc2ZIuoasuN0109eim/qywjrn4InWHAFth6i15+ramEVyx0HQPmxzwc0pSg
vGYGXz6kBqUnpBmXr7ajIheOrWnDzsHCzEZXM0L5HgMfpRENLTaDv/TWExwufPJhliSQDNpwaGYN
VdCuUZN82pf0t6w9qb57yWTS7RtFzhT6m9By/GdLrfP3Squ0/A3QsdeO8QlXKxaI8SlKUaZvFrtx
RywbGSShPVqzO9NJmRt/n3jDkN/apqrFfv2bea9CwTyYLajxD1NG6QrZIROXZxt5ISJRP2vxa7Uh
N9HIEjo+yZgv/2c4c2NCxo3m4NB0wDw2JYaDYC98xuWj0w1hsIltNyIWAZ+NqBBJefQpqx/Ck8Sn
MBzafJyGbVdkybhXbt+mF6vWcX3NF6W4KURWfmZYaji9L/YC8CUZIQfMvL2xirbzW/W/5ZXXCIAP
KwxPRRSW32WZM2dHcmKhH1LnL6vd8hi5Gb/dkQzeIte+7wEnO76ChahRMS/EoJGbonW3c1D9A93/
YnmZ6e4Jwoi2VmNT1aUXChfyLnLvQlNlr4xYtb0tjBPwbU8w6cMHCPK/Ma3Nl48Z4jvhAfZhYlW9
+A22dX/OfVBVdiuvY8h2+9KeP+HSPiWiSHE4FcNp4Z5xk/vRv1YtN33LwbIN9pUH6JtB7lr09SPX
/EsQj8iNeEhyE7ygfX2bAd6l75xdK3nwmsFF1WcmRcq/FYnsOSm48LxDKjrQMXh407aAAxHU5dAd
Oxkut4lT87cRpBS7tANJAb4i1SGJ8JxS2srmGfXobxaDOzn0esu9ZRMrHDUDr+NWlNtMlheEj32e
NjAwa/EJ4uCdu9+/bsUKx9XIhydMzoHtg6GLsxPm4n98fCOC1uxOoYepOn6qy6q4XbwlglqsylOm
rJK7NdBrRzsUi7dehYBDvWsVUU9GoNEu5avXpQcgEZAgU/+6U5T5dT33/LzWpFmD4p7k9oIiwTVU
Ff5LHaV7m7rfohWXhPconBn3yqF+1U8RzMP4hXntrdNmVznhccr07WyNaFF8e6qZHKZuuZ+iwEcg
6OJm3xue2V4k9R3qlFNvpGnxMwhOB8kquPrDvQr61txyPVZ7M+iE9o9q9ZBaWQaJweJ7+sObc760
kQm/2lyPX5ka1DcUsxJdL08poHeDRJy4BeMWdiY7+BGzV775ImcSGT2axKJg4lgRx4+FZSXx0fVs
3ur6ThZczepspyrcQpCfLoMkeug6dxn9NP6C0xQI78apncMUDc9uB9P615rZa1Vpv1A7ghNURLwj
r9xGiVcPTgN6fdbM73G5VD+YsxBEx4RToowe2cY2VQXsb+wfYgo9xf8SAaFFQSwnUmuT0Ej4DK3a
mnDcWNH0alXLl5r1b2gNnGG9B4wJ5yGgMDorttWEN0BxSQ5l/S5Nc1c1xIU0F9OtFdOkmJf0qcBg
19MZc9yDVPlNyO0EgP4JZgnBQ7wVIaqyA4QCu2zxWWcWpfWcc0ax7bN+axqwa4Wk4a5pt4k73/Hc
3TM6vnL4uh3CGcbH8uvjK+Z5tTwQVNnIInkc5Z9asKDy34KGUoiNLokBTNzgq7mj7Rruo2g5GvVR
8+JN+RHJ+04M4b52iAjo4SnH2Wqk/+266SrLk19D6pBgG62h20hdPZBQO+vYfdW9OkRJdp5Wj5wm
hkJZ8+Kpd7Tk7wKaqbDkfmQuQYGjyHJtGSAXeuV3yz+BvgNw3T9h6n5uBhvkBbvm2F0T+LsOBf1f
cv7DhbKWjPw2KTYp29vzU75gmP1KODZhNt1NvbiEnX0aHPvST+qXYQB1Md8TAOHgiZqRe/0190qg
/xV3sCp96ebpJZDtowjbKzOg7RHR6UI0axFfXBdaOZaErkNebPkZVRN2XuG/T6HAIV/eltR4g/ve
unH5WE7p3eDmO3sR9zAI8esjdmWFeaD7mQ/xsIuZYlO226lkV8YRXWn43SG7OgSdzLKPw1jvW29s
rqW9XJY1jdeRn3RihmcwMbBW++WByDV8Zkm0jE8AwWEtUEQVui2fxT3j6Qnx8Ci7dGcZvRtbPkzj
LHaRX9zYtsv/DG6TMUCdCbCXpgdZT++9HN9L/e1EqFmcZ9Ju+GxpTq9520awabJJn61hgHUORbmT
m6aXR9GvsUw4ETl+Qw3vX01xS8t7QZEq+6xP3yFbwTar7ROPq+0wmZd8Ll4BR559pzkplC4/YoUn
TJtq6HO1Qu5kQCqJGXRNQa2u2iOhbWJK4woSO0KI+5o5K8jlIfLDjezTD8saDwiRF+5a13Wd7EyI
WCRJAjWcQzdVEz2iyweYEen1tTTP7YRPRUbCmpt5ccjgOo/DfAuT4zqKcQC4LqnAyiMgYsPkQaf1
+5PokvfFtgiDr3U+lDt2/l6n4YUNbUdd95sCoc4Rdv27/ZVd+63UTHwzJL3JZ5cJIuGOR1PUEUPk
twoMfgcag4f8cUYMc2IFJ4QMjWHOGjGGuPmfJ6iTQ16y5uGD7tL9zKvE15jj/f9IO4/lyJVsy/7K
sxoXrB2AQ7X160EEAiEYQQbJoJzAmApaa3x9L9yeZDJpZJf1oOxW3cwiCMDh4py91y6u4nH+YRfd
FgHWK7FVB9gIMKthukcU+JHj7GOIhZIquIvRajmPDge1Th6LnNFeLpGWk8uwA6STItccvpVz+RyL
+DQV4tzyyUkSYYyZ5sDYHHxwPFUSbVnqEaaQMRo3x06xf0bD+BN21A1anJ9dmuluHwUKTSSB6z9d
g32l/mgt6hz01qU0nlRIaAme19Ji7S7AlvfOccTWlTUaPXiyzCIMvfTMB+rdGdovIscdnTJvt8di
t7Ut7dTJFBSDdtTTfCnuQQnKes8P+EAiklNmks6wbkcjqiRLuYQkLeCcvLdLnHsD4iDYhZtOA0Rt
YLouG29CFY1Oe18qMDesmefQ6xw5641u9YcB0wYhFeuygWmqsTgO5W2BEMCEY0qENKE0ARb2sE9P
Kj9uCplKU/0w9MpWTMPNOOcPtqNugli/m9sfnGs9BDy4RRrS6lS0ch1GLPM+AShRF4At/GRnoHd1
aJTS2pfrgbq8Ys3bDKuFUSgHRZC8JcYfmmles7fjaGpfV1H8Mk/1dZLm96gTNmPS7dMsPc8I3awx
I3WOyOBBchwaiu1EUE1ZWvtoiM9sxOlTxFdjLx7SvD5wW3ho6N2hBHUEBbQ0FNBANVrMoY3Gc8CN
4zuNS1zhVT8sWVWcFFamlrsLvHd5cGOZ7rOMsFQdgjo5UESeU8qbdjE62yAprluSPCLYhuSdbGTE
W3DUg5DdajDSYDsQogl27iBF+91qsNYV7dkSw6NuknreEB8UEoMVxCMiwm6Hk3Qf69gceru+Mwbz
rBTzvmXq3vu+c5KtxWQfPLRFfIkA2l+Z3VNGOzsago0cnvUREmTJGaP8YTjFNsQWxhEW3ZEKErSZ
cjKkOtu1AtiCUtslJjkxVXjJJjgP0jxwuoaqYD8mMgFKbizemcDYqtpCgIW0l7RniQFg1sqjb6Tf
4TC+TMgRws76VfLWbHolgSWuSlRyZFmhbLLmewAKANV1t7Y5jhhNd9OZVEfKaBuG1Ja1/m6IpMeZ
EScDFWvZEi5FUsMIoG5ddvJblJr3RdHtG0TFHVZoDNNX42ATgCBIvcDtERHA1JvpheLvTomDnY8H
uam0zRDVbDsr42D7KqDUZNsa+QMP4MmoMYuA+Fsh6QXSh88XH5Ut271OYcmgR0vpZ4eq3RMAeCHf
eKoiIRWx5yUpBsEhDwr1QmDsDAt3XNNeExDzxF5yg6vkQnGYBCK6tqjL71Kj3RvkPo/zT2AuLqSf
x4Ban2UFEH1jbeu38kRd4hD14iaq+l2cleupHg7s3tdF3wB8TkyKczCxc/NS02BgGh+27Zy+tb5K
JEbA7zNI+GTm3WBrx8JCYctRwHVQGhkOZcE2IMGdlK2B3TFwYGuE3VRTRFqI4to0HBSK2mM2UOxj
t1Sn0eOQElNQBFhvLPqVdpshMTE6xPyIAWT/klrxxkpTE8Fy7sm5OorKZMia2w4CICfZoyP9Z4nN
WMVsr/K+Z7294wLHMFYxv6UPKLRrduMDKO7JX4MAgFPI8jUKPNhqLGlzx2+k79Vr0dUBBJj4OpuN
taVFHPfi4Rq6GE3WELhF4Q4JC5I+EDZY7+B7YN9U9ihNcLq28MiIjpQlvodevGkRuzgju3TJeFAQ
9xVEUduOvekgwnaD7iJy2bLHh21te3ZUnSuyehWfRtuY7TjqXDVCoYeNAoyGpooMaVX5xf1E5FLA
XA9X7VJE4V1Q5sNqyLIj4IyNTXYlRNidxgHDns1nvKjYFZu10WjbPmrOpKpexhoBSIzqvlCmH2kw
zru8j/lrEBG0QcKz1e5tFUYRTevVBI4P3RFtN4foKprBF6vXX32/F7u8je8Lk/yVAhGCErz2lf5Y
ob1h56xt63ZeO8I/DJX/wjFqRijGzLi4toFcKJ11g59jZ0r2qE71vTSIpLBD89zU3S+D8/U44ioV
DlYULb63/OnGLtutLx19DUsG8tiwz6b+LTPbb13a44s1rk2oPVUGRdrUng2/vptG66rrYxzt5NZG
9TX1xasRgZvUyivIddj0UEwMnBqs/MUHQbaKS8XmobQH7nGj+DFYV0eZIeUG7Il1xHTG3ja604gU
MgVvkvbGjvL0PQlhuywy33TAIauQHStAtL0/RTdBWt5Sd9xmbXq2Orbc9AHpZhcIUzlxeXX6Ng3F
pmI70trZNUy+Q9NV97KOn0ZalZk/0X02AEsBIbaXlCiCXyoMl3llHqJO7BxLpQnMuaqfuts+sr7l
RfY21DhfgQf19cgGN/hm4CAetGmrChYVZ7wHM8p4JRQ3bbwkKx9VUhwxmTA3qu3Boc5rN0rtNg4K
rxpeeofPqVPmfKc3zSVodG8EBz6H6iHMc88WFh4//9FJglc7L3F0j7TBtAnJPWSfNJ6YGtnSqkZ6
aLBBzCWlXTXodwKAATolYzVV2Xe7N777gfg5+9rGV9Pv5QhHoUEwawqCHvPiZNf4ZiphX5dhcDGb
UbtOotZlzcvXVUXXUgbpKQGLlcOQHBRi7tVwa0FV7YQGqCeZszWuahwU6ooaxK8IYGzVI4lp/Yek
KH/6o7g24+qRM+UZqeNtOHV3QeY89DPm+W4KvvmcBbWsuHEkGSw2wtignRBaWre1qnoyxYnsT0cj
i9BQz2+DYuDTyBkDQa4+xSOuSq3PrjVUtwv5njpEezVi4e1gtwAbGt/G0L5lVTiobUs3fTpg8drF
Y/+sxGyI7RDQ5mSdfCUA0W79HHKfrT8Lfh0qD3BvvFYqD1okHkrO/GQUxlCX8oPeIBvqZ4E/u9lK
Nd5Eaej1Fos86FE+6pu4b3fI30Ae1dU5sFtOxii1s1k7kzNyaKXzHHTxtQnKIgTil5vl5CYEpYyI
CFDuvlGE2Cc5TERUB6umsm+i1FgTMLbBRryfS+tXjeUtIY6zxRWzqmv6d1LchAaK3cqhQQFrEi9U
51LvXjeoOztT+57FzU2umfhzm+C5s4hJwZmltuSfztnWabVtmTknI6AWkOegAXPAqiHIoJJRpTft
cVTSTWcnYAEKF9t8dsyNpfjR3NUxjmYiuK9YaBG1/jP12/lN4/jXjopTN1XpaBrwjyZVEAQVYVvQ
0z1vCkxbdJtl0be5skmnw0bLTuCIU0ghT0rjlJgmJ6WcrpPRuEvz9LGVHVnJ0xupUp4dqDeQQp67
oiZ+eKCnljb5rixs6rAxkzgHob02dm9FhaqW5cMqqhdp9bsuY0FCQMl2NiRWkue2SAFToR7TIRvd
JM7cBr16Yeu3ut7dQuMipsA8DMnPNp7NFelPmwD8VtahCNPbSqxre3pVJubsuvO3hM9QwBPWJSv9
n/owPFVB+ZiI9s32mxczqC6U1UHdiNyjvk16oPlatghr66I+jvqAVRh4c6hYexUNbqjUB8tsf1pL
bgwu0criz+cFXt3UpyiEFm7N4GHj5KhYDC+tRd+yTGcBYS2gEJ6irHu2QjrBTdveo8L8J/7TXuv0
Yta+QBdksGfiZO3V2KtXIrFeRaCqbonKeAV0C5ZTdmbReKzgMc1GWbj1VFxSXMHU26o79OjGCZzP
XVPOPwYjvPBysJj3BZQYQmBIAOL8fJ06wQ+To1deFE+ibiymqho+gv9CEYI+eEltwafckcHIGA8E
dSoksaoPTJu6p5YwDkmpteDA24pySUrgsQanQ2H1vwISSlYa6F4KYwcDTFOcBesyL26LEfeOgBtZ
RpQINIDLAMhi0gmylQ84uKI+S58ZP8RwQ5tsb8bFoS7DrU+2phwMPIbToerafRcBnzdAmUTRcDMT
7N1OcqfK8ARaFJA6Wli3cGryZvAJlHX3VAuqRXPF/iAAwjBXzfW4xGT2hfFdBu0vyyDzQzEPmuDE
YuIDllV+vSAaYuyJ/Eh6erh6UxuYD15YtMD2fWPXJJovOl/M9FrVb8Ycg5EFhI2GzQ8Q8fs4k89O
pd4JBAsii89x5qNen7GOG69ZNFzx6xO0oP7QCA9YUcQ8pDBvkIgD7p/xVYT2WdXmM/9kl+lPzC5p
sg/VHMdatMmd/E3XOleFLaaZ1sZx1Htm+XNKX3GDH+dQpICc6uxKIEuDsAdJxYqH3UxflkJLuZdi
pOphjF5SA02pKRdNFQjZcjwWrHVOTdmv5WgX6pBgW3VPv2oj+/IUg7gb+xxbMGiAWElu07bbBzr7
zzYlEbbyQKUcTfYOluyfYzlcJ2F13dTavgiw4uUqyWE/0byDKujtPTLCa4sqw7IHrAd6UUahYtZH
VwEKlpnqup2GTWIn46ru5qc+iXYxAousyb+F+DBWlS73kr0TwKZ9RVfScozTpPn3jkX9CP5D2tXH
ABSvRadPtLdznt9z5QmMW8LRXdvZxaivRzlszQ6h3axUu1wD26PgSyz+4SxFP8zsosZ4n0FFBJvA
bJ81tUCjRnmQhKXimDTxzpbEfvqc/JaN6sSm0WyyFyWbEUHwOWjZGSfQZqyDNyL3bnG4mzsKrR71
XFAo7EIj6iGEq7ZHvS9vFhmwCpNzpSfLPkwv7qp4ycUVNBIofV6YEUkFasR3OycOR5+YdOsipPwF
eQcNyEMpdfDrZoeLKj0ClyzWltXfVy2TfjcYVBmIWsD36yKiWkxc3UMYDJQ25pFCDpvudcdvtYTX
rTofIQEhdKd2Vq7SSnkVTrZtE6L4aiHXceufQsUgYiZ/CFBz0F7UHSjZ8z5HIjHKcQ+L6VerGz8L
qwXTHExkFCFKqlGExQMSSD9+zdICL0j5JCsffbkzPupWeJ/KkhIeScSWoe2d2r6LUPazkaWZqvXb
LOAsxuimf/4iBiKFGjuNWN6jb202XGfw58ph/gk8PYaOjU5LDc1LOWQeCzSnyWYPu/2qNl/C0B92
7NoRxslOuDRh0m2t1QtQFNEO8UXUaK86fXqlHIvpR4nXC9XDkNVtMLT7htQgN5mrU2qF3+wmbbcp
lWxoZqdmag4zH3Bo62cxd4ileuNlkvKXWdrXmJI1cmX6mf4QOvBGbstc+YlEGp4cPOKKoMXGestT
ECg5Ch+OVqummC5R2fm0+9vtHKYUvqO3KaoDV04lsLHWY905hQ5hEUZ2mmcUzZB7DjXCNWKqkAOR
JCQCN4aHX2bhmZ0rpwzyvUcMi2YxXCjgA2L2dRrb9XkYM2fVaDQngoYsszdjns4t+2UalScb7V21
HFWKV9Gab2gwjwTOUSXKLq1Fn7rBaWWO94MzQH9QNkMCQJTmlQUpuvTgvuPjYPWT5ugODCviV6qN
HXYvvijvi0ZeKFwfZkkDHjnJldkSgFFaFyeeDr09uHUlD9U4vwGgWFs6X1eXOJvBH/ZSzWp3lM0T
Ynx2JuoRJMylNZqDXgNLZc91TjPjruDD0exoE4+2JNbXP9Wqdo58KIVmds33gSgOaUULc65S1a2Z
4OvUdlYa0pKJD50RPPkEpgJOyhBm6/56JGWwoASEVia4IlUC3AF1a/yr1Xps7FuCHjahDVx+9u8K
tbs1aUDYlcPKz4kjMqXXhPMLeYCHtoaPk6P1nYFuDIuVLVcwjzTj97gIl7kSoEBFlkdouzrFrUlX
7bXVpTRhMM4WTNyh1uBLkMehyfFuEfAVzvWLGUdvGo7ntB1fAfC+NNGy3Cc3ZlqfinKq3FqX5aoR
3Q4Q4iuiMyrWZqi41QQKY5JPosm3FExWoN/WFKC3pPk6S1HnWGB/1ER95zTiNe2rJzGPhwn6Ndvr
9kc/hc9a1u0peTNCYdYoQA8H/VXNsE7Y2V2TOlfh/KZEjRtQtDWm6nrhpNJN+IUT7gwc7RYotevr
WIshnvwYMv+Ux/NN4Xf0mPxNHVsbo6Q/Q7MdYju+I9kOh8WMi7QKoVOQ3M/gZ+f5YsxUtjNTvy4m
8pSq8VI3CZoIUPuIndaNn1Jn4v8tGg5YvJNB9RRfPqD52qfTuLUK8xQJB037fOAMf8V+3KVU/iNw
CgI0lW0rCNbALj/68RVoiXWcRk92Mx382fBItWNfUJ6UDiqhVW4CJGarobNPuiQjzYjHl0qLKfFR
vCNUsI/8Hd5WECwosY3prdc5nETtjWKE61SGeyePb/1OrLWc2h3yfmQp5MymtK16VKWLKQExcxCk
bOlLwka1QfGMPCjeJsgpxM69VA4qKuCLM4F9eO8ng1zvPCVtSHutDECjoqEmAY2wtk9pBAxD4dMX
FBRMrfQI4HwgChGjHH3rtR+QTp9UYbiWg3rJqnHa90X6No50hatyULbpiDGxCHpooyGuPCT9wCHI
yEVgA/rP7gqD2Iis2BqWQv/LVOGEZUl/rCSk+m4S4ZZCBZLESW8PSgkxVgEOhZGwCDzcxrT/cAGt
K7hqu4DkoFWRdShEJOZByEHADlI9PxUkFe2kiUqE4o9Pj6ZDh6ybKOuR/ML1CsWlttVg7cAp5UeR
4VJmleYlVUP9VWdG0MclNSeMbEAE2eQaheHsEYMSo+SX+smU9LlpoF+iiFQsfWinfUJDdR+I7Dug
7teaoyCrdVd6Y6yYkF+h4s/TMIAgqvHISD/iJ5KnQ0eCe2o4YqVNQ1cPlzcmX1bqcSBgZlg4Vrmj
1V7citd2sIJdpTX9Jgm6fqXk2GE46wOUmzr9UNE7uKH14a/Cgt93tJdjLvx+NiPoqZazbJOI0YVn
Q/0A0AXg1a48BmWf3um1UV5FvlozBOVP38zGW7aq8j4IWCGjhK8zbDUOgX4pLoCubZsNWV6d8kaM
cK2j3BvsqvfwwVLbjXgfBKeUa4gBI/6IuPTsFgubA+HzPJJnhWYVJio4UooAjflWNnD7RQrJACdA
sJtZJdwWaT4iwhyDqzkaiNpLLrXy03K80nFNk/xpEecR8BLX2C6kG+Rhs+3GAd9x14lzl5f5bWsJ
iKjpBMuXgD3SzdmPkJ2Tjdh+a9FeaIoHu8zikzB0nn5Ii27X+4uK307Ta4f/5oqo0x/YxlXPYx0P
CNcDa98xX22qovdJTScNCn8DLQ5BJoElzJ4/jX9kQ4dIDrjEhijgcD+YccBJhgKVBhZ7SyH5MaNc
RwtKIeOloqo/5/5zYLOVoJwSgJyaQloEFgdajsSE6bAF7K1Bxe+Yds+OWYi1rzABQPon904PIbnH
EioW2V5rKBQ2SpSpc8sKKndCwuMmMwZCScjpwV8Mu5AmHgc0HZOsn1Q0wmgjrXtHn/ehRlGYARtx
wpEA7hS8/zWi0q1uKGj+KT+e6FooN4Nh9OzBrXnXCOQNlW9Q+DVV/eAIAkENx/5W+nECm1954ryE
QWsmf3KGvQQ64LkKWp09r9jNacU8lxl8KDoO5bJAL22MiL9x86LRIlVh9FBCZRuFlYgqtEkQ6yLl
ynAqPdAYzckHI5ugTmX+ShTrfGOjiT9ouZPdR0VucZDM2aR1Dred1HZ3rXR26JlVIuls9tMCEw22
WYLCF7yOj5FhkCTKy0FBQRtAPGWvQF1NTvd+JvXzTICSWyPQIvUzn77VSjPfoaDIzmEgahiUxnyk
8xZtLIRxaw4a+c/K9v1jmk63ijkZnqPgQIe1nV4BLeFAwYR7w0hB1aVQogRM1W1qqcqrVkQ/OaT6
qwFW8qUD6LhG+YEJxkiJV5jp/KznqLTudYrNDm0duDcgzVPjrbQqDrp4yP3XdqSyRFRKd9UOdQU8
LNXrkwY/JqYBiSDJqNWMH6t20I9LWCop1agnKBn2W6YJ/VIgD6YWRastYdU4myk/DUdNf46tAW5o
3s2BOziTWFGuWloAcnjK5ux+inqwXXPen7thIG1omYpzq/dEmu6bkgOvVl7UPqODrvO/x4Yqh/Wq
0VxZ1WVww8HiVuc7mvGTa1Z5NAiWmQm6SntmwDa5a2iEF2XqlawfUCGoB4TIv5FMHhM6lG5NdzLH
cac14qGyqDEHWj2uqsa5BpSz7Rd+TF9cGlPhOPYa99R5c/qFTr8P2va02FiiETd4YE9oT9KHyKwH
L6LGWkGmL7WBDXR9yDiuEMo1LOUWex6bFoyyIMjQqbF4ZE18LFC4e1DoYjDXcKSQLtLlVew62uHB
wOpaLzP2BjhmszEIT0L1iOW+R/S6Zm5StrW0tm1XQXGF3SuJTpytCTHueGEQHgQfplzskv6oPbHL
ZHUPriTGwGDS73o7vUI8fURIdXDoIch86YalO4prELowwECgX02WiRQHkS7ZRmoQ7WMKeaLQftgN
BWoxnqwA14saR9/tKl7ag+dq6jw2TJtEKq/+SKxtBQnUHHEc+oIqRJ6NLwYRLI3tn6TAw0VObOPQ
rChTbUsDj9gy4sDWqmXP0NnR1PUGsk+FpGe0nc6enA1Is2xZwQ8kr4NP4mnuyJUmnCtfCpyTuH/G
yjySMnfQnMB357a7+EXpaUq2p3F7swCOJnC7aqsyQRRvatDiDwEJR9QZNA9KGjKC/x1XP8MCA82Q
TJQlS+uuqI3HiAAa02xL118SWnplaZCOyAYtlnINtTb4bdmOOzlYl6mNTpXR3xSAq5OQnZ8F6H8e
wAe02BL9x9CBbjAM+O2j+SGDcsAx7b7oMXmqAQMoFiO0KgQq2GmR1/DNorFQiaqaI/Hmh+i/ilzc
1bUEz1ybHo1WBvWsTjslq6/w0bcr7ASY5XuRHoC8Ew6BhGpl0QtdNUn2aASCdnZHiqFjn+us2Of4
lta0VQmCiJtHiBEHUtt3NTKHsBbrVIe5aImT3pmZq0aVSqZLA/cKR9tVwS+CHoKyv9kVBysGsMUz
8GQJPMdZ8GkplItWI0qr1oubqixQaUflD1MbafujB/Wt8Bcqoq3kMO+1nfEcJgOHf6djJ8pGBzHz
cwaPLTQsTlxG/hpXTu3RBZhXlsyetdZiVBIPX6JVnatbQVwrzBE+aBQSGaIqXxpb5Is7YH8bvTeL
jc8JNZMEnxkFVRepDex847e8nR8F0OVzV+q/+toWG5gBddmXG39y8Esy7XCpGzod9+XM6jz4D1PG
hhC82KlLEfLRc7Iqa4toGynhZHb8wsnFNMe3MB606zAo0aWS0DBEzbH2MeVL9q565LtpQNFJh9Dc
lDkBFaZ+0+YUP8hGRK3HFxUm+nMypw9pb5Fy07uRM8LcIpK0anLE3saVk4UXocvdRMmNg1vP7ZNt
NIUdeUfRwjMZlAg9fbSoLG9DK78eM+XcmcaVUeqPuBQ83DTXnMi9QqeQFiHp08WmEAS8+GF1O1iK
xlyjqkfMFKcqHneajudELS9ouwmtKR+KhsN+oc9XqUbPYirlC0XZfcM5XtNCr45sL2uHnS58rw2X
B2YF5zpONDoDw2H265cYngEazke/tZ51C7wepuw9TLOX1AdLTuESRqi8XciS8JseSqO+nbqBFHTO
Ooo1Mi4T2+u0RWuCMygszZPU6MeQqslEkkVEDVbBOR50Dul0yVQ8NzKmOjjmE34yR4IELmGXmKN8
EADzjhNnAFjsguGR2L2bYtQiBDl3YwyxCISM7NqC3+QqRGO7LUdxryeiZBe2OB8gmTxPaP45TREp
jc0Yf7i+TWVMXZ7b31r24kOJlxPPvCYckyMYVmGFP5Gh6gqHdCeiNxY8UGe0LETgdSKlxPqzWJ8q
St0G9gT/Sqg9yGpt05LC5Fp8BqqIphvq3pwHOt+4a5p2OMYFOOyyPiioVWhlji9BmlfQnRLjwm5S
X/eDgsoN24pXIvKn+omcsCltqs1I9zi1/eu//sf//l/fx/8Z/CzO7IODIv+vvMvORZS3zX//y/jX
f5X/99/uf/z3vyySyzAzOYYwTEszTGEuf/79jWJEwF9W/z1iFcnm2qfWTPWIs1L8xMf4+SU08cE1
uIKOlEVaqmo6f17DWHbrjqCW03vBjvU+2DVb3yXfy3Jph4k1jvE1BMVdvO42RrgKvG71+W+gap//
BtbyG/52l2ZL1mm6/Aa1O3vaG2CZ0EVe7ZmeVawV1//ioar6R9dTNU03qV5aaLX/vB4IW1WgWpJr
bWsenCvi7tfkx63aN20VuRzsv7reh/f32/XMP68n+rrvUVXKdfsctxvDa7Y2zxddIMSDNYq/r673
/v6wTxtCVYWm6pqERqr+eb04IcJK4m5bG/eEU+6wA2+Hc3SkO7ERO7paly/e3/tRyvUcS0DpUg0b
JMT7EVSTV25PCpzHZqN63Za+5kbZ8FV1nrmKfqDQWB5q7H5x1fdPVRem0NGB66ZtccD5Z1z/NmrG
uSk1YXFVbUsdeNte6XfTjbwhTXMD2TX/4nLy3ZjhaqqpO0KVRJhJy1ie+W9Xa8GANdREVHCOxB9R
krYRu3x+Rx9ewjQNofEp8h1af15iDqoSGj2XYBZEcwWdmh7E55f4+03984PRX+BBsoR4961DAwsF
WzHI4+3DGGwVJmmz+eJJ/fU5L4+K4cDcpRu2bsl3n1dGpl+NkUxdKzt5cDx4Gatgj2llnbiO+x9/
XO+v9u7jihXysTvaemu51b3uxMJ5lV81z9Z2GQYcM/7zB/j7vb17R44hEw5noNtLNuRzCFzAso52
0X/xntTlt/594n9/V/afYwE5FjqikvVkOJiH5paN4NsyK2dyo3mVZxzarbMnQNk6fn57Hw1BS+eE
YKrSEab9bnwYgRENugUyiMKImymvXfDt/+sCzrupvsHzn4iEj9avfqSIYLvoqye3/Ip/PTlLF9yE
bjAJvntDRdirnWNCnB7Ww8bBmr4Zd0Rwr60DtVX21C472xVzkodWUjlbX4yPjwe/o5s6RjZb1f9Z
e36bJ8DTdYrky+Dyo6utdZesqU20Nbaml93H28+f5kejxOE71oStSj60d/dqdGGgEGwMWAKWIz6V
ue+lSykA8zcCJlO6kx/GT59f86M71MBtWqbF+LA0+91MaHWm3uLBXGZ7f5u70QGp4b7eDK6+mXZ2
s/r8cstAf/c6NQYib5K1hTPIu6upsrUaOUo+uAJ+saSp78J1yCjjirecaXRdiJAOe4N67fMLfzBV
snSyrjm6zjryz2P47UU6ZSmTYWA2ZgtPF8WBVSuCKzwUu8+v89Gn/seF3t8hmRJKKPkkeq/dY8G9
nx4bxgwC8YwEyJW1BdrnCUzeqvf5lT/42P+48PLnv91hagManeIEeq95rdHl0e8///nL6Hv36mgc
AE7SNEOXUry7sTHCKg2thhvzSRFsX5zuYZIX+vAUYOsv3pa67Gk+u9i7myHrAkmzsiSB4nnYlh5N
jmvlp7MtXJpc589v7KNPgMqgbuuOZWuYi97dGTJSQzHiUl3Hx9mLdtW23kX7eS3Yzilfr3AfzGhc
zdIswzJMXYp32zlV9qMDFINJmYQEV9vMnnjMNiyru8GTHjm/GwE6+ZfO+vr/cPUP5pg/rq79OUp6
C36J6uvqOj32LoIv89RtdE/fgfCj7rUyV7Ty2cW65vXnD/mj0fP7Xb97xm2HayUxmUjN+pxDZus6
HK2lSmV/PtAm+Gr8LLfxfvwwZbNqMGRtR75b+QYxBY5K12ONY9blih5cK44g8ya/Ddi+fn5vHw4g
Cc4YYbBlSNt+N1rT2g/QBkuaiophYqvDiq6i7oxIVMR0Bn1p7TTFMaYqJepwm2fNfprGev/5b6F9
9GqRbghmN0NlY/huYEmH/aySjHCie+fBCRqkMPlJZKimqwptNZFwZNXTdtSqYzHAA6GoggbzSqts
FBFgBxyQx4Zj3FdKdiObTgMRS/MLKQd2CX+khKZfkMoYhEBQFgTfi7k92H5+D3/NYZrKPkXl2K7C
thfy3S3oWZtrsWrnbjO/1vM3W/v2H/58waHY5MNThTQd8/2w8B1nVKsWhX2r5Zc+D58XqsTnl/hw
6vrtGsa7PRG1Shqpy4Ia4Sywt3JD/i4N0l/0rtzE+3KH8sHCxogju16qy3/eb8/nhm2CJBqU9Vv3
yE3y+tV3dKnrcgNrZlNu4+1w+5/fIYcmRzV0Pi7W8OVb/22lKbGhGEovtXUCOmG/TM5o/e/COybM
bfjFiPjrdM/W2SANh7VfcD7k9f15MTALaJiQA6/r5/IY/mjWsZttw2/zwUpXcOq2xhef0Ucfs2Ga
jlQZgyZD8N1ePaByl3bUcihfqB4dZdfRd+odTTWv3jbGNnv6/Gn+/f5safDqSO42xbJD+fP+OCLm
TTKr2hrSxRDuxmg/DF/sDNRlyP0xG1I6IBZdt5kONUNT/7iG9u/QTGBGW1lFjkspduVYWMegtmsX
X/1wkHGZrf+tRTCS0O3wd3pXkGL9xWexXOLdr0CYkyN0QzNsab0v0ky6mOwotTNXzshiZffoTFAk
bUDADVl/yVd3/Nf8z03+frllrvxtiJpVKwoxcLllSTc8dZes852xXZZ0ogi+uLe/XiEXsxkoGl+f
0P5a0VsGk1CMhBTzTPk5db3YdlV+GoO8cz8fK3/PLf9ciUfI+ENG/b40k1SmNk0RaNIQu81sHJO0
2bfFzuHgT7vOq00aIz0NaocUulBTvtrbfjCOuFEblDVbJUd9/+Froiq7NIpLd/Rwnm/HnbodH6E5
uc0XV1q+sfejxWagEp7MGk4588/XV7R6nEw2TzQrrGuIxWuF1pdu/0BZsfOd2SuK0+dP9oOFZ7kh
OGyOYFLT3u0Xpi7PcLwsKXswGwerd5Xm9fMr/D2R8e5+u4T+bl1AYWanncYlxLZ3ia7zkgf9joPW
sXDRN23HL07OHw1KR2VF0OhysdL98c2r/27QcMDng+iSUmFH80a25TmEufb5XX3w3Gx2G1QMaQoZ
vLE/X1RJq9sfVLt0O1SE4myUb/9/P3/5zn/7jlNi3qdIWX4+pr1Oe4zHL178B4/J1v+ZkHTVlPiB
/ryAmDQDRhgoSqUmlAzPUZ+RXNlpX1Ri/l5VNJUpgs0Ng1naHKH+vE5hmPbYDCNCAOoYeN84Ev4f
0q6rN25k6f4iAszhlXFmlCVbYV8IW2sx58xf/53W4lqcnr7sb32xgF8WUE2xq6qrK5zTH2oP3SY/
8QWeNGKulP+cSaPDX6IlhjBCGkl/MdeLXqXtFx4gbXzxXUXhxO6OqI776+Twyv8si0DxQlRFXdFl
ia6Y9DM2WrNWrd12VtxifIrRetq3CdaRbSWQX7CxCR0jUdh9hAQTVQLAWaz1c5p7fyDDVBVSHjYM
eO65DIB6J1ZdKDWQavWrYjpMq+4A+JBzcUhMVTZiqFwD2/bN3FlASRwAjOlJ18tzDMMQHCkQX9PH
9hZFVp/XIbqsUMAUgXIMh8V4HaqflM9GcmwkTQXsg9yyF6wKvS9e5zQOuibfovZg3awOcG+C3OHl
jSzL2MqlfBlLrGKSYNPLldPTVBwK9WP/zFi345liCnVouRKNTQsB6RGlLD88RkchQI7o/EETSPn8
iBr4YWDoeNpRF0afCmB9rBCYKg08MY5wp3qpb2LX6yT6Gk6NVxtkBhBdMS3dUEwR/V/KIkGMqUrA
kapd7QnNbxQpkgADUK7oFijDc3tOzLMiOYaiaCrJa84/ZTcJIWATIywzAOvrtf8794uge5PfF1d4
0FBtxWIO7yXD8gV9I5KKWWibonEoQ2QhvIz6jVHd5rxgz9OK+oagXakSgAc0aDJf5+IhnHlxl7gO
HXd1U0SRTNRxHhZlgQXmoQeQ1IE7Bu483DZOhbRz8WW3eOK5MfNzbURRURAkcAArrAB6FYNGTqt+
pRiAt972PYp1jWzVoaxgbNtyUC3IyI/hqQsETwmWa7yCONke+ex7X406eeAvA/m2gJgaK2hh/BBi
YqZWH4byWoqP+xqx3Wjz2SgT6C0NzO4NZMlBdgug14PqFteSA7QEVNu4bsSzByq+m7MZFtUAaaTv
U53CY+0hrCNhnmzeI4TxEdH6Rl0RfWJVRw/33GMFvNYHEwMKbljUqONhVcZqKuyzg+tx0YUEiL+Y
xdn/mCyRkghAZs2wdBg9Ze2giFKmMgKWz4wUUxOupswf06u0etf7q31JDGO3tpIoYw9jtKRNjB67
C0ZrPzHQ0H1X/H0hjOhgIV/Bf3gFmGh/n39B8AhFqywAdqFXC1dsKxAo3e9LYFkfROiY/zBURbfo
ZwYG+CXJTHogO5xAOOI3QfoC9EoH8FEe6DM4bsWTdvHiCNWqjgDB7ebXOsZ9HKzX3KyPADyOD6lX
3/AqJ+zv91s5hfp+Va1FbVhC3IxJMREzrcMT5/Mx3p/bz6dQGURtTJMxG9iISo/aK5YCrqLr6tg/
8MvkJOJQEYm8nfDIRdsbS9qUMymD2qJeCoJjPZavdID4YArR7QB9tZacK4P50TaSqNgHRntsaTWQ
BNpMOOpol7IQ7H82tgi8BzSZdB3onpuZWFU0zAXB9nxdq78X/bT/91l5lyXh+WdpErnz6DiwDlIk
VYArgp2BDhqZAhZ87dXBsD+qjxxZ5Ijpk0G/EoUkvC/Uy2dtBhIKZU2JCWBezClO5nF5N23iQWVg
cQ6Hcf9ZW2FU+F5EARyIDYQtp/6IGlKwnoDfdOA6Kiu8beWQ37F50cy5NgOoNcHO5ml0F6/wUqAX
gZrFJpNMo1ffwsbxgK85DymWYXyJ1USqIgGWTaw0jFAPYKAYpkZvdHjbPy7WDbGVQIWEFS0QtFkh
YQA1d4t9nBprihnA48CAjr3rfWE8dajooAFhPbcKcloiJh2AzCly629M65NkAyUpSZJkulModWvR
AvEXK5mvo0smv6KbEBvLKLS3QeisvOuCFe9QBPstjmi8sYtSiwWQ6+JOVxRCkZpej1F1jIfBr4Fr
aobzC0Ytb4cVeyegROFc7hLzc26EUzFQHKK+lhfoCt7Q4gOU3XjhuODPwcQqoLuPZDALCyQC5xBZ
Lqdohmhq2NmVL0ZWarSAwBmGDhAYI0EhMIJVTpis0wCWNxBWNTdmknxM4ExXgYa6bz7MMLYRTQ+z
RFWm6bWplSjRjO7qgtPuUKNmDHIrbleDBA46iim6iHoZcMlQPSN+szlYOF09iRlEdWQbUAbC6hoN
9zNIEwA6a6s5CGpN899XujDI8iWTCmZtlJFBFgVUWACg7MprgB6AS7PgnB8rlG2l0KHMaKupq9TS
HVTfGG8L64eefuMcFMkrL7+egrQTVmKpdC0t7fs6j3rI+KdDk3ihq9wCD9BRffHQXVl/kkdhBOi3
POqOltEkBCAITgurcuYNaekRR1DQJ/Gx3eGHHENkBc2tOMo4FBlAi8IMcUBdGoZjGL8m8stYvrc6
r5LGk0SZBACCZkLhW7rYbbLL8Nsi/b2YP5vouo7fOWfGiiYKUOFRuQD1sEyPPqeJjlQqlUpUJM0A
SyfAjbfzOwHjyIDAABKyHd7yWoesJG4rkjq2sjUAXF0B3rDUwZyngmi4NEA3bzqAk+ekQEztLPRh
0bZWVYNujGCBv1114KS6uQqoHSzbdbXFGaBgOhYcFO0Q8i/9vqvGSYrAfoUJre5RQCe5wvy8u39I
PBHUB+uwqwsuSYgYi7tU8YzuPmp4vsS60lQTJSU0xVS0+Mlv2ES+BPwJUzGWiO/H2Y2d5ATgSEyG
19yiAksZTVRNlDgBKQqWm3NBEfBV1nzERaKst7p2iyVDbF1z0pvLY8cVhalztFgkA7OJlAwjKkwL
W4Kd25nz3VSIx6yQvu2fCUuEAS2Qh+IhcjHcDkxxEXv/FfBG0U1ssZInFQnn2Bk3vSwbqNUrsCwV
7Xwq4ITJFAKNCmr0LqgCPGCYAXMDmacVIK/BLBDY1o77WjGepkQkem3YDZYvuwTSrI9r0Xf4ct7i
kYcw2pm3WFR0iSm0E+dSYvTezsWRr7yxulACqn2NATYXHAEtpnyfRA/gBb4B2PnD7JHxUV4QZ57b
RkHKzlsJRFLSBImWtoJOKPStOdj/hpcGDp2sz2F91nCvmM8NeDqBFS5jzqRv3vTmmANv8d8LwXQJ
7j5MbZIpk/MPhzpJLdeG1AIrHyu0gFYnWDamZ1bYpNyXdBmtZdm00I+QUTzFuC31VMgWbE2nVo8r
3fy+6h9A6rYTcLKZVcUxd9bJbAXJ5yoBO1MAsFTXujWGZoTmXQDm3p+ognVtVOtVCffduYR2LKy+
bgbwTYKBrjbfrPo5NHHdSZyqGNOLIOM/gugCj54pYCMngkhTUbomU27vWgA0jQAYPBylWJ+NvLpR
hkONSqUvcJAES6NVy62r57dY5VSmkWMATAGoJJpoVmMRhC5T5Ibc1kaXt24JkuL5FRDm/6MA8gM2
QSCflDwE3lXrRjVQSu1oTY3BBgY36M/3z5/lmaQm+h9NKN8fwkiu+giaaNGjCbTr6iEpv+2LYB79
VgZ1V1u1ZKUW+VrpcXkGrtULoP3eeqwT9AHKv7whJZZzbqVRYQCYF9ivkvDpzFTyPxmPy2J6SBv5
KsIDcV81piysLIh4XutYk6MCQaljoXot4J+xXIX35ZTFft8Zy/1YToUHgizj5V/Lg1XLZIkAgxIy
3Q7NAI9lZgChcsfmppp/CsBT7DDlmLQcb2XYtwKdZN2yiMvSLbV1ioQG3UkiJ3zopdRRwQWyrwqj
tYuUCtqgDId5ZgyynJt4hVPqAN2IgBCXBQgLZS2qHMQeAbB+ldwB4HwQtRp7yf36lwF08NVXCqPD
Jj0440EDYQDApcqU8G6VWhPYC10/vINIHFD/SihOOWdChXUr4/rCFoCB4zYR/c9/LeDw61AHOBiS
ACyaPQhNAApW+e6fuUUw6gyry0s8GK65FUm/8QcrXydMzrbofWPGRy/sqkezrnrcPweWFJSH8NgG
4gLSNiovxABrP84NBuwqwCCANhokiKKno763L4YxPiArWznE5DYRLRbCRTYyyBEOWOb0cz8PXbJt
7vWe5DR+cZfcocqm/b0vlhzL+fMbUhXkvQYWEpGbUseGhbBYBHsdDNk3T8rhn7l1+cAt9ZKgsiOH
Pqu1s8TGKiFHs0fs3pRuFX+EbhIoN//EOcuVH83kDQi9PDcibnIhGSOZuLphnBere3i8zLOcwTBH
f3gGUDs2jmYnfSQrb9zaL7GFPVnUG3wac1GuiazO657JYFD3q/8ZXo+OjNEg8MDxBDJtc6MbdXpy
Y+hYG0eIyDXADAAncE37Q6LyVs9kmaUXHsQYWMAUwcVuoq6BgBq8YC0eFZNX/x0706/wzfrZyT5W
8zsnuwGKJeYxldkeH1HbW2VMLzrTz38/VYC9YCRhqoYBWwNLR/iZGxcBgKPYZMXQu0sxgK1pXmuA
WaFtqQnfVhOr0sd932BcXgY8A2ksshj94tU5GfKKx6IAmp/a8MPK8LrGcMMUhAc5b96flQKcyaK8
f9AzcELjUnHbV7IXTBov9eCPKKiQ1a109P5ANYxCod5mGdhEpgwnNZtpAa5U41ryL1V7wg49MAVv
0Fn+n8TQ4/MqgJQtpQb/TAkMkDb8JgGuMEOxveBVKplHZcoY2dVQhb3IN6VoEqJ1hD55257Cpjt1
RfQ45/JdDjCGfZ0YkQxRRMeljAF9zAlTRiiAbGRIkwT78Blay1anAhFx6VtAN6bgB82BwZQvau7v
C2XpB4PHfBdyAVSlqPMaFcCAdLiGXAARHIEnc6tb4G2YxeglHgCe8wfCsLSNeV1MAmDI/NzN0mXs
o2KAsGaq0STNjrWe31TYgsPQ69O+KPKnqICJfOFLFNF749FhHOrxCvRUVxqGEWDhswBs+qUKgLpZ
cRowF2AKqE2cySIHu5UFHsBEkKCWiqX0BmioTugCBb3wCixb2xgaDXLPugdtYOSD5+5X9MSbIGFZ
joGtAFy2Ima+6GQYyLYZVrOBTT8Wy7Uqy44uTmByUaTbWAVojSFxNGZ/3C95JKpvFAbPjJmVHeRF
8gPwh2vhXup5ad9lCRAlOREhEkMjymUTzVqH2Mq1FR8VC9fxdF/0j2N8ncrfsRhlr+oLhrRAw8hx
QZZiW6FUsFQB8DJqCk4yAaeRBBgiufMb7rYy49I7U41ygzoem6ZXoFp+LWG+owqAARdUR7DYYr5D
9/YdgZU/n0mjPCEySws0G9Dp8/nvYtosEBzDmx0hKHzB5dkGK6CYWN39zIqwxUspZ6ZAuDKTEYWT
cQE9YQskl7y4sSxMe/Ry97yvHDkPysvxflGxVYc9aLLXdG6IiTjXmQCgdVcE347wXCgcQ2d9vDMB
lDZjEiudJkAAGc1aj8BIB0gJUJR/9E7tlA7PkXn6UGeVxQDsqXM8Nnr9owEAJThW/rcPRoWqbpWm
tVahT4nRgdZ6smJejP8cer44E7xmyMyrdrlqNhdJpC4JdJh9xdexkguia7AoBMUrAXeZsStlAWDP
Nn/mv8ZfvLyV9dgxUXv6LZ36gqvZ9MBqh/T8WnQA9vIdsMBPZOZWC8As9oCRgoS/Xcd4CUAo2Y5X
MAuEtcpzM6yFJgeR7oRYJc1OLRTPs+GkcuI3M7It0bzLtL/0LpgFzd8/TdZL3iLbwSZQbQA8QNfk
cy2XEqxJQfBDe93czk/gQvVi13KEX+FT/cM8pA+DaDecGgUxeuqEUZzAm1yClwP0gDIiq6zSxFqw
d2PWQLRXjmE02BlvSpYkHudCFIJiIxom2SO62CKq9BhsChEAiEEHl9pgQXKTvHuuQRRnzDKwScFi
AsineTD+deJA5GLZDuVyMlJBeXxepwIYRIwBwNb61dhGH5X2ofW8TY9LRz+XQllMHwEwogB1uYs5
jcQRhTr0o6mIvX37uDyocynUQRmhooWdDF3q8g44k2kDqvcx5oQU8lMvD+rrg1FPU1DGrJmcRjOQ
GD1wDebDx4zELnneV4Uxd3GuC5WoopcPSF+jmbEYFQaKOx9Cn8DLkCjMhZchP/lSJXAVYNUSpRm6
YwcoU2lcDfCskZJT7as/Mi/5VR5Sv3CkW0w3u7K9XKHLlt/0vGUPtmF8iaZutLU2hbhvBYgmvYcF
O+CpzClcsK3iSwRl4UZpTuD8aUfXkK7N7HkevtfJ35zTukxxyGl9yaDsOyr6asznfMYXnDzgH3vj
S2+DjgyZ8HTFK9cxbulzaZSdi2BTQhwZ588akOHnLlqT6r14BLinQ1qFdeXv68e2+S/1KJtvukKQ
ipyw9qiP4JQEwCzAwF25+9fdfEUG+hSa4EjqrYticCEp01rGIHDpwMlTmN1LrAoB1vS/7WvDsrmt
GOqwFDFuajCIofohYZUJrBaFyVtrZEVztKUlBXVchFW61tkOaqo2EpjKeqC9dVfmDQirPOC8OYBM
NRwC4G9jHwYD74VvHSvOfcVICsh3/JJOOVWnAJEEXK+Dazxp75qfnTBY4BuP+RV4RO/nwBRty604
XibxVKbcLNOTck4wU+u27zq2f45A7/Asz7wPa1t1gZP4LLuxl6N5ThA8ePt1POHUkcaakAKOGJHf
EAdQuWpeOulOGC743gI44bGlMSl+lRrBviWx/GL7oSlHTIWprcUCflEaQ6BgSWMyCMux3D0Vaxpy
Lh622X6dKuWELS4E0IlgfFPovmX5z0nnIXbIl1XXc7uh7pzGGAd5jtN/4grBdQJvFs4RkLVY+K+c
wulPo6f75YPkgI7UJwcZ9RwtiRb0XbT5pJ/Fh81bWy8zbDkaHSZi5ZMoADYYoEAIpNaVkqJmCm6r
/ROUOV+V3tVtJmEC/7w+fMbSf1ZQlwmLf8lVg3djeBg9BUMfJK4elsOousAYvqnd/R/Bsd7PqvFG
5ySbomxoBmAXzrdyWQQjSmGG9LNfb4r45zKgkCLzKsC8GPFpCxuZdZbrIO1IIfOpvm7JgPr3LAB4
NYAwJfRJIoc/ps66iLdHS4UlHVRT4QwaBYAWL9dGJAWGLLsLtwHEE0MFIi3u+gzQLciczPEmzToQ
HCQHZeKhsvAMlQo5iSJMUhtBjAK46hhYH/2vtsqcsXqqMwzuDc/7NsKYRzpzTpmKNYKSA3TdynCl
+OWx62zlMF41E2yzfAY8JGDA7RylOI5lfpr/njtSQWc0lQjsD5BK2k3EPZJTf6U72UN2kzm9RxYt
a3t+UE4EiRDAw/GfJIhbo6FiUlVjnmDVxtGtmvdwBnPuK+e7Xj5mNbLqjjcXeiGY56G6w+lqaaEs
lZPbv+qnIVhfyKKxEIwPYH/mfM1LyzwXRbLIjc+B2wFl6cmS3XF+EQdQrg2PSs+bGGG8HM6lkCi/
kZKXaOyoYzW5kqy9mdHkGeC6awbD0ecIDIngmJAAEC9qvpJ2x8TgDZgylcRLAn1CzCFfLFKbeSip
rdVNwDTxIjRgSgCgP+yfGTH1c6OEhhsR1HcE7DLGqQEc4Bb5i2G+idUzyJ0ctO/sJbM49xEJSnuy
qK8pZtIUx0aDbrIAzpsJ4d+UvX11LiPJuTpUXESuJo6K0E4umOPcsKu8Ko5viqy7a0rjxhLyII54
Vz3bSDafkAqSeoT6fasOEx4sip8dolMxetVrdcSeyEEvjvsKMuo25xpSsdKIgCa3LvCxBgj290B3
A7IauJkyJIjSSQcqvo375v8BK3d5sRK5QILF6BRAWul9dDVZi6bNMQqQHgl8LiCCfQC5cfev2Dby
W8wn0tDG47IWs3P1YMpuC3BzgHIoi1912B7ifMXL9OxMm88z3YjpxakQxLwHQ9krge+ZvguedFtU
9opZzdqx0LPmSOTpRfkZ8KOHKUPSCWqnEUxaoJdLFJejFPkbl/719e0o/4qwbV+aKox/lmw1GI9g
UkvdKMgXj+RcmT/zdmnY8elLIOVthWpKSzWAGqzr5OxK0xKQxYt5dVSyonT2lWM79pcoyskEBbSV
UUvi1Az49bGz++wwyT8q8SoqnaTjPPt4ilFOtmDwCXwFUYfF4/a0rmEKCAb9elWbj32teHKoRCRZ
Eq2TBETEDGCv0ndTvFeTb/siOH5Lo43h2T/N6LhNIIc6tclbjpOJ9Ouxv15mbOmA2rDVOabOU4pK
MxJDxVD5jDm0KLzW21NqOd3w71fxzvyXftoYyKTW0ICpT+11MXtdxqs6sJVA6QRz8WR+jDoZvU4a
rKY12B25K25XLBIgrAPeRrUVDS8YEmLbm5k3Rs6+jL+EUhmiPqhKCwCS1jVK0Ykr5MKra+QHef4w
Y45ZMCDbyBf8kkWdkozJLhRmcY/kxwUT+clDewA5vLdc8SZWOF/SJN3aTagt+rhcTMx2uJoGr61e
hb63dZOzH8MTQmWeRaWtrTTAyq28C2qhv5YNQLP1vBllxlPv7KuZVBjXrVG2wgknpN1FH6A9xIaw
8RL9svB2GBJ7/IGqcvDvJ/3PZVJhvRzCqQGP8uSKoCupJ+DkK9/3Y8RnELi8OX4bA40v2vSqIQFY
qcXC2+CtLriDTLsV7eR7b2NrHPgBmPdRb4crQot6xZ2GI9F0Tzo53I2FxKIsRyWxEPEkNk52yF2C
XTU68S1ouBwQbX3LPeFo8TyA+Vr58gCTCvLJKI8p+L5at4md7tTivdm9aahUlKdJmRwru28lzZ4F
Tsjn+LhJBZY+BXqVbEJqX95N482cfYgghNf0+1HhIYXynIIKJ1I0mqkZqWh/iYeqejTq+0L71zuf
57ZJRZEwQg+k7DFcmKjZhzzXTidIT708uRwDZac2vw2UHtUcFbDQF9WItFCc8+IAuMTkLxB+d4MN
12hPXSKBgVacp/h1Kko8XMrRVEfb0uR6BV5hXyb+suaiyrnpGBNyZ+pbVNgBY9NgJoZGJkjra+I3
INXCcCwWmxRwVtu8iVXOgVpU9Jl7SS1iBbdeqA1evrwPIkZ1uI1+rlZUwKmtDMHUQpDrPjBZeY+e
iBMFPVjdDmA09f7oJf/lhpZKeX+9ZBGmgmS3CkU/yRZ7Sq3bdcw5JsTxO4sKMqj3KBHw1vBuEu6n
8AO7YbYkgwzbGrxm4KVA/+VN+GWvVGypCANgln8ahvRKdsESFJc+hKA8CaCZ5JghTzUqpMSDHtdq
hMtP0I+ScLPWJ0F/y0D4IPDSLq5eVEiRV6UQlZA8Md4nT3FXEDLZuk3WlOugedl3eua1oGOjV5OQ
bl9ChMV6s8IQZVdMjhGwxM3nvLwCHybn6zGqgXDijRzqrMpxypRVxll1XnILmNyTdBAAp59U0Kw7
igcF/OWc1wzTkYEGCf4kYFoCnffc5uXYDIVJgIeFM6R0d1ESCCJvS4wxTkMU+5JCKTYbGSj1Qkj5
DyRk5USq3d1UDlgip1ewWzh9EIHICN0ArqUQt7241DG8D0heQv1wAXDYNGqXqTmeUL7kmz8Sr7jB
5vJ3AnMsHyy82e54yRnzo24kUrYZVzF4PA08sUUR28WHSbiLlMO+SbI/6UYGdd9V+ig0BUpmGNw3
BofsDDSfvRz9LXEI80KNWwh1XPC2cyyG6eNfgukHD2qdjdUM+JxZ+iKCWV69SeDd1vgjLp45OpJb
ZOfk6DaOlk6gjRMwWJ9ekyouHj6O8iD7BOcQhOgcvRgNeBjpRjHqTtNbTc8FBckfIUAhdHMH6YpQ
hjsEejDzhxfel+SYCd2tAcF5t8g9tj5W85iBODQ7xdHT/idki8ASPWaAACVE7wTEcZ4Rkk0k0ybS
uqO5+GHKeyuy/etLBu3cmNwV5hIGUUq343JnqJwBAt7fpy6VoR1KoUqiHoO6jdcq8ikzu+P+Z/ov
3vSlA+Wxw4CyUQZUHUzckZdUhqlncldGXoaSZvxYfSPwpKDg/ntfLvk0FwZOgOUxR66qF4P5rbWA
mzVGdSeS/0qNh3L8vujHTuc10tmmjXlW4FmDbwwdOPyOzbumBI9l180w7SZ31RMB9YjdPHXy53+c
KXL//YgmfGkjUDkXWFVhogO7FvlhjL5SidibLv7+t2Oa9kYEMZuNTsOago6ZbOnOQm6b6u1a/ppV
jvv8lw8HME6sR8lkH/hcCPC450lvSJbhh0Fzyp9mO3PWh9WJD+DKBSYvb1aXGfKAlPMfgdRJZcJi
9QYJQmpQ3BLwkPC4vGHx3c+9AQ3IP4p5G3HUOWllZSlAzO4Q88jiWew0vzJUEAyQPmE87FBwqplM
V96Io86sSrQZW9w4M2EIYO919kc3xkYAMZqNUSxYtp7WQUBIfVVPstcE6tH6S/QjYKYZ97z4zdQG
0MIgQ5E++XTOhU2LNGGMFK9aQX7ssxdtfd23cPbzZyOAiqzdpCVCTB51alDpdu2vV1WKVBDoZWBx
swHi6e0LZLrURh4VaRdtjYXeQhE41rXDIs+AOs+9EHAy+2KYtSsLC8IgdMfK3MXesxGD11vtkbsQ
zG7Bxq6uNwSkpDniYUJaRhiu4lk6y7HQcsZiBOAB5Qs8SgAVAPQh/pS5APkDHHiHJMhh6RUmmEzO
lcU8uY00Gq5gNntlwJoLIB5kDFt2sxcp4MArsyCNwSosJr48l7+MAnnNGN5VFrjKR16lgpWnbX8C
FbqAojxPSokkVDFDO1lP5jyjJ3KU8mOz/OQcKOseI7iIKobHgQZMEz21CuiaQbyL0v4xahwyeBK7
4NAG7TMo6zRHuMGDPQgfeQ7IfDCBpIvcaaC5wSP33ANbKc/AngW52cfipPcIX9haQltGtZvr1dMP
gssbG2f5vEVIKLHGrWI3mHKR2jAF8LdPsjuHParvyrC4hVFYHEfkSaHSkUVcUwzpozTXtZLXl5aT
1gHnyHgiqE+3Jq0ljwrWwzuv+kEi/wI+jZ+WAwY+8hyTvsenTLT3hXJkqlQBPuoKbVw0IDnM1s8a
+Cp4bXMkkF9NJ1Sb46ERDiAhywwJH04lA9ZY2GgxrttzEZd4ipBgs7lmsraPjTbBLd23N214Veac
NIDpu19WplLXchLnVdbqPdTIxB/q/E0WW1tvK98qPlL9bf9QmL67kUV03eiiyv08iA1eIdn4fQbi
oZa4c/ML+Deco/l8GO6dDXU3a8IwFnGqonLqVs/Zo/lAgEbHg1zbxk14GNzVSz2M5xzFK8JmzKtY
8o6MukvrQa4KTR9aVzaHGAzhodflAN7Z/5bsm23zManwUESgve505L2JXJ+aLG6dXle9uJSPRQge
8cVwLLEHxfgSYHfjxcLCQVNkN0LT2aGCHRdcEPs/iHWjb/2BCiRpspSALcHh9uKtqrw0zbfKLDlK
84yViiSAR0lFbcWXXVN9dAwt8tGeLuy5eK5X8aRW0/O+ToyhZA0gYb9jML03PYuYz+0FCMxye8nt
/H51xZsUs6xAn8B9Mz+SkXk1seOrzI0feIwjHHU16l7txCVtQwnSc+Gm0P0qD3LlmIGma+F0EpmP
D4LKjGsVi1EXWzxyK2tms0AS2eDQnQT7GyPYgo+9Fx/yBxNQzbwLle0kXxIpJ0mUbO3NoYGLVned
8SNaHzlHxxNA+UetTpWekp5T5/VRUD12oA0wXTwPP8TYBfEZ4Ml4OhETvww7XzpRLjCOTZLGMr5i
r/bgN8GrtxOvJMy+lK36MxWBbhmFh301mV4HTkYg5iHjlOnwrcZtFilxPrm1hnL7S12c+uEP2l3A
OP0tgoraTQ3MWGOBCLV71+bMbtLSXgbedDpPESpkL/Usjsakk/JR6hi1myXf2/j1Dz4WUkYAIAFb
X6fHuXpgpRWzAZuTscZpdoGh+bLJC8xMu/sSQg9zCWnTKRhCRwVfvrIMd6o4vsoMCpu/TwUFOZoT
3Vxh16oU6Mq3QXmqpx/ABZB4pXSeIvL5bd3rpWVNBRTJMN+n3Ru8oMM88Y0iVOaR5jp2HGRkHpVW
HvoexXLpvqs5X4sthGAwAqIdwOZUFJDLLCyXecKNkWDrYVlcEyvqfTFxfIR9KF9iKM8XYkFN1BmH
ktTvUfUhCx+mVriL4mrCcd+GmTkUqP6w3SQbysWOUzqKaqQa+GpSj+2U7l5V3wXgLyoDD1CAJ4gK
0HO1yG06IpjVFUa3lxkFouwhvat/dm77POYo+YM8rHaml+plX0O23X1pSB2Zli6qVhkLSgMgXM3v
mpU3ksu2iS8B1GEVUthkeg/NsvZZ6K5U5VfF43hhDpdgDe33MVGZytCHSANJDkjm3hU/uqqvFR/T
4T8FT3WnV3w/4URyUFDE8uoPnIOjc5YMbCxhMUC0AhRsVb9X5IfUejFrzjGxCw9fKtLZyVo3Voii
MplgGY/JQ+G8k+UPtIMcPusG+VwXN+tGFhWLQqkGzXEHnVoNQKPmtym9lpq7OjlWUWJnNSi3sDqx
b4YcK6GRE7WhaQC3AkcrhNsqDcTkuxX+2hfBzuE3alFXK75gYcwrcnjzRvAx3XCvHDAFZEeVHfok
9WqD4YqHIcXO9TZCieKbV1gzaZM81cQ077JHsJcEoy0/rTi6HoMO4S2vI8BxZ42KI0obYRBTaxHm
85dVDVKLU+jl2iEVL/S00JaxgD7l4BCGstgPr4F/ItvILcEfMD3sHxrPLqjo0cMosG8Fs0+UK1X3
8AZRU85twlWJih7hGOlWnVmSa/41uuTtKjhtZGdHCe/W3BG+/YFGQHUGfyyBKPg0mI1BaEtlTrG+
Apitfy2a76r2nsxcmAumGeAxRbiiQYpxsSYDhNixivHZtCfSYFV85OM3BQiVw7vFVX4JLq/hQI79
ImRsBFIhIx3lIlwKCJywoWtof4XWd6F8jbt3NeOVgpgRdyOKymT6MenbkBSZM+nUz/edAJZv0x0H
094/KN43JP9/e1BJXyqDReSEt2PxoGhv+3+fXeTUsXAMLHHQRNDzC0UXa6JCQjqZX5C/527oSsA9
QWELkBJu6nU/eRioTG/aSKS8aRmAt4PbCq80HUXrIKv9wfrO0Yp8/gtLAAmepKISjc4kHfDCZraK
HFr1bn1t2fMxOpHOE2ZXSat1snkbTMzLimDjAdGRNAEo723EIurCEFHdao9J/YJBL1C0BErzLS1v
K+vnJPE2O5j29yWQHhQcrKKrBlKblrK3GIzFyzq4TSocwPHh7X9LchwXn3IjiXp85EMtDRhswJi7
Yr6s/XqvjspVruruJCm2VVdvSsiDrmMHw41MypFXMQW6lIEUXg2UwbH86sbCmqk5fA6kR9y4wbTI
jTjKmWNxydea+IBcesUczHj89JyeDe+8KD+OLbm0ynxGAlpilLq7klFBypPXeDzsnxYzXmxUoQ0/
M9S4BOqsK61diwEdvZqxMAtgtO/7chifTAX4h4I+vGkQasPzuKSPRjwLZgjMV+Mo6acwPEk8XHaG
KmciKCMYDTNaujBGKSz05emUTL/2VWBlRQBd1UARAg4skGlQx96PopIkggCGXSAuSG6GrXXjUcMS
EdqEAbAqeECJLLM+E0gZQZfnEuYxmwb1KRBoODoaSpVTg9dSJ3wrHEtgnZBpYS4NrAqAZaZvX3Ep
myYhNKBLdYWZQgOEWyonaWEYNfT5EkGdUKhVspilVu3q3bUwfMvK53Vs8KZfnf2TYqmCji7a6zKu
XACCnhtbDyRmITFrwARGwGkAHurbauX6y2DmOSfTY62LANXotyj6JZVY5qjVMtC/9P6nKL0K4SkV
HjCCvGpXihR5kdP1MueK52hHP6qUykj0rtFWrMxdz9ZVB+QELJj9T19Qo05KGEDCvCaosc3dKZQB
MeZKvHuCpwblTTiQronyUUSSfDNVY5BkvqrzgLmZMWFzPJQHgY3bMrsCHhSvt/H6c+ZNtLEGf3H+
4JUEaRYwAel0qJkTqS5XHMboExyLIlgD65P6mD/qyP5gX6KoPMhQo6EWtApsrfl13ryU8k1ofNs/
dvbn+hJBOY7eq1a1rBCxSj9zObCW1/2/z4xoaJYAilcE1ZgsEx036amFDUVtiUsCTvzPrn/0kDmt
ZwVjEPm87jgrV1W30kg82khDCttUbZWS3dzmdrhNTtYt+nvaTftM5rJlxNRHXhQlh0BlP2ciqZem
mleDhbsaL+dQshIHVDjVXayu4psel/r9WprmtQBsr9d2jXNOdGXax+aKpRzKzCdhKFYFQIQx+Ore
kvhKi3lxgZG3nt2xlD+JVr8C0BPXuBpEhy7QP7s/LZemjWmHG1UoM9FrWZim2AJoo5w5CTAZhiI7
7psi+2sB30/FjDvwBSlTL1tw20aL0bjm8jYKlS1r1yYWnvaFsCY58b1+SzHoGYN0tJSkBX9D+z54
VWfrzqLaKraonO519DSykX5UoaKb3/zB/siZaCrjipJyEK0JKNXi+ANByjbNn1b3175+7HP6Uo+6
JnRr6jWRpFxW9yD2lR3pLe8Lkj9x4VCbL0hZdaeazZooOCcCcyV7iWfdlgeCtEpSLt5Tk6cPZd5C
1cxLtEIfc/Ha5b1Rf/xv34uy63wV1FDAMIXbTdFRQk1SGw3Ow4Fp12Q+VBFVdGppTtgI6L+m3kco
dQnyvdLGL2vXYFM24Zw8Twz1pebKCKUQ05OuvB7/j7TrWq5bV5ZfxCrm8Mq4krSUg19Ytmwz58yv
vw3te7woiCbO0S6Xn1TFWQAGjQFmpptrj43uJTkDz9aiRSSc/4yEmqyS03DzJ4shQMOHN85K6Qj6
US5Y8jSsoVCnRIUaCEVr9cruqiPnF2aeen7XMAKq9ZMPHKpQ0IWKDzjJP55FfFXkAxdhOzYH1ctv
pGPg+A8h3vg9eRfYBqv3aRWoF+aonTmBe8kftVkAUINA+52WgmilsupYVuduYYbancpY1MbYYY3a
3gtF3ISE88Qs6V8PshdWKGfLuioquhZWJP1xzB94njMz5b7N0Rb70Cr3dYieZtYb7ioULGxS3jdX
oVAiVY/cVpSZs8qjG4iRPmPNHeV3+TB1ZaRgC/HzLp1OYLHhxv89tQlNp4vTUdFIMlWJWBYCXrmb
aLCSuYwtVBFCCWJoGm8b2pgOToWn88jD33RMGNATTQuqJRyjK+EgOP0jCEtY24k41qdjYTEy6vhW
1EbnC7KdBquOzHdFYA5qISRHIZrJ/dg7rMqN1ev/YjLpszzpxBDE1Rhg4yCHYEOW+pf/k78ZXMkq
cB/PKsaMrvqHzEPDA4UICFCoxYMsHBS/C5x8sao6qthdKQ1nqlPGMLN+hVnYoRYuUYIMPWI4lHo3
vskcf/+W7EUXqOSyosdVRF9YohYtG6VxSiZUXAZhHVp1bsQW5A9HO5mC0K79gZXFXV8yGWqA5LUG
FbIUPAUjamNBeg8Wf3d4EtFCwznFYEqe7FYuYYb3WTC/PsKLQQqpmkjlI7nEjaPFkEyl5U5Cmu3H
UnpI+fGBseNW98AiNKIAZNKicU4SjO7/MR50ac3bP/xKnTkcZkYZ6Ko/LsxR/gg94KiKJ/g/1tHl
e/VB0icw3OiPjGGtXqEWdih/DEWxnbkeuJi/pXtQiO36k7QLbchimcJBs/SfJNmQHgLdLH5sm17F
fEj0CGD/VvCPGmGkyFrA1ZhQoTynyaEPd9vfX/WOxfepkSUgHWj0CN/Xqj3kcTvjlz+7astYp/UN
vTBDbbPRkCYDSW+CxJND2sdEyNpbk0tUmqPZ3h7T+iX7Yo0uoxa6dpBRWYNj7BDtMGnPIIw4SNek
+7mw0f18ZN4JyDJ8wv6FRSqUCsGjEM0lxpeMgWKGXHmUG83VyvSGa9GPJ82sjUY+uGWQCqZgYZZz
TUaEyO8V6UYCmvjPPN9bbeaI41PMe6P02rFELdb32x9vpOv28jqBThqZ2Ar6tsVdVV8J8VcuC4uZ
JBti8UCSgvqwU3vMZGjscuncdye5vN/2D9YoyN8XJgpEHrU44T4y5FNjpmrUWSClwWM5z5TTZS0T
hYd5a0hjKcAUSvqhI5+AA648SofKjdzwK3cTUDnKSGWsqANDPAPthB0mzpfRxOoHZto/ZmJudczE
8XpctTBFjSpVpK43AsglQT9F90rktqQAvSzDC+/mDnfzpWeDhTkKA/O5Vfq0JNt53CccBLWhThxp
jPBtrfoed6DL/FFIaJRg6hNUDIq8IwUROsYbMz9z18o1Gq/szp5sVJoclENryT/8O1befxXnF9Yp
gJzCSFCTkOysqjNTKBj1rFqGVa+/WHi/0Sy8HkLcJZT6MD7DNx6Grn2O/fKurce77c3Fco73o2Bh
Rwr4vJ4TjOQfKgNk42805K2JhF3gsmrNWYOiYLBL08nQMgQA0niTSddDdgp0FtSSb3yC2sXEURFb
U+Rz1HGYuMbpcHbloDwyHH9neAWEdVgDWj1IFsYo+NNFYQpKcpDIsWj6TebW6bMk3vfp9ZQzbmJr
/JRLj6epLbg4KeeGSJG91KC2OJBcXpD8w3htjpZ2yFG8Y5e/WG/grDWj0GOqQyPhGlwieumkQHa3
qg86K+Bg2aAgQy5KqZ8y2EhHCCfeCsJumP6to1OA0Wpc35YxbOA5CN0HlRc96qfBJW8a+t2XIt2F
X1D4MNRGmIg9L9qtBKqTYTcrsSXErNvQepx2MUNzV4yS7KOwhUDt4b3ZGd2CgUfYMiL3C2RzS++j
uSt8A00A/gDvC5QXJbuV6xc5OP07LKLb+itjgoZZiCXqDiO6txtvPiZWsG/2rZd7zNs4AyhougpD
qVt1Jggre4Ir4TY+cGi07ElFJJ7TBRbPJuPIeOd4XwBtlQlKKvOILdLQ8/OT2DDCJNb3yR5bfH+U
R76YJixQrt9J8zkPWfjDMkABQeKD4BrER7gS3OLJhEgnjJbImYbVuaOTO/oP0C4I1rZLMIBBpIAh
5EbUPoXE66SDACod1T9ExmxuG1kHcQg2If8KnWdaWYYv0jBs8km0O+moBz958XcouWn0LUputw2t
j+ZiiDotpj6JBXByQYidu1E4zSpAk6vW/Jciy4sVyhEEbsrQCYs3Et24T8PXWjwn87HmWAHKWtsa
EOFih/IHHsVFSaVibUg7F2d2eCYWjvWZ1Ba3Duh+f092jBOpOyb3wuv2RK5fGRe2Kb+QR18V+wCv
JDPYsjSUeQaOdJ2c5gMe72x+l1pfA/TLYKnTI0nEVo46pJ2l8pzF1215LHvGupEz4XPgcjFBnRmF
rExKISTiOw90d0XEmdEXd9D2jLlbx70/dmjaUMUo2iyvMBTwOaGWmTSZh7Z+0rwY4hGsY4MxKLom
qAxH3q8VOEm8f9dv8Ahtfet1u+1BMXYWzR6a531WSkRQNzYOXKk7/gQhypJjoNE6Al5mjgotM0nE
DiblbfOUPWpae+JlFtU0ywQFEcnY8lmoZaDOjEJLVG6KitW0vtY1sty3dKVqB7XXNsphokf9rfpk
uBVYDTyIJji4FvYWksrfpRDpUXQtu8yOzPWFAkGQrilgy6Ab2qehU/SaPOBm4zlt9lofm9LsbTvD
+hxebJANsDgJ6zjq1V6Ag5ccCNEUdafFBsPfCLZ93qsXE5QnDM2kyxNPMi94UBx/1VAR8Hcpz8rB
rT8/Q/z6P9NFuYMCZvMwi9+rXaJr1VJ2hBRNuCNJCv8ILcPn7ZlbXR3kd/FMCVGoT8rf4B+Me39E
IrPhnKq/inqv7L8EPxcb9MVWi5oROxNTR44NwUY6HrRDd4NLTovyUZEYh/vqSi3MUU99qRLP2pAD
GdJctzqpNA3VuI8y3sv1iBEhMWbv/aq98DtO4/tsIPmrJr9R1G+JthuYIfKqby+GQzmeBq3FkdMw
e0SbXXhQip1vdzHuf9LBN0UzT0wj9tovcOyjrfGPX7wfx4uRdeh/bwkhip2UT6jWcLWKt7c9j7VM
ZG4XFjIBdV0tj7kTs/u+vIoyPA68qiJrIOvPHRpq9OHeMkkRfLRTtFGUxQbmbzqQCtzUrX/w586W
XVIMkvzYHtS6Q1yMUUFDLg4S10L91O7l0Ez4l3g+9/m/tEFFDVrBJzxp2rb9KnKSMnGlDpHQ+AWm
K3jAn6HQQUOXFLyUk2ypgtPcjNFLoUXl769MFwTCVRWBOErKP66N0EUIxA142SBnjlDWTu/LZjsa
L//ODHHFhatJfSC0PDlieaW5NoRhJyfzjThXDDRYP2eJBvn/D4dytaDlwZdcAru5nWJyZ8VVntXX
2DWcydUO/9CZg9HS/S9S2+sgcbFM+V2ZF3MmZoiOMZXv6ZvYjgqrGUz0MfIuJO4Ofm0VrDfR9deI
xYApV9RBmFSHESZW9sZTh4qR6KSbkgW2c1thZKhWw8qLKbpouvKnXmlazC1/IB2vide9a6awwkrG
RNKF0hPPJdFcwCPRQLQLs8qS/dnZ9kbiBZ8iicVIqGClD0Ihm6cZL0VTfReP8TErhRsuUQ9ZoN2g
hJGxx1jmqPMjFcpYiVBQaNflbZYpjiGAK303IBGVRNb2yNYh/Y8XKmRyF/usn6M4VoaCtN4fufph
Gh5E7UfBUodfvwouJpBCjSQpoXg9wBUUc3DqG/3QeP6+Rx2HZGX2cGqvmBcoUnK5tWQUgJRFHKhD
g+01WLzVo3GyRkMFuiYPX6qNWgyNRpCoaTuBx8MEVwvf2w7FMJL20NUJ8ymM5ec0YOhjCX0/jKgL
rfLk/xZMvC2DOVGUrOhGBFksCtoY3rF+Nl68gwaLjItidSYqGWpkFvFbLT70MoujaT1+vsygSpZy
4YPtELedIQGSCAdu3ltZbSWH+gch1BGeeNUJHdaarbVbEwqI/8A+XaaH5sk0KFuYjPfzaQrwMhFU
ZokCdeEqskP5XUSKXdrP2NcqBSNc0kR8SJIDwvTs91dp8zwYu8jYxRkj3mAZogCEQ7tXpanY1VXQ
ubGyG/JTlhRmNj0PvMzwkfUTRRdQ7q+i0RGE5R+Xr85mLc9JkjR56m3FFXbqQ3Ei+3rafSlruTBF
oVU4DzNEDwAj/Xw9xMcqPhX6V57/FiYopOLSqYJAoi7YZfKIOnuzKc9ixapFXd3KUMgGaQe4cVEn
+nHK2nlqE73EBbvIwdUDYoiB1SC8Xkx5MUEfvhDHTNWCxOo99GshY3kYk053oip04y70oKB5mxXV
Y6JXKOjU3O1DZd0lDEFBH7kmobSBwsRUUAp10FBrhvIkyBVXnnCteQFc4ktNmrKxMEWhohQkszhV
CN+jOnCzoPXiOd7L4ZeefBZmqBVLm1mMOp2E1sONDw4uFrX6Z6RVQYUv4mlbQlES+pM/esQISd6k
1srRTo3eNoLJUiHWmo6v2wvz2e8+WqH2T9eK84BCe91G7+M93uIOU1o9bptYubx9tEFtoJIXS6Nu
pX8EzFXkh8B8f2zsat9fDUeDkY36DHQfjVGnfOfHuQSdGlAwzIUjSkd/zK2pf5AbhxN7BtCxJo9y
6nCYC5/jUMc4+v4+iUOzn6T/uVDn43AoZy5CECMm+jzakAG0plBxfF13CqndMdZo1dtQVgtfA9OD
SD/wKRCLgiompg3zdNZeRKe7Cu1hQL2J5oET63m4H3as+GV1+iRV0WRkcKCPSu2gUGqVUc54kA/W
N77+2BcMV1gf05/v009WNZ9HgTQW4A9OWjC1TK6oBLs2YC3Ryo0Ra3QZxzv2LaIVOTU0FRft0TZ2
LUqgOwe8/V50G54bt3f0+9FJoRbF73KLNYGsAVLRQwa6+0iJ4H/QcTF56Wfj79OR+Zj5ubrq4/Ao
IPK1VsjEUgdre+bgfoM6YWU24yf1RYIIFevBgjUkCo/iMga1DlhobIW/8eMnbvpWhz+3fZ1lgvx9
sVwz18jdnMPECA4kTj1UxiGc9ts2ViLYj5NGwZAu876R+cJoa/eTE0LZWL5pwStd47GvtFJrZFys
130QRWlorUTh+CeeFjkDqZ2ip8i/e9zZuFfc3AWl4N14J5vgXUJxgW/WFtGyYxVoEAD6eKvCQBeG
qQUbuEnCbMIHxfw6GvdtMpjFcC8mjqqkJq4n5vbEri7ewhy1eJ3Pp2kmtdhrgWIFPOeEPYRGAhar
//qZtbBDrV/ZxABcaAdA86O3o13l1cfBhZA7adxjapmsziG6HkE0DCxEDfJHj0QNDTQlZhibeaij
i24G9lntOAXowB4hO8xoP1k9IRfWqBWrkkrOlRGumWfcPchSrT6QPb2XD3WnXffi+JXttjBHrZjU
yHMgqD1AqktMEMmbMpfgwft/vt/ADRdWqPXi2nyeDA6K6Y38IkaWWj2Kxp0ivopiyvDAlVD2oyn6
1K+kUch7DIiU3glE4+wQnEidWu6xlADJUnzaXItRUaf/oFUtV6U4war6TdV/lcnbF3bT4vvUCTz5
qToM+YBZG89FuM8aweS+0Pr9Yb5oBhqurQNU22EQ6T4GR25yUG/U94s8AMlk1ecyZoxWykiypk+R
jx/tqHkcy5uJVae4ij+XGaMV5ypZRd1gCPzJ4tlCObo1QH5DVFtne2FYw6AQITOGPhGqerTb5K4f
Hg1Wfxjr++TvizNwKpowzhtME1dfzcWNEDDiSdY0UZt+kBTNB1MOhFeakzTcCChyzEUWuRvxzo3d
YVB7Pq8SKYkJbLYv5b63oabg9bsGdRHcdY/U2mBPqEGLD/J/EXmx5o/CgECRslySs9Ge1MrU+Rsp
Z3LArIZdC0+j9n4C5qS8bTG6TJZNPnkak1PQv8bya5nvgukol06U/SoCFryxVo6CBKgACagOAroF
4yMfpWYsXk3St23vfq/R+/vKCTz1vifljWiA7H18L4Cc7Uq3Zju3YxeEYpU9olnL3weebOrm+KQf
c69wysecKSP7Xvu49SuoHHMXiQaXVzgISUq7cHwHFV6Ib0nhcQplot6ENhxqk4aTaIag1vvfuTiX
uAjppY97MI2rtkoILkraz6q/DY1rQ31W8sftud72VIGnkKRWlFBrEsRned3hQje6Qa5a2ya2XQYK
GB8HIqd+BEozH1LkfGfqwb3WppaqMvJyrHFQiNJxEwqpdQm3kP6siqc5etoeBAGLLWegwCSZoEGb
DdjR3FRZUugZuCC04b3OO9t21m8Gf/a1wFPQ0UqK3BQV9nViigfk+UCyyd/Mlm62VoZSd9YdcaXe
76ObUTiSS21ZpiEcoHDkW/0g7dodf9/vpOfscfaI3EF9SBNIOo2vqVUwIJrlGRSYzGksNbxPjoF5
1w9PPnfgWc1S5OdvrBt9yUfNZJtqCoZXSrPbiN5k/I4FsBLrpTlJTtvtGcvH8EP6si8aSZ6XCqCr
noQfRmg4iTR6SlQcgph0JBuWOPrf5UR5KoWmMKspiE1sdIsHlX3VNc+MX7M+wZKmQA5UB+8DNcHq
kBpzKA64y6bWNzx0QJyw/KHao6W+iKfEzi2BMX7inZ+n+49B+hEZbx1qpRhQCcqGR724E7jbmr9L
h9n0W9aT+EqKkHjuxRaFz/LAg5FIx+DUb7Pb7tFEdh/yZo7btJXtiZaWqpk9q/DoL+H9xSoFy3HX
t3HbzogeDqiMNSuPVHTKrnxkv9/8BQsutihwFgdFarM5IbdM0Fy4JH5BRPlG0pKEnpa1eH858S72
KKTWqjJMxQFja5zB8Q94I9iRjpTmsd/pNlgvcb/N7MfBnR2hMnPrf08eflxQCsPTIU71ggTPQqJj
h95yUmE2GiO4WAfyyxhpIC95PatTeE0D2h1O7czAaMwmP/KsB/p1JNAE8HqIAvIqFJA3SSQkST9i
NJPojUOzL4PC+9L+vtigwLtTkhnZIjz/Imtj80/cmRwX3WsNqUEIWiW2sQ8PrJTaSo8eWaaLUQpU
Sj5EQ0LJEwVS3roC3ZMZOYEZWrHNWapN3oMTpG0kmP8vjqv1sPePcbo3JkEZbddoCMrquT1yE3/k
u3CnaYrFT705gG++laKfuVjuRDDbt2nNwLf1h5/L4N+30OJmBIEvH6+pGDy3kw/JLr3nUd+IbAXR
IkzcgNVFzXAiundGjKTaaH0sMF8Ez1KS3mQ+q6BjJbX9YT3pjpkhabuprWK8IkwgsOi8EOsYOOpe
vIcf5dcpKNEMm5WHWT+ZLutIQc3c9kaajtjryJr+/z2CS78ztgfBx8+n0cUIBSjtMIFlP8ZeV8zg
erRDSzADR7lTPMEZr9jZeuL4W+YoaGkC6GW2tYgDSe6cub0SAzflTrx2SovC8kl3bn63PcLV4xad
YiKyI3DKT0XfaLCLCh2zOJalyQmPo3DdNAYeH15T49e2qVVPXJiiBpcM3JjyAd6CfD1ArlFz+JlF
1Lp+tqL/QxV51SBnOyZ4sbkEP5empETsS2RFS7ffBfsOQELexFkPQatrBVlHA2GRBJ0mKnhQKj0p
hhLoDLkDyPF15V1WRhY3KoXdBo2pxLGtjtJR7WN7ex5XHX9hmIofUNfkk64kSB/Ud7kEnmdIQyXO
to310GhhhJrIYlLRq50isCZX19DKDqGLup8A9C3kGZJ72DHskR/9yfMX9qjdHDe8EaVqPaL5gIds
ZYruXPGVVMe0HmcbP7etsWaQ/H3hJX4VcFLSQJRMk4yDKnBOEPHOFLDu36tmUBsLMWJD4JEm/Gim
CmIZeS04fKz+FMfa4XUzliZreywr7b8A34UV+gRPuUrouwqvxYfJyq4zcAenRJbyRvCIfC+6m19j
r2T4IFmOT8u1MEqd4PE8NGUv4BFHh6TI+FJyvxijYswdXaAFEhihHaSRhAi+17qDk+yKK87KTq3T
nEhgEtgs5nTGmOgCLb9L5bzmgfW+FP+CK0K/lP3o9rlG8MNq0fVYpZDMXatgXxEh4uid6JIcJuKO
VW/GGg21gfsWBRF43AOTOKebQ8VbeaUyNi1rjchPWGyjMJWyqZ3QqxgORyU41VlgBhMjxc4aBvkN
CxugO4gEJQa7vN++jcV1Nj1tOxprDNShJKrVqHc86PJj3+O4l75wKlYCc90EKHwVQhjN08y06FP1
u0zENOVaZOLd2syLYyQm9lcGcrFCDSTQq0rMFAxkrnVr4n/X46MiuNs21gM91DD+ZygUotXypKVB
CzkmwlNOisij3XzkrPFW8nAcoR502LEyVOtX2IVNCt+kYShzVS5xpN+SK6ywg9ZPTAo1iSYEZ6vO
9hjXHe4yRArZ+EpFR3uKfaMXx1H+Vgy/t79P1uEzcv75Pq2Y3A1qZEDWEQcd1175zbRv5/yEx5dH
QVMYQ1mPhi5TJ1EhilY1A5fqQGk/KaxBGEwxVe6mIvIyO0pLL4Ueup7EZqdZQzI/bo+TMY8SFaUE
QRHNooB3nEA9iuLR5xhJZtb3KXzLk8Dn3tcpTe/66duY/tj+/avh3WLuiP0F8Egg1ZwVHxp6usY9
Bam8M8TKbCJ/P4iZ1SIrMuQjtMqrhtU/zRoYgZOF4UEDRTGo63A/TE9B50WsVjHW9ymgmJV2yEAZ
h6QEdMDE/KxJLJRYjeUWU0ehRN+BfiJs8AhEzrh2r+Jen1n6Kbgh3NgCqzCFLPTWhqLwQa5qwSj0
brD7N6R5yPUz88BN601u16PL5CvMpOQIv+xgCiFateL6Hg3Mtp7ZKC8z59kx2F30jGHR5GctubFx
HPZP70IPSXETx7jrOrygQWPdKkLTd/7lOUVX6FX+jMfkGYHkHCtW2DyLWW/mmmRt76v194/L9MkU
MOQTPwppAzz/h1iICNTXO9ks9tV/QSzEgkC6yDVpQzzXkTc0Ym18aNASRM6O8TuoxRl9+kxbFGR0
U5epoQJPjNFVCspJIzvO0qmdThJEoIrYLVCdXlyjlWd7Rlev8IsJpQAjKNRcVXX4I8r8TUgK+tJN
gH4CX3GahJWJY64ehR591rZl6r/H5T2Y0ELUpkQeqeHU3Wkn7bdHxjr7ZQpJKlHm0zoFkpSS1X1v
TACJp9rdG8lmzd9LJunwet54MZcUmExTn2tzDudEk/hJvvpniJWVeI1bHAr0WLfm5CIYNXO0iJAW
ttBhvY6u59MWv4HClz7vfFXzcQ8hV+9xP+/4m9aJbnVbu+odyckPeBT1JFN7G56Zthm+RGdfEllT
GzzRkPGTDsHc7k/kFeWftqnUwaw7rZdaLNJd4qIbGE7306EbUu50HoGKlnyTjd9ycvIFRjyy/qJx
mVZaeMSQfCOdiDAWOPLP3EtyaMEn2b2geBGJHv86c1mCDaxBURGKBBn2sZdw1ZsN49DW001hFC9z
GDiMTcI40Ol+urwf/F4U4LPKGf56wnHrtjvp7q13fLP9lnvqVyrGFxNJxr0IUKQpjoLWgL1Yjk0/
ec5CEUEeq0zkL+8af45ZWrpxlmOt6SJsA4Lcemq2Z5IeQPbK5TzhQDS0S8uITdYWYM0mBTmjYKRV
wuG2NqqO3pzFITQZ68UIjxQKY9DV0VZp9/601p5mG1lHkvYAzwrSHvesZwBGGKtQYIJWIFWXOpQt
EjrE997bPRg8mHQu62cfephkwZB0PJtRzt6niV8kCsKV6VDvCWdIvyPnrHFgv2ysn0ELW9Q526dS
OfEKHLB3SVFW4oS2vAfJj0OoCVkpzdX72sIY5e0B4cpWNBzqJcrUTXFSXsdQP6az4CIEfGW4xmrQ
tzBGna4ql2ZKOWG1+rceRGeEgkfLTPlseJVbW4HLeqFcURFBLLswSHk72qkMfgoAin4CqWBynsdu
dW24aW76th6a5dPs9LfyM3hIWRuNuYzUPjCMeNR8BVmj4BqT6WZeZLV48CVv9ezMynoosRgptREi
QxEDX8lRwoD+sOZaMAtIpfg7xVOsFLR4rKqY97zapyPtjz1Qk39EyTAQlDKPEE13hxbEghmp+HKn
2JQdQl433YC7+4BeZEc8xjJEIKV7w2bO8LbvQu3842+oyzQIEgMFYIMluBP+d7fkKtaa4ZNg4dER
Mx3ds3xq9dhbDJyK730e/NedhmWFZtAurgSrMnqnDyTWsbcKows7FOLMeZFKPIeNOdy2tg/6WiDO
c2+Njo40qs6wthoXLYxRkAPupdqYoW5lR7IkmGEz3WaiesyFoTYlKbZSWdlvQwFr6SjYwVUi9kFW
AjzlX1t9p3I/Y/Arhr+2rawedothUXgzaL2RJQLmkOev8vYmmxmvt+RXbm0CCl4grtEMDYQf7Uq4
lfIXPvk2ZKxbF9m4WzYoGBmVWawjcv/Ha0O9R5lSSSgInTsZzf6d69/Lggk55u5EOOem3b/1dgpW
knoQ/S5EuCAbgYUHXmuYEmuoa0bQwJhIughtKnnIQ6gYZK3+murcDNu3duj/pREKLpoY5Ct+i8NA
Gp5jZa+KPznubtvh1qO6i8e9HwqL4LEYh9gIAsQJaGS7ldwrUk0t34DL8+SbuE6VVndkXS4YTv5+
MixM9pKqJmmIQFKRT2NxM3+pC3AxJAob5iCae63A2kztaUyuZG2ns+QtWctP/r4YAhQnOaMhy68m
z1GwH8qrWHjZXhnWLFFQMEdznObk9Wec7tv0JU5+bn9/vYFsMU0UFsydashBXgFrPPHQfcfl8swF
ZukSlsHEEg4GurV7SOuCvox1GDNCDfn9ty3mT3l/BiJNXYOF1ncEqHgjDPZ5ahI28MhllaGt3zUX
Y6VQwa8KURxnZK3Cfbs/t/ekIGa0qlN9TUhvZMameqeI3YBAuqRJb6RQiGu4xz/ah7ntf+N2JIBs
zOTAXdfHIjYH1zeH/fhbwMVp2onXhs0ihGZ4EF0QYUgQpY4DXOK54ChXV7LubnsQ40j8VMmkl4rY
T8jaywoKtWq8TTSSWWqKyeRjZY2ECi1AT8NzQ0UuGGFmtsUuMFiP/IwNTZP+SnMhtNNs4JFf/qUJ
j0GGsrOCBXysCaNQo2nKRO9IgO3jvbgy4O0gOpn38+BsLwzjFiGLFHbIaps1UoCtrQVO8wR9JlN/
7bxxZ+CybnhdYQpWYestCj5Z11vGvRN93h+R0a9I47SEuhEIuoBtBN7eg/KueQBVs8si+FmvW7xs
a5EKNSC5qAVhgpNEvyr30Q49t1aDjAPkfw7lc/4bp7OZH/xrwWnRiGizQg2WV1KgwsecpM41/F+U
dLNRFbNK/y1w0dlJ3y84Xi0BXNK5RD10diC8kqTcu/9O4if2vYyxEegUZYsG3pLIkdtRAGyurkVt
MnntbdtBGTNH5yJJwaXSZijhb43JVKNvQcKAJtYoKMCQuCSWxghP8Mp4zXP32pSbLUvVmOXqEhnl
4hDze0MpsgihkwHdOLF7GtDzVqvf2uChytEvLx6y+uRrtRP1/7v21PKVQJYoIJmkmeciHkFuLd8h
6ZWOd+CeMmR7e5UYdyyJQpFpBAl6FeMUE7XYyuFqsaNXjRnCMaKZVTa17hKyqmmGICoaXeyTy1I4
6aR2JVN7U4jPecLsLliH34sJ8eN6xbow5Q1S1HjHlyAsUHiTQ1Kho8nvjVvIC1qo9rWFn9uT+Bcs
vlilXBEMxFxqpAji9avpVr3lzpNX7qHt4gVe+Vsuzfh3sc+deDRZV+S/BD0Xy5R/dv04KIWB9eM9
44yyXFf4geKwB/9+ssHDczaQV/zSheVikfJLlFnqsQB2QbvgXwVjJ/lQYGM1gbJWkfLKJNP4KQox
n4pojuFTWB9y49lXve1lWweQy0ioY6yvgkaUKowk4qU9XysOruVXadlZ22bWC3j0ix3qBEvFqk3R
ukCyyv8wQCJGJOl5bzoPtmA152lXPTNsEo/7HJ1ebFLnViSMTaXViKaIuiF6axzlGBwMh6R8hSv+
B0t6hbGzaTFFTeUgrBQiIpiy+wZJg+xpezys71O3ZNDLj/MgYluj582sEYrGw27bwnoXzWWVNAo5
2jGpQ3UA0qPk6aW/j20dklPg6rwqneqUPlUnweF3Gnp64iv+mDIVMFgjpCAkb0pOLWK8QquJse8j
wY0UkdFsSdZ8wyc0CivkvMqmoIC/k7REjnwVaQlqPVYK7i9n5h/f0yiEUEbwcXMZ7JAkknAi6f8O
7Pmkdp8Vbf/lhflii0KKJq2CXODf8U87S1AX5KzyOKMId7IzO/+CCjc5lC/mKMgAKfIw1wRu1ekb
l++n+lyB3H7bE5ljovBCS/OsD1VcnJX7dK+5xW3g9ChlMFOT8FFAKJH1Zs3yPQosElGaQNsEg5wW
mlInWr2fsECQbJ8N56M5i9WAa9IgQg0DAaT4TX8VbuvvAUnmHwI7YMDfXy7nf9aJVjpQg9poRHI5
b5zkGuQ5b9p5tmcoJ/c79ed4m524WwkpCN4m6jI+lNvBqmlx7vZCMvYbrYMQjElbI5eKajwtt4dZ
R/JKsQQj9OYhNxUVTVeitA/kjmGWsZo070yhKXyQDUCSCsWU4zkqGEjJ+j4FI0Yzz6GfYns302On
e2P6lVT3ZY/R3TG10fOq3mDt8vagytdCfjQURv0a4+TXKdRIlUnTJx1Yr4aClfl3iS6agiKwNjLL
5ym06Hlh6ocJ+youTN0jMlf1j/y5QyUL/8Au3GENioKNoeKiJi8wKE78KWAjx7pvRazSbdbiU1DB
l/xUKyMWZ6x6Mx07a2QRr5FJ2QAKmlgmB3lCmGPebGjzmBy0s+KDr1yP+S9fbFkLRKZkyxYVVmRT
3ikSgfPGQWjx1n1HHz26ApMH38xsUn/DnwiXpepwD9vQ8J472LJMXGdxryzQIpiHDUbJH4gmbghe
CgU6xuKO9X7CGiIdVwRVPvqRiOlE9axYmIPihe0VdEcsudlLr4xhMcJOg8KGoCiqSM1QO1a/aXjy
zd3QrX3L+NY7RAlI2Q8sQhVW2GZQwcaQz2GfkUr14dDb8pWM56EUid/x2Hic9QaNYcs3qzfD03fZ
feqxqBBYsQ7NVjOi8VrXerzg5yeocB36Xe0QBlTItdjMuIqx92gF8SCBUMycAtiz5iQfst24Q1Pk
lfyg3I534TWOl8pkPfUxMMWgMEVGTbFSpBwutv2PauDNKYutduzsbbchcLu1GShQQTYvDzONVGAo
j21zLfoHLTnGGctX/pIN+U9UoNPlAW1kGGFPTi5SjaYfkKMczewWlfmn2eNfJgQDSWiC5cQxXlkd
DttD1OmqAKOQRTwY4TWszypTFkarFR+ribPnlsUIvO0lUGT7iCy+7mtDQ7iyIBRsGrgqlSyl8nUL
Ohigwe8pCyK1XNBsAENThqoOsHF17UvdP3zBHQz0eCq6JPO6Sm3pqpm6JAnhDnzemG3tpdHD/5H2
Zc116zi3v0hVEiVR4quGPXke4iR+UTlOonme9evvos/92jKt3uzknOqT7q5UCZskCIDAwkIbXjRh
KDP/fCs+6d1KkBAGRHquGKONmDTPHBVkRekJ4Lr2m+30xw6EgH/O1o3Hw0qcEA6wPEZmTEE4oA/M
aexnNbnssuuU/lAMSQi1nRZaiRLurdoTq6/fApwrK3PnJx2TaTonP7bfBj+5N91qL3tDbFqKlURB
KZKpZGnGUQ12fh3bXqc+ZrL7KxEhJhlMnRR6zQPbGZH8eDW0l6F6f171+K/8rBG2AeoH1WJEF7yl
utSRFvCn19SG7lQ8WVHl9OyUW7+L8ULN79Lx9bzA7TW9C+R3bRUHLGAHZyO6LgHcqZ0yOvUoStmy
iH1LCFXRZw4AqWbhf30UUrVNm0c9alKZepuzp5gdVVOCCJGJEKzOuMRDZKXwg6OuHsfS8NSR7K2g
9c5v15bpWa9EOB+77bQGVhQWPIRiX4He8vz3ZcsQjsMKbDUnKpZhpMCv0KqdHdvKkoM+GUxifWSi
+N+vTp5kXazVnc2zj4WTJ7dGkDlD9eXfrUewcFZkjVGnoUYSZa2bJrWf5SgpjU/npchORTBsiYKR
VFXEd22Zd3pJXZ39TbFnffCCQStrZQnzAXc/QeTapp2TpvE+CP6qjWotRzBjem4VXcXvIx86P14v
4NWK3eCG7ogzXlh/gdRaCRMBRuHMsrLQkOaOtNSNAfdE2tYhmuyZIzmetxh2pWllNLHMMixcmgwh
IiX591oN9udVYLNMu16LYADsoRw7o8fGBc+zr3vRVXIsqWO8gZIrv0Pu6lRdTIf4OF7aGG2p/8WL
fi1eMAxDaeIuqVij0vlDbTlJirYGmQPaCuLWQgTr0IbxSJMZgY+uJqGTLIpXjuFeo8vLODT++Q2V
mIe3osLq0CI1xcgDzrVJs69B8ZKrD5lsxqlMhGAcmlqNxwYe1avaCOzEkd9ozW7B/z+/Epn6Cdah
iy09tHS8CeNOv4zV/psS/03OYH0wgnVQ5igqLQ0OzsS8bbbrOj7hbde3l3Ej0XPZYgT7AJSKvTQG
HFC2PBjtqZUNKpOomIgqIqSKEs1AIUVRFsce5n1GMPlnUkE3ohFZlMj9vhjtrLZNBA8NmA+gIvGL
4jbozDkoEEmBx/JYevFO1r8iW5dgHhYkIYgewduNtLwOhtKtCOoPBkablpPk5mzmz9fLEmwBSEh5
Eol71t+ctT9GKqA7GB2A7nyyYN05Uqgb/+K5jRQMgzm38az/U/8dvBBUIPEVUOeDCwMIidkXcn/+
Sm1i69ZL5Fd7ZR2qCGzpSgl3OJ7SJ17MGS7wjMWYXQ+DZv6qqWotTTAURphllr0gti/0p1n/mlS3
kfH1/Ipk+iEYiRCE78Q2oIq6Yjz1sembc39Q+qEE0CyTKQhXtnPHJZgLFmth37cwF91rD8K89I6z
Kdg3vCKgHGUPI/7LzwkTLEbLlDpmBAmqUhlcFSsDkJSA4yQwD2WS7M5vo8Q8iVCiWa2WpSeIKDrS
OCX9ESyv5wVIzkmEDtVkWNKGg24W8mTT66y96GniFNJhYbKFCPaiWtQwqQjucGJfWah9RUhfnl+J
TIJgJbp07gw2IrU11CAwp6jMa5H370Twn7C6pSPYv7IlRbwwmJdVflwiWamQK+oZ3RIxQhU1MrtP
NOwSSw5JyA5lH3rG1DiN1p3iNH7Su/DfBVoiYCjKqoaxGbbAKJ9iEwDKJyrjOZJZN10wBsQOMYBC
4Vq8o43DMX+I+XflG7MAGrJkRWRJHKQL5oBmZCmLEBi/VP0+5q/2PDmKNNkkUzfBDGAI+KxGvENn
NtqrKJ1v6jg5nFe3zfzmyk6L9AWLiuxmliJ44BwQwWm4jC8yr3QNb7joUF5A39OPxS/8Yi9DSUqs
gshiUCoRYcsMPSSBvg9M5L7VZleNw5UdzZI7JV2kYBmWKRgstIty8Gl8Dywo0AUYHQxm7xRo7+Il
OvABieQi9EyZZH5EZ26bSGuQ5fmM1CdiP8zbe9JetR3mKe0B2HBRv9lZvnkyborYnS+RO/wuA4lK
brohmBIjilOzest9FeCOia5047mpMRJ+uK3Th7yXpUYlV0Kc/hsh1aZhMD08PkuRQP6lNrM7xf/2
ohtcr1YGstOTvos4neT0Sk7TJXDzbu0h8YKiLFhIZXsoW5RgVmIQLQ+BgvNr699svDSRdzGZFIEo
CaoNwZp0cQWSTArPNWhOdTTADLfkCAWj6/8FayNTScGqMCXqh8yCpXyjNT7QI+c1k7OvSIyXyFBQ
KywdihDIeWrmO32mx75uJNRCksMxhRzl1E+mWiUUhWXzfowOcX8Vz7/O20eZCMFyGHZR5CSGnQe4
JnTRvfaVEFhHpkhyobLdEiKL0c5nHWUe9Njm7K43wwulkgUvsjeOyD+Q9KmmN/804OERhSngvP07
3idPto4mUw4al3KCyZbFt3d1WRNTi0uTM620/gyaCvOCvxf5QAe2b054dFzInlUygYJ1QIcNTdiM
yDmrv9Pxq9rL3r8yAYJB6Hpweiot4jPjzt6bgAvXgGWylwklY+OSt37L9lCmgYJtKOuclmTEK6cu
igclqi9Asve7iKh3XtFl6xKsAjKweaYbyLjY8ZUxfo2Sp/Pfl2mfSBRZtkFUWDxLGr1NaCm8+C5H
e/XkcurQXv7AluybCBw3R0LMDONHvaJSL4IExNVsegDwT7JvsthCJIpskzmNaYx1DTt6l16rfvTT
cK1DCL+07Mdv9NU6Ea4YaNR3z2+p5JVIBZtRN8tS9zx/mSjdxRCiu9kEhlz51taqb9WmRNomJHkV
KVKuQau7XGXJYIR8oaOrv4LnI/XDyUGSxKkv9extTHx1pdzK1F8W2IuV3bRfEmZzdxU8a5gXG96l
LhAav0OwiihSbKjkFlDBfJiqVsXzBHevdKcwPOW2pFa0if1Yb6JgPoaZ1ErLV9N5vHrMR4YVB2vP
MzCyNr/NDoO1LMFyDEYQ6iUv4YErvcFDCGN1yuvI/Se8V1/NOwxIA12nE3qthOlKto2CMUmbOVKK
imckzWWXlbZfEZmhl6mjWNlttTjRIg1H9caZcNf7xNU8YHl97ZldtUeK9lRZWkZiUiwh3lBnVqCF
zUTCKbialXs6XtT5t/N3WiZCiDeoRhQ9j+G/MIPVofWzWt9FluQ5zs/9zJvEEuyGpYLtmPZwylOi
+LaNdo87K9zPFcY7Yehg8e8iGxFB3qtdEdUz4sCZXqThz2z8fn7HJLomIseXLICZnzBzKE5Rb8sx
QIrKyq781p/bMMEqLKybA9OGoVWnm8I89sllVj9IqZRlRy+YBriRabEn5Gebxj6EAeAe8bhXSuKd
3y+ZQbUEs2AVcxgR0CZjrsGy4zyt+jUfIoHxPzCoMh8lc/uWYApMjZaFyvMLGDN/HdwRfznY3nBS
7rQ3/g/ZFZUZWBEzrmQDJ6SCWZi+lS8E48XNe/tmegrBLykF1/GLckYvRMR4lZsRbcB7+0bCxhMK
AN1ftDvqYHDnLvY0iaZvUtWsDLoIDm8wozEtC8RoaLR7sZz+CQ2tGMSr+sBM3hgeomwP53g3+e2t
fZHcpXI44faKTcIwVQW4JCqcZsI0mmQxot/gOfrZ3Sj37MXaqx5BqTvyMf9Qpj7bd+I/8kQjX3fV
MqOrEc6/Th2tPOj64HSyOsJ/0dF3KYJdXxazrfoBmQte/OmOxc1wQG09dqijoiNkvpB24G1Hbu8C
BSuPgQSz3lTwzAUHeZs761A/LZ7xJTwZfKrKqxp50wsvLEinA29nGt4lC7a/ttokS8cZAc7B3oPi
6GBf5kdOrBdKyRw2z04zobCAqGG6mSCqGebZbri2RllxZ9bREU2xp2JJHyX2bFMnMXtHt6ipMkNM
JE59QPo24l75hu5jFNIU13I5Z9P8xjsttTDb63qXJxxeOoTLBO4vtOHdcKqm3NcurGvtUF0YUBjd
zV+Voylbo7plaVZrFPaSFaUOIgU4ubQad838VEa3uekNzWuc3ET5Mej37G8oh+hKJPe7q3CfUqXq
GgvhPpmSYwAcW6GYEizLtitayeBbvZIRaMv/p1CmKe6BgdY5EOw96nt197dww/WKBDeeT+haRvIO
dfhmdLTo0kyZm1uyCF+mjoIbz5s2zA3OSz664XVInfCgISitvTRC61DuMSndgEwfBX9eT5OOVwWi
E51dqRqag2LAD3fnL9mmwSLEsHSKP9CX+fGg2BgaGDAPgDDLlYM+RIdeyzy9Gy6KcrnIByZ5P2wH
9+/yRJRTniYB64sCmzi7BXGIX7wl63vmRD8mN7rnTVjF3pJcM76KT/58JVXwAw1VgnxoILW47I7p
qUGzY3RITjKA/Gb8TUyGUh5YHTVL0BCwhRWNUSBtqceqMy14RA/7ybhJiluVNGgods+f3faq3sUJ
+hHGISlNPjyvHmK/C7/bxj1aZIrlQILv6be0OpwXtx2BrZYn6AoNZ1Xp0HzrgVC5b1NABy8bYO+m
i76/rlCJ0FCWG39nVGJMNoP0d7Fi4GdjAO5oj/x2W5HbFzdM+W42sVOyxZEscPsy/GdDP4V96gAe
c846Yz0suwlT4TkQJvZ5HaI+6vvuiQ9Eiz2Z45GJFfzOPI25WvKnYZzXl1WjuWOf+JrVeGWvHKbC
vju/TJk4weV0vbrkVEf3QWDsAqQ1qWsEpZuV91VXSnZ004Ktjk5wNQWQWHVewIOr5UIPETjpnW5s
8r1tpY3kMvwXy/J+eILL4ZP6gHCFLPMheQR8NvVL1/ZK5mj7wae7bl/tQ4/IamObdGp0tUTB94xQ
RRAbB8PbMDnqVje1y+6Dx/pbj3EcyA4+xA+ZG389f4R83z7bs/e18iNeuddwbjtmT7iJbfUrxspU
ia+TfV+wLGM7J4nWZojO+8VpltfCNP6lZgi2xGIRRinybYvHl6K/TcxdNEuM/iaV+OpoxOZBtTGU
Oim5ffSXHafSVpxMcTTmcK7K0Leuo6/0IX6MDp2znKx/CF6lGTOZXorj6qM2U9VhVAavejWd1g8P
+SHz0n1YO+RxcsGk/CWMpE3c2y+fd7UUh9jPEYmKhqClMH3KHrFuT7kuLjhxOnGGK3Q5y26fRGNE
9uFkzsd0pDngoyW2l7rxKUWxs0Pg3IKfwTEu5HMkJcZFbC8kwEYSXYEKGZgxWjfPIX1VZMP5tgPZ
1T4KViWvu6LVubFsQCGrOP2eU9CrNxjC5mEIm8TTSaUJxmTWWJ6wFhrLO9UHkORV4JvwFl7E20Ww
05Kal2wHBTOSxMRo4xCzaad2dk3tukQto+8qyVV/I+U6Y63EvsEhyVNTwx3wQIezV9+SufVL8lP3
yqv+OjvOfu5HO+aCJpQ/7TBI+aIvnCpHZ3SHlauH+sd56ylxgEywPbpmFG2UIhokKuqV00/bnny1
cxP7hRTH86Ikt5+IXYZxANLQRYcs0DungGJd6khngtnZcrvGqWNn8jkH8P8wd3gzH/AfxSWf2nya
MawNAsWNjvwBxqsR5REjVh35Rdycl/BuaInYZdgXZWpxI4c+cK+1MLGAgEKMs4LvKEZiOIHmgC4e
bz/QPeon4lV7WVlis4N6/QuEmCZuadB1HRyW6XCWEe1AjnzCcn4jTQ2Ss64XGvLR9dIpVPrZwFp5
Twhnn0sNJ3Xx760BRZVNxJPqj2B/4iRTScw7mk1n0l3jpHm1a98uF8bjACJJ9ZIbVilf0PmIG4M8
P66RLBrN6wguK+td3shcgrA6LR3r2n5E3zjuJbJKmH/jSpk6+DH9d0tBVMEgYYpCjQwvVtthutl0
tDG+Orop7yKv+NpdjN87H/nIQ+jpR3ZM/OpL+RBKsemfbKJuqTZyW4ahE8MwxXHrSZjWWTkbYA3v
7vPBcPTydzDIosZP3vKjEBFCkxc0LljWM2+OQC0AcEgMIpDzlmd7HQwj4wmzCXurIa5CRLVeiq5U
CNbRALTFdgU5LNaf+o+3ZbzLEMLESZ3wEFZKhtF9x6xFx1Ljk+7X+XVsbhW6sxnVDE3HGO6Puhgq
mVoEJbaqDegxRF+KZROZ2/2UhMM6mGqhw5jpMNFiJdosFIx0HQuso3oMpi/BDKB5/lromRuCoKao
3Lop3HSZJY5x64jWYoVrZpmVqasVxJbD4qTDw0RPIZU4IH4EH26UsDThRmmVEUZNEDOP2rZT1o/L
eJksN7F+XJibjZJnw2czLEgTFAJN3I1dTJBmsS/G/JiOp7Deke4qVF5MNfGW6nboJVVI2SYKzrzL
TDMaQgxMTuJ7UtyX1Q2ReReJCLFWEWtLaRVpAhHLQzid5vI7NZ7/XMtXqiAWoJV2SpluV8wLzAs1
Sp0sePoLAZqmaoyp4KwSe5kn0iulyvmXuwDDzlnlLFJi8U8RBz/8lQjBM5IsatUhRMRhgXswcpcL
lAPdeUd384Us0fYpguOiiI3FYCy8SsQKxGSyBrQAuDnxrLpRwp6nmu5Mxvwgnr3e7L+c37zPcTmX
p5uqpVmEIJQRlMzWlW6xOeB2dFWXE/ald/8srt4VX2TpoC2LtxImpkjtOIx1AgCE146xq5KnUpad
/+TedVRtiMrwJ7UpEVtAm65INS1OA8+IqBPr+yT/aTTfenBRSLZtQyMgyDBUIA+IgYbzj7Z7MGIz
bIMw8JrW+lHCNTRkcvVccwv9+6QP+0xHbUx/ydhwAPRXcmgb2/hBuGCLDLI0CaljCEfTXE1/pMuf
X6kPAgSlqDqa1TnD6sbk2JSpU2ov5/dv+5ws3FZU2ggTcde20uYBCNsDJD7vaTG52fI8tQWonCQL
2bBvFFQUGgI9XcOcbP73q1ABQ7JyO68mdMSZ11X8qJQvoXSO3KewGUU8CpIQVQXUCsU8QUZpNenS
YWqVv7wmt+SFJ+dSdMShFTiunHQnMxAbh4+Je9RmGiOmqYqlw87WiwkzhRtfV/IeQ4MqrYzclkbL
r/NHtOXxPgji617tXRlOZluTBIGPqYH9ukO9Sw87NFyQyvQ7K/uymJMeOu1cJV6mle2uD5mM421D
Tz78BuHxAza9TFWsvPG1XnHTwP4WqFXqmW1UuarWRLJUz8at/iBOsPNVpGXqOLfY2zz6EcdTcQwV
FZP4yml2x3j8TZqBfQEarvKqkEyOSUh2aKc89yVbL/sdgkqZs2aMGsMZj+6y6468GIfBH/A33ZVM
nTaiqA9L5iewOuUut+NoGEMwO+vdzkCzqqYBVT0Oe22GJ9Atb1Q72RuBmw8hcvsgUzCeAaa7d7pS
Nf7cVjs7KK6Xtthh/rOHeOc0NbFfJvaJlNnu/LbKbo5gNifFNiu9QiTPjJuBuYuy//PvW4i1Vcui
tknE91WOOZkoL+L7Ff3dZPa1QvqH8xL4uYsbt5IgPq7muLLnJqohoTP8WkEvUATNsGLv34nh6rnS
CT3RU9oxrhM0ONVs2pc4KxLnkjfWxnlYmoGJbhSvUQsR9EcxfTTTZuny2m9rdI7kxzqWEXF/zhXr
gHHg84wQ20ZQJdqPJK4bo4WICFN6Kjc6Vkfix77tNerefp09cugPf7x3HyQKJiQZmnFSdKvyoyVw
oukw1ne1LiNo2IrabJ2qCHA028DUd+EGFR0dq1Avan8C1TJApI8hSnmdM/jtz1w6mmDDCEMYcgc6
XqmUiZvYABk7lppW+QqG1KkDMJ7VIU++VMqfb90HOcLWLZ1GCxB9V75RpbcKRh5pGBCsWlI884bD
huHCZD3cVIDCRF4vlEIV2zIgR91Xl/Gh3o8YXn6Mj+kj7xlMZajfre0zLB7n6Aa1VfF9kmI+kF20
XeUHyYM1OFHGTkUPdhrE3OdV7zN4WkdEZasQRjB4UfvUT0o6vYtbvfIRtWU7fdfuI29w5hvli+VP
yD9HF3yq7HzQJODczRUiw6ACaEE0U4yyklnpzboKKj+21ecqBxrMnqlT6z+Svv1xfo0bFhApLKpT
njQBb5Wg+DOlZpEHOZZYR09KaO27JdnHMAHO38hhtgoaZPCpiEtC1JESMkNOPVaeaid3wLl6ZUgk
Kr95kZGcQTLOAAncJ1zFDP/bGSqOTEMm+dvyhscEEUaISdwE9BSyB9jWSaG2ilPCKDk8aQV7OOhN
37WBDaIaVkZ+MZuNZ44GcRc1/1Z1mSEJqDZPayVOuNGtTfJC74zKtxjdJa86y3czkcjg3xB8or1e
kuBF5mRIegXMmH4fNc5o48nl/7kq4BGhGTyRZn96kc9QZkyayyqfasPeBOWKRe6Scf7zZI9NKYCH
xAZK9dM7PE4wGznWsYxBs58VYt3lBtDuFVX+4q5Si1mYJ2iqsBaCb29gYQ3FgsIRBc031DhEZuta
Ye7FkzRtsqVtlCHrCCpKopuig2+jZGmDiVR++Du0XcuZUGbkQ73VI3mgIbC/fO6LdJziphm0VN3m
yW4LV1ewEVaqhF1ewF+1aJeOHQOzMeD+tV3h8QGVyq+29YfZ5VStcuFbGm8hAWHjaYu8o8hdSvuq
LtvErPwsiI5tdtA6gkyrbM791saupQiRbJgYWa2RHoeIILauVE/R9NqZjfBSmWTsOfxb4v1ayxJy
AbbWaQta3eEt4Zb92IpsN1ZD1W2jDuNbrSU4hUuQeH1Lhtc/v3jvkqFHH+PDONPUzsgVrHJoNT/K
csUNmhgUCS3RJEZkK1C0LWLZFHpjmFR00tbQhok583MrnaTxbMAoeOFWsVywzagoictt8bZMHfhE
+DFC4NI+rs8KmpCoSQo9BVU8pxAeMWsUQ0bhqcsdu82jXfr1L3YUQ6tw7S0TUaNwM+pSGRWtUWHK
dAwnD4qHsjZDQPkGWdlB31IaXH2GQpeKipOwtAp99fDTA5RmdrtLPmqYT8TVnqkTgZVT3ri9vZcW
MQnCH/wj1oSMaqC5VuD8YowQum0dftPDffS0uAv6KPhAi/M7+V8Eop0Ak2/hFD7ZtrAIg9SAcnZ8
KCjXljbxoKq7zp0viKM6MoLrLT8H94NYgcEbmWK1qFRtewg6rNAkvyf2dQolV2Dz+/g0HmLo2PoU
5QNo3EURg5vr+5u8PSlyWuKtuBuO/j8S+C9YPStJqpfAZdQVshqjr6CTG7NHji2GuJW77ErGYrG1
HNTWVI1HV5outtIOLDarCv/xDVDfG0Z6UTQyFP+WFUY8b5ggUYWlF98RmblkZZ5DBKgnnQZ8Yq3m
tK2XDcfzusZvpWiBbeSzbdCaQr9Fn7LQRE1YvkCOcR+k+8G2XCv5Zmv3ui1j8tmMR9eyBM+SoFsw
YjrCA/tL8Pym14C36xYanrkJlFVypeIEO4G5fkU+R4h6tJvlNdj3exCMuCPjzUj/Axp1yzkjyuZ9
QBZKHmLqtDK1GbNUuTT9Z2vMbkih7L/PH9am3iHhbMDAaojnBRMb5A3L1BbXaCRV6KVjVblLr04S
sPnmSmDFNYYnpQ39/niVgiGx4zocYV+V2lGW1GlT1eml9CibGm5qCEgNDF5EAuWjmK6ymiY0EMAN
S+dn9KgPwaGp4t0S/jFHI56uNl5BCLM1+jl3ppelVkRTiOs69U5mnaIqcRjZnT+bzeXg6zBuiA51
U9i1YcKrcspZ6edq7ltI5jqDYXzN0SXulhWVEH1shqHI00PTdGRpLNFgWx1hES0QOHXeyJlCf1o7
PqZdCx37UtvbaLvpnpXbxHBkLEWb9gIBvgp/yEyk1j6eGrMKcy7npfTDpvy5hIgngDEY6XivhMEV
UPxP53d1WxxeeTyO0W3CdXVl1vu2aOgERjZ/1MprmneOZUd3dl4eVTs9pkogyQBsel7bepfHT3kl
L06mobECmEMwr17XJ+7pi998OxMMIwjuZekbboI+WV9GEaChJIbUg7A8wK8Q5hSwiIZaXvdmsFOr
/nfXFJemAi61ie6Utrleutfzm7p5wVdShUUy2sz6jKZqf0T+Iai7F6QqnLqz7s+L2bRWKzGCqths
LJqphB1pjdJRbXJMKipJcchECB4l1+0lZTaOa9CKmzQy7uLGljU7b+vEah2CH2kCCmLKvOFuy35z
W+UVHguRU/0mu8wfDzKm8c/E89xevQsUgROk7mgSBdAKq/Ywk/MVJTgX4P/L6bcOBim/A/O8DIgs
2UgRSNFUehwrI0SWDWY3TNRtqi/nteEz2lFYFY/gVlcrVK2oTCeIiC7t5x6TJdnu7fUM/gXeDsae
48fFD24QUEnnt8hWJ9hmq14INZMWCbfsIUe3z+ieX5vs+/zvV0troINZHM24UHHqtpV9k1mpBOny
mVZF2D7BVEzgpJ8VBVrY+tpO82KfJA5YI6vCibzqovPHywxe1MVUcE/5GbycX+CmSqLDEx1aKEQT
PEs+rjAgaV1racFjqfC+vW8x+py50dO401zTLW8UaRPfZvS2liioi6Z1gbVU2NPgmQNGAXI+NF/H
nbHr7uRQ3C3nvRYmKEjX170FXwM7nO/r4gcuu1tYu3nuPMk+8l8tGvy1IEFTVFK2TRHiFLNLbad7
NZh0PQPYUI7uZT9lT/LPMFgozVqcoDQWa3vAOLAuso/2w7f4d/TIYTg8SxYafn7kzLqyou/2XjJG
Uc3BjFoxi76Ag7ZTFj33kzbdd9rLGCW+qR208Of5veRb9Xkr3+UItt+uYwweJwgNItu67OvsmBO9
cP6dDMH0gzvBZIuOoK4zm0Nvl5cza4/nRWw5Yzj5/9sukW+yTSIlSAoj97PmlOtfZ/V2HIK/WYaG
OTAE4CWkZgU1KFlQaGYMh9+39KqsgI8yR0sGW9o8D4DYLQPoEeCWBBOR05Hlow53PybDyai/K0zG
j7+5VSsJgknoc8s0ahOaZfZ4wXUqGv5yr8J//8WJEA72soFrpSJqbaS2ZhKUw/22mp1yITtrfGx6
Wei3vV3/kSLC1SzaN9NcIs06xlbhpHl4uxhG4Z1fyhbOxsYIlv9bi4hZ6zI8/G2bG7Y9Mld7+5ih
WUQ5/eWtJyi5Az4E0J/4NM3CkekosiL7Z1xMKpDNlWf1zxq7P7+gTeOiA4oJImtAC0U8VFN0XZNa
IzpfGsUbjfioLupBZcFhNtNBcms2Az/wJ0AHeJs30pofnZ4KPQiZ1rf+8kD3CqcHBKL/MN2BBdad
H+RJ2039pqhxolRjGshlfZQXaK2Z4wkEB5+ZnkZBBphA14s/ns/CnQICTGboKHSiKvRRjGkmcaPC
3flJGB/LxriIJ2M3JrWkGLSp4Csxwm1tiVLNeV13/symi2ZEAGtiOsd5dZDJEPx22sZLTcoBZIrB
Q4fHsCzXLPs+//tVYBfNbVq2tt76UUz2XTccK6P4dX4J21q22ifBOAPz0zZzBojf6AboOMrw5ERj
jDfulH2+Yx6R3KDNJTECcCSKAnA7gktLyroy5tQC5qb4VSex26G5+PyKuOP95JiRBlHxqrVgDIQF
9WMzmih7oxevAGUM+jUDzGxHRAVD3Yy2E7ZUInArOmWQhko3nBzS9IJGpyYrJmrVLUAX/zA4EcVJ
0fNSYdwv5k+inzjCIHfZuKatJAyCK51SoiIhootp+mUaCUBfSuuzh/Ja84hrxU6xC5Cpby8X3z5o
v/9pUvuLx9oHucL7vZu0okPLdgvMzGm2Lkfrz8vFH74v2KGeBXZhRqhksvnr2BpOUl9UpQxm9DaF
Q1CTD1KE+A2THjQ10FnjG88mxlzmfr4P99XXwbUfl31wRK3KVy8rN/S6xCl/KJIk59b7AuLhqt46
fSwxXxdqWZyFhOsMqPI4DDLwCGdaASWJgsk756/EhttCTklFcUyFzE/dOLRkeop2ktbPu9gdwtor
6uo1ie5GPZWFrJuiePWdQ3gJOD0/miwyDWVZ8FE6mY3CdNSM5KLWml9zRk031NpFsrLtfUS1D4MM
LYKshXD3ahPl4sWijW9fLSDzxnjeg47R4ZxCqXBlmv+ZS0NHcg5RBgRSG0ZMMPi0m9ncqlHjF5fE
VRyQmJ6ox/ma5S2LXMtF/QSom1cz4ZCBwf64kYCzNM0wdFgYRpG2hZeyacfK34U93t+d144Nkwz4
OI4LtVNUGEXzNRUtXlIGJKWE3Wv6t65uJTVTfuif1qKh9GYasI7k7S6u/FhpjCaG5Wqt3w4/TBsU
C9Wh6VpJ3Ly5YRozAZ5Cvwz4/z5uWINREDowOY1P50cSdw4AuG49/6I5dQfr6fyWbS4IHXoUn+TI
N8GLTYAUFt0AsGqDwXLNEF93C/WAg5INh9g8mnc5IhfCgImC+TTTGoMtNHiylj9pl1QGVt2KATgG
CCUdtH3g1Szo2ligaU4p+sZXT/EBQ3fv7Z/koQd7Ci/2BtfKX4BwIQ/tJRzoz4sWH4/KLDFIyEZ0
5hvFb6W/LUnklOkoccube/cuRJyjgpdzpSbYQJ+p9a6K48duLn78hRqg2IYqFaUGotqP6yCsU2oz
7wBVZb3bZy+G2bha+HpeyEY8Axo/g2DmEdUAIhU2awyioVJsxMvMOlrGjdn9mlK3WK5i4uqjbIzv
pj0FQRxqASgi4eEh3KIpMgoC+vvOZ4VDT3jo3ABBavrJC2/pj66YxDJsxk5recIWRnHOtKxAF4sZ
OTM6AghIyYFOWZzX6HryUT3/Inv5bnkozeIdb0CigcFA8FCtGvQzoDaQqN4GJWigTV8Jdksi8fCb
JmIlhv+Mlc1LFqq3I+vx/rCKxm2SkaDFpFJ2y2Sb/nkN2dT0lSjhzMoGrwSlxzMBU7R9MiZ+nf7x
7GM4PsCxbZgHru7i+zoodb1kaG3y0yB0Z+OxH45F/NUEN8L5pWybIj42GNBUdLuJ6BpjLut0RGeo
H84YvaB702HIAbcFI8niFv58MK5l7etbB4WsDtLKlmWgcC7sXh0bs1ozBcZPX67ncLyFT74J00Li
nrau8VqMoOhGPrOuLFO8FScQcGXNVRIbqIClvClf+QEaBCesJ8nt2lIMPA4MlEvBEvcJyNOD2TpB
y3rjt4sTR08s+Hn+tLa37v37go6bLFFonht4ytemgwl3jtkvoJTMJMvYDLvW6xCOiCR5XCsUwbKx
Dw/laTq0tTe5aEhE+StJ/uI2ESCOGICdsBNiZL7MJWn0uETPGzi20Bi374f24W/27V0EP7eVbQDz
IeBCC+Lxito+fsGuro55J2lB2bxKgKwjUkUuHHO+BcdhpSZejgbMQr9cNZdgcwTor0gOaJPXMNye
P21kU5g2vQeBT1cNirzVp94N2lhROsZR51fprjhau+Wg3rbfQzAgenymiZS4dVMBdTAlwCgBoC8W
sJXZytE0tCBBclRuOHdyvLc7z74cd3wSfPWLHKzb8C+cPlnJFJS++3+kXVeT3Daz/UWsIgnGV8aZ
2aTd1QbphSXJFgnmnH79PZDv56Ew1MCWX1zl2tI0G+iEDqdL5E21CQmTIQF4uzQ5TRLG5HBdQnb9
4pYKJ/JjNE5AK+x6dFjUxxQrGhh3lkfuOvRseplnfxD5xV1jgVvT0dIsYyCGCwL7EQJjKwXSjTJ1
VKT9KrV5us7VPglII3s6QUq4x1pUNGVWWHispfaXJjmN1ffrv78rDjriFkxeKTrmX37Wq7Id1Dqv
kJnQahL02CyMESw/t5PgOpndzAuEGy14BO1DyAf/TEdbKzp1MugYn0c01J6iE8vNJljPnnwZfQyi
DOhz/SddXrsHuCHMyZ7Rm3VPWdIibU6UfshSUdC8e4II+9APYRo2ctw/c1Y3YyUVEWxGo5xMzc2j
Nzv1rp+egARfeSBE1uKogxDU9LM2HTUdM9i/0b5ooxKE5kXAh+JByF2Q3dfSOpCoBRthUp8qUj5a
8wdtyb9c52XfM20IcRdSRl2CRhOkM607tg1jvllDrLR3gSDoifRz99w2pDjhbnQTawIrnFsp33dW
6arIExUiMM1dAUOUh344nNvFnGdvK0uLIYPWX9EGT1TFXwEmJDgzAQ1+0rMqZrUBACqiEiwhMtw0
0FLffGKAaazPafyzdO3BF9BkxovPQGAWHy26Mh43F+1xdYbp5jzDqCfpow9TpAEHAgukgqVRBr/q
E+LGq5S/5HE8ufUatZ49m5FD9M508KEYJBpbIgpqVMEnsWPaBAEGqv46Ssgt5hyjkGFTaKX7bfDY
IHT0NKeCwJoJ4rUD4DQCdYpFyRZkrmjXO6p6nwMgtb0fFRFs3K6Ubg6aU4hBaeASzbzFBm8MUwzL
l3rqg2Ysg+sXyoSdZwdGSicoITCkJI4dSWrQtNzIDVpRH2u8uue8dJfqYaqGcCiO12ntsYQ2R8wV
2Zh7uRi0LTMtSxRpbXxJTVwSlcCQlqg72EoiuKPd8GlLiRMJjBbkdmMiL2J9BrIfZhyzML9hSWHt
IG462WULXkyxLSjyRfNf3NM0TdIKqi6vnYN5Jm+2VM9Y7N+KChFX/E2Jkwk8rsbaVmbMxIflbYwE
UxaSu8H7fRe5JcaZyVqOFimKMeAtr7RwBvIKwElR8WDPgm1pcG+5AehPi7QCS6GmlmPo4+1StYIA
UESCc8SFUWZ2KbXQ1/iODK+ZCBd9V4EAMIYZUAyxXEzummqUt9mISMJUHYrCaLxWQWEHpIvcuZNF
gs0Cuwt1Re4XiWRZQXs6p65zuZQAlSHAuhhLvA0Mfy2lY6sqYS9laFRWbzJaHyyzeFSt+rGJhq+/
ocEaJp/YZCD6lbnQtlrkpSoWyIQuv5q9L0eHanm7TmL3vpA7ZQPyKAby7SdYdqyxl3DrR1nlR03t
mrOw4KfunuKZBvv7xmPYzTi11gqNbb3Rk/3EjY4aOiqqY/5P1lXt3hlEw7QRcKI2wN1ZRCKYI4Oi
LIDt5JrmxMDp0IB8ib3X4v6N3eODX4Y8ouMB1ZyfWZuivpTLBoluVBbhmNBJpShlJYo8dg9wQ4V9
xeYAy6YrFbOHHMSvbMc7Mt0+1sM8sFU7YnxwEUvc+ZXEaBN9NoFi3GvKqzQqCQYz12SSnOuSxyzB
hW5tmOKs69JJZJxXeHYzyp51DPM4ZmM+pVZ7T6X+Q1VYoaosmB7uBQ0Wex21cIgGcqjQKWRMuNcc
USL4shXeyrhjz1P9gEqLgaLYnYbkDNuUWroEfesP0u16J3ZfuwZsQ51TBrNthraaaOMXeYolU4ll
3dnlqD10Rqo46ajEyJHH8tP1s96/0zPLnJhSfa2yQW1BtJM+m6ndH9UupwLTzy7s8kLPRDgpVXMz
bSpSNei9uZNWIC6pt1J9E6EN8Dozu8/Y7QVyErqU1UBbVoZBAu/jCvC3SXMWbFWdHBMIcMSvHnrD
zQ/ri1g5dm+PDTKjXQ/Jm4s0LyJ0kpaonOjKLXJg5Zo6cz07ufEpsUWZ193zNDG9gUod8sp8gled
ioV2IwBFukn3MaHuqFgZ75Zd7qIHTtS9tyshG2JcaBCtrSrP6dT45VT6g9r7zRhcvzYRBS4yKMlk
q6U8IvSNW6cwX4x/v5EMyX6Ay2DCBi1apsI3lqRUN+lSgwcAg7PBtQjN1v1pxpIw9LIIG3b3+TlT
4+yXkiq20VvgJ47RgpGbb7adiOaVdg0/Ah2MDCH8wJTwz4Y/JmgdXEvUAlPAKtcBgzjvPDv8ZyDO
uwxtiLG/b73MXJeZZEC2CR4j8akSgbyIfp9TW0DtIjjswIw1vhTat1URCBgT0Qv7s/l+7kKMTNXp
2OL7rREAp5KBh9V3Whn3KkncNkOxk1ABAuk+R7ga1sWBxCDnSRS5bSSqgaOCfCqbb5hivK4y7EQu
OEKPA8JcBJ8XnY2kjJu/SsFDHFHHnpQUol2dMFYtSjTscmKj1oI2MMBp8JX0PB2iUZ6sxh+UT5Jc
OXEuaHjZNZwbApxw5Wrf5eaPYX5iN55Va6PtGGWeYN5YrnIsKKRAxanXTuDsRXxxMme1xZQUCy6/
il5j3U3m35AANCAgYED+GSULTgLyUs8pOrZrv86blwz4cwDAffn3QrAlwQUMbWOvah/Hjd/i4Z6M
bky+aSLTuSdoWxqcnVEzA4hISHP7s4QUPUVvSEd8DUh611nZTRTgOWUCFlYDtAP/nirqqBtRMkRK
4lAec0Ax+pEXBWhEcssYm/+EiAC7fLHXEyYF0MbCv26omaJ7ZwC9NmhtJ7tne3/Ztuj4RcKqbaxV
CGJsefMEXO69QLQNVe7Gyqgo84JZbWUO1FN2iAFu1msB20aWCeGD9lmEkcCgLEqlfOY7yoeoNVto
bosIuoqXU2cXjm1WorQfQ/bgbREmjtEJhSmFy21T+jDVZrYAXCE9AivWUQ7GkTWQgSFB2mpfSDaU
uFCkNvQilxI4VvtgKyims+0p7aFT4PiKIA6EYKF7NmLLGReYUARffRThujDp84R19gwtNEIpjjVS
DiwpLqz/MU905Sz5HVOtFhFNjevGz9a7qR2caAwj66EXzg4ytb1Gh7NOZNAaGps4SaZu7UdMMPmj
g+UBo/MPVzPsE9Rh51nrD+ac8UGbEKIlMeDTMWWPpmzyrnhdWKAlW/88+qyKKl5MtOfxNTbGjVQQ
cv689e3Ql6lrS4fwSFmDpJJdzVpdPcZYXdWEppyGadl9Eyj3Hot4N6JjmuHvXUBP1VlX6kqCp5Tx
uTyyAbvkWcKKFjbcgCUBdyJjsqfeqAxiSwjQaIBewD5nc6KoSM7yNCUQTru03GhBE91AgRHfVXP8
bx+JOvDODB2LCJAtRmaVufANqaJb0x4Y2JkHpD5fm/LjrAvbtC50jdEANhiaeoFLd9EUVlpZV6Vj
n3rxK1BosHJG8o2PShP0/uwXwXRoTKfQnetXdnGEP9Pk54KTWDPSMQMUTDN9jtYTy2Rk7dt1Gpd1
b44Ip2rrSJZo0NrUI8/mw/TK4HUsZLnWsPejb0BKOgm391wYZI4i52UAeauWdomj7ANmIyPQao4s
eSEq4Al542QwHZchVkqZeqXtLAmgddgKeHVypC/GMwMhqZ+yQITZeaHajDsGuo72ph2U6IEaXTvV
4M4CnJZRPZHlSGGQV8Vt5saJNEF4uisjG3Lc24EYcVpG4wjggjYgWF+hnOpJ4NdEJDj1arFgc5G1
iXqY0XrscuthiL+k2VeBHIqocM5znrtIiRbcFeJr/Vt7JIfxbS2c+HZ5T57SQ+bJgFelAum/8Gfc
ZXEetDTaIpuxOcZDiOqWTebaK/JpcrBooYA9ASW+CF+TDFidM8Si9YxQoc5yF2O/0Ud6az3Xr+j7
9ZaDigFHIbbU5djFzyz+KKhvjKNcK7oU52Bxwq5ebHcLrBP03EfpHDues9vyVXFRAQ1/YE0JoQ12
reZZOn9ETBvifaoPNuDQUk9Hx3GePmprIDhXZix+ihQ49jgVr+txanQJ5ouNyQMYJZBc9Q9kQ12C
3sVa1K2xzw8an1Cx19Hix1HrCoPG0bRQTzbrjzRRTmtG/OscMW3iGQJIJ1Dm8ZjVgP73szNbEgUT
j5JWeIUcmpbTEgwzpc8kxmIV4XT6niXW8DwHRh167y6aTEe1yrSp7qjXdNJJs2LPyrK71cjCzppv
yt7yBrJ+SiQMqVWiEeU9dUe3i41hVQ2zEHzAVU+q2Y8KHm0NPXZL4agJCdEFLRKPPWu8JcPUciOA
ur50GI1cYVW+aSe223D2Vo+Fk8BtwK545F5t/KfwYk8U/+wp/JYyZzVrGQNVcQ1R6ZrcXcx7rBD2
egP7bpfRvS4xoqPkLGcS1YqB6A4enN4u4x2Ac2ZRhuqytRFqtuWGk0oylVVa5gDnZ6jXmqsf5kN7
0+FliI7QG/kQCZRARI9vWZHtfJa6FafXvmMXnk8AWj+wFlSsJgascnMQAV6oe3Zkw6DOhUFdvZI8
7uLMWxWnOswAymfo3h1g5TRgfGMHiDegV2TxpLvhVva6Z3F9ZfcaEZ0DlU/B5AwfMGtFZKO6DZbp
Wnt5Rb1M/7JSQVpJRIQZuI0+FHPfm1HZUw/IVQ6lsj9jVCMqRdcnIsP+viGjAUhZpZGEIOjzCMTG
3Is+aV7nKW7smidMqfmRW3u/oQWb4+M0vSxLKV/zMvWq/tboZSddsVP6P54ep9NyoZAxnwj1NOUx
rw5VdNLqf5uXY4q2YYNTZlRLk3gdIQWrnd1SSTnSqD9cPymmqxceZkOC0+V1acY2URGKaGGLh8yI
+T0tECO97/nKDSf8DFqKtReA8xzBSdc+oN50ynXROqh9M3Fmhc9jd/KSpQV67j1oDLI7hksO8ePo
lAczJH6eOSKsE4Fc/7AiG7me9KmnWQ13UqvRh0JbHyUDLloRQfIK+eLijMVSykKhMLdqCEh+GCDa
OOS+95kCqV9tT/94XSR23eTmHDmzQJaljuMBIkFoe1LTMKs+ApuizO5IG/uqIcA2Ep0iZx2Kec0X
XVczT1VXR7URq8k1Fpn+69bKn1VJ5SxCVqtL3ugQjkV9JOSgq4Kn176Ao9kfJht7J/hyfClZRq82
K9IOUuYOctCnuXP9WnYfsMAw/JsE81obecubHIq6QIdSjLu9anibzzfkKf8OSnKg4kmkH+dP12nu
X86ZJCd6ABAyoowMiFsKhOzKfatWjhEd/xsRTt5QeKBZYjcIPJHfxnOk/zQYRHR4+3buzAknZvFo
Zdak4/DkcDmpLfYts7XE8QvbVF8f1hOePCE5IRPsTTeNwMYKb44TPhPI60tbA8s6vTW/TffTXfJQ
Ys3zR/1RCsen2tUqTxIosejmOO80ALOiIROieaI9oaPB0fWAWgIaIpnn3BPFNaUyRS5Att15uVNj
gfQJz41d6kbiGSZKUlNc2nKafOuEG7vDCoOj/mi8x27t5ug2FciJ4Nj4kd95mtRJMXOEtgYaTQ3b
s5pTYoi2x4iocPFlX4/VUJoIHczuZFkfku62XURnJ6LBWQtADJVpp4EGeTBO8gsDs9QcrCfCgET6
I+aiwW+l2DYWiq+/KhPFYHiC+5qxBfTph4U6rLFTvS/fJrRW12F6J5oHEsggv9DcrCeUfCWQ1JcP
he23/dffME54fmMc0gAc1EWrzJwXdp8pEEEj9xSMVsWVl3Qv/4kI/8BZcslWUgNmVqcvyfSHpH6c
mufrJPajiDMj/JumpiYZiQR5KFonPTKwGdSjboDMwiqIfTjcGP96Ao653A1FTgJrYL8RScHVpLds
Go2e2pvoQI8m6m14JLrT43UOd8OWDTnOV+EpjaJfDnKDMrv6+BaPDysg9kuzdiMVeiw40F3B25Bj
f9/YJrVTu9mkcPirPcJzVU/A+RAMMYtIMBXfkBjsQtMB+Qzs2fy7PT/VVXj9xHZNxIYFzi3NNoYt
Fvb7Vv1nnveuajzUADq4TmTfiG+ocJ5obKu+alPcS/Ydu+5QU8CWrA9AW3msfiAQxl7x31RW59xS
YWV01dmzNp9uDHIToxiqWsF1rkRXw3mmsTdnaBMLjNTHQfkzTwXKI/h9gyXrNldvWzEAMFng1VSr
O1iZV4+W4GJEJDgnBGTlHJ30JENRf3XTWDvk8SootwsEzOAsQFxKRk0VcDFk3Y1VF05HrWNChZMb
Ijqc6kcAmMqSGCJWVlhlXz0xvND4BQUDAPVmx8ipsI6NTO4o8LEisuyEN5eUWbOxRMzizHbu2MOH
AXntpP6PZ8g+YkOkytQsT1cmaUXstPGE9V6hsHFKxAlnCfS5KppqRoC6mDeFchNFD4QKJHq39rBx
B3xhdk2aQenrgiXnzYclTI/m7fiONjd4ohSrAEykY2s0tTB3hH31pWN/vK6yjIeLTMfZDhmcWcj0
qk7LWMu8Mg4VqXS6+EYqbhpLOHDDpO0aIc42rJUSz1YGT7ucFOwlGkLqj4fRJafuyKZShX6WadEV
enxleDKwrVVbIYZyqJ4Q5p8kNz4uAcEcpOQJQZj2jxFb7rB1zrjch2LHaWpiCxT1GPi8MrrDlxId
naM7Lo6Els4yc+wTnjPHf7/R4Uc4cSbM3R8exnG0FBMWAp3WwAyaUHliAG/6P0rYM6d0eabAS1XR
lnG5hEWPs4Z2FsuBWC9Ngq4upXWH1XCL3s2y5HhdMvct8ZkYp332Mq3zaDd4dEzaXSbJNyQSzQCJ
SHBOWG0UQqcYh5emT0ZeOJUlSrDsm5AzE9z1yL06zJnMTiwbvH7QUOZInXIo3OtndQmF/UMMznQ4
7aLdOtlxAjot5I9t/VJPqlsHVQjAv/KQA04Z/WnPzcN0EKHlCM6QfxsifaDNrYwUki1/WLRvUyQI
9wQnaHMOOdWVfJBL3JFCniheS9q7IVqbt6+8fx+ezTnkLpebKFIMRJRN6kRpGGlfc3JSDZEwiI6K
c8iFzrbxKB0LW8KOvBWTCPtTdFbsA7ZeMcmBAyfLmddahVPn73N2nLA8WSBrIjbYV2yoFFrZK50K
Kn+tsE9QAEJ7olz+KBcy+zp9rRT/OlERZ5wxMAuaJ9mAHg4yvxn0NetPMRXELb94C57FgLMGCSbQ
7bJDG8BfkJn0lLn5Te6whHLq254Ivmi/nkbQ3mYBxUi5AHXJMcBbryoMHHnob4nXvSjHOcCit3u2
vUu5jx5kb300w9JPHlsH02CBaHHJZTcmsxqbL+DkhSBATOkCjtMjQwqIT5YnH5VHtgtzOfye+APu
Ee4RO6kuNmppFiagehNJA2Xtj1bWnrp5FojJ5fjQD47ONDhVtsepq/PJjD35sXm1vherq3h5IPnS
nyvmpAExsyItjIGR6EkUAuxK6IY7TrlTip065ZDkHlCkGpTWKtPN5+5mzvs/r6vCJYA1xyN3a9Ya
ATkK7zfPrmfLxYxn7hCCcdlCwsQSGnkPACLBtJnmTnX7uiSq4Ix31X/DKDuIjfonyopmEhXtJGX+
mc7AJo1FicD9x/GGBKftS6Fl9jjDpxSL097qwRSiqRBt3VOQHMrHEpOlovVlv1CFs+Bwyj9YVpyl
PcLT6UccFZ9GpwvICT0laHwQpgR3g+ENg1xYUFKNYiEsGGTFq9UrvQSJSGZs7FA7iNugdx3chhwX
HQyrmdYJhaUpp+e+Bybvw1Q8TJAWgWTuxodnOjy8YUzVaOoTiMZf8BHkJvG0Y+NKLg2nwAT0L2TW
Ix+rNwFdwXESLkaQgC9n5SW8wxgoAcYDg+wu/2q6/w/wVDiy4NUm0HXCWZkxXeacroi2Eq13NekJ
GQPkCkRAm/sOaXOcnEmhmTKMaj/g/fmoP7DSTHY3xo7yaDjdMQuw7eyr4BwFckI4y6JXloE157DQ
Md4QgalCMGPf9PXH9HX0p6MdIohEJUjUyiI6Ts6ijK3eKOaE4zT1o9ZVTt+8dNn7dd4EVotwJgVv
wXwCNDASBvatOoS1aIZC9Puc/ViTqgPcGYzyUt3Q6TmPBU0PItXiLMZkltlAlRnO0zjMwKXsB2A3
JoajSM8oRwoUWUSMtxfV2KoFOyzZeG+jP6oagxOx6SBn5RrC1U7sxy4elWcp57d9xHJkNiozGia4
ArBYHRRh0jvEdGpsTMZbNnKw0iLsDtNjH0pe3AuYZSd3jT5nPBJZkfRqgC1eJkX1SJmZDkV3iVtm
i+kla9U4mGzKHayltN3rMilScI2zI0vSzyoAqPG2eR58ShGrUL8/GD2qD/OXyitDRdCdI6TImZTe
brooApqqJzFoU/k7oiOv/Zq8YiyQRUeYPThc51EgShpnUrRlSSxC8bYCvKlLMJUvvxjrB8CTkEHQ
a3CJe/VzXHTRL2mNLR0seDnrM1sA2LjjG7kvjkBbOYkevQKLpXHWpK4w0Ev6GE1beDH25ndkRvCo
E7Vmis6O/X0Tadk0oX2bw/6P43sEMCFz/TC22OuRDU7aCcaRBfZL4+wLcFAa00iZKCahBCA/8nxd
DkQBFl8yXErZJHOB2xkDwlaDB/p98c66FSu8NVIRAIWIHF887K1m0MwC8Ryma4BLkiHZKB9ZFhUr
wUKhDWM24ooN4cuI2aT8f+AzuTOWHhR4SkWIHlmDtXCkTWAvdc5olHM+rSo6DLzoJT0ufnRiQ3ts
WInG2PlsKI79ON2qXoWG+TrsRe3dv7AgJmDZMRnLlvL9LJSFqQ6LnFtoFw4WWMUfPfKzi1U9Pms+
EON3/uKZ/DdBPsFEmkIbcwOSmd6iJx+NksVd5ieB/EH9ZCROdEuPLLlVu0h5rLWDp8GRPAuzyfsK
f/4IzklYar60TTZjIOfdTpwf8/pvktvGzvQuPUZ4nQMgzvu9MPNMlLvpTtGopkWIi3R62+sP83pX
6L+l9mcSnD+w8kgH6hJSUhhaOTVrj1XHUv47Q1oA0PmfyPDdCKWazvXCDq9tjrQ8ARUaWbaP1+3L
fuh6psHFkHRKyqQiSMCn89tQrs6MBZt2/AJAwut09u3kmQ5n+e0ste1pYUkb5Iqr6LiIGjZFBDij
Py9rB2Q/mnu1gR3u+egnTSZ4vohIcLZe0bshX6YI80Llh1HHYIFoW8ov0jDnU+KMBBYLy0Nn40HG
4BTrD9lJum8PKQZPRrbZ+pa1OjRf8zvz429cDlrUsdYB62cwrfGzbRpIXWUmhamwrRe7fLUlQTCz
H2JsCHAnZ0llHcspYlWgs+fo3mhCTH8vhx89/gdRgnA/DbKhxp1iGWGxh6SxN4s/e9FJvmvcJFCP
hqOfVE/7Kh1FeYldwTgT5OvrEzZjyWTElCiVWrSIfIoTUdu7iAJnR7VkXiS6QvTmFGXhOKehnAnX
0+7aAkB26SqAwjTIwc9iEM1Gm8lspnHVVGfI7hMNK4vnoyJ6L+86hQ0dzhakFdyC2uG5POg3zQyE
+8pJU0HELuKFE2l9qRe5ZTRUPL4SMz9U1ufZ1JxC+3Jdd34hbedT42RbtmmbS8BZ9jTTlVtHhnNH
M20SaMe6dUYAu30zguQk8qyiM+RkfB3mJelsxLhF+5XoAEaEM0VlUcAbc2MX8dn5pvjElDElbVcX
0KT2PfmAyjrGuov38jtDNk1O1dssuDRFcGt8QqoHkJO1pPDc8iMq+W5zilFMGIEOT1w82VFQqFGE
Fmmv4Cj5rFSa/e8os/VgDvdN995QQbggEhIekLvVMUsrSei6T28XlwQIdD/TuzhkiUvUKT7bQpN0
ua+Vveo2V8csyuYRlNZtNjVsfiE9YizNaVwsWMdQ/h/Y4/5jB7n6lQB3WOAhhVQ5E6IOXZtRdoGT
i7bo+RY7zD6UXxmwSHW0KkdFxDccptb9j3LKWRQ1MZNBqiCnCdDVZb/0KqAsxOEQwGsi4SeCn9l/
JW0Ol7MuVoqNK20PNrWQBBjvfe5vMPF6LI5GIB9iUbmdWZBrWshZmBlppbxkUYHaf1nX23GsfQBT
1pLuGzRyq+nP66cp0gfOtCSpXSsLG0VK14CaLVaduNXw32jwyaskIzKVZhhN3Q7l6SSVPpHC62zs
u8y/7TKPc0MiC1gNqobMYtE5doQgehGYR4G14tNQ06w1xC4Q1VBlvBvGR5I3h0J+VoXojOzBckUA
NO61QRU6aYmE4Fk6DD7DElYxcX0/eMkhC3Lsknq6fnL7b9WzePPJp15NhniSKwS64egtUCc7dYGy
jRiUAF5T8hRhBWQ3EbChyNuNLMUscQ9rNZ20E3ZN3Gieiq58hr0u6qjavzUTT3AgoapYLvmzYawb
hl+8Qi5M7AgsXyasI+xoiTylIK+2r0ZnOpwBnkgrJfaAcbu+1Q/4jkOmGt+GVAuuXxYzNZeycSbD
nRzJsnWIZMiG3KrurACCvI+xL21yUvTgxpZgvuoXkfyZHGdpByxvsZceMl8lj6v+NdadtCo8Ioc1
9swS2SFj5TSK5iTJ4Tqf++Vb7PX5371xNlfvh5yYORid3Mmnh/VQ3zAMnSzoBJ0zv3DWZ0qcvS21
riZoEEMvK5qCxmPuxSezcLIfve054CLqO0yVC7jbV/EzTc7oDt0ky30F7rQ7IwR3NzSMj2y84p+0
3e2bxv8nhmEErh+Y1Gm1KqxApudBbn1E3UjAzX7ceCbAPVeSnMY5mZHcTW+Nk+EOL2aMIUPNaY4E
M1HSJ1UUqV5VajZe8bNSq0Yejb0RwZ9kKAi3b8kQOcuiOj16dgW8iUhx9mOKrSytkb9GDZo+LV86
QGrqvoz/Pf41hdwkjjm5+qf/ZLfAImdP1GaYtXFl8m+PrtketZi6DfRcFc0JX9dxUOJMCq1SDRDy
iG56T3ZVZEjXN81DE68vHUUFgd3QRscaSSyUB1I0j1ZV52tjUgpBWdLh1Wy06tCp/Z9TZH8ixPpu
D9P3daXD0/Ur3L1BYKXbAOXCikweMEW122Fdxgw5e3n19O4wN5nflqEuAkLc96MbQpwaTG201tgp
jarRQXucb7OT+VQeWn/wtCBFils/Xudr/+I29DgtmK2u6rpZRdkPduNYBuOhIwBHze8ZssHvdQ9s
qHGKEKnaqJQ2esmBJjI4FBNaOdtYfMhzJ/uIqthBNCJ9iVLN3jQbipwKGLRPzYZino482A8yFhD0
78ZpwoZf5an6NgXN7XQ7+hFeGchqC142u958Q5rTiVXDSIsZ6zD+3V2qfmnJyRDu9dg1yxsanG+t
SgzoaBPEZW2Pafyprv6j3HMetJK62AISEbKLku6YWPisPgPq3iEiOvtdtRtGOAeqmZlW1CXiApaA
09whjH1jctb7CmuZZ6xT+qs/KHrSsDZC4LxF98T5UbmRJKnFamQv11NnqG/NJhhMwTn+Qq/PVovT
syUF9nw24vUSv1a5M94OIfZFHap3E1NI6LJ6EDV67L83N2aSVzUAhs8x6x2LPo/eCkNi++Szcpow
ApCHisCM7JvHM3eclmXWmBjFiiJtH6GXpXKb/KlNNSwoEh3j/l2dCXE6pfXpGMGZwWk/T/70ZXhl
C4QsrKu3H2sDSQq2Pvu3kj2bk+R0LKMW1lSoYI60n2inON3yh9IKsj1Mxi5CcmxSRNYXa0lNfiWu
uaZSNbPbAkL1STn0h+zIsB6F5pCJ2RU6fHbOrKpZIwxfb31QT/GhDOid9GcH5wJIUE8T3Na+cfqb
KT41t+p9PNoVKl5ZVDumFN12ei2wsSISnFqlbaFHSgEIjKhcPmWd9ZQCDvS6i9yPN85ccIo0mWbZ
9H2FJ3v5x9gfK/oHEFGcZPU1Y3ANW6BJv9DbMzlOlSJzGoDJD4fVv7O1Cl1Iww5YP1qQBbYnBdd5
Ex0fp07lOgPNO6oxoy1Nz3I8h8iKeddJ7Cdoz6LNt4PNU21JgKSG5VscAEcA7dNn41ZR6fRfp9qR
35n3pc/Dm0hvRcxxvivFurwVk2sYysvosaytE5Ea9zpzIhKc1zKbqLc7E4kBvV6PcwWYynURnZ9I
ZTn3FBvo/NVZVrb6js4lbC0p3N6ZW2f1/4mxE3DEZ9nqqtJ7hBQZCuG1Oy3dE9bECWzd/mP5LBF8
mm01I7vICdIc6TE+2F+TIP+KBIR0h5w9PGHxtjxKf1y/p1+437+1is+7jZnZZrWBZYbYa72cGPRm
7Es+TEaF/TmlL3lEVJdgZuGKpeUTcE1bAiHVRPo+/p7fAqUM0+62H1dO60+e6mWBaBnqvgs+c8gu
dpO8X4GevpgLJijtzJUkVwOgIx3vJ1EWViQfnMWgSqmigxAPvQpQXUkQk5frN8X+/bVj45ytnkrt
YJgsbJEfo/xrq3yi9qfrJEQscHbBMFrSYQ8ppmaz2NWb4SU3S2F2UnT9nGWIKmPU5gpmXDpYoeIN
d5Ifh+NpCZirtb3s7b/xxBmJpcxXra8wKGSR+Ihpp3BcK0GYzH7iys3wbV4WNo+uFmtbkzHjydzS
FPyTEEXgbvn+rjwx1Hpm+Pl6PztN1wdVPfilUTojzXwztg+6JZxIEFwW3+el2X1erzpwZOb3KBw/
6jfjQXq17+xwDLW3+EHYwyYw6fw+kjQtGyWzcZQ6er9JwCC18Aq+WXCg2tu/B4L/8QT+2zLonGXo
+szMKhkqtZwAzH4Yb+Jb1unLnrzJSQQ0KYpfdM5AFKumDZQ1hrBuQFYIiI7GsQHofOXRQFTSFlLj
zEUy62NFNARnc+OpJ81fD/r9/JS8MowP1sh8Xcv2jdP/skCI03+2sXq+Yo3cDMiNUfmmpqNTTCF6
RgQxxX5B9O+nsGxzpkMCSl3cqXjjNBO2lJFDFkad17xXR9a+mYTkOXLLUJQq/IVTPvPGWRDkvZrS
ZlBHALnv/O5Vczt3PpA7OwfKJBtTo8KdC6LkDJ9UrqPEHKwS6aDyvQcSKqqiD0nqdC+R13jZcbit
vOxh+qvnULg8QHDMCr+NGoiAca9MJENBdjwqznwzzA4ypZObvCX36SE5NYqrw51+vC5D+0WJv68X
w90/C5FVmUY0lqiVEtq5Y/Kat5+K+b3AVGL5yaC5Y5V3kSmI838RhP/vdhWZWcBNdIC97L0yRmWB
/OzoWd+BPC55kq9jDSf23GbOX3jLyYtQP/et+ZkuZ3u0LpX1YWQVVQxJay69NzEoLbnSF3oHRT1V
R+L2bvIop64Il2k/HjpT5uzQWmd4UdtALlbIrWa12NOZ+PqA5HSuiBR2P6A4k+KMUDGQJtW1Fjf6
rOpOfrSdFQ4/+mC7E3Hpxw5w8iJLJMqXyZwpmmk9apMNmrrTYAfk9/Kouoarv9lP0yf9rrolLvaP
YcoDs6wiEy9il7NP/RpVS58ilk6WxjEtTL0bguB5P9Q4Hyhni4a6HvSkwwMhmwpHgzka6L1qocP6
oR8BcnkzjcJ4TSCoPD5oUUlVkcowf/S7Fq5wyU2owRT9Kflo0frGdlPP9/LB/JDciYa8rzsVbIz4
WTUtMkdDL1l4KOi1O9qSYyazU4rwfERUOKujNWplzQlMbaV1j6hlh1JqviqZaFHUfjvq2bqpnKHJ
DMXC5SGZWgFo9yi75R+dg0HdYwl85hldWdMxwsJNcaJfxB9naJp1kQeslsebsuu8TEkOzWR6WVMK
wHAEVuWi37FfMkDaAUNm7A5BFw+unYWtKoKs2tUwA2Pqiq0BbdPgbJdJKmrqaV14lhljzMAanXxY
c5HZ2o1CN1Q4s5Up2jL1Ofodq+9/rUPNQiwAeGBoRZIQgHz3fjbEOHvVDpXVYQMLWiimGwLkvzYw
tIPAs4pocIbJlPM+W1gif/w/0q6rSW6b2f4iVpEE4yvThA2zQRu0LyxFRjDnX38P1tceCksP/Eku
vU2ZvQ00Go0O5yjwwugFbBDDxMg1kcVh021Yy+F3qKNYfL1SjfNW6twnXQ2WcC8pb5X522TfEhEF
kUAzHmEn0qzBjHI87q3lrVXLYIhfayv0BOu3bXYgADJtVFctfiZ16JuG2CiYecV1uNP36al50b53
x79aN8HlKt1FgmfrdlwCyuS/RXKW3hp634YqXguja+yqu3FXAMHKY30T7fV0nD2gMdzokiN68Yk0
5UyfEMUqmxzVGCvqT5ix+cTmVQXna/NGWanGWbyhVfOcWghA0vq1C2/q2zH8OSelE4LmIvwh2DrW
fvHhcb4Sxpk+QQFL1RnqPvyGk/TPRFaCLLpSwtLpmxcZUAyFLrs0E3mq7cSaATR+YtkGUfkompSa
3BURBHfBErDhL/aQ1f3JjfcszyHqFt0+CGdx3DU2q6XUhAo2Tqu/xP2P2HalPhecg+2NO8vgrrDW
rIzYogYyEMXnfjlW1qfY8MokdSfpAeSkzuWtE2nETHUVmQM0otCmqKZeWH2NDA09WMVrEor6F0RS
2O8rKWk7WHFiIAcwZi/JhJCtuk0UEUD09qk6Lxx3quY4rPseeAteBGYJ1qJvZv7lxdpuVwAnLbEt
UMnrJhcsxXYHtrQCkSEbbaSYTWvBMr0DK7k/7gsRc/Dmoq2EccZGaWZLADlBTIHG5HZUvKEOgMsl
8BMiKZy5oXOmBKEvbq1R/aSQN4K+1kSQutt+c6404YxMT8CLNsVgQIg1VJ/xGtyXdRXE4VsVa/ty
cOKXaUqIq8f2l8sbxpzcB7+0EszZXSY3oyZ1UC4pZmehYEQ1Ja8AhUbvG6YIxWHz2QDqVVMH1A66
NDmPq/dlnCg2cw677pAH3X5EtlUW95RsKQW+HRvfsnRg8nIXvpJW5mQnFB1I9wU65cnVfFuBrCly
ur3mmLv6rryzrqofBA2VAlvZvC91cFiDqBKNqIQfvA5zzdTBxMqya8CimX+yEm6quNXVGISgjsnf
ZOQQY19YN9462iDPNgzVBjXwB7L3sAWTqa6zOmuGlKUemC90B5j86JrNWGBmJXPy3fJ42Xa2DsZa
Jnf8TAMjmV2RIq5ajpldu73qzoiJLwvZTAOtpXDHL4610MhbBD1K77AGqGkfy07TOcBFYDHjfJ0e
x9A1PwuJ57aeEmvB3Jk0FhJJOmuZoz/JN4wy+7Vbl27lywG9Vl8XHzS7vn0nhIJnHpI/kWux3ImM
6l4u0euberkNwB8b6RjtTgLmSPHwH9oN2OJdEsbdCHo/61a+oNTS+vngJPsauR/l9q9YvL8TpyY2
Hd1aO84FjAapALuAcGS2UjdDwRxhK80xoKM4Sv2N0psJpR4JiAyXrUhkqlz4FSpxFllIinjmElT5
TYU+z0ZwGjYjrbVqnNfJgAzfVQwRsvVHv18c1qsXHZrn9pOMTL75WZTm2cytrwTy0+BKiqYlycJa
5j04JhkPfLUvv00uvctx24rKS5sexgaWgwaGNhAWcjsnN6EsTTrqpdJ4pSVfDRFc9qY68NXA0rQY
Byg/TW/RhLQjU4c1g7Nk5ILMeueAcdTPTqJq7JZBGJiN1WUTPaoynyfounyIjCoGC3QejNqdTtE0
Kiijby3YWgR3tuiUhQA3xm03aA+RdqeJ8lLbC6bij0ebrWV/IOWW51xLI/09xWifGJ1dfiolhwIM
x08ec7cWNbRvKrSSx/l7Nf6bbEG2rhJynYqYIzdzpgCN/UchztUXdVnTukEzIzpRAKZfvTJU+OhI
Huyn8nrZkYfpfiydeM+wFUREJsLV5Nw9HWW1lRj8vUZ3FU4TvdH96meboMGdVeJEVT/RYnJuXtEn
2wRXPK61Zm9JD0YvCik3LXy1mJz5SZOUl5qFigJr2JTdGe0GIHxWD9o3Beg2xeSErqhbadMFrjeQ
8xGtQamddWgSNW5mN9wVQfyYdk4N6jyku+/RwCaaERDuGufYY6OU0RaFfB9zGjrAVGIP0fIzIyyw
PVFdeCsiWKvHeXg6Kl1mlEgkRQ2wjJPPtWYD9+BUtsvu8nUlUovPJ6mkB7QJnSKoxYYfGSR+5Gtg
RlC95knUiiowRf7NNmRTVskadi1UdiFRnCEVkets2yKYsi3jnd6TWzhgT0+4gFvGI9cfltkIENMF
UZjvLy+bQAzfPFmogEWlFDUCbcTFu6BSqHWBZMsCMdvr9Y82fNskrfQS5SRoM5h5jNC687PReris
yrapnWVwvjaXjDhL2JjBWBGnya/DxnLi5ps0HC7LYeeDDwBBW/L3zvBDzKEFvlWLIgkmVa1bdhOG
eimwc+LS70Ov7wkehNQILsvcrEGwhwoACfCfxpfpjTTuIr1DKMGGscoIVd3wcx5QN3EHX/YwYXSf
7mUnOYnwgrY37iyXcxZyXJlaOGFRQ/tRQkfbaIpG6ZiD+7icZwmcoY+hPk5KzdI4cEeA49d+Mgg3
A1SUjD1Uuu+ONboEUE81BQGuYE11vlRflt2o9wYegPE7BFL9Vr7FnvHZfOqQGrnWXfDSP2UgrN+L
nrzblvq3yjqfYOzMPk+1CoUrQ8vupWz6RMbYbfU8cfuhcy9bzuYBtyzA9AJ13TL5vpws7MxMkRBS
WeSeSj9j8qlPRAg9m0ayksF+X2XixjGMcK6RwZKKwa1aFSTPr5e12Pbutg7IKMWwUZzgrKRIGUJ+
iktL3aV3IzCOcdQCRBqzh0bbQNTlvdk5Ajl/i+PfCcUUyoUmI05MD8m+OdlXy4tFnHJ00JWfY3of
SHeFkBhuOxZYSeUygUpXAnt31jEr+xp9mdA70t5IbueYM4ZFwHIgrHpv2uFKHucxpZDGeq4goKrK
0wKuEu0mmV96lNgFm8c258MRX8nhgtRoVvNIZhRWcwMqEcOtThIKqLHH6I+dwcX5DnABRU4dyE4k
xKnedDAr6Zx1pjXaJHoLtf1xSXy51a5mI3StLHqo7BkPmeanQFumzSVt2YlcnYa+SRdViZjtJE51
HaG7OfYStwJcyOJ3/4E9YvOEr/Rju7ySlw1ZHWsT7qMh1q+VvH2brc5fdEtw7W3mqTF1bAIWRzdA
VcFZpyEr2TTqee6ZmFNBtw0wh8fPEvCU5/3vjC+tRXGGWcQW5ttCM/PiZAi62GgdYhEXiUJBU8aW
41rL4QwzDadU0xKTelPsZ/pdLT9ctoUtw19/nzO9BfgYcquguU617zTzKu92Gko7unofykHS+znS
qZcFbrqQtUTO+IYxiZLchET5OHiKB6g7z/D0G8PREN6HvmijRAvI2Z6R14o9U8CWp40/k9tsFPmO
LeNe68M9jxJZGzqpQhPwkvVHGs37LtK+LsT4/IfrxsU5VtyVqlQBWQpx44767RMBfMBJ2WH2HPZt
IPARpQZEmjHbWR3bZRmXfgC9rkct9VlNm6NhtkGl2wKLEOwQ/yzKzZjifjaoVxrVdVj1jqoSwbtZ
oAn/GCoUO6NlHTI406eI3ErZzkbh4PIGiWSov65WXdeknrUR+NGasW+WHwC52+VU1D8iWizOH4xD
Pdd2j9eqUT2HxrOt/cZo18qaTc4faEbRaXnWY/Zf+9YmBBRqgmhatEzs95VR9aRrl4ji+FfA2cbl
k5eOJso6bt2nayW4M2/HxiCHtQXmRvsokee6+Rkpz4olu1nTCHZd5M5M7vhTa7LVCLB8cGfJXtlL
t2PqLA/2Tf5QBhj5PCWl92d2xvmBhs5EmeIOiJbzqU8zp02f7F7kbES7xB39XCmJbS5I18UjmnQV
NSDh4JtwBeo83VNSe0NoOBYQL9WluIrD8GpWgCGVj7t4LgKqzYfLOgus3mKNGCujSYnVwIfraGmT
b9riizmK9BUJ4CKHIouXQqtweFmnruQYLqC4wIqundAM7hZvoyPK84sEct7C6iuta6sh88rlOMk3
kQjITLCBFucn7DTpKNXhVEcy3LTp7Myacaejs/ryxojEMDVXGwPqdeA3Mt89AOaIvJTjroxFeyOS
wX5fyWjUQTazBiesPaLptsEw14Gi4UX9TN7AgZ0dpB0N5heRIxQdbItzIrKatFHVQSzGJxkJ8TwC
wctNrkdv9qpjoTn/IRm/+eBfeS6L8yZRWvVhmGJ4Vz9hBud5uDYDJM6PKJn48iN4o+8VX72Kn0Q5
FKYL/yBYi+V8ip0OGFGuMmTnpRs5sjxtucvrL5T8TspwLYdzK53WDJFVpnDM4yMNJ6ctT3Mvuog3
X+JgY9dRdQIXz4eBkcKItcTQmMH49Ms7+UigfpaeGDR2LyNDfvkIbFY/1+K4xVMoXiRUgXPCnh2U
Pd0NMMr+kB5F/QDbPuOsF7d6mdlquNoaUBnOgUmeFCq4+9kf+tEK/v6+wmebpHCJ8PCccm+Zr1RA
TdvkOhs/EeN21B+IKnId//JaO4vjfC5wUbOkJwpc1H3nsZAW9f82SB+AJiacO9mOCM6yOHfbLVkW
VQmAX0vlU1l4xDwW1eT00qmTJlFEsH2YzrI41xuNilagTAjeAY9hpbduku2qr/R1DoygPIEhpnDL
vX34LeqDsx0qPO5QmtgWWfKJ0ZaxqknsRsdkpzlyoHqxHwW/U2BYi+PccpnGel2oI1y/au6bukWp
f/QvH61tz39eSc4F63RU8VaERlH+EhrXRP3UimC1RTbPOVxDGlq7UrXc6+2XWr8dKXXq4jSW+0I9
VkIqDpFpcK4CLFYFxmwJBUYHMrikBChbDaOozMH5DyxTzKgvnWfOX8RmFUnANQA+CDLy1jOwXT6b
SMYDcugtCoyHy3u1CWOP5L/GOudV2eKLDrIyqOqAChcC4WiP57ZHfbrLX6SbNHWRlMQwm5N55l2/
J07v06/KSdSluumIbaD2E0O3bWSAOH3rhI5alsI/ajvADuwlX9lJO21vC5EJN2ODlST+yQo/2Za1
AV2lKG6dpjIPk2q484JK5UjQ0afLj9LcH0hbPvSz6rV9emVb1t3ci6agtk7I+g/hfCjeUkY1M5SU
ONpJw89leFDp4fLGikRwrtO080yF+wSeiHpvV486qPSI4OLZTGav1eBcptxJchh1yKEUiRPuYpfe
l8CxrF9HD0BRO+BP70VV7a27dC2RD1yVCrybGt7RUwzaFqu6r4ZEMLWyLQJAiMBpJ/qHxshMmaa6
IDme0t2hTp/aSfD9LWdiy+fvc86ERqDeoxnMXSpOdX43oLMYPDSOgvvlsgWIFOHOlUzDdI5tCJqW
l0q6G0SIkez//9VPoXVUtgzTUGXM1fDoF51dllY/4DTV3XUi7TN6ZSfE69VnJX4cTNsBMrjgjv7o
9X+VyB0bai1UCzM8b6PpbZ6PGchki2uAY3gNAMCHb5eXbyMe/VUad4LavAbIUCMzP1ygWJN7077Z
65iVLh8LV1S52zhLv0rjzlJCRpuWaDNHu4al4zSxppfiisUB46saUEwzi3A4P9rHrxK5s5TqU21p
Y4O4sdk36egosWi/NhwuRGBKD/8sWVZ4LNhFzoZayRG/Mb4FzBjt6DsP9OQaQbMzD6KsuFAep5It
RaBF1wo8VE7arjmQfQgcKvC/XmuQd2+K3kVCecwJr964fTwtYZ8PMI1XhmRa7/oyAFbP/E7nnU6O
9N1qBWdgc9dWS8oFV4QMrUGA1eMN8q3cHnvhYBgztA/HeiWAC606LZrRNY5jjT37Kbuanz/Gnpw6
QwPK8G4HKF9VlLHeeD//aiecT4zkRUuHCCGPBmxW3IqnCu/nJXTlx85P9/OVXryDlaGS1wuc5Mdr
8lfJnJOcZkzIEKNDBKA9A5PTARV2SkSDP5eFqPwLLU9UWwq1vvCsTNvjieFHcX5MySC4WTYiKSiD
aTRMFmHeQ+V7OSzksVMV1Fye1NogQn/ru+hgL+NeaqnfVeE9mmX8PFIBINw+XnaWm1a5ksxtoFla
Q9n1eEy3YxJMYfLZUvL7yyI2F9GQVQUt/eCV57v5dRPjpNMSo1xdXI1qoJlfdPJyWcTHqxnrtxLB
na1cKkiT5RP1aNG4Q/JUt8BSBElHs3y+LGj7bjFM2TLRKopLlLvJ5KIKrSjF+wXdlc215KDfByAx
+exMaGWvdsJkx+b+rORxd1lmLFNodiqO1qH3VT8PmpfixfAYxLm2Rw+O2wmHxD9O2bHFPKvIXWiF
ItEeZF14omF+JYnDYG7r45ypQB+R/RRs4IDING/RpX2vk2n/h+vLXQQtEApTM8XdnR5IkPdO/Fhd
IU1xXfha50SPorTwtm2edWW/r+6BeBgrqtgWRQomc8cid6YI+Bj0+Q+14uxTyTDqVbfYRZYqYNRq
0x5G885xUexEobZIJ+4e0M04BNOEjLnqjvZ+ZmTAxDdlGqC2KJr+FInivMe81PhnW7i29a/z4scy
cfJI4KE2o9WVOXKO3hqVsTHzlr4jMmVIsXR+vG+EWBMCVfj+nixPu2psmsLLzOGYpMgn1mMQLUpw
2RTYTn+4pE2T2LphqbZicQYXUdrIRQ5LQB3bQY9BkSheZB+KVNDHsO2oVoI4k8vaPBon471s5bCO
E8kHUulz78keA8EUJbSZTV1Si7M5q9VnQB6jEySWRrcPf9Rd4UxT5s967/aF6FredIor3TizK4zO
6CYD0uT6ObFORMRnJtKGM7leR9ooMy1kL1Pb7dDm1cjWc1Uq92meOVGsia5/5sQvrB5ve3rdAKKH
4Zq1PgHddIp2W0/zBt8K5iuMZeneZRvcjtrO62dzl5jamKqJbCKLFJVAuVb2TegmIEEMPdNnITCm
uZ/i46z4QskiTbnrbJ47MwHjGYYKj92h3aWxo33qX+WAAIcbQ0z562VN34E4Lq0sd5eZWTEZlYLr
xDwVdwqcbowWGNB5A3hZeh/jVvCuGYPmVt33iv9YAE4rEfEBC448z1ZYykM7jFaKxG1XO2F+CBfF
nYG5RgV3p0gO51pyXdOssUMsnmoPMzkOUeWoUe8QUbF60yGvrIfzLGMT632j0NzLD0i07Lr3p7XY
IW+/0VZyOJ/SdBOdjAJ7Zz8yfszyxvAYR1OLSRJkqMVJRoFX4RHJmiQqG4UlxaR9jrTBAfmD/QBc
iC9f/gvVxPYhtJC4VQw0z2Ek7NfQo84GZbAbiHuf40WOorxniLEysHcd4NZ53Y/6Zd7Nu8snYlPJ
lVT2+yrgURu76AD8D0fd3NjqvooPl7+/fe+sBHBW2DUSzUu1Y6EO8EBd5lTUQ3JgsyTmQTRLsumo
8XJCKovIqD9yjswkw9jpNYTZMhoDr40JwNxAyE4xREuF3Y7bS3cWxvkuJcmzOpvhNbuAwftO+6Jz
0q/d8S8wGXAOoztDQJUjEsnZCOa4MMSqo35bRHfdfCqEgPQiAZw5YDgXmMVJiFSj7dDbGPx8zdeG
OrKCCW/iorT1Qr8K4VDYX/3BKa92jTMR1bTNPM1QL16+Dd8GUKGlj9Z3C1cBENpyv7Qc0ZgY++Al
gZzHUlHv6UzWwqPJhVMsX2Xjq9WpzmXLFwnh3JVdV0Sb24h6RVMival6FEAKgIwXHDCRGC72UQCJ
ZkRsx+gCxBi1cWfza0ZK97Iy70hgl5aMD4FioiY07lAsdmU32c++fUX20f08Olrl9MHilwF6ocgd
Ovx3za7fh18u/wECNfkpJMuuixmzTbmHRnEnmjBWzdLTojznthTTlImBzoUP07LtBGrckllim7fO
hCySnR8lEd/a5r2MfMH/C+GjOyvX4P9rJL/Djjp02s/z4qmFk0ilwAJFgjhvaJAE9EIyEoBdcm23
N5kCAAVUd8ZKYBz/cnWdNeI8YTjoJB8G1uwE49ATeA5Gox17vYRctNseJlB3o2/WJbo4dhVsGZ+Z
poD+1celgmHc/z9xduSHulumDtm902G+VBhaNAUhumhpOT9pRvNQgjaHerY0O0N/pzZTII2pO5SF
YBNF+rHfVxf0kGW9hGI1rjT0Gw8xJkARNVbh/047jSTPyig5lxjXtpZgNhI1BKP0aFT76iBCkdu8
nG1FwVvXtFSDJ08Ol9yw4hQ9jKTaL8bXOb21rJsFeKfDz8u+YttZrSRxPjHOVSkFsnHmNa/qbQo8
Pj2IHiSn3017yW1fQcngKa51ivfTUwSzvCx9c8NWwjlPGSaG1dYja7C1nvL+Vm1fF9F84QYgCnbr
LIPnUZYo8AZDtcagveLor8AcxGFLdtNDBmSSGA08soPC1o2I70Swgfx4RzGqVYzxeDwoZMNhU4yK
NDhK/trNBdB1RHnHzVBkpSPnVIZ4SjK1RGl9mWa3TWp/tuzd5a1SRRqxyGR1uKqhzmKtQrtfDiBR
NOw8sIxqojnGdwArBwyf2nQ7n3GVhi5Ddp48LPmd+dwgsSvi9BXpy7kUaYEHNSmSDPr0omFg2JpE
FSeBZfIAi3NEzaq3cSza5UZKgiZ5mQZBgLpd/VztGudH1D6zo0Z77wHpDsXgqH50rPYmsFlHr7rt
dtJB1HYi2kP2+2oP4wkNEq1dwK10ce4igPV1s7wJl8G3TbJbrF6gomifOOeCaG5JhoywanygylfZ
79U+V0vIOZCSZmnRyDBKHaNwqlt49ZNxGNzoDrCAbnISyRPow/fSGGNthHaPHbMKTfPneljcWKIi
aBCRFC4Wyc1BzQeCkLuYY8dCl2v9cvksbwvQdLycdRX40tw9qdetiYoZQrc0j6+GfLnpyBBcFrEB
pcHc7lkGZ9xgQCVzQfH8yp7tPfMG7IEk3aYBw0cwb+x7kFwgF5E8CoGPmbP7EH6vJHNGvlhShkcs
jm7l9ajAwybc7EY+MHx56U5UBNnoDP1VT87Eq0xrtaFgGZ3EIUHmp0H+0h0ZRXRxY4h6j9jHPqqG
AhIKnejS4dNhBIQRSURwX/7lgwEy+wLKAyA0WQfzRrpnHXOMRL0rA1kgetsfniVzJjNMS7JgbAhp
3eyw0FdJOcaAF7tsM8wkLmnHmYym0TqNF5ilXF6Z+k2dAgqz8sxsEcgR6cIZyEBRS25k1BEG5a4M
38zFleJvf6YKZxWqplOrX+CXKvLdqAsQDB0ygLnnke7/mSDeAUo0aqoMIW8LOFTrqMufUlRShejw
7HL/963R+GK+NoyxXI1owGh9eHKXIOUW7hnrXooznIu5BkTyOBeYaVLcKBJ6aJZTB4qDIshucoBY
7TufNbVEJ2E3BtvzSwpyEVQZmoYtlfC5I7nqzUMvnyz03zf0eVoG9/KWXT7EwEXFn7K6hAHdJ0kq
a12X0FwboRYeJ/NRyd/iSsJc4VLfJBIGli7LvGzyGt9vvaBVoaoY+3A8pwGJUCLRjKsiG/aXxWxf
LH97CU3mvEQXFg2aS5BGH9pDNOyNTjAbKfo+5yGyZTbRcAGzUOPIKa29kn77MwU41yAbTV1oKevJ
UXZ2/Ujt+8vf/5fr4rxCnGMoCknNDRsefD4yLEHrEB3qA0NAyMXddcxmL9k05xtkPZUXNUfStXmn
3GUXcBwgwASeWbUT8sQKTtB7n87KrKWoXlpZhjQG8gBmkKv81L2wE6sGkdvtskc2YSjmXvyXKPqf
FX1f8ZVcwBnrUU2qAoCvGaOL9dJTsjOuJ1faWQGKHYGQV/vyPYVWv18PMDrjw3jOYCSjDnoD9TRU
FODJ/kQeBcYi2MD3Ks9KtXnQc/CTIwsQH6wd8Zb94CBiPzbwuf+hGVMkjR2+lTS5KQqVSEgb6s7w
PguyIAMAVmjETdVOhDK5ZS2AatE0oKTarB/oV2FL2eeJxuaDJnun9M/dcNcUt+142wpRtrdcny5r
AFTRGMwCT5w5qINu2SqiClt/MFHXC5MvafJ8eacEMviMq5LIQ9ymCHYN5ZjWk4OuBFnEq7bBhQPi
qrMiPOoTRhbM1AhVNjOjBJJDPHqUbpWrqH5nka8P8a3sIaV9BSZ06kwCLEGRhpzNm2pdNraGgCYM
las5bO6bQdnXkyhtsuXg1zpyd+NIUV8jVsKa+Q5JtM8MgRqbhdG1AM7IKbL/mcVaO9gIdB+58cn4
1OhoXpW9yp1lZ8DY5Mtl4xDpxF2K6WxUssSmyDPzarFuqaiQt1k21FkxFBMtpvYBzUrKC6KQFntT
6452/AtLRGqBeoc26kMW/O+jfbBDRcHjUVMV1eJTI0YWA6VCwVOgMQ7VcqpE+eKN6ZxfBXC3/NjL
3WBY8A1SGKDb3a9voqceDKe6n1whexegr8S3UOetg9EjuDrBT/H18pZteqeViuz3lSvMNHPQtBLj
fiqdHTU7kOZxADLZiCedfrwsavNgrURxAQGtpUnrSygbSnc1MKtG9PtWmQidSySFDwXUuA7bCYkf
vbqRjJPcvtqZIDYTrBmfGyGFjGnZFCcLgGtOosEr1a96+zTS2ulFcz6bR+q8aDxGBtGjWAFKFvWI
XvipCbRec5R+J6m6snOTc3lxE8lJ3cPOqR7tKgnTsrQW2JlgW0zO3RVNT6pY7lEaKYg7Rj9H5fso
f79sYKK1Yr+vbLkPzaUDoTO2vr5v2se6+3T5+9sudbUZnH8zaSUrRcOeToyskOWGla/G9+S6vQZZ
4VV+I+rr3V40XbFZdUQBUu+vCqm0zqykxNupHx606k2XfMv6nUqSrpxlcA4AbevEKCMwPFjyZ1CQ
OAqYlwz6vw8rMUd3lsKf/XAIcyvHjG8j14ekzG6s0hCcStFi8QdfzkkalzBiq81BlGU6mjF5wyyc
5GHf4d8aK1X4uSjazihYhYQFJ6MvORhlOIEda0BfwggCucZnBAzFTveSZ/tOJFygo8bFknYdWeZs
4hShzd2tlK+6jRi2ePgtM/9ns3iC4Ka1lahYoCGD3UAjnFfujDuAXWNOKcifRM+p7VN7lsZ5hlFO
LLvPQXIaJq6kLU6viNoUNgcn1lvGOQZQK9p6H1Ysdw6FrpMjG/RC79SNKCMr2h/2+8oDkdzMVZS/
kMyRf5rdVdU/gd9BsDvsqFyyP84p5DQGNtgML2fcKN9QU/d12aGop0jPk4uGC6/50rlYzNvuRpSt
F2nHu4pJaeyWJbrBv+QYGbD45N4ZhlmgoUgM5yvUUkccGWERlU4NQhtT8obh94q5v7yQIjGcvzDz
SbeopGL0Tr0fu8+q7uuJoL1aYNo8TXARZTmIlWK8Ya3mRe/swxxK7mUt2G5fsAaeIngMlTRuZoQ7
U/I0hffZNPt6gf76YXAuC/qXy++fc8oTA2fzFOsjA0EJ34wj83qxh3kqz/zJILvFj3TR2nFuocnp
MCgdFMvyfW5+Hocff6gP5xSSQprkGt3nHjn9Rc4b+dnO+sRgJY2rKCACWxBcGzwXcAWw687KkAs1
C7V35aIEW0iiLMc4UmnQ5W3lxwtdvGmOY3fS6z+1E85rjFo+TL0CBLGYXk9678hj5MTmXimDy8u6
faosQ0UGAixYPESt1lrJpFMUidL6pp4rR9b90fp0Wcb2Up5lcOGqsdS0sfUEr6ZKfbSHBDnsxM9K
7crMrGMS9Vdhh6ukmv9QNc4iTTohM1DjFulazzKuy8hTwt/ySWfNOJvsTEUy6QJ48CZP3SV6DkdQ
9s2izCz7Qz/6jLMUtoerW2qI6kZLWtwg1luD5lv5B+soXh6sRwUEtMsPKmpt334vneVxtme0s6lJ
BpJ7mjZ7if04t9mnGQbvy5pwZJdFQJd04+6oztYm0qhM1o4ErTs+6Q/GNZuDywK98y7bocjWuYsq
G6WJJISlBzrpoJPa1+skyObf6uvRlfP6cTdVM2RGssgROjTK/GFoOrdTk2MF86hmcmWb4SfAYF/L
SeJLJSCHJeVBtkGikIcHe8o/gZx2N5q/wY+IgB6tkARzqEA7kHndbZLPFSv7LSfQ7frtDeqzIOyZ
QA5rXWXA2BOFvsz0P2zsSiC3CF2oD+HI0nLdlLkREFHzNt790X7yef2sp+oIJGXccIsvaW+1vjcT
QXF5s0drtZd8Dr81Orm1B4QExltz3QJt5pWRi5eu5Kqnmrjm/QSs30yI2CwwVT6Rb9m2MdkMhKVs
vmk0Aj3nm5J8+7Pl4/0jsXJ1lqBaSK+Syu3awevj+M/O3HuNZOW7pgqlw7pC6r6tE1ftugAY4ns9
nH7H16sAviBEQ6c5D1rTy/FSp8uI27r61EbHRQuIKIu0uSVnEXwWSTaTOI5CNG+QsTiQLNoN07yT
klFwpTDn+vHc/KMJn0DSJJUAcAg52XLqXS36UVPZt8d7pXi6vPvbudmVPtytTDVdzmcVYXsXWDvF
q3eEOtb1CHitLKhfVNEjdWv+WF+J46ytRxVkaeQYgQbGtT7L0sO8jKD/fpPRXWZi4rp9yHSBf9h2
QTrKOJjGgWVwdwu6bSIlKhHb9PZt2X9KVUEGQ/R9zqdSxeyqicFboPDrmBj8VEQjkZslRDTU/KMC
50VHFVTQMwmRvDgy9ES6Z1d/dt2AhswHMYWX7kSNeCKRfL7EGJoyoi0KHaNbHPrnfpcc0W77jU0Q
Djv2UDX8y5a4fbD+0ZFPkuipZkiyAYFE/1YrlZMOQFGXRHiG79W0jwfrLIaz95AAUm4egcDEkgrp
d8tt/dLXTwzapXTD79XPDtUqUFI8hUELBPfSU3w04O60WwNwL8WNqD1r+5yf/xzuPNQJWTqTJW1m
jHT3lrPIpdOG9xLQYC8vr3BDmRmvXHBBtbocBjycWF8/fWCPwWkPKI+fE8Y9GBuWLWir/xfXctaN
7fhKYovBrl5LIHHedd4MIoDEtw7qHUzIB3/Jn51yjYtWc0PJ87hGA1CuR6kjN0q+N9SKCNzyBtci
C6DOOnHOJBumsdVa5JJnNwEcZoZ6z3Q1fya70WtuqyOe1DtRT6fIRDj/0kXqaJiSiurZRAEJAbaM
U2+oiD3MBphwTaF9v2wpooPIORtiTmMVm0gt10ria3L82JcMA2AQvWe2r4J/lpJPs1RLnBDWQeCV
ehQ5Swm4MjDf+fU4++1Y36rj5Df1tDPzCjnGUeC0/+U4nCNhzjjlNE/tMcJGyrtn+qw+kz1j1+n8
YQYTF0767vdO+lkgZ6DpPFWDRBEJm8MulUOfhNeycqtJicBEt6+jsxzOQtVenVDrx4XeS/aBzmje
yURzptsW8o8IPuJuzZpKJZtFoiWaw/S3rvn91NX57cAH3VLRyTKGQNkWNdd6kBxZd0njM7bW90vP
vWz32+fsrBV3M8hpEVN5xAVUZ503dbE7ptlN3dZupbUCZyVaQM7rm2m7dHaBLNko75QwiMzMyRZR
qLVpCEQlpgL2KiLztbsZmCRSXSGEZDBfoD4E2Wb+tQW6THUL6ihPP/wOWDC840okd8eUi7VUgFRC
KKSiNVb/VJa3jRyE4UPc5K5i/wAJRqQA6Si+7kPBgRZpy53nqVFInw6YuC5i2UVVdDdXlX/ZQDZ3
baUdd4KRwW9r3DCF106+3JWOpXqLKiJX2r41V1K48yt11iiVJgIUxkqIEZb/I+3LeuPGma5/kQCt
FHkrqXe399hxboTESbTvu379d5j5kJYZTfOdPMAM5mKALhdVVSzWco6XnPVDg1KIvg88aT7OLe2P
dGghTbhc6rHEIxPUc158U0aOtc0eqKceCAe4AyWWnIZZdobC5ZKlZGZzC3Dsjja3fU7cJk2Pfior
lkmsQcS4VxsFRF+WjdFfYt/QNHOzrpXMRaynAobFKXLA04QN04/pTWjXJKrAd/jLv4ir7f23Wdsw
d9oqu8AtQif+UXxr3/7GBi9ChciRj6jg6gYe0oAz2McthoFafWcOpiRASZUTPDnKR5uxCUUyIJRu
s33lAq3yNd9jxuVouMVdePQ3jSw3X/9oF90EF+57q1FiBdUOPfhZgxhqkkXEdeO7CBAcGFWxelYj
VBl5RPyiOc/jyXqMv4GAYQNY5yNq67NsRkMmUvDmJAwyVVPgzRV9Cu1j4J8HGcut7NgEF7bGDoVG
jq1fGOcyPE/m4brJcZf8M0Qw3TQAGQnudMFl5zKJNa3CqSUAaEpOvXmf6zckSpyp6R1ruNPN/8xq
gluEQzFwCCXQKAtnNgCqL7QpGpa5cgeSK4dpd/7wfl2p1UNbyBAOzWjyrlI4R4WibEn4vZperv/+
6qEtfl84NKx9kXrgG0zmLtgbe3qwdv8XYKv12+IiRwx0tJ+nmQCRHXj58NPNvG+d/lgceOhO/24/
e/FlRIA8K2QY11YQvTkKpebxJ3NQuCjsYkY83cRf2L28Bir5UlQIs2iqASdvAt9Zbo/eaAbbnErf
xqu34OIUhaha5ADBBiUUhrEnh6IGemNuwm1wLpiTRLgKsTN6+quu/EIkV3vxONbzIrZZPmGQn7xG
EdtH5edKlTXLZWcnRFTSWmFQNxp68qO5IZG/jagMuX59GHKhiBBUkzy3WUbx3qi95JZfg3m5aZ3Z
ZdvqU3RGhQq9hdiZXuMzUP9ArsUMR/ZClqkpBIwkLEntY9/Ww7Nnk5eAHa46yYW4GsdNgr02zWLE
EnEubQLaq3qA5WNGtiTHrLhr/qo/uhAhHKQ9ZhTtPZRLOGaQdmIbXoSVQy+tRybQ1GN5H0z14sx+
omaFXTOkLf+IabEAEe7VvQyWhQfQP24N8yJGsO+6nuJ6zBFg47J0kgmBgn5u68EdB8Xxx6fceroe
cNc/0EWeYOpFoRWB2gMldLbqPVOoR1p/Z9eTd13MuqldxAgfiZpxDFMzABFKKgCKHALzrwbAFwcn
GPOcBqhPhjADclbBoQ0Q0uALTyrNp/pF9xBfv1/X6F+ukItKwlUYmr1RzREMgp61bXCaT5E7HjmP
Ni5Hj7rXpfG//ppZCPdiF3U06k0k5lP+vciPI3DWg/61Ij+nQsYdIjH0X8ASiwjbWWHs53wj1Cah
Wyv+YbCLo2/pN6yiXkRAOjxU55n4kpt/vbJ0+YAiblUDwrSI8fPU4cfJpvjEbrVHPm1abaOtdt+d
ZG+C9RkfdHSpreGZr4vXsq8PhlYSHKpyir7yZcTQC86VAaIIbYPZv3Py7fpHXPW1hTzhSq4x3zrU
GjapMuVVS4EC3RzkLMMyIeKdDGYjKy5QLzO7xzB9yMlnlkshrlej1EITIUqNBceanNAbCl7CZ9Qd
neZctg5QA+/bTXMw96XLPHbD/g9kvDL1hHilUNC9kxigM2CGO45F5QxDvbfjaPO/fSohXhGSd3mH
CSZvSPZR1zuFvy2IpJIrU0WIWOi4ZtMUoxwYqfsWysz78q8QT4EF8NvEhSCVGonGwgxRMXihO7ad
X3vkucYxdsgJXNeSILWKgbSUJkQpQjuSDRbywRII8gb284Ojccq9wu332m4ComT/EG8Cz36+/rFk
jiyiSRmkrDGn/Otu/rWqf+e/tfsSr24+COMDYEo248M//x/h+HKsIljo1JplpA+ASCbJU1uck3x2
ss5yGkATXVdNYiNMCBlTY7AYcxpIB3Td6eLIbfxjl7z9b0KEkAG0i3C2Q4LiMJl3WZK6XWMcg0aG
wbyaAywOTQgana0mSlIgddeycjcOgxeZEliS9Tt5IUKIDpbv+40xoqccHgAbsgG46Xl87N3B4+gJ
9eBcPzeZFQhBok8TozcjWEFXIXNnB7v/Ug6fJinkhuzghEDBgOQe+zEeq72yHcEM2Z3D7fQGNj5P
ewjusRy4k3UFV9GjFp4s4n4mE5kCtcILKD6Mv9Bh2Xt+A5juTbVjeLYCFJxvG6sn+8gR3mVLpL9a
FH/6FzF1A2jyGjGFQNLkZJg7G6UMsOfdZoCVnHfWUXdiPM7/atLK+i1KbKeF5oy+BX+H+VjGLc/t
IAlOq+nU4vf5CN8inapsI9P9Hu/wVBlOYPzdKlFSOhiFOQWBvwP8wlm3fVdXZDNr65HjopcQOcyR
TpXFR4eCFDXHpDt0iulatvpXefdCPyF4oJabkbblk2og+CJuiiSq3pcbTqUNePW9dMBiPfW46CVE
EV1FAcwvAYxBv9CHHjJnT3OaH9Qbj9mNuo33nOSL11mv+/q/3DEXuUJoycqmHSizeBG0ACLos+YE
m1h1dIZFmPDUfmKeJpmhln1BIbwMcVx1BUfAjnLPzL922baWwRb/y4190UoILZGGpFTlROjBy3zf
HRMsWHDGevOgfMo+kWcTcPzpJgsBaik5ztUHzcJshMRkHiyiZ/ydy+G2+YgDxJXO+No67cZ3pgPA
QDzDab5J6e9k9iOElnFsBlaAG9GL4y9aE7q0/xoNz8Cqc/O0c1m3lyjK/exKKBNh6nLTGllgogw8
uOZxxnqRD2gV19gx0M9Mr7LIKbEZcf1+DFEn0AZsnkWA8o7eqekaRDafwj36mkZCZPFVjej+BLvk
EzF8LbBBPTPavds7QIV/kvX//+VO/22iRAgwFhBjQmIwbin1gRYuZsRdlBe7m/6snrqT/nj9g61f
thdxQnzpmNqV4eBjUDH+NINHmwWhc12C7HYTF62jtFNnf4ZG/XbecjholgE5yzrmm2EvJWdZtwhG
LaaC8k/9FQEW9w+b1ViNKW7ycattyy22roFO3sauv+83mNHaA0XDHhxZmXYd1MC6iBX8OwDnAdbJ
0ZSKD2C/xb8J1r2tbQ5ORt8z76hTO/q+uSf7Upq8yDQWPDxsrQAA91h1YsNpLFBl129n2RSORIZY
JMEaRtB3JgWegfpzoDfqNDpFJ4mR65b4+wjFgohfDgaN+SBCQU8gQ+5jSev/XzzrIkB05C5ktOSP
Q8tBqcc/Jke26Y/2g++Mt+FGahLrceMiTnDkKSZl+OstOri9x+fARxWRkANc6ze1O+z/CtriYoK6
4MlmkMV2pGV8hv627l29eauT3XVXlpkB//8L5yrZ3JsqRvS9KNCPPMkiBkL8IOOgXZ+jX6gipALz
COKCZkTyYd/NN9WXGVRwwS451KcaRWh97z/Gu1xKyC2zPyE3CGnZYGcLmWub9A7Rvhsy8CqZACFG
jNmQ+sWI1Dudt6xs3X5Q3evfZ/2FdjE5IRT0tGsrWuD70PBz5J/V/i3V3vxu3FwXIzEDESaGFGYQ
MAWFRGA9dPaN2R4tGRW8RBMRJCa0UkKaREPaW9yTGtvXir/Rq03R1/+bSRtCUMiCpm4MHfl83R/n
BCWcfjdnuXf9wP7lffn7w4hEvVlm66PCZ1ytu+wx37b75MjRe9lZvbfOxSHfTKd0E22VrX/2NzKw
fdnnEgJDFofoy8UAGsgwCZ7X59mK3Uy2m7Vq3MTQmaXqmM4XSY18kseNrqJQGZW7Kb6ppdFbJkCM
CUFcTCpDnV45xc+83xE/WYHT2hj2m10TcL0kdu1SkrusHt1CKyEm+GM/qg2vLtcJ5gqjyk3Lyen8
5+vmIVNNCAxhPerx2KCOOLXBpkzYqWik4Dqrt9FCEyE0KD2WHirOXOufe69HwwENnE+t4z/Zx2I7
vSav11Vab29c5Ik1Sm2qgirwcXI2Jg7YCUwZ++Sg3YKC1eUICtX+7+aCFhKFykPJumTKfX6Kzbc4
/WyGsofAujEQ29BU/uq2hAs97xRiTOxXHpvdtt+TI4AuntPTfFSAklq6QeLSW1kRcR3dgFyEcttZ
XrmdFcUjIJa9sqX73E+OdQwycbPyQiRImgGUc6Xa6k1zlyiGrLzI7e6Pl89CNj+QhWylBIEZ+Yfc
G+0irziD33Prf2eN8w7AYHSDtbf0IfLIoyI5atlJC75e5fU8kASPEt0s3bogrt3Ubjt/ltgot4hr
+gnePQylClJKsEX/gxRH3HlvHnhLMzzKKozcva6JElw8oBHmBXK4QwzCpGbX7+cjRwCVtdPXI8nF
WgQvb2uzmQugY3tqVDtUDc491SRWIfk24gO/1y2FAN8FwyJ9eDRmgEXMOgDBLGA8X/88qynAxfrE
t31usJTmCd7dxZw7FT1Zjb2nY+TEmiFJm2QqCTlA2hTxPLISb8biObHdjv7sZLMnqyJslAoIswnQ
foTgVNdWkmHAFJQOitfZL6q5Z6Hk/SQTIWiRdIPJQg5FmJhgirXUm2mIdkGQ/c33X2giREEjbCo9
4pC2rfWoTLNrJYeGyKCNV+14IUSIenTETo4yI1+q/PEutdUHoH55181LJoIf5yK4xR36+2lpIBu3
zJ3io03TJvvrIlbBw1Fj/v3VhTgGDOjarjhq0T/76s2n/hsK1Jto13jFgY//1i7KfoMznGQAhOv1
24VoIbZVA2pWfYsQGr3M22gfHXPVUUv0+vmwUHAX/ihkz2uZ/QkhrksxRN2iu4DCFa+M55jAc9ht
5VFsyvQYa8y2w36QtuZX85qFnkLEszO96THu/E9hdbrVHNTLNvph/AX0QTPnr1C7LvLEtw8toiHo
fdSXBvU8xdXGVmrgsTxLDGf1ulhIEcJFyvDxrAlEGPTMG3vFQ3/qUTzgY3KJ24HJpHbME586kIE8
rudtC8liFBm6ZhrAIuT173XhRI9AQXN8L3HD1IkpLn00mDeZxHS4Lf5xOS5kCiElimiakB7vSatv
I2cC7p5lZ5upHkInx6KVTQdJF0diqoYQXkxwF5p1ivASFK+6+ZoMlVMrleRWWb2/FloJAaZkBOhJ
NX87+DtdCb0UZc9szt26iSTpkiSUiUhyRqK0eF7OGGz0Y3eY9ZtSmyRRf72IC9gXlb/wDJMKflan
Klq/EybUFR2kftmm2JnYglW3FvAMZKUzHin+tIffssS3g5FFKs2yCFC3/bgdjHZf6ZgGTPFyZcpL
Yt/FbSexwH8x+4tIweFU2oBeh6POlOYGOzvlAWSTO2Aho04II/zKEWlzt5JIXf9uF6Gir01s7FpF
B2lWeirNnQ57/6s4cpEgeFYHzvqsCfHV0Ne+yW/4ptC81w/mm3GLZbIIDUQ+KYCNBmTy0oLaupdd
hAteNmiNbQHNGG4dPPblMQgfYxn+wb9ccxcZgpP5jW7WgCWAk72bD/yr+VgdVu/8J97Ii7ayS+5P
lQiwYtF+YRR5nKoKt2qJNAQTdDVq7fXnDkN77I7KsJz+NIqPIoRrNMuQxqkxJlR7Vu5opOyLXBaZ
/oy3H0UIvhwUrI103ccq+RSVTmNOGyXvTyOj7tBhYpnZkki4rhKj2IKyNdMQ8TbqPFP8tmtzD6QA
LHoOe0k4X/FertBvAX+gbSR5itcikJUYCvuZHW4NLTnmQfSVjdTVR3LQLXubGdV7qoSjo/jMm/3K
aTJzM5jV1+s+t24il79FiCR1rBujDjYdbxyAF1/uzNnah6lswHilLvBRZSF2kDGEe/WI+RwAuviC
aqKbHYaDfrL+87MCggxDtzVqWlgbE0yeqRiNyWwuyNxa5b4pn0kjiYN/3pQfRQgmT6JxBvc1vMrW
ybaMwn1ejZtZA1tsYT5c/zqrprjQRjD9cdQwwpSnGZDS8l0PFOQ50yXW/mfu9kEbERLDakMtBUYa
JmAOxpbv9CQHcxsfZWiUq0580UQEwiixFO8PZZN71lA7NvukhM9++ANUX044Dd71U1u16YUswdhq
u4xGFPTQzAf66qy4/ojdaluyKSk7N+GuqiMFiWc1wIl74xSnk2sO8Vajselgxu3YBsqpBVWGFf53
5LeP34ubzOIhOLAaZBZRn3uj/pI1hcPK7VTurh/g+scitmpT4P1qIqFI0kZN2diwCVO33Jwew6J2
ovqzrT+b3X+nfIM+pmGBQhfVEyoahmkPU2TbCIaGcROOP8rqRWUyXOFVN1rIEAzCsBMLy7OgHmp9
p21/lvKRa/61P+aAH7UQrCEbogTgAZDAN+Mad/5mPaan1OHEUNPeeutlG5grCe5HgYIZRDNVB4yl
AXL3adqErvFNvyeO8hDuw2P2et0aVsaQPsoSspYimuxM4/wy8YHgUWVhHUqPPeYO74OHAUM3MfeN
7qie6iie+Xhd+J/JNWSDOsDScBeD14yb6sLcw9ZWp7BG/aZm2zyK3Tw7KzMed/2nMt00o+xcV0PH
QpwQ24NpGHyaYn5t8J9ycrTZUzxIYvr69b+QIQR1tVWKImKgANd3mPn4PLicksa/N25nyxk3GOh6
kpVzV/LOD6coLlTWWtmWhIvsjnQ3/Co78EFRGzUdcx95sqkgySmKqxtB24EN2Uewj+fbPkvcLNwZ
eKZct4yVAYmPSglebY+RryRYu//FODeD6a75UZ9apzgUXvxFVqpe2R3/KE3wcBKVWcgClESB0AuH
y7fYFc7c1iGYkNCO2ibesINs2mndyy2DUptQqoNd76P1BzGos1lucqF80LcC9nXiWpjtbc8yG1nN
ahaihOKfrft+3bQczjv92Uw7pqheO+8KVdZ5XbeNi0qCQ8+Dqrbg4kKkLL4NE56rCvg/DI1+v24d
qyF/oY7gyH5n9H004+TSlB78QXmjsQyLRKaJ4McALzPzFtjAnt9/MqzdGL8qMrJSiRZ/jD+HaTYq
Sg84pu7YJp9z+bSbTIKQ/ysRC4vk11WPi2tUXPqmvtWbycNC2Y6DKTMvlsHy/ovj/jYBEb151vp5
7ixMS1hPw4YXexWgdUbPaBS6cqYqiV3/0QalZY6lySTDjkZ3Y4CZ2qynDdXnbVxur5ucxB4sftSL
q8oeAgO4f9iiNOvHHFA00UNneNdFrCZmFgfDIIhGxq+rZSGiGzG1EBI0zIz4rSxKxzDdOQwPLWa1
0liXCFvX5yKM//+FsFRpG5oQFdBBcegkteqC29thJpPE8XULvIgRAk8Z+ulsDyCbHy2sT8zqrZaR
/fVjW5nQ4sH7IkMIOh3Lqj7Kocr4XuzJbvYat6kczMWei9zlVNuBm39RLOn6wuojYSFXiEIzi6cw
MmHpLdE/h2XjmglIsK15O/XaTaXbDjYMHrVI9qaTfTkhMiVTqNupAktsbXC0FD5wKY85syT2wf/4
P3Lei3LilCXmK5tK04FLCvDQB7Nrv5ZWc8omrKWy5jUjmFOMy/9cOv7wHcW+pFrNozE0SM+Uaj4o
8/BkZ42kgCBxsV/IAAurV1OqZVUwRV5ELXce1UM9+PugrLw6K71+GL9dN83V8ERUG/10A/+KqVJD
hyrLdIyqpsXdNDzYCXGndmOATPx/kyMkS7pd08oukb40+aYdAHnyrjSPzX/vG+P7LLQRkqQQ7N3j
ZIDBiaZPLd129aGSkVGu3x4LGTyeLD/QGBY+sTBtOe3Ijm+RlSdgWgKPAc1DT7Z/JPs8QgyckoxV
cdQjKwKDvGWVpyQpvlZF4CZpkbnXP9Gq1y4UEwIhS7oiqxUYtzl90RLNmbpjMH2/LmM12C5kCIHQ
mtq8NGoEwhQoiLQGnJmM82r9eUNMjVlEBbCOuB3WDVXaGrh1Aes6uSqIoE3zdk4/R64GkCVwexV7
xf8h+07r6flFqpgppSYdOt9CWtljgyOlauKoYTLeKjnmCNXXhDGvJL1D++hxps1zW0TfCmKAI6sl
X4uYHtH1ltSH1i3n9zFYQmLlD3RogdiGnmgU3SnEfEVfY8Nm6kaEvV7/qOvPhIXygnP3gH8Fzjxy
93TGsDuelLH1GOVfde3IjH1NiWdW6TbDFqkT1PTlunCZnoLLj0lXagVDNzSjn03ei6JPZnGoM0WS
JqzG5YWOgtuTRO/S2B8iz88DJ+b0ZuxOoS+pdu4Dyadbd8TLpxOcvqK9zcYBGJ46c6PwZQ5c25ac
mkwEP9VFECPxrJtai7gSlCcV2FP+PSllUBGyLyP4Orp1Q1H2eDyk6n3e36aJBrKchza3N9ctQOp7
QpaDR9A89yqnMA2d1psLR/NyL9uBith0zHewVZ/UfeqatSReyvQTshyrjDsSFejTNPSWhij1Dxu1
8cZaVk5ej5m/zUEcIYtpUcxZQtHfTUG7+GaNjUSRNWPQVY0BtgYg4poquG+ZJF1cRsgSib5ryKfY
drVOUnRa02EpQvBSXW2qgeUczUDbg/gVyAYS91z7GLpOwJKh4WGHkb6PBq1Ow9TUKubs2vgxTysH
ZEZuW93oSSuxNpkgIQ4McTSpvg1YJMaOdfSY21+CwHLVRHJga5n7Uh/+zRYO2geW3wHzM/VmCmjy
+JbWXgMI0HbqHIAlu0b3OMlErmxlEX0pk6u+lNnjUTxFGCHU3qPGMV39R7ytv00aysh8bqHbz3in
6EA5LbbBHXu+7sWrFrL4gEK0KMCz9g8FQKNuyvhIK9klxS1AfC4stROiRAHYJl/jLB3kDL5C5G2K
6obfskPtFN60r77VMpOUaSTEB4UQEloEs09l2DsToHLMIfiL94huMJvaGDJBG0OwEl+JUcjVW3Dk
GAlzmBLjBkZ9/PqXWQ0PxMCWAmgLgcspZBJVpObGWGCmmoGUA4tGTjuaXlS1EjGriRsGxXXbpDqa
9uLMzBi2mtHamIgbgWMAZugDX/wlsVPus97RkLqVAYA5JXFDJlWcnumwa98l+AfrlojfQIZtX/nQ
oXpAI+1gntg9mFmvn+daJgElNZPYtm5RXfhoHSsaS52xuWdH/a6g3XmINdcq/P2cFS+9lr9cF7da
fF/KE9xaKQPgc2rARW42zQvWLcHZ5Fq3psPRBfXWYff/fegPBF4mMVREE0OzxJJXocYFaKlgjASw
f3NQ74tMdVUSbCSKrcXIpRwhFCs+wNpNIJJAMX+nnCbeyPDGV8V27I31BRjdrjvdYMUGI/cyquA1
3zYsQ8NnBN8P4LQ/hsq4CgcC9nlQ/rSvkfFSyBjZ1nzOoCohGiOapYsbUGUyhAWj2E4MIrTVYoz0
A/fK/3n9AFeVoKbKbIC0YihIcOzSKDO/SDECbZJTXLxPvcTy1n7f5EUF/Dy6q0wI6daAQQVS1LFn
wNS6vWn+uP73r33/5e8LET0ro2qIFBoBwLI6afjzq8AxFXruBsMpkZWTqvkx2MS7LlWmlfDpQ6UL
y6I2Ii8cTy041+vg+3UB3B/Fi8rE6I9t88YjnhwfbavrxnJK6jby8mw8USXfdIO+G7vOycAidF3U
amyAGVPTpKBYRzv9oyw7DBTWVX6MTTv/E+8DBkfzvomdxovui23y9BeLTkRfChSCUUf6eKRdHwEe
AI81vtwxvuql856+zOhV6/v0DJYSiZJrhcKlTMEOB0sdx3yCTAz635goOoClo3DtwCHPwY127G5m
gILw6k34wzhIZK9lHUvZgo2GWYI+pK1HaLYOG8Dtb+J+2+J4fUd36jNKvjLirtVu+VKiYJ8DKjgk
iPBQZUjcvOx2qziag+9avr6HL+FjfZtifVI2k7wWrxZCxTlvy89Y1rZW5GVJ49jji4rFd/OT5Cz1
FcewCCOmCrIjyxRz/IxMuebnuDiTFxUt0F9YAfe9a37ON8pBVkpc88KlMB4GFskwydRs6Cm6u810
IP3XDJdmgvXTMJFZ56qFLLQSXNCoqqBnBvLS4ThsYsOp3PBpeANCzucKLjjtDVkHdLWCiRocRgtx
TduWmNANoV6neIH9A8rT38PlDxxb1ne6O87Jc/2rrZ0jwYANoJqQ1um24PAUqUCaMNyUk2k6XRA4
mXozqzmMZHdd0LpauI8ZLhsDO0P8oBdfLFJ9TYn9Ofa0J54KdLu+RYc8roEZQ7bxJpolwXPN5hGd
f8sTLKTVwyKce3AKFU2EfWiwKWd0C6DnjUSvNTn2L9ZzIF4R9ot8aaHXBKrZGtxN2LT3Cni06ebI
TzGDHDgTyOsOk9fvmlPUbf83saJLzwZWvVu/QyPRMR/yg7VtduzWdm23+FzdYKzopDz/TRRZaCqu
sVMTZZxRGSNPGQF8repHNkaYKJfBDvMPI16wuF4NauPpBDw44T7QoqqcOvBGembw2RyeSlmXaPVW
tTExZEIZC6PPggAK5AdKS1w45Xv3s8b4P19iwqiB9cB2BfiupNCKazFkKVC4Zaa5qvOAfyv2NG/n
GyDcYTyq8drUwcPdCzxZ623VJBcKCndMaylKlk2Qp8Kpreg5Hb+kxSyLjBIp4tRQW8ztPxATtcdR
oDAUpW2Nx+m+ea8OQPHasNKZDceXwQ+smsdFObElRtOqZY1p4H1mJjsbPZdWbSXOtSLCsFXCTBtM
pqAOFVI8qtflHBU4P4wfenGP/XwZ1BM3McHGP0jgd+kiaORZTadOr3Ehk9IdzU8tea6r2KHxVso5
tRLhP4gS4m6mtMbslyzy+uRxCFvYQ+0o5WfdfrgekWQqCfG2y4rUDvihKfZP33AK672oXzGB3+qv
/5sgbpeLs+sDtYkULQTUWbAdEuZmw13VHg0WeFWpeddlrdg4uIRAdcKQgPMK6UdZTRrmU0VweCQ6
4r8Omx7SopN50qq9XaSIrXIsOTFWRWYEfu/o1gDO0vw6PyY7E5W9wC2/KF746S/UMkzMvBJQFyFb
+6iWX6pBXGsBUm7tmZJ7v6hQdZAVxtfirMF0Qi1Vo1Sl4is57kmqGhksot/+UmqffGr3zbYDoGey
LVpHtoG0ZoFLeYIFNgrIPEyG274asOzUDG5X9Ds7abEj8cWWPQOl2glnqNHeHBkp+FMJ2JpYLKzM
X4hI5J1vwuY7Kfjdmi0u1RNSNZaYHEkAx1mlr/PwHmcnU99ft4s1Q0RFQ1cZBGGoVogVaosdYlQT
Q69pbCfEVgmRDRqspYHGUoTwkeKknvo0oLgBMd1l4+FDbtrNCDvPtmjCetf1WT2yhT7CN0oH1EYt
IOR6XYyB1tjVxsCjiXtdCI8BYixfaiR8l7YuC4AsWaFHusRho7opyuxQWv4mIj/LWT+boNxOfdna
07r9LXTj3rAIg0OeGAbombl3Te6ABwmQVhnWaSOgZWEyL5dOK61dJAyQ+XgMEdQjmGAcqcnIEMRq
6NlW5DDjazgf8npy6vD9+nnK5AgWEvWRyZC9hACQsR2s2unhLWby+vj7dTHrB8iYqlqonhOU+j8e
YFToCmASIMePj8XgmUfDi7flaz+5Wn7iNYdIym3N/3TBVEzIozZ2BTm4i/DNgF+QFqxpQk/DfJd2
qPHQuq6UTICQaSpzU0RBGYdeApiJtHwK1c11ASse9UED4UJsAcxWmtgK8rQGyK0dOrj6S6A/Xhdy
XQtDVT9+mc6w0skkEFIHzVd1ig42k43OrhjZQg9DLK7CIHq9LRDpmH4T+2+D9kMfv1P9cF2RNRsz
Aa9jMhTvUGYVV2VKSoa6rYrQA/vfBqsfO8UNdvUmdyaPV75lk/Vrox6mahCq4mWjUkzYfDy5iHZK
lBUIeOTcbMCosg8+cbRS3h+UTYRbq0eIKgXmJoEFZojdLapQDFpNtuIijUb1ZdBN8OsmfZ2HDrg1
HrCT1lnvtPOL7GCZYVoNToTddGQa9pjQfRBgT2Nqyrl1dexvEmdQOcEr7Nc+Nn56qpTUcJI8Gr4U
aRTfm2qiH0uAwfTOUDfABNT07szIpLyAygMkSUqT9YcxNKjv1qViPNmpbdwDyFLD2r8yawiMgR3i
51OmIj4qVtJ4VhNbpUNAuWk4hg+Svs+UtaR16dTGwQaw9LPvsA5dz109V5p9r9Kk1m/UVrdAkxlY
ybjNNKuuboqRBvpnG7Gk9nqNkmSLsdiy20dNkgMqg07WQ66r5U2epdF4W0aTgV2EEngEElvT14LL
4nvw77W4EHB6WgE2nRCVqvqGQ4WC8ePGwrfn+IyyiapVFwXQKmWaiR6S2ETSjWQMaV8ieBanOt5T
GYH5Si5nogaGWhGI7VViCZEy7+0UuWUQenOc3w5UOWhAA8BggZfN4UbJTMlMz6qjgkUESKvYiMY+
tBBytMSIu9a2wTaJQjD6jEDCnt4ilyNhtzt6K1u9Xju+pTjh7jFK2oDbHOLm8dVof+bKy3VjWDu+
5e9zW1nYgoW38djPmG4LhqLbmWP71mU2eL9zBdhX48S2PrYTJMFOppOQHyRZoVLTt1DO0G8K/VX/
75CqoHTFXW0SpmHhRXxOdNU0JawhODMrdkLVq9Ra5kL8TxTv56UIruLi2Eq/LRhY7AIvjJziK9hD
vqCMNx4HL/neuijfHKTtAH4h/yERowZgsDYYcirBzrWe5AEJYQhoB+hHf5dvs52au70DQiJX34Ke
4NBi7YF52Umyp7x2k2NP4LdkIVUIjBHIZCpFjdKCtCxxygCUGJokX1jL902DoZ2uE1wTVKylBC1y
bg1s1xhbdf2dAfBT7TG5KV84hA54Zv77AwbSbAuFG9WwMafw8QMObc9olBmBlxQ/q+AxHyU2vqqO
iSEsDHMgiSO/2jsLCzGsuDaCMObVXo5lE23s2C1BJ8bxz5Rc3i5a+0pLecJXGk0DF8uoBwjq/oMR
OX7toIB4Z91GNwB2ZcfhSb2RU0jIpArHGEdtrEU9pGbBmWZfA94Xk5zkWvawUEyseURRRop5UiHC
B/lKRJrnaX5R5vJmLmX1FYk2YkNF9wddj5UQNGnzrZ59G8zvGQaArwfcNQgDc6mPEHGzLO51k0JI
XJ0VQDVliX7mPFHa9NymulcO36yhdA0lkghei7pLuULUVdOmb4x2Drwu+Oznb7YszVu9GZcChJg4
ablq1iUsnuMK2lughiau4g5vxk718EYKHa31rp/lukpY5wXoORorIvpqpyJz6nWoZI46pjfRCCaS
J+a6RVwkCKnSDCA2n2qId4Z1MLvnsHbDSdbXXjfwiwwhsofRNMylpQWYiyrd0P/kx6fSUt0sk+CF
yE5LiBDmbCtmNkHO3B/TZN/rknuC+7p4Q0ELQjEtZMPEBcOeVL1WB7XE18AKoLHnFI0mJgFkMEnr
draQIxiyzQor8rs2+P8DgJhId/VDhdUN8Ll5wVbWI1mXR3RU+DUM8vxxVcxJ8v9Iu7LeNo5m+4sG
mH15nZ0UKYlaLNkvA1u2Zt/3+fX3tHI/a9icsOMkQAIEAqbY3dVV1bWcwzVxVcLXH1RPOMT72Bvd
v4D1UzezWBHftudA5VMD3qqO5xkV8tVSoekYHg/BOs6FduARZhz9IPZmfZhhwlkwJJtqAcwEHsA+
goEc9rknVNN20KUe9jWJvrepV1Tv1y/p5hXSeR6Nz0hmoHxMfX+eq0kLkU+TktLMMCQn6qYcu9eF
bN0hNNnwiIuQkLx4BTQYhljyBONP+pCbs+FMdWr2QIeVMoYV3TydtSTqFjUSOvoNLSd+FpzwoS/4
kf02RNYC5cPUqXd9XZveYi2OcrAotIdA+C1CEPzG5qJmToExjDngLT0ajqU+2Voq3ARD5ggGi5Xs
Yk8R8yE9wGNkHLl/JPLOD25K8hKvV/Q01nVjiSEQKctlh1GU46hpjP7XLVEosypoMhMB4aFRq5wm
IzaCRREtXrtt38tlH+m3yh8X67CelRC6DIk4sAvnSRYtrTklQWlqA89SDvL4OzOBEIG2KOTteJG0
SVBbhkRG3YABVbQGt3gi97Z+BQMM6KZZzDpbGyaiz18HNBEsLd23mEa8NvLZKFlCEt5K5eLPo3Do
a96fQumRoYLEAFwsysD5Y1UIl+kXdthxQ1lGOJxgMsEhsZ+PpZVbxmRm4A2avMpjJacuLBJ2EcUm
aJ4Mn37Rz4ici4YhW0Owxm50pxyQbfrc1Kyz2lqWqsGoCzpeABcZtyIE/CLyqoKF+sKMi0yIQWMr
PLSxyeHM2Mu6MIRY1logOdPVi6AdlHbiQbeGaVDDRGr0QQ6VL5Ly9fpxbWyeRrDawEivqaQkeS4l
SopgWLhZsFq+St4mowhkqxe1kdWrsCVH5HW0rKPPGzeXkhPqtVql2iRZUnEnxW4sMOZnWd8nf1/t
VlEGqSCUmmiFixfFGLcPJuv6Tl2eBwqOsmyIpG1WBEzbuYS+SSJNqxbJAs2t2fSIHqFpSvenURfK
miCTVmW0GJO6MLVPRRDWvT6IMAllaUrlz0VhNGZdpnIpCdROyaANbvUedq11CLhH7MycSfrACDvA
zErnXUZDH9LQLC2B7UAHzO/5rinY0HTUZ8maQRdskm4isEkfVDAFpvfdP0DF/HjfnZsfbCDiSk1A
MgfkRvQxyXESzrkgWrInPIp7BeBihsnvJVfxE5BJdOgDPUiebka+UaMSoz5c15Jt+ZoiA5FAFhC+
UOG52g48102DZBEirORQ7Ya7eE+wksBmZknHMibUNhimMfayH979OaIx9ltU8bpBChUR4YX4aema
kSwf1ne09A/ry1noIiaUOjqAaVnx9eXFIwKRZUI5AqdMP6r4XJ+xGzjgqMacRvwtNVgpVBEqQp/o
WgJlCPWurhKj+1BYwSWYqgG3i3ejLaH9UwAQFGvk89JZYkU6NFNFbzQSt9QV7JYBqbyCF/GojvZt
0dyEsmbpuejyvcF4A23ZFNHAtITOKwKiJiqQabUqSPIYp8WBh3SeTln1RRxY+8cQQnf0lQUKOkG5
iNDI3hE94y7222Nuvc3gdLV51Is4mxVvXIa9RA0/F0a39BmZojVDDZm1s7wOO1IzCPzyQBBiZ581
eHIZ9VLSiAatjL/QG2LKkxWKnr7vPc5p3RatYiAhYaQByeW9UMXVsijVGGapb40QgvrxW1D9kvPY
zAvZ4rhmN0wsOI3Nm7USRhlqsQb0OmdADwvwjk+HbDpdN1UsvaAsJaeW9VxkWIwWemHplsttmjIA
kVlLoK7uLEZVVYhEDUDOV0RHfWRNVTHPnrK3YqDP/MxDRLIr7iV/8CV4FuRdHBaUJFOnqadc1nJT
3WS4rKQxB3cInejqvQyM+sFL71jkHpfTzZROU6ZBlWNO5lWsi6THyPhW8VS5E0hUgcNlNQ+Z8w/I
2MgKrqg3DcrZ5EPPtQ1kjiD9FBuzr27l0/9CXSTYPUWz0+ZEbjGbKJyhjvRjSKiR1dIbqDsv7Kvh
PpVCs+0YUSJLBmUoimRqVJSGRUut3gTeljS3rRkB9WbEg+K1waPNU4Ebpq5VodSiUHEfCgm+80Nr
hY5uc8/RwwdVsScyAg6mPOqOTdwQyXkAB9zZcmSReCf1Ap87NrOlgLUI/MIDIxLesoLrFVJXrtCN
PmvFWURSIQpP0yKHbqTHOqKMKdpnzSzuwiFOWSQGG2cHUFCEdKoBf4nH7LmRV4xBj+egAk1CcNfP
vDPL/sKzSE62dvNMCmV0Q9w6yIeUv3hMW8xloP8u9IDsTzhvZj+vnOtmeMNGnkmk9CVb5mwK6w4g
JZXg1EP+lon9t+sitkwXNkwCMj06OID6Q+2dFiu9kre9ZOnH8CH2F19zki86sDNzlw19tqEeBlCv
NMzjY0riIqjJ5FYIUhELiuJ43wn9AUhvh2BSvyZDdEy75vv1xV3un8EDdRcaAeRYvM6p/Rs6mTAh
Ym09qLPCr+n06799n75fAElsMOUkWWExm4p0zBbGk+8y3sQCUPRDpIl+XIMG/tazKOyHrsXhFLGb
cbkbBLFTJIs9cvqfx4KQhZ5jMjWA5iR6RGFRG2kWA8gidJvIRoKBtfzVjtZ8NwPkHjjcoYluFlaO
evOIVlIpzzkHhhpyAx7/6XScxH3fMd60xBfSfmttkKjvR4WYBYOGAIy88wp38HsXowI+C4zzchnI
bK4sO+WS87AXoi6Eh1oku+Q8Xny+rmlb13QtgI7Ux37qelHFOojxAVqcmaYmZw2WBuo08UXZMcRd
Kt7ZeuggvZTjsFOgD5Z4ynZoaKrA6Ilnaupxz5o3x+bQ4JXceIHFStZsWIizdVJumOfSVEhGrLOb
3UB6iTV3Gg8y+qFi5tAbsWxXVINu7mjjsgVYAkRNbrPTXtDcfwS97GO6i0AyLCYWK25j6AhNmtJz
iR52CbJEPZp2A/mhiB6vn9qmriNPJ5PUCVLflClv+UHXSh4L0qbSlsBP2O71+EErXo1iH4kFKt4s
x7u5pJVE8vfV60ps+07KIqj9MD+q5XFWGY8EYqAvjghDUzp6OSRVoPtlxbyUpi7DliXT41g96Chr
yolgXt+2zXgaxhWDdChQ8BiyPl/Fkom5jLEi2Aivew28yo1lM3MntNb3bxjPco1dkprMeszG3mEK
EgMRgCWT+ItcAmbh21mfsbbitYhNNTWLnewkbvCkZKC3ar4Qm4thJsZayVqoHT2TSp8YlzQL31VI
K/jJE6Ej1O2UMwnCPu9LhXVd2uYSVVJTx3uER3xxvrFNwhkhzyESi/ldJD7Pxun69zesFJTi8/uU
sdCaqOXSgqhHlzkc6B0r3a7DW1FhqCFLDnWx+i6KUyMGbV5cGFZQupzkxUJjjixquA3jh/XoMgIy
DdhLtLtH3nIs8hBywvwlEA4grGz0UzR9HzXWJN1WLnItik6+ylqipe2Cp4EMgizOJJ4x97M7zuHv
5UfSgoh2IwwKBk67NxLz3+R+z8RTmpEuHFhGFF3A01xxwaX6lLipJXklIHeL1MyYgwRb/vNMIKUq
dV5FXUa2Nv3y0VJCuqJ37SEwP2qtDL3fMFsqMq1oP0OnMhByyN9XZlHXS4NvVHjPab4PKnfonyXR
va76G+/xMxFEZVciBqlQo1mEre/7zhzrwQ/Qfiu3ppiMZh//kAJWNmVzTYD9RqEDPbgXIIpR1BlB
0CJ5Lc2KDWo1EID4fckKQrcsBlpi/yeFBk2M05krZgB2WtNd74DKAuzoboBiGjB+q3fSm1h4rCz1
VtUDPRmfMildrOZF05UyImmiWLfJTEtqTXvNA6FZw5bGWiGliEYCLNqywT4aj9Kr9kro4cpfxQ2i
jtYMLfWmOrKKoJu6L6GhAbVQgDWBqudcVwopK4pQgUjem95UZEEnPPK62RSs0o4clrgtRSGvFZ2w
JIiyRi1w0WddClo8ihbAQavpjgdHgszCXN3aRVLa1RAToDiuUhY5jzKtLkIIkbO90aN7omE15rIk
kL+vLlilixyaPfEcmsIbfb7v/7i1GNS/6xVQNkIFNp2m58DPSviXJD0lYWtetxCbeo2qNLrlSSx/
0bwcNEUSDQUk8B5p/Vlu6sSu7d4edwA/lO3r0rZOfS2M2i6dG4pg1LBdCpKDXCSao+qNEuM5vGX0
1kKoPQMU8bTwDd7zseoamDjS2wSs0W7BY85D+ak0zOoBufp0tLQWSFlZsRaUJSsgcHDz2wp90uHO
AENFhRwnyyVu6Rt6p8gMjQgIAp7S6KU3gPGDwWmr1DoXOFqOoTxeP6INCcgmAQeDN9A9pdDDM0Ef
KmjdbPDAr26HKTVHhfUc+Cghnu+XgdYp3EkBWGaok1EHJJU9L9YKtEBCZnr8TkrI6n3tpR7oRA+D
tVik9hJjwMK5vrQNXT8XTB1UN0wLyI6RRgAuEng3BDN0OrRIR77oM5P9l/t4Losyp4Ieh02dQyny
d91rHzDw5ASHHjSt0Q1hn2GPPV2+684FUjmMam7jyBCxqzIuMuG+Hl3OY3dgXwLfqedyqCRGNDYB
+HsghwxPk8nE7EX/ivH9wRptwUHBU3CY6E+XIe+ZTNrhcxHH8e0CmdmuelruOrsD5JR8r0bm7EoO
6cUknZ+GzT8wNGbzFFFYRR+ADIxTGlVdmqaw6iXct/xdel3sHO13uh0e1DcJzLfgDvKZcxeXLV1Y
KlqfDLTyo0WMzkZyYElYxohk46PWEvR9XZ8UzlZrP2ssufYbzplZD5dLq3wukroW8ciLi0p8cbLc
90jr4r8Z42300cp+cedXy6KuQ8glmR53kKE9RvfL4wh20woNUM2L8FDc1Db3bbHA8AvAnQozYSOT
xm3zHIEn8DFChSCOspsivyQygjdkVbLyti8Ntxu59+u6QnaJXiEJe5EfBfoeWlXOQ4Gk1pc5VrFC
cfyWLr3J15pdSF4ue/9NDnVarYjuYD3BXagHO50Os/pacgLWNbIiAxKCXVsQdWQzQpPKmGEtyYgo
GdnkrML/CwydnfPfOqD17lHWa55zALmKeKSH5c9R3ocYNfpv20aZLSUskVdDIspqO9nWG2AvxIvH
iU+D8sclQoNfrYQe2NPkKK5UEg3E/Q/MXpglCMa0p+uL2bqxaxnUY0TrR71NS+jAzO/yMDFnfZcw
5wRYQoh+rGJbOSrrJJ9hiapgL/FvHVqcU2YAvWXZ1yuhLqYqdsU0CMRNKoAGGG5F8SUB2Df/dWZm
8DbXo0qwqxjTA3QhtWng0VECNUBk0ygFXlED/yQp1X7ROfv64WyGGcjW/RZEbVw9L5k0gFEH1QTi
pwafDOo1ZoOI8I+RRWBuQGWCRnR0TgEXiDI6QoWBUdB5k+YpsK220okT57cRrISlwbkRWriuL21r
CwG/AXAWlMtI2uJcJRZRHJo4gUko5IOeZ2Yt3JcBCypgo4QKutOVFGIrVooXC3U9KzN0Qj7+/2z6
LQ/IJu+vFkNjx2Ql3FLCtUBqF7sgGNSwwNN3UCovH3QzUwE+f5KDwJRY7c2sLaTMN9+RZloFyhHi
+cMbiaN3J4Nj+AiWEMp01wsg0zvyBKraHtmeOAHFYVc8AguE0X+2ZbbXO0eZ7VJJAl1uYIjC5lB0
h1Q/XVc41vcpq11E4IpsJZIHGV/y4lllTXMzvk/36IcaiPgGGRvVgYFCP6ox04uSK0F7UfSVo5MS
5yoAZ/5cmft85oyixZXp3MEWLbRx7g1HtlXkVWqgNKrO9Q3bSOOQy/Mpj7o8qryESS5hRa0zO8lr
WpvdzWARpAWwlI0Wa5pnW9M+xZG/r+5qmcmTNpHlqUIHEMPW0hMMYs0GQ6E348f1sqhrI3CjgoFd
KELtaAImXOXv0ktp6bZ+aJzRxjReZPZ2BzsbWjzejpnH6j/ftOrrX0DdqU5NhEAlK53cwJtSK7gX
d5UjuqXL4yhfrh/jtl5+bit1r3quFLqAx3LnKjHz6sgv7nUBZL8u1FIhTfsEGxL+4/zcBGB5DiOx
sXGZmCl/l6JJpRge6oqVq93U/09BH+13KwUZalXXAgNeVw2c7Em1AFNqg+zSMNUeDcWl23YmMyGz
Fbmizwc4jRih0/DP+eISUKHzYozFDS64UNG2nVuyqZrpPQ/8IVZRf9tdraRRZxUrgSQXGnyw8Kh6
+jvp+On8BL2jNsFSSU7MmuBlvglXfCWQOjsAz+dLnxCjhYsgHcJ9btU2aS5K2QysW8/RlSzaQLZx
AiY9kg7im9Zs9NAROgJbFpp99gg4/9Zwy/JO55nw+mTTLvXz9xHSw2CJoDYtYMXIe1Hdi1blJk+L
raIVznC4b8Fdc0se/omDzuPd9Yvx8aS/JpmK3iY1yyRNxz1PdsijmKGdWUOPRNXsVO5yI++SDGy3
yFujsSLwRRf94+xcPFHQa7+Bchr1mIXZBM44DD1kTz0MeWv1x9IbOaAvqG+NSToBMaFUHJnug6Fb
OuU+sirns0SBMndusZPseI8Hxg60YWTW0Lq+05s2DiNyOtKNIkorlChpqJE7J21LAic/5wZ3aIuC
5Q03ZBBMMAxdgTABPWXUYWaazOsBZtos+Zv4bbAJpmriGlaD1tA33kVh4/TnhY0PFLLfEqmjw+iP
NiuxSLrxElOaD/J4o2UMHb3khfwL6uy3EGrrgP9Q8cDUIV1YzYE/kU4s9GFZ2sNk5bsuNz8moW+Y
lfoNtTzbTcrZR7mhp1Ij4VIOaJTii33RiE6K5gUzzfvcjEEayXhwbBlXjNdiIsdQkFe5eHHEeVWH
wCSVrOCbZM6YR2k9JKT5x97O7zMndFm83VuBxplAamvlrhs6QDRha/eylz3V+3AfmzoI+2InQGGk
3BlWhscjbIDsJ6eWZ1e9N1zz2S+gdhnZqTmNZHSQAg91cHVPdura1J7zZ9lOvmNyDK3pgcV9ZSku
c6upEIuvCk0KK4XUshx5b7iRG3q5B+5U9ZWgAY9+wLidZCGUlTtbKOWmZ70F0FVc4JXSOzL/rsdu
kz1ctzFb4fCZDNo5LzOmMXk0lyh3g02aCPQd932y+kPn9T4rLbPhtEh/EJK3QCznwY1xHncYyNum
0kfjahZ46Tj1YDGJ7KmLKzMMpj0HwnkhGBnlrs1dXAmlFJYb49BoUxiccfieDO/c8NyFvxi7SH74
xUmtZJDfsAri8koy0gk3H7EvmUTLT8Dxs/RHzsucFLE2x3hVbtu3lTxKFQegnYVxTNIaSD0mSL6r
e8UvPdVuS1N+kjEHnDmxy8q9b168lVRKH/mh6TKpx05GwrseWhxeM2EGEnjGgW1VUKAmQCdAszFg
xOhhailptKADDj2eaOJ+QlGh9uTdeD++Io2LqmtgDSzIj63Hy1oknZSM6j431AYHCO7ZUbrhwgeB
w1aOj9PwVKinVopMQ7nnsu8Mxdne0t9LNUi4sVIctZQzjW+w1HGvW0ChA6YAOoZRk/0peNOevErL
OzYgKGuHDcrtL5qyIKeI5XKFKXu8FfpA9feVxhI8zYO9OWHwj+WTN53j56nSfZW8nktamULmqJjC
G+/0noRh1cDW4JKVb/MrUqflrnBGPxoZgRRLMmUBjLwVC5VTYePqyg/l+XbilF2qGe40L2bRCF+u
HyrrTClj0EVynygkwzDIiWnk7si/DwsekN51Mdv+aLWh5HesdKeNQX5tNMZfmQzg+2Av8eAASjOB
tDJsVpGR7NKljftUVer2l9NY83wJxx9VyX3Z1zd5wUwGbUTXZ9eQ8kZ8vAhxTF415OUm2LVlAHKM
83I3dJn6uGWzQe+GmhsaX1Bkp9YjjeCQbcIcWmH2Tn4r2QhkrNEtbv8ZCO9WVR/zE5/yqLUlS9HK
WQtPK/QmYQSC5jvVD/E+e5/vJ0uwBi98BJPrcv8vZkWNM8nUe1guFiWSamJkLOmNDKeg5X0/uwQh
hd24tKX9q2Wq5MG80spIiqqaq6CVyvyWAdWDx4JSZ8Bg23X131LHtRzKcha6HlRliZdL1jyJMW+G
OivPvhU4rCVQRjLG5FmnZlDGRLKV3M8xJMozHDlLBBUQja1UGDlJ/vRi+q7WPdKRrVeorDZHlhjK
AA5Gys1Fgr3Soueu3g8yb7ba6fp5bJqj9XZRZk8CsW6g1QEOJDZnB4ms7D6ypdwEtQnIOXr5mY2a
u7kudOrj7QPoCCBdneuaoVVNi3gF6wq+JcLtMn5basbky6aarURQd6cbqiQOOBnP1UFxgqR01J5F
RMNYBd1E3ADpPwoHvCuypnaVeXK5NtwNAgtSfXslZLYPONagjqMu5lAUgRgusAJ55qXSWxOxuuLJ
VtAOArb0twDqRi5FLIFRD24W2Lluj3alxuE80Wem91gLoe6l2iZDNZOaCoCSD8tTZpdWalWNqaPz
c3pGLwhzMnn7hD5XRl3TQA7VOa9rVFnK04w0n3iXVYwYhSWCuqKVovTaDEBjq87HwEpazBaMuWiY
Y7kMJuOmkg26dlDkt6xMdCPmQaHjvWIVJW4qMj62OJr8HeGtzJ7ZHmFjMgT+Z6UYVKAyVQs6XDlY
ueY1vCX4AQg1jyDu2WlW47S7+k5LTM5lLJK1oZR7R/OkGhkhbEPtoMx8EHajpe4B0vrcaGbxXu/0
m/SR5Wk3fd9qoZQ9KttBreUeNyCWX4PyFr0hZjlXTtY8XF8c66ZRRgmoCOA3CdAMIobCvZ4upso/
ypV6i/4N5J71I9emTlcwpx22orPVOdLT6wUsizpq5Br4ymPbuKqC1wrJOSPT6/bu4Eie9lx9QVjj
BHeL0yCDcH3djDOlOxTEQpkDtSIWBv1DRnzHIde+sPBNN80LshMkZBK1C6j/upDHuCJJvDwIn7gw
OPDL+/VlsCRQagKY4kHhMKplBdz9LBya6N9s02oFlHosoCnUMtL+X3WTG4vxrhgB5dL8MX8xkqza
bzEXYP9KiEi9rXEaupye2jDZY2b9OVQTRjrg+m5dAP5PxlLHgQBrpS2wUKLqT2rJMhYsGZRLmZNu
SIYeXl4+9fiXNHp/UIu5QDMSXUxF2ay6sMgSSfmUJG1jgNZg94Ch+71D3n3yA7c8hjeC37zIu8Ga
CDk4wY9247vSxiMIKNY8Y25980KtjpD8yJUn6MdgIVkdvOnafRztshZD+AMrMCSW9sLdrIRQ7oZL
4xIdnXgPT5kVotmXzIZ0QPv3+wpNsQK4z7MTgmwn88KX6xdtM62DAu5HChNEISolOtPLTp0FnGu/
V/eRJd0M/rDX9tMR6JoMB76ZSV3LIs5htZe1zC9GGkBWciDp8MUPvd4VLHg9C6ihDGl/oz6fK6Pc
WzKGwsCRNlj1KM9mZ5NxLNRx4ctTr/JJmYOkICdLNwVn+FKCsqK94WzWMO5mNWC9aMqUycB+HZIF
Z0sGqoVD4PFHFLBdDQVX3s3I7CfRXBd9z05wGx1YU0fb+vu5C5Sl02K10SK0J1sh91IMv1Tthzr8
vK5DDBF0dJ6VMaEyx7O9jo+N8D1TXSllgZhu+vNPNaVHZ4dmChq9gwwyx0eQenuXzIUze+43A7+V
HMrMaXnVpAnGXP4/vZLZ6ghkuhGZgM4bX4w/BhEl/uH34dDNcEZT9CC9guHOqqPS2nnLW2W1k6e3
6we0GXStxFA2TInCqhTBrWJhmgIdkoUzGwDRmTSbQ3fxdVFEmy8t2eeKKHNSz+2sAPoccZcyOmkA
mL2qPWVG+QwiUctQeVfNRZb13Ay6VsujzErLd4Y0jAliSsyFN2H4VoGJNVVVX401R9Sq2Spq7XZQ
ANLPFbYq/bi+ZNYNp3tFOq3rgqGGziAZ/z7fLr5qj6/aQwTaSPLu4sjzHnvu92brYNCaG5HBuv4T
WAdM2RjRqMVInhCQKUZqi7zPRYs/Bl4kKuZ1QaxrSFkTPMRLYVBgzAz9uxJ+laabKKrMxngMFL+W
nlsWaRvDtNC9I02fgE1EIqZF8FIuNAMNkIkMD89yS3SjiMCHHOoL8V+lImJddLSBEYgrMrLLagLb
Dmp+XxCdNjBDo6kTpjYsuS0teW4fpIB7vH5IDG3QpXM32xtK20fdgAmvKXaBtPssDdG9LrU31cxK
aGwHLsSEGToGsmhoiyGR0hmQp+jt6RdTT8OnOC59rRiccpx+pc3YMZz69u59yqMs2QjWQ8BeIiRc
em9R99PC6DVjfZ8yX1U6Kyk6v2Ep4+eimMwqZpjiTQGACdaQkZNhc4ktW4dA8dACwAULiOrKrJTe
4lQWzMTmmaxEUBoGPKQgmkjYnIWLWS1gsesO5fxTatxwYjVXsGRRqma0YdaVjQguebE1E8OLm29B
I5hL5tf57rpWb2dPV+uizl4pGm6oOMRz836weYfUALPOFDxgirqRA64Xhl3fgPWDd14JpJRhSfos
nXLkEATxwJXfOKGzEtESlsbiY7ufGzMs3Exzri9zAzDhXCrlzWStABoJeTOOVv2lvzVeBTN2wtqc
HsJd9KNF6Ur0lXvjngyOzT9Y4SJLP8mBr/RTrzIwVBgI0YflVi1PJauZk/V9ylOlSpGOA2lLE6R3
Lv1V8a/Xt2/TYUiyIPDIavMajWyhyv1ciqQpNULGDBStZlHfx13EcIOb3QWYmfifGDrkTVo5VnKA
WVvFQbjTTwtGQfNv6n1qgRT9TnwlmZ0wMlnJs+3N+5RKGQ+xTwNeTUbUpKXDVH5pEkYmfzuSWS2L
Mh1R104CKXtbwbE7zMenxRduW3d0K1/H2jCJthMsK0EHLJBqPCH2rp/d9ottJZ6yJlwX933ZQjx5
KtW3QGT4WvnjW7zXkGsgIFRkPJTgPva+eNvYKUiWhJ34cP1XbL+IV7+CsjPRUgZlRR5ssjcDsSTd
B/ab4s0H3mcxZTOUVaMMjIF5cq0l4b8+2tmMXr/Yz4N/Uz8DWDyZKsTUEk3CpcrN0vGhgtBQiMwG
gEOlkHrdyIrBt1XzUwx1r2shAd0oqdB0bg+OucKO7jrEweR1vTglitPG0/Vj2gxyVuuiIlHMSoxj
JmLvomWEWU78UQges6S0JGNyr4tirI1O6hpcH1egxoJaivwOEESndhj96yK2NeH39tFp2yUVxjSc
OsVa0tLUAYlcPmUCQwZjx2TqctdZJ04TsVlLdQRJh7mMz1Vx36OJ/r+thbrFSsLPitFCFXpVNoHQ
aCdg0p2y1vlvYqhrmqhc0yoJwoFEWexYDm/TgvNTQWKMHbNOhrqjlapz04zTt8LqtuV+1dNNw+yN
23zAfuqyTLl8zObV4OiALrdOs2vuQLx2u5yGD961ULCub9vfGNlPVaM8fD+lojLIUINkJwBf7w3Q
As5wQErltraRXvWamw6DDgGpFDq1q97xh8Tp/fzH9Z+x/eharZkyGBUGzDAwDis77oud5i6+uGtt
AKojy8nuE/8bx/a5aMpaJHyRlcqERatHMFk0h3lffyHNM5Er/8y+xEBVaG4ET33FMx2A3bHLxDlk
2BAafiCaarUVYtiQ8ItyR3pbcq9XLO7ZOJGpTu6eO0gMA8mSSAULQ1InnKgjetWrm0DDa4bhJ1nf
p8xJGU/RDKJavDLDY6EcQRl7XUMYF4/uhK3HtK5E0kxVC6chP4bTS8CqMGw2+YH3C2AJwEIjkyLn
0W6ZJEUl9DBVyx33GOzLPbhx70m6b0RXji367HTwtt6vRJJtXQXYfNZkOkd8/rj/cJRu87LcEo5F
9M6wgZnJIVyk41bSKOsFUApO1gK8ZxGnuqSq0KIGiQZwM7XBqmdeP7FNjVgJo8xYIyO9Vgso2hXJ
8xC/KKy2hk2NWH2ftlxDr0kGeRn14Bav0BE9LqUd5CzO++1i/EoOZZrEMlSnCOx9OCL8hzRqNDep
YU7WDKi62f+HzW9E1y6PCghgmDUBo7ZMSU2KtoyQ48bL6G5yCRtddxMApFE7jjYgLY6txjitv9HE
T4GUTYzHMQaZM3I30U5wSTUm58CPtFiqG+17s0v+ozzaBBpdNGL6G/LIWKlsobF1F7gqGrFBQuLK
jKfMpi4qAAVTAbPJA6T0/JqFuRbwGroL0GP1KOuTyWWsigT5wsV5rSTQ5zWJucqNNYquY223wI3T
wsbMjd4UjOMS+//iaq2EUWeVdRKacDsEO+PC2/MkvmQSC8JlW+0/ZdC51p4z0qJOcL3kU3doHdX7
C7CjM+c3MMagFdLV7v+VyVjJpJyUWkTZkLYtlD5RdjkoHmuO1ZOx3VW6kkFs5MriLnOuZmQeBxDD
gw29A2dChThnMGvEG7ydYACXDHWySkniZry9kks5FyUpuDZaYA4J7bZIaLd30g7U6LPXO5I7esIP
zum/Lp7ihT+NL71Lgh+QeKEUyso5s34J5XOABqZrIzHMSoyizCwexoj3mxkApur363rKuBQ0gk0J
0NHIWDo4VONOnve5/t4lLz1caaUyzAlLEuVsFjAcxALpgwZw7+PQlD7eaA8jWLe0aHIGvXavL2zT
96wOk7InDafJUmjgtmf5YKmip4LaoGLR/TFVlbIpmjhVcVJByuBG9+WN9kjaLJLH8Lny0wPvBq9w
3V5xZBXmGcaSniYBwqEsqT32sue7+KYXY0ymqQGzdX3Tw33uIT1BwiVcL8zE4ehHQBBbhb0AAFM1
1TcCdFdYrAYAhtbTgyN5kg7yHMO2NPr3KDjVQeUs8U+lYzYLMraPHhUxxryo8gklHTi2xux2rZce
DafD9DZvK3vURpgo8Nu+e7WVlG0pQXMHiCp0Eg/u6LQP6GW74X+29nyYnpET+3ld95nSKPuRFr0x
hiK8zyKYymOxS/3kUbxXOyu85w+zz/LdjLtmUEFryA8jmqrgiBZO3Yfa5NVVeUgFnhEisMRQFoTv
9SxuJ2Krgs7M9N5UosWpjcm6vnvittrrgiriqWEANP3c/8gZCqajit1DldQj/qc9EuYeQsky7fU7
3gW6E/AmAovgERMXwNmsSYDtpX7+BGqpXMAZXLsYCPVyEKvrrdmPtVuljFTj9oX7lELZyE7jszDR
Yb3yKTdl7SCpXxvtNu8Yxe5ty/8phjKSU6FPfE1mNfJEcLiSN7u+fmlylEvw/63C8Gjka5dh3qc0
KvLS1FiSJfJEBHoSGOqfC6Uy28BTRq+PHkqVUX/cvmpA5tbA26yC/o1qQZ8bHWjL5QClRGJGcQXQ
IYI2Tzf7nXzzD/qON/dyJY6Kv/KuzhYtxJHJXrtf3OrnbM1I3iY2YUiEyyHP4PaO3du3/fJeCaaC
Mi3plpQDL62VHaoDuEWtcr/4hqWcwifdJIDgYAG5fg83tROwfTIAs1FCoUOTaGrmHKVxhNBSDkyU
hzjLzSq4zdN/04y5kkPdNbyBUUQmMDMdd0zKfcXqGdr0NqvvU7eMK1R+zGYZrauaeqMbgTdIGsNk
sbaKumFarI9S3SBe5IRfafVQCTEmVo6zwOoe2DRLq6VQdyubqqFodBj6WtxlvVs2p1pmNXcwZNBB
h1pKYfQxNVC8ApPaQ/0Wab/Sk24rdEGZ0p405pT+dVVjyaRulWbE5SwR4NaCu5vBOiwrP/tGZOjz
5tX93Dw66uBTo2x4Ym2zHjjpvGgu7Q5kKmarL37ceNdXtF2VXkmjAg49XEKQruOogufAi30ZTxrZ
Go/1Ubkd3xYrMOs74RsGY7Gb/AOr1iMQRbgwwivpVACytOEoGR1ymaInuNoNMU+tWX7hzMiabkDS
NpiNs+jAUwXZ+PPAKskzrgMdj2T/x9p19UZuNNtfRIA5vDJOHmVp94WQNzDnzF9/T2v9rageetrW
3hcbsIEpdbOquuI5XCIkQYGzF8ZzL9xN2WRr6VPBRKxhqQ3lOdRe1Tp1whfl8i81/yxgSyzrWHDj
LCG0+1AmsQKhOfgJWrDByr0nFP5BHHPGQ8YSQ7kQv5q6qRvgBdU0NMXplgNNZTIwIrjVt3mhFpT/
MLSg1boAQmr9XIzHGvQmbbNV+u9G+3WWGWHHdR0UeeplBjxMNtXYk8VTSapziSd5AqmJbK9b2nWz
Bv3yx2gxTyetLpNGsYTxOZQLS+UMi+eOYbhRSp7h59fHGH5fIMCJPwqLuaJKJjItIaImUbsKtm47
L3A0J3krzY1OYbNJxa+bE6bePwoNxrqKkwEPWBg+ctpRD3JTGAAQdP0eWVJol6Fkst+GiBIFIzfB
Mi+j8gLwS7MZvl0XdF3TRZqDYy59SfRV+Ca+jMwKGIOZGwd/9KAg96GujMegHeA78eZjX54HiFT6
M2aNdl6PK0SecgzxhApRXyKL7dKNGN4o88v1e1o3VnCvg4NbMy7Y1/lU09QKaHJWU0mumqIEl2xj
7gVA+9u0Sq2ExXGzXs8kZO9/C6Q0IOSUumqJQPJoiABtkr/EzzIK3IIT7wDaJLEgMta7jAuJRFUW
lUagcctyCSwjq//mYyaodNubypqfs6P8ffqm7aQd8NVsgP3tMb9yl3usMs66yr8fmNISodXEJO1R
8Cj50UyH70XwWqbezEIGXRWjA8CVB6g5CE1or2s0sarMKOP0gPzIh9Dsxe2MNbM4Z1WHV03rXRId
u41jVAODD6al9RB2DhBd1IycddXdLkRQ7lbhxLDlSHE4AbNiXbha3Fhjb1gtGOn5Tw2/LYRR7naa
gpETYvCFy8aJk75OycN1E2PdF+VZtTma0VvCNGYqBPdF9Rr4ynPSjvZ1Kawro+xK4Ka2CQlWCOlF
SKibVGFuBu2+zU/VJ8BVVdjv/3SNDr2qKGjyiSMM66m/zyN9pxUB4zjrfmIhgzIbDEiFgRzhPNOO
t2RLa81xkw1mdpB24A11OVTt1a/K9+uXSC7pIqJdCKW8rZG2KnpHEDoa6O7p8aGOAue6iPVq8kIG
8cgLd9S3gEmoyLB044Q3spU4mZfuCQYZGfD4BRmiAwWMVXdlaSHlH6bA4OIih9h44Pc63x1HnhBU
dQzLZXy3i+XKOJvjPPUhRwRbhWrl58AJwLv+C1A1cAEWdPxUB/r3jV4sWjYZn6MeBA8roNA7BVYc
3089I3K+rhkSHZP5deoHakiq5Pwmbk5B/XxdLa67b+xOfNSKpKyrsgIguFXk8iYFclOSNh62BVxu
5lg9X5YsctaFBkpcEgw5WbPtpF7EyrfR2MKoPoFTKbaGOGMxEa1rnsHr8BeGrNLzlLU/jmo7IExS
AuPUzDzQi8Jjnbbe9RtcFWMoGBgBJI4gGZTtKqC+7CSlUvBQvOjhNy4LzVar7D8TQhkv57dzL2Ni
xfLHszq/NOJBiT+T0SzOQRmqkKnSaBBHLiOjbzyALmOnrvRYRrNe6/stR6Yzp4LLpLnKkHK2NnL2
F2kT2srJd/PUJJut2b1286ka2UIi9aoDQ7scJG1AYihbo3Sc/bvrH2d9RnghgHrJO4HTSyHDeAHf
PurBYCXTrTE/xsWPMXloy296b2pGYOYpw+et+oaFWMp2s6gVuXiAWKndzSRKgRJePxlLAmWxfVVG
6aDDYv3uUeNegoZhO6zfJ7a18Ah+BnqhroJa19M+Uu7Uzv2zv596zHXsU/oTB12TNWHvd9qeS0XG
Fa0voiy+AmX/TTPoPaCqFMwHlQdSoweZn01Ip4AqZkXup5o3C3GUJwhqX8l5NCEsMQT+mzBglmUX
SK/X72298bCQQjkDI5gANkkKfOKt7g1e8TidZ2t2AkzbD3tWprKeKRmGZCAbwnQOXYzPcq0UuBnS
kqfJ693qCcvuNuHzGZ/VGwK0bbzWDqHEVVBk4Tcqy36JfV6EXwv5lJpkMihBYwXy40PxFMD5hQDZ
87G49AYIzUKFXHswdFSMBB7jTZfs6n4S1AnX4wsCD1rlTSn1zVhlaOXaU6sTXmEwFBEWesqwBIMP
w+aN5Vc/R+mm0J4GfRtEDPNaP8m7FOreQr7IOtB2IniQbovYC6SDwOr+rq5dLU9CmZdmxFqkNOg+
yJhAGh7Jkn627R7CHQune/VhWkqiLCtJ+jwVhJJoQb2VE1PelS6qXxiNL63xp4qxIM7Onj9haEuh
lKE1gH4LCxL5ix4hYi48ZM9vEA+JzYaxZHwvGjo/Sedx4mK8ErP+WAP3yXdFFn/HqjtcHOjtrVy4
9LEctBCelhyI9yarxvyDb4s3yaE7iPa0YcIWka9C2+5SHvX2qm0kSPEMF68eh9voNXt9m+m69w/1
Tw14EiPCGOKIJ5O1rrPayV9Kpp7fDlFsXGfQ/ig1eUvEBAtgjoEnUQLmvABhXuaRkbLgu+DMT4RB
tj6m3mdqImgPy9i3VbHT8/Y1Frc9h61UdrEsW1UH2oOo3+SZakZxwzB0YmQXl7wQQ8UBKcdxRj1D
TJcX/Y2qJ7Ej+C1nNWWnmWUcyq6eDqzAevXLKiCUIFQngOqm7DEOVCH1ZdR79KACuach7NRauBOy
OTFnLdwIcnsUlcfP2OMbuSvgBy7Z8gpZ7SutQ9KA13w7nQjTQ3AgHa3ung1KIqwecSGNcqBp2BhD
OSJ28B8b31F3fQGAqNz2t0ZjKkCHMhRTvx9/ggARy21M0yEKevFVF9Ip1zqGVVJmZLsz+QkwBK/D
syffSEcJO7SF221Y8/Wr3mchjvqevjq209jA+4iT7ybVfGgGuLhRYGTMq20MfSGHcqmCHiRVEJGg
zytt/Wv5LTrJAFvXgPJ+w42Y6wEdKMbrj8rDdd1hnI+uT3JtwCtlpENfdclLA+VZ4ISzVumMiYJV
MQtbJP9/YfJDKZZ+BWx7q8NMXokd7qEB7+j4/ROHWUihNHOSInkMfUgBiKQzz4ndVcVdaSQv18Ws
JQBL/0WpoJ9k5dSnSM3iRLFQnt/0hfGJla2lCErtUqCEDonRk05DYirGl8F4rXpG7rxaXFsKoXQu
UaMs4dGWtmqXNMMF8IdzTrJTTjdkhh4Bkl3cA6XQu35766qO6gZ2wkDsKdJYFVrIFZGaqrKlhKZy
1l7wDmCSLMAsvXwOboQd2dtKbNYs82p2APzQ32KpN1caw0RoMN+GSAkzFI6A9uc34xaHR3rAqh+u
asj7KyBTNys2k1wAVBY1X2yr8mJohqy+J1HlCzf4LoHeRAj9KOQnGd8ulxqTb12uD2xO8CJgi1//
XOsRw0ISVYhIuSAcFAMJe+OUW1C/mv422KZu/4zeuxVZrRNs88wmRBDdvggtxQa8cbhjaQ3jRhXq
64UyNwdBFcnWrPyQ1Y2ff8bgFqek4qJRzLMonyYSLKh3vVJ7UagnZpA2DN+xGpQs5JBzLhxhHkdS
rvqYeq356DaU0te6Dpyu1Z2GV51cl53rX2/dxhfyKMdbJ6POyWpHgIWwKDkB38oSfxD4MPVewn/B
7LLsqpjJbj3WFABTNOWNW6MBOych0Rms3s5vCmd2SaWBcxRHNXkXbPe2vo9clu2tFtWxgvS/EIyG
/A7mItSit70ZSCSwBuS4ZFmixaxUbcZm+JW5G7kalSxkUv66mAslNWIkfG2KEqGKJKz9S8Y2KBBI
z/iPTIzMf/Bm74ekPAzY7Qx1JvNt0y64E53K46wZ2AaqC85wZvlmdXRqcaX0SKcQgTDc7wPZmvAp
Sa4yWcVe9WbbcCPwbnFPgkc454Sj7pYeq/TAMH2VckCS0UVYysNRa2x7GMeBBT3JUlSV8i0YfJ+T
MELBsJpMQrURgd+axwORWcKdclTNIYKRvNEU3jGsk3ylK15cpbwOMqRMCAhL7hiAlcm/5Z0Ug6sJ
GIa1o4/HuLeaA2FJ7z32QvFqSPausirliWpeiaaSLxUrEjXN7Ka8s1StRCYv5J9BJl+qD+WEjE5s
sgBTNJaUf+FRVI74U5EwHPh6Dr84D+VulCZs/TFDyOQH4p1qVM4sl3tDHM/trH8NjN4wpww7Gtq8
7bngmALHrU5rU+4qxkdl3SsVHXZNH2qtCHUN2jtN+xr3r2PJqnSuvv7v2QK9FzIncZ0GPCaDCL4H
fxTR88VEqDV90U5DavEuKVpodsqa4VljhQPftSDKwluiSQ9slo2mTumMRHPCxvv8LX6AqezBqQBk
E9nkHBn7IqJdHVDX2FQYh8LWiH3dYlZ9weIPoA2mb0sfzT7FMnLsboQ9J5itwsUMKaufcCGFMo2y
4oe5Iu1fVXGb5K+8cseI0QZZdzoLGZRNhLPc6ALpkU47wsc27sVt8JChktY6k40ZUE87YIfWZZEK
rZatl5+QMpOOn+VaIAM+0VPzRHDBC0+zymfy78QSz4RTiLOBSrmXgOYZ2ArjalmaS1kHsH94NeFT
JBfz0U93xjhben0MAtYgE0sO9SAPQze2WK1Dd6tIrTF+VRD4lDmwL75fV0iWqlDvcJVlRpjNiPRn
o0YPLR60zaCogVnlc8aoEVwXddGD7FpZ5oosxWhMPmy1TMDov7TB8KP1Jye6gHcLDKOThA4KYjS3
db4p4kcB3OrXZTC0X6YnBMC5ClDuCp+ncQQ32vSHBg5Mt9PY6rBPrYLaZtjLd8OepX6sO6T8B7io
jMqY4D80QgZde4BnMIPEZZyOKNfFs47SpqYZkoQlNkpKGKtCJXVv7rk4yV7+QECJ4SSdCG2Aogcy
iQTGsA7YDKzgl3ima5Ipz9UJGIzQcpQfB9FrmnPqP10/2mrAsjgZ5bV4oeO7lFTfyARx7pIJYsJD
xMr21sPbhRxi3os0icuCKBVKeGBAOnsagsx6L4H5HCUXh00wst5EWUijnBIXT1zENfDF/O0vqvXR
RGN6Dy5gdNNG718E1Ktp4EIi5Z5SXQqB9wOJCjhVRQTUkZM8pjYowWztqNrg1LBUsGMPdrzJAHMR
P+oWaTJK29ZlFUZYykp5MKADSb5Aum5KWZq5IoLD+svA/yjFnT7fGZXMMP11C/xtG3Qq0cOFFdix
xl3Pxzw+R1iYKZ0/UlI6YRhQ10rbAIyKBddjbMcVfNkUdXuoB3PU3TEGql7IoupdT5HevyidRFQz
H8xxgWtsbd6a7caSd5JLLIQkSNO5AO2bQ3Byai/1lG3KfepaCYmsAa5n4e3ZXxjMFI1x0UYwzCre
5CD/0e9bVldzXVHeRYgfbXKcs3oWM+hsWqJ8ln5Ngmg3n2ZM3WCIMgqS7fWv+A8+4F0e7UV15W+Y
Wf+IjZnNuIks7ii6BF/AsLtPvXrvwijHWaqov/sJ6uCqfwjy3Ri/RPkt40DrzvldBuU8A64cfIlP
ZEs6J6fZlg7Rzjip31sk1Q4ZERDA3PWZ/TRdfZdJOdLE7+VabfEUCeHd0J7T4mY2GG/CukW/i6C8
ZzWpapWS4Y62OEugg9VedOEzFq0JwMXVdfJP6uZivtSkTEK4QNioc3fcCF61FTcs5pHV120hhros
TtCqlm8hhrTtsQKP143zSCx8XRHIz1w80gsx1IUluTDUZRcqVj6q1uDrZqr0r6CJ2NS+ZF8Xtf60
LWRRD02Y+7pakmEiLBaNNvFLleXb6Z4gAQF93mLvxqyqw0Ii9Z4g9GmiIEJdoWwqc573lfG9yB4Z
xyK+5p+vULmYx2vLWQHbKwH+UXeE1K/F+pyyi+Fg2aQP17+XQu8z1X2WTC3pzeHpsIJq7ze+1QaZ
rRhMUNZVF/H78rDy+NHHphkP6EEC8tYQgKHHYKdv8w0prZEuhbzJvYKhiyyBlJNt5kHghwRni9XE
bJKTMmSMl2lFAqAOZF1C50XSBIPSwDEFapJKMI9HLTFF+X4uWDOza6OMH0RQKqd06cRNPepLsjei
3ktGoQgCmuCkO1a0tGZQC1kXO3RNNScReqU4zpnEigrepfHW33ZucxABSQbgg+8MXSefgNL1DxKp
+udccrUaNyRAM1WUexpT2Mg32CZxBEs0sRV2x5C3Ylsf5FE6mI++mKo1brNODg2/L/jS1KKtwtlS
8FIqtR1Id3549lVX5RvGm7/igD+IprSxC9Iuw/Dj/9KLdkNYK9gMU+JKKPNBDtHZZbSk+PUQdDhi
4xSOdJ48cceZCMJvMU5wTrx8kyL0BsXKvrEJO2/s+FgtBJC+SwacWDnbisPEH6OLyBMFTbnYKtO6
LEkUscfO7FjYA6+Y4wC4+831r7qScHwQQp245ZohNLIBDlMGEBYAuPT7VLL79hG0J4xQ6h9M5P1A
1GudzpWUK6Q3KR9JctN51ZGzDLSaghtMWAEnhEVQsxYqfjgd9XA3Vd3OtQGJ3CY6Dad53wNxogdD
/b+i5VnX0vfzUe8373ORofn4YGRrg/DclY62+xcUiMSwLw3/XQ7lOSclnBQRhAdvSSJ5uqOduK0O
8WbaZIxnYOWJ+3CBlAcdxVLydQycW750y5fHYHAGjMCxNtUYUujczxczRecVXBySBUmeTSHcTGgM
sjgw1zqAy9PQCWAxCIoyJm8KyE9IxAhhknoTHKMDdzu4kz0e2WOKa/2HD0Ipt5np4hRNGg6HxLME
OmrsZhaQWfeqqfxM3zAFrls06zIpX5mHfDU0Kg4p9hjh492AT6wm9DQWpPnavNeHg1GuI+tmJU5r
qGFamM3P6NTbwcZwU5tzhFOChAl7WOPxUfwXa9ZM0ZQn0eWBb7ueWMD95I2unJrH1J732kk6TpiS
FO0diY3YpkeOdMXyVMqfgEtclYYQMw9qLCIqwtr15F3/ekwdpZxIUBtimZMhouApOvle4kQA34+s
+HV0uFvC2xK4JavsylIZyqGMmdLWMpkqqjlEKrUXxmC8yLDkMTABxRiPGk1iEBp1OXNYZLIwRZGC
MQzM5UAqFrfZIfBGq9hCXY6s5hBDJs1oUFVhV3TkqxXjbMZSalbF2ee/MT4c4yWlabzCTOyageBY
zsBeeUELHPFY3pqRR9DSULl+QiCIHenAbr9cl8xQSo1yMJzf5byg4+upyX3bncqQUZ9YD4p+PzcX
SMI1tqJrsnGUtJLiznJeeQjpD0Mu/+T49GZMFZR5tJrBH7Y2DrZ0LxrlXnghzMuATKFNO+FFtIJ9
g4ENAKKMWDbn7doKd8DeZxbK112LACIcQcQEskEXzHjwFs0jCKeQM5A6XeYp5+Gpw/yz4sjf4lN2
U7mJm1qcy6InWdXShWDqM6q+hinkCvrTBq+x9FrJoBruCvO6rqy7l4UU6nXQggBQZmRqS7uvD2Ta
Lcc8yuCKL1jV9Qy7xdFU5w9lUl/S0HthkMjgDWnqSPe9XT9gLXNTBE7+k3cL9KSL54aFibVqjouD
kutehPJJDYYbccB1doqhe3qggotcBjGR0GP+WoqzcMNj3ePh+lFXTVHCHjp2JwG9TXMdCF02h74P
nS393BxEWx9ZrnoNLwgcUe8iKDURY0z4RW8ToI7yjTT4uXsyPSXe1I5qc1/LJzJfHWB6amJyb69q
6EI0pTu1EAWxOOF0SnQ39A9ScKs0jHng9WhpIYPSlTYSw6guoCvCuT5Em2in27OnmtUWjxPQA1nb
WqslAkmQNYNXsHRg0CGh1OWKn4gt6uOgEy9h7iQw+5WNhIxJlDU/uhRFfTlARLdZXDUkeJi/ay0Y
XaMS2YjC7UV5cNsSnNjj8N97w5q4sAIqYFG7SK/aDlYwN6JjiKEXNLrVjj0jamEZG/n/C2MbRSSr
gwIxoSi7c+Qa7aMKDkZMWvsNYzp5raHy4UhUsBLL/jwEGWSBUFauUbyUbHkXnEBAaieODupctFR8
w1TAMkGAnTmbVRpb19HFpVJJEQ8bjznyFwjAM/awV7Xr9/IWhCD4a5wYxR7WyORqfPYuUKLwmZRM
FP2COG2Za3ZV3XwfOX4b9dNmKljQMqs2vhBFFZUEDp2chizJykVsRtmzlD9JDcuJsYRQlgBGGODJ
AEfOqiQQdGAcKctRQE1m+7o3Xk//F4ehHNbAtbomkx39wSI17tSOnHajIcok0BefmfVcKqZEuS5j
nv52XdyGTLRW6BNEyIII9vW/cV0sQ5CoF66Lgr9tm9uoqd2E1uCMh2JXoEM9n6ItYSeKUHo8KB5q
ZVbofAJ6G+dV4DxFVREvwHKqoOc1PoE/8/1nPk7MSAcfu3IfYo2X8R3Jd7pIuwBrqeNhMHiVntxF
H1HHXgAk8TuSEcVn3+a32i3pjaVWabNWaFdfcVHXDUFQeTQTKRvQQCKT6j2mL/nyFKmHuWM9cqvu
ciGA0n++qJU2IthkgewOu8YZnH4LPrLMbEEHNtzIoFkjES57DIQlmDYIxQd6AHnBU7BKhePspVNh
Dhy6TVm0i4d0e/3Drdr54pyURRR8GPN+h8wk0kqLb762AM+dWEh5LCGUGcigxfNrEhDNYguGrFsx
8C0JtenrR1kNFKDkv5WCekkLQCpzOjlL179ywr7GutfMHbs2s9IQkFS+i6VGK09to2ZoC0sbqbc1
bEXkrzJJ77J7PbgrRUaJj3V/1HsqgEk14lT8flye8yE2GwzAZneM2yMafWHBi9ujnszSiAzwFxIh
b3PUlVejVds7vzwjyzGRH7sQ9h5DipQwWRmx/q5Ay7lWMCVlW6B2Prd7KTzj6fT7n5LOSjbWS9vv
IukXuis4bKhLEBk9zfeguQaBZ7+Rt6Xj35NyVMLMFtf1cSGRclJ+XzfBXCEm4PFQC5xVNKBf4G8S
sJ9VXQ9y1BPHP3CpZCZy6V7/mmuB7CIFkSj3VXUoUfERRBeFvhOTeJ8amQ10intkRR7Pj0exYK53
kuNc+aY0G6/Qa3M/RLhgwuhC2H78jeH9aut+Yg15mWHR77g+DnqVkHIRN/zsiofSQKTJGstZLTMs
kwHaE2vZLINYFtOUnenfSvc1xH2T/6bVlrEDKZrVYcwcwgSfWiIDXXQtoFxKpxxzX02zrvhEuoFl
pukm7X/41S5DZnxdU9Z8y1IO5ZuFpit4qYScrHwKkr/88iEuHq+LYB2F8st63YHRaEICh2q02Zhc
NdryfJ9yrBb8mlNZHoVyw2MkN6UY4yiJ2lh9u1XDJyPbC6PdJsdS23cTy2Wu3x0wL1RZB/s07cV4
3ciDIq3gIl/knf4U2z3Y68bd6KSOtCMw4r7FcpyrmY0k/JZJu7F48kWfIzLJwKO/I1Ua+YHAv5BM
yj99YoNHW4qjfZgyz5xSQJyC5uM4JqZWMbRj7fGUABqiirIiCyqNZ5W1ic9xCYyrKX5o0W3GWg9c
TTGWAqjXU5JqPREx1WsltQnqlJ0MOlfDyQyzwBobe89hVSkkULoR/wsoY0oL616agnIq4Cym+7bW
TAHRcPdw3aJWS0yYT/4thDqTIfF6J2QQkqFUjuAUc7ZOg1XcBEPYpK8yW409A96K0BkyVXD1iy2E
U4+3X2DlquohPD68TcCaZAk48fodwS3IbMzcbv/suDQHqhLpWiNp6M6RRdb5kD0JbmgJZv8cIHUC
UI8tePkJnbq9YTO7PSRzp5+1xVXTBcOs60WNj3FafoeVGbOw6s0vWCDWfIrI0ByaIjVLjQSsXjhl
jMkobq9taxvIiURbMYPOOZWdniJ8V1JHFKzyVICyr8OON2vQfo06SluemHr4fFUdimTGiRWzwyxT
Y8Vuuwmf0++lG7oGlhV5V3KUI/knaZaoJwX14dTKv7E0jaFoMvn/i5qVEA66ghYeopj6m6xu59S7
rles3ycfZPH7bZUHadbg98sgw0pBZCnV1+sS1oOId1uhyVX5Ki+KsoYIPzHbyJyeDHSXy7+kU7vr
bN8M9/p5dEBgj30dJucd63iUJ1KLMstQlUIOO/nWXPX7SfQZBdM1uKQPukI5IpWLEqFLISM9iBZs
ElU2xYuB48eyjtX4famVlNeJBU7OdKKV4Xb4ieUuIAY2buQ1bnYotpJTeiWzqLGWEi1E0pv688h3
gkb0jzCCF3fJDhgLGGSOMXwJVDKGMrIOqFBPrRSrolq0kNY4vtfaYOtxAMwCVJboBmUUk6wFXlfO
NTLe5cejN/MbOdT1uITE1h0mE/sJgIQh/TTflU5g3AAUWnySTsIOvs+c9tChcwd8ANZw+qrbk8G9
qIsGhgxp7DBfbaBAaom/YlRARC64cd9ZvKozUqL1N3MhhwpDjTKUlDBGHCB6mP6UOqxvYFATzJP1
3njEyOFd80X8JkCRwIO0lb5cv+vVGHghnLLFNJTxfGk4ZDT3R6XOAfcgnKRK3xkdq2FCfuriwVqI
okyyUYR+6jOIKiTe9MOtH6DFXd02/jYXGIWJ9dhqIYsySkmvhxkT0eTJIiyDBN5XfHhDwPJ8S3u4
foer/uxdGA0nJmmVkHEjPmA/3nfjye8ZGkL+2CsX95bPL54Dhau0qmtwGDIcpmzIZOhwaNmebC1R
BhHQ/xT+7VIXckKF7/2M0B6Nbn8g9ha9IT6ROWGVkUUybOstm1iIGoOm+EUTKuY3vOhWwlM4faJ/
tTwN+WpLEZJQFnmB+F0VbvP4QVL3LVPNWDdGPdTAPQ65LMGNxdvutfO4k3hOX5HwYGY3+Ou6kq3f
GJB1ZXSICWLix+NkXVgPPDYWrKSJnJQr3YRrepMPgHd2XdA/2M67JOri+LzksHYESQPaAqQzRrAG
MefmZWgOf4IUSAP52+9jUTc4zjXP8y1iyxSbmb0b53uZhc647nfeRdD+VZ8BRxXiPI1f17aW51+F
UGhsVFFaKxp4zYpGgzksQT7HB5sFVRl6Gxi3lxRBUt+2VRfaN0tyz9cJJqyJa32qt4M3bvKNjJjZ
y7EFzZoAudx+peRRzrVMhjSIyO43wL4etA2B7yifK8PsYjNDOpnYw1/+XQhoQIHRVL0cC6EkU64W
DLxSnyiQDEwWbL6+Ehp39csMm7MwHOJit/hr9xfPKHFcfNOPQt8aXIvr7QmRsU6qDUJ8mJt7sf46
GjeqejeghnPdHC7s7k2SbkjoICnAKKCOF2gFV0UR1ns7A/XRgh/u5nZwg6yyrsshH+iDwqDCIMmG
AI2RZV2l07nCH8VEITF/wGdnQSu2gj+4ats1JpANnbQavcwoGd+OJZPEmYtblJXc79IQGvoiVA9h
nbqC0dl5htGQWra/Xz8f8RrXzkf5Lz5FHjOBd8zi+W3IP0bhl+u//w9u6/0CKbcFMkmjbzQICA/p
lsTh6pdg2wEuhyAfsEAvL7SC+lqU2/KBti4GCtxWB8YCU2w7gEbEo8P75S3jWBeOhJJEeS+ha+dx
HnGs8gVx4VNjzUDFkI7yNzLQ+S/WiFknowLCQOenLOJxstFNTs2dYSemejTOZDVbvxHPyQPonbwB
TNHA5ziTErNoAkTQY8VU6/XEhT1QDq2RajEzAuhmjWgY7HSebqPY/MZTw2+4A6ucshJjAThOBrci
gn1epqt9EsqzWd4DRCLevh0Vg22cx54CXuu9fJBDHSsX6yTrJ8gRveREtsx0ZIkKVngDm9WMuAjt
iedSAE7NAxVPRffxo3UPQMuaS17FkxCLVqQrLh/XWyGL3HDinOtaeqE0lCjKkQjRUKs8wVBBvAWE
s28V+qn/HfKHEkJ5ELnqBKEme2Vj9ZAmhV2r96X/4xMHeX+26b28ZkAFs4gI9oa67bQcnK2NWYrP
14VcKsHbm/I7OKBX8iRhKuY8x0nCLQFqIVg3nVtt5Q1bCS5cPCWKurRUFWue06AEDbiI9OKronqy
vwFJq1Iekjyxrp9sVQ8W10f5YL8Xa23sEfWACcCpC+FHyms7Qcq962Iu3hLqUOTPWLxbLUi/5EnB
V0pj3olz1fFr3rku4nKGmJJB+d2gbME5SPicGiffdrt0m53CN0Qk/TvmOnbFw3ycNhUjb2XdH+V8
BxCA9bMPxWjKxI47wU35zBQ0Ft3AJegSdTjKC8l5KhUh4RyfdoRltrel8xyBNjJyosfKyqx8zxtm
D8joAYPnGO59iM4smHHWUam4SijiTA9SGfFOF7iSOp3TSLU03mdkgatO8F0j6dw8boOiU0OoSh5k
1hDFplLta/FLwwpIGSpJ5+iB0PRV06LzG3GnvHzS//C66Nxcksss5xJyXdWT1rsw4OS/T6F91Ao6
KdfbvJw0GU+udkYhqrXbbX1Ojvy56ghSMJC7WYe6LC1SEml/MdZCwPkiyR1yGJiGecgEsF/RA6FY
IDV8VuWeoXVvyczCcxgtX/k8AZwwuNntxHHvi9i+RO7J8B7kwfsQ7VIHo7xHpDdCnjeIomRP93in
AbcuUMJffkFhcQ/Xpa0f6neKQi+pNL0Pvk9CUjEPlZkhtZ1n3hSjz0gBzJegC0Dj0XnKYNHZkzuB
sM2G8aEsNqWw0/Pt9YNcBn3k2t5l0NZq6BPfiQb0QTyqx+SVXFzg1HsdZKkvk42SF+s7rZrtQiAV
I6mzoWitAoFxYfYvwR2Z9AyAqdQrpn9Pklc2mMF6qr6QSQVLGqej6DoJcPKTyTu5G/0AwcdGOhpf
85NoEiQSLAYf2FAU65n6QjAVC+RRnxo1B+DxeNtuhUMDWjDpCEICe7IrIC4Z9nDLqvkyvyhl4XIW
gJe74mQrjMwcS1s5WnWaEx3SJ9ElZbLPFUIWhyTGsrBwbVCLcSBgQDmBTUUxwhaBgMk5XGOqHSjj
ASGIdWGSOjFFk/u7MPqFaMroUQv0gxE8IFbvTo5qZTt/KwKwVTdr8EAHNpP/mSWPihaaOSknOYcz
m8/NE+lyxefE8l3jttuKJrvGdDk1TFknFTVIiSw3LWF85m8bR3I7r24sdSu/gUqhPoK2IUEjIt+0
tmdXv7vuHFimSvkfvRJafiYMIVK7jcWdEnwmUnj/enRJaYy1solQywONRWBK0/ehf+bye453rx/j
sjP58RbpLbFeiflaneFHiyYsLCMoCpsfi8LUcnGwfFH/EmEB6aRJnQiEqby3Qq6ZGNX39asE2yzm
WnRR0CjFKYt+yOYAqEFN05rlBCZgg3FKlgRKVbS6aKKC+NWx1o+hMtyMkf+HIih9iPVYqUE7iNgB
S6119Nxw9vUvRW7h0px/35JOrU7oeqM1GPJGOCSEZpM+l/Vzwf9s1X0FoMTroohnuCaKeoYS0EHU
nQxR0iTY4RSbBUEKl75J2cyQxPgwOvX49JExN5PC4/HpH0XJzRAx/NlRqEdm7MUO425wSkgvvKxW
3abE8E1aH8HwwdCA9Txaf/9C5LALX8/1NahdE6jAr8nOYOe/YcQCktf63ENmiIbBowPDKzL1rkhZ
y4cjQXOfE5cwFMU2Z/UoCL9wX7UdeVL+O2gKcRQLiURpFqerQ2yYDR0+lXGPwUQn2GGkYEuYDP5f
zkf5BHketGlANwOrwAj9CXcPKUtwT/I9IRwDaizr461q4uJ4lItAl2sQtaxD19RVXroToUcavhQv
qtkdsAz16Ds9C7hsXV8WIimXEVZlOHUjbrSYZNmrhIl30xZ4A4nxHasnmqXpZW0ZSVtavTxVZtP5
hVknybz5hIm8/xn0+EaaS6Ws8iAeSFr1WA/iV67LzgFIP6LxP7fXPuoQPbuhj0nHj8H/kXZdS24j
O/SLWMUcXhlESSNNtsf2C8see5lz5tffg/Fdi+6h1Vu75UdXDYQmUqOBc3BtLEvfjO9H4dj0n69r
s11WrtR5F1KKuCP2KSrxTJ8YdVUsB8/3+p3wQFN/hBwNnESO1M3iB5P/Mm4kGpqbjO/XYJwq0gX4
8aOTHRSM3aWY7I5PBZBQexRbPESdbWu9iGPcX8sUMYwyWKsQPiaiW3efruuzmQFW6jDOXgy5Ho60
vDooOtB67rUau//LU8y78WwWcRgApQV1rEOZOuPnOpJxrU9INa1mt7lNYKGLK7xEd/JBLZwW3wsB
50xrX/GOGpK8QPp+mhAmiQ1nDX12LM3iN/we1qIwjQTQL1PQNu5ot07+orzGj9MOrbznBc/N+mez
sEW8b8g2QeUrR8Evln/CJkGGyWbd9S9hztyYrKnuil7DwjABkBCPRLXPT6JLq5+8oaYtA1KwLIwV
NBlCFUaYlmMDIW9r1cEu9ENmjrdN8td1E3r/AvZ2shcRzKeNQq2dWnMBCw4YVYjGaqcesOFRniQA
XrV7ifN6yNOICeB6Dp7ARg4wH9U8YLuo54298P4+E61ruf4/J9IYnqvqKZ85MBGcv88O70b6OPRj
BPaeVH6wlLtSP3C+B1nyO/vCkiM2Ui1DNtnHhEJoszikZUDlznB/EnkSE0PtqgcF5BYy7qCBd10m
nck1kUws7uUwSi28yKPvhCs+DDo+0Bsdt1XIk8NUeU2WjII5Ud/kEHiyL30C09NbwSD52jG4z53K
K0+LJ2P8VuRtTG1+t9Wx0v+v6qIsWhJA9SOLG+qjkX7i0glvNmgUDfCChg4sD4lFRVHS2jBMg2pk
zzwGZ9EB0owftU70DQw3x7d316cea3w2b9Ry02AwKyICTMAkXIHfNVsqxTDRAkO2TveJcBOJh2ni
3HI3GzI0j/K3DCYOpeVSWYo8YvD3y7IjjldVsUFDB5lYbS58FF3K83Wb3PxeK4lMWDLq1oiGHjap
TDfpcA4Gzm2W4gxr8xqI7hFXFd2w2MWGbJqauZpE8CxVr0nwEAiaW+uvfb1P4n0j865qm9ahGSZw
9fBQDPIv5q7WtVMsgIYS6jypDzSXivGoc7EHZNt+AoJiY8s2wP1Cm9de2jKOtVzGtWNV6qqc6HKr
6nM/fYqqm4W3ELXZj1/LYNy6k/rUDAg4JzrFtwRfWAJmD0zhR+BCupFnuRInRm7ZBkiFUcMR57HK
7kt3IsC7VXSWHXG+i2fMgn67bnvbXwscbci8aFybb9XIKlh0KPdLWcLXMp5yaCR8E14S1/K6o465
qPAewdGZVDt00xeOYDKDd1a5Esz4GfaBC2mqEPznY34LRL+bAXUMmQb/jXf7EC86Mg42VLlcSYRX
U7WHtDjlOmeYnvf3mURf5kYXFSnuK3mVnXMtfTJM3osu9ztRwll9pyjuRKHokFDMc/goelSUFuAt
kj+r6NlGN4YvusWRf3SbTnX5SuzWmoGJqxnzGIDCUfRXQ3yqC+22VdTddWPYPkATGcW0ZFGyGLfS
rMFE2YuWX9/Wd0lZ341AErsuYrP407B49bcM+g2rA9SKQjWDGPYG8CmQS2FE/zX6qB2B4gDACt7S
A08hJlENWRbndY040QFqKpw+R0nkcPShM3nvPxd9GP9ZpKZUc3AzofvRHIhwjcgTOiwY4fkC3Rae
RlsFzfr4GB+qyjAZzEVCeZ4PthzNdiPeVd3XovqBl3ijuEu1L9cV3Mxaq+/FOFVntqOQDDhCsUlM
e5ZzbxzTO3EA0n+ZnVs93+dhwKnYN5P/WkvGy0wZqTICgTG2YkYPzGA79Z4eJsMTDhZrmgOP9Wg7
ofzS8h208VTItYV3cRiKZRef0B3AsEt8ngxb+EHUG8uH6sytTSkR/tly4G+/e0I/TuDdqPAM07mj
pwOADaDrDxrqtuQYPPL6AptzIpcjldlZHhASdkDCQOAKZ9u4i07FqcTa4Z7Ij9TvUWYbgZfcCsfk
yKsHuGfLRJUlqKSwHmFBb7W+3de24Eg+1tGw79g8RiAcsHmbxeR0747WkvDPRO9AY0Es0STspElB
kAm7U27dpIaXZLJtRhzcim3VVnIYb0ySuR6TEIc67ESnetbh/pPd3AS7N9yHh3nPm0TYzAMrgYw3
ZnNiqWM5YLVwUY7y2Lux1vtqnHASwfu1O1zRtZUcxgGLCc/rdYjmRxo58kPiC/vsMBywx3gjAn+7
+aZ5QuVMb8MPNacU2ozZF9HslEBYojU/NBDdFqG9CCdr8a5HtM0QuhLA+F3SBt1gJBCgo0Ve5wqo
ysdbZZIOeTUdO7F3slx/WqKWc6PhfDr2tjaqQjOqE2zSjF/S2e2BpB9FDS8d8ZRjnC01gm4cyc3B
vXRPSPoE6y2Ojn4yvuiA3Em8pMZ9sPWW+5G7ELcdt1dHyyT3HlhKWUvTP8pddRjuaJ2pfqWt5vmA
qvzA682Te11xc4NJ722LTWq8gmApw/hQY0qhVRMAun6Qm/Og8lLSZrReqcbkeSsKwGoMpnnH2uv+
G5krnrA1/+2WzW0+8hRj4wrw+uTRwlWxM8cXyRyfrBzti1EHKkO6k/uaY5rbRZmFqzzuHgo6noy7
Z2MDBL0KB0mLmosr2YBi2BvYAcn2wqHhBZfto/xbGm7Evyc+08w0EH/ioh3eDifhpXQEJz6IAKc2
v/27hjjgL/+vmsJm2XEIrS6doVonFU5cm/488tbrtz37IoL0XZW0xTSji0yNniI4G9N3M/jaFI/X
Y9bmk9BaDcavxy7OugwUSLimER7ftF/QwKInNv5d4/2i51vwv+jDeHHezXFqUSMEdNaAhkUB1jrT
t8wtHcBs7+iKo/mmrTkqWNx4bfc/hJCLcManh2DuK4k4RKU7+Uj4HJjceKZ5+h4LEiM3oW6Wtyvz
YNy6qgpTyhboWgf502B1T1jB8uTCzOxkDl8UQ/RNgwfSvh2jLyoy3q2D4k0C0srPgoi4dmjhM+ej
PpAfvQ+PFzlMsSCGSjbmNflZdT8Jn3PjMJkPxfQYD5iIOerYqB+02uUYKhniNaFMKBH0LlpKCcpp
dp3ZPwNlZ6cxxnRxI0Jrhvd0yLMYdhgvMKUu7Evk88odPjUgL8J7gvtzXOyfMEJvBktdtEQLi1Bo
ZoiMKwZxHVsV8U8TqXi4V/apL97ptuWDlRVsGZzzJANkzxNcqZqiGaJpGmyOG/VwqCZiMbKe8MEs
/Kt2GMfxhK/6U/JVcQABb7gyp5Oyeaa6hM4hDd4A04oxUTzHarFIENHZoToIdvXU7acjDYhlnnjD
DzlbNd9aHGupxpiORYTO0BBgOGv4GvLorXgCGKscG6vJROK5FucvavBoLpwBza0UsFKAfaNR0zbA
IznOq6mea+luzO+i6JljCRwd2M07MP6qSapABu27ih7tuzbfKi9/pjSAPj9/UHArUa+1YhKbplRz
ouEiBYnRAF9W9oKjecNfKpjoYu5IJO8MGb/CFJYkBiKk5emL0t1UbQeCY14ZxxNCh7zK1YhOXavT
h1J94UY85o/0/CgCEUbwpePidf9gv2lz8GB9jPSbVjLbVDYiWX47RuvO+BQ5xR2Q81xcuntXcuZD
9QHQEBxFeXoyec1AJ0+IZhi8nhzLamead8bkcwxyK4+t9WKCRBqZRfBmkM0uOQwn6VT7IS73GEvW
bXkX3WJM2I0xHD+DJJVXRPL0YyKGoddtGFCACjRgawANUFZxWww4ZRfP5ZiwUcixPOAYkUGXs1g/
5iCw5Zwhx8XYGRtQDk+DRE5NQ8fUfpcWNPwlhyDjjcL+N3sFOt4wREPXaNuEMUWxElIho0ehevoi
x4pdxLptdjxWMvrw73PWRQpjfKOi9kZFjxlFCSgt9WuWH0DsJGanjPcSuZ2MVwoxNqgPZm6I9JCs
YfiM2GQTt3l57d3u9h8UVNtGd9GLMbooNaakptMzgF64/zm4sAxutw8PNHxWIKQYlR2+cGyE/uy1
42SsULXaehZpEld/WHYyiJ6k1+ag7AM3dsoYFDS6Gz5PAHOIPN4wCOdDsqWVEeFNZVLoQ1YPg3gy
sjPIie20ec5Nw7muJeds2cUkjDQvYkyXjkBsdhPQa8y29UUz9P6bGCaltciiZkpP11lf7zJjsZWx
9ObM4vg1Txsml5XL3E1RCm2kAXAOj0V10xUfrmuy2aNb+fJbc3KVVoypFg0zgCoD0C6q1/TjAgLA
xA3c6VF5FA/ZR0LCiN3M4QGc8ayClF8JngVVyyYT9ljEgVPmhz7/hvrbqYTb2Hy4ruR2AP7lcW9d
7ZUoaZmlOaVrbxGKTr2MXmH9m/ns9TEyEUQTl1DpaBdUSAKnlf8qYo4OPFtgogbGNwKryvGdQDJ2
HArDVxflboh5m+E8MUyUQHyIRIGCk1Y9ZMN91j2GHafK3XxEWJ0Vu3swx0UdiRPOilr5pi9rtnj8
eQMKOsd8Cu7C74UnHIbP161gs8++lsu0bCczWaq2gBmYZ0RAvAel/vRouvTmauHJInOk7/9RIhMn
tMKU9ZA+WnIgt8oOs1cew6PhaA/lYfoiHHihdtPS8dqOiTsEVJPFzZnK2Jx0eiVJDdGrOmU3T9me
o9RmsbGSQb9h5U2yMSc9mJiRSD6gI4yRkPSHdjscxV29Kz7wFNq0x5UwJkpIYzvlkgBhRnC39KE9
D8eq4zzAbF6OZV3GLKEIQCj2SlQMutpJI+zREs6DBjMYvstWa9dq414/uu2vcxHEmMNSgBdUDyAI
95NdMJe7QeYhyW8b+UoZJmcogdXHTQYZJlBPxxEPnXLmYONip6fZwxJFfqNUt3lnOtNoOZ2io4+j
23O87MuIB8mwfWVZ/RbGUuIACFsY0SRUi/EhA9SEBYDUwAVBlA3CpsnD/W/HM5jt6LISylhMKMrJ
mBoQ+sYA7BTuN+BpOJG7PJaHwnPmm+7Me07nGRBTqVZ5HRjGggI/Mw6GtRuETzIW0oaP161nu0pd
acbkGKOM1TnM3zTrTpJLtRvGmAFLkh3DHQ/5ejM9r4Qx+abpZikOUoQuPGGV7UdBApBt/DVvPg1p
7V1XbNvHL27B5Bw8KE9AbsDxBdWNIgG7WSvtZQ45pSHPM9hLEvCvlTGgS/voNCcKx8s+/YA33Vtz
Rx03/grhlrsbiCembqIDBmLa3wOlVmpaKL/R30xPlvqlmZ+vn9vmdPtaAGN36TRPUknM0ACjcuev
3c70u3uy9eZGvjP89GT55q7EfkDiCAfuLAB9FvZCsZbOmKOZj1Lfowpx9HPk91iRxKRebeuJHZzm
HUEQ19jL3Ffo8Rgn6543ELBlNGvpjH3OhlUHMXG7gnPPblodYFWRbemcqWmeFMY0yzlJtQmEBQ6G
V+xxOC99DDYLHmT6pmeDLcWiRKcBBogJ2rmxjEpT1D/hfwjcPsDUdHxQ3/aUeVOI2zpdhDFROcTk
1BgXLdoRohcrL3nsTum365a5+fizVogxfdDG1UttNHhoelBBL58+oPhxcyf2tYcGnZ3FIbih8E7Y
WQfe3tO2113UY5yi7Yp2iHKoB+YFN5/SO6k1eC+dW28ia/UY09frGMVEAxnURA1v4qN6CO70HR8i
ZdvHLsowVl5ledIkFc6RINOVvUk06Qc+GCbPJBgzr2u0M4UCYgzlMcLTR+43Oe/MyIbfh4tfqrBV
f4XpNsXqYeP9sQe9IaZcduGPYv9GWQd23/zlv5kgu3k8AXNgjFropILzPXJ6DwwErnAH5Oc7mq0B
QEroDD7t5Rc+b1mE59BvkDSrGjkWc0XPyMf647KjgXpqeYOz2aG7NK8dR0Zw7WSZ6CEXZdfHIjQ1
Jc0RxPsyjB1T+d4Oz8AWRp9FtjlHu3UDWJn/G6LxSjt9aUdJKKEdAcFPh8zFLpqvPwk+wN9fLE4I
3szba2lMLBHlMG0W5U2aeiRsNJDFLreDp+5AG3CovezMO9DNh6u1SCaGFBG4Hab+TaSCm+Kyx9rA
4NQnArhOzsINL5lx3Fxm4omZjG3a/uTtIi7VAZw/FCD/zYjBWi0mmiiRNLViCEPJ6sqW08UOpqdg
TjnmwQnALB+HJfVKLFEwiaLb0pxxCXm9bn+caMWOMae1LAMdAZEEI6NxfBSND0vEiVZ/KK1+RSuF
6RW0eptpcQ8lGndy9XPgpS+Ew28eCbWnFOzwVJd2cTMDfV8EJjdvi4SnInngysPmblxkYEjiDGXJ
0YXsOJv1Bx1pjfOteIFKYWKHELeJFltkEpiRNXYoiR0y9PAfMfHxXJllDMrVRFCkBX4l+8WpOtDF
rHTm0TYe1B0ItcEDwmvt8w6SCR5hWihSOUKior4KA5ANMFxTPl63x02Qi5VfsduOZT8GmdbCIAnh
Ttl3N9OxPdCWPA+IkxeY2Bd1VcjyWerwuURU3Ivb+8mdeQj9zFY/FV5x5tVxFOeuZBaFCRhzZMVh
TeIWfbyJo9rWqvqYifMO24Qu5xB5X4qpQaylaPUwg6zwY/LcHegNZtpb3nDMge9iHDXw9PKGpznq
se/tvRKaWT9BpD7vR/lmjF7H1m2E7xzNKFZcOUW2vzT0hlx1JsQA3PMvmkMf9n2F6X7Bb3yRO/q0
Lc1SMKaN3QvZovC8Ch1mNQ3VAKIWGKPsyE56DLCFCWB9Lzv+O+e6iGKcKy1EkFsIELVEObY9Cnso
GyczZ4dzgBSE3h/gRQ6TjuektMJpwlw9Ie0Qvv0s2DEgeKI9LhFu6ak8h+YJZPJxgyV8Y6SSIzuR
wBRNK+lWdTvUHB2ICZbPHAW37xMXBRk/M6I+rhaiGQOA2hHI6l54EHyaIuBd2umHXztJxsmyXujn
0YKgyTym+aMaYKhq+F5Yfm0+c3Tarkr/1undfKYYZYokkE7DTnntDstOcrWb8BjtkhfhSxBhFg/M
4nvpc6baPALp7VByEc0k70U3q9Ygzrg+eZnTGzMVbYFLwE0p+M9HqbCrEE1fN2NLQhq3/otQdAUv
+qb47aFEIuNpRE77ThjY0i1s9ikS+Lfx/yunFhdV0MUGGaZDf6WN7tNpx/lcmyZ4kfCuO6Yu2dxr
FUwwUb9FcW9Pg3XSG5DGLvVdqfS5rRjRWQNlXLmo/nXhm99rJZv5XoBPlbBwB+2Sbj+2d2F/DHnN
081QvxJBX3N1gFkk9YAPJvXm7jEO+sOiajdSHT1GTWFf12a7ylnJYmoqsajrtCBZvRN+rU60dhy5
1X55QKPdHW75PW+eckzIj9VqaEod59eD7Tp5AgiVNgi2FMcczd7uIVfMkO1o6oOW9gGRmix3xYEI
WrrdFNsWBolVV3lQjvEZsDajTYO2Fpr85QmcnqD51j4v32WM71w/501cV2N1zkxaKONCVXIBv0Z8
iJ7DvbYPjyqYqwXkvMjVEa1/4ntUD8WHcj+cscHOSUw8u2XSBAaChSzRcO5GdZbl3dL+1YEU4LqW
XGticoMQddagyxACNodThqqZsIriH6+4f7xxVh15Lyg8rZhYk06YECwmHCuQQ/1gAEVqm3p5zJ3x
3cxFl8+nU0RauaRS4G2oUfHkP7xWbv61vS3uFrA7UzWb6bYEWnrJ6879N14OfM+shsn0ld2wa9g6
bsGROOBEu93sJN9nx61c8bgAdSpDEG939rwL8ZD/ZXF03ErQvqYL4D94quIctM7EJCMY/39RluoH
vTqpWWnnzdN189k+ZF1WMKtliOLbJvLqkBMAJoIrA7VnkQ72gl2QajoJIdbBs7tY4e4NbSeRizTW
VhdhSju6tqo++SO4fW3rTJAcPEad7XurcpHEGKkq5mIRyZA0HkdPsJV9jhbbiOboP4EV3752XaSx
vUu1nqshiSGtQzeA+vORG/sGBhRp1rPf84bRt7P9L+XY1mVX5EamdygtAL+kizdR6V03Ct7pse1J
tSxEsSBGeulOPYrn5Ub4SEOkhMcaPfCGz+lTvE8aF22YdFgWcWEp0f+NQtp3b8SNjc/jSN32posY
JgkWhVSNpQYxmXhrdD/U5qEQXq+fG08T+gkrZ0oXuQgGEjEfu0N6xDiWp+/+wa7rZum8Mjcmsc2N
WQCtmcztk+7LXn+e3NYGPIWj3ode95Zes71u2vxKYnMczFAsXdcNIFFgg/93FSUFhA2aiQU12W8O
szO5xq48Ekh6u6tPZCGNA2hiwJ7yrOQPNvlLssWkAzVo4yAPIBkjaLvFLY/mZ/GJEEaWH+Oe2+Hd
josXaUzJaaqNUWs1pNVeC+ZWEVxjuhNOTgXCMSAPDlhSkG35JfK53QCeZCbqK2WpWNoIycK+91QH
ix8fasHWT6pNlLElPSLtRd848Qj+tt/kLp+WxWVQrTTRwKVIxRuGrrzqCXuOwtcYe0MOfVjMWGMg
Hy/hDoDS/o3fXA6bcc1EsWIp7CGZ+mMV2h/hocYrFq+9vd20XWnI+OeyZHI4o/2M9FN6vae55kPt
9R9VMBlEO9SlyhdimZ9PFOeEA68e5X1YxmutrGliVUeXQrLOg+zkyktQj7Y1+4XOowvfThCXA6Wf
sgpEeO7O04hsSMz2ufBlmD9d/2CbFwoVmxLY2lF1Q2NCtrFIpWroWBBHivVGrbZrAbCNMQAwNI5p
bGqyksSYRrfIea4IkBTrn8xGtCdgCV3XZTukrUSwVtHKS2vkGCFrvey5u8/c7luzD8GhjQc5Gm41
P00+UC8OzeuScGRv5qSVaMYkQNs1xUYH7YaitGPMPBnVdymYOFI21zqNlRjGHJR4mXR9xmSLZo/o
Crf2clPsywNBUXI70JtWvpLFlHhmGqdlGkCW6tMjboyn3NzLa1t+wgjGM2LmjeDqnnXPq9p5Jskk
pljv9Swq8BXntD2LS3pbdZXbZcOxCI39dYvh2CR7MTFEwyhrEtXWr2r2ueA9LnGOkL1/ZFGngAsd
f1/RtZdgmD3Ao9hpmjyKabVvTG5rh7z1XQF2+WTsPSNDO9PoQhqVQaaTQDBFJDyDXb/Ku3JnYV7H
+W/nx0SPJQnrMgEApCNYvW8uwrmU28N1ETyn1pm4IdV1CPj5t2EuafcFa8XxHlMzh9gnDrT089MT
hp6QBK5L5bgzC+YJNm7JmFoIlS204QTTLN2sVBPXCFOd49M8UUzkGIomrBqaexXbx7x6DJfG7qyP
19XZvtasDIOJG1I/SE1IcUN9INShxTbv+53lB3aCBMlvPm+WzytxTOhYwrpf8hrihqk7lNLoqWL5
nNaNFy3NLg7lh0Ba3CpvOV+NJ5aJHN0QTwYeRagRPZ1ozzY+gDJgz7t/bBewqq4pmPczNYm9tQmV
MeSqgvxfegvgXVMPVN/3EyadiEmUOxWxHUQu0uTfSwDMY6qgysMVLqFQLDqip8D+a9xLO29249ME
YJUSzYt/V6ev1GS8O9LAZ279HP7IvxLzZniWHqlbo+8q3xQ5sWTbDy5qMn5ex0mn1yUOdRj0Jy2s
71oLaFXgiOS4wnZ6ucih37GqqNpswSbgz5dpUIV97A70CmO6xgfdxf75MbolSmqJN6vG047x8qUB
85U54yMqzT6qjqrpDwInmW0OYRur78U4eQ46xXwZyFBO+gO9UwQuIPeXR6L8a9C80KEYr4W43bRU
sduu6riRq+w1MogiQN9QATkeAUul7eKjjT6il2MCijgz/lUj9iKOvTsmybToYQFxqv5JHV70yI14
e6rbn+qXRiwQJlaIUqmxUHKP3Vchcsv602K6/8oILzIYnw6zYgjVntTw48RpPxIMfvAMtE1n3slP
kyPj9RGolPccsTzVGI/WpCKosgxiG5eQoYmOfdrLiCVEcoIr6Z114H0wnoGwr9QLXix+XpZUn5ob
2Q4FueU0nvxJ8qJjgGs5l0CG0sv7MuhyuoyLJ4WSBWrzZpNWb5e3ErSdgLsIvhzHcMpTWtq4SmW2
gmnEgefpfyhYLtIZV497qystGdIrYuqhonnYIQO+9RLBPPCjwxbUJxr6Mh8VzgfmKc5EgEhopnom
xWdjOgggECxROktKto9H3Icz6c5qZg70w2bO1RRVAvo50H01RmSl5svS5gqCTirfYr3Wn43Rndpg
n0WNa1qWG8bGQxSkIyddbF+FVoKZGiNJzf/zpESH7jRiE7rfhfd03/8HJBmbfrOSxRQWYTpBVifR
Rm24pzFnmp4yzgRuQ1cvAj/lLU1uFxkXmezdRK+jLrUEkVqQw4n8lJymxbxW6mY+r5DnKMheVASh
VZchgoJB85gIbh3sldK/Hnx4IpiQ1whV2CqEfZdmT53x0JZ3ucaxxe1YszozJr6FVarXWgEZFlbh
AXuU7BZk82/BPrmtnxvAXiydu3B8bjvtroQyhQtoGMXWiuABtORIW0/ofN+EPoH6BTb4Yj+Yj/HL
fztLJsBh72nohhp6DsGuMZ6T2W2lr/9NBBPFhDEac4MsIgPteezP7X7koS7yLIIJHWaXi9NgQgsM
1Nkp3uifLFAeXVfjD2FCN1GeSKIos0DJodqaQDBT6U5AV+Jsp+S2gbUEeSfvMS3CkbYZgLWLNObU
AINlBI0CaQmwaVuPWHCHG8VX75Od5RX73qVRZv22v+ExrG73fFeSmcMUMC2YtjMkt41tZQ5NJ2I7
aB+eRBpopooC3HCYMiqx9l/gkfO64tuf8qI3E4zHZF6CuYP0OZHtqVP9NlpsMeGRyfPEMHHYVLJQ
0Su4WpecsvkkLQeTRyTyh7j7SxV25lgCuF0wBrBKEIWCWA/QrsvevM9mzDjo+HjcNhuZxLtiRRdl
YHjjFQYQSr/fR7oiwYYtrYo2ruiUj+hvhI7hib0tHesDEc9lH6T78YFnMBSVrollvpgy1WMZ0Bp7
IFc94EGX3hHVSPGv28X2aa60Y76Y3slNIklvq2MVHgQSoMqHYAYnKxRc3hrqZi3yS5jOAgUm0yyj
8IMwepQmoLQGY3x8svPrR6ezEIFqXVRtYkHMon3MlP0S//WvDk0xUE5phg7ShN9NYplhgkoGE2xQ
PhIDUCE5HWYVaEssO4M6+bq8zaClX8QxmbmNJKzYEb5iNzV7pUV/QdCO46Ceq7jw0FNxx1ThqLjp
yGChAN+YIhE3/e8aBoFe6RMRQmvzrrMEu9dNbxFkjvVxpLCuPIVFrgDWhh43Cqeu229tu+wtxTxc
Pz+eGOZzhUFdmeEAMTnWWSfDcAL0DNV64lwaeWKYzxSUsqHJJcQspj+qt1byUuSP1zXZzpaX78Iu
CcxtHU74avR+F/gYPzoOR8tvMNjFx3DbrptWspi6SbIAUC/XkKWead2i9Usn9KvODv3JIT7T5Ufg
xd+uK8g7Q/r/VfNHNkdjWOgMm8jT5sdI3/Uqrwjddqdfts3uCOBtsg9z0ittwDnSYhtNd+pzjbd1
C+AJlobbb+dROm646+l/CLcX2Uwymbpk1JtGR5vpKbylFlDqGx+0hwUg6CF3R2E7Dl6EMSlEK7Fv
WVWkqPGp67/W2n90XyZItFmppWGBv19bTxFIbuN8FwifrhvEdvb9pQO7GFA3gi5EROuY6OqHIp4d
pa+OoSDvY1nyrovifRx2O6CY9GEMG+jT7dKP5jHb5X7yovjpfeYBCmp3XdqmpYPIBWw74PIEUdPv
lp70ZguiASjWhTdV+Dmr7+WZ40zb0WIlgzGAJLLqXMSyPard/BGV7t5wUrz3E0kvr7NBP/ddubIS
xdhCWuTRoiQWriNyaFefW6MGEefe7P144FURmybxSxRG6X4/OanQ6rTJoZWhBrZgtLYRWnasAw+e
ZxHXv5HBFhJBjxFl4oxzUmFA2xtgylXoxPP365awvbS0UohJHJMezEVlwe5EAOTSzmF6QkOYxhw5
iXD7mWklibl/x1WO7k9uElAAjTO1YDlPne4oHQlIHKz3PI/ajEAreUwKmUYN5idAHvUzZQdzPTZ4
1fedTU/ilS9wFlR54uh7rrJHVrZiKgbwKUV5bedjVP64/qV49kCWufr7pVwPC9h5keETEQQLtgn2
9kDjHRqVI392Jbxx/y6lkvXOlCJIQRDyaREQCfcvHOE/eAfcbsisPhATIcylKtNwgSyjPQZvLBmD
PUt2vys+Ro/a2wsB7yp6PVKAD+x39cZ4UWSthEhBsJyoqu2+3UfG81LeDiaPNIvzwd48b/XBNCy9
zPEIB47qh2kIbQHX+/jzdaPY7idfzvAtCq+EKMmA4T0JRj46NKYHfAVkdcL+QCt5T9iZ3ceCwPJP
I+9Jjvf53jLaSnQTg+gkqyE6HF3iqxn9aZ+96Kcks63Gll1s27gih/aMF0Te/n8l1KpAMVWRzYgP
E5jclD3A5W0cLrZVQeWGqSHeEwUZ4RWHeDuFlcAwSRO8M0JgUkjBjvwDN6FFPPTlpNttWv8oZ8Ww
szpIXc6npXh4TTLZ10pyWs+9ABzgv8vt5SbANkOwXxzC984cpLrrAnmaMgHGyLNMjCTI6zX9w5Kn
vZ1NomSD/uSxDqvRDvLkvNTdw3WpPC9hAs5clmWW6JA6Wy9L/aI13yQe8CrH6d98aHWQtRWrgC6H
oarT5MTNaz02nh6cl/RG03nxczsLqKKsY0VLfkf02mldPmsY0nLArAx0y+bU3raAuLDARWyPoasc
aQyel+reZgrem8pFKvPpxsRqCnS+KApYdyNALt6IXYGwH+3MA3Apw1PwWnjzjYlpU7xG3HOHSqns
ufYDmK+Y9PHSyDG1NkV1pyTY1xBrL+2fle4DzsgFKI+fSbVXRz2vwU71yTXJTBIJJEGVUL7QVFPg
5x7tWA129NE40hup8XzdWLevpRiJ/vvzMvlDTwygB1LDeM5cQr1A0wriMN+p2m2Mta5/eBveds1f
YlkaGymIR9EQIRbYooAdosxM5ED69+VWCG0w+9niDj1ruy/A6sebaOGYtMF0MMo41cqUSMnG8sec
33UTpzDk/X2mAs2soZ11OtO4cNXmTok/Xv9ovL/P1J1BngHnyICFDNVDGT4twtP1v8/7OCR/FV7a
RYpEmD1dCUZHCUw3Qn2Gl2SruB2GL8rcc+Tx9GHyAq4For4I0EeST7PwGA48YE6OSxlMNEktY6nQ
pqdoQpSEiF8gcFFdwy+8eMdbad2++F5cymBCRx10hWxGkFb/pb3+7MxqZzwOUFuCT/BAv/19uMA8
iozmIj4KYwxjsehDgzuxM6StI5jfk2Tf9hpQw75fN4pNbkfDuAhirELEEgMIEaAW9p7RpsVjIxbL
8tSOzx3YKyRv+Kh4zQ/rO/dpeNscL4IZ85irRqsE8I6ikdCctO/ZoY4xXSB9i8AA2u5SwIFLsx28
gtr0yAML3LbMi2jGcMJUxFhYgVyeYU5RaG7DjhMqtjP5RQBjK6Ipd01B/BXtcNJ1T7EOuuIaytHI
eNSSPFXYtILVXfTLqBgSnkTtdRg4mvzB7C+qMJlk6k1TtOK3QrbonQpvgaXf3KihK+7GQ+Xz5vU4
ds+2ssY5AeEPXfPrqpzsoGpvzKr4aM3Gs1rz8Kq3nxsvts/2ssYRi+MJCZs+aUiT4eMClErAodwo
N5ilS7EWjHa4K39rHuLdf7V/lUknQVOmQ7ngywH44kjjH/0R7QantbWXHA8l1pfkaz3YcA/uJvIm
5ujK51UmuOjlCKcnvVVf/cv8QTvIQI83jhkm3mYX0ROdcl4rj3vYTKABKr4cJi30BbTkadg1Ox1j
oFjwfCKGJfUpPCmaPYEdkQaqutG+HuY4bqIywaYxhdSKBASbRX0ET27QcwCYOMFMZSJKJurV3FKX
Vy9fZbO21eFmis+V9ZCIhd333Lkh+r1X0oPKBBiQXEjS1EEeIfqpeFwb9stLjDcHBEw8dADK54Y3
6MCLBCoTanrFiLu2hczGBa/kWDuSm7wtIJu45Mn/I+26duU2lu0XEWBqhlfGiTtHvRDSlsScM7/+
rt7Hx0O16OlrHRg2DGxgitVdqSussvglyu2J+ZV+MrYHlVzTLA1QnDwK3Nzf6McawP/9TYG1XII7
3et+6XQ/8lcVuUAkYp55SLn/kHX82/qxMBMos+lYQIwvSDGqEu/ie90l6JZKb3lPo39IQ18oMdEr
ycweD3ia8dlRCL5lJ93Q9tPPjKP9PykDYSxPltdzItL6ijk3Jy1pb+u84JDgmHF2Iqud+zHuJpxb
WPwssMFPc4ECIkWcNzlHqwljUrREM4OApu7baLqr1fkOm4/d62fFY4QxHPI4y1KTgpG6f5aX21T4
mZWJpf3Z6JUhGqahyujHZ7PoaZA1gybOuJPydhkTi4g7Vf3yB7ysaDD3rpUdtrpQ/N28vGkXH0w4
mv5QmCnn8jeN04oO414Wua1JSYGEm25Xi7Dq4z6YeLB9PCLM3RNj6VqSgIjWoCs1TP0+TdxqaZ3r
Z7Y9pLlihhGASulUXaJDJ52Xv/yn4xg2yKfrARNHAUCK3Z6KG4wueFONRy0vrbcp4ivyjGNpAz3P
C4rVHeuWmN8O5fN1/rYTlSsCjCdJIlmM5hH8KVh6iNa/g4C1qT3a/hB4u/2Rl3jajIxX5BgnMkfA
g5M0KoPNs9Gd62knxDtZ/UoAAnqdMx4l1nkoEUlLE5TGeS9mh0p4GkYV7fCVNfQ5h9YnhOhv/vjC
FptDl+G8e5OOWmlnOj9Ay4jpQTq1PkCE7S4CSCGF/4oAC6fuaAObfNN4PHi4bRey+gjGhSSJ8dd6
qA6FJNVG4epQ7XRf+X+8hjnax+bUzTJpxYFeo1z6LRLpZb2TFY654tFgzIgIM1IVHWiIWeyOk2QX
s2LNU+5fl5PtaHh1bIwlaUW1DDO6go1Ys425PK+sreo1OAG21Rad3NHfgWlxFh+uk+UZls8U3iod
UwAPJAuxaMg2Mrw8dKwaoLve5e+1bz4EBfD2kFhw5mPk47+Wya1QbDq2FdeMYSEkUEmj4nSn1o3E
b0nXWrLmV8YfdTuu6DD2JVKwOHIcQCeu7zo4tmS8VWXeI5VK9jX1Y6yKAQJQdRAxoH7xbtmJdzR4
ytCex50V4tiVz3fO6t6GrE8rTHXRRG74QHtxc3Q6Bk7xqlrAqUHzPt1INfvlt+vysp3SvRzkpzyt
6EZaKGJwGnRHe/GC59keTljGhVILah8TUC5KJ33kMrt9sEg/qaooYisAY0RBcy76GF11xYnOgGC+
x6v3xBbh6Xglz80nFDbB/EWKzR1PRSIbeYFRgbr+GvcnbXmLNZdEsrVMT63Exf7ZdqwXcoyxHEtx
DoQe5FpXc5uT6RW3kac5ANT8SjCdUPg8T75dh1wxyIRfg5mNcpqBovS4fLSNRaGxksf4jPtDX1D0
YOzmHXfuclvNL2wyRpReaWfSZWZC0jt5U52UPD3Uauw27eS3geoOypsQ9k9d0oRWoGPNWhc7S4Qv
kYNHYzRsSZPd65K8bdcvn8TYW2CY1kY14JNidJHLj03plyXnOb6d1VydNf2GlbIsIraiK91nE233
jmz3m+lRd2g45lk6SDf/6SRPb3mYGjzWGKMa1p0ZFTnUZUwfp/w0KKpVzBzeeDQYgzqkkxwUVHB7
+T0hX8zoPCW8zDpH7XXGngItHQsTUxzfkNkBRlCA8P0Q75Mb8f8BefwPEehFHhgbk+hJ1ZsiGJLv
5UO8o8BBzU4/53vab4M5KJ6/p3r2u7P4m57BtEZ9zl6OE+jRjTsSEPi0u8qdPqvVAEv3rgv7P0gi
sm2ioquEsAlNWSsXYpojdU3hjeGmP4s9mvGRXwz3+j3m/z9ET4Gb4k0AbEvJhSxj3nQD6C4iGWBN
u9gOet0LDGtGBzaHO2o+fj/LCxnGpilBnQBQF2RkXzyILlBFb0gIsNuaNmf5+juvg47HFmPOlozI
45AjaEq7b6a6y9GjXA+cUi2Vt2s8MfapFwaCfkrcmOxXmKvO/RYgAwMX/me7JQbLrf8rGZTXlY1S
+0hJGvqyhC/ofwofKmbwu2OwwyKs+ISeDax+R59IZXcY+eIpwbb3u9BmDNVYdnMfZOBxCr8W6Vnl
1WJ598QYqUbq9Szs8PtZejLAhaA8kejluvDx7okxUnWVxIFYg4YIeLP4EPuoGbnijpsD3A74LmfF
2Kd4VspYoKt7UCF7wyZSK8dOPLoURsJKjgboBTTjmnHjBc4VsanHRk7Hpg0hHn1QAgUF2973yVj+
UffmRQgJYyfKsDLNHCzaUCwgaA5+kwg31Tg61+9qO5G6osMYijxStH6im/6ivXZogXBlYGEQBY3m
tW9Syb2ivWzmcQxInAszCGEf76mPA2cZ9VNK8vuma79xmOJdEf37SoPLeqjmXqK0Hqc3usm4tDtM
olcuNtTS4Xfjhpc+2dQrU0LDDlAKFJPtC6xjrDmTaTqonL60ymMn3msjR62249QLDTaXURmaEhMJ
NLQvujW71ALSRw56YN1y39/xUfzkTS+yosgIYZqKi6JQrro30V4ccitDo3OXxuPKPRA7/PxcYCDQ
V3f9kQ5Hk3d+sYFzsmxGo0NxQ9IFqFtZ3jTG06jvWt5kL48E47zqAcNqIcWiKrEYo8EbP1JKSyoX
iyOWVJd+U4HVcTJimS9x1JoD6NBhPLoeOnvEoLdN9wmOr7xnDY8p+veVDnRERbOvhlAxm45ZOgIY
6qQsFY+lzYB0xRLjr1B/nvquBxW0l9u0TyE+yPsZWwL4MfymUq9IMa4rmvoh7elgnJbtkvJGCzjB
NVfaGb8lKlU2CDTfVLvBeUTu7EY+yC+pSxf36O4CIJzhMDZo0cKOd2BXxp66y2zefMB2NW/FJuPV
mhTDf3kKnVO/AO+eYg/QMVsTIM00l81LJHCkhE1eDG0FADEa6xRRmZ1mLQoLSy0N2amLZuQ8kD6n
oVn5x6i0hIUSsqnrJiOSsxpKC4kiFclYujS8GCz5JX5onCq2JkewKqyOIV7qmjddaAGWWiAeGpRC
n4IShNgczdHGLdbXX8OIbtIYkak2+Br5C63vF4AoTQ+oeFvBY/pEO9YpYjOH5pYFWNNkZDg1s0Qt
5BA54MjObwSrxgxDZzURZKvA5kguvS2dWdNjRBqIhXMaqqBnSqiT1hT9FTBjrnkOdoPbPoV2ds8L
y3jHysgv3lRy2gsgOU/Cl7Qo7jSttYSQI0ubj9MLZwY7R1ON6JjLctweLf2ku+mUA8QixoSQ4A8P
kcuLm7n0GFdI5kWtooTeHJBkP2OKYWc+Y5WXb/r/n/2z12/OYNdCtKlhRm0G/io1tCbxQDKOudvs
+zCIBlAlijJmsDNcsqS1LUDNVIyiA7vgKaboixjp3w+H5ueIZpPkgF6ih9Id7wv/j3Bz18QZwQTI
UpLoU6Ii7BS8FiCr9E2HkdD73K7fAoyn0xD+/zEzsnmsK6YZ6dSyRCeljGOdpKnfZ0GHvYvG+HRd
zTdD3YsJZxHcjLaRup6m1kmM9V6Pc11YCcY1i+XtOp0tVdNXdKi1Wbl4fdFbI6cBYTfeFNmPUnDK
nrvZi94Ea7R10xB1A2iEosb2YjVlFXT1QNsBnWJfObQ1XDmiEhPbWC73ULmzpx9o1/Io2bzdi9v8
XUgz/A1yLidqCdKt+K73d3V+KxLOzu5/cLcXGkzsNwhFqooZaNCGHeoFsM3OCQC9Q3tVeZXALelb
nyX9++rC0pD0oQZwP9skbi0e05QjeJsedk2AnuiKgLIohqDRyxo8/UQswZsBa6/Z+q2GJFCKwD2F
hYxP+Wmxs9cBsB2T/wm3514XzO3VCCuhYXyrOQvmOEvAGMhOdEcyORGPvAIe3o6PWKqBaYbXEw2h
EnfM7XFfe9Eh8mPnkZeV2jpvtGwQCb0bJlKVjLYHwTKNIqEh42h4TRfvZiHmsLqlHisS7KNsHNOo
ViMkLeM+s/roZ0LOavycNK+9/jNpCCdo2dKINTXGCxVKlFDkerTLmc/d8GOpb0buQASVeFbhDVE1
iYieeV1h+6mNoErSrkCuvP1cr1r7Iorjny2XKKEd0GDDWyS8lcdZE2R8gTJ06kAfmrYEWJemcg35
RZ3PRfY4SrzmlE11X9NiJCLV1GgcZAjm4BkH5URruxQVL0V5sLCNh+tqsC1+f58km9COAfMqGR2I
GUr60gb5nTIbH9dJbAvEhQQjEMQou1Kj/JThWUt+BGFuJQovUuDxwdjhxlAwK0+hlIJz4BdeB4zX
GKCWvVeiFKA8xx7v7cqRCIMxym08CbEqQiJ07DIZzKex/KiEI/yQRZbn6we4HQZdxN2gzK9MZpGn
3SzWEHc8ymeLvj+wNPs7ecC6O/xfZyk+rfcLiSW+9sfy9Tr1zetToGeGiPKqwkYKgwbs9DopVVtI
JwDaZd03ZUgVdBMFg3ed0jafK1LMJaZZVVdpX6DTBi910ZUslBqP026+a74ZT+mJuJoVWBTpdRIs
Ud5xqG+KkCqj0mISYqosUFYTK2mgtQHc7H2HdZ3A0pesxNPdZLbS3h4dCovKff1s2uYVUcYL1YGx
JJ9EMaBRxJZoGwAvVQ+qm8APxifRA+PwxffITh9LjtJs3uyKNvPSa9uo68cG74VAvNcljCbdhjLH
GWy24aIt8e9DZQxnaoZRVA44VGhJeDM5ilNFeEnT0lnkfFQuDaJ7jyYO5mNyQ9uNeFMB29d6edEz
yqO0RChiHeG0KL6HCRqCeGurNghgPYGiwWbrEB2dHvNKO4NEzCOjxDshGcpbRdF2esGD1Ny4qV9I
MFJi6r3aZ1GKl2TjBMFDrT2PEi/ZsHVVvxBhxIEkqpIqXQZxOPcHCbsgq1NwprA00aO6z/3BDm4p
RqqE8CzaSc/89hgel4ysaFqohNGIg2yUyFLEzirE25gXO/CIMN4VnnUJFBFHWQnAPzW9UY0t8u9h
77FPQlFFIkuKbGjskEQ/mqZak47YptJ6lRhbSAVYqLs7WejNE8eF/84RJaarWIKKZV+/RZB53neT
YdTE1pazPJzz6THhFvV/D7hAQxVN/GtgcowNuIJAVDu5QKyItSYnrCVFEgrNq45hSS5NQvHe3r+r
FCWH9Nsnlpn0melYqVTUqqoxLzmxJ/IwCz/n8Mt1W7/5+8goKDIQEUXVYEKSCc07ahDEaPvPgakj
N0LplX3E20aweTEEuIu6qWNFLbvJMtMqecjzjNhx0lhll6A76b2pVes6LxwqbK1vBMRYnXWgomSD
J4zJkfT6jdEUnGwWjwxzZNGURKNWpcTO8uzQavFhzgS3rhf/OjebN4OlnzgwE8uZ2Lb8EvGH3tbg
RuoPpXwq//2+MUjW6vcpmyvJytrelJsJv48Zg128zHcV4cGQb5wUfcwpCnCHVFlhF1e3kTkswyCg
s3x6HchzoGrWlP57jAjpFyKMrRzzQkCdBhKsP6ZoAF12A/YqdXCnstOd+Q121MH8+uD6lRxjNbVw
rpRcBk/DsigPZahguFMvFiuV4sCG9xs4/FFfc4Ue2/kSCeNI5Bbs9cNzBWzU4Vwk90p6KKeAoz4b
vZFgTYEloDsDTVFnAnkSZ5KWIu1hT5lNAcNKbFWzhl2JqTYF4AaooQBNYF98XJfzzQNdUaV6sJJD
IplF3Ak40Dxb7GRprVz6oYyxrcScjpRNaVwRYgQek2utWGkghBeLA61zgqKy1Za705zG5r/dmKJp
KsomAH9gc3D6WPTYSRehv9NvgNZM8aFrJ7kJ0YAScycbtpm6EKMfszo9LY+CKKPiKCuGpfdH5DLt
gmeKNpq7IRmqgtSMCWcusU6vqdRCJzm8EN1AjwYlp37W9ukPWn9BPvGmhGBEzzxk4w0D+AtRRrG7
LJsHrYWBUoPKUobntv/XUT+4MiS82jRgP8oyQ6AuAiwqJQWxB/n7oH2tJUBr9pyU5UaSj+4NRyqW
vqUULHL+9YKmRZGyZViQw/Ykr7mL3dLG7J1pYbke3uUU5GW8w+JTmyC/1qNP3byLfMVKfO4+ti1D
sv4QRs/0aKxaXcWHCHkbWaOyOHWJTL6cuVH+fTZ6+7pabwnmmhyjbYU8ZIOZYvcoZFeylBpFUVnW
Q68U05bjKXmkmDdB3yRi1rTgLAxe4/yrpDuxsvsTbhDy0WIoii2MmiVaqYpjLat2X9+16OKW39N/
j7JNBeVCghEULc6j2YDA2iqQrwHDYZXN2eQVOzY1eU2FkQJRHctIQ+IB7dOaHx6LvWxXXul3u/JN
8ckBUGlf+M+ZjXTGr7wxwkCmoKlS6ZNqcJ6R46b46D3gMBEaAMFK8sPGMe/Tp9or/Pzb9avbyCJK
kgHIb8UEchZN3PyqgaVQFdVgznhMffRAjaHt/niDjB+0t0h/546g0p9jzb+h0dcvol0JY/2/khtT
rG42Qgi++Ti6WKTpUys54mHfWJ+NuBw928jegz1dU7GbDzOPaBT5lV4fAiFB0SH9ox09vVX77E6l
1bkP4hWenH3WkMmN8kXxJUCpmofkJujt9mm6GXe8YZwtg73+EobzJcjnLs8mWBixPo5F94hsHQ9R
dcu5GibWpOoqnkQYHP6VW9zy0HfloKJK0u0BG7ILnI98LxwqP/S43R2bV7kixhxt2M5CFkU98hmn
+oV4LbYNE7d1KPoyXZrJS4Ft2bE1b8z5BRk8bD+Bt075KdSyJZS+yMM04tBgl+YYyjyjEA+WMvmH
BE/TL1bMC1m35MDUNdEUsRQLK7GYY4uaMow0UoOP5aad72rey2XTp64JMAfVYp1YmFWYWFXRmpLd
0UbIfEeT3B8DGjTSQ+KkvupMP/t9dUB3wTnFQqzU42r6VuS6+gy2Hado9YhIAvhExpKYloLRnghZ
0tyPka/MXlQTOQEkSvc6B3tSoi9M1sSsCTMv0Mkg6aChkgVcKi2y51px6i57INL4WIqxQ+LFz6XX
TOzu9QhTqOPMeZJsydCaPOMMZTkJR7EC+UR9UPWjgshT4eVZeDQYo21iFnnRGlxxNmXvpK8+MGJb
WMhgvF73Djw6jD/s9Vjt5gh0quS56o6VcDd3nDBzoxsFYCsXfWDT6UUtzJE84LyEI2ZKP+fNTDv1
0ZQJ8PvC560R+JS7a+LBxEPNNCVyYVLxAKITGgAc+Z5OsuZufRaBRo6Vw+j8d+In0ekjjKD9++7a
X9llTPSUxGTBvgdc3XwTZntFex+qh+u3tq0BtMdBNhA0AWTlVzfQDm0IwFeUYuT72Y2g/6VtPOXo
XOdjSmx0GoKfFS1GRMhYSchoVRD3fbcXdkJvpQ9YXuVEXndEKO8scAmyN9/9Z9a0OMu70eKlAbkM
UzlevfPKuZiM8pNhOPcKcNGB15/+s7GR6/bo6M5v8rNimJEf0pZRUmLHpR2KopM2iRVFhTtF59hY
LD3ZJ8n9aHybeSH2tpqsyDJyMxtlJeU6zlm8r06yDRStW7Qg4LVu0f4+LB/nRE6bbmpFj3FTZiY3
UWuAXo1yUz29ZZN7XUp5BBg3tYxz1dZ4OdhZN32Nq/Qp14w/McUXHjRmCkvWo0iYZHpVo2xnVe+L
XexrecfhhB79FYnQGIdTKmoqjAbIDNqHRm6M9Fsu/iyy3g4XTrTOOTP2oSUqdRQ1KShp43NanXLt
5fqdbNr71YExhqPv22zQCb30arbaokef15d54XUu8KgwJiNrBzE0W1DR+uek3IfjoyzwvArvpOg3
rC1CqTSaTqVL9RGaWqWv7IbdfEv3CjU+eR93PKwtHlOMWVDk0VjiGnY9zhonyoenKe+9bK7ert/Q
5nttZW81xg7ExVD0QwXGyCPWuSPqDs+9RwfRUdj/o/zZmhhjBFARzRuRniIxvUQ9R8DOMznOindu
jBmQy7hsqwnCoOb9kyS2+wLBWiJIvKcR/R1GSVHEUYhuaKixSOyi4iKcACzVg5Xk1OyBSXbI7lC2
x57DsaKQYD6JULGsvfFo7rKT+f36rfGIM8JBpsqE+Qbx+UBxmrvdSB9JXNC1jbP8hUdGNvQsVdWU
uqZeuq8VLxFOociLrmn4+ts5SqJKRNpBaX664pVixSa6Ozps9cU5Gj6FQUBIf0KI++mEeM0zG1os
iyti9GNWxLBxgkhZDWJZcCsm38Tm9fq9bCV8fiHAGDy9QbmqaUCgSr3w5tOtAt9zibxg176FT3Qt
nbgL3J6HL715UyvGGBMYGEKidT3olvnPfDlowWI3Pa/hYGP6E1NcKyr0K1bHl5CyaAXp8666U3eb
0f0q9vQN4tdbwplufNL3pZtNlrlX9tdPlndzjMRXxpjVyQTSRjTe6Gp1N6q8RoRtEopBFVpUZNYS
9jAUeqCCxKT8mKUXUeBEQFt5ORzfhQBj/ap++osHvQMcxuLMP1I/dHW3xazDcIxPNC2tHYm9nPnD
LFvxnoyaMyotRMZIAAvWNVXFEsY0FaGeJw8T68jLAQJk958ZcoG7IYLex29qvSLHaFqhx/1UDTSZ
A5y7wJPIWWlPVcYpMvGoMOqGvZZmFTQ0v4INNbLXyj9FtAZEHCqbyrXihVGurpw7ZQgpL5gAGrp7
oa/dXjQ54sHjhVGuumrD3iQdTEf9VGZ3ZDxp4p0y8JR4U8pXzDCKJIjzQiYAhMFS+MFyqHteQEHP
/NrNs07DCIx8lkFg8GYsTE889Z3c0EXHtJs6eibfrxsG+nPXyDFK1RgzxEwHuXYmrm4G/ixUO3lS
jklqWthv6VwnR3/uGjk2vDC1dq4kyIKx7HMrNu4E+SmSXDK6RfLvXxtrjWXbpzVjISjIgbNiDiPL
1OuHvNEHSx+6r9d54kjeby447ftAEygh7RvRHxatslrhPBccE85Ro89IdO095mEMqqCFYPR4Xkro
4sh6pxy5FeFtAdQ1QFDTqgBbgVDGfBHjFHSiffTU7aWdYGfHGJOXopNhboeXH90q5OOeLvQY8zBM
U9igEwbmAWPi+g6QNM7HdHilQLyYfsKgHA+fY1uFLwQZS1EV+ZTSxcFYxHSs2lOgcVpuNuVBQUQm
0zYSVDqgA6uLatBWSNQKNQ6l2dWTZ0RnbXzVkqfrUreBMoJogtZoMRSOZm/2nkgNJImkRAEjeKY7
hOZz/UxBhEdP3i82jZSSg77nN1BviuGKLHNdYx+PYxaBbCvUVqe1+wGrihtJf7zO3uYlrcgwl2TE
UyBHwQicW+BOByh76wEPlGjbp69oMBdlBEKhdiZo6I/ZE0XUXXbynfE4AravQ4VG4xgkHkuMZZ/0
WIuNEeTUHLtvQlj2idfAyLscxpqreRgWSYPLGbNdkZ1H6aWMiHX9ZjbAAiB4qoTWRazeREzE2PBx
GSdt6VCiDCrMZdPOGwnohk8Teq2zHR6+XugtPHBZ+pu/+Y0LTdaY47k2jvBVsLEnWhQ19r0nUGyA
3XXeNq9oRYZJHTV0dd+cgUw1PyrLWUnd67+/aRpWv8+EdSN2X2uVgfuJoxl4AFJ+THoTUCkzOaPB
7X+8qE/5XxmiefivNCy3JLOj75jQxRpb7ftELM1C4uU+v+WN6H5exLWLYsxD0EzR3GGfM7qRmz2w
MM/pCYv1dqHHS4huBi6ro2QMRKPHS1WVIKSPitMs+mnJRDsg8n0tTQ4JlLfrN7eV6FlL/efTdXWY
RZKlpG9AbwQi/uJg+dAxcpSzSaf5HnnPtU09XjHHmIqhUOciMCEnFdqci+FHr3w3sVzlOks8Iqyx
MHOjaGkFPM9ezRBBS38Y0Tp3nQhPoxhjkcxIx8/A07bFDr26WPjDuRfO77NlzUGYQ6NewMRsJL6+
hPu45ZVOOZLGTtLUptLNbQ4W4jpAb3uJUPlYKaNVG7tW4XRgce7ks9l/JWVRkpNlolIdSLsRbTVL
fB7TmnMn26HDRbw+i0grKiEpJyNIEaFkJ/2knQdHdOmGNBOtf8F3OpeE+RWvfPz3AGW/OI5PRN0V
2RHN221KI5ZlupHDt7J8ynjw4FRmr5gftnqZNsiXBwvOr4p0TzEVdzE0y5j7txpgsoEmOW1lcHdK
8C6NiSMCSR4aOaAyeGgPs01x60NM/8238XPltieaxcSk/XW92qqxre2RzJiIrupSGZEscsEWhc6R
duE5swxLODQ+z6hv8kckzZDRToa91/TFsLq3Vm7FRjEgLpLui/lh6L9OPB3bJoG14SpGFcAXYybU
BmAhaYZ3YZc8i+FH1dhSwUmVbvpepG/+IsE23FfTIGgkQ/g15j+b9L1fJqvt3mqVt5WcwwoLr5Ur
i5TnARpjzCb8Ple6JUjzR5eVvAw6jUV+E/UVP/Kvt4Jlr8aYFjiyybRoFltwNfTdU7/uhw4PVJTH
FCMCeBHqtYrV6jY2rSfVrjFvtD8pqcriiiEmdJCEJB5bFQzJfvmV9sYn3+LTAIgKtIIp7rybI4+j
Qzyu6N9Xgt1FytIONBuRzxg9xoKSU7oLD9k3/QtprWm2CdajmHu5dDl0eVfHGIy2ioVginCayi1d
/BAfjJNwT9sc+CUjntQzZkLUAPCKKTRcXBU/Z9Noh6bpmUTDy9R857C1mTlYXSATUCxFnghyArbU
+yW2tBe6m0vcm/ezk+xkK3/kReu862OMRmCQeTA78LZoOyG1xfkuqjgisun7LyyxJetSEmbJrMCS
NBYPUYL7ifWbWGvcJUQrB+aPrh/hpvtakWPeH+aUBE2H9cp2ZwZWm3i5eI6EJ7P8GIF0k4WcN/Z2
6mVFjjEhoVH0shRS7iRAEwPr2S1EK9hpj3SRp4h1jBXQkXiV2e1IekWVsSVTH89LpYNJXbLoYy59
RtXvbrL1Q+FmP3g1K46QaKxVqdB8l1NqmvqGkTtrCZA1M++v3xuPCP37ypCITaVFzYyDxHa6Xdcr
D/Oo3zeCsfvfyDB2Q+6kMNUUuLBcvm+jQ2w+C38wBbU2wmwVJ8pVrEoYwEmdScjJhthTPv3AHAon
fOEdGGMqzNBUBt3ArUz1W6WcwuBB1j6uHxZPdRnrYJidPqsmSIzTvJMLHYvKY3sQzUciEL8Qao7q
cjjSmeYWdZgEMtECUWk4sflzHL0w4UgZhyN222UxznqcxbgbswVcQX9oh70mhlauvgzD/0iKsQyi
HCU6WmYg0CFgVLJjX32Ri9ukvkt4+1l558ZYA3HJpj6gTmMSjVMhhO6cts7U9/v/SRp0xgyo0iDV
HfWDmVQ6dWiX6sPQuWnW2qT8ep3U5pNUk4AKI0sqEmWMyw1rTc87Ao4AtXczLeFLXZmcFPN2Dm5F
g9GfzMgmWQsR/Tee/tjtCw/IQt9Dfzh0brSTkRdLv11najtZuqLIqFPURUmR0oc2NlIadrdPD1iC
YDcZKtc02cwvuW5K+4Xgby97iWD6uoGxG+rKqusHpX7s0p+d+EUyBYfD3KYQrmhJv9rvqP8vcxSq
KX/QbGzDpOwRv92PDp12Mvf1K4colezfAvgVUUbHUnXBUokFDFI0HN2Tdrkd+r3XuTSE5y8I5ogl
++hXhGAZFIILFOv6VugGV48STvaC+p9rHDFKJg1VKswzODKmwGuMyU50wLqL5Usf8vqUeaToja48
btPnQajKINUk40PSaXYjZjsy5m+AqeKYju2+jdVFMW43xV53JfrMMR3Cr90JXRvPqZuedTuz4ie6
2zjCuExjz0fejAVPzdlHvlnqxlgRcNm95V/DxdIA6ijYxa54ET0NyBw2mud43FKxu3aJjGnpBCTU
JBlyMn1o9xMawAVX3OfyX8CkPBY34CuQFFodLmNX6rlsTSDX0ryqkAEJuHDMN0QfvokcioEEK339
hXZ3bn4i1XoATo/g8GA6tiPSyzcojO+O1DLHGmZ6zEDPpWu+8ufYV4E+XHoZd8Egx9YojK0hYzDG
g0TPV32RkE0cJqyuL6zrxoWj7ApjW0IggsyEhnGSrn2IgXnMRN6aPB4JxnG3sd6n2FoPDSzfVeF+
VjnBLu/3GWMSlXIjtzTloNaNnWixk+c8jGEeCcaIGCLed1WEe1fF20x4rQ1OTMj7fcZwxJlqBvMC
FubsmClPuIbrt8xzyixmwZKSTC1jMDB4NIkLGL5bunFdOgh+7hk3vGENHj+MaYjluMdiRFx5Z+4M
fW/wEsS832dsgVHIQlwkyN7ObWflwpfkj4L0i6Kz+ARKQOpRp5Y8XlyzfzFDm3snHPVmB+q7Ighl
fcKVoEPOjc3soA9YNxLkHDPNI8MoeGTIS9zSm5fi57B67gH5E3O8Oc/vsR0Gc2aOgiF+SpfiZWfD
bbE1aXLa+8gjWFshfkevgbecxVdeNvgfDDIytcB/0vEPo5hoLRiXqERPSPpCgZvjQ+iT+9EJ0VXN
T0hshxIXYoyWakUsaqRHP8gYdicCWC8rKjQ/mWJHnXRe0e0fVPZCjXkdAEoSI28hWJMeBxNZF9UN
9k1u5W/JS7uXj+2R22CzrVUXiozW1pqaZZUM/tqfgU/x9RRnOi73wWN/qg6FTzcTcszSduh+ocjo
saYrGPFTQDGdLaF24NcjGake7BFHo2b0TUXj114ZMYuUAxSOO33E4ZedGg0mXRgq+hJHxTS8aV/w
5nOmXbUDxPpH9yI78473huXJq8n4dNGYGvSUg+HGmRHD0Bmv3C6OdBFj4fMAo7dV/+/TNRnVz8dA
VjTaoNVpw7ug6tY4AHir+7Nsk3ahwzj4LAQEydxBUs3urcWjKDhoY/xHcQp6hgFTAMhKdjROHDNt
GCV4SK2ILKn2SP8nVR9s1/0vASosq3eCKWD8tilgw5T2Lctum7a3lxH71zhv/m0bciHDGCxdXtKm
oHyIEUD8lVcheWxjZxx+XNes7au/kGFMVbfk/UAykIn1FkDv57ioLINbW9xkRkexD3AjhBC2TqvO
eVerNdzwBNyNTHnuG2KF9XtEOI3BGytUEfuvCDGn1ps1GSTaSZSdAAUQOTPAWpJ9tZfdxAmfxX3j
Vi+qp76FFG7EW1y6dScA1OL1Q920F6uvYA41V8WwHgQEBemcPYXy8GLGvIoPjwRj9CVByICnDUZ7
YbzLjfm+U3ltWZ9tCL+921ZsMGa+jcNaFRSwQWonxBI/r0KP/HgoX2Y3x3mmdrBL93nkhr09HZTD
fBJ3f/Z2XH0DY/hVc4qTgH5D5wmPdBqq+CZiyEtyAcd8/KMmmQsx9tWmaiQOSYpDxQjog6Q3Tt4V
Lvp83evise2xAY4ELCER3ZascTeKRQ0aCskxeB3Cn97HsAHAFNHWhL005p430botK6YEXCtDkWXC
yAp2/TRa3OIM5+U8ED/jWUR6B7/LyeX3GTkR2yWuOvrg7qPUScM3uXpIW9MxRi9L74XorM4P1w+Q
xxAjFIE+hYumwQQX5WBjAwjyyZxaOIcCW6XTNMCbRSFuqB5usUU95bVebxvEv4+MnShN5bAwepps
ohMMs3wWki+LOUDReNEhjxHGtY+SGeNNCkL18FCjgy7cX7+KTf8BoJe/ZEtjXHrSBCSJatz9BBxi
810TG/TD31+nweOB/n3lcWUli9D1AB7m9kHSDhJ3dJDHBOM1ZJKa/0falXW3jSPdX8RzSILrKwmJ
kizZjh3HSb/wZOlw38H1138X7u4JDXGESX9zZl6mZ1QGWCgUqm7dq5X8FVpX0KqyAGpMgurCvHpH
TmQXn1z6b8Tz+E31a+OEO2LpWTllvBAXDbaHcXPPlXWat3PIlQnh3NdTmfWjhWWZD5xqqH6uIDI8
nTQ/9co/ZJJpkiBgCUEgim2AjzlQGLRvR3JwIGDWHFkge9BvPgRWaxKOvhbbKrgIsG3Eih5IgfEf
o6FqBoHtxAXnYWPtb/vef4nV//lOYhduaC0LrVisK4KA9rN14cqbEXSj2nA37EC4sJepKkpCg9iT
G9K56xK+kX3hGPuic1BADPPSZ1lvefOij1SyQl6LvBG+bSFEJGO6MKuEwQo6KuzBjJ6y5rvaUxc8
aVmYe9l0Vw7/v/gqci32C1N7i9f1Syv2+vBrKHujSmKG2J3TtTqJB47NqurFV5DbVjKFT5kFIWj0
8Zy0SY1tG3L1kKbGwR5kn0ZmQogRxdgtmKnBIiZdu3ft5NCUueTry7xNiBE2M60E+GYkzCVkIYx5
r8SvObOCyny57WabhhwdM8Uq58UTcZSpokSlXuNGHROQocaear4CtLEz5u+37WzDGFeGhE1L+zBZ
+hkrSu2X1IgxU9B7YXGvKp+q5ri0j0PLvKH5M1kkScnmJbKyK+wkK5V+7mNgGktjgQy25s6vTqfM
j9ZQ9zvJGmWbKQTb1tLbAfyQcIz9HCzfOT4UtEsn98mdPOuBU6nrr1ww9d88fVdLFIKvrpYTNJ1h
1qnRzdQvrpH4ro225iyro0s2U8zEy7obkoKD/heie274MU0XaB99ub2NfJfEwMdFMFUN9HwoC/I/
YpVXqINTm0w3MZfG0BxVLqoJ4QTnU9MC+/XayMBsWzcXahKcFwzsqJCUe2/Nbe06nEcLWUxxFwEe
nd2x4tjYT6ost9zaOx0aMlBlNx0dnI3vDbHUnYoa0p9+32HgxBmCrKhp1kSyYu6WE67tCPeGihlc
u4kN1B0fhs9O0N0Xp8Znr+Z9dp73NbiOg2yf+5Pko8msCgnn6IKjNdZhNSQk8oYpuVeNHgQ2iePj
z9nf9pDNYLJeI4/QKxdpS6ZqiYa9JNAwP/GGOiDtKPjsir1LZc2Qzc4lV8QxdRc0xIZYu8J/H9qk
1njCFgcGdP60MxRMDtoH4AdSyg7uvXPuOMGJz9+/DUSsvt1e7+bmgi7RcVzgZp0roInllpqa4A9Q
tIXq2iVSnvSpBGTn4207mydvZUeIX86cLwsm4vEqcZ8NtfZc7WUkT/WIlDt5aWzZA5jHpauDvjIn
xC2lcB3HiWBOhTQ8L/1zTAuXcbq9qs2Em/N8/719IsBEZzq4/0LY6XYJPtkCfqz057Cz9vPB2cno
JjeP+cqYcMxjw2ENoPXYQzN7teL4Hkv8QiqZ9N5mSW29KOGYV1Vj2wtwSWhlA1RC1WCG+IlLe8B2
Jtqckh17HSrq+hO0Yev7HuRqLaieieTYb5/E1XKFc98SgMXbARyqasDO9T581IL+zOslpS8DeEpO
wVW1UkuHrmU49FVZH4chepiLmRbDcoz0UqI/IDkIYlbUlzHm1yOsKhzqc9plp1ZTaaxlu8oFM6UC
WGb06baTytyGL34V0SDT7eI9jcV1JgYGjUoZfRZaozfWU76/bWorfV17jnDjMWTHozlzz9E/qctn
bOTt35ctRYgiVd3Eem/j90Es5tUFqvHPTP9828bm+CFENXTdcKDeoLnCDTBXlt0pOZKE8swZLqfD
EjTHAQMRsvHD7d36ZYivdvVhMDxVWZi+QX6gOe2haseMsonIhry39+yXFeHzV6ruxKhzopncfCLZ
ZagfW/avPssvE8Jn79o86qGJwDswj6bi6xAvYv7tr7K5CkNFMuWYvKEg7NWc22oKTVysAoh9L82T
r53CKh/UzpLG4+bNsTIkbFddNu6EOSZ8/aH8AIMUdwmtrBxMo+wIUdBD3atHcDL9+f9bn7CFmuLW
xCxgVm2bQ286vmqg7pXLRL43XW61OuEANRjMcqbahhmMR+Us9lJV4gvbV+LKhHD1FqVThEoCE7Fy
6tB7jzWPkbMNviWHpF6SfVPSo968GmEwRal3exe3lwexGsyZQUJEHLOs58oOI067PS49hm8AipKg
ZWQGhKsRwA+ETlBT+3qf7ZoZYkixTLKRO9hV6mL8WoNw7XV901kk4SYWU/ctu7f202AruzzvqqBB
71+yZ1cnCwIHFgbmoN0AGgiMtr2PQqyLqlaDVAR11YpqxbKHIK+vlgu9/WmuB0UEO8IJXiwl11DF
Z+huD5DTBtslZar3xsul7k0+uFT6euFVtmR9V/sp2BUOtEWWDL0XrC+rf1jjl6yrPCd6VPpBYke2
j8IJdg2l15rBYZTUlGSZb+p3Qy7La6/8T1iMcH4Zc0ym6RGjRTo/zQa7y8Lvt7+TbBnC8bXyRQE4
mnRUMVIPGj+Ny7xIRpgtMSI2WwA2YG0YQ5UkXTQ6Z1CzX0jqd6mMLfQa/Pp+v8Sui83K1FFY0lO2
d4LlY04rn1Oa6w8jhS7TAySJv93evm1vgzAptEN0aCcIOTq6IS3pBoVR10q8Ad6+AN6+tC8dk5Gt
bluy8eY3HK6VJXyouq3zeAnnjvbmXTLQqlg8LT9Uw+9PCb/t4X8MiViYMe9T22ngEeBypslddOLw
wOo4BfNB9h7edu9fpoTda8C/oJDIZpTVqqdM6n3pKM+3P9C26/0yob8PdwBqaXWnqx0t3YcoAmwq
cOPDbRPXV6CwY0IIjxp3RJjRQJwPMcvkoB1iykCXAToidA9iSWH9v/j4rxUJATyzWNN39dLRDvoS
Gs1ptAt/DBh5fVMpv4wH/UmyvqscSVgf3+NV4tqikzlmNfaQq1q8gdkD6wjaIJp7YwnxBy5FBQoX
2o5eGciQYbIPKMbzZjBnIOk7mkM7xly8MQxy9tsUbXyFJp+8gT6UrYqvtLAh09DOMKLNz1n5JZkl
ddVNR1/9vrAIPoVnD13HaKSyPzsjelYMR3YhyWwIF1KDO6/LHZtQW2cYxRv8nnyVOAI/LO9ylbdt
siHXZ4DWEFwI7x1hrIwlQb9xpAXi6bEPKp9DRJrP0P64bwMppHPz00PM5R9zgqenc5ir2TjySLTs
4wFyuF3gEA8Y2XP5iffm1EOnelL1gU13X5kV3L1u8mlKFph1LrbnftZ3pPLIWTuAZNMHCc7n+lN3
ZkhghnsVVZ/bW7xpGxVkDaICoEsSL7B2JkUy9bCdH6NDjtLgX6M9shbkpq+szAhRce4jPEH7eaSu
c5qbD5g8vb2M7d83iOEiw9Q1Xbis1Ix1I0Hhg9aRGmhNemc7yfG2iWsVAO6MENz824bYQZjmKCzt
GRdiYtP6rP0g3gIx6HoPkqyjfXF3BhQxICLMWVJbP6K/LTQimBfuriGNLLNKHUhTGJXXph+r5XFc
JMmZZBvFkYwGupKk0hGWOnXXGkFDXm7v4eYBs2yApYnugkFDCBkZGQcTTDg8+Uu8MA2c6Ovo7m/b
2HoIYHKbaC76MFC1EcFJ/bRkid6ZBW3pAGaij5affMiZFz9jvHan0gVq7pc6kCkev0GshFgFaWfT
taDUC4VGMVZN2ciaqZwLOpJpau+GERppp8Qux6NtxAUIYEP8N76jpxqqmXo/tY/5GBsz5tpz9aHo
VX2JvLEAKk7N+lMa1caxjpvxxzDb+XSKbHM+5BVxaq/NImh+dm2z3JtZjaKIZnb9tzGJitFLrQFl
9ilPI3bfV934GRofwMOOyLkTr2iyHOGzVC22C+cm/5qpBfmjxc0ee6AajPn/otYsD2+oQQmmqew7
L4TyBITVtCixd6WtjR8VCIM9d/nCas9wMq3wltSZnp00NKASWXZp481dVf8J0Kf+R8pC/B8mEGz7
naNPizcnGoN0WQUhXtqBRqOjBGKWX4sptJqdTsAB4auREvYfjKqbW6+wIwI4BpjfM8A8S2IHRdV1
tkfYmBb3mm5lhU/irKrPY2QxxSdlbWgQV7DMYnwpa5bStotY8qHLo7YMKhJ37b6sMt2zOjULd4ql
j+a+LRvrZ6Xp+UIrNV3+bIohVnymWp3rGdBMir3QNooaaCQjAsRUKYw80FsnLXZ9r3U2jSLHundH
cxwf28yd91obhoUvcWn+7BJ8y0EHCi02oPs0ePf7e5AxTS1J5hQ0PjZfk7sc7L5c6i6OMQGa+FwX
x2d+AYD1BYApScFq48zCtsM1LNFkvFIGmdy4yxvHLeignLLszq0fzSmQrO8KMAIxRT5HAUkxC2FO
TIfSjBWmpWUlVU/mvjrxa956MPbpSfZg29xI23E5I6Vm6iKlu56xxLSXtKRg2aGONnmoVnn6fF9O
oU+qj7UMMbW5eS6EtRAWDNMQUSlVZ1tL7eQljc3Ei6xHlsdebIyeZP94HiT6B7p8aPBZhkMccaCn
yhw3HVgBM8dljxsicOjylBy5hnJ86j3yUWKP3zXX9mALwn3411trZZWgJ4OSl2DOL4CEjg6g0HN3
I6DPmPSU5Q1bjw+HgDX+H0tC4tCoJB5CJCkUfMy7hWL0MjySez73yHwMhsii+Maj1yGwhlOGJBAp
+vuDFgMWiARQwd2hgyiXRQetiE9Qw92FqWyqdMs11qaEFN0te7aMWVTSejT2U4QBP+W7Bhbg259q
I7/DggDSdQFI0B0iZNBF1qKSk+D06gHnMSkgDchl+mQ0NxuJwzsz/J+vHKJEXQ9zojCTGR+0ofDG
6MvtdVwPeiFEQGrQBfMHKH/xfd5bIItJ+iGpS+r80e+GM47sQ0xN3D/30xsLr3oXftYxquPS35ZN
5ZZNICt1E70nS/SJCpJW1WRVJVX081JkvpbKSoibXr42IfhCXyZ60etlSfXaL16JVx7BuLRrv022
P37GnCQtfU022MBPjniGEQE5NS8ePFeZf5mgCZEDBkg5C6ZGqw/mvj4q0O3x8u8pdegU+/m9SlmA
WuNwmc/lKXmWvT6uxRSwt+s/QjjeHYuNuDERuIwLCpvohrULTf5Q8MZX9zotv/KZ9R61DVmfYuvw
QT7ddV0busyuJbwXRk0PzaHFN82yoz1nHrN9VXu57bJbZ2JlQ8R5WnExNrOLj8oUHQ3FYy4let+K
VmsLwpkIG3Vp1Yq7TQRqKb3w06HfzwRsgsOwu72YrdcPKKH/s2NXmM6kXcJawY51O4aM8mtJk13N
PGC0L83ZDDgXU+grUOqqMLzmPMkIsbcu7rV5IY51uVaX/QTzYHbGRXqOsj9K86K3pyYHZmf8cHu1
sk8nhLOMlGVbWdjYUn0Mpw/p+O32729V8MDyZxPVtjXgc8S8AKlOWy4jzwug2sqHoodD/I3tlKAN
kF5KMrjN1ayMiatxYg3vEn7Iqu+p/g16n5JLZssP0Th1kN9A2M0Unz7loLeNjeEyqrqmP5vaRQ9n
qGC2QbFINdW3Uo+1LWExeqUqCcPu0RJiMoRG0OHpzi2Grkpf1j+/FqpDdLI06Fjj+iSWKxZHoESu
LnH+ZovLtw93fWD95NOpScCMvRlwBaWIjl78YYTiS/0599tLKDl4W5Fq/TcIERJOuFS105Q06s6O
dqh0JF2F8vsf0AWClgDeZ1kEJf/3l2uF9LsgCtKe0SbOXTMa6R46MNODkWAWsSq6nkr8f2NVLn+g
AyaFJzMqNu8N5qSMKrMnINKIKPvOBfhSah2NHyzcVR8j1LpGrzvIhny2jIKOXrcR8SF4KxYG2pzo
eBU6PIZUn8iMJlef7onpSDZz61JDmmIBk2wj678CJg+Wo8TViMV1rYekdfDSjyib7/lTLWwowOOz
x/uRpU8kd/pWWEFLiCtWYU5VI6LD2pOd9VU246SjcB5/jnZoE37g3CStr77K5jO2rRmc3R/AQlM1
BNfUWZ7Z9WBza2GQ7dJ9rnoEpJRg9ie78ZBqe4nX8PKQkLK4+sqgcAnEmNketdDCBwQFEhAUNERD
2XPO8bdypmwHSBVN9mbtLZBhl2UMG0H0nW0h7gxLRtxOgW0N81Vp3nhV9iRZHt+vq+VBcRrjzK6F
kVbhFC4dc6pUg4lqN+2hNk2RrUdeBxb5Yg8gsQyUdg1EwoHnCtd/2xPZZsfFrpZMh72U/Fysh7KG
MGRxN1XMzwktwtjrVG1foepxe518GVfLBO4J3GM2gMsiJHQaY2d2CNyGy39qB8TSNzYp6dNx46bA
MYe2hWYi0FwBD9IFhSCSmBUd9lwCIN4v8QNo23YVNNHHWAJLuQY1YjPx0IIurUlsvBWEiKaEuhOW
Dqypp/DUUus+P6sLlDB3zaeKAejVQRLeeNCyUw9K9oJ2MXWe+fsc08L30i+7UQ9wAfHgsF8H7zIR
9jsQJykmSPFh6fWxpMvBvDdRkz7+BYRovkWyq3LrBfPOonA8QKpqoBoGi8aFUzjgpfmim/70YfL1
feQbr6DEkOktbIVzE5ezZhFLNVAheH+HxCSZlnrkN2Pi2PsxT7WDEZX9figBZLntsluHHw0a9BaA
/LlW1jIHx8VsJSK6Mi+46q0ITKeYzfBvW7lekIGbEBUVE2O16AkK1fHeYaFJIlSQ5zHb5WHpTWa3
M5Wft61cr+W9FZ5pr57q2qQXrRtrBZ0ifdfFtd/n2fG2CdlChEA2FWWcxJ0KL68/DepTWH9owo+3
TWxcPu+WIUI88LAbsrjKYeMnoojXXewn9zLtiK8Dhy2bEdxYkE0sAD9xm7vgaeD/fLVnNjFjoKVQ
fIjdowuMo32XVRK6xOsHDrJnGxh5jDMh1xRz6GjBqFRd1RW1S8zaDF8KZd+atAr/MNhOlfWSNnwA
xgwVmpY24pWYJ2jDEKa9U1Z0tPYp+7PSZC+C6yFH3NMGhsMhYaSZaPUIh5Mj2sO2aiq0UlVf9zEt
F5iR5yInopq/XJQjZHVve8T1I+S9RSEbKbV5XuwormhuKJjPO+lghJhA6PzbwzDCyoQkBPCACXja
JqOu+5Knz9O4W2RX15a7rTePf76VuwGiWoT22AKy1hwKdRfZmadOEoTAlg1T0wxAXYmGeCN8INxj
lZvGrKSQYHkto2YfFeGdrsWvt7/KRjcOEl0rO8JnaUjY2aRLgecHGHRAO44Tz8Q0CRa0vjBWZgec
IfDf7CBiKbwPUQKTWMKBtTTCQrxzCuqg7dQVX4zsnMuIsHk4fp/HYGUrG9whV1+JoJZvQ24R9Z3p
foEwXZWBruCTuewme5bcDFvndW1KuBnqBKh3a1lQK2anWn9pZT2erWiKtZhIysBnhWtOcOo2rmMt
bnRc31C2N8HzaaPGjpcKquzoau9u+8T2xv0yJrj30tutEhZwiYWVH6POfQ17AGzwanquy+RQmK7E
BzddXXewLgMjQFepGebVU0cnY0mtkQSzqe9qVfcT3Eq3l7VpBlNWNpedugbMZaZtpaaDEpWrJ96U
f1D7naNI0sxNGyiYOjYc77qB7gKRl3Ul/HqwUq8qT+P4nLJP/2IdKxtCgtD0RAvtGbUpXQO9jfrD
rhNMjRgSJ9heCSobKBmhdCRW1bXQLdJYh8ep0aUiEBZQH22d/Jtzg87hP0aEIxpauaYXEe7tilhH
FBDPrNcliG3ZOoSjmam4XvMSbZzU0GcvHLWz1tq7tE0l8XrrekP6iX+jLo+dEE6oDoKjvGDoXPYK
pLHCV8NSaNR8bMcvt7/+dijgOBfMsOJNI9aCjAHvm9lBfthiOmt4RLB+gF7zEZTNXvGgfLxtbTOw
/TIm1sjbcNYHJ4Kv1fZTvBxtU1L63Aw1q98Xbrk0KjDJY/GUWnksrQcrbDDgEbT5vVVpEl/b/EAr
U8JFly4JUd2MdyrLKb0bY4ifZ0X2c4rdDoLhuhXc3rm3Z/LV9bOyJziE201g/MiHlGoaqkyAAKAg
nz0VKBhchrvMN3pvOSEfxtYGsuti0+dXpoUADvF1J6wHlJms5LMyk0veKV7Wzr//ikCn7z+OKA5T
N50Wu5ATRTzVPplxMII4wpYVImUrEQJEN5FMXzSjoJrCPLv8bCHVInkmqXhsVAS5TumvpQhBomOV
XoUDCsnGHxaGcCeUPYzSz86xBrJBftEa+4ymFthi9re9ROb/Qixvh2aJWxeHuVY1X6sabyh/hOYx
Hb9i/Oe2KdlRFh59Wq21U2MgR1GrYGEviZSHb3steH7ZKp5ggM2+z7fmAvOpqoVI2zKbjsklChkm
fx5I/WdvBrfX8l+C4C9bwr4tgBDGoMjg3S5wQkKyflIBxVz89I6PhyqDJHZsdLe5g/yyJ2weQyOU
9ApaNM1P6/QmFv4NZ8q+OGitYVrGq6E54rwoZ3mTY/MEYJwA6BFLBciH//NVFothxHFWB7zVm2r5
kYWO707Ki+Uuu9s7uvnxVmaEg0ZYp+V1NKEW1ZherkC28lLMk2fWj0QmorUdGVF6J+BFwH/E5prZ
AtHqJl1BTa/JMVKMgWa/uZi7eI9yONjyp51O0WE4yASotr1mZViIi9OcDnOPvIYmP3NQBHK8suK3
sT/teBotA5Bsm3OQBoKWwYSGg3Ag0MFwWBdP6NqcdOCmtIP+BbMgQENMgVzqYNNPVsaEExFbIMww
c1Tbmu5bBRna4k9LVmXRuJdfXWkrG+Ip0MckrXTYSI/FveLBWe5ymtL89XtP+zO5L475IXqoSyg5
/IsCJk6gi0oOpnItF1XF9+fAVePQrRq8h7tT9nP2593wsQtiUBI6GRiE853yKP1+16i39yaFjEGN
DPTr9RgmQ/aEicMvgD7eJ2z+DCFZn8x6MDIHNBTLBzuMpVcSX4+412gy4OAbJrBwYpqnAhNUxCVK
QJyWW/djHxRUj5wMFnLMkgmSLddZmRKTPCtM20yZ8FBul7sBmsLV+Di6Ib0dYDbvWPBLoGwKqW6g
4MR8aCbJEKd4ftnP7Vndgb/GTzufMY+D00L0wPTX4ZK+JNJS19ZOuugNuZqD+r+lCp4zRwr6bsTO
KNA0nkIAQRp+2ijfZUjW8+5bMX5eILFNSEqRWRwkq97yobVxwYfmONSqwUxGHJm/8F3DyQ04B6ls
MnUrvV0bErYXhGUj68toomEPHAvwrg/mkoB6qTpXrYwijccSwTdRZddtFHEdACfFO4kMqFoufYp5
Hzv37Ujfx6S+i5fFq9Xcz9PYs8bheHsjN3z0nUnhfkrAiL7EOgYUiPE9yx7n6GnMJG/3LQ99Z0OM
10ro5AylDrQvVb8vwXHdvYRH5dOCQpjugWX6Hljr/2GsZSMzc1QNVT6ATTSAbAUHraxm6IaID18A
Te16mHoDey2oRGpoo1NyqvbxQU46t3U7vbMqeGYclm3WLSpOPQ2DCJjlCkw3SQLxR3aJ6CJpfW+4
J1omoD9Fr48zFQnuyQyXDQtBvbmJLln9Na4TWvcPkSFrA28va2VIuOPVsC7ivIchSDGitYZ5/Ven
9DiqEt/1EKeSvGnr2yGJQW0ObSFMTgi7COjhokJjCJ28rPNj7aNlPd12/GsDmMVA5ELHCQkTgC7v
771yyTPXjg1CTe1nEiWoi325beCaZwV6rCsL4txMUUx6NnUFRozOqo9xhcNwyPw3Dag7Wdl3I4OA
LXQ9LdvhuCpR973JlTI1jIHbCgMD3Br2DnxYR/2RJ+/loTqmABSG99MXHAUZl9l1CHln+63dvsqk
c5Xpf01+YkIXk82nGoqdJJP4+Uaj9b0V4TAPDdS6LExAoLHCMRA57SwIhXlZ0FHugs6wdx81SXDc
9JFfu/p2JlYr03W1qtulG2mGCpp5qn5/XPv9moTDa9nVCAwZ66ilfRmrHNAKw2OjJAuR7pxwcnN9
qi3AeDtOOATqacBbafVnEpgB59w0DgqVDdNfv3neL4s7zGrbsqxljeZgYGzUuh34NtX+OIZ45+uB
KSO03QhLJiHgJjFdEOvbmnhlZqVRTnbawi1czwIch+Md7F0FHm28PeKdrIR/HW7fmxOuyzhpKtU1
4IVTqPiu+6UrUl8tPnaObA83TzTBYBWmAFQwa4hokVgBhL2ywhaXprYHx1CQZAELgRXuAkza31sP
7qnYNwsdgniHmoaMeH2jf4WVouurOUB2qFcyHwkm0/WxbDAtUoNXwgREOacgy7C9Cb3Nt9cW81NA
nlx6O2xuRZO1XWGH08qstbGJcaorDLG5d8b0XMl6zjIbQkJSNXnWlGrNqJXBX+zwe2zqdHEK2Q3A
z+/7fO79Hgpvx1rTk2QAVgOpwHxSHqJDF0QXLajOUBPx5P2l7cOw+mbCndYyDWz2PfaOq9aN9zmN
6eBBiDSwDqB4l0Rk/mM3FifSF2iTludK2uJDBWT/14QF2mZSgfOtYLLyB5HhHdMPeYIphJF2uFbC
3D3ETXjOQOnUgy5Tq7/d9r7NYLk2J+QdprUQAoHwFqsadyz0ClRPAEaLXwcAepAxTp5+J1Mb3Lpm
1jaFayCrWJ9YTgNagxiyl1C/JIor6QdcvyzeeaLIvWXmamLNHTwjrspAs3axg8vmGzHvRsiTKHbj
3d5GyQFzhRugbO2hzV18tMl4UvW9y17aSpK/yfxCiBOzEal9UeFs4XF5pxbdl4izjbbJPiKEqrEm
CUuybySEjEyLATubYc6NbUAGsn1YylLe7U3j3VpEfYwtCW4wuWGxqL3ZUnA8tVPqDdVuHH7c/jCb
SSlmef5jhK9zdTcbVsUyp4UgA8enJHcLklLDswOd1i+ypHTzC9mQSbDwmAUHphCNOpBvhz1nvCmd
8W5RAOUMT4xUlZcSTJ3Yv83vhHSb4J3JodVo5otYpUIdzbpNwZkwJS+ueex0vDYxqI4Z2ttbuPmZ
VnYExxsbkzWW0Y+0XF7D9PuY/1GRXHJ+Nr1tZUPwtj6JDBs0bOBWqgKmvaiTxA1kvy9cTJhKVtNu
xhoM51E3fizk9fYeyX5f+PQNeLWiKMXLO2Wf0/4riQ63f5/v8dXd82t/xKcVmxugEtOB0DTsoMX+
6FjHyvyRxeXutp0NONc7pyLCq0NjSuZG1YjDcrJ+1sgtLXCx5Pf8MuDSotqX2/Y2j8xqXcLtUzgx
qbTc7Gir/VSLw0COuh57trXvZSnQ9kXngD0ZQwEaELxCiF6ywsFnWkaUDfmAqeZpB4uOEI/jjZd0
F1GZJMx2duLaOgfpk+sZ0ySd0r+yLuS0sJhjotWi9Y5fq+NBNje1AfLGl1tZE45pYdd5g5o6fxHz
Tgi4ai9mkKLg00l8cTMerAwJZ3WaiQJEKafH6HWf6AlN80NtSA7URqPMxBA8MDYGx8BcVXmZVRlF
wXBik0/KAwSJ78x79ZnT4nafRxp6uldeCqqASrP9fQVWBNa1aX7YV1cGUwlDAoY6hnXJMZ/ZXZIg
nb15b+1rCNTJZqy3QgfnBzIxdQ8ghlhVBit114UDKhmLeh8lj5kt4YndSlsNTVNxLangIRW7qVBn
iLqlxe9DMQgT3Oww7rmm87/xirUZIcLaLjONaIFXmIvl2+M+XsqD0VqSe2LzOgeXEloZICgH74dw
iivVsIdyRF7HtMe+fmniCwTOYvMzlInG9KEvTznbL0wSpTZPMl6kDmg/MHiPhuN7j4hDfaymGBWF
bmedFM9AUbW+K446bZ7lbK6bL9G1NcH/jEgB1/uIKgxPWeIveLFRB2xYdKTDV+OQB+5BOcqq/pvh
cW1U2Nix1G274AmzcmcFyaG7gBvDw8AGXr4qbX1FKo246ferPRXilT0suQZ1NzwCauNbTb4xBj2P
27eLdCeFUJWOZVg3xd87qZ07iGU7VPk07jUwqOFxs+sOXSExuhUeDR0JBeDDoP0Vm7XTzFJSxOBs
K8nTBLXV6IXlO8m6+LUopgNrG8JhS200hM1lxFvgYUCFBFK7e6OG5hC/WvpvsqO9+aUw9wWeBJSm
MW4meD+LQkvrJozRWRiNf1AH2XfaNIDRMoAzDdDPiaWfxCwj/Y0qclxI4mVNTpGyP93es20bIKbH
jKfqYnj1/SLqqFbnrmhAPRidl/SzGyeSNFlmQPBn3TWrqWMGoya6S36bzTF1k0WVXL4yK4JHdwqK
z8RE0l8aL0YU9L8tRcLvPuPXNgmelTnqYiwF7xJMI2Q8dWqHNeiCZI0//mdeOfDKjJAvO1rLcFno
SFZY8WfXd3dDDMajAu3wxkgPKuhCb3/9zUOJ2I1RNMAAgal9//UBck1IO4Imr1QeDAXM7C9l+PPf
mHDBRqTjmKji689Sup61GWrbGthmQLbmtRbVZOImG5AXfB9AQ/+2IhahuqhY3GpA+RecV7T8oXmc
wcH1CWrbbcBJFBJUt+ntlW1funhgYmIJM1hXRFu6EqsT05OOhjl1IBgToiCKAVfOVxHtZdSd2zfR
yprggnk3FmrX9gyJLDnW1DhBNQsUGehYneN7Ts0nI758+/pX3riyKHhjggkjd2lxTfAy4rx4y2H+
gjlwWgU2tBW53gM5foHmJxA3uqczL5FRJ2+e6l9/gDjjhPmdOjR4lT2O0PueZm9oIslH3DwBKxPC
CUiNpeuyRoUSQ+XeM7u7A5H2DvJ+EnDgRu8bDmqZiLCAe2uOWJXAmF5YFUXNKT2r+7cR+rsmAD8z
gKqe1nrRDy7xoFfU/CFx0muABDfsgrYPuGmg/4VbqqiiRldmJDDlOTqML9YxOxp7nHP/370PVpb4
11y9D+bJnIoxxxLzMzpzuyqoD5M/QxCcj3pLRzw373q8gGx09tGVEEe48iZzwm54Y2V962Xts8A6
Z0d+EEJ/ktS4tzOmlTX+16zWpseK0xad0uLZpe2Xj3yCx9wlH7MAjKzImiqAjCOZ929eBiubwpcr
K1CrTRFeKMC+75fFBWGvdQaUyB/t+bEywm+3PWXzsK3MCZ9PS2qznNoOD65Z/VSDXXtuZdz1m4cN
M0kqXnRAXIm99l4rLNLpCChGjqpJftDcyDdLWcts82X3y4pYFGrHIWtMi9OJZvl97053qU68xtLR
k7afBzc9aTF48NxJdsT597gKlyu7QijR48SK5jkDB+fn+swRZelzEtiXnsYH9r8g9rbtubYBRSqQ
fopkkmUIwI4+4c7j4ZlLbLpPiT/45KRT9ZBLH+TbFxBS93/sCRcQqV2Szhbveeb+cO4BDmwP0ym5
GHTy+3O1Vyjo5W/75PYLc2VTuIK6JnOzvgBVhfnwV0wJzyQYqYmWbrQ36W1r2+75zwLRb31/yCuQ
fyxlzvvVjrovl87LRj2wIskgy/Y5+2VFcBPVTDAlNfEXpXGem0som8/kCfW1G/76fSFUpU7TNLFb
4UarIUZyzBzmTQ4tDOm3kW2XEJ+mPLaQdqf89Y/JHxPkL1ApVXauj/ssA0QOjHjgavlD1k7YTksA
2bQdFVQ7V3xktWmWmNVDXDS9gUZ3HNsMdR8/8sIf5SEZPC6XpIGDg7/Oi9ck9T/ddpPtGtzqDxCe
NJbT6WZkI4zlIHDI99kLw7JrZGOZj8vv3tnPd869cd/uC8ms1abrrAwLrxyWWepsmGi1luOYebiT
PriLJgtj3D+u/GdlRDjm6tQacZf9H2nX1dy20kN/EWfYyyuLKMmyFbc48QsnTmHvnb/+O+tbTG94
hfmcx0xmDIGLBbAo58B9DrvwTgF2gupKYLgNkZ98ZPoe2clKGHe/pabVSsEoUMAv5NTOAB+RaoLb
xhLVSdk01jdB/Axup2ZZlFsoAzfouOvqcZm04yD8ICyD3d0L345nmu07ITRLAY+ddNAXDxPrt8GE
KdgyLQW3EfH0BXjNjyxcFBv1hAXk1KPiqvPSOJd/B2En/NDcIkRBDPorJJvgi/KjtFdsKUnkw2Up
m45m9Um5+491n3YJtAlxNi7u5bB2yrBy52z6psQyNbu0GetWspjGq/xLy6N0AsAv4EumndjYCuJd
jd0CY7GnwLMwtY0StHdZvc3Jm5Vt8vtXgW61RW6GyL9Ay/CNNQ/a696fADlrRgD5MW3ZHb+LQPdg
XRIyv6UMlnMy5hzMAGNHtP0ruseeCjGAilGc4EoEMYR4m1xTQim74fxLj15gLnd40HbhSZ2uZo3w
Lds6oZ6PHjnKTfyIeq6DFzkI8EWVvLRjoPe26bOaUMUASgpnK7FoFmkLPHQ31MHSMEY2UM3tXtkT
5rFtkm/KsJ+xMklRjP4ejGpc6wy0ZjZzlvvyocCypcsSPmoUi9KLswh1iAAl0CPutUBrbPrj2CsA
PiSyk+2MCyho/5wRZwMY04/CTkGnc9r1WBZFSZ8B80mOeGqc/ExhaG1aHDiVgPiC3Su8T99/RIB+
ymmUY5yiy3aTeatlxLwL9fe5ZKhIwqE0QU/ktuXVbH3WmsfLVrB5JhZCmGaZaCPxWyTNUo9IgZDz
N+qvQS/sCrxYcU22dzafgm9i+OiVNlOsWRlSLf25wjPeOKNldY2xp9AG1afiL97gz+hGpKZNDTpu
28NKNHdCY1lXZSzB6hjmGEQ/sZ0gNjPa3tMTo1ufUxMVtONQkVTAnfHeHOZmUfWeDRvO8jEPPjP6
YKOn3tVbNrEWwvmHJcBQTR0jOqLLeq5M6XZWC2LVYSs0ojEgAyzHQHWQR3+p87iyUjYllATXpX6S
kl1tviQlYXzbirxJ4Yw76cYBOFdW4xaouBTnXCDSzc0IuFaDOw68oUGL3bDb4yk7yTUxZo2MMHGF
G/FreBK/sEw7uxUEjCg5GVnioT4id07CUKK8U+F9m6a6zTjHrWEBs/0BcOLO5VtMfUhmlitX3phi
LjRtrIAw7SYPnsP5/+bNQ/tg/SE5162oqdxMLT5kE3ticZqbp8sKbM6nrAVwXhuZmCG2zM/VHiPl
GP28tjHa7S14B7Xnogaa5GWJ2zf1zfa4V0Iui3Cs6B64AAm9QlX6Ju4B/KZL/mUxW45vrRf3PhAj
VIxGHe2pzhByO1YTEYPx1csQGLmdRNhukQ2pJayB/U0+iV/J5GEBq2ioBZn1EqJk9pKodMDc8jAV
lZcuizuKWGUTUWVsciLHJVTVOEcb10MRCBp8hiSmB6FZdmYyHswyOoyDust7ldCSsHmNcx7o0M69
NmO0bIi/lc2zqFAblpQAznlMkja0eQCOCyG869vniWK8JiyQ51XsC5CFxFaBZm/vq8KdXj304MC8
bH6b0U+TMIKCwQrwP/D7NGItzDA85JLaednJnnQV1nYYY+iF1ZnbF+3hsrxNnSTA6qJDoGDgnrvG
rRku/dKY2BizbpT2Xqp+SMXdZRGbZTxtJYO7ubKUmmbbYLxUv152gF4+RrsCIw3HCSAMHdCXjU8U
XMamJawkcpe4G0pA7BWQmBjLsUEjSSrIqgUhw+Rqd9oyL1UkYNK4y5wWa6hYnp72ycsggkU7BaIu
ihd+SHkK4rj4nekoxpwpIHVREVV0r69CZBSDNwJL7PKRbQbCt+9nclfVCMu6HmpkRZ15kKTOleuH
EMw+4v/Nf86i1EoOd2PBOgcgnwzOVkifO8twZEyeCEZD3ClKG3aSq2Dby+bfOR6KWX6cHOXI/G5M
4q5RSRQL9oN/8+Qrhdj5rURNcWdmCmbCXWFfHdAuPcbo1yzO4qFACeDqjzyf19+Pi/LBtBR1b+D7
ga7ZLob4WhLKjzzPAI0LHhzGp/IbbF3TLn1QKK9FV9FZXIYbnb8u9pVufE9u6G/Vs9bSOMtb4sww
lSHp3D5CdZftQFhO2uMDMqBhalRz8wqvVOPMbzC1dGos5DBhE4TaXk7LOrWx+ynG7uX7RAniLFCd
O3CPgI/NzZb7sPw2d5SJbwswAAsNmF9oxDk8q9CHsbAwXK91h7z1ZipV2OwmA7aQYb9aCoyAixP1
oidFNrL3xUHaTT+iXQu23/CxfARRlIOICC4fkJ47kf+BD7cSy4UOS+qB+Pc6zt14cnmb0/F2M/da
SeC+nBB1bd3KCqC3Qk/8pTupJ3jioYdGyw2KOCfDY2DJrMXbO5T9bXrzN9mvDBArbyFLE/itWWNm
CM7C/KJg2rr7QDlidW6vrY2ViFlb1KpuoR4ivYBiplpFs6PWY3X7gYPC7CwWLoBwacmcfUhhGmfl
hNxLVufv3Tz6mhxTj8PNz7WSwRmDmallt1Qs+O3QfvyJu8oqA4rPSFMmX72Kz+B131/Wa8M8AE0C
WARArgOl0eRkVkIipGIzArvXvO6CqzL6slSSIxSRLY6fJCV0RJ3qJm+Eq3ciOYuc5DDO2xIgM6iM
XVdauFO65KANz3lDKUdI4meYQmUySjkAHIqQnIT82gB7vDHte5lqhWx4J7TeGZUaHAdW6zk/2yga
YOt78Ch0k4Lt6ehe1GPiLbOpykoE52ElPC2yqokBFt9XdqxptiZOzjLFTm+o7mWT2OrGvVOHC/KK
kRVlEAEhYAIgAQNCjhzJnvYKeJFYoxg4tQcN6Z9woM5r4wK8E8yF+7gy8qQZgtzVCx+gpEZ0rajU
3Al1VtxFFvKojEOGNDd8R97nYOB/bx6sb9Uv0xZP4t5wi++XPyelFHfDzNZcNAFcM26UPRvquSt+
mdSaI2Uc3I0CnaA6xDOgsBLj0MxXAAUDC/BtTAYT4tvx02NCNaeR3i25axg/YjO14ykmUtmt5yFM
QGeBHrOHQHl4n2BqsZzVYwYT6IFAxQ4ncgVAm4CxQN5rI1kR29boTRyXjhVGKfXACUjA3nea+9te
p3r6zJy4hPmdPpxrKNExWfoWRwP+6W9LM3txUO6DtvFSS/0cBRqRzW4b25s+TN9VOBwqoLKIGmhX
zOFRNE6j8tOIiYi7Nbn1TiXOPZTxEmSo6DAqAGmnYHaxeuqAEen+xQoS3ATOfEttDWxb+JtenGfI
9DAR0UnLAThz7qzvafy9ViNHiz8wW/1ON847BCEg0KQATK9xcOqNvSbcXXYGW2O17wRw3kAI+xoU
oghJrcdWtVonTt10wvAbiK/OyrF+wL6RIwl2ubgfyDXfiea8hNonulSETe6Wk+GJMwhBqtkl1GP3
5YK585NiqPSp0aQDlrJ5BWmX7PpxsDu7BMyacNA9Qtpm8vLmLBTOWRhVVAJfHL681OwktoGPd9M6
w1N1JZ5Ne/Hi69q1sHMXefqenpckbjbPbKxmVj42JtBZQTb7ZQib3TAIpS005a5SBdFLxnB3Wd2t
u40RKjxRDB07XPzct5SH0dRrgMOUxPtan20TEGQKRRxICOFTpqRrJjDZtqDAKP0WAOuArzOnl8uK
bH25lSI88EAK55GqMaApG0u3U7W2raazi+S7Od9LS+hcFrbVcsGL7t/PZnEuPkxSPQ3UJMecsHrT
7diUd7KL/dYv/WA37M1TfhL87Njvx+5Dvb53wjn3L0ZJ0oTBgHBWF9KNUaQRWAHDu3qQ7632Thix
86QY4T6Iiz2WRp7COdBtsRCpBHXriwPpGcwMGtb/QOLyPiyoM/bWk0ypXDn7VJuCW9Q3TecLGnZT
py+Xv/eWp16L4jRWcllHiymsXS2snBkoh4nk5YotVM+X5WxmCmtBXKiLlzicM6aTZo9ee4PHs2N5
+nlGhprfU6jSlFZczDPDAIXrsqxdzE/axjh5ffIsKA8Vtq8ItbYuoI7lEZXxfGGFmPt+VmaKcawn
9esjkNWHACNwML/KDxNG8NjeRXAXUZi+m99yLZT7loM0zppRQD1sLbGpHNQ+uqsKY0D6Hs+zA6Hi
VpBYS+M+ZjqWXaC3OLl/BnGal3bXu+jJ7Po9RUxCfU8uc7CsQtGLSYCwMrIt4SpZDlXz7bJGlAwu
aygSZA19bVWupYHT/Gu0+EZHvP+2bvD6m3F5QxGYct7WMQxweDSUQ5AdhyLcDx3w92KZsEF22nwQ
X3tMzhridsk0TCxi6qb8qavfI4rCmvr73PnLmNYLcgn+XxOu+/xbKFGNsq3bulaAO3O11aXFyhC6
ZCDZYNDD7rr4WhMrJ9NSomizdfQKfDQmD9FeApPwe89q1Eu8zKjyu0b+NcruwGxuz93TZfPaVudN
Bnf2udT0RS/i2dUpsj1rT1H3rQof5g+U0hCr3sRw+WGlm3/zHw0AijWtGuPOuX9ZE+Jr8Q9ITR3C
TkpRxTBaN5yOiuka+gdeQCst+C0WU1iKFMDCqCGUbNTlU1b+rKgRHuJAdC6caqLcLfEEpqjG9NXZ
V0BfW1in4f9nWcU09tuB6FwoUAs9K/u6zl0QxkrLfqTKBls+Zf33uXs+NWU76DXUiNWHDgAcy62y
HMLiUdGIostWnr4WxF34TEjHTgjgUAApewTKmhcz8oc9Nce+7Vf+NWCdu/btmGH4rQVl+LLcFPN3
pSbc/GaYXOvBXfbGKqa0Z4D0KoC5lgNQNqKbzps88yp2M2eifD51W7h7LwmF2muCAdTx4muV3Xbm
k95M9uUbudX4eGdk3K03EjlSFiOFM7YNu3Nn7JlN+7shcbDnrfmii6ebN+8liluL+pb8AF6nNklc
pCj0lN7sTK4EZG7tBowJAEzCoCdVs2Avwd9D2r+mwY+Rl50ulBXg8JFyJJ8w6exbrS1cAyQXa2YT
tbdH2CE/LG6NwjDHBbxcZz1W4kM03V4+sy33g+kJwEPAPzDA7fcxp0/MtGkr5AJK9yWeb6tScPrg
ts5K97KcLT3Wctj/r4pJMQB3tXaBnMjK9l0GTq3R2F0WsVkPWcvgXEOXp60i5cgFF2Bs1x5oVrHm
Je1ZBmoeDK8ygQcEP0tCaG3aH4O2RLkeaCK/kdKkWjSPZSlWr9gX9Q1Dhk998SzvCo/RsRKBjxLH
m7uQxrII8DYm7u/VshsJhFimre+iY0BhCm+e3Nt7j4di0QR5blo1FV1j3k3G7fIhC1z9fc4zoYU9
9WrYi24oXddC7eSS5uet6aWhQtjgpn9aPfMUzj/lQbL0ldyKrnUf+BUYs4OTeM46O/+CEUa78Aq/
BVAovSu65XxXclVu/EWs9EpOw2pwO8yGdInTtXYhjZT33XoKraUwv7W6YmnapaAADirUy9g6RLUL
j2jIol4GKyRHwymVuLTF1PoorfRGdNXC74tHobYzhXK0hOWpnG/K+zZTQaDB3nbir+iHYGOxd4cZ
Q7Dg1AcTnDQx8BFfLjsRSi/OT9UNVkoaM0DFdLTnCvNJk92ak3NZCGWIKuep5qTVtKTDwzz+DPxK
tphn2NZN6oADKsL4GpZWbOGTUIFilZJMGQmX1wRGGZS6HtWAGe495qqieyCtN159AEgPMAapK8fO
iA+Wa6Pk0hzBmuvQYvKAZXhiNerpKXysUd/HdPJz4VNp7mY4e3MmKudMkrRA39OQK3cY/DFJbc0C
wky2qwHUePkIKdvkXEmRYHU5EnGl49m6bafxQdApWsXtePamDD/qWgJdeAkUVFLEW9OX3BSW0vqB
K35Sz9lVDzyxBjCnckA2sja7MqtD44ddtbrWp1pGsGa56XyNuUpg4pqfRgnYSvMpO9YvI7bq95e/
6OalWJcl+E/aowanDZCKbqB+/RftR4WaxJUMVITlNvnGEMDMO/Xustytk1yJ5WcTszAH+yKLpsF8
XpS9pfz/a1XW+u9zbrk05blqWLVlnhSvt7JjGmUudqCId9Hmoa3lsJu/cv9ZMwepyupurTe5Faqk
9+y6lb4AqG1n8DRH1g4YC3v4s6/H+WgLk6OlMOeimzaph8dsYreF+ocy2AmuNFvKXsiEJoMMaQ9K
rVp6uazDls9ffznOG+tRo4xWkdZgLBxvpgGDiGJ8UFXl8c/EcK53NOM0GjNUD0FWYqcxOi5wUuq0
uH8mhvO4zTj3aVHDBc7Jdas6ofmNBnFgX5z36usvxrnZMEvqUHitl4vNXpqzvVgUhIOVmb1eksG5
A10e6lxuoQdbJGemrNnSoUVWr+yUffjYftWwWMp2LlmtNwQtENUSZAIu/AC+fQVWol6qZVRiSx0w
iv18HcQt6GQW3c7SJrQ7az6lUnwT5hRuKmGPfE8rF/IME8XQPANqRHJdIsmSiRWozTfE6gT5TlbZ
Gaky5TpLFgNf22W76qW4mpz20PjZ40L4pq2ovBbGOYmkFjOhm+ACQ+tTPM2eFjwJ2lOuUF3NV5ye
348MkJGKCqxULLe89xSp2AHQscILcPoepOjhsomCpLPlM6CMGaXCLjjI92AsxzZe5PX79pgdRGe4
pbdBty/I2w/hnHFvjWoJEisEFYB9BFcxRTAvb3/SNwHcJ80B2tVJI86vc00f8789puq/gLzaj/3u
xIaRGDaA4IBgDuAPRzZRLZ+HX/NpuS5uqTXR7Yvy9ls4/zy1OliSgnlBSY5lKPoBoDvehzDmEUjf
xHBuWiuATFdXKvumvlQdF+GgZddReROYRE2EOjzOUc+JJg5mhUiaTpInxY0fSxTh4Bbw7TtlOC+N
9awhylnfSvVZGTMABYDmqzv5iloFo5ThXPVkpUMf1ewRlQs+4OSOeqxRiziUMXKuehrKbjBm9GkV
1ROH67StnGo4h/JHBgrArQkIVWCoAgyJu95gMJ3U2dBgAcp4q0rZWWkUoLR03gci6EoMd3mFWjRD
K8EnS/Xd0u8abVcYH+gsrDXhr6+WdYC4hYtvls+dfB77q3x5uazF1iqRtZbBXUujaWLgi0ns+Qx0
Hji/ECgFgDTTbcnRnAY0V9aPyyI37WD14bgbGoqpOSkodmAAeAb5aeOo4mdLLGwx/gDQ/zvduCva
9Vi6KQJYgma8DKCAnojHyGYIXmnCXU/MVjSlIEmLq0XeUPm16ixU1XrzYq5EcBcTRaGoH6ZEdKsg
20nYnJWU8nD5PLYWT999Ju5iGrE6TgvmwGECrFIYe0HnVsBSVlBgyO8xpkIt2RDfjc+Z9GCIjEHB
uUzlVx2UmMbLHH69rBT79L/F+LfvxmdHQCutaytFsdVcDn0Q2fJ4qMVfqXZuB2oLk7pCfJakdAWQ
byQm67E4CDbi60/1a3cMdsuRQVdGP6kbRH0/zi/UUSJJUQ/XY0V+ofpiu++Cu8vfjxLBuQUtBel4
JyCMWtEz+uaRGnpKa9p/JoT9iNWTLUwmZcyXYXHlChQZIFvO5melod4IzHwvmQLnBdrBUgt5xotK
FE4Ipd2on6UCOKZI+ZrFK8PCmwfL+TPNOM9gLoPVyzFMok2eyuioAksrGokEZLsUsrJxzjfUY94L
iwiVlHtWHwSAlm+IdugNNqCtf3WzzUiC531leJeVIxy4xfmLsM27WlMRlsriV5550mQ5tYjDiz9f
lkM4JsxXvLcPcEFWmQpyp79bGNlOx5MYkWl0ZVt9CXck+fFlb4sd8PcCpVlXzNpCcRwLX170BSxZ
idOPjnxenGhf+cqw718oZ7j9yPr3GBWRSySSdFaUcYY3FP0B3VAL64CRqz5EN4zHtibi/eWzQ2v5
vYZLVoLj3cKTIzPDszmVT72VXoHY/ZjXCuFCmPn9971TRM6FiKMslDLrNCD/uk2bHOioswnETaCT
2bnVJ4el00HioJCt18u+6zcg/UQtpFQGaQROMUBFNNlNlReddbd360PngIj8MRAd6SOv19Upcl4G
ACJJMAlz5dZKZSeozle5XVqBDRxN4voR8UYROedSpnltTTnuH9OvPCYAt/L0H2wrlpFHtECwe+mo
DvN24VBmtgFOWzAFcJe+UMHSEgY4zehUHFRnRncFfZaxttNry+kyu/6hi3ZC9wa2D/NfuXx5e+oT
QZB15KdVdirEx1z3MgqDhRLB3fqo1tqoUvLZlTAw0k83zfwg1uOHIsKbHtwtjypAofQZDi1fHrv8
2qrul4iiTfoPV/ImhLvdbRpOA5BsKgD9NCcLmUiGDXrU3o7yKd1R2NKbW1v6m0nw6A2mVtai8tfT
AffsIdsJN/V1t+9s3dYfOq8/dI/6TQomE4VqUFEnxv5/lTiUYQY+4Aq1hLH5HssmhhEOHYkxRH5N
7kq3ZYIhDhYNWAc9cpR98FV3Vdvyy501kk0wSif+VktTn3UDHhM6kG3Vcw4Gh4wY6aQuscZlDIkg
F7IZwwhH8ECm+9jrnlj9x/omHVk3sXgEvALZsWGW/XsceDNKznMkWqApwgKh/5Ro2aCF6gKeFfGN
wqnYjm//CuPn/cR0EaciQrJXAD9HfWqNz4Jy2y2JS6QmhFK/Df0lxaKk3euXZMNEKqAMASd9w6rN
0ZGqzvyHx3/TinMeMzYUoyaFtOQQ7lMvvDVhh5Vog7zclbziuXwZqNbl5hbD6nbzs4CytaBm3bMy
yjVmDr34qGtX6R0QkYGRX+xNy86uANTaylhiTLyZrEgR10HnsodGn8e5tWLR7Rq9ATjV8liG0U+J
7HVTcjhXMizLVKtqhkZicZO1D1b9kgVEGWe7jPfmKPkxQeBWxxHQf9i1QyH5gLkz76+pM8pQKGU4
H2JUpdoYMzKfQdwJ7admcCX5/rLlUxeMcyFpMDRTVsFNGfKP0Thp9ZWi2aZKdB4oKbzPiMdkjiUY
X6x90efclmrF7prPw7C/rA3xwfghKUxYFPpk4WRS8D1YjY0dcXWhhsO3XxX/3l5+FHDI6jhUOvik
GkMUhtg4bfrwZ2pw/mGJ48VoJxyKMjiT8mxMdpe8XBZB+QN+TcQEy0xuVXiMBdfVQfbAfPACD3AU
wF1R+hZQkxcn/9T4hTNMPondz877QgwxOG8AuN0O4RH2wBjDJfDNDftxtEEF5wl3ee92ub3czrts
n3j1sBslL/pTh88jyY6JHBtgC2ELK+wXxF760wJQh3Es0VbMqY/NErVL+nKpRzxOGLhMUZJjiI1s
PUZ6McBUOHxm+zhATafwVqnMgEetioRRKAsFp9t8jx66Q+yVtW2ONns0AWoHCIHyqfGpltDm7Moq
xhicMxnyKiyq+TWKjp74rYns5H4WbJQuIhwlI/023ORUXQc5mW5Rl5L3MEqyNEKISxloKCp0A+oz
oX/5yhAi+JmRtAVoc7Tgm4bSWVteAusjQ5erz8d3Osp6mibAgMGxdMavTqyOUUeB9xEOksetGsKq
EfCmqFzBmDzBSs5KAoK9efL+7FNxDxdMCWrWzPx91XuNfjtEVDqz3QpFRQfjy4ArF19NcfVkkAVV
MDVW5J6PzaHA1CPKtE56HTsCUl4HBLPtjjGdyLb8YuEfLwgJOwvlAkZ8QuGRbBrG6rdwZm9YcqAE
Zjq7cfigFT/lmIie27d5JYAz7iXsmrEq8A40Go/1t2Mvd2JAfBr2+GkERyKb9sz8iGI9puTy8DtV
qed6XqPFNyInXk7ZD8YlPhzLg/x9wXUW3OQnNX+xaaBvqvLwDUEXGhkwqREZJiSptfaMjVRHy2bC
IxNH9jqHsjIfYUkDYK6g1oqSVTiadiKTLngzxq004e5AWYeJLLGyqlo5ce1Iu+rEIl20q67UM9vE
lPx5136XdyZKkeQIJvUd2QdYKTiWcxoubCyexTcGvyJ6rRMcxE9gx3Gzu8Ib9/QbYzPNW6nMftRK
qKCN4zzrUDl47D8zepD5s7Wr7gM8D7E+rfxKv7IRDP3uA85mJZULrm0wG4qxoFTXF67enrXy2+W/
T31KLgsP1awxhxFZuJndp8O1kt6LMiFiuzax0oFzIYEUVmpewezZo5ptMNTOtDe8ead4IvkW235/
Kgqg0GTZAKold06BUC85FjPYHJB8nD3FxbDnbfM0OKzkWN0mE72+sJkBrURyhyT3gtgrLLapzyDt
vGof2bK18FPB+EO+i++pjGv7fr9pyJ3ZHIFBOe3hMaNs8NEw2jcJiXJEyeDObA7HVKgl2N18ZCem
veQOq5XJu8GTPGAcudT8wHaFbvURuTiQmNo0KexSs87u8IAJkq/STeoFAPkadwzhniErZbfji0pM
5W9f7H8/J9/hbSO5j7AIg5Jq1Oc7cL0DqiXXnzUtLXwRgDT25RtHfFm+22uNtWUFGcu0NPEA8lU7
C8TDn4mQ37sq/HUBqGUszgwY7SsRPDtCiW238fbNOP+fo3Y1LMwZ6nloC+IL8HqcUu+dy3pQUjg/
P0hiYpUp8l5ge+AzHaImdgpst1yWsh3L3nThHMagzukyAc7VxZ36Yr3ona9GV7Mk+0a8jwVjD/If
77JEyuI4f5GAm1nEkDa6aF3pKYbwZa4klIczN0krYlabUo7zFSPwiHqRpZIZq8YdU3856sAz/FAx
5+3yWpy7yCVxFLMaYgTlNC13WroPg6+XPxp1b5imq/gbj72Z9iPujYlH0GzcLcrTZQH/Eaf+MQSV
b+Gmi1zkSw4lRiQ0rB+xAHgFnIL1gTHFL+R60+WwgTz/vUZSlyRD/g9GByOml17Uw19IUfU53FFd
v8sfUOV7t7kYNlnTmijMLrspvW56KpNnv/e3QsC/RgDOlff61GHTJFLaYbj3VnYwngWkWOWOQVen
Z3JjkFKGcw2tJTdyX7DqoWUvpb24qlc/qp+Wu/FLtzj6Lj1nDsU/fvkuqTzpuaoJdS0yR6H6bCo0
9tlUKLBBCe/wHy+TNzvk3IMilaUh6niZDLvhpH4DcB3K2FgR67DTxCgQCifSHYrthd3QS4fHOQrg
QBbSpE9wFPJnVI7CFO8vzbLj9jZqehsgo4TX3S40r6yFcxkmkrdGZY+htj6JC8gWDmlzo3ZnQfXH
ZrD77FqhHtbbUygrmZwPkbGhXg3ja47B+iAgIv9ZAEVP/1SjIhg6eGgeo9BRiHY7kZICbv39xSiq
ouqDEKpmpwW8FvO1qNpgI9JdwxdPyk/zKXkkJzUI5yJxzqVuggAgcK/tVdEpfihXw35AByZ0cld0
6VFmmZLH5RxaqIGdYYJ3Yc9p2Wnt5aqzLWc5lL6KNfkxwXOegfQwhMyotgfNke4DxyVcOOEWXqd0
VkFiLvochLiY19Sv69oJ94wgsDsOnugm3xSHverJxyilOOeJmr5fslbChx5AhMF8ePZiXRe2dWQX
tX3JvhAqEl721XusVMQILGZwWJQSgQA5/hSQl/cuSruueEVFDOq+vP7/SlaV9NGAqTf2lgIZT+OM
kx0Vduiz6lPnoGX+ZbhLd/3TB6CRLYxE//2GU/kCWFMB5cmq9AU0kpWjgPAlk8rbah6IZhfh0F+f
JCv18hR4YOmC/FL1m0Pvp36/aw/03aAc+mu7YiVH6Ga9KBZ4VdkvM5DJgY8Z6MWm3b0Yr69S9ZRi
g5tEALycPoNG9b3bSboOTwxWpFG0vTCeqnA3UqOr22NvbyfFl7SqOFIntUCsKkqb7VRO++pJugH7
OmLwcB3uhq+E+RPXjS9uhUYMnHYFfoZxBOFDHiO3evo+OQwCFX6FKtkRDuXV7a2OTmnVVukWhMVB
aUCI3PiVGREgSVTeKXMeBM150H3Vf7tq/VeOflXuzD/qQ/9p3lPFA/LEuOdOga36QmJZDMPRbp3m
HjdaP8TOcmTVigIzI2S1kPn+C7nFa7179RHlYq7z0EIxgbkRxAYnfWbV7PJQunlBUgURt5oHI48F
OQBMOKSFqCGrwq8IUMyNA6PxAQjm5sLoaOPtZaukrITLZYJgSRdFQZFcl74C7CESCTi/yw9GlSey
jhi7l9poizsFpdPGiY3N22/6jLaX0hGqUNbIg5SaYyPJ6JkDDdFPb6pd6WdXDEuisTufprAgsk4e
o3QezLmySpi+kAwg8Q1tc/hqao1d6F+SybQFwuGTynFZShR0c2BoUM66Z1S6QDVxVLs8RXvMp5Dz
Pa8O9oLd81A0yzzk8shQVGbfvNaP2j78zCBcFDd9Dn5Mx96tbqxbxtit76prgxyDpD4u51ekYLFk
QXyN3oG/fKlvqvPwxIKcdaz2+YmV6XN33OuGTT0miPugcD4mDqc67QIonky6nbcP/fDr8oUjLoTC
PZFE5ARzyi6EmejnvhVG+Ob2BuisTp2ip3JZGGk13NsIBPMA4WdW03rNgeEjGXfhiUEyNmCBFand
M8pDK5w3EcdCw4guxOmp/coCtQ8SgPS9NriDL8HVvKeJz4mwygPJyKpRJqGAOF7+Sm+sXXzLyBUm
p9JtxmWEZhj1TYnk5DcEmQKVvQS33+121UH/1t3HnnGT/Vqc8YRFFEdIbD20KanbK9hv6YrKvYqy
BrBhGmsRs1kF5YTBkKv5OkTHsQCS6HQ03cZjmW1021+pu3RXinZJVJkovTkPNPZTM1UFfkE85udM
Un1Nmw5ZHriXbZa4gSo771XITZcciRLrbvaLei9q031lUnRHlCace1GHYTbGDCWYyjyr8lHFcz0f
d5fVoGSw/1+poVhdhaEBxIfYuMrT1Danqw7h77IQ6sKpvDcJizjTmVXUvwaXrY5HgCSpQGao4LWc
nskCD5EPqZw/kedUDlIZFzw7xHuMPb80oi3dYCV/l90ahUOlfJQtcP5EVuZpwF3DM0e+KqTMybFG
dPkLUhK4ukpSN5JSdAB+iNIEtNyCr0eCe1kE9Rblh+uzvjXkqUTths2Lh/vuftq/Lg+hq9eAHPu1
MOZTdcb/GMX49yXKA8dkJigLRda7FJ8HgFDlXnmDSiOeOZkbAJWeTRwp3uhad2y8NbCjG8nJgLql
37R/GhZ4mOpCWcxq0NFlHHbKrnAxznbHshcWh7Jj4SzUtSAOledtqSetidFMxd1rTk13knuiLEbc
bX4kf7S0rJ0X6CMIwaegl58w+nxC5k7YJiWG/f/KhZhx3cZBgpKQmPlW98lazkpETU0S6YjGOZC0
i5q8YpX8uD4NxoMRH4vk1FFkbK+PaT6fNNieOOAHDFN69WMrVZJ0SbIhxGM0efUbwQGTF3tVRYe7
eRK/dliqkbzhOgnZ1F1ia4VD1xQ2feX6NzCrWf2GuVrUHCzXf7Vp2bROWNv1lx6FRdkO7zNH+nH5
3m992rU87vhKITCmjD3Ak/GLYsnOAo5K1KZ1EBJeFrRlJ2tB3BnOUm11ICgV3bo96T1mOn7GGrHT
QB4g5/jNcm7lhR3gK8FxZLOOn6N/QjUIbLPNVQPeczBc3CqjE36S7cppnwTDo5Jz8gi5eNDrVaDI
JeLBsNNQBYj3ypXl5V8wjwHfFbrUo4s6QT44TEMLnpdkdgOk6YUVpM6QdzeCXnv5CGLBy6e45bRW
p8jXvCY9CKUOGZY7Kr5gLHZZ61TmupUqr0VwOaTY6qaY5LgBr4NjrmQvL5Y3OBbWKVDy9SmoGeq4
+IqXaaVpKmWQN+zYOEuyC38CgHZw8oPCsGeBT0WlycSJ8UWv2FBrQ+9xYvlykAu3QmPfGE5NSEWY
zcLo+lNyziTQdVXoRajWvRKiFC4ia+uMX7Gx8T/Svmy5bptr9olYxQEkwVuOe9DWYFm24htWbMec
55lPfxry+SIKYjb+KLl0qvYSwIXGwhq6I6cPloN+zJ8LQQQuWh2HKKWlxzntNHQ0aloY9LTsMAe5
FMGwjJrdxFJ++G8uyQFLU+lmnqhwyXk5t8UzMmcC5HpJh1+5F/iMFzB56bJxQlajd4xT4UWe/kk5
Z0/K7XhiE2DRfYPGb+0+Euyk0DU5JImoopOqwSOOXNigZe2vh8z5gQlLKOPZkhsKjt5eZm/rLhyS
SFYfD2GNnSQBK+30Bz1gpAWioE9ghs+ASf2gNXXz/80wQu7WY9llkZndsuBmOXzyS5GRiA1ndcF1
DmJpdMWtB+tFbxKJc/dBlGUWuD2vyJOUfSFJGp5r2p3sqA4orWW7VL2aNVjN4BFG20uI68hdQDMt
AGXB1crnwZRFjeIhxobG8XfItzfdM/SBRIeA+dqVQ6BxWFKtoUI6C+sj3+gluw3RNK0d5gPyJiZY
SFkX8XgBHZEde8IPKVofhyjSPBtdqeMYMM0vRkpiIbPIhktX9I7UJ2hBP4kabkRfkwMVEpu5rNRY
LaijtOakVfiI058TVJSvg5cIonmyZDkpjNKo2REHc2bslI+94jCHGb3QLvwXpcOPzcyasqVgYEBX
DMIPCyzmGOsthcNI/aHJv9faQ5yI2r52s3pbI+yVvolkm5guucnSo0YNseHSr/vfhA03iy+7GBwQ
HMD9yOR1TSys2JhLtLyVUoKNVLrHDtQCoueU6Pc5/18KKzKmiOJ8m9/xarMN5cd1V9j38tcFcF7e
oo1sRgP06q56Z5P0Vp8KWxc1Y/4DKL5a4Ry7z5s5V1JsEytPaW540s6z3R4i1VYw9Ts+WW72/fq6
RBvHBeXKQBU1HFmWXh8vEqbqRtJ/uW5idyBt62vcRTmGGsKcEh/nBeqRQJAcHTNSpc8UrhnhYxsM
h8ZT7exOFO7s5jy3trlb05TAmNbnOEws50m9rrWbL9GBOEOwnsMj0zGiByUoPrO7ByGfGwtfHIId
5jtsrcYM5czEDg9Td5FT42ueG4IgS+CcfFetMfaaVJdYZMxy5d1XRftjmVTBHbMfGPztmzx50pp0
i4zLbHVbqHeZWu5pRv40m+Vjl+SePqaBSqGiNKtEYFcEVRaHHYaaFVUzAKpY6gciupfsIh9zuzsW
Po1s0aib6HNxSKK3s6E0PVndcPo8LkcKwkXBcWBPpPd39etGclBC51ihFYFD5GB+UFw2jx4CdlXM
MYlgd/+ifDXF4Ukcj9XcsdOtWLlddrUdQrfPbHInjIV1bpEtDkmS2Zr7scVnYg2kBCFW5Bn36zG/
G89o5vM0Z/6WUftDzN2bA84332IWgNRQrITvdw96ctSjo+BzqYLPxSFIUw9FHcZAL0bEjDkfP3tS
IZKu+uqBfhKJmf7Do+J/X0zn23CHrKuMWht+4xWBJPsKmVukWn0rwJPwXAnu5d3E8uv26Xwbbrvm
c2YsLxEOIywoLpk3npMLekoUdARKQeGHn2ahr1w/ZOCRfhsORCgBrCqFX64RXr8W5oMhnOOlGBYG
hsxONOL9KwoaRTY5GEmQ9TE0C9+xSS4ruZuWvwSOwn7gn881moveLkpi1OMz8uXu+IzL+4YVN1gp
ZUA7UDiiwi6qpFwHZJ3vyC3MsdTLHAtiD8IuQMiNqxRO6V1fl2jfOAyR2gg0o4zb0lKG+BO07ieI
N9YG2kuu2xEth8OPqaQUEwFYTnocjw1oZ1lJCJAouCsF14kuc9EIHXKrzUvkd8rEZpFvStGpaUDu
OzD89pKAlVywgcIzzSFIMkjRmqS4UkDke7s4/U0N4uIFPFCyX7nx6WMPzr8hhG+4jRsUbaIWfqj1
p2Q6jtXZErEx7FaGNrChcGnAYh5pHv8GRe05+0Jjp7slp+KQ/yy8GX0luV1/sSCiJLNL7Sh/BvWE
FSA2QReNKC/Crssrx+7le2+eFpMEYXiJ5UXWprExAOekRWvXo8iMyG9evvLGTlJrE3JZ8E82dyl7
0Lg+1+cRrXe5N3z9j4fu5aGwMdbJtJBIDrqLeuqPayZf0joXQL/gXPOttLRUm0SfcV/PY+wY0W04
iop2ghPNN9DqjbUi/kBmbpImdyHxQenAlJeadrdUd1Xe38oYOTJVwXFjOHHNHzgcKaxO0wxWtMw7
6pSYmDGfwu5bhVEMU3OuQ9ZuG//2GPBYIulUpgluTxDbxzaSqQepU85Lrvq1Zp2heB1IofqU6Z1j
KMlHhtO3xjlY0S05W7IB51xaHtfkqzJ9FqxOsJPvygnp2nSVhp18oeeD8lVps4br1SG+GVA/uWMk
IrnTitvKBWeab6wd4zmzJPZmYjw8yaF6QIUIM4rluXNBPlqBKxOZ/970RBRY/1Cj+hs7+XKD1ZVV
ujQwzEiWh85GLWw+xLJdQBia1ZutYDmy0KgBk7/dxahSDb0N2pvrOy84OHwJYloxWNjMcCvWIpGd
WqR6GVuVKHUn2mUuYBkqFWImjLXTMgu7lp6z8iESPndETsT+iA2SWSXIt5sFVY6apOhwLCXJ7dXp
D93Qq6Mpg5Zwymh7vL5/76HNUCgaRWWVyASz1xwExHpWGWoeQ588BCOV/EDi2L1uYSdufmuCO/lG
0Sl53oBwVw2QVwCrIjj8tHPFpBGnZzZpYhxyrw7Uf1+demuXO/TpHLVpU0NnsjPPA7lNFdOu1Pso
jAQLfO8bb+zwZ3/IaRGjd6Z0s+p2bL7m6oPeCUbm3j8Y35rgYogB42RJnmIpi3xZNOrEUGU1ZLdO
ZcFadgKwt5a454bUp0MfMlX58DJ9aR7CYwgKEcWRTqzMLB1FAdhO2vitPe6pUdBRkYq2hIr9D/Ou
fF4cza9O80H92VQ2GtLAp7echUYFTs830heW3rRWBXXbysuPTGCKJRbq7+A++hXaqR2f1j+un4F9
F8GkCtXQj6HxTESRZM3GEsnoojWXH0pbe5DiG21KVwEaiuxwR03N9CYE8ycCrsI3CrQKVMEqbGLZ
373XxXDnapmniYxhW7pKKF1qdTz0ci5wQ4EJnmVIkhMtXCVauLMMOdNSOWhl5V3/JDs8Aszz/l4G
XztQDDPJkxqePjDN1tk1HLmxKwfLsSc/tCdIbymYBGv/D93s/2DbMk2i6Ypl8ip4w2TJBs3TEpf2
b4UfyN04aFuMXenL6EUOuWNPANmevneGYGt3XQR8yMRQLet9ySS2pnoxGZSoaomiFxhQVBmlhjy4
vr3v7zLsroHVUbQEayp/r6SoyoQp212QFhSp6uZktdvo0sw/u3wV2Nr1lo0tzuuXMFQntcQd1neX
VD2N0+H6WnbEdd4uhvP4tZ5kkGnA41knB0vAKH6L8XJbu2PgkXgJ6CvBY6M5Y9B2NlTr/DFgPOWJ
H/+3pfJ3TdfM6qglEMVNZOVXQedboM1HHOR1N/mAsprTEGlkXGdSeBmy1SbmqRTdZzudCG92lA8e
48wK9dzAJzNLyCV3f2a3bI4+PDL6OeVXdNN7KDQ7SAQJniECt+TDxWhoSlPOcN1oeeoU9CaVL3Q8
QsoLolACLN6/2jYbydx2E87VppnQNoE2c3xcgnKA6+h+ccoauz4PnWd9Q6IXfTlGK1jibqywMcsA
YGNWGdZoRWoNztoTt+4CFZo0ag1MaR+vH4tdJNkY4rJddIArSmMDQ+vdPP6srIOaCRrhBCebb1iJ
q6HKYxnu3o7PaQ19+EhAeyEywEFHNjZJBeF5XJhxsHSnRVRV2A9+N5vEQUc5KLHZt0rh9qVM7js1
RdA7NattpvpwI3Xr56XS/sj7WHGgBpzZmVZ+7VsLbcrzuNp1k7UHjAbJ9tDhRQDRlEbkpCy+epsC
eHMQ+R6WTgZ6YpwDahgIhIgjfY398MZ4lILSg+yCj7fjdadhG3rNHhfJ1npGxkzFzSeveCIvn4rk
qTS+WXlgTpWtDj+vWxO4KN/LMksQFYkw4wAyzRGzYkGk/1BE7Mz7IfPrJ+a7VoxkGEu0wcGHMNiN
usATnt9sllzz+kvpNJUr/et01NtvxgELBOxmhWYz+B7Ir8kynGgVSX0IjsW7uazGVE0dVA9uNll3
kEw5gfnov8EUP5lVmwiWOwODlqt6E2eQq4NsXdw8lcPn/+YC7EbYwOHSaoUaLdgsNc4PpW7akiX7
s7x4180IvYBHkmRAQylKy26vOebzb3pCJIB09N136O1JfNErZh/nDQivq6qiQP397cKM3lCytMZJ
CjUKCerWJsNnEl5WU1RV3r8zXw1xOK/mU6aYkJRxDbX60dXdjabPib1a0tEqOlfPRKxULxnx9xjx
apD7ZNSKrW5R8ckYRz1LJyngjnoyAUll0JYCP9x1dVPWLFmxiGXx0wvVODUlmXFLE/qcVvdqJ7gl
X0Kyd6vZGOBOa66O2WKVOd5+TvpZ87NzeSd5iWccGQ+thj7u6pFRdMq29dF4cWOcc5K+yspELyEB
0fTfafs8ipqcdwF28/ucb+TZNM+qCqDQraBFLDeEPhm+XD9aoi/EuUMYUWphtgtwV+g2JuDAsFR9
um5i/5rerIM7vSNBp7uSIw6QFDt8iA6l3x8I6uRO8ayDpYAxBaUnC/4ojBLftzgAzDeWuQChGvox
W2mGom6woFICYZfQYYmP9Cwd8969vs79rdQoxEUMSrGkt5ixDpGxYqorda38W6o8mFQwNy36ffXt
7w9z1NAylQpXVaJTp+Y+eHsE53Xf4zDawnhDDYNy+6Up3ThEIIIFz+wl7QKTFM5o/bq+TTvNZeyj
/G2Eb0Sq2tDs16FOgUCjC2wwvrAxrgTNjPLqM0nRyBWVKIQ2uW8zV2FIlBFPE2gTnH5rmNYp8ujU
XiDaWqJg5yRfr6+Tnc730PS6TO5z0QizmB1B5KLmxWMoUfDeRPOnWBseqDTGgshv1zcoUUBUbMka
eXlkby5iZTUmK15y5FvK8blJy4e5UgTHePem2pjg0Kjuq2QYwpG9Kms7ivGhJtBudSetOc+R6OTu
OuLGGAdLWVgWczrjnbxU9+bkW8X9KAmQb6eQCj/c2OBgSZe0hVRqwe4O2VndzEODy7nzVR+zgxdR
RWcfBDfWuKMVl2OhdF1buIy1liXrJRtxzAOFgC6aQHBXdXfSB8hn3iyRf4BYppKolYXUaE0P0/o8
goN1/Hzdzfdjs9eF8Q305YCmdhni0q4U4TyrzgxWNrV3zW+sPtd+y1CvC/6jSe5oYVyxbo0VCgyd
l3/WUBmj7uQbOMqqnWJ2SjSrtXuSNyvU3gJvSWNiStECzi75oacXEt713X0svCbZX/0OMDZm2Bnf
nOGya9JEx1ATXov10UINp3B+tF76iRUHRFJM+3hh6qYsG2B24nsZ+9xSs0hCaLGs30jX2Hn9dP0b
7R/gVwPcYqKim9Z4wc2bql+G7HvZf9JUQfC3e4AtoltUMRBeyrzC2GqWWmYSUr10/Cuucog8DPI9
simKyCUC+BNZ40ef5xkVyiQ0Krfx4OZe5mUBvelc1ppmoZ/m32/fZmn8xDNJWlWXxnF0reU2TG9J
5qu6oOy194W2JrhDNFZamYxKMoEe5Fwap1qBLOgH3tJbE9zBiYqxkhWpGZGPOMTg8AX3un19n3bR
Z2uC87OhCPVUSySYeBi85MC4JMjnDLwgjBQyvoiyA7uBhKWrVNd0qI+b7x6G2hiii7vCGDqaV4Pa
l7z6oBR2+lVCyhH1tIN+34g60vYO69Ymd/NOoUzRPmuAFQGTcsppTf/1DDjOz2ZN3GXbTTkmwPVu
dPOoRGXco9qPOjsKPtReKL41wt22dU7lRSM1JBVb2zixnvvw83xixc/MF10Qog3j7tpCrxXTmMfJ
bcbKbho3UQTotmvA1IhhgUdStnj4zFJJAaWvUrk5RovioDG/f2S3NgY4t44Ws2/qOJ7dbnLbI5uy
a3W7SBCvgqUoaKcPHaONPQYWm7unKdq6JXo7gQAZ1TrF7QI9xYQRadzi2PjpA9rlSlewRtEmcm4t
GUNi9FE8vrwDiAPGtZf64I/Fp/709SCqTuxDxWaNnJsPJGyL0Ipm2IsMOzmsh26y5cG2HtigZHlR
I3v+CMZuTHJOvzZZZ+gL/ESKvb4969Sl2keCIWtjg3P2uW6mLo5gQ3+kQexUp+jEyNqtYDiyOTtR
ZmwfAf9nD97PERomacTmkvHZdLuvbN3vgtjVmJwS032InDaz80C0j7slLYviZQM5FhNvR26RmJyZ
JNPEYUhyG80MiaffqQ4jgSL38S86OkvOno94yn2IJMlQZV23NNWkKkqu3NmIc10yl2ioXOOpdxnm
xy51wwHA37doxBoD8346mR+oFL6xyp0OQ8pp1aMdgOmRSyuIcbuHrBPN0uzEAG+McEeiyxpzriTE
AESaP01Et8N6OMz5B2RGsYUGOukJPh3VefHDXI6Xuev0zNUgPrG6nZ2ckuAHk7SrA11w07C/mQuj
YctAyxUSP4bFu0pSjma8punkDtWPpAq6rnDIfKvFx3F+vo5gO+8CVTYNnVBD1VWZr01YkAUpEn0B
5UwW2pJ2UKbBjqJzm/z7MOqNHe4y6CXkmiChjR7tJAAHq52r+gfwX5XxHDQIMSh4zThHGCrom0yq
gdxL6+t3GCMHGEM/o7Pb0GMMkYmvC4KOPRx5Y5LDRr0P+6LQgVtsnkXF0IWueDnjtZ38FV0aeWZH
1UHUtsZwgncOjVoq/iNoD+FrVlmFfL/coYennb9KxTGt74rhLiaYxDYrWw4be1BEI657Z0yzDBmh
gqXKKi+DJ/fQQJZmA3NI6nPbPJbJqVFF5AM7noh4lGhwQ8vQ37VAjUOYgdl2mAGP6BWNj4Yc21n3
uZQO1z1+Zy1v7HDfrE2nOMuWkKKLOg3MSEcrbn7p20VQmd75Sm/McGif5mUIsl5pxuvnvsOAB9Xv
TetYakcJddsMMqbQ4hGcgL2VIaCneEZSnbyL6zWj1Gvofc1uPJ2NJcikbyR7uL55eykgzTCJahp4
tGoKXw1BEUtvstVCkOWsz2jrvVVYT5IzoIuZpYDY4N1wEHHn7rkGwlT4PITi0XHOZT7lNJ/7eQlx
j1C3XL4bureYjxBCvr62HdAF1r5aUd/Gj0tGzbBUsDSQUTix1jrFckuKPyvjLh4F27gTNr4xxT0q
rRC6VytJ0PCRfArb50jEqLcXJ74xwMGtXHWzNK0pYm+v+7JA2orplhufiyNuq2/i3PTeBzLRG2wg
a4toyuKgF9LsVU+oPKPUGPpLBKGfrnKiCvoCkXP9I+1BrrY1xR3fOq0yPPjJ5MrBitFIRrqIjmvD
zW3GzCBjvO8szLyzcJBD3Dc2ubO8ZCCCHzJtdqPbFpnB7LKepICJdAkHqq5bQmT61gezNc/CcM4Q
34PHlQZTGqxHKG3YdXdfOC0E7mXtSbCh17+dwk8tanWx1OqiT+hCoBcL55rdnPFjdsm/MjGD2TN8
IhbXYofpn7dU4acWzb6IkBTDZ7QekUrGHDvj9fcHn0k7o71WBI0Ct1F4SRFSS12mNviEJKhBMAPZ
dq/zLa8D5x3LfaWOKG+0l2vbOI3CjzDmqa7L+Yh9NRboB+jnunOW1MMKbyKnKm3UaxZRkmXvifHG
JrshNk/guStIWKiAsN4tj7KXu9nD+JVAlIK9atRz49dgdKtAhnTdh/YuntczqcjMxTZmM6gPakNe
ze6o/OrXzi5p6kTLz+tG9uB5a4TDGNOyujGKcTTofDdop4hQpyB/mfptvDxftyRaDgcx/VRPM9GU
2W3bz7LZOEl7wr994LLeLofDFDyq1yFsgdBV/BzrF9p+JqbglhGsgx9eNKdGCmcFPp90kh2Gva1F
vpqJ+iP2ujG2TsfPL2ZhvK6kMllIwPiAYrAP1WemybcI1aFEh+rl/288zYqTNLVMRAJMAbC5Zaoc
42l1WhtpgpOIvoB9gisY9XLJbowpWRtipsfAyzKgJzYU3HoQ4xAOU+/GVBtXeMGujZ15LRUpMoAU
vcsYjFNXumWyhuxp+dLk6pp/lIEwByLAfX5msdGsjOg6VkefJo+JRuV3GubjDVcLzFNrp6cRE2mi
t4vIKIcU0Zz16ZzgaMXz4lQmdXtjtgurvywYnLx+ikWmOLwYlJAmvV4ixkL21KSSHelfm+wmT0V8
j3vB3PbzcXAR65FBiwjBHALwU5uNR82KvetrEZngwKKX+n4YU2Df0v2V5NWdlonE1Hcjxs0q+MZx
BSStTZ/BHfKbAmz90Wm05TumdMlKd+VFVI8UXch8p0lrxVqpRchkyoERmH5yQhbsOxMWGo7xKXSs
g5AQSOAQfEt5M8a51q0IOZB/Q2iFwQoCsIq+YQ7zpAfNZwXCTWIOuL0u7y088h3lRpwMM6B+QoVv
hLZt6tM/UtlG4s2D3Pep+IrGv3sRU6bwa/Lxf1k0qWJ1cJiT5k+3gBQHbVFYIKOWnIQpCcFNw6cX
0zyHHjFVZ3fIV6c21ZORd07Uiia5hU7DwYemaTmGfwEfI7jekeHHVJZe/Cbbcpebys8DTRB17K2M
IiNBMB1Mqcp3E8mknaZwnBF1SHnQga6hribUMUW9IrsX28YO31A0pxnBvE/BHmyKP0OKvlzd0QEf
OjQWzRRa7YLwY6/rEJK2fy+M5zmSwfuWJBM+mRwMHvQB6EOFEQuoH7uln11C5N7zQ/eMc8HkwH3R
7SPYVp4ACcy1NDeRUHXLcbLVabQLabGTthWscg83QXVBNIIWQB2pg7eBaWGQ1USKE9Ug6ZuRfTcL
wXTA/mfbGODOmU5nsDWVzfwS+4SY9cnv6jMjk6wexa/s3VONrjx0A2JySjP4p5oZWS3pdFgzLtYd
XqLOavcH62l2WJkk+UgJEhq1poZRM82E2Bl36zRtOfbrCHNLEoFMBhwUoyq6PHeP9MaIyb14pZqO
syHh7YA+GLBXWr5iQ6Xwxro0RyYxl/gfaYLYLsvkskmrVi5ZB6XWFxGh3z1T6n3L5okCPI4Eee8d
WgPjjTX2EN4Ed+0YmmlJYI1FrOFJOfxWe8yFE+j7vmjJSM6B0RuZfC7gaaOqXpMIlqB7+KWGDAUr
fIIT1GbUAqJA7h+soe+GmpTAI9kJ36xrWeScUpCb4rtNXnZmUDyiCRtwEUSPIhm33XOM5PP/jHG4
H8l93xQFjLXkJibH1Hi8Hl/thQZ08/vc1nVtmJfFgt9foz+hBVPFXptd1PH+upXdlxLayGVdxsSj
TgjneXOfS3GnJAuuLzSr+JhivmteCpy58+8Vj0HAtDHFuV2TmnKnmaXlDg0d7GEJTyTsL5acCBp6
dzFpa4iDWDkyy6Kba+YHi4O4nk2ptocRc9IscIxc0aT0bo5ja5CDXHTdWhnorn5DbnJAK7a7fkUM
V9jxn6i+eKUTOrob3Zk/r3895gP8a3Brl3N4pR+7tE9xlyTTU2QqdhVe0vhnV1/K8Mt1S3vevrXE
e/sQ0TVTsMLVOtbZZf6vv895ezGsZja0+P3Cui37Xw0V5B1Efz/3IMKshBo1BSA9Vu617MHKBfuz
d1q3+8PdS30HLcnEwpcYhtwGc62l3i31H7306fpn2IXujR2+W66naz6qGvZp9Oeb0i8CBdEQOeOw
CsKUFz6BK77Ft8qtKBBVtIGl2V8QjqmO6nVB9ZQFoD3za5A5E7T1QiQY4+bVXXzKA/VT/EAF/Xqi
k8XrgqAtu4ckKL7b77cRKtwPBeSbRsewzRPYhtzfh0vUVrzrLtCg0CnK0LLOz7rnCdFauR0sV1Pn
k6yoXjW3gh6WvXl6DQEgeHzQXS5bfAVpidoxy6QWR+rHcOrd+CcbpGApbkxx2Ia9AjfQefGQ+cIn
CwPad59WN2TV0BQN/Recs+ZjNTaZLONWfgiD4hDf9XbrVZ+ZGJYl5O96eTVfscY3S+u0BcEVxTot
jNp40af8ngbFLct3j4fyq+nEt42rQZ/RAA1OfhDnsna/JZokrJcJEtngQXKqdbkbYb+rFpsmPzoR
Cu+e/Y0BHhubMG2hEGy5Siof1kX+WUYQn9R7F7kLAcyI1sLB5BrPJG27wnKpNZT22k1BEYVfr2OM
yAYHlfIKxp46xX4RzafLbZoKzvTeO8vabBfnfSDFJkZZj5Y7D43bhvLNSHUHM73H68vYg0pUnXWU
ZtnDhPIFQHOthyVuEUAR8CdmXvWUfoVOsldfDBGDyc6OvbH0bsewXWYT4avk47G3yD1BVvv6anY2
7Y0JbtPyzqxWqFzNoM+pD9FCJrtYs5NZZ//+46DBR6XEIirR0DXPhdADSXtrwD2WTmfFSGxjnW0l
964vZm+/FIKqLIJ0Yun8I85oDGOMUxVXS/a0JOcqFFz2ew8BsjHAP+AUVeuMWUVQq0AOQMbgYnVp
z+vJQk/sdBY9OwSr4d9uGJRcwwL5GHdo81st18/d/Ov6fu0FtG/Ww0XOk0yiIhmAMBjme8bM8Quj
u+Isd0zbIEe2SfjO3vO37Q5yIfQqt1mFWQM868uzknwurGAS8STsPT3erIpt7Pa5puVEbhqL4oDm
9yyW0S/ZPQg03NwREeeIvhFb7sZU2FU9CrtIma3txcwDJRM8qUW/z10B4E+a5575QKyv/rRm3yor
Fzg1+wnuGn2zWxz0DyHtzHJCj5BMQMSxqG4UhT5tUm9ZJ8HTU+hvHKBJMsTRVwUBQv3cuxQJgsqx
PDaVgafh/6G1cC8f/WZtHLotpgoGlwXeFl4Uv79PvNgfoPH1sLhokXMjP/byoPjQJ6OEoDmJYlKH
28956cw1W1CJ7KdASg+pCEn/wb1fDXCbmMY9WapY+b0oCy/r2steYixxFm7f/V5NcfsXqWVHMSw4
u2b9MJoPURJcByDB7/N6pm0bSVm+4PgUU+SXageWTyK44EQmuIvHpKU5dBVMRAMYo+f4oVIjAYzu
Y9rfu0Q4FF2GLDY75tWgIbYLDHWu62Cjf/ZwfbNEZjjojGNFAhzgdqtn/aDryW2XJb/QTi44pMw/
3+PB62rYhm4gbVVnDcJL2DBV1Z22vITkXm0bf40PBjhZri+J+c81Wxx8VpUVSlINTuX0qPvZyfLw
7vs/aBOJdo5D0X7NNegZYklt3djjYNqDfNI0wb7tZXcBNq8bxx38lOZGpLa4TFmDbHSOnVRCT+7o
hHeGD4E6Z+gc0eDMPwQkrzY5LDDKRpOiFOC9RrEPR3cGq75ZzOawRpoTyfW3oZzsMQR1YNN5SCr6
ZDVE7012gq59RA4k2jmmGRi48cKz7nt0BFuYlp77vwZU9OveAQNHNB4G7SYXFTn3L66/186nLLTZ
zIy1wtpRKLAJFPLy8L43nR7CgNe9VPRl+ZRFZ9JBGnOsUHlMj2EwBLGvfyoCiEvbJSL/+KR+um5R
cAb57MRYdtJQV6yWIz9G0eBU2j3tb/PmgeSC1l0BPPI9rg2pBi1WcUOqZPlcZ0owL617fTGC08dL
loa0youkw+mL6VM4Hyc9s+W5E3yjvWzA9vTpHJSMqYpgtmKxP0rPEoTqs5NxzA648tHm0TyzaZPM
n7303Dry19xRBfsockYOYlSQ6pNByQExWeGjyHTEkEujNz561P/bNaBzMFOjekp0A28QNIYt1Y3c
Ha1edKTV60da52ClT5p+HAZ8MsbgPH1KHuozSx1pjv4EHXWBs4tATOcAhEJ4qeojBDTmY32s/epS
H8I7cBY4GG8Qkt4JHN7ganCg+OrlmsUDBS7pRh1vzLEVRIA7LPcY0gbbo8lmMyB0z/nirBlSNkg4
VPGxPeo3oMEKQr9w1F/0AVsKAdPxoA42+THdtHiVFN8ZuWaEFtvyL9He7q5285dwblk1RZSFFv6S
fv4JOppeOn7gbG9+n3PGtJrAkJjifaJNX8v8pup0e8686zaYs727XzY2OGcsk8rIpLC2XNKAQ6r4
E5oITrzc0Dh1rAEKlIWIx2f/mbKxyDnkXFTTZLJ+gckxIODW3o0HjKz5xX2LTKa4fiX4SHzvYjoa
bYaaNHUx6GJ3/bGunq7v4O518rqelxfFJqSL6rGjcg7ISKNP/YI2i9lZWvkUR76cCKBDtBaGLBtT
atMbTRhhLWAJP5Ee8lhtLWhEYKfnij+8fL2NCVlvYr1H/shdtdWtI+MeqzuBOkiQsRK43UtQsDEz
JbI+6g1cmyp/rNHNbJ1JQm1FOjTKQ14LSouibeMQY2wVVc8nGKvISZcvhWhIQuQBHA4UqZ6YhgqP
trQBM2n3a3cLRV4vUe6N2L/ubPvv0423cZjQNTSf1pG9Tw17NgY7zW+S/r6pby3lz3gp7aS4qQuM
MAhfEyLH4ICiSNaK5i8PpOGsLcd4PtZScH1x7ORf8z0OGcaoyrQ0xVOPiYl3QRL8FlMVVVIE7sA3
KPZErVddA+QVxi21jvHoXV+GCOH4jkSQcEzlqlPqag36cAtvhRj6eqs8SBfGjxGh4iCIz/YdUNcU
1QTRssFP1aFxiIYQDMTjdaWQAco8EO0fFdDPQ9PsNiqmv64vcN8VXs2xDd4cXr0FQYKhIoBeoktL
H5b5PCyCI8uOzHtXeDXB/oSNCdIucddVcIVZOqXmqYlMR0ZkKYu4IXeXYlmYpkZYpxE+3svaiFX0
cIW/kIQWz9IygL1T0K6x53CYiCUYKIXuwbuZacOUSKapeLuaJfpnlosqPf/7D7I1wAFQVRam1c8A
BbTp+VWhelYD1b9cOF2/F7lu7XDgIydNOa0dnmrxDaajA3j2IfkrP2Mm1q+fRFXkvU+zNcYBjikb
Ta9AvMtVxhOo+MgQJOqf/23fOMAhQ9wnnYXCHJg7fyYlFCN6aIuohSLIXux5M8aw0SWJchDYH7nk
0rSqIGdecWBCmruD5WGkzibNZyK6iPa37NUOdzAHaGxAZAOX99gVB0nvD2UcemQmApzeNYNJK3QQ
mhgO5Wvgk0GKSs5ZBC7f0vivwfgpr6JnC9sSHgDUjQ0u1Blkc136qMddUNnGAwJ9TBRkjvqYfpk9
qNwIddt2s9lbg9w3Kmro3+XKS7WGnNhUfhnb2jn6RlwzqNwCVfAY+uGiMtTufb41y32yMC1MIoUW
i4aZgBWkmr8lQXHMD8WjaAplF4Y2W8o+6wZT82xY1rYHphbWYy2dlUYAc8It5GBIbmZ9bgjWArb6
kxFgEx3wdj0lwehUR+nUYl5UyGPCXpTX/ISDpKa3pmEcYLO8Wbwa5ajoaAUQrXU/kiDefigOjvRK
0xFCYvc0sgZJWHd2RqynRDYPH8CkzVfiMKmAetRCLSTeItU65oP5SW47V+3KD1ywm+XwxVaUvi2q
LejrX2UIJ0WPTfPcmIlNtON/Wg5fZ5016DbpHWIhlY6HaWwvIHa7x5jXB15G2+VwcDFrXRcaJhCW
4AKPtdzWRmGiUgBJfJSlrlK4ajVsgFIggNacv1YuUxFYXMNnJGuaqJdfgLMmjw11adXjCDivshMp
Mjvp7qzl/5F2Xctx49r2i1hFgvmVqYNaamXZfmHJloc5Z379XdCc46YgDnGupjxvU6XdAHfCDmtl
9vYHWssdlzfHeIWsI0IMTqHRSepfVfckk8nqw8eqN2yJB63Fc3Y64yDytkz6poGxAvuWsmPKQJr3
ZnqBV3xsntWgezEklgknIUIrJzkOVuTdc5IMd3k1fS+76PsQZ5zXLMez6oxv0HRfUPEcHx28w4zy
KZ0ft78R7yiMT4jVEuR5A3zPlPpWI4yWMNdgVNy3puBsS+KchKXDibW51SsZKteQ64y8SDFvXYSn
AywZTp4Kk4n1abxVTIsWJI3Y0l1pF98MoI7+l07bYNxCooplVzc4jjI/KebRTPeR+HP7xjhGajB5
A8HH6c0G30Zq0QxqGisYdr3MUTCqQBtRzqCfbRG6ByHVhSbEOaL2XkrORi3asRnYgelV7Suixb/U
AsYnxKURlJOP4CCjNAPb5JXAV4+DXFgmQIBBjs/cWVqFhmjmPuZUImI1ul1Fp6a4iUGGJAPGVEk5
Lm49MVnIY65vMutSSiTYZ/JXfohl1IgBKvHUWsHt8M2wmtvEMYBayJG66lhlIBBTFB1UqxmjbSPT
z2sQbDhCRl6xbPFLLSM3iYSHsM1OJFA5ecP7atwnHbnIYyN6MaBWm8g4ZHgAFBn0EZu4vkPbaT8p
1kTokbfxaN4BWsVSWqvZm7ejS4lveBtZqy5k8TuYmYC4V4IklQQ8RttDDmbxNOR+T3p1W0dlzLol
rTz4Go5a/EVXfUYPBg5Wbt+RJmeQLLoQKe7TnZhZrZ3vvpTSLA7IaO+URhhL6mrk0flVl72EXWRr
hrftVdZWuRWA1PxXe9jY36WqpPUzjkh2xX6wwZjizj8Tu3EAw4AXSY6JyJi7p74aZxZCGbtXzXkY
GkXHo0v9mYj7pM7sfHZzidPCWZsP/3A4+jsW7kwMpHmQMZpCH3fZTdtbdHlKCCxEmxSdMJCapJZq
90+hG97xuvo83WEeDMAoK5IZz1pHUtWbIvNPsk8sI3aSlBwwYGABwOmpyGPe96QquaWyTIrQwiaa
dHq3zvrQ7cY9RRvwwcVAgTS4awCrr6LFh2R8j1mVVUYIbLA7pifh3BzDHdnlB2BsH9V77bFUreQQ
3jQHtFx2psNbVVsNiRfpbBIRBLUUF2NF05WHUd2N/WvJY1PiqRCbRkxjKmMqAydsUiCU6F7qFXb+
M6aOHWXj2c0Osl2d6QrPtmFyvBubUYRaOsdqDxORwvs5OqcTx42v50eLy2O8S9eHUZLqUJRKNA91
kVlBm96CXWgfCt/rNrF8sXM69LFqudqnGjlsH291GmPhdz5lGtU0ESOCc9MTzwcCh5M72XW9H+/I
OTkMzqiBLpxnkutuR8FCBZCrdZBWfnQHaEEGWCDGkdXqLslGKxJGV8f2l1G+fOl0F0mMFQrVbOQD
fYCAHvmXCNhq7bvwKu9oWT7dCR6f9n099ZAvEhlL9INBaUzzfRVm9mRPeQVgkK1gSpJuVGLX1kl/
81SUc53s3F8Z95EA6DVkb/X0Q9WznRxT5N8YE8eiudu+UZ4sJtibeW5MUYYLjRP1AAoyr4lSuzTH
Q1YEPMtYN70/V8lOAmKDPugzpaQJzmSb3zSbgq2W7+GQOACl+Wp1DkVOnbKYAGaJCYhZVYAetIMn
C157R/eqXbALX0V8N8HhpU3vqBGfI8RFFr3qRVCUutbQyogafm0Fr/VBOSoAWwtc085O3XW/1x7y
579RXFBqcBOHv4q77rcvv4Cxw1zS6jKmOyRdVdi1lFhA6LNyrKxs68zqSApRJIJ/SAOwF/7xpGrT
EVDN4aTinXBWPWkv2L/8DgMwoE3gV1hXI+9CGpP8S7Ns1HqEx0Z8kIDzJl/FDsA8nyhWLcpenNRm
VUcBG6pgcxotX3YToxby2BdL2F4uvHbkuSEu5+7W5gGB1vlHAJP65hn6o4IPjVTP9DT0JUNuaZ9U
ueLVi1dteyGK/Ux6ORaijrOkRgtf/CYUrRWpv4TC2z7Tqtot5DAfqO+1XC8LA2o3AdBSO5nB9cDD
9+d9F8aQ63Tsu0KFEuSxesJexkOhSrzQSc3jkwEvzsEYsAw6THES4J8AG46U5IHuewQ/yj11UQ04
pr3mHEG9k7PPUQre4Ri7rVLFALoUDtcJt5lxDkOO5+X9fSZqDk07hnKLXowa1ndz32BfhnDSKp6u
MWFSE33wy4k4Ql3v0SCLu79KoBXzajXr2c3lE7FTrVIjKLpJs8bS6QBVhRByXdj+Y2/Ptmznx+j8
Ffwc7GT9sVd2urXys2gaZZqnuu1pdoBJAe8z3lO68dLurnhRhGNL7GxrSalZSAqbRa2BxKmVRG4H
srR/ZbDsWKuY6lodpCgPGSjfxNouMZCWcl9M9JNvmBM72To0/lBMAAt2kmfRRjHDSwDonjrCPX0l
/iUfKX96dC6wZgLkl/lt+4jr+mhQCFwTrDAio49mKYDrIKHCR/VcUEbUufrVmLFVCgPHb6yKUiVg
ZosA+ABT98do6Fel2Xc53J8voRblv1BeCzlyiuwLfGZAVb0IYsx46rJMylIUpLIxs8SwtaTiSum5
JCSr3mIhhrk6QdLjRmwRoTCGNKChGQDdPLoGnKrTP1OlT+2R03jk3CD73mzroRuAro2Elzyb+rUY
KFaCobWR0zJbta3Lwdgnp6rPwAQHtpPTC1427If6IEpf8eQLEUx0B1VprjcjTuLnby2Y2kEstq3X
68/LhQQ2qJdhAeBbSBiOoq3Y1B9pB3kX7smeN2e1asALUVRRFgktGC2ApkSg2HLzjeRPqX/U20Mc
fAdCn5MVh0DXOUFkdTR4oeEsH40qi3PZp5BIdr0zuUAOAxhc41Biz+A6e9IODfBLB++dmQGzwf5N
9qJKgBdJvPCJc8/0S33yXuAbw0QWILRFVlmisNLFLhQovuTg+kcUJw/iQbNEr/Di37xS86rJLYQx
aoN59SFSI+B118ZeyU8KL3tanWjDSUTK8QO4bnaiTWzRxg1jwMHmp+pmSN6D2HwPXiFb2+Pl5bs8
oO51PV1IZI5E8BYyMZszvO/7zI8poqZ8o+/AdPybl+euv0cWshibkNHqAJc5ZJG7wY2uqh2Kgjs6
NN7v/of3yGoGb1DEfSg/IJYY/5hKoq/NJVBOlZ3q5V78EGKwRb9rDrEr8hRjNSW9yGLB4AYpyTS5
VhDGfLQcsIEKPJv2xkhCS+HVVla940IUUwkQ4qIyIgoUbrbHOj5n0m3MK/qtqvlCBKMTAYichwIU
us5YXxfdYyG/coyWfuhPRrsQ8EkRuqCttQjdhN0cWcOuwBaSet05/vu6BCruO45A3qUxLrKNDTEs
DehCNVnJffD+NCWypQKyFfiKT+9LGtxKw3pvYXFM+qsWjnkAQeYcKAlqfOCNCe3IBYQ1ndSx6c4V
TNobd8KBR+LG+3g0iC+ECnE+1E2OHZ5B3mnkNI+cwXXe32fSqCaRo6KrYcSTuJ/Me3n+tv2tVpOM
xaUx2VMvF8AOa0P6gnwKBjfDKrd0NfFA1HmnYJyD2jeBoaewoiLwjAbUij+2T7Fej/xzDJnFhZ/F
oRgHH0vHSWpNyM7yh8wevv8m3+hQXbPP7b945cj14LEQyXiGwZhmrYqBW0opbinRZ3Bs97TPUwFn
Xzjw3uHbVwieh4+KFomNIdQhbEryr1vtGPCm1LcVQWYB4EnaZbHpw0kYEaYJOis1AXI757Y2jO72
x9r2DjIL/K4KmJWZVai0GryS4iRId/P0r6zm0zKVOM5DqBnQNyW9KcydzoONWe/TLD4+Y/ajZGAD
3aQCdlNqZe64F2lehsL7L+2hOnSHzDFBPHbFK8RxnJwsMv4glocAhAQIFnOKPSPaDm92/lv2TcFq
mGQTi1wFXs1tfvOUg/ESczaMeZ7guKEkX01Zc1Tq2FaVFDP/2mFbO7imzPiKMBt7RcZUIkZHJU9y
Ijd7Cn4XlUUXvcF8k+KtNRROl1nbcjlayS5UgdGlTpQO+g8Wdreq010cDrtS9nkszpyrfM8QlwFD
ycfAVHCVVXvq7sRxNzX7nnjbh+Hp53tuuJCi1VEmzrMxOPMZTQWLXmN/oFVVxRntFC1Sih3KzwI5
TopdsxopRVIiqoYzhWCovjIj3u3xvhL9AYtzFUGgaLWGGA8gylm91sxrtePMXPJE0P+/ECEXmZm1
LUQMYm6Fyr7UG7s1eC9W3k0xDiQ2zLois2Q4dXCKy1sh5BQP1muCFw/1riGLY6QAf5GaEnrm/xhc
NJLx7U173hkIT4BoAPAkLyl/B+r+5zRTfseYW0hU2kpWlQCpEO3O06lvYBcAV1uhQxC2in1WTESd
Gq93FaB6pu6w73Rb4hyb9/EY5xFHZh35Mo2S4o2aHWrpuuLt+K2/4S43S+iUwuKck6w1Wvw3dxB6
FRiYDY7SDSXXiXLrS4VPQwUmjCFiLZhd5MGyyGCobQF9989q9CiTR236ue0rVjSRPn0xtoa6hWrI
jEnVAKUpggxP+kr3BnLqebFyTS8+CGAMqgK1HekpEq54jPbakewmmzIuJW7ggrnn3SkdkoPxiz4L
aqBidS/ljhs3V95AH34EY2+AsNAEcAbqTtjZfy+MD2A8wEAZQKsCu30ynf4L62sfRDKhOknNIjIG
2EObKNakSndSjgEuP74dzeIuLEVn+zuuqP4HcUyMbnWkBXVOOREbLEulll9f1zUnz6Y/mTHxDzIY
8yqqGCOBBEeKWjyqSk/S71oiWpJ4ptBZ2+dZS3WWwtiGvyF2TRKEAU2wB1dyirvRC/bmSwHO2sgW
PQG0JnZ41+23xa7E5w9SmbQ+GcpG6icZDy65sDpyyIujVLdWq1achGOtPvNBEpPR63MuzCWGtpzq
L/pkSU3PdyqHtlCGCii9PP+8fjDFoCCb6OCy21p1MTWi2FRIu3Wy7/VjFGR2bEhWEXIcikS14LOW
XCQxHqXwy6gVafbd1agSKgDNR9/9Crild5S8XbF0wMQG9ghYHawXcN9l9ANtSWfcTTrpkthmeF4o
PzqUKMFyHFjGg3ls7YnLN8y7U8ar9KUZ5uoIewCo2/cpk+2oL7GhKNmGknDMYQ2sBOpyuVXGneSJ
3EtNhTGG8tvoiXZ5O4EXLPci17/VnBaE25g0aO36ut3J1DBcLiMJ1ceti2UdTBMKlUFLEeWv7Jn6
UErv3atWeF84097ktCX+wTwu52V8TRIMY5iJOK92bexML0OvpUYBiUYJ2m/etvp15/lfYehZ4eyL
mK6F3aAONCsPTN8ekl++DrbX+O3fCWFcy5iX0ZyhZ+8EqBr4iqPJxPJ7ztN3WyVBRvrxJFldxHhd
4x2Deux+1NM9eMFuoTuOIfJwQNejweXSmLpiEUZylwW4tFTXVduoun1v6HZXDYfQN24LuTls3x/1
G/+sgMDm+Xi0JDFUHUSrkDf6kR2PxAdqTsJb5+FdIOM/ZF9Pw5wmzsY4W2it2/F8naBFOjfqv1Q6
xntohVxIdYWGcy8/T5hCqWTNTsRf25e2Vqda+A2QDH+8NcnXpRIDX7Q1Blafm3nvn2g5VL4WPeKI
+5FH3Lb2gP8gkPETdT5NSUsDTQXmA0qyF+wlS9onO/nOsHyr/xGceb6JZ76Mr4hIExBM6A/YAU32
mtrf6hromZCg/Lu7ZIsErearnVrCgtWH3qFgDsnOtDunwFTuO8EIR0HWnhrLq2SLBbk2xdFMq7NF
/b5VFDqGYyYW3XAIXd68zbrio7WHdXqQXbP7z7oc5LVqdLpTa6Gl+W91+jKTq7b5/7+vKTOuLgHW
AVDjLOC31up+IgXgHdPBiJDfq4KbFpzYsaoOMrCbdaLIkMCoPMnDLolIrjsYtrDSUnJEDeofTpzP
wxPDKHqeimWkT9AGEr+IsxU8icrvbYVb/SSLgzB63QGrKIh7lHEyfTyb2aELOmdqwQxXuduC1o9C
n39Ewlgoi0tuRL7f+waCrV/cTMK+CO9b3nYUTwTj7ZQujYtpEHtHGmUn7eb9KBBHS3ioFOt5A6ib
/nsU5uMb/mBEg9Ejz4WNwvXsM1u6l5EUwWb4pDI0MfgUkxbSGB2QWzDnlQWcXdT7nl5VVkjM0Mbu
nJfK6lGQjIcJ/SFLA8iVP/Is9t3ffJKuEAyY45/2aeOsnTI/yYVMd9QpOSf5/DArvhcUs2NKkpsY
t1Es7AkY3su85mDXrcZiBV1zLOyAqYWlWorEUomlkA7PNYKbm92hDyeOt11V/oUIJpMJ0yCWkP+h
O1/eNaatSrqVgLJHv9tWfd5J5I/xkeRRLcnUxrpkL2jHioe9RzXg8ze63BSTtcQBKvYabaw0HTxR
U1c5XBKJLVMywuMYdLIlTBEWIkat9h+2j7YePxZXSG1ykdamMsCg5QrJX6cifnS7AJW4xvxP/OAN
xqwa+EIYY+CzH8xdKOJ9kBridVoCoA7QkG0/f8XrgquMIILI+I+xb3UI/LCrUeIDn4XVRMTJc9Pu
fcXdvrvV0yzEMIbt172klCnc1VAZTui3VyjQ3fpCxDnNqnYsxDAevk+aINRleCtJPgVwFBL4Z/Xg
mii3mnZOR3G/fap1jbjIY4squjpHvpC3wzvMYLdLrmXRVaAQtDeu88Zd6Kf4pPoLYcyDBz5raEEM
joS9DmyhRw++VixiYD+sLhw/4zHtcj4Zu0nhq60Yjwo6R0n6UBmnyX+tedsaqz5pcSLGWYyNoEo1
kJUcPMYtnbhRdq/pjSX499vfiSeHcRpVWmB9g2hQ8goQj61qzYOwazE3F8sv25LWLw3xw8Q8KPjD
mBMFYgQ48gjl3zD5LpPC7vydkHwpvVAvQpjj6DL2r4agw0snOnWtV2AhcRDftg+yrmwXGfSgC1+H
1eMmBSUxsrEcVIl+ZhfxD3V8DYLXxPS2Ra1bka7BfSK7NLHb9VGWP4/gwJBCjHGlg1eQGLUfxYsH
wRY17aTW3Z00Td7UEk+OZltPh8Li/IDVwy5+AHOhvUSyRgkjJDlgzZt7K5htE0irWDqZA0sH7uQQ
uuAiRLHkG78StOqzFsKZm9b7FlwmJENKnSp2LPtXwRwf9Mw/CLl2PxHdiesvPZUXIpnYogqkmZIK
QVSrY0ARxHY6z5aRtxxvvJ48LuTQe18okZTmVVYTlBjoVg2dzgYS8Jt5TVlG1e+8zGDV9BbCmBCj
5WKfdSXuUZefTQGAUP55RnawrSpUEz754IUQJsDQF50vtzCLXNB+yuF8LRa8kuuqs7qIYBtiJhZd
gJY/6U4xBY0TzdIPXWonVxQL8BWXobN9IM6tsUObmmpGcivTN5Hm9eb3HAznMQ8Uh3NpLBUy8EjV
ABurmKjtf1bFOR85YXj1xvBAUdEu0TVFYT5KKMZ62tLAmDWJVTVPkYDh/+DRD7/y1gYxKfZPdTgq
9q7EIo0qpaG5ktZema101rQQOLi8Vac1s9FEUOhgHkUBfjE7/DmnKDuJUYFWjSc8qB5o521wab1O
Dh0y4PVE18jKIA28q0QzwdxDGP/TxWJfmUqDCRHAcUlOfRbvCbDNhl10TOxisDTJ6l3V9l9ijbso
vfLlwCsL4YYG1lf0Uj46CEEcQrXXUB0kiDCicF8Xt8owWI2Ucux2rd7/QRLj4mOzGQRA5A9OAeJX
2ctc8+G9mbKTnRmMd+r1bMf3dNIseZTccse75RUz+yCeueTIiMBmC0xWR6zjw2RI13HaOtPMYz7h
iWEce0uSqFQMPPL6srSG2rDyHLnV47bL4H00xqu3da8WkwwfWA+6M/VnEcWtAq9ibeB8NN5pGI8+
xkFulEmJJ2t0r/SPRvA69W/bZ+GJYFyHpA6xNArI12ZtfJ3FCeNfZvwj1BLeyv7qpQFCS9FU0NUp
bBGtN8s6aEQDNRQjy91EExuvlsLZqkyhcVox4yF2rcoDmKiGmh35TJgrdUOfxo2hOUX8Urf7oAHi
yezKCmdCZMW1a+JCDKNwTY2+gZqnyODrgxbeNsL/f1X2w99ndG0mQpEJJrrWAekeRRWtVpkH/7RW
0v8gg1EztKdDxRhoSR/oinRbNkowaNNjlKHwigSzPTzKqpV084NARulC06iiDkCBjj48lEFvye1b
kH8XgxsKgfcF/b58n08l9lgsOhDwoH07Bc4wXIvZd0P9vS1j3bcuhDAPU5lEQZCNsFPKYSb8ag8h
FqgxvelUJwpj0JzUa3OnYizEd2vvfyC9pH+fScqW9/keTxdpZi/o5QQE8h4bPf6uOPqH/mhYtaXs
A4/X2VxbwP8gi4lYYABKsihDx9F8wKImHQS86m5iJ3C7nXAT2fIufzWP4ZX4k8bqzjL3Jsf7cpTn
fVJtcVhh0tNRSlQUoboW9SDBFvTsBp2NB60tY0f3udkIPdHW7VIXuhCYihNAcHxETu0a1WZgRRXX
hkPOM1ZfyD6/5kVKjkd5n2NZiJMDMol5T3onrQS3Hqd9XHXutsLyLJ6d5hsIyaqYDpuPXnmgHzH4
bZxal078Jg+BM37nyON9M8bDBEQ200zQeyd7nsFZrf7UZyfbNd7ggBLFic7dg+iIVr4z3ziCed+O
8TQkCeramFCxrDFVn79lGBtsLRPLKhRGITnzlqQ43459utD0GKZIi7PFlVw+dDyq57Vm6NL62Axc
GtW47gsN3cLn5rl9rP4eibSyyJLuepc42Rnco5wQt1ae+CCUfDQAc5JIDRZoumUGq7uJjsH1aGMP
7BQe5cP2B1tNRy6e9H34b6H8FNPHEBP0P5T8TTWsLsitpN5ty+BkBu/s0AsZZt3iLaaSwRGm0cqU
oxhXrhIaFlI6jiTeaRjPURIMT9QN4lyTHAPi9Skaobx5S45pvW97Lk4DvKxq7gz0dLugspXwLYhO
4DOzA+NGEXnvWK4m0B+zEAaMvl5WQdUITSheaT0D0Hk5fD4GEa+mL9QBPqgd4zSESCJRTSSMzgFo
ZdYBOd+9Nt3DNHDau9xTMU7CnMcaK1dwEmJndBbpDCtJRReb7c5kZGc5CF/KYbjRiHCfK8SZiMLB
rVwbrl6elKWRjluxnyUCq1bPPhp71/2p2wHx07SlbBff18Bp7n7ywijHVclMziJiLgWs0qhJZP0U
2dgHdgH8wXt18vyVzLiOIB90ow8QrOPD8FzdtKcSZJFDbIm30WGEvzJ+AuRd5Tmsda+vinhniJqO
1/VHNZ18RQ+GAVLpzofqNbv2Z3CiC4pwkB5w7HlRZj3/usijd70wiw6AklEpwqOMXnsCfJzrPwpP
vSu54t7nETKve6+LLManSL5GNGGCrpRzbalY1W6vi/ip/8LaAlTSUAHKZYAknoXoGZuoaaZRQYoe
vmJSXBSue14H/x+U4yKDUY6+xbeLahotp78HO++SY/mz3mcH/xsd6Uw88zsPde8fUp+LUEY3wNwz
65GBYEYzguBeAYOycDPdxq8SOvrTfua94d9j/uf08SKQUQ7AbEdzRUT0MSNL9tJDddPtql27D70I
zLOdp++k5xgksJoXu4FXOtvBjv71LemMuqSoqRf6jO8otZJl6Ccg1HCKFDwJzAs4SAMhxHI4HRS/
FwFPWdYc/0zd79YRmKCjBqOWBQrUZGwmWw9PUjJYyRQ6A+Y2/b3Z3rdcbpr1wH35Zkzo0Q0tCvUS
SgIH8i0+jd/Sx3dUFVd1Jd8tb7Cc4fH63bx7ZKLQpPTikJRwWoFpoAMoqFZn6KH9r9SBhfbBaqMk
kJR28JWrfD4PX0CYX7oNFshH6mrigy8EoVQ8h8BF64Lv2wfgfBkWuietUmkOcri/uaksQX1Ts8ka
g2/bQtZ97J/Pz0L3mMQAHWBQY+Swo2ytqfTapvpTIk12G/IGbNfzt4ssqhaL2FGqKdYSZDz39Hg4
V2N0qIi2U8t5nwriN0UU3raPtnp/qmTqIran4NoZLQv7KsMiF7SMCDdyTSyxeWmN520Za6sWmqgC
0AMjxwadAPt4piARA2KoMB8s7GPXCCX12BFR1XawHPMITBM6c401apGXR9GA8clTgDKKwuYSRC3G
2WV60osSgILeC1kU2dk4kEPrKl7m6Ydpt31K6gO2hDF+L5GFMMoF3GTtXxty44qJO5bgr0+/+XJi
+zyW1PWmyOJwzKV2ImnGSEWRJz6I2HhKnfEKqGmuuSu8wJM5KdS6mlxuknGAuRSmVTUiowm7XT3f
S6pn+JzKJk8Eo4laps6FmVN/p1SuNBd2FOteATqu7c+06lYv18Z6vMIP666P/v5MdXeVGL+2//6q
r1j8fSaP9sNGiJoW4S8MIxFzFeV3ORv+Qktxl8UCRxZPB1jvp6phNkl5T+MSXdmgeC/koN/JdmyF
x5mjA+uNscXRmFQpjQeitSmuTtjnJ8pEkVxLu3pf74ud5pg/6I7isJ+/lzGgbbYvdT01BDSkTueH
DZOdiCBTpOCgiFOU7BiFgMTFrvEtNWXhGmm8FR/DxMpetqVSjftk0QuhjCvODLmVlAAWJh4pwzJ4
Pb38hux5eCarir8QQ///wuPHU5LoOXYYnV6JrLasLXl4bVrOx3uvBG0dhnFPUjmJA9IySOmswW69
3glvpVsZmIuKW10nKINlB8E2TlUO2qHmrebiFVN/tPUDGH9lTAOmWBpknkIAfwUgjVIvrVpzBPGq
/L394VZtENusAEpFY4mwMFI5hUwOJ8TrOn0iRWfVze2MvdCk5qmluHqmiyDmxRL79TzUgYQzAb0y
jJ+a8OyD3S8/9HJm+8JbO/8oy/vtw606sMXhGCsMK9n0/QLBlAQjBhQjNPh7e1vE2oqdJi5kMJqf
knTuOs34e/6nvK0oH9WdBmDdDKxUIsDBUJA71YllOlNmKTwwvHVNudwqYxCDoAg9QBLxpM1ju/Dv
OxrZQv808yxvPTFZnJMxiqbKOq0PhZ6iShXWcAPE4Bf5vnFGN70abZonmEAhfeE1TXifkDGFJmzM
acigNj1WtExsBpciZ01rDaHhwxdkAnYXj20najCB6QjiIEu9Gq/AkuYaTvHLRGufliIS7NhmFo9m
gnc2JoyTQS31SKIZv3Bb6bea/sbRzdU86/LNPqFzIQuJ2hLPP1QAKY+FfIpcBSHnrQerlIT2mn8G
KilGFsBOoj9uC+c4FpMJ7rqSJlWTQraZGgfwz9k5Me1SI49zqe23Rf2Dw/5jBSbjW/oWy2fZCFl0
Bi+4alwMhbiVHZ6xLkzJLIgTuiky58ITndIWnHC3/QN4TuDTLErZREHVQYUo4/r4kDrabeKGngiv
7YJswi5voLh28TO7Ur/zHr88/TWpmi2CohZMUjZ0CPhCaPWRNZ4UN/tBd7PpCnPhSHfRo+HV9sC1
Td4nZp1PZyZR3dDqQlFafneSRGSixTlMdWv7fukf+hwPL9+X8T1BJ+VKZyIg681dLYFWp30UuHAw
6+WthbUwrqaIMqX282IAkT3KySh9AjwFkzCeAZIX8Srd6ZzizLr5mxLmpoisauzoWd2JY9saQJTI
pdtiPGoDJ49Zz8n+/H02fa9L1Af1EJ8nPvTg52n3xel9evLwlY9zEcMYuiD1+Tz0AJVIiAJWvJus
Ui1x/L0t5B8s7CKFMXGMWZSJEmLSjJp4+zgdB+xcz3vpRnsQrsmZxiDfyt18pz+2vGn29beDdhHO
5BFmlk3pINAxN3v4K9pXyOTD597F28E1D19qYi+EMeasi9gyzAjm2gr5SPprfeI45vWezUIAY7az
GAzGQLdCB5tiVDeW9IKXEPAAowfeY2TdcC8XxxhuoYRjm9Sx7vRF6ClBfJy0ZBflX0wuL3IY0427
YQBjU0b9b4Yacb+XAGxAyS++1KVe3B2TK6RJ30+CBmWX6oNQPaQprw5DVemTq9OJamgoNCH5Zk5S
i3pVpAq2QvwnCrXR7fzvmS08STboTYEoW7xw7GrVCS3kMQcqOzAlRTKWa7Qf6SPlg/C/V4NF0Jn8
QePmtBfeynG3LXRVK3QNbg+7p+BnYBSwKbS41A30dqvad8jYnKbUDK2S+M/bctYj40IQo36q2RVV
CmR+Z/5FfgQ39WG4FkBSYhe/+toiXgb4gm7fIjHgZcu8EzJfsSPY9QbwB7paKl3g/ZF1+yjnZD2r
7n1xOObLVUYyV5OKit1/yewHT8OEFO8o6/WEhRwmSwVLmKp0PYIv0BUji26Rh15vhc8AzHIp0LEC
nLuIo5acs7GJKxbO4jLX4QOVHS2egNjVC/d89sZ15f+jiGyOmilZLkgR9IMAdFi8UsvXbQWkn+Cz
MV/+PhO0grTTwAaACF+nXt7v9amgAMpTcGza2O3Hp21p6wnM5UuxWaicZ6EsJDhO7+nfaA039KT7
F+0s7Mheu284RUjeN2LiVD9UkS6XyHnTw3jKQYw8HocT2fPErIerxakYbyEU9H0r/SfyJ3uM0Ow0
y7A0b9rz1kDWA72OUXZDwji7znYvUAvJOrXG0knt+CADkPfjPr2abVDUIbMg99vfa91JXIQxFyjV
Yaf5FfLNND8r8nepAqxKxHES1NF81sCLDOby5khBi6RCAJaHl7CQLCSFdpm6JPkm8dre66MYi8tj
vG1WmnFXBxjlRF+pc4kNCA0UGm3ddH7Vf9U39S7quTOVvDtkHO0co20qmJiqSeLZHRXdksEYoU7i
Vx4gi6MxvrZH4aM2YuhF4N/qzcs8neuRs8bN+1KMm+3yTJ2aCaBhiSnaQn3V5z8643lUA4fUX4A8
xIbhH63QaK1u8WKMe803RIH6pSizSHDfcaFOVqt9CwnMo0AJ5ga8tUhj3l/k++wu2aXPdNSJOwC0
njBdzsL4WMMnUYdFVhqehNSuHxsbi2KO/5Be1c+SG7tAc9k223WHRFdrFElCff29GrG4varAVmqc
0fx5Am0mncqpBKv6RSvsSHB5BbA1ZAFNXIhjDhgqakwAs043GfSfwfQqhJKTq7Ur1ZHbks5OUvWx
z7K9kNWc2uaqh19IZp49cVSRSg1h0MquPcjYdAFovdvueEP0qza8EMP4wQxjOY0uwEdlSaNbvTyD
+V5HO1AcKt4E0LqDX8hi/OHQGlVbS0h3x18Ui1O6Mu3oNHmgcvT461Gr6cVCGOMQp7EZSolibQtT
pVlAKKvtvEhzd1sfedfHuMCoE1JfqmWUL8Fupae/4+woRJxYz703xgEKsz+GNbVnigCIPQfPGOxy
36ErTfadaCn322fi3RzjDMWqL3w9h4kF876fTqm82/77nDtjpwZ9KQ2qSUHo7YvAnlu7jY8jqtrb
Qujn/RR7L5+fHRNExUCWwBeC6R5BvGtN2erk4KEIYwvtW44OrPcbF7IYJ0GKWazmCBdGa590DyXb
KYcK9IWUFofOpotXAwio8x2Pf2o1bC0EMz4CBBBhLFdQjAiddFW3lE4GPdmDod/MjcjxR+uyNBmg
8ibRFXa3UYuNzK9FZJxS0Nh9eY7E0B6Jm6i/ivRu+9v9g9f9I4t9gfwfadfRHLfOLX8Rq5hAgluG
iZJGwQr2hmVbNnPO/PWvofuuh4Lowf3shVeumiOAB42DE7otooA8q52YIAnDPrpnfPLSQYx+vzla
Z0vcVdn5elD1gAqkHTtAUrWNtsFeBiSx974ouSS0xjkKBdckkQw4JVOwYcTA/p5e1R4TKA02oo7B
9WN2XhrnHDppMBGbY2mF9KxN32p0sQqRaR0qzja426PRWzqUGqYjQcPOhHBKNMwk0EB7Md9GFdhU
RiEUz2Z/+MejfTbKFr4MAVoQ4iSJDswtnXHD5jISqMpuM/CUYjxCucagksD3RVvJ3SVV3yd+wmRe
VXlX+aigprukGQWIJTLCXSW0kgtrMnGYO192kjlwIvqqpcLO5vW44rx73GXCRtiCVEf+x0+QzJ1d
bVc8Dg4qi06OYSj1M6pTnvSzv6mRdhelM0RL5G4WRaJZWwVYYl18Tob9hOBXJLHxmzNmgbwLJBME
VIjvvYNmKTiWKcAYr8g7yKrvQJOLE00c+b9IyK5fM2dr3G7m/lDlnW6yzi3WMIb4d8O20XB7J/nE
wppqJ7kidxSukdvHpJMRR3U42jV0sFpW9naCK+3AZpGmnTDIX0f+X2vkHyxNE08mxLjRiAGx8fKV
aW+xNebH4buJ6cARjS2MaFWEluvOcjbLQTPxm3YqUnxIy4i1bQpWG1tTu9ZT++Sz4L5Zh7GzKQ6X
B0RwNAkY3UVkRzf9FYPmyCMsW2kSu9m3d9HGuBcYZX//Rxg7G+XwOc7DdKIqQGU6/KPTE24MF8Lm
qAiLgnzR+jiYlmpDydsS6/PlU5E8pZqQ7FK0GPYxF5isRK00lRNutre+p11/rL3RY35ROqLFCI6c
wYHx0LV5WSYIDop5jO8w4EgfJ2u2tl2sSJ7fdMPu8ocS+SEHKGkGaTS0+SEczgJbka7DKnL7/k8S
EJCH/H/UMjgcKcKEKnIJI1r1MtNv5vhaDA86OC6j5uHyctgvXXI7DjsIxq3oxHxB0Q077HaKRu00
2+nRNtQ2YSbwcsHHMvlkR2FlISSTIfOhGVelGdpSYp3aenb8TEhaw/7yCyszOcAIDTCw1BNs1d9n
iCezzLV2hOQDi0kc+hDdEsxO1tss/y8XwXpQ8usDmhyEVHU0xVDkQCj+FGZgIMo3/Q7jSbUdfZrx
bB+OoikzgVvys0IaLfvQIjL6N6cbMLwG4WPRC2rYv0m2nBfF4YbfqKms9NjRdJ/eshWNB3nD2hhD
T/SUEUCUyQHIFFlFo4QTwpIO+jaTsR8KaXPZ89dT9OdDZnLIAWYYv9Yl3Cj/hN+JF+l2sB0dCoKo
5pRuk+fLBlcdEjTz6OnWZV3lCVqCPO7DeUR2TO8YZ+OXDqRNJYbOy8muB+Rm86NhiPqpVvdxYZNb
Y6emw0ATdNoqp84LXw0M2kbX1lc295rdpkikixa5HowsLHL4OPY1+FlYKYzdY7oTHXzXcpgWJhp/
DqIiwarXL4xxOJkoRls1OTyS+lfo3OiTwE5FaXvRZ+MQUrb6XClmJINZ5g2NKFDl0Df1VlhbYZDw
Aa/Oa+HzIF1MCozJ41NJu3LP+inKXetR+58uqc6+7IsCv+DzIdo8jA2dEagW7VMz37aBqBlSZIAD
wIT4XaqoAEBlzj/VurHrxO2e6ztmQEhZRsss6JPfRxmRRgotU/B2GZD7ZYmWfudvdPv/38+Ce3/1
6rLOxtiCFyFNT/0SSWigRRHtkdyDKmAF5lBRe8vadayAM8rUoC0sWzzbdFH4oxbMpgEp6sqzrG3u
gxqy/xRbbmMmmLoWjkKv7eHSIPed/CbWFFSL/mEWgJKZkz4w6VXZVe1SmKBarV8vrXFfDM0GbRvJ
GHuqPNAmQd5D+wa9Xsy3tIccJOjdbV3Zosh6DSOWNrkPJ+l5EOUmKrHmeCyKjT4+DEQAs2vOvjTB
3VZ0CNu0CuGITRc5eWkduyERmBCtggNyGsqVqVcYYuiUQ995VvIwE/cyJqwWDZfL4KCbNPUs5Yz2
oUjteq/YlZM8MmWS0ZsP0jb+w7Lr0iKH36E+jblPZ4hnBL7TNHSbx+kNmOwEQa7o+3AQ3qSlb8QV
RTQxPTbV3Vg9CnZuLdxbrIOPays/Q4MJG0dLcq/u74optye4Ao0ODag9h8rOpJ9mcWOY3lwEdh7+
nXPwoW6lmNVQvalbKHfdeJfIuAlFVQeBA/IRbR5pRhkxcs/WsqXOuc5dU7ate2WGWNTkKl9Ve7LL
0RE1eYmckg9srUDS57pDV3276bzk6/TE/NJ3dTusHBPyNdFG1Ci3hvSKzEj0LGTJDZ7iS030osoJ
EhxR2WiOnPSo6yVd4FBfeqobrbEFzrNWn13a4w6BZDaTP884BKw+a26SO3Q03sS7/5C6EVnizoGi
NqXaEuRn/WumNRYc6JW5ZUPAokf56oTCeU1QNHh/WxIZ85lDiQRAjSmkuADNtg5hs3Y33+i2hZw6
I00ID8L26/Xb7N9PZ/L8680IXkkQBKJl+K3rIUQPXej6mwndWFBPE0QEq++h5SK5u1MJxjoemg53
J1hKD0zXr37WWY3nqd2KzgHDXj46VBRZo4qFsABDLu83VMvNYOoYe5NSjNs5QVtvdpXLJzocpF5U
VV8NQha2uLsmDcG+qqSICfKxtiXlXq6+JHlpa9OXBJwXlvV0+QCsovPCHHftVNIcBrqENDBY6JBR
qeyofr5sYRW7Fha4ExZasRGlGUj0+ozu54jeJBYStDQVwPDq22f5kbjz1UEgs5Ba3DMDVNnCz9rO
d6fbQLXZeyFwFcF7nP3aBZfgL524m4oiU/S34cID2bHnuLQt/ogMarEo/nLpJ1ArltUAjiul3tC4
2caSJIg8BB7A3y1oSO4ac8TdAvboeyW27FRtBBm11df+chlc6Dlm9TyXjH6h8brUnq8UGyxrAUYK
tIPmDDn6k0XdIqJVsf9fvBgGyZjnzMIby6TbcbofE1F/ssgBOEzofF+3KuYA5QtFb2bmdRAWyg4x
em4ql9zNDkFTfHHV7cODqJq42s673E4OI4owbEwUcECFxsYyr6QHpinHZE39k+W0Xn3TosAtmu0R
gCA/kB+WZlL1Fd5g4TRd5VX66MfpIew722/Cm76ttpdhY/0WO+OGyeGGnOYq/AZPB//RAnsuqgG7
FDSzmBq+jm6H29HRDvHuz0ZOl3vLwcg0g0U3MNl3jczUbo1hV8+qW1X6YRosNzHyL5fXue6ouFpM
CqFTyEi/d9TC7NRaY7PfQXg9mFeWJogdVwMqJI7//X3uIHQ0KWo1pwD4ENDYbmr5UYWol6x4l9ex
2nkB7YtfhrgDIQ910WctoKrx8k/+db2vMXeAERGK+pv+vTTs8TA7bFIEqg7uZduiPeTOA+iPq6pi
dI51+1JV+6YR+KLo99nRWIAJqWp1LGYsbVI3RD1Nukjp+zfOft48ztlJlhdKzDav7BzygsydN+fA
yNA1neATG5yzwOD1Irlkf3nn1qONs13O2welmlK/wuMZ/UXBcB3Nna3EpxHVlaq5s4qvl60J9pFX
+kizJJ98Fd9pGopHdSK7uRfRrvzmqvm1Ip50Sk3TQNESZCUZvQFrSEg3CA1334u96kYPoshwxevB
gsKEjgh6mFTjLemycI1CNmYUuUuMjSQ2Wo5eWKw97vJj4pQosIAAF+WVFxrZMe44Ydby49d7b5zz
+8bq9QkykaxsOXhkk26ix+qNUE+7J1sdMxDdUdkTO3sQKdKKDHMHIlfBLUTVGheQdVu2rD9cN0NX
Jt+j8Uk2IxG0fKxovl8ndzrGTBl1ncbosgM3LeszDfbWFjkyRyxJuxJGvrfFnYiqKnKLBAwr0UXA
is/j0fRGiPuC19z93ylS3hnjuT7DBFBc9lUHcsf8QS2NvWwGD7rxvwsHvTfDVeOyLvMDv047l9DH
OsNMfrtXQHFw+XB/vGjeG+EeZFiLnNKm6dyo8a+lBqTZieqaBpKNiS8Kvj6mfN7b4i5NSucAqQns
23RnbPsWucz52INVwI5asOyDeVpMJ/IRu96bZP+/OOgUnA0+MWMk7dO90v2QU0WwfyvI9d4Cd4HS
Ce0ykTx2bnyFB63dXfv774bdIrkDKk5hgMyO6PsHzHtrHHZEwaSr3ZCiAbgJXT257TsMTUObsJru
q0ww4LuSR3pvjMMLXw5yqNLhe7Esi/Si2JFnPftuobvdptnT5xiyNIIHGtutS+vjMCMohhC9YjOG
iq3Haj50UW43wuZIkc9zYNHpZKKhVSLrcKpwgX41DsWh2JbHpt7Fhv3ZZ2o3bgAK68tHbYUP8N1+
8uWqrKt0Gb2mnRs8sW6xbjselWO/0/cR2HX8tz5uNtNn7uWjgiHG+8vmBavm61dt09GcqD0i8+zY
pLd9HtuGDB49gRnBF+R5P5sixxxLghNXFTG5KeRsn1h6d0CLr6hlRnC2+RhcmlWiDDqIA2bQQkQ3
/vT97zaMw46ubqmBxjRkqMM42dZ+95rJIWaDBgN0AakuknEXbRwHJGnUDlNXJZ2bhtsR5JDxXk1E
L3qRDQ4+dKtO8zhrO4zY4WlGnxiNlOEqB5Ap3rH58+gUb0XEziK/41BkmIp6Gge9w7hs5ObzD824
K/x0AzlBwflaSS6+P18ceJhzO49zg3PNxi5lpLvd7+YXRu2S/xANHgtwWOMgJK31ci5MfKxm1mzT
nJyQUi+JCq82xr2ZmM5lV3xjv/6IiwR6EyqYbT8UOUmQlGbXAIr163QvHVnbabxNr1jcGm/AFrxF
35MTPJJrAtoeNvks1nFZ/47nP0F9f5VOo9LJsW510P/GswYabBAaCBP/LteCaJOPRBQ/rm0xo29S
NBUiv5i0fm/Pr82yiyeDuLJ2NIprP0CFV9pbVe5KfuFe3t81Wxp6ff7dXi4yaZI66UgLGaWhCF/6
MbvXjczVyHQTqf5DQUSTSevIdTbHIYuq1qo8mzW8x9hY1XGqHy4v5zfh8NkAhyX+2DYkHWAAQ8+4
aRpn3kXg/WK8bejDFMR1K8IQ7NydrXGo0lNKKzrPuE8VsPnSA9rJvf75G/T/wN7mu8NnxiKlOf21
+qJegXPiVgQx67B2/gM4iJnNMGmVUCWulgXZsSdD4ZlNo3hBl7eCrRWZ4jDGSrWsqzFR7nZzeE0N
/6mMcNVV8/byFxR5CIcvU60HVpAiVLBqsjUA2IHs7//KBJ8Lz7IxMQKCJzcxD7F6R7q7P/l9ygTD
iIkmHW4JTd61Vg0JdXfCa1Z7kQPR/b8y5ML87pcFPp6aEJ+aVUk71MsizGhmTmu3XrfPTsLa3PpT
9myJe4oVYZPXNCzYU7bey9chrk36AIqOnbQXtaavw+zZFAd7cZuphGjI7ZDRdGlSumZ2nMiPPhNJ
8ay72NkQh3lRb5iJIcG1TOO7JX/uVUEK8zfX8dkAh3JWa01qMOUd3uRsVicECBH0yahufBDlVESb
xuHdoBRqpiYmjglijBhiMH1zjb7BjeT/7/qRJloR/72VIIj3/laqQzME6zWS+FHxswgjR5K/JHiD
XT46q/h9tvKhFhwHsdYip4ELwpPREajYwZ2FrhIwvoLSpBJ8qDVIWxrjnHsecqqmFdQjSY9Gi+41
jHalKerSEhnh3NrQ077XLHZH5I1jNfp2CiXbjBvv8s6tXeTLtXBOTdQSk0bphJyykcUOsVLHanVn
ToLnaR6v654KvpRoWbyPz9IQ9xpeOxSKPcZdiDJSJsDp1QzDck3sb1jkMFS9bMwokHAX7MaN7EET
0TNcvMGhoMOUloQdAWvAsLTHXeejpCTqPKAIxyjQ09fGwTTOa+NO6G9DbnIvLt6IDHLXtwmliEwb
YTCsX6rkpjZf/s4puDs7z2vI83RAOqmkjomprUjZSER25G6wu0oQIKxB0XL3OIBo81CS2j5FBkMb
3baEMouVf1WD3gkUX/ScW7uWFrbeLsiFZ+h+OEtljoTudKAHZWfdxCH6hhVwIg67SRS0Clz9De4X
xlIg7KT2KLENme6Qcm9Y1Bvkb5c/1Uq74xJfPwgiz2lT1YHWde580g/Wpnn03fkm+FF6s5PcsmGY
DMGsIOkk8L+3PNhiZZA9DGckQZHnCu4L9dhrd5cXtf77ENSwQE3+sRHFrCboIg54l1KrtGW8utPX
ywbWP83ZAHdih3iWh34aQZTpf5a610g6gfrBuWxjfRHUpEQBMcaHimc4G0pAR2TzI3VfjA95LHhF
rJTH2Zc/G2B/wPIrRJKh1HqDUYmraTs49T7fSPe9aasx6OP17+xJW3xT9uatqOlgfffOhjl8HaEZ
I9d5jjxPsh+0yk7pMROJF6zfS2cb3BcahwSDxBp2TzMkPPk8hRz6qnYDYyeaalnN2i73kUPTsrGs
SDEnxEI3bCouPZUbRocfQctbQy8lprJFG/ibcOW8Og5gWTUkLmukBiqPZSZCpk12E2wZKd/0/L+X
jd/7CQewaahCgLpB+SyJRi/PgmPmi6gt2U/w2ZbFFvIVz6ElGkABz+dAh/pvGdkGqKiGn0nypQft
foapPJHSieir8QVQ8MzJStoBI/oUVLP25DV29oXupRFPmqbHSEPilteiguDqC2q5UC4qk5si8muK
0EKLMNRFwJunlPGRvZ+nXHbNKHQaP9wEtbwFH64AUARHQudCNbOOo6AkLeTLhnsSgd6he7IqnPV6
9Ex181fgpXPYIlVp1UQ+drdWXaP7rBqCdpD1S//XAfggPyHpluxDpdwd5muL7vLecgok8htRuCkA
YZ2Dkcww+lZKsA4/mPaJbh1K8LJd3qoVqlKcL0UFu6FCIOLBN4T6QP+5YPSG2gMbEYFM0g0bO4g3
7a5CHidBKAjB6N1/oXdY3caFac4dgwaCK6aBrIeUFrbZH/QRDpnsZV0QOInscK4XmHVUziZodOS0
vKWJaQ80ezaneDsoiiD2XI/eF2viXK+lQZKAAY410bVX1jHdjKbdbMjNsKlu0c5ruX8wpPf+A3L3
WS3T3NJC7GLtqgfQqXjFdrhlYSFoVOzpKEL/VZ9cLJDzyagMQr3Wlc5NIOYFebLbkfqfBD65ekUv
bHB3mlGAi1AJwFs6lI4P3fJ4k0BJi9HDJPvKLfbdKdn80T2zsMldarNSx4lCo87NDa/Ojnn8dHlR
on3j7rFOSWU5Z2/8IfftWDmMIlGL9Vj6vAL+eVCHIU1bA9eydpLfHKHBqBAUguf7FowpA/bMcnOR
6hnblg9358Iol03A06cmdYHKiJ7qTon3jzrdKOlNT2NHak/WnxSMF2j1FposokZa13GAawyzDuS7
rFb2mG9n/fnyl/rNRhJGrg3uTsXgPlVcaJBH10L2Ap/gf4aDjQS//pZ48Q1Fw06Af6EAo9Zd/pdN
Pj2bhsRvjaCFfFvQ2XPb2FJ5UwyRIH+xjoRnK/zXKhRdnmoEAAoUUTVrO1jWJg7uglH/k9teORvi
oD32lagOWpymJvuRdV9882uF2eG0dMxE1Ja3Wo/QF7Y4eFfHQEu0KWDPYkaDWTkgYX2bgMl3TCk3
h8wgpoowtNxvh53hGVtFlJpeP9vn1bL/X3ilRlrFj2K0aciackpIdTv3g3fZKUUmOJQnrY9J/QH3
ykAfFKmws+R02YDIATlcn/GQiMwZT5aQ/FT9V9+a7ISIGO1E/scBezPUoUbAYetK5h4ahX5fIin4
NI33l9ci2iwOy2U1scZQqzBt6I/7sYiPmVUJumVEJjiMaNS8DtAJhOYmMBxBVTIWJCl+E0j88ikq
v/cpZYp1Esw+Kk/gPX+bE/dGwHlrxzd4Zu2K3eUtE4EeL61ThBQV2BLxeb+hk62hibvcGTbTPh82
TDETsOf+SU1icXIphxJl1E5ylODc5OmVGZ5mEaOx4CNRDhmKqIPUBVTB3Dy4qao7Nd9f3jTR77P/
X5x7qndpLpVZ5xpzZk+QaVX+9i76wD6uQeu+CxDdaehQ8qQX+qPaWt7wXS4wDUyhKYo55J0wJ8w2
/uOtfnY+DgwgyFXFTTMQRLHKZgzRWmHeqPvRAQv5JjYcUey1nlE4QzjlcCFr0LtrlAiOsp8hOumQ
Cwo8/VYzwNhY/Jc+QfZ7l9bHAUTcWWEXM67LJp2vM5nYFMy1beefQiW8ret283d+woFFVpQhmDpQ
uaybu3JEVuHx8u8LsJun/2vLJpQNGdhdG9VrNCmPup99Hcpke9nMaolvcV55BnLZbIYmLXrWcdPu
C1RgE4dsZy9w5J0oHhLcFLxIjo6umKQwgK9W2pyKyfKgWQNFsfjQRpKgICaCWp4lQW8GzZhL3K3j
xt+aO+ubf5s/Q44msoPvgUs+j58v76NobRxs+JABzeMIlVKmF/WsFv43f0pbN2vUHsq9eSzIRwuc
3eJCB8VvW78xcZMUc7QZq9o2h9nOpsiu1bsx/XZ5bStDEuw5+gs6LA46VAinKnqEK57YkxPtkkP/
7Gt2+ix5vdNcsVbL7pty25TeX9rlICQwtBkKg8BiqC+jPncAA/A9FI2yK+LRk4JrDLPYn6FvIGpG
YWf3ApRYHJQMbTpaoOlDQ/AeDdvou8F16YmLZqIjzkGIpNdo3iB4k+TmvJNmxW6V5E4OU8E2XnZN
lZ9KjnyFsdnmoA4vvhH5sWyvxmmLdJd9+WtdvjhVPulEukY1sw69llrZt8fRTPRdbrQ//s4IF10E
E4WsMsWWqf09KQ6ZJnD1y59ElbnowqqolEkauhCM2UFWFUxdXiaLJo1FO8VhhW4EZU8NQLs1HUPE
ZKUgjr0MDihYvQ9hCDFoG1KAQzV8yaVDp27kOnO04pZkouD/8klRZQ4Z8o4E/dTh7W6O05e0z240
4vv7Kso9U0mcjha3VtV5ESVC/gD2rP39GVVlDhukIiKJ0mGRA3oE7OaGiWUFgffPSRWLirPQ/JI5
DhKmQYKgaoREjOKfYgX9fp0jlbU9aRtTvu7JtjG+6cPLZWcXXGIqr/dsFnmdSRkmMY0vysbcVE7h
KJnd2qwDpwJXlygPKDLIp5tkDC2CyxO9F9YDSLa9aotpKo9sqc1mOwKhdsLqENf5YkG6+r2nNiRX
wNKPj5juycY8sjaZNLfp3rjSQJcwQ9RR3pEcAi+SK6LsEpx0PusUBv3cq2aHgqtc2yq9iv2HfPir
97f6tt2LtwQxo0rpoA7g0rxUbL9Wvg2K4Y3z5F12FNFaOEDJQnD+yRSjUySL3WI0j0FZ2JFpuJfN
CN2DAxZzjkaZWMgTx9boVXV622jDY6dW3jzItqma2wSBnI5JGjsqzW1DdbfO4DeJqC9RtF4OdYa4
rhojxr7mcuH2MnS7cwCpiCVYcG++VbsXX28sKe1C0F24fnygyZZCBH2UvKhVBRfnb8o1/4ZX6tsp
WRjSM6toaw3LSa86r/DGTbmfXfKcOehNu/ZPMh5pYMBAAOI7QtV10VZyMUiVg0U3ZAMtEJbzytdu
m6D7HK2+d2gNt41d6PmOKkiLrt8ZIPTA4KZsEY1Dbg3iZZLfYygu3tNDCULFbtNd6TvRhOj6LXs2
wyF2bAxmIhXorEnS5xb9faoucpD1vTtb4PZu8kOZlDVqzFER26By1ukPIgvugHUn/GWDr2ODOjHK
cJJZ40mkHGoNB081y29tK0OabaaxwBcFS+Jr2AmdKxDjmq1bQW+IfPFDT1UeBSgissHFcElB8l4N
gSL6VtlYm+DQx074ELrqnp6gseWmld23rjAZth4wnHeSC+18cEX3QYUekcFB+e4mOtRvml6MLVqY
axF9NQ6QO3NWJylB+rpAPW2y+ytGVIKrm3gtnmp3o1dD0TM+DEftVbC5bPM+xinnVbLNX2BJ6ssT
JGNkBLB3UNtFgcNCrq/Ywz8xliaKF0RfksPhSipCUk0NChzQ9C3NA0Qt7M7aXF6SyAgHFxm+Wj20
+G5hCaLjx5xAEVV/vGxjvXeDkQz9g0k6BxYD9dMhpih5MXWR4YZN9jEgjG9U6Na2j4MtTI8J4InX
XpXyYJBogbKN8di66afGZrTp6m1wlUIXEJ0BG5FTCmCXF2M1/ayb9Qyh+si0Dttafg3j7q5P2kcr
tnalPt8M2adwHizn8t4Kvh/hYjwdKW+V5LhGqXoMotswdxvUOi7bEGwm4SAlVmq5SxQ82M1+G8y3
Q3L3B78P7lrVkk3dtPgXVa7pbVWaVuvK8z4or/R2f/n3V/Fi8fvcQYqqOkZ3NYobafx11tGX4R/a
6r7tyj/5Fgs73FnyjUAzkY1CESUNbSJB9y220St+eTGrjrYwwp0lKkllTCVWPt5GkE6MtsmeKZiL
aHHYz3xAuoUZ7vb1KzXMI7SEu1P7rYYQRa4SJ9WeQ/pAiKua1L28qlUXO5vjn0YGMlFtxjJuVOuv
6zoq7EotBW62njNfGOHOStfQcKxnhEaNRzQQaCu7ZoDqS3wT7lQ7/iKSohCtiTs2RZD7dYC9c3tz
OGCYxCkH8/nvto27dSOTYuwmyPCELcY9NVIvpcrnyybWwXuxa2yZiztviPqIFhOQjSYgwDN+snpx
v5tksOIylUaIy99PIkHw9bfQwiiDvYVRpESzHhT8HWioDBCe77RncqM+UBT6HWOT30mfRTcGO5sf
/Z1YBobkqKHylJBR10ShlqN+Uw2QzIvw6FETWwpPCdr+Sj/8I3c/W+P2NLN6OifVhOoNVKn86rFA
elLw2dinv7QgbgfNai6NiM3wy4fwdrhhpDutndv1Vzx1HMkVddWuO/t5RRzG1p0iR6mFC7e2ptqu
W1Csm6aeCQoPqwwBjJb538/EQSzeyAZiWxQC2heQ++yUnf95GOzkLnTr47xF259duPLO0mwdoijg
qxeA728g5GyfQ994NIIsHVHzbTzwQOle+BBhoAD9pwE67yVhCLheG1isl4Ph3ornsc8CbOsLxAgP
mddUdr7xXeU+fGIjo/oxvUuvpVeB86xGFWezfCld7rPRV1RM7bBqpu75qY0JK0+9BckdGl7xdk1c
NB6Knkfrd46FgQ1ZVUEHw+Fz1umRQjvgs1nfyeDs0KbvcXgai5+0f55bUavob4DtbI7D53Yy0lol
BXucy+hGRSNnsU2/aV+K0MUzEOwk4Y9cNOW1HoqcbXKA3QwTIdSH//hJd2rTdk+D0i2J/hqmjQC4
mWt8BICzKQ5j/Bia9n71lvegh+RggGOeyUSIEgG/geqzHQ5oVCvMDaqiaMByHKyhHlCzsbwWw3ga
uIXo/WXfXAeaszkOaAK1Soe0sDD/MoYu9A9uIEW6v2xi3fvPJjiQiWTZyHSfFW2nwGusr2GHiSgi
yF6K1sEhCU42uCwkvO4Gou3Rj7Wvg0IQj4pMcOAhNxn4SQmaQtWOUBv6gfFByv3y0+XdEljhXz6x
P5RWk8HPCoM6Uv4t7wUGBI7MP3HoGBQGmsVAW4UpZmVXoztN+Q8KRoKjyb9yIjSzmqTCKyH3D0m0
o0oDPtxrKRS0KYm2i0MAuW77kliA1kA+leTQ9YIxIYHzEmZ/ETmlnaRolgWEoemupc8+2Aq7H3/3
xbkTL8sFxm9RjXRN0mwMU/ZyKRbR3q7HY7/OIOGOeVvlYxvKuPiOuOiryEEm8/g9tZOr2YEWgxsC
yQKhCN9vrtuzVe7kV7U0yD2YO+Bq7T7daC5aI73EmQ/Ghmm7sf7wwE0Fx1T0xTgkgOBl0RkNEA1c
6IEt14Vsdylxey3fXv5uIkMcHgxjlw5NjNeCrhy65CbNHkABcdnEbwKkXzvIK7lVc0siWQJ25lcs
chh3M9TcZZdFDGLCqPXxHPVsjYsY0kYnRpRgFCPeg6v2AKqok7Rlgxci7SABBhlcrGBkieT7Blw+
AADRrwSyWTWNvKL+1Em5PVinWhOcY5FFDieyKK9rWX7L46M7F0JTw0baqjvRI1V0fRscXgy+FUZg
VWcRrbaZ4fTo2/4+vEkwJSdIbopEXAROyJOO15i+IzorSqLf+Sm0VLvVIBQTlaXA2VfhHOM5GigI
DKYo+x4HhywMwWGJ8oFJpzvS0P0QW49GOR5BIPEnB/hsik9eKCn+b+jxKKmbQxbupGlXi5qZBavh
S7kpaaQkBKW1K4WyPdJd27+GJXjTDcFS1t1hsRbO0eVWzjU5gKEo86onJjcZeJajfYk6h5ErRBtR
omm9RW5hkXP0zhxLs1YQpZgnFj3Ou3bX2kysQNqLGKZXfW9hivN1STWkRuoQqmj5qelOsnVdiLTv
Vo/twgT7ExbXr5lW41zEJhJZU7E1o+hW0iaEXsWmSetDZ7a7TGtvWyn+I9xd2OXuyzREtzsIYuEg
7ZtoPbu2pK/m9dtHE1O0rvsj8iSqBUUEjWfNViJfDuMU1/ObQG60664ZJ7Jxi4dw5+RPoM3zmufk
QSSjsf4Bz2a5qzIdRknL2O4OxpFKu9EnIHb8o5S6djbCIUerZGDriXEEtBQjOV1gF+SVjJ8EF+W6
o/yywj+x46I1MhmvQNf/0hw1m9hoptw3TmE4OrSox58ASAe3JnrIk5Mo2cX8/MPT8LxCyl2bcURr
yETj7UFq0w2zxAnA+XB5fQIH4RvVcyXT6oQ12Mbti05VT6lDe4hPNBaUuwUewTes+4k8jr2OWuCs
5ejjIRHLpQUnOskiCF4PNha7xqFHm3ZFZMgSGMM2/VW+ybbRVbXPkAgRsVeL1sT+f4Ehfa1YGH1D
7p0Okk0C6hiyutP7bnP5E4nMcJDRTmlBSh8PHppHO3OqDp0fnHwy/KUZLqYeyjAO4wzHKfDV64lK
+zLXd2o5C8yIfJqDhqRLzHxU8HUq6VYeD0MvepGwQ3Hp0HCwEEVUjcMADzdpR7dvWnrH6oqpuAfC
ZCrb+Qum+O70IdSR80tBkQKGV6J/6bqXQv7caLu/+v58b3oSaVOdsEbJGfK2w7VZvFpCYWfRSrhw
AlUPw6qhqIgzE+zMZ9b0Vn+Tb2uPkeXEia15sZduldfLKxP4At+ebkUNaLsy9OT2qltDYzkmIipN
5rSXvhCHBWORlVUo1ej67YYtOkWIrdbzreIXV9SQNyY4GC+vaJ384ww+fEt61o+zNlBsJL0u9/0r
eEkflfvoukdUNuyR0Af1C/Sx96LpUdFOsu+7gCKICStKm8BHiqrQb+u4J14fF5ao12fVjA4tdZmC
dB4FmPdmCnQJpnoxta6pvYb+JwS7gutoPdm7sMCjkFIh8Arf9k/ZaFdMzzxxlDsDM0EBdi44ibo3
REvi8KiOxzGRQ1T/fONFVx6s8e6yR4h+n4Oj1jRzVa6xoCLwPUjoHLTG31w2sXp4z3vGw1BkZNJs
9ZAPR3ePR8PgkOm0t5sCI77dKDpR6+N0RJYVA0lJnfItG7Ua6UnO3gH/KBxA+mpj3jCxIyY2UO2L
zbQbZMFzZ3UTzzb53CWeg21USxSbmAe2ofwoJ8ErdN3vFueW87uCSpbcD1iVfj29UfawSpXptLvG
ZZqiuSOq3awuaWGQ87uxmwxEKTNObFp879T4LkvS/R/4xcIE53r/R9p1NUmNNNtfpIiSSvZVtt0w
zDAGeFHAAvLe69ffU7N3t0Wh7foCgkciOidLmVlZac6RZBNzt5iocGUTgJI9JvMMLBp9njQBaIgg
41L53QpcT1HTdWChqLTqeaCD3aer3w+6t46SHRrUNXKptWcjv8xU+eu2krezI/Skfg5Jpl730poB
9E8ynuP6NKFzItoOu/2pVMJdjg3mouKsxvRh29y1iWyXo2hyZ78c9++nUvmNCxImU5WFgEU27mWf
UUzQOxbyNBbyhMB4oiNj+m4uCxM3orHMmOMpSwsjUJeuOYVNLHDZ3aC00YhLjvVJM9u+xBu+WJ5D
oP+MqFlFr0S4+M+M+L9veJXfvRhDaakVA0k4w8ruMK9GQT1ChPU3kTpcfJiBkquYFgqLk7V8ncfp
SdHHYFSkczR3ouaj6PtwoSGMOxIpDA52KeWDUWof6vp7b4iqzPuBfPOFuPCwWFJW0hKvyw4bHLnN
0JXBCjnhvo2O6WP+0jwVfhjZo6h9LFCPL8OZc99bhEpoi4+qR1dQZ5iarxaiwqLIp/haXKgiU8nY
rJIamCcVJDGVY70j980R4zeqeJRxXy2UWUxLpZbBQydpITpGk/L/hlj68X34VB5YI17381OJzeL1
g6g+sG/7V5HMaDeOvBZxnswRHJlt6JWYIccwx+l/qD0z4/7Fx1Qqq6oFHi+wbP0sJ0OnZYkKdPby
I/YeH8L3uexoj/2JfJod2aFeexdhiGOoXAzt/UZ030jmQlVTk7LtsV2F2ay5Ge2yLsrnlRB0YksR
YuPu99uIYv+/OUwFFJtZOSGFrknjSOPLWr0LTcFNufvBNjK4D6ZVYx/pPcUbO15P6CAFejO8y8LK
K9XxOa1Hb57pa9ET7/Yp7tduN3K56NWFWDCaGwy0d150iJ0EczjyIwuUbTBPf/jJuOhFNBJH84rA
T9a7HPPd5CEXrfYpu2/8jT5c6JJAf6NPGZLq3tcD/SS7y0vtd3eh2/ngIbSJrwWMtSy7X9zcCx9F
Q1T7oeWacfOFOWqs1JoMnGfrzsAJzF2ElsfaQ5nJT+6FOFj77nd9dXH5Rz504aDnaP30LvBeMSKd
YokV5LZp5bKdGOXCup2a5sjfyONtw9nNfDZ6co6fU2olM5ZjXFCDgyrEdDpJxKQrUo73cBq3a2Qa
wGNLTob+Sa6Oo+6uZW5j7U/0uNxdX9yow7l4PRipKmVI8lfyEpbfLfPTMjzkpbc0n3vjjNvCNmv3
9gnumYqu6FQ3QSltUI0fmq56VZ+oLKNVHeiB5rOFixaYPdQp0GgVGubOB/tJGhdg1Ckz1BbLknD0
CUDltV85/RkgyxgBpU5/J6YQ24loPwnkIkuYy1U6MPVSdjVgeokNfZCDELieWRp3Bf0kh4sqtOg1
pbVQamMFqtKVX6XCxrPzUF3YSlglO5loP3kvP/pJJBdkJrUdM8OA27XYhjD8zgHZshS6bN0fVIyX
BlwhTlw5og2FvdnJrVw+PxqUclBmrUNwc/ORLc6wvBZrM4ZjPCx+CuTnQPFzICPXWJWLj9NBVBLZ
K2LhLwBGGAFQmGzyQ7YSzU29G+En1Q/pMHg1Pq1sZ6csUO+1zLY+gzYXgz3ap0UQboSCuWDQW0pp
yC0Kgqy28Daj5usY/T4uNea/GWJPakvvzUfrSVSJ3Jso+UllLjRUZG4qK6GsABoG3WN+r3/CQlYP
oYvb+BK4rJSDVTqi8MB+9lezvp4056+LHppRnKq4SNLPWv609IGaCQ51PyRcRXAeWgwTbQ0JIqJo
OqFlfF5VTRRYRWpw3tnH4IUeVrhKA2NRwOTTSYfQz9/pfoILOHEpFiyOv/OQ+OmbcQ7aGE1mYoUD
9+LyfliCnATYc7wdvtn53/g+fPev05eY0gEilDp0sf9iW2H+vu5W22gs789EcYWMeczAaJxjIXCo
0KvoP7fJU69i/7QtRV9rP5b+axF8zy8eLRVY/6jixkczMNjqoT34s8PmhVOvdESA2wLj4Ft/SamG
cxVCXCqtTk9dxcztYvh4+/T+4569KsWFjmEZ5AmQjUBnuV+xT7keUDYOGOsqGwgTRUiRSuz/N2+F
0Jw6Q5M0hGjc5kCQ74DXGP74Q4242CAB3quNJ2ikBu1T4Y2HBJhEoxfajFtP1EAQGToXJUIrjJrV
QhoGdEhbU2O/0tuHRq0DTL8KOnR72fvWb00uWsR9Py9GgQtOeWAo29qZvlYBPYRuAvbw+UE+Yc/n
HHotpliGAznogoAo+nhc2EithWJxAA/1VI4dlZrOanyUSoEQQdTla/K61UjyNMGbqzyo4t4eh9+o
iWMqgQDHBHNYROGn8PM108xihhrm/NDLd52QY29XhY0A5WcjT3Vz7XMZXGIstescmdiAgtHd8sfq
YFDQKVFDofb6SWD1u4a4kco9ObI4aQqrw1Uy+rKvg4k6O6du+CkKem+6yF8YkTHyZhGQyq5NbKRy
0YMWtT4PDXzNLGO7GD9V/SluvtxWTSSDCxptmMWzLuExNUz3TfGYdpkdEdEsOfOdXy6sjSJc0Mi6
fsD4FNpZhJIYCy/0QGrlYtXKaUiB7QogCs2cFsGNItKMCx5qPPbYvQLJe0PPvWm6UvZOSWX3z46P
ixqDpkRWLSEp7fJvGsrInf7DnEKBJsz3bx0fFxvUhag4QThVoX0yljtF/ZDkH2b5uZheQZOWDOHh
tlICH+MbWyWpJTNRV6SdVXZMAFs/CMdH9t8TV5Pg5/KndbCwJrEwj2KTo01AZD+/B+BEaveHzGPv
mdHTXgg8C++oOg0G0bNUYB/8yD5J0kghBU61Wr1a+RIrxzQRbJztDURuw6HGxQ21z9TFmKDlcGJk
kpkXu/Erw8YF2Y+LeRnn9ocTGAo/vj9jKocqPbLqLHwFL1yt/qWRd4l5vw4X3erB9StYQ9l/Gm2+
Ihc96kZuwnyGfozDeHVluwnU4wDocNPNLgwJmOHA1d8TEaPkXu3wp4PlIspIlMqK0uXv9asZnBjR
STmOno4+r3DGdKdAA1nYewDjrWnq/NO3jPM0NsahZykPlJO8v2asEYiXofbd7iqHy7WnIhuHKUUo
rvRzFgKGIhEyn4lU4W5PwxxUFZib8LqCOvLyvewSp2k/G/W3ST/M2nu5O0Xr422j3H/Fbs6PcwKp
IUorVdCLMdWxCzR2SpSAou+9jVlFj7jLsb4T4QT+h+tdT5O7PKsq6gH1iCHTGiWLBWUnQHQF5D3D
52J4WaKux36qv9GScwVQwqRqmuJBQT9Ej5hnvWsPfYwYhiGi/wUcaD8juarHOcCclcYYrvA89U4P
VvfzMXdDN/TV0qd3FeYdpkNP7VoS3ET/4XdXsdylSns1jxS22W9CLFuC7w9mCZoAVl4LRQh2/yHN
UMHKaym6xQ8Kk65t40FF/s/qH4UXnYCQ/VY1RKGnET2fdk8UM0S6quo62J441eq20RqiwzdIlL+L
jPRBzkdPBmV5L7WCx8a+cW5kcTe62dV63SzIJzWbFc8zD0ls5rCwooP6w3wUrT7vhparPP5GX1Vj
lUiBrHnAr+dfclNUxRYc3i/XeTsWkkZb1HOs5aQk0VNhqU9jOnrLCtYZQUARacNFMWpJJTZ3lAmg
AubJJPSlAJVOqjSvetMcy0E+zql+Mor6EyiOfySzZStzf9L0xR269Ldu+M3JcsGtTVqlKRWZmejf
eYxMnMGf3Ah8IFjlAEylf1v73bRlI5CLa4mapOmMNXJ3AeAZsN1k830+COaiRfapccGMTMNaqXgr
InSykmfn5I2XpIFxx+JZ9cFQ3Sb+Q72YhW2qF2AyBdn3AGo6c7lPx5epuauaD7ePTqgW5+K9TKtB
7dGI6CPPDGo/9bXH6KJ/i45WUJ6iUtx/371wN1+Lex8oSi33c9dg8tIw39czcXQFB2jIAUnr932a
+mWkYAyFLoe5WAQnKnITLsisSS5Fiw5iRmKClumYV6KLXWCK/LpeZGH6RErh9Gx52/AngFphjeMT
9i1flLct+OU8C52fOfcvj6HriepclgTyJ7PRU8KI7GR/CuaD8oGx7/TY2xsOgyChZkZ3SxgXaZRo
bTFwCIMZp7NaX0LzizU7w+9wkOrggvrn6tG5ICLpQCVbGAGPfjf7mt8FYAt5TBwskaAhR86iZo7I
D/i1vTFfQtCXw9dalxguE2iiST0CEO0Tu8rboE9dgesJjJHf3GtM0wKmDbvKP4Lj+Xsa29iPMR6i
C/FLTzlE2I30RKDmzJ1vfT0upLTpZJRmBqBxFSXrKD/m7Ws8fyaAMa1n0Y0u8gUutKSVFo69gVYN
AL/1EyNEKYLh0/iqIjliO8egYnkvoiASnSkXXGQ9rQoUiJBy9srRyGQ37ktBKWBfLRUrkICAp78Q
hs6Y1BqHqtPcKUve6VQZfKXDUhNwRFuBhey72lUSU3YT/6vaGOeWGUgrK0FUpc91MtsJaWxqloLt
2P1zu4ribrd21RppLVDf0M1zlD23c3Db2Pft7vr7vN3lypzrdB7cWQk/tKkS1FJ6XEb0hUf5IueW
4BvtPz3MqzzO9sZczRqsvDNoqsWT3+i79IsWsJw8d4Tt0P0AfJXGWV3VKGq2JD1rSk4AxPNyX3+v
eTEbKmOjO5H8WzH4Ko+7xmrShlPaQLtI/pRZrmrmJzlDlchs/swC30pWGwuMIrKuVojRvLQiL0kX
+S1tPqfWBNz34v1tCxEY+1szYiMqGVFjq6oZNyc5yul9CiiHxJPC77elCOz8jclpI6UqJqu2VjxJ
e7nSXR2kGA5dQ8GpCSKEwt1dnVavZTfgKZNZ75bMU+ijcBFIJILpudEjTGfQMdUAVsjX17hubWl6
Jp0Q6pf9ob/eFv/amcJFBV2K5qboIKX68ff4FCU2hhettykVkL7guvrDo+PiRJe23VBNODoyPvfG
g1Ldm8IyyP7ZGQYFIpKqEH4ozEqmsgh7LClMTjraaumpWDpM7eF77LMEQ6cXDYMNoJzxRB3Wfeu7
SuZypxy8cl2mAIDN0g4zoCvj0vBu2zeLNL9+sasEzvSGSI36nEA3Yg3HRluAudJNHmg8z2Bychqr
DixZ/a0aq3kVyhljYeKmDxk4OUON6IL+QBFoxQQUe+sLumLJsqFQ08Tty4e9UF3brkWlhQHXYGPL
aQ+sdlUHwimm3YB+lcQXB6qahl0uvZXigSzv5C5y6mPnYvnbR5tQ9GBm+fkvH20jjcvfjV7W53Bi
H62K74henUYAhU9LfYga86DItavMQEFYY6DVhl6hxCJA9l2z3MjnzFLp9EyKWCuv1B5L+csqWq3a
T643AjirzMFgbERkxJzUxQQ/HjvO3sar4fI3AMxg33aC/SLZRh5nkFpVyEsGZKC38aTo3D0ngRbo
fvUhcumfyuJjZFiRslCg29ua1YUh8dIARatz6YjKcaLvxAXHvmjLqJpxRaLW47V4ds1p4t4+ut08
bXNyXN6kTEaqLDPyQGUo7Hr4gDHujPj1cjDSv25LEinD5UxFF/erBCRPdw5txXpUzE+3f383ym80
4YIFWWi9RDOWM0LVn6a7SXlJRbMDAhH8Y9/MomWJGLrRnKSOmvR2XdN3sibiZdjNjK6a8M/7YlGH
wsJePoDbv7UjeDkpyk9dUEiK4OPvZ80bSVwgIBYCr8XCXosBZpDeuu0rkAox5sGIW0WkVwJT41/4
OlaEMF8CYK1Vnu02f7Byr81e6+jHb+UUG62YJW5ypQYId/rQw22W9X7twN5+P2mC6uDutWupOgE8
Dhpib03BjQglXHV9HhXUlYaW2gWQpoaRXqaK1HaryWfSh0clXQRC983vKpTzIEkq4zCW0drM4y9L
dp6LH3n2ctuJ9p2U3bWUYsSU5/7LK3leFiMZ3WQ9xdmpyD/e/v19077+PhfRlikdJ0tDQkTNYBxi
p+iyQ4QXtYoG921J+1/oKokLbKVUGYPSY2tEjgubyE8hnexKugeVtN3Vn0jRC+Sx8MLf6ZTIKmrt
YI3Q+DZ3S2JrBuYnYvWFkXIx9H7ZS08iAJddl6UE+z6olmHKn382AR3bCicZ1098DIMhAIgG9ioa
bLDXwFEQbX3vfS4KG9eAJGwo2KP72ZMWozNWOWYYWg1ANMJvUn1ocKRapwpuVYEgfiorLlZVJiHs
YiAPinyw8tJJ1g8E3Cm3rWLPhahs6jrBvhQ6lVxiIs9lanQqmkBG9nnVH+L4LlNFAwF72d1WBhd+
sorqiQFjcOO1NJ2IPCWxactN5yfaGlh16YRqVNhhb/nyaPiKqYj+gN3D3CjJDmETnAqrreI6n1iz
fvHKI8HMBfokXhLkdnPpjsRunyNfmIOxu+IXB9hI5VzbGpZK6wssuye5XV+iwxCELiZZ0tZmZZg2
gGv82bfkPLye5iZq4eOuWft1e56xW9oLcoq9cLj9lFzEzfpisBIFOUtMZXQn+5T4zWD+DnER6oYg
0NJlDY7GX/jE0HN1qFBOMj+vfnTOATUtOfROA9NqfUqEKI27TgBn1k0w3CiqxR1cutYxtXAXu1L3
kbYfFus5zgTlxV0T3IjgDs6oEzJ0bFyrTC5x5IKp2k51fxB2s/aiPKWKSlQwH6B5wJn6AmQcaR5w
1c9oPSbvFk+6r58Y5Bobhyzw2sCgQ4x2cil8xO3G+41kztw7QzJTYB+zIWAGoy2B2g2CAmGfYjea
bORwH6sZI7MNFSzlrp1sp46lZ4BTD9TyEiufUvW+kr9bVWLPhYjjfP+i2QjmPiFifJlQ9oZjc014
U+Gdk8OVUd90FlsX2ItQGnfTTHI/9XOCxb3J+bvyNL8CGsFj+zRgnhY8wHfd+qqawTqWmwAp0USN
S0ImgEirD1Wh2VW+Hm4Hp10H2Ijgnvhklg1roDi9Znhsh28haIybgxR9uy1lj6FO39i/wSXwGooD
Cp4LDA7bDgOWwZuucU4/6EfVpcHkMvsvg/muvBNhbAk8j19FymlchRXbqh57DPQljzBTO1YLZxo9
wCza3Spa+xIJZB9189GwyCdFyYI3vpn1F3kFCOu0+MYUB5mEQYAscrHL4AuOd/dOo5oJ5AzwqiiU
SxeMysyJlmKJbjqtYDhcDxZmMuVThJYkgLkFGeQe1Ak+5lUapyE6V4uF5crZtdCdO+Jj+kkQAsNF
xzbpcKn8yBcNde8HsatELnxqYUMa3UD3rAceqyRn9rg8puF7WnwIq0MdUTsUzfHuu95VIhc267ju
Jl2O8UrXiZOu/WmRpkDw1fZD5lUGFzIlCY/MiaKVrAYhWKNRoDyr6MzUj4pw/VGkDhckywQ0vD1F
e9XMXqTxuRAhRe+HkasqXFjskn5A0xhgNFZtOloXH9uueexIAW7W6VlwbMyYf0ngVEszKXAS2ALD
zw42TVlT1hTGwEYZtAv1GXBBcuxfqIPm9AdRcYv93C1xnCUk4TpLisKsPbzThsRWYe6hINDvzl3S
jU6cKVi9ITdZi/JW65bH1m3Br42CteSFPn0ozwzQH2voSMYFrrxrFpqugosApF3qLysg1VouZLRQ
90+eU+OU5aJvtXt4GwFc3B+nYigmEwze00nKwcTztocaXpIEdt5/YZPVuVN87QQd/t0QvJHKhUMQ
gk1jnyMXUYzUCQGZBb6yh3WIDlFBD1olP2rY1bRvm+VuiNrI5ILiiPZdm1dsu6D81iXvi7mws9GL
TTdNJpvUo0N7kWXuB+KNTM4TNLwqOkWGJ7Ru+kT9zJMPhTMW9ojhRNPPEPuNWqCm6INy3lCaZWl2
DdS0wuE9eHXPZgsaiFjECyQyTM4fxjWr5izEiEbUg2z7k5L4t7+W6Pf5eJiTVc8qorpYlRyzu6h9
/bPf5+MhXXOrJNiimVdfrl+p9OP27++Rner0+un5RpDahYukKngbgbilsmtfeUm80MW0O6ZnsLfY
+UawehgtfjU9EeDCfjK3kc3ljMDpKpS8QYZDM3CsUjfCs916ZvLDxE2O1EGT6CvoCFzLpU+39RaY
H78IYqh5B+oGBOMkfCXLQ9p9bXRRWUJgG3yFbEy7cZrY0U5O9IoXm6s62QOIsL6hr+EVrnIWQrPv
S7QAiYixMsPkIcyVqRqVacWcaJzYCP39cQoSr8DyuIaOFHblMFj2KhK6K1MHLCc1ZUXFBuDPt6iK
V6Ee9XjLG91hAJpl8fAbX2rz+1ygMKtMKidwO7hYqwm6WLlTl9zrpVl0c+6mvmiZowyMYpnCN82r
dSqTuA4R64P6CLiKoLdbzwoYU6e40bXbMKQbadx9lqzYU9MZyp8cee2xwI5Q5rTe/JgctdMbV4lA
PXZKvyQfhkEM2UARVec7y+1I4rBuUaxSilMunaXoPk+/5SIKgl2vukrhg0kBFra80wsU7LtjWWHv
OT8q4mnQ3bxtI4ULG5ZJmjVV8AbUH9gWECy8cprJ0T+wCWwgm36qf2e4C5Dl/5weHy2KvMMB9shK
SVU5UvUxk2NwT0dgtvKrXsR3sOtQG2F80tFMpI5lJB2oIzXglWs00aX4VjP/xRpMACAxMSZKwz/7
7Foa9aAAyxKoRTNGeCUwhM248ROYoQEzLD4adxiqRyECODR4Zz8KI/+ujps/gL82w4ymuY7F6xZr
OvNxvqjOatqxGz6x5dqqtvPMFQWqXePcyOSu0mpomiyWOzDBrflfa7KCIsPo+wNpjVEQsgTa8UNl
cV5K6mTieKUxvZOU+ZmaSXA7KrIvdOML8l0R4AfPw9TibtHC2Qvl0FW6wiGt9BBrD2MtQjIXHB0/
VKYaTRGtFLGxbNy2PGjkLkw/3lZoPyJePw8/UwbE5Qq4R8h0kpfVBwSgPZ8lp/ayJ+bTibD4IFKJ
fcNNdSVaiZHIFhKAtUoALZBDtRcpFYz8ib4S+yM2Qmqg52RlhFeLlUaYXlTXc1/kz3KC5dN49qox
EVUV91YP6Nt7FrVu3MicwJJUANFheDmZvBqAB9XscK0Pq1W9I/JrPZyxt+mDoqxsL7e/3r6i7B39
t1zuks6TJZ7kHB2PUUvtov+rmU+Ldcrah2H5flvS/ltloyL7UzZnmhd1lKqE3Zz3g8cegvWr5jGs
teyoYxS1ev2d5RuK3pkBDklNNfg0rpITjJIP0M0kd8l4R9JLLj3eVmo/YFxFcMZorlUfY5EKZb3q
3BtPGX3+s9/nzAIcyrOmKfCtqX4nNV/NXmDnor+f+/xAeTaLgn0TtXnuSj+tRc02kQDuo8eqWiRy
l8G+6EUFS6cueOjv/r4FnlBZJ0CX5Pu+CkYb4krDM1FVnsCuN5qC9Isd8C/h+vr7fLtX7kZQAayY
ZFCVKkcWEZYBCA2eURlMfmNmAn74jyY8Rr9maZEkjSj1tyT1pqE9y9notkUoiDR7+SRaUIx6ycKi
Jt/B09c1jgsT4TMPv3Tdc9SdEg3AfJmIlXbv4LZyuDy5XFs5UgrsfDftJSwk20iwX9cIqlciZbiM
q5irtG1DRomu+dZ56E5ZeCKS4IITacL5OOh1Q7XSIESbzt18yvqTKhz83asdbU+L8/MEwJqEYv0L
VTKwEj7JbntRvbTESHN9qD4CW8EBgLgXn8zzcpCPt2PMW9LI2zjmjU3dwDKtjM3dnwNzq4ympY14
zcsfdM0GYNzqJpGtHcyj8axgS8GlnnZiBLSREAVpd3B2K5vLJ9dobI1MRYKSY0A3OaGAsfiMaVo0
N7ubOW8FcUkkxlOapgrxGo2POoYNKAY9GX9p4eSv80F/373hfab2+D1+Ni7Se1EOuwsFeJVv8ADn
c6aEQ19A0fRYvted7rk/y+/kh+LY2oodP8TPxVnU+BLK5N5bSTjFoT4juiPV7C8ayoNFUJ6x6B76
WdC52XusUfrR19vmtOsu/1qTwUOdt7ViGnJc4tkfTwGeC0CQ0Q4WCEBuixEqx/l+WhfYrVVwoHAa
7NGwcgmGrr/GvuHE74yTerAmexL2mtmR/eorJiUU8/lgh+Ucta71YpkYqy9rpjNmoDWy5xPAOP+X
Jff/8I6rNO56lmXNNBMdL8pOVe26n71Yt06lZEx2m8leE39uI+sub1sw5EqfBOfLAvQtTbmoYAKH
dGhHgPD+PXGZeMa76NJ7b9gB3izIQ/aN5qooFwZaqmhDbLA8pEttRcHAchuosoh+c/e6kK9SuBgQ
VX1GaxkrNvVCXRIfVwmga8BQChdBVr07JKBeJfF9e+SdFp27igFwGrZ5YiBUCOXnxadeEdvC4MJs
/ca3MjhHj7KyIvqysuCC9QNfejeXeJMvE0D5Jlf+oh6EN9Ze3qUqqElZ+IdtNs77emkxwMIEBfX8
hVbnpf1w2/x2DWLz+9ylu6KxUPQ52pWFVD2DaP5kGaBC7xf3tpjdSvZWD86f0wWTsFqJETi2jac7
5AWjK+54KFJPtTGRiWmw4YAr933XC1tvIhU5565btaRWrQ1YlMLuZEP8Qr9Pf2erbKsf58VGXa4r
VrBhiGFQ5bmNJEAQiEVqcK47FxoASEzEe9n4CszJDiMVioi/ijnmL/a9sQbOccM1wkM/YxhXpPW6
9nXSNWdQvsWNm8tfGMRgHL4IDENg4Cp7sG9eq12jUdRdGWzFc/USHbRz9t18yn9gQhAIssV99yqC
T9xdDdl8Kr4Vqw1ZGo2sl8fWNfJv7HLpYYPZtz7oBK+a3UB4PU+Vxf6NcstUpLRncwdhntjmio6h
7kxmoFPRKMxucWirFBcnLKlFzE2QPM9vjaIqGEq8+E2bXOJT7pQfRfhPIs24uEFp1ZhJhWX5WJ9j
u25Wl0ZYc7XkCwhmBMFjFxZtqxwXPAqwkwwSrbEdBZzsY+xk3urqGOkzj1FgfO6ROc8Bhp39Hrha
iStM70QmygUQs8itOlbQwCFBjOZviZRWBr/uhe2CMcDS+PQ70wJbhfloomgki0ZEEyknBzWmgT4Q
wTNYpBQXTrDjk2EfG65uSrOEAcIsdzL9d9bXt3pw8aRMLQqIc8YaJxsYlJ273ltJ8nWa0/wQNsnH
27FkP0Jq4JSn6Lahav+zt1VWp8pzBG8raWQb66MlXbpFEK/2j+0qg/PooSujbGapDenVxTHLybDH
WgQ1vR+Gr0I4Zzaxi9fXuDJdY8gcRh9pYeGWLulZn0tPm/NDbXXOXOeixsp+ro/KyD8nyLTfxCs6
6VlGVGgXvYR3ywuDB8NLcT11f9EgPqQgOFIfb3+zt6r1r1fOVSTn20g52IQRKm/yvR7Ibuah2e3H
HxmbnPpUAimC+Jg2shc7b+wcsGhs1kI43iGyHM7DZyR1phajWIPpzBcGi7Ye0Gj52mJKLF8d1ufB
atf6OxMerA71z2lzXp4qSYVxGahOipPUKHZeeSgmCdKG/7gZrlI4R9dnYtTjP+83tshqGW+oWjIw
2tWvlmsJcnKRh3A+Twe5ysGD2SOj7E6xkT0UZuTdNhrB53p7zm3MdFGiXu80rDMYcuaocWZnrLSG
LcLbYnZHPzYf6C2T2MhJY5MOBuvqkFPzrnTzezCFs+EL3UXw93IbS0te/EBSJ7/T3ovQyXbr+Fvp
XKih2ZINhOAgOy98UILVD08yakX1ORsxxW6eQU7pChRmP3nDGd9saaNwk+MiXyVk6QyQUHZzlC/0
C9hMvT6wXEVQIRV9RS7YDHlj5CDW6d0VJJtgtynfT8MfimB/wkafFiMgs8ZgwdT4qGH+OMmdPk6c
Pzw1LnpEsRSVZT/N2CwePNZwXw8jMM2LIybD/N/MRv71Z741HQGrchoTzJGrwfACihkQBJlujx1N
oG86mOsORFPIAod+e9ptDrEu8zxdSmw25nJ5VDrDH9pMdIQiGVzQiMcCmzQZ2Jba3FGC8TLdzYfo
Of66Puj38aHAVLfdCHJzgUi+B53huZZqC84RZI4gc+gXQcfk7Wl+w5n4DjQB9WY3qSbWJVpJfxor
o7vXVovYek2JNxp6dNSXefxeVMt47K1lcdLWMt2ipXUga1rs5X1TNXanFfPHrCo6p7CU+h1tizyo
4wrVjamxQgaMDrs2rGJMz1WWgo8n6ivdttDHUd+ZpCvdxMzaT1koRQANAi6S26chAbduXXXvgDkw
e4mVjd8GqlaTIHwK/JvviWMId5BXFW5RjdFRac37bm7weI292+7Hbslbx8wlS9aoZ5pW4hZVk9e6
P+Rl79D8e2qda/EYqCA+KlzImhpjBvcYKvhsA4aCZ6Z57g9vKYqX3Wu/U6u7pgc89EqWEDJmDCUv
Wj5rQBSSH9o8uH12ouRA4UJXlZoRekdQaHLCB7Y9Gt8XmBOqUC0HGYivP96Wx37u1rfiMh55amkX
r7hQQXqsVpKdx5Ydt89a3AiMYnfMe3N5KlzW08b6MBoZqiUzQFKXE6s5pX52YI2I5qPFtIMHYfFS
FMiYtd3SkAtk6IW3Uoz3PTLJ4osBLEWjDrAg4lg/GBVE6lSiyprAyyhXP8FKBjg1CVLXMSeOJgMY
fKjtNZsFigm+HOXeVt0Y5tHEUOO08AtJ/iqizFZWUMVkX29biEgd5oGby4aEeScXBLDSLZme6jZ2
WhL6JFdEhi+I/nxddRwlWq4zM3yzxW6gVZSeVVokwIsORKtJm78LrdorssQmpPaUro2PXQ6w1FLJ
Gr/JGwW4eeUkeJP/h9UCTVumqowrnrPate6stk0w9bUEybvV7R5ZtyU/M7qNoQItGJu1zAPhqPl+
GV25yuWsdtWlrkktUGAoDwCGDQECaj0igQGbFqPmE8JC73/kf8XxVD1ExZ6EUWsoM+bKEeEgtZux
urRS9mdXPOXCdZIaVTdYyFxGFVzU2tem+/Bn1soU3Vir2feJ2hZwvig9tNohaR50EZKYyFC5CL1W
ujRMkYo0hZT2pD/n8fG2DiLP5mKyVKnlNKi4P0FQYg+Kn8b3aX9pdIFt73/zf9NWypk2gJ0ltBHZ
0GY/B20Roxrf+momfMIIAjDlTHlK11htFtS1pIN+oq78VXKwIGLdsSJCDkY0V7QRzs7nRsTnC9iq
qeAh30OxgsxOP7atXWSoVpjhpc5bXyZ6LQjFAovg69fGPIJvqAIMcTwYQWvFT6OhinK3/Y7oNfng
K9eRIstWhA1cJAaj2zxiYuDy9p65F/bUBPansg+68SG5UgDXOcKHllPx2N6nPj7XfLa87tMaEL8C
thf4as955d82+/9oA/wbhHTOUEi2kMKQMKiAQYEnxuMNUtDL7Cl27ZiCZ+i+iv+K+qVLGeVmF8lQ
cQAQEQ1aOvnacEkzEfSbMI5zt3QblT2gjVn/BkPLK4pp4yE/z47iV75x/J2xP4DQ/3tZcVe1llmh
rqdoOeRKmDjWsppuVOeVU2dzJvhY+yZ/FcXZSLe0XQLWP5RC6uQwKmjwppL7Z/ZgsL9hY4dSEdVk
nvBcIVhvYBDKa6Cd/kd0sv0gddWHvzciczbyDt2TDvUChk06AUacAQ/6bI24kP+PtOtajhzJgV/E
CBY9X2mabeS99MLQaGbovefXX5Z2d5qq5nXd6uI27mUihAYLQKFgMm394bx269H3KJBa6EI5Ka7B
wwsEJIB6XUzkvsg2Yfd6XgTPyJl7BMA6Q5rRp0Sgv6TFZaqAzU2/mXkbFCdiZLQK0PKn4BhAqpAY
tyXD2Kik00BWTx5iCZgwsl1h19H4dV6bkw/2KQbYG4aoAYmDndUS/KgHowPG6qRoF49PQnsx8yLf
qibABdJUEzjnCtuuiOuwVX1J7CkznRj8VozLMdpmAedYVhXRJAXTubKqEpk5FqWU4iwLZYw4xm/A
m9Tje6C5nf9WJzcg/VaaCZQjwwA2Crv4r9cJ1qs1oXcQe2xfu+kzT4uv5PaHUL6fl3QatBlRjJN2
PZim5dIEfTnGghqv+UV3t8BATAcIuBi765/uqBf994XTdHLuG/4nEGNU3oTG+OQf9CznxB1qr1/S
B0YjaiULIXmPdW7wf/WoMVPmEApTSEd/uKghJyGHkcPYgTSYvd8PHeyAOCSyBGBxB267NUegMCY3
xQ1/E/70NqIidUlXVEPFfBqbqORA/q7iUC3wFp4BxiJvAxfleuwjD2Bo5XnT6mEthDG3UVMmQ5Pp
Te9I4ms+3yu1icLeC8f8Vj/iQghzD4mp2gh+BURB0lninr6TMi98JiUYbegwZYo1xvMSqT2fWAfg
fww642Ro7L7iKAVJVmBdxRlAe+QLe6HgeBRHANtKmQFnhN9DeicF0gps3R2HjmPhp0WmTzvACDQ2
qZRTwprBCDO8YgKYXkFHXg9gkARYogNCHtBGavBfLkzmqlNhHeEficxjw2ibTJ7FGHNaenUD8i8n
ELX9mAaHuC08xdABoypugppHEbcaCBdimbtJF3qjEE00oMe22lfRjYxhW/l6kN7VildoWjf3Pxqy
T+gKBa4pIengqJ2N6UGrbf6HRbv1k4PlqdjtM1SZXV0NkiZujDYZnOi35vn79jp2Ii+frAyrx7Fb
PvJeb6taLeQxwXCk5ITiBHlVcxcas1X7V0L5eN6l1u+QhRAmEnZmNRhmCETD9OIv/qR2X4CSrbSH
7b/eyqCWvxDF2GFhhC2ZI6FwpPkyT2/VjNNjWE0hFn+fMbg+0qK2VqXCmcqbUXqshtwelF3e9hbn
m9Eq4kkcMijZmy5pp4DZiUnKXgjRnxmV2m3n1u2aZitn4TZH5SNthDcVT9DGVPZCPGzPy151KlPT
TV3TAfrM9rvmYqiVKge6T1lcR9HeLDHEJ981oReOPBTk05YrzosioMkABtdPwS7Vps70ghI71y+d
218IFr2zZtMJJPR6KWtfcJ/xWPvWbH4pk7H5COvbQ5cIWOCQFAsb3L3cW/6/rr4wijE2bwhdLukg
/kYj9LmtLgOtQl/o7fxBUWNmbWSpCGPsviaN9UiS0imJ7+WCYLp1Jj0VaecRE09fOXsAbTvHOLgn
xngApoAUufCB94Txkc8GRv1D/KkRTI3AKcB62G54Feo1e1yoyW4qZfpE4jQssAbfX9TNIdATgAdc
qeGdyZO0mkAtRTHP+SadqlQskW4ot7SWNW8VR7smtmqDq487BMOxQ5NNoHpU6Eo6cT+l931RWwYQ
vKYf502EJ4PJn0Dn3OgkyEonzTYjoDxbshV5SRpPBs14Fgm1QIRezsZ4dMrgh9w1ViL+VGpOYXlV
BtEVIqOPaopsa07pRXnuRL2jMNxwVt/qTVvloVbxhDCBQdHTAnSeES7f8qos74vImSSO+/BEMGFh
bqeGdJlfOPp804fEyv0brFra5w993YwXX4sJDEKQEiSyMfI/2a4BvuU702sWYWKBMqOYjsiptq3L
wyWlmIopnkK6SnWTY/IQuVG/0S0R01yFHTrypY5xzWjDWylb/YQS6mDqZ9eC3fPT214eKjpiks6a
pcjZ60wm0ElEd5yPSH39JLou5DDuGemYBDJGvHwrP9k0RXKn5tlWS8leD5vLSn1vMGBpSqM9XPTS
yF0C4klnHFdPjWDWpRqf9EPz9A1BS0r6iTMMQfoeidZ5XT8nA87pyriwGFdVQ1SlcIKroLE2ANR/
zLfTJrokV+Xv0Q0+45+BxlTgdJYZWrwR8dUQv/jW9MwXIUQnZYUxT2g7SP1WaGprLAx0bo3eUslo
F0LPeYSty9N1iSjY8SBsTatK1MIUDVSC0hjjIXLljMMvWbvtu/da6Dgp4/qNKf0RxjaM0xCATK2J
F1/9EYCBC2OWmKcOncBrXir453t99b3HOQFbh0hkUVdNttZe1yPWI8a2dIb4Oeiv07DGuN6/nTuk
Kc5RBltkb4QME8HpVDryfJEWBz3ijGOsvZSXf5+5jBVgMc4KHiiO5N/0ZW0p0et5s1+NJAsFGA8v
pgweVkKBqjwMZBOZu/nfE7IxH4nx46mLhFGNM3r4U2hLqUVHfMft9Cp1lr5P4WQimHl5S6FrzxSM
LNGKLchbEJK/+tOgK7GqCE3p5Mm13HpBg0Tea3mgIutxfyGGCRt1odZDKwYTdqUclPHdxgvc+Edf
W91Fa0/P33msLrViooTcJ7VqSBBXJbspmS3VAFZ5yomF6+6qAq0Kn086BQ5MijqIxhBW0fzOd1gt
3YNQqrSazWw3u/GytEHvyBsDXz+uo0jGENtoMPSmQRkj6QtXUYqNHKVPE+k2evqtROrzQUnwvDM+
3+qLSKsE5iBLcw02ah/7wrPo4ann+bHsnHet03YmtXugU+D/VRFlITbRyaaoNDMBIxVdeicKumz1
nULsUq8xGCDVs2Wa6ZWeA//d7F/kUb/nyKcpzsmNtpDPpEBGaAwkLKoSzcZ+hx3Fw4wxUcD5bUqA
Gue/gwc6jZ1s5MEqY5cje/XuXshmnkj+MAiVagINioSBlzftvp91z2/1+0x9lwrAG02BVeujR5qn
2FA5UXk1qB2Fs3WqeTRFVQfRuSO0B615bTorJrxmNVXg5OPq8DXANUmnwGRlralYZMHjtkvvx/a5
V3ZV+WYMh3q6NIW7Mf5x/oOuqoRWGrpCJtDQWAiZsNTTTo4izAKZkVUo071SJl6bJpzc/HRlktos
kMgU0cQs0AnkhhwLXduUuHD+RsZz59I1HszLYCdi0yl0zdICG99G87IfGsdmVlU8imbfuG1bGokm
wC39+iqt7ofsgfx7NuWv6rE4HGj7B3KYpD36/r43XNFNk8rRveSi2rXY5Ro5t+vq9b1QiQlqSVUC
gQfT7U4jY1s9rcGF5pcBDyiDJ4W56Sa5ykItQblDS/aS9Bxy2YXpzzyx9YUazB2HOwLgPmDqwlwG
veKINW/p9DclQUuueUt+pwsQzBlRO1mE52kwA9AlQlrd2eaLhsH28EZxA7fEvPktlvGBel3faR/x
XYxh0ZG3H3OKJfEpHt1RzQATLppIX8WX2SzkcwrxjavtBSCxRVt6//nb/mDajSNgslK6oUCcdENH
yrBhaZ139fWUAmu1//wCJm77fpk3YQQfVK+1veTOGOsPdroHxTeRw0soVu/dhTAmUBe5LIQA8Z1R
btRMy6xBVyb3bqzUm1zRns5rtubhkijLCJegjQGZy9dPOxuN3xUjplHN0Kun1jKBexDwmNF4QqjC
C/Np5iSoBwHwOr6a2cZoC0SxAt37/zRhjMQU61iclHxyhNDzyWQHySYdevs7QgDcgg63hoY949d5
hVl+Q8Gin9mCMnxPZK8qeA+z9a91lMG49iwF/ZDQgKi8+aEdbOVDeK/fKQ/G9eTUlvSj3oOO0j2v
1+nEKVxMEo9CGTuQ1DKPiAgXGwEWFt80d3NudZpNYUuwGvBCDNDXZthynbg7d2tpyVIyYxxTNsri
3CEzqJGs03RoPKQHynude9ydGd6nZWwEFcEmnhIfuzk77AnY+YY8az+BgEGb0bLde+WlmFmguzv/
cXlSmeDR6cIwpLjCnSxrLEUMrSz0VIFj/p+T7OyNgGEYjMLoMqBSWKSUto8jBRx0NLUMDvmF7w77
T+a2jWBH6EsbznCZecZP1S12A0ih6kv5RsMo8V+owRPn15xukFJ7Wvwa5lTFjChNXSLRHWzDk2zY
8b5B/a3f9jYqpVZ/N215K6Rrd+5SJHO4U0BA39RDZKJuJu0mV75R7F3+ffYYST/7WIwrnd7A/LX/
BIqmPuIVSVdtZfHdmNgvwA0FWUSAGZPHRPg9TYeA/DhvjqvdXAlWoinoptHOyNdwDE7iLBF0PFgH
W/0A7BUsBM2LeW9YFFWns3xOWWv9YI7ymNhSwiz1Tg6xnd/afX0xys/nFaK2dGr5x7/P2Fqma72u
Y1DLwY6UbZpbXX3TBrSlWw5ONU8OY2CS2cpp0Oc4m2bbxtey/JaIHypvHZL3tRgzi9LAEFSqDb7W
IOwG6fH81+IeP2NiNJnLlQLNF+lWtEGCgcpP9Ch75dME2OvIke7Oy1u36D+nw06WoLwAANEArzKI
tRT/N8nBpxx/yzePQpiiXJg3RM4ArukYxZOEReBc8hIeiMfqwMDCbz6TxEUa0wVBHMxCM6Hjl1qm
brq6MN2VVb+JcvG3SIQNkKNtpYjeVKAKZlmmc+4Ral9n7PzzYBfy1T5C9M9gf8mQ2n5yXwSR1YEf
WMJ6YKHfnj82rrZMlJDTGFwpBaSFO8PL3GCfHmjkpgMSvA23dZMEwhdyKsQlTJl8jUhBIJBGTQxU
B7aAw0NqtfGd4bX8bVgzZY/+xUs6qImffMmFPMbHSlEplLmBj7VCakXdL9+/H2Is1swXufISlADS
bUVO5rjq1guRjNelnSEaSYX5Prm4lvytoXnnz2vVOI5/n10/ENugiUHeAtDmQH0iw6aNX4bpXpDE
XcF7Dq5/PdTpJOC/ExRuvp4WKYJQrTVYhgIOHTqq2LrhtvR4k3zrGh3FsGFd681IMxCniH8Zddf+
dJUkVykgxFJsQX7n4x1FMfZHhBpsMC00arA7Gh5M9bLCsm2SW0JbcJx43Q6OohjTM3vRaJQB4dAI
rn3paTSf/j9VGDsbGq2W4hym7T/m2UMKgrHQ7WLyP0DzSatO9EcTNrD7Y9iiTwVJ5B6DdQDna5/F
m9pVNtpW4ILvcIyBLRDHpi5UfYpOuzJfq9NkidkvI3tHE8Odm947/wn/Szg6akY1XwTarMySOS/B
YIb9aCA+kO14SOxkl97RjmNu80jnVit8knyUx7wqi4FMIQnQfpeve0ewsn3yOMSOeqVg2ohuH9Cy
hrxLPa2xzJ/ndV29nReimSiPGmbdEy0G5qh/qTWiZSg7gZfRrD8uFUJElG5UUdKZgCHFPbDXIsyv
SG/+G+WMCNzeqpzsQvnpP5RuB/gMIJB+ZzQSw8Z/pDLxQ+7icsoqpNJg4Kqla0l0BFJxvHndVBSw
eeA/A7kMk3jEaUX6UC4QpO4n+68xwpDYlAzGt8rb3ENN/fyBrTaCpIVExjiNSq1Q6RA73JXjR/Ou
fLYP/E38rt5SshSQgnKC42rEWghkrDOVk86oMr9zyui9j5973mDf57b8yW28EMDYYBHrca73eI/o
9/qL4ZELGRQLmkM84IoCQTXwRhtAjp8v1YB2JZ/VXb3hfNVVP1j8BsZEi3oeCyApldj6US3MTdJ+
qPFauvpet4sdXQaL7nl1Pq7xMBY6TRhi7KSwdLQ3ajxQ29N2422yEzzgIB54IyqrMXShI3PLyULd
z/AKpCDZsBuFhyZvd1iptoai2JFAeOB8UvrrT49VB8sISKIBwMvcROhn1C2miTsnQHv5gdYAmkvB
Fm+yi+ojfyKAUwJGidvzqsXrJ/lHLHstdRGR66FDIhQq7hxe5MWNxpuiXG0jSuB9/Fs19jaqNCUz
5h4uQYf/KRlehz4suB+xXXf+I3K+IfvkGKRMzdA1wyxAaxywDPV76FIr7+RnYQB19HlZ/8Ucj1ox
jt7PE+ZBKfgKQAp7Z74g4JUgb/HvCXzl4V54UDkWwjspxu/BQy2pbUsfoqLXK4++n1pN9XxeKZ4M
xq+HdjLGLMcHDOKfID1262SXNAmnZEt/6Iml427TNQloJmhkfs0X0j6JarBjALsS5GaJXlsVDzBj
1XUXEpissar0oKoHSChU3y76awW4C42/N+SnknCe0qsXDCqImGk0UUkE18JXbXRjUstGx0tFtQZX
shtcMEFhT6/mrYzJ5/B2BLve3flTWjW9pUxGPxKWcZmEuAI64LGr4JcU0NHp9xqGUaSt70qcJfTV
x+1SHhObwMOVihUdF66d4knfVLhk4ndMPdn/A6gcdRvWOhay2JdZMAAvSZYhq0WPllKuF155UF26
josZGKfgWPxqtiVLYOcipqLT9Ofr+aUSBmACHWFeJ1b0Xu/yDciK7sx3+VKzgA3lUZqY3Js5Y1Gn
4Jyo+C7FMp9UTAbZD0hMm3SUlgZU5RsFQFgbckG2umu+UZC0CDy1PYibxYPPa9GtRcqFeDbs18FY
jn6UYLrBv1Zl4g7NloyxPXacughPDpPwmbVSmBXB9TLVd0azmRLBCmc3kd45HkH/zqnV/DlFNvIL
JCcpuDCQkBQ/pfE1kHdZsiNZYkfxaM8NMF6GrZr7Vsebzf78yyeSNcUQMdQgg3ae0VD0dbU2lRqb
iKkzg30VmVB436k2RsOKh2LTYCvZOa/sWpBGNfqPRCalFbEIL82dCSQD4VIcX2Rkfryt5HURhgRK
N6yooov81SkMDOzVSjoAx8SI7MlvbQX3W6xuzivyuYRy+u3+iGEHJroyh2mUBtaxEDsVm1jJW3SZ
34BB66A4pldFnyVWMLDyaoOrKQk4hf5RkB2jUMcYD7lMBnM50C2wOP1EUsPCQv5joo5W00WXptK4
sqA6ih9y7vG1y2kpmjk+GXwSHRqIqFg3g4VBVSPNrFy8mwimO2UepjznINkObFQWtVCHiG5V8yNp
nvQytSPlkXOM9BefHCMGxXTQ9IqYJ2KuQAPQXgLePChtXPcFiIExGLtRnPx3d0HHInmFLhqQz0lj
ArYKMO9QiUwMY+pgHglba0hvmv6hqFRrrD5mHjDn+mW70I7xhSIS9HbMepQatsEdXTbuLeOiduU9
UFUxSs17dqwnFEd5GgNNZbTYlZUzBJQsc5XJSt5nJ3f8nbgTZXsgDlApwETPg/VbjdMLoUwUk0kU
YyK/wC3YHzDvV8kfcmLFwo5jKauX+0IMY/u1lqQgzcW3jHd4CQAalMRg47ZSNJRVrEYKqp0L1nmZ
q+62EMmk6cXoF4bSV6CQ1s19lptbNDw2jTDYAPHfAcTvO8F5IY4mv8tiGJnAzobxHyeWfpdabbf+
szZzIVZ5x0XdfiElEcOqS4um+ETU04HVlrnpdfojrq1p41vo0B+iDXiPC/c731IlYPbA3obGjr+Q
yJibYtbwLavU1QbRy0rTTRpPLgdLUXkIoauxSz9Kox9hqWSX980MlgVsxhF76B6URLT8/um8SvQ8
TqPJUQgTu+Ru1jIwpuK85F9drLoNRvzPS/gvAeQogglYbToKmiBo6DyV4g5d8QdVzTxf7Vzi91cF
6Q565d/VsmCpfrbNRs1py2yvxt/px8qLz8nEMTWcjcAUEKWbTr5oRmQrJLoWMV+RminHTtaT6qMs
dluiD6ukrXSkKLJsuGYFbEkFZQ2NzJvUqJ1AMzESIOi062eXU+NirHCPiu6hn8oXISj2uf+SSwpn
0ZJ3DjIT43wSGHpKB16TzO0m6xPcEMCG5vvsuyM4rJIN76riGJfMhrvBHOqAkMLR5L0g3lbzHce0
6B84Y70sHp9qYIjFGLHyI3nmNX2YCXZwoWLQLkYNnJd3rl+8f+yYxYUz/UJIzAnCYsw/AF7NiprC
qiUvqInVBr+j6v68dryvxwQ5NVKkuamxph3KFwW57xTOgALv7zPxJZqroBBzALAYko6rNhojbxai
iOML61EMe266KmG3js3AROB8qLMPUIUxjnHnABjxSeLVO9Yf6KgO/iOEqroIlROds2haPOcoT0yy
nbdx6TYbcSNhmzcwNufP5b9kKEdpzMFUU+U32E3qsdamW/VO3tbPgPjOXsa9uKHXeFhZZW5zhNLT
ODX1o1DmtPwAvOdFDV+Kd9VVBzWBInKZH4aNARib4Ka1o011UB2O1PXs4SiVuR5CrLZLQwObV7x+
p76Ym3mbPncfKGU6VLIMNxtfO1vjLGPyxDJXBunLIuxlv3eKeJsAuDLzR8uP3KF8DXmAyzz7ZK4F
vPSaNKdIOqnqTsKdQn5JBi8HO2+fKpjJvtpnHhSJL006fegBagZFsujWR9OHNrIEzurEulf/fWIQ
xUR5Q29rP8TQujOQ3KkCNH767XmjOPvFIIGJ6kIra0WTj3iAZNNFKBm2GsUbrRRu/z8xTOI6mFou
kUIH2guCO7BKksgtVN6dyPtaTOAo1bQqyrnCaIdDNmg5eGEOmgPaScX65qXgGHe8YZLVW8QgpiGj
twnECOZ8YiEvOrXCHE6uP/a5aE3pQWozW+7f6yi2BPX1G19xIY45LElV8ZrX8eJIq1ujd9t4qybe
eRGrzroQwRxUqQiz2ldwVi3/KcyTVQJaPO/e1e66GBJOQFqNggtZzHmlmjTVcwjYTGJct5FrhsTV
K8uINU64pV5/Em0XcpgQr+dNmnRJ2ztB8iw2qt3o2ACJbDED5TRue0W0AXD4rXtlIZQJ8cJY52NV
AoyqcQml6sb+OZi0CtUme9r/GrZybke8vvd6AW8hlQnxWjiCjlbQEJdKO334rN85po09+P+tP7w6
6ysv5DGxXZkAQ1/N1CJNS+2s6ml2iDVuhRk3qHEtoYCCmTF+YX3V0xdimTgfl6My5jKNi+3dJD7p
OifurpfUjgLYTWKzj/VaSqFXUiZWlzttdxVIT77+NI1vhKBZpX2MPi8n5fgDSy04q1Mx5ybqW7P/
nk+xVc+XabadwYp+3sfXv56q0CYBFiHZXXM9nkTDjyFH8FsrNJ8r3q7l6qWCW+tvAeyLqUnqqNB8
MuDrYXvfdIGQAYmc6LEee49CmNg7yNEQZTFqIZEhWmIgXirtj4SgNZpCM3NGr6HhQcqvH5BhoGBA
732TMTux6bJeD+cC6Hki6jvXiQjEo6S0R24jjobZ05D1jyQAwHzNMSpN0CqQbgyOkFvtS76TN+ho
HwQ3UlzT8w8AxOXE/fOqETbTEES0f9sED+oqaaxxRt0fgb+uPsb+7rzxrb9cscz110ckbMZRCp2Z
VjKqc+D5CGZbdHO0i/wLEbwsAHZQkfr67nmRq7p97p1jzNRQ2PUIXQkEUI7BHMvQUyQcmU9srQQx
UcP5iKuOtRBEf8ji5dJWE/bEanAbDIJb9x9N9+u8Iqt+tfj7THSP6zIJZKA4OmXvddqFEnhK/J1E
zTQJ+j/Yk0Yr+KsKutwY+SwAh0I054s2Uy2lBe9QyFuSXNfkKIbJZFoTNaQxpc9VYAJqJeaq1cxR
24ETI9ZrNwt1mHRGnApQ2+mfoCXgXLSjd7pp2nmCO7zmv7PeGt1qkz/yDG7dDo7a0X9f2EE4FONQ
4q0FGvN7s+02tcmDKuZJoN93IUEUpFpvdDzEU/GKKG8k4M2areZMiw/HmLLQV0WMS7bABJ2rh1dN
9ag1AFqVbvXkpU28Wcs5vsM9Ksa4J0WQJQMoZVgGJpvpjZIooZHsDDcUDRW3MO1dCw4vY1q9RRZ6
MgkM7qlcAuYzik7pXsx2EvGCVLaAIGB16oXs84If79yYG0QN46Dqxb74zAoz7N9Mg/0R7HpXAsh5
8xw4vAWc9frGUUG2OR52KNxP/kDz0Mltb2g7q976YKwx8EWb+/iR12PiqMgOSI2YlcnLAANSQyhZ
wehFMicKrndaFyoxwSNOMiBLNziz8WXe1D9Tp7BF2TJz53OXD8/wOP6kE/ZtiXN+azeJAqwvVL4U
VVZZEJvQzxuAAyIB6P3LsXwOyC7BZksdSZwXy+qpLQSx+Scw6QkgE+AMwy356H3MJMaO4MqXQW9J
L6JTbHzuW3bt3JYimcjfY289CBroVhSDDcjPy5SLBLGaVi9lMCeXZpgzbkHr4lSzuCN6AiCdgzRv
3wCyHFri2IAjXMkxjMyLLau64U7DFgRWjkSWysAwlQQscznI3dFUsie3sZpL/aq1FDxZLihsr29P
HFNZu+GUhUjm5knVog2rATfcEJiekDebWp/2ea5tz6cEq9WopRyq+uImCMg8RokC/w6n3JYwQer/
wpKGNbe/hvQxKAFKNrwqw33G25tYfWouBTNXkFo3gNg1UGvzo91fg92mbep2/ZnE8QljeEfIXEhl
Oqmx0aJ4qQk3E/lp5u/nP+Sqay/Oi7l+VEX0e19FbtWLzyZ6AkXyw5d+z7gMzstZzX+X3425cZRB
BWfyQKuwt4MbHRrM/Uo/yS1F/gdPFHZmObGEZ4jMlZPXTZwaOfCjs3mXgYWNPJnfwcVaqKQyrxUx
EsdQkpDv6EJiyUp5RQry/7mTykSnXBixQWZ2eHoFog0ANSstYysG7DvndCS4C/vwWqpC/33hToM5
owCWI4Un14YXHKpLckfRJVDG2PPRHng+pDJBIqglELeIKDNQihVaJAK48mWJJ16xMXfV90KFqesm
UOZg0IwlmKEWZnghY07ost0lbvII5HflenSLTe7pkXP+S66b3R9hbN7h920W9SUKibkZ7ialdDqU
r/NW4SjFE8PYRSQJSFIVVAGG8qYqHsv5OjFe/z9NGJMA6J84Ax0EKzqh0+uC1SfoNvO2SdbDz/Fz
MZYwtHrvC2EwOEr9IahAlwAFjeopgsIx8PUwepTDXBd9QIAmViDM5ZV8EMvfghTdn/9cPE2Ye6HJ
ci2falhZXZZWBPqMrn5J2stO4s298QTRf1+46oSRDrMZUO4nfbUzAuGQTrkjg427yIPvDEajnPWP
67AI1OokDrU4Ag8t3s1Y06o87Ua9G5QbFb5Ki7lh7GW84alV/SRZAvITIEcg+qt+bUMi02gxwtEl
xFOSfk9U810yu591zHvtrabUKI78I4vF6DL1QgKqEGYcyL12m+8EYtErPfPIXQ4yK3TG00/qudD1
XR4vzXoQXMhmXFhQRSGLahTtBpts8EZ3pdiaPXofiofmwJ3/Xo3wC3GsOxtST8oCZtOh0tVnpe03
lVc0lSOjL+WbjyiybNO4seXoQ5KazdCFHBekF/zJFbP4AYyrB2leqUNDq6NpaFWKipV4DIuOoxUM
N02ErkD+ct4jV2PkQiDj834tlVLjIxQDerMU36XQFXkowqthZSGCcXql6KdWbEAxU6RgaMriR3k0
OBMO64nTQgbj73MlYYIq1JGhgUkEdrIf0d2Tbw2LYgj7Ng9DmPfVmIQw6GcJBVE6lmbquzJ4VNTx
Ku548Zhr/dRaFlEslfVESaYITcvNvAHFK9YfyF12EW5rT3e4fQ3qS6e2B/giQjSJZgFfpbUzKLuw
wI09sNrVPEqGKrhV4AiX0obP/rIewI7CmAMLZdWQkwybK2n50NeuCUziVrjBQ5PjUOsndZTDnFQJ
ksd5zDCm2NU/FVqS13aBykPyWX+SS0cpzEGFqakM2MeihZQhtdLebkAEr8VW+rtNrcnpb7FaUVm8
BWH6288dGHMJ6NgYz7I8BNBbVdsN8hwTs2e5cdVN92HwnREv5agim8crft5HaQ1hhXRo8xtF5n5E
GttO1JFF0dCJrImANPxqf6oEOpNqgBpRbWmX+Q4QNI6P2QMrfOpdlPlg8+dj33rUkGVVkgklpzKY
aNvok1HKLSSGhdVe4OFPG7G75qN1JWyjBBtelr1qjAt5jIZA69drdcY3nNK9ajzkwDkmGC07r9Vq
uF0IYdy4LnU5BETC6GRYQAGn02su5DfnRazWY5WFDMZ706kOejnGxKoEUgUARO/n7UezwYDzaF+l
V0h6Dqlqn5e5GjAWIhlH7utJLwbdQLea/JaEjxkYg4XkduOP82K4qjGuHCuxbjaCXCDjoKsaDR5f
WL13x61uY3b7t2il+++RK2DxVTZVbAmq6Lt+Nf2oNPR50FCoidsDeqN2rV9EYv2dL7gQwmiWDmKU
BxoGwaOcuFH2LNeyNY8lHiyb899w1cwXgpi4hAlYqZZT5BSz8Rh2kZUB0VbjdeFXb6ujkM+9s8Xd
OJeK1o8NBjf8N9GOtmTro7FrqbcKLitUSs5rtDrLsDggdvkpmtWw8Anuxgk5oSc72H1UrP4TIE50
5j3gaDDLwMOZXzX5hYrSV6uoAtS5x4lOAualpcYXYtZZqfQg8rrl63nGQhATB3szNOK0Q9r7F/xw
CCQmLLbg4kLH1VFfQYbF+ZyrMWohkAmEtUTGSptQ28Du0aZ/qN4CFwATj+jP35X7/JLSMbvnRfK+
JRMV9aaVB8HAAfbN3pRT7PJ3FmAgo0HhmMrqpbxQjf6QhV1KZTKpho/a7ly/xngfCCAH0sxtOiS2
Pr+cV2r9M8pgVRTBawgE1K+yQMfkK6WIdorpYxDrqeZOg6x78lEAo0wFSnezHlDxyohggYNgk+N5
qbS8b8bTgwl/k5BIpmBg2EspPDP51Wi8LVCeHkzok8mkqqWPVbQguIwSN0/uFd6LnCeCCXqaoBQk
kNAUrUbJkRGKglBwO5UXxFdBYRTwQPx95uwqYa90kdYGn2vYKAs++bd0p9bf+RdVbDXOZzXyVnRi
CqLA+4rrPnQUzTzGCRlbH+uE8CEQFZPmUBnXTVDaM+/dQ0/jJBFUACMFdAjkZmzlU4uw8t81OC0Q
dVsVpna0cZsDIzMqd3Xxasw8+pJ1vY7ymGjU98Mgpz2q7r780jWWrOeWHly2AQcOgCeG8VY1y6So
K7HvBnz1nuR2nhE3w/uKh6uzGoFUtLJASwuCG/auUgCrK/kmWqDFUF1XjXpZz5k1GJoTR3TVlBdZ
1+9GpC06MEaBFMtuRQb1kIeEDqyjgaaGlnrte9MVZZfOvNlTmv3otnb7yCONWH9zLcQyPt1WI0wR
xQUnqTejify93MTYchkDbNlF7X5y6KQ8r2GyapoaRqBEE7aJFdCvEddviIH8LMBOKxDi4qy0ZHmn
jaCQ8HE1i7sGN8v5EL8aVhYCmQiMySS/VHJ0J5PiIPc/lfhRkXmz0TSPOPG3hQwm/OphNBZRjet/
DBxlr2/iTeJlWHS7p3C7w7eIMUCGpCiaoSsonDIqVUaTDKVKI2V0maC3WxnbEd2G899t/W23kMIo
FYWgSmkq3I3jh3BtPBGrsEFAvgNEIxhsLP6QnESTpNOveFSLsUfdTPtWJCCn7PYpZvJyZz4YN/Fm
vsASQGKVPypH3KRboK4d6jv6vEzuG6xUcLReP0rdMLCCA+tkh847KRDaRILWU+ZSLq3MKzNr+vAt
0cn3uUd25+WtW+dRHP05i2QnSPQZ/0MSnmFLOLrqqgcyvnxDhI59H+DqAFibHTqLkyJIlRrTTOBs
3cxjiLXu7FLUifsf0r6rOW4e6foXsYqZ4C3DcIKyLMvWDctyYM6Zv/47kPe1KQx2sNa39dTeuGpa
ALsbHc+5LIYfA2/kMEeJjTHrSgVyhhgR/gAWMu2m+4I2C/Ctba/aXxbH89EGUQDUbuNDWSxW4tpW
smbOVFnq7x1w+uPFVbW7dH4FqP1HLGEri7E3eynLtqnhs6Zcdy0t+WaH2q4d00DG6zPPpd8bsgt8
pFML9qokLa6VpdxPRBPdMM9Atn8HY5HSbE85CVGYqL+YQbIfQL+D3bo4xdS76sVHQIiLzIGnngbR
cb22gUtmiYXktS0rJaftJu0qQzF9MJ5S0avO/5J/ZTDBQwZi67EHyaQ3AJCjuLHUY5EDNs/clXLn
XVYabidmex563o25taGGoe0VZQJAuPwGcCFeeGfTYZVHQFggBU2Q/UqeqA3DvUewjKDPJJsaYZvD
VmkrUk5poZZlb5PvinSlSk+Xz8ZLAYy/ItiW8JADVf+tYSdJ17F56tXd5d/nzsIYMDYdaZIuY0j7
/d2B5iazS81CzEzRSZ3cI4cMNMXf0uNHwLm2khh7M+Mk66YVJecuBH1QlaqoxBmBrXSHQhYVJuhv
sY8OaqVozoG9zFIJE5LXU9uWPYUNzUYL+zivMqZTxuiHXAv8Fdc9bgUx7hF4nmk3UBWQ9r2H1w1Y
jepXC62BCtAQIqwink1thTH1CK3BdIBSoE7akmgfgTIWFOd7K/mWSsnV2HU/LqsGT7u30hgLNjpb
LQHahiTXvrGXq666NY3gsgia/F36TIzyyaumNKmB0htm6HwEkE4aPi9pEGmf1bx38+qH2T5flsiz
p+2hGCXs4pakJSJkL5VutfLOrgT1N/7vE0T9FtBQTJ1JdzUM0mFnlOBR0XdEPZmLqKtOFer8yv4I
YPsNXdFJY0kQJVL+h7c67HMCxEcpyP38SZjD0ODskjTGjtRxqnMwc9KqL8bbfcVJsf/lBmXoDpav
gy4YqITXTRMgvyEPmiBq4yvg36MythXNk612JeYu0BAD08ph0r4XQo4LOmd16YSMTUUoHoblbA+g
i00dO/+q9qD0k791oK5UpL0EvMWiPY5yKYg++A7q79kY45rLHJja9oK5ouSQRIeuHJy63y1Isy/r
O3d81ETv6D8KaTAmprWWacoRohxrcLRd4ZsSum90WGoC/ZEnECZSTsa6rBas3FKJIgxd4KOz6OSr
EoDfdZei9SFq8/0X3/v3aNRdbp59sB9V8HrAcJKPyZ7KSsu9/mgHNMGdJ1cTWoPoeNRaNgKN0jLT
ZoRCrtlOX1zaiouOyoOpXNkgkiqfhPfJtQBFVWwNRQQdL9l7gaOVTKie4T4nt3IsYIvF7npKAh3E
VQA5dvJgL5rtF0lkjmjnSS1NK6oHynyqqqvGeEjST5e1hOsiFcNEGQaTCWdEcLotTfpEZ3Rq67Xt
v9WikIZ/hL+/zyjhnGpZ0xTdhCm6b4nhJelL0QreLa71bo7AfJc5jZtlkeGEu7w4DErhjdGdvqT7
JhXpnOiymO+xFGNX1gr8xDAWX9bIWvdNFooiM+4zvDkO82gNk1Hbs4Shg+WogTa4Bz4rRT4UlaYE
t8aWaLs1avQeANDe1A2utO7i7rR0k7P0+/8vBWOx3UCbC1btacaD1bbeqkc7Uom2NblVNvPvlbG0
75mtl5kUYkkqs7z4x29U6REltl8rxal06e4NSJYvn4tbu9kKZd6qZoxI2C3A3VjuDVBaUJoJ33aH
7xjppcXE2Bc5IIEp2VQ7Nw5v1ixEGytMKQxv5PGTSg5p9PPyoQQKbtM/YSMiXgoZBL7Y7lmbYQ3S
PNYeldEq/ctS/sv3QpqGBRRkvGztPFumBIDy1GLRWZuCKkieJD0I9/a9CUq6X71yEsH1CkUylzcO
KGRbCSonEtg7Q2c+ZPeVa3rLd111KEZ25tmHD7lv0NLJAOMD/yVb4w6bIg0Ts8Nrv+zW1XZBnWWH
okXE88o2apTY5aUz0RgSsWTGwxaqXlvhLIEj6z+zANH9/ExRI2Y/dEC/t8uDSTRueaaKjEzG5TZq
rYTqMM84mb04bW+6y6xWrlKKQCnpD70LCBlBjMetlGk2owWHq7trzXjRre+tspPX23U+XNbJM3fI
CGK8LvBz8qVKcCJ7eR7K49K+hMlLDjjKy2IEF8dWEAhZyrwbCwwohTdpcd8QQCFPiUDImRW/P8tb
lWFjxeWkqFEZl9icka6N+lkzni8f4rzEQwUgViAW6laoejKuj8xNXiVx93uY2HTnHcpluwo4xMZL
dbDvQ6cC0lGzN58uy33b62e1QVF0BbpuYaSYzeeqWDf7MYJc+bj4QLn3kSXMu2iv7Re/vMKgj59j
HFD3kKEMu/im8UwH9YwDXbxUMPwgXr7kfU7YNebAEBYCb5P+++amW13rs7BYZi9UwT2pPRn15ykW
JZlnSRFuWwFrAkbObA3TN8xtSzFgy2rtbXT7NxB9vTcCcxcfhekX/aWz+91IYpxkoisNYlysXFFg
IOWqOFbB7PSYlwLd2mMdiCbNeHq6PRhze0ajw2kWENcav1bySVpEU2ZnoRRzc4xrTKtY7nVgK6Oc
Fu27IAtopbwFcP9lvTzPfagcLN3AzWNm32JRxZoqLJRVhRzqgmlTMcSE3rBTd2OQB6KqPPfWNsKY
j6RGUTjWpgF6XuVTGO2X5VFwGq4W6AbGNVDehyCmzKAUJamAbA/Mb2/yq5spiI61rxyNIx0fkg6i
sIbneTHH+0cczfM2NrRk1rBaWgWjtk5m+GDIezMPBtG+OddSN1JYIxoGtV8LSAF83azt53anSwJD
FYlgPkyI4iMQVXFvaoMNtduy/VyL6vgiEfTfN3fVL1JIOguvVLsojomOXSE/y1oveD+4IcX2kzB2
YysTMCD6N302g8bHMB5QhGlrcnQnMI3Bnf4Pq2QiPWBiit6QlrKv34QCWuNT5yqvdMN18EIHiJXH
fJ94uav8ECg71a4zl6cTQ7PRLlcxvvv+RpH+qpPWqjPoi6wvqt8Elj98H32gCXvRrUjV+ab7RxgL
KxPZS9wWTW6DzEfz+kTzaqnaXT4Q9xYNLPqghaDLxGZuMSLQwnLObIy/nAw98eaqcOoqaDDheFkQ
jbzOLm4jiInMzK5Sq0XG0ydJt7PUO139rStuo2hw5rx3jFJQylW5H2ojj/lQuZa3ipxBXvLrrdjz
2XSLl/kZDz8wFgpX+gkmJlB5JzvlWgPpVBy5/wyKQb38n78AoxXvVUWRMtScBlytquReY8RAH/p3
QnlGBuN746hrqwGrNF7/RT/OMILYUw+4zsUBlOOxdD+kkZsz0VvfOJQk1hYMb+BWs2YKKFqGDUqT
y4pyPqz8dibgHMk23kaVRa+Z1QEPTY97+/065p7yOr9K4D5f3eGA1U03BUviP+dejFDWhWlhWYag
O/AMLXJs4P4v4KsDSd7ls3ENGnsoRAVzCrIw5nOZmAJb1wjX182A7p31yI/rWjDHzrXojQzmE2kh
dt5WWQM5xDo7yuhGs+mqo5uPny6fhRvF4CQUkApE9YRt04UWtsanwiagkRr86EQ9vnmwXn4zfYgY
lnin2gpjTmUN+tBpFfW79k5ebuvyoIa3cSZA7uR9HxXgCJg7Bdjy2cg6mbuh13OQ4dn9STF2qYi6
9bysADVT7TcoWYUz3JpgtFBJFuV3rNTv6kPhK6cYiHXrUftFe90iulHuiWwUaxVicObmYrkypD4q
odemtNOK6JSPln9ZEXhBhroRwXyaeTB1qYh6ZAEW8QcKJpMr/trM7mUx3CwSA6J0AhBcVGdjamWT
2XWv2TTbmHwKQE8C2kJDEf9mdmkJLfFA9n39zztC+GRbsYxn6K2ukI0FlDbrKh/NKPRqcxREgry8
YyuCeYQbTYuHSsHJ0gOdbyIHLVh9fS8q4fI+1FYM8wQPo93LZGnhfaJ7pdznw4MtenbPq5zMbTHP
boFEXG5l3FZ3lFGP1va0apZcmZi7/1CNk4pTZWB3YTJUttlwLM3ssI9ViJP0H/LwUgD3Y1Gdy4rH
vba/MtgorDZaVNFCgoSjT9xaL5yiN8A6IhpYpB+ZDZA2R2EBzq2o7EeUMGZKIWdCs0vwjCon4vWg
V9Bc0B+nN4qf7Ya9KA/hOvKtZMaARzJ0TVVCcuen4K4bguJ62CWfQodSAX7EIW2FsYmVXVdZDgBq
rwTfzprvJREp7H85DjRCA6cJVIKxJrnrVDJ24e/smnoIKcJWS+4MV7kveSLSNZ6D1TTZ1NGzwoYf
C+KudnmjF60J7Ygr3W2V3AhkVekEzo/3/G2l0L9iE3e1llyqamnh1hJ4hxKezpD8YmlcqRoOH1D3
zYGoOWxERaMNMuIGokjR3M6E7Gz0D6x18S+L4bpzHfUPOlWBOR/WdA3FLBtzQv4WXoeBdfoNfyb5
xosM/ssCek4JaD/Sh4HL2MhlzRmLcFEy0L2MyZXd9E7xsGV1KMH3rbjDbS1sA/O+HOIJUJPZtmES
NprtVp10iMiQh2CfNcsxLPAkta/L9IGobyuGeaXCtumSdMAm4VStbkauFt2di8OsCryU6DSMbRVR
1Ugk0om39JjP675iJh2Tq1m5FygHz+duj8M8VVNRj2BBxo6OGoTBemiCdp8cDMsBCdlO88efpQuy
2fXxslTeM4wFUEvVicaZrNTqHtFLZk/Yt+/fxoyTQ3dQUZi+LIZ7to0Yxpat0AZlQZ2i3K40u7DD
dova+k2WfcCOt6dh7FixB5LVsU5dxlWCyc3mdV6CyyfhhrNbGYzWWaq8dPmIzyRjwn74qSBNK0/q
rRG0eDvaxql6R/t0WSZXAze3x2hghrl+fVhwrKokz5E9+FOfFE6iNic7DneXZYm+FKOF44DZRqC6
4grbfRkCJf4+jwRfif4E++pvb5Dq5Mbbxgap7bqYkBCAYKJU7tC88hvrYGhfu2p2apE43muFlU/D
Ni3CGXq1+6qLF0UlntQ9a/2rEn++fGPcr0N3SlXLxDNnMV9nbZUuxGAnjkNe9STygGxX9N9i0THo
z5zd2kYM82E0kqRxt+LWCi3zu04/KWsIlHPJS5TOKZrwn5E46Juxkcd8pWWN0zLKkLaZ9/Sdqksn
RlyWHeobwwWW3o0IZp/7mQys42AE2yL2W5S90QoJZ5viaKBKrl01C/GaKvpx+Usp9G8+u8ONDPo3
bGQAHCe0126hzY4scauH7jr0pq/mAcsrs6u4qiOf3l7g3VI48l5USOKa1kY6452AyGFr4FVCI5A8
9dGdQnLPFLFDcZVxI4P+++aEsRqRrmnRDO6Nn2ExuKt1QkEQq3CiSVjRYRitD227LOIBlZAs9GsQ
as3+uAaXP5foazEav9imCf5sFPr+rzU17Whr6iPJrm7oGgIkwhm9HjX0DgdLRqO+H+5QAEfFuXu4
fBL+Zf0VwWQbeVas4dzDRRTGPfptzjLfzTCoDwgxYbQEIfn5mNqaykVtykhp9Op73n5KAcxf/Ps0
L/UKGyGMfi1NWY4FFZJ8pi0Pyt+kHpSjufuf+h3cl4IY6tv6F5C+mMRpWtaBEOyUedHn8hMdHkLk
ioneApMbtJStvv1/eBJzD3DNaCOYcRRltuRy1CL/rY0HpT2a2k3VfwHloOCTic7HeAQl741qCQkB
wjPg0UMNmPOg+ZNqIKdgE8Aqdk21eh/Qks3JmA/YxOqQzhiG8dQqMLqbMj/psn9ZxPlqM1USgnAS
IKxA0Ge7o2UYJlj1amhtR0scCqGT7JNj5ua/sEcRHQCZ/bkGRbHt9ZqjCkyNfpkzF7+RzZhaNqjp
SDKcL48Hh07oT+SfMemY4zFaaYMEWc8mKEeSPkbWaTVeCh3gGIWAxPpt9unsKDaaKERDi1k2GRdr
xkRqSYwXmFyTYLrJ7vM7Hchps+K2e6r+ZYRaRem2PjKg29iPHkVxJ89tAciEEBkFYhUJ6/vHBEls
3wwlHPCsUuwD14w6t5o/X9YWnqlRC4eawGtBXd4LGerByAobymKpP2t7v3RYAW6+J60psDXea7KR
w44Vqf0o2XqIosW/vSbcUoyBXinRKIj/2ShKGVsDKQfIaej+IcXXM5Ogd0yHon2BRUgUN3HLj1uB
jK8adWmKUg3Fiyl26QjHeCpPywBeTYqtlwbtTkQjcb6CBQPAAiDYxynC01kDdTCQBIEtHItRgBvX
3eE6PGjXzSH36yfRzDxXBTeimBhAKhd9sTsQeLbSbT9+XoZgjEVeWCSD0cAKo1p9GiI57avCraJf
s/Z1VQeB3z3nT393aWetUTXK14kUuDT5GD1oO/W4IqpOH6fUW+6qQ+lLB/MmcmkYihWVn6KJGK6V
oZQqW1jWhhnQO9jEhQ1aSaAyqFCykz8p2O/Xybe68mNJ4H352g8ALl0zYc8gmHgvZ5xio+wHg1aa
foPdrq8Z2pgUS6oMRL6ea9IbYYzm25VUxXhr4OsP+V12bPdaIB3boBO0KrhlO3jBP4diLq9S0R7r
6Sxf64UgZZl35DgEsQdgwmB1+yP1xW9l1v1lz8h7yrZimae6Mka1nQzofpajBXhnZl8+8Ps2Elbb
xFTsWWe2MJSBwukgu7OPtnJfa4LaEkfnUIxWEArQtBjFwPe6YNcWiawRGeuwRj4peqe2dE8dY3/J
zfvLR+G5pK0sdlRfzYbIiDN0MeOrdadcNYF8ZwXAOwRAwAfa5hZ6zQa8HzEBNc+8irU+TkWTxOi/
VLc6nNEQPg0fqLBbJswHA/tEwQwpY0bdnJS5kqNjoKVXSQZ2Ku1VcGH0F5jgwjJBcISNasukTAfv
P04nR1Voqys11Bx5r6u7WLnCJMVXmmSZEpjCRekvJ9iFRMgC5QxmY9neuZQueqdbM6K/5ouFhXFV
BR1Asx/bIGn3mBIVvPccr45NMSw5Y5ca0wdvRr3xeCX8gtqluEIZZdvF/pnoV6v+fPkWRTKY16lq
+yHtADuDCnTsqNadXsjOWgl8KlcI9p0x2aoYGgaw3n+pKjHXuTVBmzNhlFcebiftp0UEo0M8UzU3
MhhXo4/J3FsjSumDKTu2gjp3/JSOL6EmiGn5ZwHvq4GIkk4cvD/LSMIGZSw8D8po7+akO433df8h
A8VYLP6jO1ts+pFGRpoB1nLy1uSqSI6LdQin3Qc+/EaE+v4c4Ggvw2WCa65zV46vx+rO/nlZAtej
mRsRzFVls9r3xRTReJUclU8UQlN9rA7tsX4S9SeFspiHtLY6G4g3E1oP/bdq9ZebQ4b+tfJpaN3A
NgowhQgglLh6AGY6FRt18HBsI0yj9GBTh5CrXkDWUUlOiYVVSRLcISc+sOADAKKCoAez+EwClUW2
peQSKjtDd6XP38r+p1x+lTNgY9xH82OkiUqm9KuzPnUrj3EHZmyEoT3qlFdgwNaOtrdudG/wFLfZ
gfDMvawgnOgAK9uIswkiLRAv0Cve+Leuq3KyljhcHx6GJBACSvNm0t4JYHzC2lmj3mZ4vpVHzDrt
tdO4L0967aw3y66/oZknocsFomiL54qQPGmIVTVbkXXmeV21vCFmCbHhfGsABCpSF3cOr7r2nyEX
dCDRbAQxNmxaOUqYI0BFqibzYuUB1RA5Wjx7KARfipehvZPEmHLTV1JKCCRpBvKXqr9W1Nbpy+oU
NZXfzqPhxrb0VEnyY1UrviTrpzkx3CVURYEsz+y2R2bsfJrKMpZTLAGq1/Nu8cfb7qf1IN1Yrvpd
cTEN+iodItn5dz21CXov2PFSsRPMRIF5MijTsNJ3uF6vizy9QVzoXxbBP9YfEWxqn0Vrb3Q1VEYf
yPOkWrsZm5qRoQvq0Vwxtqxi6Abnwf/eW1xVZGtfYKULKI3RvowjgCkudzZ4bS+fhue1UPX5I4bx
ImnezSRS4RuXI8TsejCGdwdx2Zv+tYyzIjJMjFbqVKyYMN/FHPR8WpXaAtj0E+aTV+1BGp0K2UA7
CQ7E0X8T9SvN0G2wu2EzidF/I7HBtRVWaDJHPh3/awLbD3u3+2Ji+Y7Cus+CyYBz3/heIKPnViiP
6igDD7rVHhTzJRF1zc81Ab8P34R7s7DRxD5fU1yZSZslKiiG211UVXeyDkKXsRNEZZx+FRINgHXr
Msaqicr6Qg1NuEGLm+ZtCVSJUUjNdMd2DayRzb9kr3Xtu/jewr/GwbQXUclzLlGFF1aACgIQQqDJ
v1f3oZsUxRhN2ZvJU5ke61rgFs/1nE4PgW5DgV7APTDmlOsJIRPGsBDg0NGDfk8zj/Qoau9wxVgY
v7J08y1ve3+MakKFcSZq82ZO2bHHYtj/0kXiVD6QDALcyAJNDFbd2KiztBMNgxSrjH6pAox/Dc7d
Gb4CBGkv75vesX9c9hLnz+R7cczrJU+qoWQxcA/iOnKb5aASv1kyN60FbwanbgVBQCk10DyX9bMq
gW5kndT21gotU3Zd7mQPFKiZbtll96EX7qbvK3bf5gU7L/MLFuAE8s/d1HvxzDnrsl9mW4IJVCuw
dz/3/QHgT84wBmHeCp6Rc+gRDCpvj8r4qRY1/c5u2uaNAKZzFCBXUF7KTLjkIrxUxkF1ZhhpcxY1
gFCrQUgSVMfUG/f9bfEE/FfbsQGOk3jda/n0NuMrTMU5/uvdQem/b2LHvlDCOJYAAoVLtTQwwRwl
Kbisnzzvsb1LJnpMET026mQC8mn62ZF9aH29/Pv8I8DeUEpA355ladTlQpfiMGu8wUpOYFI6RYoN
OJpSkKjwvAcaqv8nxmIWWtZijCojxk0Zt+1B29s3WlDfiFk0OOtkVPX+ymGcbTjL4zKMsDI6oZfs
UQ2JPf1TdqXfrTe9v3iVJx1CW2Bbgju0GNtq52bN056sXro8JulpUD83+ZfLn4nrplDs1oCHTwDc
xzj5qG2rNJKg6C0FEUhPkgYUYN2VyqfLcrhH2chhgiZs2k9Tkcd4TIg/dbU7LoE2iFotIiFUWTZm
U8xqXYKno0Gryksiy2n6kxV9v3wQrr/7exCdUbiyWUNVzevGW6WXrEC9FM9+bvvWcmuHoooc10Y3
shils8cI3eCkwg54dF1Vg9Njc/Hyafiv4kYEo2LaVEWDYicN4ObWnbVb9ygm7IzAcGVHvGrOCzRV
i6gyavUGWs9szS9sWzNcqrz1NMUbvlE+VTzC0ufen4EWe8Qg+fNHrtCysbFFVFU7LzFUclGGmSY1
AC/GdECcNvu4bwVmynUOWDZ6C6E1RVcZI5LLvOj6mIC96nZwkQ1fFYBkRmo87i2/86pPY0AeLEF8
wb1LG+sFKDsSRLtsJ2e2Kz2uW8RN0S/DSR4oeEG/R/rf+rNv7vsnUZxGLfR9PoJi3UYe8yRmuMmu
jSBPmR/TzHAMufcaKXGk/LGJrsDNJihFcm91K5Ba+9aapWFCriw3GH2Nf2hX+fehcbDM5YPIRXP1
q650CsypeiKAJN6LgqYIwE40KMzZw1VHlg0yV4itxte+VtxubBwN5ZVo32IB4nsFfqF/t0HKxoNm
halaOjzx+4OmyTCr0YCbzQ/9IfGjl8JdH7IDVizAxdNU3mVxHI//Thrz8PegF2pUAxZRYN7cTndk
2BcT+Hjt+8tyOM4YIMKGhdaFhc14NjdaEvTfqwiQxUl9hza1Q8YjSQQyOA6SLvhrBn4eVUo2R+6B
X4/3iyK9t5/i4Ydht4Jvwz0ECIvhPEwsfrLgGGY2yWtZAyE/scEKamPUUpf8OlIEUQzHthC7g9YK
5S7a7GMCW21YOikZEETrIL0p0NqRvlRoLGlYZZW9aQgFp+Je20YcY8r52hXJ0CNoSvLvavaUFg+X
Pz1XxTa/zyg00NJMzF4AViorfyjtJ3O8xj61V0+Cr88Z9aYpz99rY1XZbDo5lleafoM2UPYprzrg
WS2fLk6ggndNUldU1uX5XZgovhGGbiztrGu6rGG0zs0AcJFbMLgBoLW6ztziy0xhuoLIE+WRHHeE
JwXnRIKH4Vu2jJxqIQoZBmKAFM5B2ZsHipsi74X4HzwVRKKPCBDT49ZZ50cjeih1JUbb0kNzg/cL
CzAl2HeyQMfudvs5QkAg76fXYmcKlIVnYuibKRZ63CgysHn5MM1FT5YC3q8Hn1Dq9Oux1QX1Ju7h
NjLU9x52Wmq1ymOjBuPeXs4Gd27uE/1mAaem0pfOOHy9rP98cYDBBM0UikJs+QldtNxAeRMADPWE
uMool6/xkivJrsmMcNzZQxM5nQTqkimzDBE801sQxTzUGnBcMDiAvMtG1PP+sL3cJHVlwPHmV3ns
0eXNLLDc+WghN1Lc3pUBJ0d39kTRN/fUG7mMV6mKaO5i3Wg8Yo37qCz3ZaXtMSDhVAOIjioNy7B9
JULx4rkyBSgR2CZG+/UMeXwq5zqSVA35SwGUDV0Ft9wcTQJ/yT0ZQhF4LTDXn8FyT1pMojWbGrwA
lp8mxk7r5+sFFeBqqh6iWbKdbOiFu8U0uj/7jn+lslXzikSNXVKyKFrYmV6yewrLm9+YO/35n4Fx
6TrxRhT9U7ahllE3WrJCVCU956mNTp+ftqL5Z07mBCGA21Io7tUZMHhM2n5S57j1mkly6snY5+ah
7WuPzKBokYVo/NSm2etTsayAPTcNBT92nCEeTEAnjSjA6de0PaZg67fem7erX3jieWReHoUS5l9p
jIdRcH8Ab4ceZp8prBey6OopAn9ufoO0o38C0dZlF8Orhb0TyFj5UILkFSkW6iuz8dL0jeVoZQ6E
69d2Ul9CDIOiX4w3sR9fc0MV5MC80BzCMfaHBqCNDgWTaId9so528VYanq92uVddF8f+Of08XRW7
5fSoAXfbvXxe3isBbwaWHcplcjayPCh1GC1rr3qWctPGuyq+iUVdKp4rUXVUkkDogfowu6NbW6U6
z3XTAnrtl61XztCLPhovLlIREGsqVUjgUr03s8g0CjVd4JlJrn3V02Rn5gCnHNbvWBoWRJTc+8Is
oUlQF8agN/OFtCzLZXMeUDqo7sLyWxZ+K7PXy5+Ef5o/Ilj/NJdyYxhgs/Pi9U5KHvQELIdl7HTy
ItB17of5e5a36YiNd8rkIa0agmsz172kv3SiCWfu74PcGzto+DYgVnr/WZa2qMZmSltPX6ofIBu+
TSpZoL7cqBGxqmaYdAn8bOpY0fUkzCaUpuhIruZF/oIBzCM6zgCiWl4HpxPpGmfI39RQ4JUBBABl
PotT0yg0VjsB1Kr1KLsSKFe76/wHFvjvwW18bxkOoSBYgQVikEyI2827UcNAAALXAPw11j+AZBhZ
YR+2Xj52gZSXrjR1/mXt4wb/QEMB9AY8kKHrjMft7UZtTKnVcKNoLLuviV+46fO0i/eY4wYT9cNl
ebw4fCuO8beS1ZKuG6Ye8XF4VPZJ8L91wzijPpgr3ByLXu1G2eVM6kmevM39AQwSiAvrvt5jVNKr
hfDJ3EcLPT7AhsHpnW9GpmGvhVgwphvNBFybyVHyUbWiQ7PmbtmvpcgIeBEN9B+4BBi+p13L92cz
zMWca7Po/vPJQExzDHf0bJSi6fLn4vm/rSjG1TaKNUoAhtK8GSwdfQG+mHZ4DvNR0Drn+UD4cTyF
RMGCGlvQJGYzYBJh6DzLXJwJzICRojpW8z3Pgg+cx6BUUxjUtXR2VhfE0yb2+fTOAxmwG7VPOTb3
LZEQvkIAxgb1REg6a/lmWpNmeVR3gE3EWJGXY+DUuql9ygUxPIsKbVyfiNkovLQYO9XPJqQqM0Y+
EC902qXH4DZGb04YNPUocE6zi3Yilfgv8gzU9ZBOn2+rrY3c5gaFPjev68Nwv2JcqkYdM6Bcjq07
PaeS4OHi5Q2Uq/z/BDK2LK1rZSUZbHkd4kMxWLtQg6+NdD8kqzuPJDBz+fWynvAPif0O2QBBA7BW
GbcoRSgZJSZsWnnsgEhUgz/G/KE71ZUUFJ6YaZsbh5obeYxfnDurby1SdZ66pGW3a+bV6hwDgU2w
lNGS7mR1LXZhZdbZrslbM3XGJF1jt8XM0Si4br76giQNTCmgZJNNph5krSqJkXL3bytEKAbdolri
1z6FZ1hO3UdCUsw0/ZHGVP2Npg6tOZ3AUdwRN8o/a5gikBYiOhTvLQX09hsciawgenjvNFs0UVer
xkxYtGA4h4YO/SvKJPACo1PfyA7tQ4tqCFyZdN0LXJ0acBiZiMjMETkCIRmWotxi7C5Eu/OymvLc
s0X7McjZQc3GFjyXRo1Q1EKA0Cb1Hg2joDOAplELHRrPP2/lMBYI3s5e69SaLvWsV2GFhlPyU/eq
w3JYfdWJfeLngfosapWITsdcnx21Y2GhcOcVYEGchusxuu4SQY2JF49sT8boegRXAshZhHdRkzjT
WjuZdJ2OX9XiIUueGvuTKuKK4lrXViKjiG9V3VjBlFh4rex0vwrUQ3ZF5x8yzM5Ku8sKwtXAjYJQ
17oJg4DJPpWTLbVeV7+W2XMj5PsUaQabIDUpNmsUfCNr2iVwl1qROo0JNJf83zd6EdFt/ASjDfXU
yFMjKZ2ndc1JIS8rWX4UdXi4fGHcsh9SGAtY/QZq4myEkLfYcyhhRlD1ZN9fAb3otAI28lq9s7/p
qIdTHzjCNRaOiJGZ98xRCHXwIMiYSGNL1HYhhRY2RMGPokj3U6kcsdrhmsWTlLW+tJag+wpF2FM8
9UBuI6PlinIAgqL36lEUdRGSHmytZP2yEk/vBKCLPAt+Gz2mORTacsw30+zINtsEl1nkxxXQ7NIx
FE2rchMY4KEDehHHwOwb83KG6RJhjDjuPeu2vQKO7m3sGTfT3Xqko779U/esPlxWEZ7KU4xPJGbA
xjzrMplyMwxDg0tb1elZLXWQcFSJU4W6F1m/LoviOgv0eDCXBlVEfsEcboy7MW4rtfXsx8lX/XUP
GA+knAYCrfxa1JPhfa2tMMbLt1ZdEPAwg26G3BH9buw+F8q3ywfiYPe+vYQaPhg6JGdkz/Y0r8B0
wOVNbn3QA6xD7zATeZpuOjwqths+DmgmoOmE3PPGBM4zOkGiaVOe0tu0zYl+pAaIe8ZlKSnph5ZS
xEi9q06I0OXPNGa23Ikchi8UzLAMRPMTvGcGyoJJUuSkmJVmDCHtMgPNmaX1zCF3iPac1ooDDqdC
P9jytQa0+yYRpFTcj7mRSLV44/klRI1LIcGb9M21DFjd6m5OBdbNTbIpISz22VHSx6rTexmWWmtl
1yMs+I0uiN26o/mjOGh+/vKRWGAjil18NMxCaecM22GLfdPBCAbFMcIfl5WTb21/z8MSFGFJsUT5
HneWXg3AcqCoHzIahXQCORIOJ3LdyEaY+v7yEiuuOjNH5CEtpjMsoTPJxbGwsWk5t9LnyyfjKAMd
aaU4sSbGI1g/n6raMMoWZHX1D7kDnhLGqieBXXHMilb+gAgAH4zxd+YtwfJrlycJXFUO5sEBMOOC
5iPnvt79PhPKrGlfy+Ak6jyTPLbro72ARYe8gkhXUF7h3pWJaW3kPnSrl1Hqvl96tB3hHoqoCMIi
P1VjdSulo6CyzFM2QPH8kcNWcWxFT4poIQjNjsqXBI2VwlXvaGNlDhKhsnE/DqHDMaglUoqS98qG
vc18qlcIswGtrB/yRTBlRD8u0yUCxPzf32eUeQjVRjFTKFgS3hn2U9vH7lh9XyXfjhLvsi7zKrLv
ZDFvYhFJoDyQ6cWV2WS66VqiN1Qqg/1lDRXzbs2q/raqq+FT2WPIqKtjZZcDoz5IU1l3Ekzi31XY
oikcqTOUxAeuhLme+o60X+1WkwEmlA0f2Jij7Bl02QuTUFhFZv7kdY3nJFrhKHtv/H+kXcmS27iy
/SJGEJy55Sip5irbVfaGYbvbHMB5Jr/+HdS916IhtvDs9sIbRTALQCIzkcM5XnQCTv2Deld+bQGl
N90svx+fvHOCoGSBfiFQ7f561lltppqdqKjxoCiurD7oNhwlOmUiEIS9i8KITv4nhzvzsUnzWu80
BZzc9+sYrvIHTUTVsadWLImLpCq8zEUw3jY5KctqRqNj0v41NNVHEC/eRwS9bFYaxIb55bpq7d2S
jTjeyUhNXetroSseMULbfClp7vw7AdzR6MU4yXUEPZC0Wyl6nMffvYY6wKMIImGwIqGQz+tZNa4t
jfK88MD7mhkUj2a8xNAfrOq62+VP1xfzrki/XHpOGtvOTYgBeMMxKpuq8OrON051kAS9U4TlIfbN
59G1fXpLkAFnkBHdgSXeRXTpF8fFyWcKupFv9rJZZOkEBgYjqNXjMAo8zoWCc9/nQiiZpLAWhll4
Q5k65oR8HPDyxvhwfRsv/BonhfObswytmIHj7tkygI7UT1r5zci/Tokoi3o56MoJ4hyoLq+2Ma1N
gdB78tOb+JAAZSkJ4jvTHTzLWT8BxZs6v0+3x4nl/Gk9pPnS28p/xLJk+JDdqKtjAPtavn0HdsrC
RDT0uqsaCibKGAYDRq84g0v1tFjydSg8OTt1za1Wf/6DQ9t8n1N9zUxnc0Tvnyd/MYpvI0WvB2q2
o5kE1+XsquBGDqfiFaWgNOhnqGAKZKXMuCnQ/0OF4x+7OrgRw2n6OoO/BTWsAhAs0PLRVdubvsqc
qnv5d8vhdD3KrcWM4770osx+WdWmdDpTCRdTFTUDi/aN0/XCkMdEGiAoST1Necly4DcK2tVFIji9
nioJuUPJhl53z3L5Ndaf50jgydknLgzs+Vjex6s2Bs42ypaY4MyFOZdd2sGuyt+HcgTMx+qu413d
VK5mfbh+RAJV4KMHk3Zyu9bYuYXho3zKFupo6BhnlGbXBQn27z1TsFkcUSSQcNbwVZ32uaAmwpQ3
KTbdfyeEswPznC+y3WIHreJG0g5J9bj+PlIyM3CbU+JsQd6o1SSD/hWvYFC/AgEQiPQmgFYtR7nF
wxF0s9QUxBGivWO/b/YuT0dptMyhRDqh9axRCUn2aSSCyyrSPs4o2HJfNEWCvWPUFeqBDWgnB+Ug
etlfJvDe948h5WAW/BIwZzR728S4AHMQcuvoQXHS4QgRtITJoT6l3nAwP4jQFy7TvJxQLnjVUxPT
zUiOYyqCBMRrkImSHPRZvi8SEY0re6gJ/T6aBSeW08ehRWcn6ebSw7TQQVtpOPeCGHb//p53k9PG
qkhlvbfT0lNqDNdpnzRQ+Np6UI/HP7lZZzmcCsLzmnhjwGWQ+CuagAENk4koey7747jd4jSwUWsy
dBYzEej2wUsvMB7rAygoA8VjrdueKFbZv1bnNXHuKbHKTotinI4k04fMVp0+gvnrFtE743Lg/X1h
NpKBrGXkIgW55HYnmzEiZ8auOR5N4qIlywV9fOzovv7cecMt6043dUy+z5Ijqgrtr/OneD71oI39
KFX6kHto4F6XW0u5JYsgvSESwb10yJyjcyXB0Q3kbgI8aQ5O2LETmEGmy5f+8bwO7hK3XYo4Qk5w
iYGxZcpfW0Pgo/Yv01kAd13NAqMm4wATuMyl0w8nBQ0HBb2t6tfrl0kkh7u0ehe3XSUxU2sAE1Sz
worOuTt21kM+f7su6jLv9Kvu6dzFbUnUSC01c1yqybfRdUrv5Ef0HWDsYnjVRClitkPXjoi7wksN
zvB4BgS46mjhinonuWkyX79jdzg5jUh2TgKl+Ad/cj407haD8yaRc1Vil2vyY3C/A1KK4S4Ux+gN
8xeH6VWUMvwHQ3UWyYWbZReDmjfTcniTKDRwmZXSnb8tmSc/aijXxC7m+DPXTkW7y5ZybXe5GNTQ
prG3u6JAp0Y7OoY7fIw89Vn7q/ZXVwv6J4aWSz5b7uBeVyKBvhpcB1oRk341RuiQ9jRItSNT2QFu
hjkKMgyC+83PtBhRt6hlkRWeocZuldzMIuSsyzafXy+DwVmQcigR27GFZMBTtIMGYzqpyypsrJVp
OYjKQCLDb3AGJc40eaRdCYNyAkeSDJJqBSxGoBp9ZkzB1CUhm7kC4nGpYe5KFGoJ1MXgzcwiZ9KQ
jgUaKgon1zBMGJUnFbzOsuKokiowniJpvKEBWfbYtFDOpa2/YnAodgoJGBpydEDkHyRqLUik7GqL
qiC7ytrurPe93wbFY0vaJm4LAF39GAp09ZTPf6D1ZwH8c0zJzbXOBnjtFfjGLfJBcoLza05V/yeJ
p40gznmCOEbW5gIrWay3jORuCt6wQjiOs3uJN1I43dfRFpKbQOD0Bg2dzUlIytbt6asmykfvJ542
gjilV41OqmUZeTqEcT9Wz75p/k7vuoCcNC+5f6ej+GYVzirYRKFYTtvnZchKCdaRkVf/YEAuDShU
dZ+GjN7DCmp3QpXZFITF++51s1hO6+0oiY0kRWaoDzBP65UohzkUPep2WAXyqwg2ZjfM2kjj3Gtt
FiUdwCTsVfnBNJ7yyidC3j/mvC6czEYG509lNCBbqYF91EDYRB5AzeinT+hH94s3w6vbd3ICsO1a
Tnan/3X9xu378o1szrH2xVyRhd2Ezgfn4IMa1EH/mqINHwlLdHfcSR4RwWSLlsv51HWWLaOOELHY
wxyAfMZhiE35qB4xTnNT2uaf+LjzCnnOMqNC1aMnLPWWTl/WOg3yUhMYRoGS8PSD45K1ejWquTfB
sYzN7EjzVzUVXbfdSG+zEM6cTKteL3qJPHb5lh8Bo+SQV9uXH0a/OVbgYhahs4sWxRkVUlmtWiRj
jgzv6teJ5E0WvR2s6E+c2GZVnBEpMYHRSaYFU1z0nhTfz5HmtICd17LPcyQcNhEtiv2+cWFJq1ME
zDgphkXJWseJA9gkLNHJfhRHdMUA53kSNeCyJVy53ypnQwbMwA06pnc8W7qbTL9JBI0BokvMg+Pk
mqbGjYkEj5b7cYohGhQevlienvtofGH0JsWLmAxQtCrOcoxobh6Koi09WR8PuUKAvkzdP7JOAF9G
sV7BOCZ3XIVhlCaliHDkL/HX/EPiEqdyR6fEw+ON2XtQUgqSzvs++yyROytdGWR7rCbYe3Pxhrk7
qR0McJm9oi7wJy94dHMAYI2gZM3XElWzmwstlzCVqOp+P6EENvVjoCXJx+u7uH9QZzncDasmopeY
ySg8szvI6eOiCr7/D+p3FsCdEumSsYnY4yw5Rk8mYnwb7hjgaiumud3IKf3pQKZ/uXncObVjHJv9
BHJ4S46Czhpv9WYK4lkUbbA//fLqnpfGueaujHNJTRBsmMNNNzyV9m0h6l0QieDuUbeaGUlZyWac
rUOHeYR0km9Ssgo2bP8JvVE3zu221hjV1sCclJveAxDUSwJGPjA60pfRZ68x+tB8u655+5fp5+7x
r9h+UFdaSnHhjcXnwbpZjcEZ6JcRTeD/Tg4XzmezScsk0XNvqb+vzckiIPwdn9fk03UxgpPi37Jr
l2kgbscOqoD2s2YZ1f/xEx1FBSLBfeWfsKmFB3NS4zothaciPToooi6Jy2EY9ipH8zU6odHzfdFX
mOkLzGrS4VV+TA/dXeEC2T4gfnsnhOtgQcnFBTpLuuj4kI2U9hkkEbh0hLd1MB7sryCBLkBVUofG
H2UsN/I4VcinrontFTtnqit4O6vD2ovq/LvnsxHBxWHFUEZqA7Jib+7TsJjRT4iEtyhI3r06GyFc
9JXTdJU0CZkZFMbQvHhS5dwhxUtKP1zXadFi2O+bgKjro6yq2xXPbPmoxX/NSfondxOQzWBgRgs8
sEZ+FaBXekMJRRiplI9JGhpK59XlyziLgqzdDdvI4Q4eg+TW1BM8opK5cQF+lAKB2Cbh2Anafndf
Lxs53OmbxYzG5wWnbyufUnozVx/m4VMhv6E+U+uZd/109o32RhqnBkadpFMF/H5vBUr0VwT9bhWq
z+MB6SX5ARGQN2uAFhMh9u6/sYEdhHlsQi6pIma9yvqiRWzXIIWtB3nAuGltQNDWIFvrBJ5pN421
EcZOdqOC8kIlTalxcmmbopEKnUAmOELVwpX62zr77YkuZvo20jiPns5yFrUyjHjeHWKNOD0AdkWt
4bsrwqwE4F50sFrxjqKjc2pTFXmsJdXcBfW0onAAsutoRZAmIue3f1gbaZyOZHK6qi1RYI9y8HYB
5wmdYUA7YPhL9CF3hRP7otVxJkMD3L2Ztsg2NUWoSigN9c6aAFd0KlyqixLhuz53szj2+0Y50Liy
APkdhXgrGl02OlGwmQLRA2rXSyHoZww2SGzyQEhg01pWo1+ptzz13n9ImQyv/LF4UEphiXrXUp2F
8QmJesJbZ5oanBey+gSgAxhMddrxAajwAtt72cnLlH0jijOKuVmoWqVjXa0KGi2WoksBq5B8g/+N
HsEWiRYxBuzQo/2kcHqRD9tP/qNZHRuKtniAdv16eFbfGEtEOgoIsgUtcYwuHjVzTJ/eRXhp93+L
Hm/7cc1GIBdLKwmSMO1kg4YBHRUMFmwElddw7IVcr/tqeV4ZF0xnjdKTYcHGNlrjVFbuj9ngJhER
PIB3vfPP9YBl6dcNTEByJaX1hA2ch8pdWwygJqMUHQReZl/9/7cauJtfxYCQgNa1hh6u1gMqKOjk
QLKJJK4eZgxzXCBtd+tAzQy6AGTZAVX8q7ClmErWVk29qgaGg6n6dnWzakpwfU27O7eRwjkVcP11
baqmLEgjLsYewlj77fZsdrlMADpqFlh/L/DL9E6ucq3UANMUm0+LFIWjNj8QIIpfX8m+fd/I4ewt
KbMxtuhIAQcwegxbDyQtt6PPLm4Ziiqt+6dzXhR3OklTazGqCdA49VOVfm/pwUSAe31FIhnc2QwA
G4gGtaCeRsKlrxygRSTpp+sydp3UZtM405NGI1HGDqYntehHVVmOzWQGZdR8QYOktwLrQXBT923d
RiBneiITY5orBgK8+o3V/TFvAoLhnLiYXOyO/cf4QXRS+2mXjUTOBg12N6H5roexu30HeERZzmnB
kqiCry4HS2LxUH27vqmiRWqcPZpACm4OGbRDCyd/9aifPSwl2mqiB+InJ+u5FfYaCHSFh6JCE2M7
opuClbbyD6yUS24qV/6sseZmr3pBiHX4o+ad877ygD3Vag6tYWBfFXt5jbX1YVYx34HNvb6Z+xbq
503TuLCtXKo0UQxo6ALqDf2tW5+vf19wAzTObNhTTuSZVNTLyocBeeHyKwIfx4gcShuB8u8fEuJc
mZWFDd5/JFRpMSWD/HNKj+Vyu4DZSRRS7xf2wcL1PxnKr26jWKZRMzExhvTVANVDumz1mjvJTd3K
pa5+N3hsipBSV7ol4oYuoXjutGxlSpeG7WbvyS459h4JVG/4O5Fcy1PvzBDJjI/WzXJD/wi0j3ka
OEXMR2JEGfCOv65dWetYXQodbRryaP2dk04OaxsNU/E0tACPB5mGai594RhoZnfMtEP6q296L46a
OMizcREc975HOv89PJkBQATXpTeYrcsxZAxgEQ/bcJv8YA/SVIyHw6zKRQ5pI44LTwZdacA/VFKP
vjfzkYN2LI7/H6CpXT0GeyGGe0DHo/J1lDKVyWyThTLMfHTrQ8W+KCAkuX4v/2H3zlI4T1GDZSqv
I1z8yaVfo7v4kAdK5izfiw/TcTmQ43Vxu2ZmsyZOd1StHnUzg+6UhNwvUvtAqchIC0TwXqEu9RzU
TIhSG3KYyodROAa9a8rOa7hwAkPcljPyBF4bDEhHlODCVu/pHZBzPNOf0YhVBNNNmjjr5+t7dzl/
/X7xTHCWmyg+mzzi+RRjAK+0ZySvQtllRmc+rPeMZLkMReAU+77VOsvioqJmAEh0nQxMLVhfQ+c0
FJVJBgIDohCHviiC3rZ9ZT/L4yKkrrCLtJGwqbodOUPb3lTR6kVp7wv2kBnmi9sLSFEDLI0AQOfh
I4pB1uM0ATXeCK5qxacnJIA/Gg5gnoLYI4IT21VFFBzAGm2iXsjDSU6jBEedwzJJVtjUHwcRWDy7
Lfxi8FrA9Ct4tBD2s03dpCNU4Hh3ioLYID/qDFfhsIBrSha27O8tA5EBGMF0JAMu4Nr0POr7vIS3
kcFHU65OuYqASXYd2lYEZ4VWIIfYrYLAqrwlQTk4VWj6aufabnxEp6qLCWnoXRUkT83BfhQla/d0
byucM0pJoeddaaD02QGj3oslC1HQkE5O2c1jcF3/9mzHRhTfUyabg74mK6GeWlnuqv/d94qrZo2j
06NmrgLbzu7ohXqcz42f7dGjWJPLVC281vgeR8QhaeMQ+37S2/D6qnYVBGj/ACjGKxr4VL/q4WAM
a5XruLxLdheZrZPBRl2XsGuPAHb3UwRvj4quVc26ZJE3QOsZNEqKnMD4g7g6kJRyV8Qsv6sTG3mc
PbIHAHB1C9LAWXMXE9Vden9KieCAdhPqDIcHsCS4wSZfdE+RkpoaHRc4+qicZB+dVn7KqPBaf/QB
+gKWLuWgP17fyv3DOstkv2+MxqSygRQFD/iu7m6inN7rqyZoWxCJ4PUhafKmHpHB0UAtEYF1e/x0
fQ37p3NeA6cNUz+nhYxSjjflFmr7vZMV3Ys0t4L5auH5cFrQS9UMINAWBhw8P+OR+utN4ZL7LjAc
ljOsHmJPxFAjWhpnCce2K3NkCxBdx0moxtqn2szCmohqOSIxnM2T7ShNrXLJvX4kTp5kQbMmXimJ
aFN2xajAmwLKD8Ml4zaQFnY6ynObA4D6Nm9OKvnQ1YKCzW4Eq21kcDs29VZkZQlk9J76BpbUg+Fp
TvEhdqkHMl/Ra2NXtzfSuI1b4mnRF0BiAiBdOTE25MjrT9ZtfBx9Bv8aueqH67q+a8WBNK+BbQwI
pnxXfItkNrEtKfEIen+UJnKj7oVqb3UvwkzcPauNIBY6bQyDnmiLWucYPkYGMciKxikHRHxC4h52
5BdeaSOGe7vGTZsMslXAkisfmjwEXXpg47UInougrH4bPR8hM2zrz83jjR1ddWLXBvVi1L7G8TFb
j7r5ZBq1M2eqyJqzv/xyZaD+NEDXBW5OTjX0FmuzbQ2WFTTZBtCR5ibsED+7wGpFZigf70yBbuwq
IyoZ/5XIF2/0rNOn1cBe6n2i3NNiBXG1oiuH6xq4m9vTdNRMAPEO1laDu2HGWEnTmKbUs4BhWBzm
Q4Ru7sWLXQyceKrjCcTtavxGHLePWlZnZZKi2b736L3m5uz9gW7uAqWiFR1c1WfpOAnzbLtbeRbK
ZxHWrkcDcIRkIrL0U5Q4s6oL9GP3fm0kcImDJpMkhRoUiYO4vmkM60hI4+OlGgi2j93TCzXcyOHu
cb7oOiC+TaaGxmkFAkN0XB5nF325QfZRlJ7c3Ta07ugGAe84MtW/Go0ZrXxAK4eHNNYwmW9TaKBg
OXv5FtZ68l8J/MFYSy41wIRhL1HGIZme4pB1B8kHUYvxviMBmJWClxrsBv++NqUegEBTh1n40+gx
XiR0DSKZBWJdRlGkiNp/d/VhI44LYvJKTvQKIHyeaR5W9UEbQtsQlJJ3b9JGBOd+AZaBq9RDhCaH
xeLlwQDQESQPBWckWglnH1bbLrslR8wik8/T+Bx3E/rOBUsRyeAUTVFmFWSB8E7xoPpgrPEAyui1
ZSwwPoId4+kZysIAHw+b2GrrwevL1aUoOkVl55q9Logu91cErGBYVBv0h5wjLIk6Np20ohG7rE7R
Alc42w+rKao9ss2/MAfmWQy7wRu33uYtbRcFjfqpTk5tN9xHdv5FSqXbNYn8pc5e7U4SJHN2Z3G0
jUy29I1MIMLqdIkwDqyEhj+dkkcN9htogZ8X1SEhCMyd9SPa6SvBu2P/lbiRy12prCimQac4PVb0
UtzikAGLPU0x4LcgHZ96xbfrxmk3lgEBrCwz5K0LahKaNFYZLTJmT/XJJdN9Uj6u+oLuQsS7L9dF
7a9tI4sz6+uQgZtEwsu6RbY/gVccb+I7sFSzfGN2J9zKXe3ciOO1My+lbiWA1MGsabC4DBICHTUo
56Vu58GU+JInGpcUieQ0FUPk6AmO0V/fGF5P73R6kKTv13dx111tVsUpptLGuSxpaCXr6wNRHnpV
VEfbdyIbCbwKDmTJphojprXt1Mc6iI7loX0FU2zYPVAh0N/+TduI4yy8FMtF0YxoAMxu7ReGmpCe
9Pvo2J+075GjOMvB8PO7QWDvRbvI2Xs7bU0paQAo0BX3GbmTc4FlVHZt1mZVvLGPlVjTwOjhrd8Z
L9R60J+1F/SGP6xe+4JC9qtaAxYidsFN+8XCMKOTg45A9jLAuuMB5gjn0nZjEFBw4d0HDIcLXqDY
VADdaKBNj6FEly9otD1OxzQQM2LtX4Gfgnj3gxgx1eYZV0Cr/1LnW3P4KEmiuGP/9M4yuDi0N8tm
WEx0dDfzoYqfW/Fck2C73u/Ixvx3dI3kfkkZvkHvt5odTgs9Dkvq4qHudxR4u2l2mhrrg7VG/vUL
zjTjwtudT+rdim5EZ+ZKslqD5szLK1VuIuu+aXwTUCKx5szxQzYersvbfxttBHJGS19KYKSuuO/5
kdXOpPv444ixO7z5WgftvyftuRS1fIuUhDNic2Oj9muiDdfOZAxyuwqCOnsNry9sNxDarIuzY7Ne
qubA+v6n9q8ReXAyKk68mm9WWggSkv9gw84KydmwfpVVIL1i6G78PvksUsiC/psBRhMDNqx18Hj3
LF9UifwHQ32WyhkxadEqLSK40+kP5t5KUH6sKFq/KEHl5R//zLeZOhBgwBh4wUexIoaY+xJn1i83
ivqy2KFlf75+Yrv9hhqyyP+Twa2o0jvMuFQRpsWGZ1m+sSUQSL2m5CsuvFvUGPab3FbtvOtS90Og
s1DOVMeLiWragPASPQD3hRx50RiH89CGOp2f0kmEgSEQZzHTs7nfUxJ10xIjwgM8iz2zdMd8qIH6
oUpfkIIMrq9t31L+XBtPhqiRfCBNhGp1Nx+7PFDNP3nTnA/M4kI6017HyGSTkmkcDNXHXHZl4TQ+
s+aXBvG8Bi6OS8yZJhpUD89ndrkSlwUHMnRc3KokOhvOFI4GvIqMGSvw1OefrYYedCNz5xSc4D1I
L+ruT04HVIqyCS5F84JupR3bXItsArPRn4rs0YoFp7N7+pvvcxYQlFu1bcx2CjqXwimU3relRrCE
XUu+EcFZPj1eDUkp8T7Xp5ds+ZR1qtMI56vY33mhARshnFkAr96a2TN7pLRPlfGqzbXT1z/MshRY
AtF+cZZA73SgQFH20CwTF4Orp8Senq9fyP2CzHktPJRVYYMXyshx/RPVzVzpML+pAXHik46GiCcS
ysH6SQxZJ1iYzgVMSzyUpZxBr0lcOun81grbNXcv6WZZnCFQ8BxHWRiZJ+lm8Bn3sPHIqAlgGISP
rN0AaSOKswdNrVNqrADRUqUkP1SLN6VafDOOdhIoHfoIutZ22kR/JXaXC2KzfW0H/hl4stGxwMdm
ctOPa5wjNks0xemsWzU2HFv6cV1F9g/rLIT9vnEQdLGGtrTg1tsUQMWPffn1+vf/QQXPAvjoKxmm
dS6RJVYi3/w+ow0nIAcaKi8ErGhP+XPzUIai1/j+FT7LZL9vFjUXFvjlWor5u2YO4lxxpWz+MU30
RHNR3LcfRTCYuv+eEmeTBgy4r72BmUWpeVsM2UmMW7QBdbXu1vR1VoJRG51K+/JHu4qyiW1jYk3j
Xa2ORJg9Mew/WQtmTw9A/3SYHtFK+QX/H1mOoyG48del7ivkWSh37dp8LMcxwjt2NA7ScpMMnVNl
oomofYU8C+EunFWbemmMGFBKsIbsviieri9i7/tsJg9M9xaGZ3VO4bM2bhsrx/fzAfOfT5P8B25w
+31O31UilRSQASgjVH/n3f00icL/PeO3FcAp96JMtJ0GpDA0CWCqdQ6qD0VO3TYaPK2j7pRXxz5b
T5E+PEuz6shyL3jD7amBDhZqnVh436M1+NfbJS3jOg5oX/fMGK17SX1r5dIhpaIM3v5BncVwfrjS
YiLpEYA3iPpRAz6dkBqJqSvv6Lfr4BwwXC7muEa8MaaTFdLDClZIRosEHBH3zzIVG2F8J1M6FACS
WMbSq9Cr1YDSpH6w+si5rtuCk+E7mEgDqzdTDBOu5vfaUtw8+TAQ0Vya4Fx4ZOJuKmtLXfHS1dZD
nhAHUwyCZbCTvXIwCmcCUtDFNhhLQ1JC+UtK/JE+ac1bAmq97HmMRQUz0Z5x9qBu0ZqtFHCAyQSW
4vYlioFiL/Kyu2/27fFzVoFmSxQNbNPAnIYhLTYJUb8OGQYhwKjk/xdm46UVLW731b6VyxmLqG6G
Notgjf6DEZv6krs+s+FSNgs8C6ard3PuUGMDT0cZvKC8bY1UYqWDhVWqDyyXmzxEweoOAaPvA3KT
sOlsVxM34rhNjdEwr6gVeksk5CLGT/YkcBV7YcR2OdzmzbKEoaDOhqFr7wr1ZaKjk1XPighzdH8Z
INSzTcxfXDCSDGAYbksF6k6VE6lOhqjCLfo+57ZHzAZGxhwhc2Mon6Os+zjFi3fd8Ozv1HkJ3I2t
4ilTrR61OUbRPh0HKZysb6jbCwyDaCXs901cV8dTHNkS7mrTg2VziIKK5ALnthuvwrNptg4GNu2C
VCVOLMAPo+YHsH9n8MejcmIxK7IZzwPxcF1vMz8BFLFgA0VieaiNGAnXOVlZbBX0GFBRXA3MsuXN
nCAz+p9Gqekkfbh+avvb+XOpPKGXnJdds1SYdI+79U5S1tuUZoLt3LWu5920Od3rmlkiBcsaAr6o
WN7ocBKS5olEcLrXROtMlwUmDtVux1je1Lpyh0KEZrWv4ee94lQPeQcUSkssBK8Iewwy8rXTbvVa
ENeL1sJZNIBt1ABHhCmwSv2kgtmyqadjTApB4Vd08JxhU+dkquPWQH1G8vvmJZo+XVesvczW5g7x
o+OLnJp5oeJIKNGDpgtG/a6svlMNsZyI02f3XBRQPxJG6SPzHZNdl1hUjmB5Fjv9npnV5GagKHMN
eS1uzLURRfe7B7QRxwWl+VRovZrbiBkTjL92iie1ha9GnX99A0ViuNC0H7Riqos59Zq1dOQ0d5Q4
rIlACwRCeHAXklXDWOp4SORjWLcvhfyYRz+ur2NX0RQdzLSmrDLOuF8NNgbZkmWJUaowiukLQbBo
5vOfOOmNCE6X5XpR5MwARA34zO71STtiIB5jz73fSc3X66vZ37DzariHTzQjb28mCsYIldtGRxPD
WynCIN5NJ2Bw5OeOcQo2yfFMAWGHq9NbXpKB13bpZ8fIpsdeax6qyQ6NQnnK59KXyyy4vr79aHEj
nFM7vY6tKjNgfrLb/yDHmM/V996HzztFrvwntu4sjG/GTJIOzOYrojc6ftWW0G6/RYvgLS44MB7a
s5RNHTO60PCKvtZS5fRxYItQuPcShJsDUzkPp2cxK1bBItjjDdolnBXNuTXKOwXaaKwPdfplkL3r
x7Rv8n6qiMo5vBWs1UNFsXH62ridrhxjmnqgyYItEhEXihbHeb1OGeWlbiFKC+NDceoP9JgAVaIT
RAm7fCMM1gfngSY7nW8FJoldaAUL7MCU7awMw+J9sMPvfd0fvPqZNSNl7vqXKFG4O0i1EcwrYdrQ
XM5tFnbhefIpCjGy4EQfMC5uHHsHTKeH7gjZAZtOFueWd9VTtQlDkMQoEO8mjVImfcqKc139t0Jv
Fv0vW0gSwtTv4i0Nw4s8Cib4QG76qwXW56ygkmSyByCG/o/EWb/p97Nrh8OD/dkQNLLtLmgjjLPF
ijUgfGHsSGvxMZ7je3POHf332TTRbKpvpHBmuKCK3FULawSsVNnp5C+1DhCjPgHJdPu3kUXh9eu2
O0e6lceZ5Kw2KtWIECZrIQkkZwAhM5rybtuwDEUZVvapa6fFGWCS07iyMhgTSg+d9pJKkyPHibNY
eWBYTlS1ggfVrik5byXfLNx3mYWnIbYShYaXxgzWNtSKLlTSQuBaBJphsqTm5uXWVZVVYMAOjWTq
EM6l7TRRfJCmSrCe3Xhjsx7OGEeE5lKsYf+i4rUD60nfiiYk9h9qGxGc9V1oh2TOjLRkdkT3IpLv
9SNDTq8P0QCDkR/mu+nG8AUquBtQa7ASKp6kjCr11+1bVbXPEia0BUPq6ml+cV9jjjp1Z8wVgMEo
7DH9ZmO2QCB31/5v5HL237JtifQJCinzdzZCXfjxDfXnGwX98aOfusDdPxIfc4yvaIoS3YV93Tyv
mbNc8qCmSdaCOGwo6gA44K5Wg6tb+6SrpeCG72vNWRJntkpMiUeTjt1de19Gc1AEW3J9I/fV/yyB
M1lJicdW2skYQa/R2ihVfimNN1baChJwIjXhLFU7Rpo2TLhlxvpgqI9F/bXPGlfqPi4DEVxo0Z5x
lqoexqIjFUSNdrgapQP25H+3ZzwwQUWjRjUoIuBFH52hyJ0qlx0biF3Xj0awZzw8gTHXxE4q+KxF
e9PGuwJ4K/3opJIXaaIB433r/lMLeGwaTMINZsGq8aPyia4fB/U11YHeWx8mOUfdRvAw2s/GarZG
bBSA8I+zuRIqDkXaon48uerbelsGiRfd1ouz+iXurO2l367v5L6Sn+Upvxop2uVtD5ZWULUWoPSZ
bzD57Cfj5+tC9vXuLISzhIuUaTMATBD8FoFlP09oHrwuYNfs6CgM6hrK7io/oWNJsRXHQwaTtyTA
fK8cHezAWf44DaIxkP2iwFkU732zpKr7NEcBirzYg/MOr3tjfYBUdwowMzs4DJkGUFCRe32Juwe1
kcspBqwEyUk645lH7ofkcQEvYy+oUopEcLqASsd/e9MnvbqLIulVX9WADr+Nwm6CFxFgLBYGCtBm
zKu4WTdpO9um6tpaHYJr2RnB0JquIhtxeZU4OdxyrMpU9BSJelcJ7YcRKG4MukgZnNFnk1VA7nz9
zRPi5HFabq59m1cL5HUkfeiKCmgHw+Ma9cfrYi7cOyeGc++0XCMtQ6O2y553XUhDNrzVhqLn3YUy
cGLY75vgTxpkdUlydkpkfZDz2NPU6DXuB4FLuri5nBj2+0YMcmaqRRusZs2+mJLmGM1bYQdaKXJM
F2ack8M5cylq0IELqBQXhJ2uQX+QRHe65HsuI9cJIxEXb9dP6cLkcfI4r541mNBpIqxrGL7W8odY
EZgD0fc5Vz5FUYo6O9aTW0eqvsSlYDxBdHv4Lv2+oz1qQ1iAHKb36aEJ03AKomD0MYLgx4GQclZw
QO8Puo0izJE1pj1ok93uZH1pj4ha/TRcD9Stvi/f29hZQ9xbF7iid6UUXj8r4Vo5S1FULZXAB6S6
5KWsHAJKv+gooX70Y0AyIXnKQuPjdYmCO/z+B20Wm1aJMSkmBCoAaEdLS9gFzVETp2iYyfnlafqr
Fr439m/k5ChSmoSZwD6YfqCLEIP8jWd/YUh+OERPNF26r5RoqEeLiWorBnfJSDvSyKCq6hqAYO7r
F7X/dn3fRAL4W0VXFHtaCFD0PqDlVyMZvOsS9s3eeQncvWqadZIBlQkJcmiNwNZ70FpBCv8yXfx+
Kj9l8CHEqJLMWpkMzODeDuF4qP3smc31DId/tRj+AS81+rqYHQSl3Tc7f1IS1CVEoIeCIzG5u1Mj
rJNVduaIHU7gODh1FvGvL+Myxc1tGOdZqdRn6f+Rdl09cuPc8hcJUKLCq2J3T/fk6BfBUTln/fpb
nL27LXPk5mcbWGAfDPQZUofFwxOqhgQ2qLIxFc1Vb9VHqkatgANT40X8H8ddGHN0yatTQ/ShjOQa
5oyTGNn6V2gp25GnY0zWqY//9EXwSsnb1+DZJZjb1oDOVC+mKhhm+wrG0n62JmEZfRK0BJx/2sBJ
+r03/HxEhrNB5t6NEmUSRxFrpAJ25X1rU0bB4RA5XyHq4lOmjxlK34VN9pkvYjL8t2fqmT1moCJX
gmhSG6LYdUQ+lwIE9DCLfNltNj2TIGRG7zwQiY0z07ZvcqldYKK6MvI3Ib+//PubIL76fcbzFWGY
BURjil2UxGoa4swh/JGUT0teOGqyWENRu6JecZbFM8scBi1LgqSiZvEQsdRpFwqdrdTunJZWPByS
6i7qfztDRz/WaqXMgejSKBHbHiYT5VhM96TjpEA2vZ8YyHVDKAA0NwzoquDjbooRvx8n30uhtdTw
WtOdRuQRAm0j79kQi7xjpfYtSAfxyY6UdHu5Kq50n/Jakv1l39j2vf9WxCJvMzdGNJTg1OoN6SpS
+5u44I2GbAZMq7Uw7jfOEt7RItYC5QhnEEw/kc3KUvvZrol202XGbkpT7/KyPiZS3z3hvC7G+WIQ
b0xRAKPzoX+mec3pKO0Mp31TH3onfstcc89TMOdtJeN8AzEKqG5jK1NZeZnm6kTGjlNy/FgtoMvS
ZJR0MLgGlgIGjVJS12asjoqNCXePwr3xpp/+4Us0Hy9v4aavr0wxIcw4gLc/1mGKGL45fZsTT1Sc
mmdlM4zRaM3FMBQJPLY/X2FJWFQA1kmxI8ETTbuPnlSFE1xs4hDkStAfCNUSlaV2QAJ6zLtSVuxQ
ekz0r4txKk176lS8eDI3LvdNllt/snVni4wnRJKZgCMKd1YmaZhR2atN5IztPp+//IEdyEopIB0y
VKIz3qDncSEFIlYmNMRSy3soHFlzt895I+CbO2hQ5ludyBD5Zeb8Wm1KsxLpLKBRvEvB+TJ6mpcc
eIpQ9M/9cNWvzDCZo0jvm9kU8LIK9AGEV1rxphLxFhcm9I0GSFHoMy+42PS+lUUWmpQM9efIxHFK
wMLnFFWq5XZSj+Qtn1RobkwYB7srzQg6WAgeX8q4VIEkRhEtVmvKrY6uMAKKRVXLkXgH1/Vot5mY
XC+FbqR2JaqosMl6X1RuiknJ6zHuXmM1anJrjgz9R6y0RmUFk7F8MZIi5PjG5maiZwlJRnDOiIQ5
vlOAjqapxTcbkmOsXM3G8yiF6JDZDelkX3bDTYBfmWJuxUkLpgzNHQhDq8gi7Y8J491LOVmjJDmt
uo+AwpcNbvrj2SDbWxSaCUpxCQxKNaktsFQ8dHr5ZI54+bezi9jerbpkPy0T50H03kf/wUNXhhkP
HWQiiEsd0Odwd9Rs0E27tDzX7AYwICxu985tQokeljew3bmXV/2xnYCC/8o6461J1EN/ssGy4x/d
UR4dsJY2e81Ge8FVCN2H8mh+GjKreJZsIbNSj9c9tHW/yeAbk9FHYUpEZlCtgx/XwxCqdp6Gnqij
eNz2HPrArfO4NsHcBrImFwAhmOij7m1R1Jc6wmhXpvt/sJOQQJc1RHGyaRiMx+pFEMsK9O/sCvk8
b3HEO+1QYeZ8sMJ9/jqhK9a4aT7LeOmG6Ay5bHxzjWfbbC+uUcqiPsx4UKSS4Sux8DmUx8OktS+/
b0ZaQRsbAHXjJDQynGWM7bz4XE37pt9fNrH93F3ZYDwiL6DPpcywIeyKvQoa2GrXOiOo6ND0y923
7eTXyhrjHD14HtW0B1hXr/nz5Mhui4yEUUCPOnjt7OjAY53lLo95empN2YgloZk+t3+uwGUp+WhX
c2SLpqR4bsG1RgF99ZgfBNyVmYrNbN06syASgjIAOWWfRYcKB/DAZMsLJRBYqtC1gmyAwbhHoUZK
A5Y3eCEG+rSjTFyTpx20hRdrE4x3iIKWKAmmeWyhiuDs1pTzqG8+1rgoIq5WwbiELBWxXgpYxeDR
Qd3pqgEbYrhX9/Q7FSDbWR50hze4wVsX4xazEcgLSHfgh+U4uPqipQ+dQH67i/pnsGenXaQxCWQ1
xu6J6rQHB6LbCykHBjd94HyfEGb3YmEyQFCJA9UrBy2+jsK7QHziQAT1ows3JmE2S5L7ftFKLAOy
YneBP57M69qpnik9UGUH17xTRA/JJXPMIeqHOk1A+Y1iUJpHlqYPXpUvmm0I5CD1xr048yhot/Zw
dZOwUw79hAJ5HwHNY8wH5OE+7kZrUTlxKs8Ic/GLZo9W9xZG0N6kJ3chriz1d0uqcLf1Ohg8GMVR
bc0JJ2nOGs8I+kMfLxbEYB8u+wNvJQwmJJKiR3qBszOHp3g+lM1dU3qXTWy+kddLoX/DGkg7UyVz
j92K9lSJJfEE05lvZk9x553MKwtu3kpra4yDj6PSysEAa3TOU/fCw2ApJ5ry/YcKnasFQUNM1sPX
9lgPn3PE2gk+lHgwDjnapUrBGjEIp0Ayt/5txmjGK5hHxKDIrTlG+FyK0lpB8FxIj0POce7Ni2+9
IiYYC9tSC4oIK9I+QZgGKpWBo9yL34i/uI0/8xBiC73P1kxWN69c8rSR6VlairfavK95be6XPfxD
00CYtgJpaup9Un09hBHUKevbSijcy16+9QRaL4OBhEWLatqPhbdymVhF/TKoX8FLbM/J0xI/m8F1
13PqrLx9YwBCGkdM+pX4SnHzTIpvAVfFaeumWK+IgQYBsUJa5tg42ktMXzVUwUW3NWikNX7g8qK7
7fUghWsSCW8aVkp7iIp6kUBWbUvVaYBe2Pxy+QPxfp9ZTqUIc9KPODpidoiqBzF7vfz7m8UfGSR4
/y6AgblArQTImWABxBpK9PdAsf1djTd/HX5MbuZGbsxVBtl27rNNBuwSdE6RigYlsAleiPaz6k47
017s5jm77+zKDh1edyrPJIN3TTuiB2fAPubF9zJJod7+FMzcSWb6Kx9R9bwwBui6sSF628JKf9Aa
yziYXxUndqn4OZXqOMC6U+9FR9zx4vCPOqzvEHu2zKCfMmZVNtD+C+UmvpYcqKE7eNd8McEGa9XO
4OaPiNEd8YoU9vR22YU2a2srF2KrDKIYlNH7qqvX2ZZtJDQs8759Dg7o5kMZUbMkG3zwfuaKL/2R
Vh940dMvbs//Vs+WH5ayhVIyTR3NdxnUHg/oPYbYjPiQPIve/2Rw+/o8G2Rws1Gkf3ufzOgEFfV9
vKiOpuR7ssg3ktHZJWm+kxEVA7G9kwTeq5y7YAZGNWmUoXsLR0sQnDS3LVoqAq/6QVP4aBjhSke9
z8BdcGydgSGhjsyshQ4wCgaqrx1azL60VneMrzJcs6if3lYuLRT3jrVcL4fJhVjzPmgtiTdc/Yuo
7LzxDFxVZi/j4YSFEww+Lw5GRXbBUfcVtCDyalocyNAZlCrkEYw8kI+1leCgTb7Y7Izav3x06E9c
2tYPqCS1ZgHZARQCX4hh5f1jqxw1XgMGbyEMKim1mEVVByuReaNlO1X70v72uNfP8KMz8CPNJYh2
OvjHnMhXcSiMNuRibpel/rqIPE2L7ZjlPxdg6QJJaah6Qr8LZeeUdqY7/k8KWdvfRpeQ26Pa0h/G
QiMxE/sQgUSCNpI5fiyMr4LZQwKVUwzevuHPdhg3A3G9FMvUzqKEVmW+6OPuspP9IjI+W2C8DDJR
WoQhWppurpBfm3ZfG9f0G7ycC5vXtstbDeNr0TArGnQ5UOPpYCmR3Cp1Ly9n25vPq2FcrSBdpXQg
aEXIel2kqFT1hzjkXGmcb89O3IGMUs+1DjZyKF82xm6YOkcXrmeenc3ME8iJ/nUydvhTGvRCCVJ8
mjB3u1ftIJ4SJ7Ulvxwt84kyOk5uiKkZXg7+F+HC2S5zf7W5Ls0jzTdEsaVVlAn8mDm5P9+aqTXd
h/t6L1si8taJG1wrf5QjONtm7q5AkfswhAaTPZZfiXCVy99jmeMjv4hqzzaY+6pI9EDrS3xA2jQM
Ko4nAXNAolc7vUNfuO2ORyuzDUpng9RrV9mCWsvafCrg94pUuIipnX6Rj0vYXhnj4quS7uZdDz4l
7fPlw7DZoLB2IAY95mxu9SSC3RrPnepWLy0qq2JeB56ApO941HaRO/HIirfD3PNiGUAxKiEOzQVG
kU1yzGywlmJHeS6JIFk54cAXzxiDKIvQygKIGoBeWfLWCEVohXPpDBiHHePkNl3Ml8tbysEXhcGX
WYrkPo1xNNostObWykYB2sycChXv4LODQ4UiBF09YAtlFNtsebZEV7Lig3Ddfi0+N5h/oRoASNj/
JT6zk0RC24y0GwPoCRL2ObVG8O1e3j/ODcAOEIWyFGdoJKD79xyppWUMPAvb0a8MHg28rDFYYTKH
TRRMZcppE332Oka2iprbtCNon44Mm8b7UJZ0/mBNK4PMKevipgD/M76WkYH6yDcNXkMOxdsPgeDK
AHOiZjFLlRk8BHbn0KyFZKWnzuq995Ycj0eTvenhK2PMicpqoe8aA8ZGsF0O3tAepWF/ecN4JphD
pIDOSzFo8nQxMQypxzbppZtZW9y/MEMwPvYz6iISjOKeNrIrA0KZaZeai50Lb5eNbDr0v9sFI0y1
Xsdg85R3FGI7QBzq4hIH4XgGmMt4LAeSLDSHZHZ4OXdXtVjYl5dw8XNgCcyVK+ZhNc4029sCzML4
ru4RCnJZ6qjf/NKJYYWuc3UHdsOcBxJN/iMH16GzpXaVen4USOs2fWBXY3JYEpVzMnkro/++timA
Mz+U4GgxeAMCDwI1lsZLlr+3JFxaGHP8SViPUULrg+Id+RocQNHqm0+tI97A2w6lHx5pVaDyo1MP
5XiK2uUu9HhJjs17cOWGDESAAwJEWCP+iFQ8hQjbWvnBzCKr6bwkkjm7uh0frowxEJErIGSuO2yr
fDe6dBpGsMfb8JTeCa580zsiaIwxTS08jjseuTnvgzLIMemm0bQmltnlsZ+AVQpqWvs+4ZUkth9F
5xWy8z5Sj6FxccappqSDNEtn3iunDnqPqWfc/zYpPH0er4wxEKK0c6/HNMlaUsG9/l6LBLfSOYec
AyPvK14dBTJO+oj0Ot4S85MWPRXi61+ByPutvPp9uYWQWqRhEeHyKR/dVvoO2W1O8HD5ageDLIMh
hYrRO5MmEvrILmIruoVKuT3t5MepsYrPC7RzeYN/m2+91bdhEESc0MDT0NdxOd+IwXcxg+sZxyLo
OJ+HZ4cBEbmKG62mFb6yLf0leRqWzA4awal4732eHzBAoehGokT0OslyDAYPuRXxOvU4Z/QdPVae
ACazqetzeFqEojiqHpBZdGSNQ73EuU3e29hWRgRJFcKSYL+yMvIGGXy36egN+kHHgEbkGzNvmIuH
CCz7bT4kWpXTAmLrtj/oqCkdHisgFoisPZ9XZ/uJevY7lgd3CJK5EmgURl9uVJkwuDWvadAX7Ur0
6phO+uXy+eVaZOIMsR5TfUQJyw6e0GeFIDP81KE4MH+dIEydeoEtcBodOZ7IcuSqaOqaFrqjDXGL
HkwnWcbBC44nss2E4zCMAQQ4kXckr41+SqQ78tt8QT9jN5sHbAOymBgDQLQcy1Y53LXFjZJyNorr
eww4iJHRhj2dPm5dypQOZ0A3qHpDOdJNR+IkYDhIJDMAEeamLEkJjCXgt0ETex+DEb5KwADPedbw
vj8TRSyCVqbSgq1LYlx512PH2TZOSMQycqVG/f8l/wbhfyhca1JkCbU9RDcLTwiD42hsRnAEL648
NoC8xfwcTYVFJmvhjS/yDiibDUxTcWrHCfsl3SiCF/igV/ViX9KhhgaN3ASqSQWXL59347LccGWJ
CdOQxiaUOYr2uSRfWk9FzU5xY89wedwYnG/GsgRJVTCHuDaQIE5AGiuWntw1zlRmXhnUV1LPE+T8
xZ6CeAHPc8iVa0xAEY5zFcu0gT2eLQiyvvfn6veqBam52JpcWh3kZQu2z9fZJBNRyEMcqKhS4OZS
n/Xxu7E0lj6eCt483mYjtyyf7TCgUcfSHIoLzrEGCWfJKd0eoTqSnbZg6yimy156xFij0/mRy3uM
cLeVwZARJMdyRCuu2knFYBmGy5KHDp2t0X36iFeD9QdKku84fF4tAyZdWc8amsvwuoSMOem/GVNs
xchgcS5J+r74+NY7m2HeH3pLMG2jY1Olm0S2ZFuiQ190eU7qizfJZxOEVpQQHaoWV7y0/DbI/Geb
LaTnhbhgTJ7eAumDiTKA+dKN7uX1bUPy2QTzEonMEGN00FKx82Syqqm3RIWXkqY/cWEH2QnpYIn1
Yu5ggnZ3dPsaDSWdRXwDpB28mG17NToalFSq8cDmaiedQDAKsw52KxqOQNBvr3OHsWlu5ONy/rPB
ZmqlbGnakNoQKXfBNcok/0im3soYjggdXjPytg+czTEfaFLnqRpLAf4XPynqLiowc8NLPvOWxASC
pOjRcDbQbXOrvezGboklSXeaJfiN319xuS44n0mlf88qlBezOO+yAvMuxlPv0p2EycgrArtrLBmp
k8YeIcbsXPb099v/0oejf9XKapGTPg1jTIHMBzBX2bP9ybRmC0Q40VG3dIsOGuiuhPZAOgqOwJsO
hGP+RnYeYm6f/C9u2fNnZe6Eca6LoDawdsrIV3nDTsWMSA3ezsqmWq6ctf8if3M2x1wN6DhB3DXB
XO2CIt5wW1eubRXdcIJb7GIfVJuzo+1GB81W3L4J3tdmrgYyyw0ZTXztRvcBYUvw/fKH3URoTKRh
YhHaLiLLSBpFlV6m9NqDijG69SkhkOSi78W/bGY7Jl/ZYS6cQg5GOaVZP9qSK8Nbml3nUiqRFM9B
Xj8p1xpz79RTn6kJbR2TP0kZahoghDkYjpGCgYZWNHiaqpsf6b/FQXDv58OB6H8KFtrhjle2DdVy
SxM4+Y7t0uTKBINkShiZYjJhRdONdkcDFGil7LQCUNPGln6gT87ktHDeNpvwuTLKQFugGf8/Y5pn
qQMZC1frBUeVeLcCb/sYRCO6UZN0wPb19ZU+f5JTTpvs9gFerYP+ASvwaotlwMAqNq9xemQHQIPm
mW7lJV6zmxB/oCnAjtzSC+7r3WW3562MASq50aIRZNFIUwkvrfSjCTmXD+/3WWQS5VYRaXSgRbuh
+jp3HHTgOQCDPuBjzIie4u9PFNnqDN3OtW/m/Hp5k3hGGGiIxtjQwbeLXDy5Wtp9qaXWrO4v2+Bt
FAMIGEEfgwTT7qijHqTuqU8eL/8+B3EwNP+zi+XQg0veR3vRrOoTNP0GDnEXcLX+L3VnrjUGDYwl
Q9GWzgDMvoaeDDqWVuyIT5NrIbfKvX3dno/P+1+zOj5pqPUVoWiaHYnTOQ2EfpBx38X0yZehV/CP
2otX9hg8KGPBUDGtjVcmGPHFvEE/j/nUNQ0HFjZflisz1GdWy4LABOngezATqiG0r/Wnvu+dvk7s
0Ww5yRXuHjJIkFcQZRIbOHnrUtrHxEtt4ZkOtRZIDKjX7d8Bw3vHxGptY66kSUw/mRDGe7WXjnnS
cLBt+8W82j8GHEJFnWOUSQA+aHPyRPAkml7pN7vcz14EN3tRHzRL9TrfuBZf1PvL542DGWzSPB7A
XhFTYJVm87mKB0hmGKpVmM1f7iODG2kQ9XFXw04T3KCdcOIpcnBwiU2Ti0IQImZAaGnoqdcK065T
Vc4SeK7H5sYVMUDwSkMvMFL9iJCpFu7p6FVlgbP19D9E57w1MVFDPFTqEIEAAa5OBZVb+to/pbZq
mWDLAS2Ub3Iyo9v5k7MnsqnxuUUIO9K5DtVXvNYuHqIbEzoCEzILsiW/BNc89+MtkYEOSGKqJSjs
8PiaytofaqW0zDwO3b9ycjZZvphkEnR6aY3i3lT9TtxPA+8QUyz98K5bbR0TQcy9WoOADSvpwI6m
OMUNiM2vdPSeyzi5dcfl+P6FN6oAVwW8yJB++Bl10c6EHCl9TA2e/go+tmk33SmH5D0hK3AnVX5x
U57NMevLu1AmM+UvAeXfZ3pTdjuUaWLUod4VJjjPHBqqfNzNszUGEtW0EA2Cu9kOZTxI8R/Cpiy7
zrr7PL2PeeNS2xfY2RoTODWYqJximjYkgWnLxZde0v1ctpP882U/3Pb2sx0GBAP0t4oqHfLvkw59
rEaOSYy24Gk8c6yw+TrRRL1Qord+HhWenOe7Jo45ryieCSZsAmFNJkP/DRuGLPJUXBstJ8zkuRub
rhvCUOgnERaM0+LpXu2n9uJjouLd27hJGYqkF9yNZVFCHSWrKrqekQwnE+2VI3S+h32JNE2hpMhI
Bl+UqLyV5MpblMGLk/SxqgQrR/v1XfDdKGu7q5EuIok9D3gADcZLG03eZefhHXh22mUesnhREvyR
eLn6oCq6Q6x61eDtT6PV+Yq3KdQZL+0Jgy8kyIdOBNG3HUQv7WJ34mgFuWtMB0V70zvZXjrn8gJ5
BhmEiZNsICFNpQOhkUEx3calUQ+vs4IDLSyvVKzkWj7Ry0AY/K6VrDJ8WIav9YD4EaN3nfRHDNiy
8t+p1xl0WWohSAM0hyLbp/mqTXM23VVsCye8Bq3qxJMm3I7ozuYYkFkKdCXoaAy1a3FfqacQ3UPc
PAAHMNlhF10ZhNHMYaOvbM0dD/JBBldQ4PSjRZWAlVN9pOzevCwAzywDO32XBEXTwGxpQPBV9oSU
WMWUQ3aAM7bNM8REXqoSVYtEL4Ssmb4b+bOuaEcxS0AKVPylJeaJZqD3RmjooVbRDz+GdpTNVp8d
uXS3HK8wKKKv3jFxqcR6SlnO5KazhOVJQyGfx0XHuRUMFjGmQp9UWtSUheB6Us0T4gXOxcNbBoMR
c9gYrZZiu5bwcxk/zHNjyTO33YtzHRhM9AFenDrsIljpnPkHpH12xVW8lyhd8+FPW27O+GAw+JDl
fREFNNYpXpPSqvYgIvRVR7hWv9WvUgN2XUyGcBO7NI1yAd1Zkii1liZjrqjfIV3dI10d7lFmsWeL
92DnHCWWESonQ5FARRdfrNkR8lmUYyupn+Vc+jvPYLlKFFksQV2DBZl4RffZAYAOMmTOE5B++Au7
xmqygrZGGeeUloxCpPHAbwd9SU29j01P586U0pN/yRaDDEsw4dVCc+HkJvBBg/5Acouc/mEMwDTt
SeUgEedomQxCTNCCbCXqEWKNQfTi1CVQa6w/Xb7jeUEMOyQxDVoa1bQLoXmlonHg+NhB9S/4BkJ0
v/NjZOE5CSOe/zGIkRR62CJWhf8JnzpkFLMfuOkLnqbP9uTM+RCz5Z8lDOZFol8r0G01cBtMNEae
aYf72bQqV72RDjFKs5Wt/2WgbDLo0XbKOAXQd7X1h8CPbOVqAl9f77SP5Z+Wgam6iySLsoHUw8+3
CIGeUBCllHhW9BfFGaoHoj5wPGQTmVY2GD+cDdAbJgloiCXBieJbEt8AP6yxvi1N4vQmQORVriP7
stVN518ZZa6ufMlmc5CxMBIcYuVFy7ycF1Nsxp0rE4wjKhVJ8pDARBzdBW1kQXrIIpVijeKtMn4y
hcn6uyUxl1hHdCFthBlLily1hNZZd+pL3r5txuyrRTHeNxmCbKBB5J+YXUINl5Kn8jsqtmcdVnaY
oLafjKYWNdgRIqs6yjbmUiHImDimm/wgdzqGUsODdN1h3B/EaP7yUOzBbnjTjH+3p2zcW8y5MWiU
9VtS7kOkZeVvrfF4+bNt4tV5pQYT4xZR0fWlgJXOY3sIMn2nhs+Qkrs3CG9MabsUujLFRLllFVRk
jmFqtAeH9pBAvJPKIEB/NbAwabsTnPpL+vJ362MgpNVQi5ArbCGRvskLdB0iVCbsMODA/mYsulob
gyKjMcsgqMHa9Og+kx4F3b28jM3f1yQDxMtEJKrIOKQkQ+xqELGMOvPN4ZPayhxX274pzxbYQlg/
ytUkaLAAujLaQYdCWOC1Di31o5DDHeTZRMCVOcbvjCZuUx1SUzZRvzZK4xDlqiifLm/adlZnZYTx
uJD0kRzKMDLaNKOdusat5qho8MlAOsl7CG9Xq1fWGFcDKzYZywbWWldBgrT9rvrj+1BN8G2wzE+p
bGmeeJW2dnjDC6Y47vGeaF89t+qhnsZ+hulOuo0k8NZOIs8/NoFitTrmykJyTIvMHvgu3RjEWjJP
wfSVDYWgp9hWiFWD4DWglYl7/uApz1eYq8xsNTIrw4SHXnZI9AJyUY9QzuAtkHrchwB4tUDmAhvD
CDyU1FlkH1yyeBQFj/rTPzNtrc4xxttM5h6bTb2X8hBwIRh7kr2msmTN2kkm/Z/EGas1MbAxJk0i
yZQzuoZcAMZIrMWUDkvaupcPGsf92GrYQsoRZLLYOkN668S3sOb8Pu8gs6WwtiLNLC4woN4tnuxC
0uiYHw3rH0EjLo3Upr/phmkoooSOdpXZNS3J+74qRsAGMk3FkU7BaG+Vq1k59GcWdFkJTuNd3kH6
kx+c72ySZYWfwrTp4hYmNRBRBMr1oHyX6gcDQz9C9DAKxyz7ctkgZ42EwV8S6WGoVjBYJEdj8kv5
yC1z8EzIP0fv5tIIqpjDhFndLYtjRE+SsLu8im3WrdW+MZg7GyGRpWhAajOGhFdkR7c0uBCsCcp/
ptuaoBDAU+xucLN7eVfY0m3mc4HjwzplTZQlCA2LoIbXMAPx8zrbaS6iXCeVQ6zoUbahB30y3fig
OfPr8JztKtvcjzzty4867IxRBkGCLsnbdNJnp8Gs/IKusvAgvuWf8pOAR2D8SGzMzCSWjArB/eUt
/1i0ZSwzpyNN9YF07VxBZDu77e/ap9yurrIfmkVZgqPJCh3CS05s77Cu4Qmom9BJZXYYQvTimM9a
5cjSfu53FZr8eePNHxD5fVVnE8x+otIhl02Cj5gln0zpdpQeEmV2xkHlIPJHKGMMMdsnJZMhDxME
gjpPRRo7PKR270GPBkwzAreh8gOs/GyMhZUa4W8Rd0oFCWxKBpr6lE2BX+Og+/8TejFmGDARgmZS
gCiVM/Y3kCklWW0p1YMRvyHzwgFKjisQBlRSIw8yksuVEw65KxLRz00BoQiPX+m99eDSkhhg6RWx
MAxVrJwWCt6L0+Lxh4D4CH2CG4i3vCXPMXS1aXnQfIPX35FvIxQDOSeNruXS38A+KvJFrusSfwOx
6BmnDRk5+sXKfekUfs15wbzfoZes0Z1fxZCqUIxlm0Q1RIhFEBgKFtrTMeJVOhHIn2+LXe/9c+H2
rS28gQncJom1/PaLl/EkekxXf0RCllQj9BiGhHjG/DirIFGrecEsz4kYPImUREzSMawdMfoxQL1X
yA983akPQRGzFAZRTDDo5LWyVE6T3829a8i8sc/3EcVLX4yBEkVtxk5IqQVndo0787bDuJzuSZah
IlORecNLWFsB5TOmlT97GjABlTrpfvjcQYKem+OnR+LCn8MqiVS1OURSiF2ldFOpG39KWnsKITwP
8y6IEpbEJc7lI8L5kBoDPEjRSVmlzYsTyo9D4Jjpg8CTD+OZYACnz5NKzqRscMrobpCe+no38ZTQ
Pr4cf3YVlj+3k1V9loKE7pziGT60qPz0lH2J9/GJ+DQ3kn0K7N4mbzwSnF+EEf9de+xgYClLoM7q
JApzBYZgykN0Ez9p+8FuId8BZ8l8+QTWEi5ZKee6ZbuJBm0SO7nMZ0cIA5tUy5VcZZZeoutMkTlF
FN6NqzGYooZxQsBcgtvJ1i0K5WVqBU4Hze7oqrz5bWI35lsy2BLXrRrNAhBMmq7j7FqPX6KR0wD7
MVfD2GCgJZ2IqJEWl2DrDs7ipIgi8tNXya/3iPrefpsClLHGwEynVZCOShF9VdF9mfpJ/1khnIGF
XwSV//kh20Q0q0mfYR6brohWn6Qr7RZZE/T44zluzS9qbv22FuXPq2LZclUhL/uU4FzP3TGVror4
L92ObSlqy2AcjbSYEXtlt6LpmuA/dlSn99BIoHmGaM08qTSep7P1kjrOl6amtydVtKtuC2e6Eh8o
gWJ8gy7V3WXs/UiHy+wgE54k+lLEYM+n1kY3ewVJpIym0dg1HPzfQnrXzu3AA//Z5/Q4OoGFjqWd
fGU6Aq+NlHPx6Ezk0tdzoxgFPmXnCDf5vb4LD6oj+RrSykv6J0O4zMIZQImMQikhBrM4s7oc5yWw
QzV4KSTezcP9nAyUNMEySrOEsFq+690BM6SGo5ykwz9ZD94UKf2xC7c32zZE+jHPi8SYnUlsTYcU
zWQRRSnBXKXEXl8tMtic8/C367PMVjLYsvTD2DQJQtwJoYtkVQ8RBeZT70Q7cRdy2T84lzlbUOmV
ROiFCQeEKD+acqeA7yHuOYVtCr4XNpKtqAS52iXNAhux0nimQZwo6y2lz90+QHPhWDlaSx4uH0Ve
AGEwQYqZCo1GOtjsvBwsip/IV8oKHbvCdXySH6Ivui8chmcVO8rNfnAeKaz4UV4IJiZ1cRdVDuU9
p+OV01Xs53vJbU68JxEnbGDbiroSOWgQ9eN5MMp2V5xm+TkVMjuXeM2BH4tVPzsm21zUSG0ZSjoc
kwazmt2fEk8erZ6AlnZwwfzlZaoVS3bPTexwng0GAy6NQtDq2eDQh8/qgTYmBrcdhi4xKTtY0a45
Gde/XSJjlsrATGYiERgHiMXa6VOhWDmkDYnuCLHPcdIPCXbGDhO1TJUxTQXNEkzeDHrH0M3Aj/c+
2Vn5Pe81wjvpDLBU/ahVTYCAIpbehPE5h4rfPHEuHo4NttdIj+KpyN9DPfnYp/4kvVUDJ9TjmWAe
OCSMhGUOEbt2vSsXxyVz698uXf78Wdgmo6kelybNcaZy83rCgOXCwXjeEphMSqpqRdCW+BJq/kUR
Xqf8iyG8XnatTRMID2XIKSqK8h4vr7IGYtdNoLHDLuVLbiXL/VJG1hTxGFc3T+bKChPvBOi3QZoQ
VnRh9PVUQ+nSvL+8kE18W5mgC10tZJrFNOkUPKED/SpQHsa4sJpxJ0m8++JD0wv95is7DMhATLTr
QBMKt4pFt+21XaHkth7/6GvR6ZPaCzPZJkJlVfLgXV7hZpixssyATTcHI+AGls0CP688mcFxrN2i
vQ6bl8uWtt8UK1MM3gS60C7FDFOtC5GGHSaodvkJyWrMF0Fe9G5+4UXEFFM+3PwrgyzmDGgSbo2p
cgzpsZ4/o+vbQYt3a3wJxdnS2tt65GzmRyGIn78jW3hrTdMACyZcMtmL7g1tiCGgAeDH+pyVsfW3
XIgrcQ4B3eVQ1VYEn2zn9Nqokuts6W/EkND2ot0iqpykJOfIvZd/VudBCuWYGBI+oW6e+uxLKXIQ
fDNWO38xdgANTUuhWJbIj5fqYyY/iGlnoYF9DHdC8xXU8BbHIzcfKitzDIJEqjRm4IOrnOH9Bqx9
EAFQzg2ESv541dvK22WDHDhhB9FIJRG9TxCb9eJjMl8l6BrJ0heRcBCeZ4b+++orKWNVmmB4x0HD
OFP8PE7XVbg3Qx4rEc8MAx3FJFRF+H+kXddy5Liy/CJG0JtXujbqlh9JoxfGGA29B+3X34TmnGkK
4hL3zEbM7osiugigkCgUqjIJQjJZfYzMOwGCz3WzU0cOBnMQSmZgA449hp2oVm4knMPsWhVdEvm1
tZu4Kl0872bwIrXwpNgkmLfgtYcCMlg8zso1vAEpj8aRIZDEa2hYTxxdHJAlcBNHvFU2Cvx9gFQv
1QSY9ynuydJR9anQAS8XxhmgwkQvkkqCuaIJ6sKcvTKPj9Ax3W27+Htd0gbossxt8awbdZTiyKRZ
iOE6PBZXeJjx0hte6SvH/VjOtr6TBtKDFsLNxMgRAlvNvmbVU8DjpucdWwoDEoqUZV0YtCJefZCc
+qYfFTc4iA/RN3R2gu6igzC2sz2HHHRXmKhDGMUxN01YTA7koKDTkmrJoNSGs1Q8b2BggvSGKHX0
sBra2ovq0NcL4m2PhOvgDEaYiTFQmqrfT2a/01HgTQW/Z3nI0LDPy1tyAk+FwQqlnHSxrQFJYn8/
R7h7X8lc7j7OocHSe0Hwd5gL+go4SWc1RCFve2vFThv+rIgvR9dl85wIUN1DNAWS+fmvnt4viMES
f81FaDXxiAkVrC9Nfz3ON3rwyFk0DuKycgwDGmzKFs2O2MLNKfnaPlFWqhD37OpXikqG+gYcwQ7/
cZznLKxIA1i2parqMLYePdSyp+znK7jKi4km4/5L6MucxBDHWVgCsL7U0naocBEaivY2Ua1dWbaO
qA+8e8r6o85izRgEqcOuUYIcHjM41aFHYi1yUGAOfrPI7Y8o1JMc4sSudctLIfKgS2WApNPn/7x9
tN6r6LR3iRvNyOf9plRT1P+PkPlqUmExVhZUMsuwkJ2kG753473yTHUGJ1oV/oWHX5xgka1CEXRh
LtUe69ePT0J+0lt00Jmj3eSqOwi+KBFOuMizx4BLLqF2OREQLaYBHv7n1C3bH5ZU+KGCh7q8c41p
5OxEDkKzhW+QEciqnjpOrxI7zf1a5z5RcNbrU0VKrKpN/X7DPYvvycLI1w/abjqJe9671XoO7+Ib
n2rcym7oAdCV6+pn4ip+AZqT4PaHeqDNZ7lffeGVAHN2OFucEpUR8uYUqlPhWUhupupcJ5yQnnNW
a/S0WMTayPPmRkb9/f2R/Uh13yhfIW/uOJDMKqZHtVTMgYiRCIV0GkzzoJeC287mLlfV2m7i+oFz
BnBOOVY/naDoPZcyhHGUfCTft076RfNUm2JxeRP6vMiUt1IMbDQSibM0typ3ni07tVTH6G5Kk7NW
nO2kscFIK0RKXSPgmZGJD7+OQcNBCN4oGIRIQUBrThlGUQaJY+SjGyChYvCscAJfjbrkwuXyYWr1
pEOCUEd/vHFO0YRt6hnIn1+2fWB9ulRNMw3ZgI4wc1swBFGLrZC+JAR4MJGPffx3iHqxIH8ciS6b
ajmI2DyTRXyx1ZySPBbD6OnizyxO7b53t0f0DwfixSCzW8MmI3lOb3iDM7rqEx7q7/TKjp4nn175
x8EuapuXheIapfO8WK8a8W89GHA7upXa68I3b1XQZjujQ3uKi9Q20dnJGem6J14GSv++sKlkkaa3
OQZq5b1dTSd9fOhrTrKG5x/Mns1S9C1DCE10S6RpRNk1Ct7pxLPAbFgSFVPamHjRDqUziW/M9H9V
uXxP111midmvLcm0ttbh4U39KMWPpOf8/vrhcPl9Zqca6qTMQ4nfF4/NIT0SUMtR8nzeTZjnYezD
RylIAYhBkeiksjEGSNHARBJJYEyhT2Mpktf0aUzkhM//cJz/GR3bcq3Nk4wOK8RfUu3qO9mJnPiu
uBGcTrEbE0pxmQcaWXDPcUD2H64JF7sMakiyno7DjGsC7euJIHYEMp3g1CJPoznkDVlyHo/e+sO/
fLHIwAbB9I51gHWk1TCt3Z1nO3fEg+gXXvXGa3fgbF22EdtIMwFyQ5hWs3vVCUp2z2XIu0VyR8Tg
g6BnpGnpiGjYgvqrbtfvQYvlpLclKpZK3prRjfQ5KXSZQAYqOqHDC3yIJZuaU179GjJUfMX3anfd
dndTccdB+fXY5WKNgY2yStViqmENglSST1/AUdX9ZrqjM3rVffnAE+Pg7j8GRwKZiLlGbwa02UHF
RoAElgCiNh1E0mDkQqJDv98eo7weBFzGyECLMJFhHHV4ibozj7NPyatpT4dLPHI1Rza0sTz1ERzE
DoqNINsyo/Ptq3BQ7MlJI5t3E9t2WUOkz1uL0ybItSGLOpw29YxIIZHsxnrpS85xsx4C/3fEyE0x
RmQxk+MIq1qBs9CfLFR+VlaBHo+yvJajecKDPJKB29O8OjBFNXVdx//Q1/LRpkUU3Zgb2EyaQxKd
yvgpknl7cfWQu9hgwTstQxLWMvLbGfGU6T7hXSLX8XJhgJk4Y4LsIWiV6aMUqKmd9DWubbz0u8JO
3Qu3Zmhnzvasre+HhUUGoWcS5IkZYNqUm9+1BZmJ/SAejF3hieAyj2+Mx22TnIWyGIRum7SqtQ4P
Ys0MwffpLkd1XxRzgIVnhK7kws2zHEWROe1BMBtpl4TWUasGX8pTTvElzyHoZyzMzNKYKT10mNxw
7O1S8er6eXuy1k/uxfowcBxAnXLI5XfwUHywFWYP6lf1Ae5HizuvYhfM9LxQbhWvFiYZTB5UsTRT
08QFVjq1qWJnxtdJfFbSmRcdUN/656PGEBnfa7QuHEmC7URjIdQv42AL/NGhCYbhisccuOoRfwID
RDsflyqUsmEKY/RopPqLMfxsqici/OIsFm9AjNcVkzgmtYjrg/6aXkuu8izcK/fGXXWf3SVfeGU6
nMDAEFnnGwpViGUEBjVKmWVHd/LUTqEuIh11P49skxNErvr6YgIZT5RrM6mjFoNLZj/I703rkTN7
PAOM32lG3vZBjTxGckAhM555aUWs4KSn6J56e4Rj8V9aZIKBUReMvG9xGFLVLBp8mMk11b4Zj5AW
8vMHrd9zXwXWd/RiHpmDSld1KQyCFC1/P7IDGqROCMa9dKeBvPAXZekEiVTgST+3h7q6py9GWYqC
VB2tQVUxUnUS7TY5Kdq5N251LjvL+nkiGxY6DUWoArB50LAtskGnL1XiUXZoM3hV2OQKtduoYhbB
CAJ5EF4d5fvz4Wcc+WOTTYxKsYpaatrYBqkKWtSv7aMH5Xv/0P8sUqeBEJVLQ8vpjTwbDu21bB9k
X9/TJy0Tb7cDbl9H2QeLqPGEydE4M7+OO5ePY450ZK6MOaYtAHqtn6aWfDMr+aRMQu9tr/BnXqP3
G/LF0Cc0VWJQ7r2nAaUScuCZrycepI7ofYsKdSSvYPLq30L/L4HoYpmB1nHqAHwNTkGaNenu0EqL
hwTKRKx8ac689CpvPimKLI5cuUijdDCA4+JUeoIVouZZ1V1NLb5w5pNniP59YWgySGHkszS7xUv5
K7+GnoaHXJAw29rr6ET3UO9xky9Qvts2y7PKoGyQgAhekxEdyfnPBnx5jQKOb15p5DoaXBaMQdo4
MFRimAGgXN+rWKhcdMf4TeX2O9OF/7QxFUlVRN1QTfX9tW0xhb2iJJESWaCk3kkvmi+hYiI40cy0
5NU3fH4+ipxb5hg4l5VuqsOMgtw7LWkKiqNon/pcmT3esBgExxuhkQgEPWetRxvntSvNsMMd9H92
uQsKgnuZF5GtOsVlHtlaNWOs6qHWEM2WU2mPuLRFxQ8ZKi/brrdeD7Iww0BVPCObUWXA0QC0aLId
TLsy2OfpPqk9PfSM+r4I99sm36vENpaMrVJrg8QSsgIjC87vBfC+/jV3ysQe/HYXHnu7h1yA7kfH
6CweyS64NyGQLfMKx6m7b30Eg19ymUmzlaN/Y0gfyv5e7no7SVRHaAq7FL9sj3j9gFxMMoNfFclm
AyWB1Enf83Be/11GSdG9BEGbBKLIzpzY/7N8ND0aFjYZKIsg5hS2Ai4RbfacmXe6se8MTiEbd1wM
cM1TmioGLbcOUlu/693wqgU5oT99DSS7/zUcoA8b2rx0zvrKXS79zMCI3kuQbUQ2Retru0QlvKn8
GCJvRv1vrXOQmS7MZy+52GIG2JAkLDtaUJmQ2omTDve9b9u+wRsNA8tK2qvqWOFoq0npSJC0JHl6
JYvxMajSKyVon7fNrZfAXi56LJ3pHGdGVtcYUTcg26RIHsjI970wevOEhrBAdGo984zGtPUscaB1
vuPYX8fRPzPKEiIaoxj3dahPrrhrG9CpgmLyKvwSQCWLPFFdTV7osL6CoKaRdVnWJI1ZwSnuOkGj
YJPV+1Dw2/yFM6DVcxXUvP81wCxgNEPVKabZzOyFuORU+aEXnjPfdNsfwYl4tDHL+Dpyi1Z442LO
PWLFAYRf3zPEY+SOjzUaRNCIXIFcMr1NXxLPcgmPbeAf9vtlrMwhWGroragrGCWIrpVTkNmSXb9l
34kdP+q+NHghNF4487vuMH9ssm3yQWsKg9RgAXs/v1Zc5FG/p452Lk8qmAzB2TJz0jvrV+zLgrJN
8lqSSX2dYEEnZIv7RyoW1zvEa6nu3pn7NrR+zF+Gx0TwolHHYyy+d4Wqx/GRZqa9HjcWWtWaePT/
4p4n67GeckRoppiapSug/AHsLWK0IgJvBJmqGjFaD+VoJODDB8GjKcfcN0E16PDYMrgWmWGi4c5Q
xCiuXemm8/J7Sg4pOOZJ/UHJDoQDr0RzdVMuBsic7uU8ZDMkvmd3GL4VWMnAjofayU2Bcz6s74iF
IeZkVwurbgULJQXELQ7oOXWiB0iy7Kg8pXzFF15e3fULc8zZ1wZ6L6YCTouqHnehKft9mfMQmi7F
pzNvYYNBTK0w47oxaYNTYxOXInS5Uw/tD9qiCPU9nrnVDbAwx+DnnFtpGtD8WeNSrrLY658zCfkY
mjwAJe/bcJWcxXsOqPDGyKBnlzb1NM8VnF8BkQMELN5yUEU65BeVg+EvG2+MDG4akiAYY48LntWe
4/KLqp7M6fv2kNY9XkPooyEJY7JPIcWcJcRs4BmdKdkpzgGt/1KCMTRpB3fb0vpg/lhiH0TC0Crj
FiVNbh/ltjWdosmTK54sA88Ig1BxKZHRmnDdSuQnzXo0kELpeVeAf9i8l5FQL1nAoFpqrWXSgiP6
Ul24PoIuV7tXoO4KoUQ7+8LLdq7vXlOXUJ2lijJb4DS2qVQIOdygLG/1LLNH/WF7aXgGGLeuQzOb
1RxLowy/wKQwEtXeNrB+OCJ6++8QGE+udUGz2hZD+M161Drlq3mIHWunnqI73qmx7tN/jLFH/zSn
VjY0QKI0fajqo5jfB8p9qiqcQdFZ+Qx4FzOMr8lGiVeCBEm0WOttLa+hX7EXwNaGJ1rxPouftqeQ
NyjG6Ux1HsVZxL1MVv0+AF/AbEuC1+kxZ5vyloplyZnKDDlSDZEFjWN+65PRpGx96HfFrvybzrOL
X7DEOHMoia0clbgC4gY4jEe5/ro9bRzXZhlwurHXepPgoI2iU0beopjH/ckzQNdtAQZRU1cNaWCg
TKqj2YIGcRL322NYB7WLozFHnV6EWaLXiehCbCHDWsjPytBznPkfQO1ihMGAPCZzIpsIX7Wb99jO
T0sHrV+Uflv15X1Tojngf2fepsmGxfIzsDDKQ14JUia6hgrRIwsC2Zl4rY8x7zJAN8enrarJIvTU
oJGlf+rQm8cu0EwQWBFXdChnQ+0IUMCjD9exz4Of9dzYwhrjErJpJWSC1pkLpg88zusgmxII2hHK
wokUyXKifPpOFKnxWlm+S8xC4qzlqr8s7DP+MptWZCDDCgYA5UlEf/YICpze5ODRemi+sMI4jCb3
QzVTSE8nO3mMwEkTuKljfTHuRi+nKtLOX+yChT3GV0RJioua9iVa3VEN9j20NPvDtol17NM01QQb
raTjYerjZg7AgJkmQ06ztdWBPvJFvniLdaKETy7vOrWKHJppSVTmT1PYC+MYWkSdehkJqUT0ggTK
dErpbQ9o9dBYmGAODUuo9S6VAE6Z8YVEuyyrdolY2l3H67nljYW5OFmkA+fEiLMwUBK37o99zrsy
8SwwSzPXRiLP9E1eFDokmgannHgleqsH+mK26L5aQLnWFInRGXjqaDu8R4adI6m+2fui+WaU34zu
bnttVnepDrZyVVUsxZAZfy6t9D8Um3HpifK1iN7kindJotP+CfcuNthGVFgw027AnkE/GVLIOQQe
Dc94pfWjiYcbEmeLrr9X65YMbU/ToGj7cQbhwChqiFEOIp/Da6R63Pm5Bx/XY+8ENyIVGyW29pX3
pruem1xYZfC2VTQTQkGI90RQihvoPikMm0BBr/Cmfc17X1knAVpYY9FViAxLoEl5cQchKco8f9c/
12fTjR3Rp3n54BoE8dBx5RFwrTvMZXIZwFXR+92mtOCrHiETO0tvpAbBwhj92PbLdRBcDJBxzJak
OvpHEQmoZ1papkCxOD5PPyYXYtZgKdy2trqtL8ZYRrpOEKxYCVDX0yfJo5bObtAOHFRfBcGFCSZO
n7Ne7Ai9DkjmQRV+idJPWT9XFk+Zhef8LBOdkdbGKMVwDFpOXB7HQ+aD0xVCGN17a152zNB8/sxr
CVgFrcXoKAQsQEttVVkdDITrRneVWW6vO1ILpcv6dU69lHT+9nKth4kLcwwM17PcmXLSza6wp7KH
uVfvQD93sr70HtUGDDxeTQTXIoMpQYl6gVbCABufpo8LSJDbxr3mUa677iH2kzMXxuicfYbNPzvN
YABlMNq8GQ3sNOlBPsb7bpe48bl8GZ0SuazIs3i1ouux1GJWGUyBNJ0aVx0S5NORallkvjogkupc
dGW54neQknJRjDr91hAZMOmFohbaCO854fUIyuN6R64oVafsRlyCZQ5uGQyeqKOspN2MIt7ZHK5I
DtZ0kt+oUn2/7ZocJGFJ5xQ5k8u0RA2GEXl59CTO37d/nwMjbN9UJ4+V2M7Y3oVyO7WhLebfkyna
yX163DbEma9PLHN13RGIB6KZPs9uiTm8dET06pkrFLTq5YasIz7QRUijMsghBFPTRJSVJRht4Ub1
QtTixL+p/OEGXve/a8/S297CIIMdXWqKCe4+uIVZ6inIQWSpJQ+JboRO3AVHa+pcIlWPGthoOBei
dWheWGYwpJZJrc8D4mDNLp80P/UCCN6C/ld3k6fRa2+71El0p+ft61WXXJhlcERHRyeVK4LLtA+t
5omE8+a0iv2L32dgw+yCKhfpW31g3Q5R7JZoBRjdTm9sUzDdqH/cdsz1jveFPQY0mrYig0Tz0YMz
Ofl9+Rr5Y25HPkK8h/EItS5QGU/79ipLvG3LdCCf0GphmIEQBdmJdiqxfsEkhDjHSfBNIqaBOjlD
9odKGexSHkVn2+j6yXOxypIySHrdBKMMqyNIXKTIHt5wHUzs8DCASqj0EczCaXgCzRyf+cTSkEUZ
jlhcQkb1JMR3Gq/weBVdFoNiroRqN+Z9QRP+E0gsw59ZtmuU5+2JWx+CLkLZRVENmW3pSJsJ/G2U
im7UD6gKUrkMT+tjuBhgxlAkUas3M64ZafCS1JkXaOCoTGterLOK+MbFDAOQUUiqUCon+sR01SP0
aJ35ef5OO4Do+6MIrvfue8mZu/VQYGGUTu4inmuzJDd1SuZDo8g8tFMvQlpl3g0vVFIiomm47dXi
TSb9+8KgJCVZlEuYzCTWnMgyTTSWZqE9mhZvPnl+wcBhZsrCUNB+ouQEuh3BIcANX9kNLhr8XsmX
0A08HhnIOnBclpD+fTG4pO506LbjehFYhgfEMWypNUFmpXut+apONQ/xeZPJIOSITqY6hOCqG1oP
UfMsyxGSLbwHKJ5fMmiYyLGeBDgqXaU+JJZvCaqtiHuJ23TBGQxbCI7yyKwWR0SlSbBDQfIs7jOV
c4Ktm7A0aKyKpqbpzFCUIYxnhXZ/pdF4iiprJ2u9N+XzftvHJfo7nw+QP3bYa+ZQE6ILUCh8f7LT
vYQW06NpqjyTK+UVzw5+CRG+CZXPkdf/VebKuNhm7p9WOyAIoG4vFYk3Zb2vptxWVpEzPgYRzRbZ
ZYuWZ9H3Nekk7dUDbX4nZ17bO2fBWO5zgnp9EQqGMBSg2Euo4/sS7XPpKH3bXjGeHQYG46jJ85by
82rJa5H4Qv5Wl4dtEzyfoJ+wwIaqsaJkymme408JsLBLuHxcvJEwqCdpU1WFBpamGK+09HFoDlLw
tD2S9ZTNwsVYmJvD6Tfnr7DvflEhNbJPfr2LqLnRkRehcK0xIBeT0mhQ1oaUw814olrPwX7yAzvz
0CCx52X3eKtE/75YpVRXsi4RURcehsmpk0Mnq8qDTBTbEgfNRv58V5i309zdb0/p+ln1Z9Oyt8kp
qjWtioCxbfImWt+knle8/w8H/cUCAwtyos9NSLUYpBvhgcpGgTbKLl+EM020CS6voPEfotmLPQYi
SFCLZkJZCyDPistPhYoxVE+7P0aHCkqqqDcMJnd7Ejmuz5KWG6mptxEtiQv0F2U8WeV10XG4GHjr
xOAE6UHCFdLk3ii4sn4Khp/bQ1g9a03ZQsehKdM8/Uf3I2VmTBOtauqlN/BuNvlPmRwrnu7s6kQt
rDA7ag7H3EKjBa2dUmzFOozDa2h93x7J6kxBbVGVZUWkTRYfRwKJDKsNqUiZVB2a7Cj1vDN2NdZa
GGDwNNe7omjl9zNopNoUTvJggEXRVW08OdGTNYQ+UgyBjPD5342MQVhrEKxMpaURgQmeF9R2Sgkn
TOHNHeMFddWbdauNqAtM96RG4f+//H1m/esEXx5Qdn8xPCNs7HjcCTLd3J/in8XaMCgqas0g6QWu
MvIu2CFFfCUK+6Bw5JsQurLQYUemsXGEW/wHwarWg3oubhoNLxJab+G4fAaLqrqS9IU24TNAX+tZ
fnlOr7QXfUdF12Kv+K5CR7L/1jixL+1oG/v0AAE2jptylpJN44miPAdWQ6MxbXTjPD6ZKo+gb303
/9lpbAKvH/NIzmlvUZ7tcuEgt27Fi5vXTw9LNySUQBrGJ6XqkKD6URZGiubEDZGi7sFKrUIFbPYg
Eexzz3x61/3kQBd77F2gHyNV65ECfS/hznM7vcPbRo4KZ0j3OqVki6LNK+FencaFSeaArGJJjQi9
SxmQf2lbx5h2oW5wbr/rwczCCnMsqo2SBg1iNETOVLwadfh3+gEXqiPo2fF6s9uGqvVTeGGOzSlI
ZhYZQk/L0gGSeD2RBdvyGk85Nihbna6EnyMHW7gjZIBfMIJiDmuMkHI3auhupWzEP4in+9kd73qw
ursWw2POAFWPTIVMNOM5WlekUR0F2fjtKeS5BYP2DahnSzFCDW5d5KeSKKe4lgQ7wW1k28560ngx
Fgb01bjvp8iCy4t4AxLhEokz7oVvk49X11daE9UPtvr6V1UhC6vMUTCqSRyVRQatPSToelGwxTrz
t0fGm0HmMDCIGtYVraQxyXcrvRuDZwNVpds23vsMNwCD7UPsU10XlB55TM2Wj6KH8PZUHARomY/P
1nuRdrJXXn8/mFsHHu8gxw3ZRoVsBMGLIKECy0xQw1bM0XycEGT9u3l8P3QXV5N+kKt8okyziRbb
U/JkCaFThLyWHd5YGMRAQZuuqDJWq096OxMxecPL9lqt5/UvPiczCGFNQaZ3IhCCCiPS4mlX/zqH
oHM2juTcfbdOzY6SYgmHhKO7QvfqlpOwcFGPktHU2uxGbfmqtKpmF5OwM8Xsrkq0f4cb79RLi9Wy
VD2YowiDzKTrtAhdVf/WmzwSRx7YvouJLqyYUqVBYg/43ri0erZwQzA3gaYfuVt+9Sxv+hisEARp
iBoFCKXXPwLlee78VPNkhbeX10teFv7BAEaRGjVloaDEP81JwfNZ6FkgaEOFKNWwHFzRbW+ytwZ8
AbzkNP3lDQdhC5iiIBOLQcQIaY7mN2d6tJf3vGOLt2wKE2tEbREXKBT+HQX81gDuaakULRC94fWu
cPCX5dKv0VthJtGAXsr5MCtoghOOrcSTcaCn09bMMbChou98StAi6jbkpVSuivHGsArIsFV2UBBO
EMWBKJZLP+qmYexn2KqmpyHcDcMTB6DWri+4tEoa/kFMw2CO4rQtwrSlFMO0ix7VLWcqeqiCmgNk
hGde3Lk2mqUxZleBrGQYgxEX5amLtX02CtDzBjTtt8e05gSKiNI0XZI1VWJJvHs5qZs4RrmCZRxI
uU/BRMYrfFotRF7aoPixBCNBa8dAhaP1fn+iVwREfcJO3nO7EdfX5zIYZn0ac0r7EKI1eCl16T49
QKbrKDmNnRx5bdyrW3U5KGZ5hrAyjHoEDUVyGsCKOe+bKzg1fX4uvGEv9BzfXr1pLe0x4DdkYWv1
ISYR2UYn3oPi/Q2U5K0/odivcYzELnmgt8oCqIhIOcmiBXWS909arJuhC4NS0OlsPeNlvp1AM1r4
475CiQ5KNxO8mqm4sgcRKA8oQtE+yOKkXiugHPG3vXQNf5dfwkQGUa4pRiN3FH9pWlnwFFCdynte
5e26p0qiqpkiGjpN9lZuNaSUMhPp/mJIT2Jf3aia4Fjy5Ahi7lhzYRug8I3K50bpXrZHuLoPF5ap
ay/mGnUFBogHsbyKeDsgvWyVV4qmcaLh1WmUFNNSURSLFWWM6NLYzGWD46U1rsxh8qp5Z5BbMz7l
488ITDFtzyvIXt8mC5MM/tcmMi1F9p8TTULLgwW6WDQI0/0f1TYvTb++TdAaDOSURUN/jzEX89gm
cxl0NL1IXronfaeBlAOCig1kl6aTbMtXvEN0LfZRFvYYGIisKIuNHikzKa9sWbe75BYyHZXJaVB6
vyp8PEfBlqZaug6KKt0Anc5H/4gzqe1NXe2RH8h6W3UkG6yj9wpiZMHJnuc7Y1f7yNbfgo5rcpE/
O/wFx97HL2BGShohC0Qx6Nxiklw9mkDD2Z6VLrEnTdptb4YVr/loiwU7XWlJk4xITaDDG3RGUBcW
nPGuhqwL2OEP29Y+b70Pxj4Fd62iWyCiGt1CPknquSRHLdj/OxNMXDdoJI5AItqBG76xfKHOkWLs
ynwvmOBQ2za1ki/4OBxmk4clOLWkpOjc/gXUVtf0DVb8UV1RqbhmFziKbRz+4t33o01ml2sp9nlI
ih5FsUVnT5bomHN3miPNCQOUQRIQ4cnV9QSqcMGY3rYH/DlO+mibORvktqj7qJM78MTd1Pm9wA1f
6IRtbD2F+s8CUuSgy6IohwSHeNT84Rzgfax1rV2yF+3C4XUi8pyRiZVSUWysRCad2+GCMxy73snK
L/9uwhgo0VUyp72Y9CDQ+qKArbVKnrYN8MbAIEWukE4bu6YD7eJ1BJYL6U5W/uWGYgBC7WuhqfIW
GwrrIpPBm5PBUYKIE3esvBR8cC629k41onhuhWx00crhQjwTXE4TkkjBwXKMV/Id3YKNjWoRlBsm
jrCP3oC62uEvWK4+fgUDH5CvMDMokIPwcZfed7t8N+/qg3n1/xBJomu/4esqAx5VIw9dV8L9KLNA
DEq+yqdCQsKb4MSO/MM4Q20N1ZWxyws2eZDP6iWlUyrkgg6nGX39SHve+r1y36Lfl+yEA6+VneOh
KoMZXRVHWa12HViRE49UkqPXSDelqru9ET7HWx/XjX7GAjnSVhzqMKcny+Bn5DYYvvTFbYYgqwV/
Vgb+8GwIOFXbKyEsbGq6RluNVPVTl34VGKEiTphHdRccKfuLgjcsEVSk3GQFBfVPvrKwxGzzouh0
SJ9DRiM5UEbQGsgotPaPGcITiLSeycC5Aq0C/cIes+dJ17f93Cq9q1dXVXiuK87UrTrF5ffZfn1p
ioVGDnCQiDP5WbXp1dC04EEJeG89nHGwDZcaZOtCTc06KFs8yfqhabk0B5/LsD74gM7sYtCNC1qQ
1hQvgiNIXVzDo2VY4p77jsSbM+bgRxBuWulvb6u92W9ARpIhWNNd66y+KE7u8ykTedNH/77YVGFX
lGk3VVDOHP1MO7QhJ9TmDYnZtF3Vy1NBED915FuMQzL7FfISVetgt3A15pQvKjGaxSgF/pzi2DFA
M9nsZ7yLeaLb7CqulhlvSOyJL4PiayTt6Gp55VSJ9AD0cGSBcDj0VxK0H/2OQQRZT9pYnUuKPdCy
d9AB6WZu0jrFVYuXfRPiJJYbP2dHvtoezykYbIhnopdBPyDojb/NUmYb1V9Qf38YHFu7acZTPRoh
jWoOyMyidV+CapqjvWbfaINnkrjbZwfPRwzm0LemMFfGRNFc8W5yUIPtCdcZEi9o/so8UC9wnmc5
LsJ2DU7ToBmTXIO2aNob6qGYbhSJs7Ho6m+cF2zNpmD2IvgIRLyYRtGut9DXnJsHPNAdU91yh6i/
y9Xx17+cRAYsqk6HkDWNE0Hn6tNkAH0yaFHDTi+SvDfT9avXZVsbDHRMqqCkVaSggcg1d1mFV0YQ
8N6OV8qZFpfnN+S12M1ft4fIWzgGSqJy6KuhxDv0AA7Sarhtm5ch41S38YIKNvGtTYUSq4MKvtho
p/QPg4Er0PQokcwW487OhJOuOoR3T+GNjEETdNLNYZGTEQphN8R8tBo/4GX0101Ylm7Sujoogn08
SyJp1mj5CsLd+tGY7xtyH0w/ttdn3SnwNiqqNCVlseIRhSGnk5Yil0HwagCFUxFNDe1uIDsie3J2
36SeKEVO0b+R6qowngr1IU54fFTUCT5tvcU3sNuAPiEIoYzQyXquwAUqiqOdy8+6GHjbo12NeBeG
6IQvDmcSAbM0qYEh87rsbnpQqbf5MapAGC9HTq/sjKa0t02uj003FcsyNOsTf0WDF9Wh7+Cb+kzu
DfJspsm1SpAjR3X4tiU6S59n8WKJCau6MkzFNgfRKLLArqnHMWSGYl5XBc8IE1FBNjbI8M6JNJvy
qxe/59Lz9iBWXV6/DIJxhaIKrLquwt4NksEvjcLVjaK35ynhQC/PDuMJiYr7nKGFuhuQ0XCmwmy8
dO5b20hbwdse0uqU4ZkCy69axicKiyEalGEuIyhKlG9j/jbwLgbvvDyfFv5igM0Qykk76sGIcK0B
08JwDT4W9EIpd7ODbNABF57hJJxHD6p7rnBAFuDWvKP66irPNVandPEZTEQwjkNvoH+0pwUz4FG0
g/wuqB6253IdrhZGGCcPIqLF0PajMVz/rvOgU/4Z6PpGmZ3cE6dyUInOIUbiLCDbAixKQYgKwxEM
vmV5anT53Gj/OxkRorfFsBi3N9EEK9CGZlezoAA5flNb8Vhmd9uTx1sgxudHogRkyHtEoeLtJF2N
8tFIOEEUzwRz3CvjWBeoEsChiMyTGfji8GbkvDietx7MfSFVM4lgV+HIQi4GEsTH5Ht/lYJFVjuW
IDlu9yOPxG7domJIkkXbwC3GYtTMVlT072f9I5EOs3DYXpn1aNq4GGBO+hydam014ZQY/e5JQObF
DdzyRxjYkoPH+530bwfEXEjkuKokNch7txy/htauSThhxfaEQbbk40Fr9KoWzDKuWlUxncbWujLL
/53vDVvGxD+Q6EjgXGNOoqZXZaHL4M2imudOVAe5nQdlbMfz/5H2Xctx41y3T8QqZhC3TB2kbsmS
bNm+YXlsD3POfPqzIJ/PTUGcxm+55mIuXNVbAHfCDmvlhnP982xq9UoUZ51hY+Vtp6CUFNfnfNgb
jd+mT9dFbOewKxmccfZd3dR9iidiXSxOjUFKa/oQg4sjI5hC1+x+rG3N+hZF76kqrcRyBisP2lJH
BClmNjc2xpecbvrYiNjrNtqer78VZz9ULoBmH+Odo+8qYMFSBzVqtq8747nYLBjpjQEtsBPc6KYO
ro7G2VQx4L0TVMyn2rIDOvbYy3fEY3Q1Gl7Ef86G9fqInEVpSzeN0ghpkhHZcvq9RNpiNSL4nM1s
8nImvuC/9HQMUdlE9QdTlFhPX7SvlfG5jEUbuqIvxi/YA/3NINVQTi9jvaiSWDZe90DTbN3+VvPi
x9Ty4+frH0xgZXxx3+iDcJBbWFk1PabUKwpwOQr8LPvkbzKl1fVxPgOpnl4QE5EjZlDg9ZM06Y5h
+mOwt+huXAROcNurr8RxfoPM5jS2BUq2nauCvAnPKKyvKefZN/3mo4hERXR9nAOhJBrllJ3NUG+7
yLDz9GOF9831b8QM9doFcu5iAO9FngXQcmt5kjTVy0xM/9f5faHSOz1tvOvSBBasc25j0NIkbhRE
xbr6NEbHXrTstX1lAHU2LMWib/aqi6mi0lAjSpnKEZChlJ7JJPJCTKXe3thvGXxdrlba0KoGOFj9
BMSRX+NB5q35GJ1BXnBDXdEskuBMfF2u70Y9zFLIC4L7qPaU8pOQjHRjPQO+jsoAZSQUzGT8up9e
qQSgD0iIg8H9VVMPvTmxzUeyU3YUxavxWTT7tKkKK5GcM2+VUqsNjMq7llaeFoqZoD53r2vb9tti
JYNz4fE8EZnWEYphvd3E9vjJdBI3/zijUvbZaJCKAfnha8HoZASC2aPljY5cBPNevekLaymaYXLp
vrhlKpLuzFs0j73OETcoRMfkXfsQGNNIq27A3Nzo/Xo+hbvg0GGtbMQQUuFYZxFdjuDr8a69Gopw
SmV8vT7V91kLmLBE3f/lJXK+3SoQP9rUYLXU0TP82BsTPAtN+2USL7dFOIPbCdvqo7Ezr2pJmjZa
asmSwuCEyXwnPBY3ZGf5xU7Uxdq06JUg9u9rQX1cWYDrBc7ZfG6lvbEcEpF1baYVKxGcW0fagrn/
Gs+BpsPkVKdGkxuplDqTMiZOk4SiF9xmHF7J4xz7YmY6kCZQh9N3cWv/f3I9JNatbeyivQ7kutHX
fX0fTTbFJq7A3kQXyvmSau61AsPL6AwDPa6o7BigsqIXHfMV10ya8yXzsCSyEsOkOzk6ZnEPHJxR
OkaZeWoS67usSzdd9iORhOTmAkvjmRsbs1gGSSWDK1m7Rn5oRkGtXfT7XJFnDBdtLEucy7Ru0ui7
ooTOdTvenmm56AY/BTrWdCGjxBLpPai94YOLx3yX7jOXPoTHao/3HoPY3GGy2RvvZAzZMnbP63/D
dqdw9TdwvsTEGngJcHfWoc6eGG1GhsXNQ/6RkTCSI4gzHHKo991uvBFxOW9gsLDYqmsqISDe1ngO
Wgz7ZR2qXHBjlbP4GHz3gZp6qE/DTXwYQXm0eIkXHUMMVceuiNhl++NeZHNuQDL1oopV9BCD1q/7
D1nzVXCv25Z3EcDZvZHFpllihAcoStiyZHAO8Ufqdcd4x0buux1ms0MQMAuksq/11hYvUjl7R06M
ZCa02HCq4o9nrNy7ljt9SJ80hsVxM3wRyNsO5xd5nO3HeUI7ySBI+TI3/8aGhaYbyekVV/WTm9QX
Oe+NJcJXKvMSqVYBIjHa1iARKiHZQfPJZ0zd+iqG3M8plj9mv/ext85asgfJpS5bnhe4U4HWvAAP
r8QvgBuZMh3Gki5P8nweEtHM6HZ0+n2fL8+slYCYqFGgdFDLScrtxbhLh0cVhLuiJGWD7/X1PXJW
n9QkU6cWoxuNqzY2o4uvHf2AFBDDZead9IFt/8euGNd0O1ZczscueHU+zKD3pmIhcxl8xpRi/FMc
4j02Np7ZJDqqFT/7W5DNeqGr3Yt4GQQG+ZIrrkRTqwlQlkb3r699o8ImCh7diepeNwhm1Vfs7+Xe
V0ICs5Nnq0VnHQtdlm2lrasEoAVusWcthV8BkSOocws/JOdmmqUPxlzHYJuiALNzcXNUftIPDRtP
YLYQ/sD7G1/yz1eiXusP52e0pJzmos1QJizRRG2ep+bf6xcp+lqcY1GGeDYbY0HiMmnoJ+ZOmiVg
MJ0E3+s/wt9vheS3kk0tDfs5QycnOXSHAhD/467cqYf8pB6qTyHG5wqHHtK74EG0HyFwJfxGcqAp
IQFmITwnbjC3vk3y57+6QX4ZucQmcqtp/eSWIV47mupTBWROVba7LkZ0Ds6TDKa+LGaNIB6Fxika
UYkBnt51ERvryK+0jV9HJoYmNzrFnPTgh/8QINcHR/njr16Yfkc/MrboBMCIYk4xQTh9aUeuzHls
AK0XAeEUwFbNYE+gZZts9ccChvfmqN+MN6LZW9FlcllJEZWVBsyh3g2V8TYZpd04SM71yxREGH59
pTRDVZco3nKY0nKC+LNe6baZljY2ngSStg+D3E4DHIlu8lNGVp3BZomCkmBBPhS0PCQATLh+mP9w
fxcZ7G9YfaCuMgdDxxA9UE+K22DHgLlzRzvFwMhUAdrBYPyan9LTdanbvukilP37Smg5AbGjllHi
n+l9hxQkGm0l/X5dxnZVGj30/90epwqxnA4DZckxVezFj5E/AnMcS5TSqTqjOOMJewjsOfM2dF0E
cpFEokTSshYPVSs5VgfqJz519PpAwEHInh6C44nukAsgMs2pBQwSNsM33aqTnX7t7mKPhjZxSrBH
242jqP4MjBdXIFgTHJMLLMVgqmXeoBA6OoNb3Bf+sE9vLRvjngyQyhW5ecE5eYAjJRqwIJFIMLc0
sOeg8MJgVxQi9Pb/eEn+/nj8uqSRG1lYB8gbDShL/sDWtIwHyZ58vF6RlGOjsDBs5ahj8JMc2tK1
fP0GSPkCc9zejbsoLQ901JlLG8sZLtewR2Bqsn0xprWhHRzjIzkH+8XRgCynurItP5N70aPuP6q1
l2tgH39lmalChhb4bKzep/jhTeFngVuBErjF7kLggLg3FSvU5oj36sycC1K7KGgmioceG9PoUc/8
BVUlVqXt3PlyOM7tjFhKHIwa9YjkEO7TYweMRUZdK3IEzM6v+AGLczxWBfDfkMHpBHpXfDHCAQxm
vWocaK6A0S43gMo7UsFrmd3RNZmc74krQ6pqU0bdL/DL+pRnAlgRUZzg2arbgBSBIuHd2HpsjTFy
0g8lqDqVs/rd9OV9f2NgcSh/Fvia7dfx5YtxviZMG8NMKlTf5F16Vj3ALDmMY+zXNL7Q+ATSeD5N
K4vHLmyRUU7UnjN7noHJbh2Nm+hJdXTAqQVud5S/m71jfq9Le/7OnEHovmehB6uxCmYAFWD48iX3
MtekTK3xMgiM1qMtSF/Vc5wKctstfVkLYVexsnNaJno1NogeCnmwpme5OAi+3FaUWAvgHIkeNqFR
IEOCvmifZQ9dYfTwpW+taxz1fXwn4pHdsrm1OM6HFK2cdFGMSzPiW9p5AHAGKM0xoLvJktzrR9vK
/9aiOC9SjEs3qG09uFlwqodTPk22MZzm/sd1MVtxby2G8yJ6iP3kQcUeaqeUGLiuKOat6/AZe/2i
JR7RgTjfIeWWjJoMdGHMKHhkp3JPi+CQyMsPK+kF1XzRqbispUsSa2hLPERUqd3LSuLUrfmYENW7
fnki9eb8xqzEU6EvCGNSYSqHQQvTj4naKgIlFxyGr5/HSSYNeoAuulX7Y+iT8avcCmbkNrPYlRoY
XA1dncfQXAo04PrjkjnmkS0xdjfLrv2sf55dMW6P6EycYzD7aEJrDB8oaO6nEqxzj4okRFIQfB6D
cw6pHGYVpRYrmXeHFFzyia9g23SxDSx3vfCQAwfuz6Fziby+SfZHrVyeggewFBt4TeUA36hCzQms
1G1jEbHGZst0LYfd8EpOpKCYpGQU9AZ3xmfJbr7gnf1o/piwSygdrf2Q2qEv2loXXSjnLEpLXgqJ
LY7L8qHQ7kqRe2X2wqcX6zNxLqLDbnWt63CvCaqNDDRqOWIiYS9EVBa4cYNzD7WejjqQj3COnXmM
nPzrcBd6AI98mpyotVFnBZqqnDiZkKBKpPacw0hUoJZHGZ7BVJP8EJhf8qSfxkREHyg4H7+XaSSm
RgeCe6yr70Z117cYcJO+5tUhykVLXgKV4FczJbWWwtJA/DCB+KrfG+PTX7lYfjFzKHK5qDW8VMAc
k+ff2kDw+5uFxZXO8azJUWlRDfjRLFuP99XdcKM9gJBets1bsmOakEcoLUan6Kg+ZKP9d4djl7uy
4SVYaC6HKAprmvk9oAwPRVveMU25Ph/nJ+ZhDND+wDNB6iZfXrAlXgAapBIRlor8kcn5hqJL1WAm
WALt3Og+u2cPytwhJ+rpdntb+tGH/kb0jBRYk8m7i1nSF0nCa0RuMfPVhsm3ORnuAc4u2PQTZC4m
5y6MpCzLzoTVNuMjlW/lIN+nZmb3hojCW3Qgzj3kNIszOqGsCBYxO6xvtfZWCwXd8s0i7Uoh+Omv
mBrpWGoYfFnu1NGdbtuddYh8w4t3xMlvsQnKOMSoK+ZT2PbuuqkZJnCi3iAfx4tq1KmCShmDpNIA
ZZsedLzpRO/iDVZRFoF/y+F7j8Wg4OEbvxQXwgcdLAfZTXZmDXIxyuG2ZlxEcWnTMGJyqYjzyc0Y
Ctx9GGq2OqAspu3e4ygAsaWYpoIaBqfpUIqESDGurgvPtXxfxv7f/T6n4TGZ284qAAzSVSW4XkcM
P4v87OZVKQACRKUUs408bF6u1UNnmliXzf/tPdmbDoodHKRviww2A92WMK3kBM/SIS3ddxxtJZf9
XSsfG8i9NEUyJuhGqRpsA89RO5VUgZPdrFuYKyncB2JjmxMiO+uXhnv1g7UD/G+KlYncAXf47Fdn
8k3dSy75cf1w23n7Si734bJADTrg3LEqqXpEGQ/DvOFLaUv1gVvqUIE80UfkHFRkTBNJCMqXXZi5
behL2kmrY9TXRUO9m6NspqJj6gS7LSB/53L3MejoOMQokjAMvfoYHJRd+YR9MbAQXL9C9mXe5Jwr
Qfpr/TDHOlNyggbm3GNbY0y9GvyGSmTaUx+7SSUwtO0LvByLi8ZKZ1SSuSBkjQvo8Pp7i/7ol3sZ
PuP6qf5DIS+COLVX6VyWiQWP0YRuUaLKq2NyIHHJPj0tD8QESkxxVBnZu3dd8GYIW10nZwgVNtPU
UYOGWPnPeD6G6o+oFRQh/0PpL2fjlL4a9bgbInaJ4EwqHwofPMcOppOA64i1DTEBi+ijcVpvyTU2
oWeACam7eN/5C9bi0w8pOs9oxyGaoXeF2OKCouyvrpJveTfRPJrjCI9JU6fNHtTUmbKH6yI2Q/Ll
a/HNbakmIzZnkV2/wE/s4h2bcfw/hGT1upHxPe5KNmP0nrGspn6QHRXgyr9oaxcne9CFzztmsVcs
+qUHs/L4clnkepZg99Sc79ThEAaH65cm8k18m1tSu5RSMNS9IPTuGvDjzl7sdOZDHBZ2ER4k6ed1
iQKj4tvbWqMDbFtOUMhoGjeSTBeDy+48pe51MSLD4pG2G9lS9crCwRhfswQGw2kPjug9w55sdu8s
Qa+0j/MVoHFOlBnlRzeqn8rpaVwaW52+C87EnMFbbbA0kGxZmv4GoHSMs6TCd8Ej4cPkdz5wzxjC
CjAgg3uJ4XQ56aF40H6KkcG2vcZFMLOJlRqSRksmYuHVkFWnLv04DN+z/pYMAmUUSeHipFLnyZJL
CF+1EZCdHod7hvlk5yVIBecgfpe/uJyJC5Zhp1voj76k8EALvmEpfLJvsN56/aNt6/tFDPv31dUN
cdmqac/0kN6NyVnJgfwgqHhue76LCC4+LlGXk4mhBkrYVLejHhh0zVDYSYjhXmCPpYQgGVBdXdME
RiY6G6f0JE4b9JqR2Fh0OAbzcDsbppclvUAvRGK4GLlI7bJ0emS6Y9ztdbXaj3LjFYq8+7svxa55
9aX0liR60EiwLiW+KzRw7dZT5JAm96/L2dxbw8Th/8yYb5qVYRu0SWWxxiAK4Vixlh6yfxpM6Ob+
/4Fa9T884UUc97Cb0OUZijRGWeuEYTPMMGGwzTF28Q/GlCxuGW82xNfH45xFuEioBAEF0l0UW888
E4kGxuicovKkb/Jdfpi+sYGA63cqUBEeZgVkzMmUd9DEZazPi0YOVdLeACfYuy5m09JUxVIMwyCa
qnMqUpK47DIVDjhDO5whUfd+tH/naS5i+C5JbnUVUWsUIkEaeyyKxY1TYxcshUgRmX2+iScrOZxm
UAnUqiB7Q939MRrs+WEG+xCYgJ6H/eCoGsY5FekF10KsJCLJnI4kltIWUqj0bkpk8ISX7ggCLuVp
7pAdps71j7ZdRFkdk4src66Pc5WoqHnV2fdajf2sCRzg4f+gYetrEkgJdOMGVRbb6ouHpi0EXnLb
3lfyuUgDBiKQfqSInmxCRHPZoFi4Mz7ofnIMnFwQDNiPXfumzFJWXqy3qk7VGRba3KZ2HT5UsaA+
IPp0XLRpUtOoZAPmjUQYbZPGTQviZPL8fVpMN5dzgVdmP3ftPOzPWZ0nntImVTQMy7YSNr5DQBgr
ha9rvZ/JohqsUFG4QJP3mT5aNca1k0N9VuzMT/GIAEjTTpxRCZWCcyXAAE3QUUO1g1UQ5RPr9eex
baFjk8MpK1+u28Cmf7yoIN9FKYBGodQUsygRIO3R4XXGZo8Ct8DSRFI4f9KBHiOfGvRq5vxYSJ/r
2GuHH9cPIro3vokSY9Oxykus60WHYDfupn13LDDF/6smKppvEWkE31HBKlZiyiaUfXQwxH+uT+YB
Fe1bDJPd0Pf0+VefiPMSZi1LRQ3MDdcq/ykNajfFc01EgwuiL8R5B0sZwCQaotwQgqMCEGRZiner
IQD0EZgs3z6JenmYSAkhtUU9rVsOtASR07wY56rQHq/rg+hAnHvIw/F/B8rbYZ+oOpDOAy12s0kV
TbFsJzarL8S5B1kOo6hjBa/k0H8yfNSgHhU0doNH6Vjeqc+FI1I/0eE4HyHrc9NoM6JkEmVuPYQ7
rLo7bWC51+9wu40CQgjQ2miK8oY2oVAbqZRY6UQ+Sp9be4ls9qjEwNaCSnYCHmDJLbDLJfaC28Hq
Ipi7UbUAAkHeVMinjAeL/ivuiG4NSpqrk3E3mJedUUoxXl+MPg+T9C90Ssl+3osYPf/DL/0+Cl/h
GuM6z8Ml+VXI+9UToifUGrAI09uiSCW4N77WZab5BO4ApLtE+toXt0N6uK4R24p3OQyfnslY8BnB
ee0axmQnme7okiPP//ydEC4tq9WEYh0Sz/04aVpbb7ov/Sz7eWHK3nVBotti/75KIYbeMDGjizpu
POdeW9wFmWVflyC6L/bvKwmZYdQGAUSNO7T7zMjtoX2IteZd0dUyLWLIOmZ9OCELVdTOaDDp0dQH
ifpqfDuNgpvaPsdFBJfbAWEni0IKeyTdnpCnGGOBgGe4flfMpt8mdBcZnMdul7wyE0tHdBhUhw7n
GWD27XeFPGbaUxuKmJPYr12TxnmYOqFJGEdwANMcAtZ7wu6ttSe94SSD6qogq7t+ONEFcv5myeNq
SigyyFI9lOEPmh+DTrQQunmBmqqomk4sS+NHwfRy6GegcKHcM+xkgLBOce3Wy3lm3Dr1U12/J8Ku
xHHWE8VTbBUdG6dTNfVotX29zwurvWnURlQr246wK1mcimdx3bZm//JSmv8NdmxD1PwyOPGArZrc
jfBcEuFKbWd4K5GcyhtaqQ4kBqRecmvt0GG/UQ/ZOXT+L9Fuc2PCXMniVD9C8VuSVWTh1mkAAIph
Z4fZi5zElzzrK/1uHbV9AKbyoLhjc9L6HXaxHt8ZdFd/BWcSRRd1U6pgwazLjF02ZR8k0gtm3zcz
wJUIzgzIVJLFnDDwm6jgEy4etfgux9secEMCn7hp3hdB/LsGzLsBJeAkdQfAgDqpHHyKo96Opvag
NObJKqjgdb0d5lcCuSdOO+TdYLKHVPgJF3hod9UzWqzH9sBWeUQbS4Jr5N86mEWrAmxGwONbgZ1H
h7oxbKs9tL1gKGjTa60OxUXiZsytQTLgJCvrQZoelnQ/dqbA7YtkcG7EVCqA92YYLyFljd0gpBUY
Li4CTaAQ29XO1Vk4F4IBJ7WfgEuNF5tl2N2hxghBAQq3k+JlHmMuaUT4QpvpxUoi50EWOaQFnRjP
R7gzpe81/fKOmAK6N8BWGKpJ+GSPUMC2dQy6MJYLW1cOIfmnFo2FbZ/BotTQVdMA9NTrBKYsGymI
DCDUKOMjAbR9FD6/5xC/BfA175zIkTLoqJxO8bc+6fC6/dmA//a6kP+wzosUzjoDkqZZSANWWQdb
obvcqIbT2RiQBvmVAa4yUSjeVuqLPPX1tTV5MeSxiVA80F1l+X3mdyLI1+1ofxHB2aaltm3TwqmB
igKBUFlsIFnatDgrmO4l2c+hfLh+h9s+5yKPs1PFiInVsh3xcZTsSv2eS6WTFaEtAarouqRtUwXb
ItZ0ia5YfCs4j7UaL1KEXkypMBSBwA2e4lPro75iy0AqISJYVqFEzlTVsW3lzsQjLblNz7Kn2LHX
PIONzVE+qXtxlXvzLlcH5OL9khZNqlGEQd3IQSXzKVdMTKM9FPNnwU1uPnNXgriQHk3JknWMUYSV
qZTb5aa4kaH08aNolfUFE/9NPr2SxDkKPaJlUwJGEvMjWCrdaQeGcpbutWdztg0//5p+ZMTqVezk
blfboTN5EXZ6B2zLY1YNzFEiJdo0D52CGxUNcSDscxavj7lmREOInnEC3IT5HyW4t4qHej438TGx
RK2ETXtfSePs3dS0wsgVBBeqOwsoXwcwaL4ndVqJ4Ox9biI9rQy4FKOPAKPwPNHRDkhsG/p7qnQr
QZyhV1GP1dUORR+znT/lGn1SgGoToR3TDOlfnomLybQKzaIO0M+a1BzQ1SdKJxBGfKKKwA627e2i
DJx516aRWj0bsEdGb8/TMU5uVcDSat+um9umFoCEE6gIqAYaJndz7QhGY1WDFqTVJ0yI2TNAGsNY
kC9tv4VWUrhLA9X5qKBoPyGWzZ6CrpF0ttwYIx79gTE5lsJhY9GxuNurWlC/NRmAhqz0ZhlBG5/d
56ooYd8e5lsdi/OJUoOJ5k5BPEtKuzioXj3ZjEe7IMD+yp/AUol9FT23i53IU7Cv8sZzrQRzPjKJ
pCLpJeb7g9M4f64XQf2eeb63v4/iqaEyrFOV84wSDavQSNH8iOlzMTiycZbmgzV9KUPZ0TFUmhvv
mh00fkvkiQmMeNCKTMcsX+11Lvy+y8i+MCHhMvyEWUh2u31AitFg1aQ4JPflWrPGsH2PL6fvGtBr
p7v4wHh8RRtNm98JyGw6UTGRYvIz/f2izdZUS6Nbtn1hNznIQ8ZQYMEiGVzUAL79YGZlMAKisMNM
k3IgeSjwRduFhdU5uFghy20kyymbtKyh1eXXQL8Pp+cyexibzzH52i/nUv4AIOHrvmnbbazEcvFD
00paoQX3a1Eww+SAPeASbWRYTmMjRJ5kYr+HtpSB6f3vk/EOEYvZVdw1qKHQU5DcLMuJlr7gXJuB
Htx1FnwuUWWNk1HQoJhBbY1w9TXa9c0Lvh1wkz6yXjpJwUQeYqZl8Zqj9D52SqAF/pbNueIKMAQk
Lkj3MqTLMlVs1WNMl9Gez8+iFGvTDZuUKuw/0AZxekOUkehagQS8LXZmc0cmW5EFl8k8+RtXhekX
w1BwKGJyrgqoBP//e809+LD0+WdDjQNaj35XjqI4xrzCFVm8OYf5nFoAmsb7ZdFPhL2TEs2ZhrCx
jSRa7GBS/tS2NaSnAAJASsgiNOUUJSBqFsRamntaOvijEd7kqggy9u07k5PBKUSbAqbTXJiM3gaG
uycBCXcEH9yIcSADY1W+qOHzdk4XEqmML28huuggusE1rzoMFHuegSoHqVcOmB/J0oOlkl24jIuT
TJE9q9RPZeW+kJtnMk3P123vjUZysrnIGZp5Yy5lnnuR5JfZrko/0/yfd4gAdoMiw+mjss15rX4B
VDimVlKvNz4PsO4cCFF1XnnXpbxx++wgKymcaqjgok9kUoBMrzqB7NamoagW9MZLcRI4xWiGxOrN
pk49vfxUEj+qU0dVnpX4c259iVPB+tvmd1kdh0vY2pDIqTW2qYeVp/YwafqjkoydM4d19fB3F8dp
nzzFgDzXy9RbqsiLzeA4hJnAJ218G1MxsHwAFTeMN0Reug585MiagMc0n/v4bFLB729clqkicQGf
Cf7/toq2BGbRjT2wZtXMyy3DBeuJM6Sye/2mNsUwCBIIMpU3hTRTJSOmHiBGjp61srRJ1LngqhZE
+W0p7KIscMqBK+K1N6hNEnQgecebYNbcbGnuknr+VEoiKAWRGM7wZ33U5FKaY68sLT8Zfi6L6mqy
qCG49eUxbadjIRBZpWmyv2Ll2hZdGptJbxOvVXeReTSNPzcTE2jaCoIBiGzgO7nfV+hSx1Mbe+bQ
nqdCwYi+uWvq2vvzL6+9wCWopmzgXfhaTF3SsW2qKvYqqtpjVIDn7+MoekmzD/sqmmpY0FwJ4Uy+
BoRZUpclhOigQSlSm5Y/But+MZ+w9yVQMvZbb2VRfBh0GpErcD5ZJ5VZA7Q/9orZr63bsJWdqfgn
AGf89Yvb8Jk400UO55VnSZOVRqoSr1Y+ZHQv64+59lwGRzLcSq2IHXlLpZkaII2ULdBNcZn/Emtl
a9A89oYy3zfyz4mM3iDlzvUjiaSor3Uhb43WjHVISbqTtHyUyl0qGoTbFmFqSBItlREtvxYRRFGb
RgFuTVqsrymZfihS5zdjur9+krfPGKZxym85fOF+7CNtkCtoHCstqg5ITY/FnuxqIPGLuDU2FY4a
EAi3Bj4/zoKSWK4siSS5R+XmqIVW5EzN7FaD5o+lJEKKFAnjLGmupSjWpRjYtUX9FMlk35Dq3lja
U5mNfwzIx+5wdTDOXeuNBIS6rss9UvW7Bfmw3cXzLgmFRGpbSmHKGPXHAx1D6nxi3ye6FQRVlnvg
xXHNUP53mKhnWNE/15Vi6+5WYvicPlclvTFpUngKuEvD0LpZ2vFW6TTfrDDo93eyOIMN8hHdPAnJ
JzJ9J61u5mknjcA2iUUQO1uudX0ozmb7pC3HMa9ybzAHb6hRv05kJ1Wju3QpnFGvn6+fa9Ow1vI4
91qWZl6TCpcYaU510NxyR84xtWW/dJOvok6y6HCcj0U9GZCQFIezOp+Oid2YH2bd6fsQG/J/+8U4
M46rZQQTH76Y1TwQCUs7qmOhBjZSU5BrCa+Qs+FozAqpjHuoOzbGFTf1wp/aB7YtHroiXL03xS+Y
8PprcSbcYmtx6jJ8reRg+Kz4xZ56YiDEtxAunBw+5Wpyq9VHuAr5a/1vZIBpJcPuTA6mcdAG2KkK
LJcJTZXOaU4isInNIyqGqluU0f7x1Ah1GVlpodDcU+M+8CN5wUymXpu+IYGSx6KF4jTq1N0NiU7s
hPTCKVSm8Hy+gdRcQWA2NIy4cZZeLzoe1RRH17+iiPoQYfiHMa1iB2vySoygigotW3nHWh5n8Ek2
LkaMd603Ru2hHudTT3KQD9qxMdtTiBnYphH0QbZumOgqFr9A6gRuJ87kYW4UmBLgfKbD45yczNKX
sKgvRzGW9nxw/crYH73uZZhd83e6lsjZfTF2xWDVeLipVkrAfWhljj7NrXddylY8ICzHNoiFrIov
fVfpkmb6AIsvu28BKo9p4QbLOcpEGenWF4MElNhNDEBSPrxVWRxAGZXcC7XoPFszNibo53aZbua+
2JUYvGgTIvhkmxd4EcmHus5A6qXJOFqsfCnkh2oSVKs2VYLKKC0ahAGKcCpB5qy38gqQlfJR8xmS
a++3B/XPeztwK2ASQ0kRzIKaztsWaBqrSQkqIEL0hlc1lTerlpdOogxu87YoYcMqLC+V2WlXTzlQ
FBtYqkVSpQ2WR8zAzQrl4bqubUUychHBI+KQCKO2SgcR6RIee9K6ZTPJdjYbAG+ebqpIO1yXJzjS
SwxaHUmu63ZIzQiDw3X3JWuSxWnbWLQ4IxLCuSJ0tqnWJsh8lzh38MDb01AEi7NpO6t74xSNDnGR
NAQlSwp29KJq9zMWaRuwtmQD8EG0Yq8qf7we/KJ0v7XhpVWxurq26OukqOFgk9lPml0xPVj9v3/+
dSxZR0EH4dmCbr9WuMpqKjUujMRLKE4RRg6Gl+3rIracG9CK0N/QddlEGeG1iHQZiwWU2AlKeok9
ThbigoqVxd5JEkFHfku1LUVhFR1gCqk8oPYSxLIs6Si3JN2OkNYGrrVr4p2vyD//vIeNb7OWxWmc
IeelGieQNS4nZbmV8n+F6/xvW1GcDO7mFkYP26hy7OkNObd648ylshvq2V0sLJnM2bcorQ5x8y1s
DFePR7ea1f08JOe8G/fXv+HWu8gCmyK6Aoj4CCCvv2EDvP6uM3MkiGHpqOXXofYzQt2/E8IscKXu
VTtjOFTXEm9oTlV/NjVUS0WFv01lXB2Ec7BZnZg6KeEoLAIO6+HLAF1cqk9ZKvJIb0elXj7e7yvj
91nkOTDmKcNpfqExgdXJJw+6W9iKY92A31cwWLvlnlZfiK/LxMGoJPGA1ChtMTs0le3Rrhb6wUqS
vZy2oSOR7PH659ryuWuJnAVkQBTK1J4kqNeVjpwMZ7kxBcF926Avd8gZQAwWD1JpiFWT8WmYb+fZ
BxKUPZNToYgaRJsargKJDm09U0Zl+LXyhSha5LrZo4hWd26Sag+lXju1bvzppDDTCrwQ0JmXKRZR
mH6udDwcQ61ZNPjbIX2YAcBZdLdRJiI02j7LRQhnrf2ijhLVoHoR0NvMGMTIqMiQXnauK8CGGKLI
moLEi8om5ihenyXX+6DuG7jAQHqejfshAOvyh+siNrT6lQhOxxZzga8flthL8+KxzrD/nQJpKa89
bVpGu44sx0rMvzwWp3RhG+tjNuBYOnGJ/rWAnxBOwbPf4J4VOJdpoKJuoqDOJ/w5yBZDNYZnl3fT
5/LM1hbUQ/95cRYvd7PTH1PUYNNFUaB6BmZPABvIKTeZi1wKWLBK1Ns5qFFKeEeQfyWB0+ssCgJq
hKh1B1n274QuNdDeAf+xHMpRhLqw4cJfieK0WzW0vs4idHGJhd2qQgV1ZWzcg23IIaHoTb2p4quL
40KSqmdtFZfwCsH8Rc5Tv0DVrBpEW2NvSRVfvo9JZTS8TBmjmK8taQKYQx4nU4IxJAaJ1WJ9NAAH
xz7FSK/+o/EsDIImH8ghA+67ZIu0Y/OQ6OjJVJaJARf4WnrRFf+PtCtbjhtHtl/ECJIgQeKVWy1S
abUtWy8MW7a57zu//h5qZrooFKdw7eno6Bd16AhgIjOROHlSiWWKDS10DU+6ikUw3crIRCayCYO3
F9i7qRCdv3j0yJGBjb3UI5BZZ8wcV/R9zMz9dZdxKT67bKaGV1ATzAzKDC7EJ6SQJbUEDtgL4P2l
HnvS8wN1WndyMieT7PSROb2IGr25ujMqPzNmStqahRFeFHujeO3Kfh/W849c9/9UPOJ9ccYSQnQZ
F1HO+HWNZKNEAGPGvhW1v+uytdPMK5rBas2v13dyI8BjI89YnPGPAYbUJcOAt7K2iZFv+m5WqT+v
Y2xE+A8Y3MfSGmioGD4coUnTVxZPdzRNHshIUstQk5cuwqSD64BbRJA1Iq8N44daWuohfGGWlg8Y
LPS7kRke5SC9IaW2nqW/K/D2kSM4Zi4S2dmqt6JIAfrfIp6GGi53zmdTb9pBgZdEsu7vSowxkqVd
43SRBb7hPtT+PKH+ALd84FWyMc563JGpXqIn5APK77W80+Yvgv1cQvBFKNM1ylAfwUMaf+mC6mg6
xA2sRLrp3EXUJ3Tym8EbXd2OPFHJccskVYKSkamCi6AYnEm2UT30SYF8oAMbL/7aaQJK6NYpRnlR
gSayIasXd1WVxVpj1vhALTv1A1LNULbTeXd9yy4XQVU4ehmzf4gOOih3hhOfJRNiV+hSOXWSyLdZ
IFLg3oQAgQLPZkhmLwyNDZhFN5ht6JZzfIpJsDe19vf1VVxuFVaxguCMq5JAM82MIXR9/6VW50NL
+ps4e7sOIlrH8kesLDgcqiT3zT50pQIjlY3YYU0soB1fEqpxpV0vhEtd+nRODExXCV0lhXzT7Min
6Gge/PfBtPIy7uKwENJEjwWi7eOMoNfqpB9BPXOT/jOhx2Z8EVastiEM+Br0dlyezC4fpAZPBQFq
lp3tq6fWxzWweP6bL3QG4TL0oZMK1tc0gEu71VA/nAQB7zLbW77O+fdzLjNT51LtqYSRDIG/n2Zm
JVNm101qaXQQQF3Goo9QnEUTqWGUTCHOZeWp2ie1wGhi/2lWUSzQmf0X24ZnIhgePAFSoo+GXRcp
0nHMdQSW70y56UzKn1fDsJwzBB/okoaZscrS0K3i51BhjpT2VkYfZIa9ayVB1rVpaysw7i6YzAUL
oAoQuIlE9xErbps5dyVDpJ0lguGsLUkHaSxGWMOo1i711VudkruySrzrX2fT6Far4YxuTvtOIzO+
TjWf+hE9Ac1zjnpRFvSCbES0Hs7kgiSee9InoRt2kA4elZug8HdRRgSWvZF4LGU7sBpQsDHUC7IL
mIe0yX0tcPHsfxMqP7NWsTJC7DBGo8+oT55cDQ4Lvkayf1O0wx/Xpj6g8xSYqDbxTBOagYvaCNTd
oZRnfC9qt452CvqYsz8e9fleo/xnsYyzxUiKTchWqIHrj6+tkVmYCoHStsDgtyLTakcZZ4lTZHYB
7bGjkAx1UgrjyEW8rk0IZbm3I2dEsYALEUapxDSXYYWpnMXW2HchPpUmIPeJQLiMKhizRB8ZQOqq
tCb6o1L/wtOpq1Vwnq6rRl0NImyUb9xE8kMvamwQLIBXMFjIaHrb4vdrwfiQ5u0p96ngDXPrlK6W
wBe68OCu05wacG7Io4vE6dPQylrBIRGtgzOouENffzCTwGV5tJsxK2qoRJ1BGzVpHEQ8jRiyAu1N
UMQ+Rh2/b/MwGrBX7Vd6jDuUGTK0ls52/pQ8LGrpoWDjtvzoGo8zrrbAQILMwEmkcwQtEgkPZ3JU
WEXmH9FAJHDa21/JlMHuRGUVZNWPi1MUrVciGV5m0OcEBIt0n8sMCgnm2/XgsIUDBoLGqImKDeWJ
g1GcZ43U6qGroyve9/BMAYLddYitTGQFceEwS5OC/AiISB8cbf48hy/q8JsQTJBQ/iICraE4Z1mi
rqtVS2lQUjEiQk33qFAde70QRCDBpvHuMqqDUZl9AxcS2WvkL5VijaHgu4g2jfv+eSlJYQOmvav3
qaspPeamRxYKXphN8XkKa/f6J9o6rut9W36+upmwpDYILdXQNZJaS/dNm8qqHReQMxB8oK0zpCl4
kAB9Cu0rPGcDTYMjJr4Q8PqlI2TmUJg76RWK7ZV9fUEbr41UXQHxTA2WDQWSX3Buo6pULDyx3qiE
Yu5w6Yyy4qkj5IcL9G71DO8JY7lPdLY3qOw0GCAxBIUgLC2e4WNVgS40n/8cMrbY02p740CujJHh
BFBjfIJI4dcIo85jzCNPiu5UaqlT6yL5atEXXT7ECtIcqNl1jIXu7BcYOvybVangfVp0CDj3m/md
HykBqhdpqzs1jnIbGqdOLgVeVwTDeV250vzSHwCDzoDbIMTwJtwxslGkFLN53tBNRdAToCJZ5lYT
Tp2c+TOOdGM8j9Jk4aHO0kaLtrEtp5PguG2uaQXGrYlGHZ6gGw11wua26TG7p9gFolRoM0te+sP+
syIuVRkhbdFlHcGNqbTbW2OPwpmtGLaMWSLlTlTKEqyIz1vQza+Hcg4wNcV4Rqn+EoegzUHD+fqx
FsFw/j0BKaIZOxOz5/vnarZY+0US5akiCC5z6Sd1qAMCiBY6Y2nulSwQx6ktN7j6NryQ7Kz7k1JS
WJsx+N8k860HV0Xx6W6qwv31HRMhcZ4dfQehZo7KUjvLD3FRWelYnEjyS0tEahib+RhBx44BBRfI
t/DPgKPPEDWkBCEL7bhmDvm0YpfH9mgPThY56ETbyyJy8aaXO0PyPe9+QBGJQTEDQ9s8lYZy0/ei
FpEtCE0mugaNQp1BDumjI1Vwq/VJkccuo28RWouD9PH6F9oEQGuvKkMwBO9lnE0bVTuwpMIaEjVw
1OweZVtB0F1OOh9+tBUCZ9KB2U1z32MJUe6WmEofeHNzW/u103aYM9S9hKVoqtuWN10jctlL6Ic5
JtnF6E0tH0c59rL+PoQii9R+buI/J8Eskf68f5yFm34ZJcOE/WMdcxT/8zTsAjX2atGAK9F34gzB
r/QsmtmCU8C3haZZWWGcCvKWLe+zTls4YwgzidR4E4YQkTLZPiMOMUYb/GHnus1twxgqU9EYAukS
LtrNSI5qKiEhgSeyFN/rZWIlxV8Z9hmEi3JBpCh53qaRWxnZkTTVvhqEw8AW07007TMGF+RinypS
DuK2m8XHCS1JIxTeUH5kx8lT3L+rc2sQHPj3vvGPy8qIqj1tAafkn7LClcmbJhKP3T46ZwjOArqk
Rc/q4CM3gNBukd9XfbhHI6xV6z+MUdRsKQLjPENOtSGRWgaXXfderjRPcxBCczd5mLTxZIyi9rGt
YLTePs4tZBMrx2FGbJ31ysN8OneeZ7edi58+zQ7XLVwExXmFlsxzM2ZS6KZK7PXlV5L9aprYCUzB
VXAx4gsDROlMRfct+Ch8m0SYRkkfVBryxvxGTx6zPnAiwytk9J1Uv1Lh5O/Ng6viJiKDam6YPHM7
HnOjK0t8MF89GuxTIVNbK0KBE9pMHbUVCmcWiZ7lTVgHCKse8dDo7zUEejzQYHGmff3nXAP47xUY
ZxS+3M9JAjK/CzqjM7POq1l8K+nt7rpBbLrvFQxnEHCE3WRAmMmtg/ykag0m28uCx7fN07SC4CJE
MFdSAx5thJaZ9ltsZp+SzL9RDdkJ5GKyaKUIbFxkDMsZWN3xwCcgY9njOCnNC4hJrNiF1ev/tmvL
klcQ42T4kVli10huQTrdUkshhWHTha92jQsTflq1U5Vj1xqQ6m3Dm/faobdTakHB1ZEOf3NTWZsb
FzFop7BKzxFhkwwQhb+P5dlKNVPwbQS2wL9XQUogAe8O/ifphgS1ydIwHggegGNMuYM6qJdGUxt7
CVXlwbv+ybZPL+jpUExC35TOU4b6oEH1EKVJ8OMmjHGsW0dKBoxACh1F0m6q4b7J46eUTp7fTvu0
qD5dx99c+Rme5w7VLBqMhkBpbYhxUY++FDSymnJXkMRSgta6DrZ5BFZgXLRs05ZEk47qQEGLUzcw
txirUy3lu+swm9EEciTgIICFBW7Zx2PARlbPkFFCPsvua+PXEGZWM93Nour/5hVqkT35Nw7PKvOh
vBMaE4wzvh29HrlMdPI9zVJsYoN6fSM6C5s+cQXH7V48hZFaExy9RHqIzWdNca9v2/bXOS+HiyPF
pBXamITYNvVX3+wwp60z3v43CC56ZIYkN4OKOl9KAitgbkNxRZt+XgcRfH6+dWUejUmFoSFNwquz
lqq2pD9KI2wg0p3rSNuH57xjy46u/G0gDe0YybhkyNKDKjFriid3diPmzcrzdaQN1SLE3dXH56KH
oTY9sj+49gJETeJBeNzpf2AOENTi4te/IYiswZZ1r9blq8Wo5fEAKlKV3wQpwUxxcqtP6V9t39n1
cTC46LT+kONeI48NKh7MMrR4n9P6oKalVdBG4Gq3z88Zjgtd2MAZHC4agsBt7iEx7syS/leex2Ay
ypIoTPItTaHU1kPKcJP2i7c2uW2bb1Ach2L2t+vWsG3hZxjeGDq9JdryANBAoUbKUY3Sb0tQ0pTp
rxz2GYj7QpFehUFdofKVmL1FMHWhrLzGkAQo/8W4zzDcl0mNSKJqjbR86t9JyPpt4PZQhHXYbjqI
y5//Jeae8bgAUbQFURoCS9B2yRM6PPbQg3tku3aRrxTU3Zcdurhx4DXh3xbBZxYDBipNZbiQTLPZ
hrrZQfN7q5xqD4+RN5L/560ki5s4w3ExIqBR0hTVv5LMuPMgXmIaAuMT7Z7OxYlEnVF5j7B7deW0
t+wG73c2JsEUB3Mv/lbbQem8IC5iRB0k4Qdlhmkoum1qd6Meiwu8wiUtrmPl8OpZK8ysB7VZkh3t
uEx0w1xeGeaHN8m9KI4L0biwgbGJYF0YiyNSbe04HwJs4FQ5S60f6nPudV+xuYEGnt1RqFo6r7kN
DPChkmi5sJkKJnG07xVyPIFeB9l0SCsQbv/GSR8x6Q8g3dCf1Eo/qvp8D56pW3Qv15G2nDg61Q0T
CoigyvLtCoSUCSh7SFKiIbLn6MXPH68DbO3XGoBfSq9UWhnjBKUpwaO0lWWT045/8VF0PKvqqLsz
3KY4B0TiOpvnCCB4xx8gvUJcTXSx2FzHGYJ/Up100O96gifFqkU48ie7h3auKfTdW9+DgukNFraG
vnF+JbhyajGeGUJ3UCSMfdYcED8FcXtrJdSA6coUnELClz+1RNYCtR7xKNK/RJOJboC9EosUZLYq
Q2sQLgSFZm0Ww9gh0lHZ6qPXgT7oZGdUn0bzhQ4iN729a+clcd9fifR6UiCE4Po1XrTbL4Mv2LOt
sLNaDl/6DCO5VmnZh25f6pgs5IHFMY37MtvJQhL+ElL4CLeG4kJOpXV9n7SglMsYqvIeDhLbb95D
99+VdNdgXOyRy1muIcyL8gOTLV96m7OXYRK9wAgMTuNcZperKIYbiAa9DGZSr+xyTEYNtOFw3dMs
H/naxnGeZm7kpKgDhLZOlw+zucz3TO2JxDtzavZzRb8a2Fmro+FfeLj1Hi7LXwU7LanKvgLZ2DVZ
ZWVTYxO89emfry9uKyKsQZafr0Cyco5atcWh9fP0U4YRsHIGMUUJTaFZLuphE30vLkvVEi2eoOuA
yhr93NDKgrqqMO5s+gdTgf4kyDDGhdbHUBcFWmdRIVoemjHJ0Rgf4vm2UxSrKz+NojaNzRWt0DjT
KFikVplZIwj95+WciCp570r3F+a3wuDMII7GtgQrDyvSkfAM6TPk6nxLhoSaFcmYT0I1W4qazJo7
dsDT0E4b0z0dlOMkS/umDA6ToT/m+eSGVbALh+EuaTFaM8hOnaqin0l1O41auSbf9QlaJdsx/V4X
lFkkr58Z8U+BBqfUNrmlk+aklSA3yoV+mAdjP5fSTpp6DNgqqdUW+WmoB0hfZWgt1/wfZkvuJBP/
e6/7kVX66n3RFzWmR42fzGj6lgeZmzbdTpc7dwigP55DUK2TstoaK3+P9p5vmq6ByKO6uTa/YsjE
I3raftYQwcZ1QxZkRVtOGK08aGPTZIY3B84zZiRJ0V6J25OmHOPmmx56MyZcVPdm/On6YdvyJGsg
zitWGsZxgwQGKvdQf5nNeQ82/NfeV36TFoNtGs1rivoe47ac67CX7Y5L75Ws6BhoiOFGF3LNQROm
ZgZlJGc4opnYo8fcCz1yl9jkNB6lHYarfxOp1FycDA6Ss1rcBsJmmRrr9HQfd8gCX8Jkd31Zy+H6
cDA4CM51FUUnaXkqBw7tiDWnoN1SAcNMtAjOYWUYIzfM0xg4+vAyt/lDPiVQDOkUQRIgWgiX02AY
tjKrPfZKyj6l3W3eCZZxYXbcRi0/X/l4dVKgwtjg9y9DBRroHw0ehqbuRNWo68vQZK5HuKoYChsS
disu294aEvmLlPru9W9+yUD8sBaN53WQMDTQvQAQcCzs2UEbtFf/iH9UIL8vEmYee9AMwecRYnLH
VplbqR57YLZ0v4zTiNEuTJ2us0DkbG4Dexmn8ceTNN7XqYMiA7YyLpmcT2oTXG1Yi4aSRlPnX8XQ
SiD7tJ1wVsi2iZ9xuLV1VQ5dsaENHFLvh/y7n0FfUnBOL8tG3Fq4PE0tcxm8rDrAlJXBNbxl5Ds5
UQvz/HaprT4JLGT5bZduwUSDt2FAhIsnTCWapBaQmVzQFI9CUoXdmZ9Kt3cVNzw2N4OILXVZJnhf
3j+APF0KojeVWeZ4os4ClCHU+XayaePfQirMNfD4mqIgkqesBLf9+9iL7ESIzhnKmKNXmfUwFHln
vpPD1AM5ohvREY/KvnxI4VbKGUs4+TMmvJSBk96WhwSznjNbc5SjYoP8iBnMorVt2+Z5Yzm7CQl0
6jKCjZ2h/V9JvyNiupqm7QUGs+zQFYPhp17I6kCHvATM6GlHDadbwSS2z8ZOxTDUSrQm4R4ui145
47KPiqbUgNY6xhuINdBfnB6kVxVFJXkfnoSzVwXHgXBRspyaAtUNHPBOt4InhC+7v4HrYq8YyObK
e98eBfI1whVyURNKG5EfLedhevR1axlj4zuGHR2IYSvHpYndFGkWLr/x2hfkAii6ZFXDT3Dkx7BH
v355Cqjm+XXl1f5sa5WI57UdEBQUOeBh0KXPD4qIQcPV1cRMHePZ3DEvfJ4zC6OolyF3sgO16NxW
vom29eJis5y9FSa3Rl9C3a6SM+wqMS2lggbR18zfzdorxlJkIp7PtsteoXEpw9AlIYj3KTKfe39H
nBmVd80KHv5/M3sFaDqfOdSYY2sUPUZVLhxXpFkQPehtE6N5M0yzUwWVfnXxUhfW8s/adD6FkAYj
LvQOaMPj+3l/7naBa36qX4LXHllEd6uDVFv9qG2IsVqxC16niCC26dhWfwHnR7NirJtwxl/Qak+k
dKT4WRaNYrhuLojvH90MaLEM1VeYC2OTpdTPUftE+0M7QDkmvVekw3Ufupn6rRa0/Hzl1EDnbfOy
woGQNDcnhsUaEWF4O86hZGygdgnGMF9Q9qdmMvUpXixySSLmffySHXTkXuIH/MUlXhrIGYpbDWmI
Prd1Eji+1lvMK2luza+SKmjm+y9e5AzDRQKF1kYRhdESCUZn+N7Y0SN9+NckVfNF3gPevv6VLmUM
3n3IGZGLBcOcJwreGJbkWfG0neIhm7Uzt9phNtwenXeKq+7ZgxB2Sfyv7ScXEBpWZejtBWx8oMfy
vt8vl87iXpygbJ+r8/o4H9lHSiIhwAZOOGIikZdMd7KoAUQEwTlGrYPgYo8BuI4WgkdVfEWh09HT
N8GH2gxoZ2Pny8KZnpRsloGidFaSWvQ4/Jbd1Bn3/p4+F7f+fV1bk5O7w77aC6AFC+S5kBVhCcQW
YPzqju4wDju1+luUC5xo17zVKVDDG/Hroeh0a7xHbJSmqih6tnRrcFUbQ2OP6mEhTUiHPx8s9fEU
8GVjI6fVBIUDZLERwo3uNTsls0oXevf74j7684c9Do7zJnGNWQTm4on7EJ20deZ06Kc3WsEd/1Kz
iIPhvEmsQRApXUwmPWAgN7JKw9WRwiKn3F23kG1f/88h0zgnkheMZoYOIFKXVoTMvCj/lP27LMWU
McdHRXJl8ndfmkxzURE5chhGsnfsGxlfMIzMoQUUzurXWtRWse0WUftbBnAsqkHc1ikUXWMxmaHh
4OG8xVCSsV5zp7+haOEuln9HW/VQJIuFsmrbufIKmttMRuQe6iVa5NROdNdjnHYq2cymz4NTW8rn
uLJ0UXa++flWiJwzxiT1MVInM3KU+z6yIGPlVKfRMn9WX83ncL80Alrs03WL2XQpDPLKEI7D0zb/
PQ0pCIaxxv5W8je5+uzTH7XojWZ7I1cYnAOp87g1J0ogZg9O8E6zGwsN+NJsNV8HB43r++5FlJBv
Z60rSC7FKpUwY5MSRk70ZXEjyl57mHdLmWGZjSCiBwjRODdSznUrqRDJdsLDcs8PjnjC9RR7meIt
rj5toRmyvOiZg4+wKJF+TOhQUpDDcQhiBw1gKoZON7t63yO9OxFXvlEw28K7biJbAQCAUEtGPq5T
iMF/BKyVsZZjZY4c+Rjt6/vQwSnAwMn4Rt43ohC3/PFcPvIBi7OVMMgJqSYWOdKz4hGnOekGDkDt
skeCkdpBbpmTI1jexhFA4R8Dq0zc4dBjwO1nP+ha14QKanhOR538sCSwlFia5XdWfVM5qpe6kkOf
rsOKUDmbyc08nGY87jmm3LgjdTGR0jN0UW/nViKLxUFPAUpRkGHiebxhyGJFC3TkCL/N1/IAotaN
hDaeQ+NMjmqpL8xJflxf2PKHX3zBMyLP6C1Hkk1qxkInQ+G3Hl6TXnBJXPzuBQABiwEMFnw3Xn+N
dC1jmYaznZEbIjFbhshgXNaOggvI9aVsPc4Y8gqKS1qD0J+yAQ1dTvsGIaZgT22oyWIINVjm5HGh
uy1sI1GtftMyVqBcGptFQ9FoaYyaXfxUDl/S9DgMIqqGAINXtyaGjFAwyXD77HZgvyPokGPo9PXd
E2FwbkPLqlD1tShy/M6wy/FXIhdO8cfD7XRt/YXeCwqr261fpT7crxI6qbk3A2L5zEtFFr3tcc9f
hJ9b4qvBhBo5QPTnrrLbQ+pJbnAIMts4tjY4AO71jdtKesA1w6hOdFkZpqlzO1fEURDCyUeO9hg9
aW50DMGnyZDq+PeBXXmRk+46K3gRzfjZPFgrWN73jnEv4RqPg6XsjGKfBIbVyphHmP+NYaxwOIcr
h8lIq2IxvnG0ezmEEKq6Q5eKLdjGzViywuFcrIQX11xNsB702XxREZaZbeBtA1w0fDQ8TYo+mwhv
ORArW8xZwIoW3VCYR0538tLYc6PcjbZp6ba6FycCm452tTwuP9XGoULSgdQtngqn9Xs7Fs2I2zzB
KwQuH02Ukuh9hrymn56J+YgJAnbxF+1QyxGGliYyGsh2qrw/lyHSOfTze64GjSZ/l7n+YbrPOjt4
oF69E6UYm4vSoa0HER5MhOHHOlYzKaO4r3GYMf3ZanTq5egUAm9eRFDbPE4rIM78ajzegWeJS6Wf
TpZBML0NlXdX6/tPrVyI3i42jQHa9wzewkQHFHemOlTlKo01oVMW94n/VM2CTr/NXVv9fm4xZDSM
qmZV6BQG6Cv6t7wYb+WoFxzZzS1boXAnaGR9xYa6yZzSOCDfxNRdWwkOCvt93TOIFsOdHGZobddg
fCRebfEOobAXmjW2bnQCIZdtP75Iq6CKYBgQO+AcQtXqoI9GeEU6locfeN85qd/IXW+Hd7VVW/vS
3guz2c2lrSC57zSQwS8W1UhnSJjdm6+hntlS8PIX+7cC4T5TUQQldB3K0MGYeisJXppRc5Xi83WQ
rWsj0pDz7nFfifhFndYFmvikfedObu5BW80lcKhs1+8G4QSOzRPEwFqASBNY0Xxfc+EPdel3YGIE
rHKVmR662RDcbjbNewXBrYiqYdzGDT4O6E43I51im8idbXbZbU3Yr+vbJ1oO57uVhJqDlBWhQ/J7
U32ZDEEh6FL0fnHbq8VwuXFH8S7b+xksbSlY24lbv5QucZYo27oaHHe37/FwikjriWZSbSdkK2wu
RQYpQpLnIsQdo7ZwCz6UHjpL7Tl1Bgf9NUKtn/9iiv/YBn+nmWna6XqDg9x7y60U8h42CAMgtSxF
vNimItNfMq2LK855fe838lUmURZZbWR+vph+inmLyp4egsPygLnQWYRvAMtxvYbG5X15QXrQFrGb
/q9T8mWh7nQnKbOyX2AFs1f9mLu16YpuOdtVBbhavH9BawYjWz86R0z+nOR6ZAvxDSPzbGXf7xN7
8BDyTyJm0vYCz1DcWZDKMm/7JkDdlbyl9b05Q3R//HT9vIkwuOMQxKUq+wncxxzsyvGWyAczFx25
5e+8/FDndXBmH01Vr+a5FDj1W+f6x+7UyhaGmcaTNXnNpwy0ktSW9pHX7fO366t7T8KuQPM9znGg
+ypLAD3YuWr5O8mqHlGBOhi2yizwQ6nlWy14JuSbFLnXsbc92T+r5imgnTb3cjfCPItRvw8ysgNR
VbSzSyS+tjzuCMjDHE6BAWPEZJXgCdZohZgUcrOEalZbBXxKL2LIbxYXFNTVzGX6t2rwD0l+OlIQ
r5Zjd1oGXdT3gWvc+YfETg6L+n4e2IEnElDYPHVrUO5qiZGxLUjGMFPtMdiHdnTMdtFB9cwbXNMF
ydzWiVhDcXuaDxo0i30fUGaH+XTEJWTyJF/I+Nj6dmuc5ecrZ6lOQ9GmFU53DGnSL/6u22U7/zZj
uC9rf/80gPk/50+3mOwKsikUf85lsA7HNz31gn1yNJ0GTFRn/L2UKSNHdJcQGsuy2StEgn90WuP8
hbca5n5+RxXdzk7Bjt4PDtGtERNx0ScgOHmbcW+9Ts5HF5EpzX2LrW299DC49H0kLf1JLcUOMQRN
JHC7+C/+FK7hOD+dl62e9CmMMz4skyj6Pdn9v4YMb3mUNQ7nqw3Qg+IyQG5UE1ubLNlFvz4m7XZf
y9qiVnlH4UMlwQVqM2dZg3LOu5x0TEIYYTPLXJvlad8/vLUu26kWxP12112m4OjxHbMGUWvconCP
6qHYPKG/OQgsJfxyHWQzJqxWxJepTKM1aavAOgZbUpzZeV2Gh8QtXnfs6W1wAhuNx7Z0iO08F7gW
kWHy/bNZrZnKBOeJ0s7olJ9yD03BPzGJ5Tbz/KfgXnS7Xuz8wjAxzwjlZl297EnPqgGTQrURF7lc
22dTbwcDRvzK0n3pR4JPtxXjMeTrHyjuyI1tpY1NBSh1UPah3L3Khv8UKwqKf0w6VV3yJviKi8e/
tjbu0LWVaYzhCEDzBJkHK3Wio3bIDgMYwKLzvWmWq7Vx5w5dML2hS8NSrP2eFb+p2u18Iio7b38r
lHag80YV8m46K0+59HgkXYj6zox3AQaSkK9ZbXqEGOD1jdt0Ihh+jMC9zGLm05JhUhq96ZAyoMus
UW5zQ2Tj2ws5A/DxsxsiOoYdLh1v/qv/uS/gqBp7BLlqEcQfnKWuCAqcsI4pWhgXT+U+k2MaYWFa
anqq+YvKIq1iEcLy89UnIn2R6ywGQic9pOxTZwgIF6Lfv9jh6vcXUDBlZYj6Tgd6YNZ9miPRiEYR
AndKzRiqO1WDctg03yvyI80P/5txcYdSaX1fViFJ5sjRT5K6fivSERQZF3cUdamp6kHHFvW1aU/S
dIcmZDsJMIwPL0LX17J56oliIlRAJlXmfTUZq76VdVxmK3KcxqM/Pivq83WIzc+xguBMtk1HqDvq
KBUp/a4tHiQRh3I7eK8AOIuVlbCewhwVr/gALW2w8sof45O+W1ja3Y3waiBaDme/camFEHZf6mvx
QafHwhDEGNHv56xXIiq6SQlKN1F6w+LD5Avok6IvzllvvqiNJcrS/VVDo+041Qe/FkAIvwhnwEkb
JUUewKrC2/yAzoD7BDR2Y/fXHT8YwnU2YS53qyR5MJmEq9rYfC3LZ0M0JUnwQXgx6UiqCGjx+OBS
mN8VZXUa2lAQTra/ia5qVIaiFzQpP/rEQcLYg1bHN2/iY9TfSsWXWfjgtkSki1SCnDG4b2JIppR1
aYURqIdor7/EuaUNFvuMrux94k30KLwViQC575KkpA2CCIk8a+18qQI6poOZ0+EXaZei7ii8PS9+
5MoC+WfzuJ9oQUf4GVw1l4cqTC1pHZB9HPa7wLPsz/nndb+2fV0/7yg/FhrTY2Ipk2HlswJADdcU
yZ0Q/VEfSITT+bZ4ijDzf77fxWO6EiqNYsLMpwQv9lXsZrT8OutqZkVBd1sw1W2N5GbUb40yEgSJ
7RNwhuY8eF3OISUVdnZud6y9CRQBaWTb/KForSKH1zDq8KP595WvQGIWltKwOyl5jMu7Nha4JBEE
Z4xUw5ULA5xADI4+t/Rk1m7uC3Zp+96jLaQXhpdLhX+8rH1Mma1M3HvUJqZO0OgnkoIXXiZun6rH
mpKblrSPciq7tJsOqS/bjUS8msafrxvm5ufSIAALXRKGOxFXRorVJK8i0wATubgzy8EypLfrAJub
uQLgkt+kiSVNCWEPBdp6O+qlfmHFseCBTrQKzuhUDIoOWAaQJA8tCOFoIoV4EcDy81UimkCgZIZD
RKCtfjbBUzwL6pai37/s4ur3B1SPymCJS3pXS/tRbkBPGrLGvf4tRChcukCrtldDBdGpkqE1UHlp
JSC+biajq4/NxaaZBXKdLI/Lel5avvxVw+tDF+6iToAjMirOCQSs8csRjf7Iq17q7kErT0kvgPgv
J/R8MngvEEuGFoL65PifO7e/7XbJZ/NWs6QTRoN77JuoMiHC4ztcTS2NBr/Gx+m//ovpKtmGTR57
RAgo+Asvh0I87uSn3dxpUQ+84X3aZmPH98xtUTZT7Bz8U1HZbNv2TGZiULyK/3JwvhwbRcBwRAez
P1ZdvDfiTGDe29Z3huBcjZKEYddOgAim13D8WWS93SY72og4d9vBXDsDce6m7qre6E2kYKOX3U2f
IQ3po3OPPVIvewYz5Pqh3U6QV2ic7xnNxg8g1I1LxKPiYY62E9+rD/6zD+YBGg9+XUdbTuhFYrQC
W07eyhHVmdwHZQ6wRLrt8TqvPfbke6JDO6T6fh1puxK+guK8UZNRkrMQUNPj7CEnwltNtaMPwe2I
SS+ykx9RIxfEieWvv7Y6zj+pfmaY71tZhOVBD8lTU+Y3oAp8ESxNtIucf6J68O87zbuAAhoeoYdb
7o1H+SH0WsPqIUhO3HI3kL24U34zlV5tK+e3On9UaV6hbBaiJn7MMMlEHiy07UI0GQ978n4U1nCv
H20Mr/9oM+1k0K7r0P3cv0X5Lv8U4nXBd4Kd9pZ0u4WkJ54/LTgU0F35iKkWeY0uC+Qt01Ky/j/S
rmw5bl3XfpGqNFDTq6SW1G27PY8vqthJNM+zvv4uep+TVmileU/2Q17iKqFBAiAIAmupruIbjnpV
PHXfKEkwr9WMK44JLYts9IYgwVb/GUNogW48vqpw+AZjCOr38+ZzPo6hP/p33dAq0+EVDCWdIowP
6VRaWqR6RvIY82aAzrsDphB+F5T1cpf2CeJYiPYfefaWUbBE7e28NpvNU9Ivg0Qf0O9S+liVk6aG
Os2LbtH2n/ZHaYPQyVvswFKvhNtiV3i5bnHEnvcD4OX9LlYQ8F9ZjfNtPkhu5U5+eNk7AF8CioLp
8MCPqUP/ObBgZv13YapQ5WmS4lYyyE8knD2CpKG/WuoLwM7YYcIpi27f71ZLysSXqu8rk3TQLVry
J73S/GA2fTPTvuVy4ytzsGv77qVImkNRFc75deUZJxNekqCaE3mCJyzo4lL8ZnpXS3vsOS5wPoCi
f/r39UTVuq6TDvlwkC222t+HIEseQMMTanuR241BY8WXzcONVUajNu6VKrOaMgae5XyBG6RPME80
Pok3BJgztVt4vBIq9ahzopjVC82umQLaoZM3jyUwT03eybNp9Sdd2AJU0Y7pMoOm2wHUbr9bFOlF
awgYZVCHckJJGywdJe9dlwofICoH0WQovYRg9LKyuefhoG5FFxlDFxTYE21BOrOssSoIYqZgWqyp
rwGPNovHqeLFFhoK2fVcy2DWMxmMTl5GdGqHT+EdnaASMGQdx1bvSDuaNUu8W8HW+q4Esu0zuljo
gRCjFV27AuCWjwECoBRaw2HY0QOdj2TCMRh2rK8Dw+mQTqgbEY++pBt703QC7NtjclTAEkRHpN2Z
N0m1KVRD8ySqHGjjZtF9KtAfVJIB5jNJ+aZMwBvgrSJ1X3bbpJMA9q7TlkRoAgnDp8QD6q+d3jb+
jIYx+YL3UMnRRGHSBIwXKYssl5j7aa4GlPd1hTeYtWXltIgjYdRGV2U2EdGmJlOlAUN8Yf29Jvdm
Kfm1yGMj2DxeVkKoVa6y8qmXaqBZYIK1M/dg0EaXbpteZObNgANGtc8H+M1Js7VGTPpBeryN53Qy
OKdTnroL5IJd4mhOeikrtubGrumY/nmZm4cKUIwpzSjqlixwbhZnZk20FIOJ6sVQOaqyWH12G/Pe
Gjb36iSGhQEOs3HpcolaQ3dIzIdOeK7r+/OabGeKKxmMxaVKG1UxNW2hsOKn6KZyS0/eg72SOux8
Uf5NrXIljrEMA+x7ai3BMiLlh6D4XfUR/81klrQSwdhDmkyhaY6Y5ByieRcPNfDYpvKQiwrncrZt
eGDDliUNPKYKmyiinTuPhlinTUqGp1wi2jmYDtcA+EMxM74DB5YThzajw0ogkyIS8FGpy4CxGAXz
51FZ2hJv4oyeP18C3UoCkxfKlTkuYL7C3f0zCc291sWoGTqqz1vdZnxYiaF/X8UHEAkWBukxaLEI
vdXX7wYiKXAkouUtLMCbyYvfm+66EsecukUr1qWxYJqSYOSVtG8mZKUiOrjbv7HukyA2DWxqrcMJ
D4cN+2999r7032QeXOj29WQlg3FYTUtbpQehKUZDZ5tCN0YukLs/FpvO1UIyWkZNR+S8YmxbnqIB
dBBDvYAL/X3DxjhVmz4geMXoMouA3bnnFJS3a1TmSQL9BSuTyBUtWQoDw1jJfnLeJEuyUhif4HWe
vj9vfJsDBNJKFHPBGwFW25IGid7wMe8IWlGL5762muf+Vbwu9wrgg8L7AP3MqmJFb7wZy21bPOnJ
+PDSl2Yl0fHrJDOsSXtbiBuKPxVek+/m0bHSkXHkRmyNiuLuOkJG0Sq+ScLzwIMQ3fbikyqMF09d
FOhqhBHvBGPyyVWCFuZcPGJoKqvsvH/i7NpWJiuZmPxQYISUEYExkAwkbLIwoFZ/P9vGIXO1G/lB
8WinLQ74h/PStlU7CWOOKa1Y8n6ol8jRllf0+1miWFnR1LhD6BrlLhp4JrntXyd5jH8ZU1QtoObA
oMD9J4KpF90D8+ONgo019mwlj7zyPU8g427FlBljQ0dG4+lqEffh30XCk0KMj2UT+CZjXUJNqK+s
dC6eqvabKISP57dpuxN0ZRSMNxljqptDLNJazeKKOEFs5UKw+9GqTRzEsitb8rvpCG5w5C3g55P7
16PypCHrYbWwzKA5xMO4X/7Mj6Yr03GS3UgsVN08QGddjbGVtJZsARMqQa8tr0l6s+aw0p1xPznU
56gEQrUTz+VOAiRZczGDNKsIbw399vw6bwetk67MAVpNQUzaBMssqsQaxh+G8TPq35u43J2Xw7FK
tn141uVajjVAOMTpj6SarVjisdhtPyOdVo3tHQZCfFgLAk6y6DL7T7O3eCN5miU62Y7vZ9tx+NfK
sT1oXVQOvWoaeMLMW1SEXDWWrSbiHJ68ZWOiR6xEZT9J0IkMGRBli4MpDX/VALBaNyZgiIqsj1UI
GY0zYwSowDVhsMQbOsPReZpu8fyLu1FMBElKQdeDDCtH3/voM9Lk68cYADDwaj848t77/pCAnHaK
CSU9KYepCFEp0a/pHT8+DD7oPYA2Jl9wMxC6IWzskDHpKZuqCpdhwVGUQp+UJlZoVaZCD1ntBZgC
mOz8gWL0YgrBPu9W1D3PiGPTUrVXUqNWESnS9KdOADIj5bucDG4395GV6NXNIorXmhx+Oy92yyxX
Wn6u+CqlI+E0R0RAnpVKLy0IHpaX89/fikqr2pbOROAhUw0B/QG4hYt+bT6pwk1jHhoeovyWB6+k
sO3WBOXP3JBhh2VeEaupcREXRA2zNkPD7WPbtotfJUiDSTuEOUlAe42NSigKHS2gIQNxpNseoDk5
Jj65bFbbW3QSyESOECypY5IjG22BfxBfLBep3TrjaClvukefOaTXnDedtVlxWC8oE0mIPKR1HUFJ
2VvcT8yj19pZDqCn9gy+W29lcmtpTBip0ElURSXqG/Rpsz9We8wSIXIFbnex3AHD7SV+bWw6v9ia
znnz3Iwoa9FMRFHCeNaTDPZJIxgBgg8okC4pswKqoHccWVvZMbix6aQw0EUkwqiZlnk9D/2M7Pg/
SKj0wYpifuMy43DNZttOT9IYzWITzRFdh3wA0HiqVTy0Vm1Pz+J30lvaC0VzLkbrvILbvn6SyPj6
UvVdFswyMpAms3uQkozm1RS+pEvKEfQH8zxJYtIqoxuHSJJxEe1eaMUc54ClPaSXtKjTePr382pt
5XDrbfuSWKndpBkIkQvIGaVhwmt3/iCBjavIGlsteAXFzUN1JY9NsFpKXRcmOOSiS+nFOKCJxtGP
oFO/HS9LR3Dq5/PqceUxl7ZOiqIpi3HNiC5F4DhfVi7yZXus0FIg2el3zLB7/1IidZTVoTM1Q2uq
HQwl/UnLIxSlFNDtxWwNO80FCbPNw6TgbCHbGVkWnQwgMGxhaB7lSkfOejWVDWBd+l0lcepL2yFF
Eulsji6L6ud6r7SrgyBLqwjXKgmXYKrdcKGj9vxJ3aHz6OI304aVMCZQ19moqjM9v4FABabfxzJR
3btnsAaNZW0lwY+/2bmVOCaExXKIwlOH6ia5Eu6z75Fd2tpeudLftGvqetP/zlwKIAl5JZCJYsiA
pqgGpQbFfA2nT9BXc4eZdqTo0g695KnFe97ZDi4rkdSYVvundoJUDgE94HsbUj9x8XzxZlLRjWUe
ACe65yzq1svVWkcmmoWZNBZTDh2TPe0bH/wQCbtsVTav5WTznF1pxkSyWtbaGRPRuTPWx0i9GNXZ
nvXGUoTaDvVDFMacnJZaw5ec9iTv83q+WklTTohQ6lAsED1zuRRQl1QLzqWHJ4OJXmiAz7OCHnPB
fJUDaxnULobGubttviKsdojtfe+Rg7dTiyqaiterHHerW5oqhLvYLtEbcQDQxwUvSPL0YrK+RQ+1
uc1wzW7NyqqDH4X8mo4t7yClq3Nuh5jwoc6jsKQmYr/oyQeKJRJchg8KLjh8RDKeQvTvK2MYK7Fe
qgbvcYGGPt7xKtAf04gTeznRUGaiRZUkqVoXSJXDaHD6KLWb4UbVS6tSRKvNCisar7gcFps9h2vj
YOJFG3YGQbcJ4r3mq4PXQr0FfbbBW1PtGwnoRKmdmHcxsSMi26Uu2319W8u780GEt7pMDMmkrlUE
6mr54s/kGHSHqnTPi+BED/YFv69ixSwoZKNkQIE2sKIm3GV6jqbs1B66fJ9JCSc95+wn+6YfNkTT
KtAh4KnrvzP/gif73AhMzfyMG7BP+qOi9aXUQLXOWV7aI+CKOqt9nWzlIGJSHc1dryNvEnk77ToF
R4VJgtI0ytQqxzsUvdZRMFv5NbvI9wGKkdWVccdDPeapyMSTuB51Rfgs1RQ3ZZdi+CribBbHPr7Q
8TRqToiAICnVD+nsiSBG7Qa8tcqhNQ6tFeCSdd4gOTavsBElFqJ8HpH7TBLoBw23SPai8HBexuad
ZrVLTERZ1FnslBklNSkJbC08RLPsaHphyTw64c3+u1UYUZgwUnTzOKVA9wRO9D8wJa1b7xMUpnkn
C8+pmFBBClBEFgWWLUsvY3JPgsiKsp9l3eMFpbaKUrAqUnDe4XnLyGQekyqEdYxLhlMUr7CDoAM2
+/AeyP753eKoxqLmJHE3txgWoz1AoV9QujKPlix4eRTH8NhnrlFrMfRCEzZzLnZgfRzQf12ot+d1
4eWhLLXCpBdmPBVYs2SvuPozxhe/S7f5nvaEISXg9S3wchyWXUECtIqYqLiUlbOtgycXXYuTTzBg
TlE75msd88yzn/AOFYkTNQiNW6u0APTJUqrKeDKUrhc3ezXQvIV2yZ2BitoCPjZLRX2kdCvATVS8
91f66TNRn63H5IAqHIG/hNtue68ZfqBy0sbNW6dEABpOiGoYbFWyKru6FaMGdAhZ7OFW4c5lfSWM
sY9Kr0fTkvMGs63OSRxzoCRZ0+miUQNhFg9ABmktddyfl7CtkI76O8ErLygeft+rephbTA+3ID3o
dnl1DIeHDJZvzw0PgGDbwX4JYksgSOGGSk7QexKC1HiWACiPESkee+emEExLEswpoj+MHXoeCmWI
hFQDYHKTHSTDOAzE3JOq47RlbDaDoP/olxwm3urGsmgyQTuV+EbeqksBD6AlIAIUQH6+mB4BX5D6
/+H829yslVhmsyZTNgakpQgfl5onOelucQQr3pV29E5L1Qnul5kf3XLrjpuh/iSXvfT11dD2xgS5
k4S64wToH+Cl3SvPFKYaTQHXii1azQ/1RuNdZjj7KTM3QRG40W0/gW6zDK/CBIWB9DkNX897wGa0
WinH+BjoKSdwYpg4pKXOlpqrvjDsojpGQmn1amwbNedC8wfjQfiQFEoAbFClV+Ex1bRRXAy0RZU/
1Y/FqUCK2VwHe8zUXQNnfnbmfYKZpvz9vJrbUVk+iWXSHk2qwiIXVVoWl9wydMO74CAJtnBnPNQv
AkoGO1mw64fxgdKsBQ2nbrCdG6/EM7lQP41kafQQ73y1QxprgfWWnr5rgaxfgdKldAqPy5+0eRVe
yWTcNM1yvQlVbG2yB58Lcof08pXaamVrvIiwGalXohjXVEeJkJDgKqxfz0DtWd7N3BpCgCHUl0Ao
tYsfS2EH3zhbyhFq0irUypJAGqBHKBSim+RndWkiCOVvGOIKBUuwVSCpga6jswZe/Y4nlPHJgQAj
vA8gFKgllll9VBPHVLad/pehmoxDZrlihGBEwC1qSH50RLoNRG0XCpXDWT36nS+5wmnLWAjtqmu7
Rh50yMlGVylfTfG9Fm7G/Fo3kSCBRLW80VW3iEDrYljnZfNUpGu82rgGoOBNnqMbvCXoW5mCnbAU
1qTK7nkx206nEMPAyWCYosFY5dwAXU/IkT8YFcrWio+bPY6K3oqOn+126IR7FXjhbdPpTjK/GKUW
DdnUI2Y3oNIb9q0dHpZjuQdB2jsXD4TecL9s4UoWY4td35BkyqAfJf+MKhCqhjvxJnuaMqsHnpnp
8K7cvBVljTMe5kBbjICGlADNcIBkRH3eWg6U7zp0o6uK22fP05H+fWUrfVJHdU1QVOgBKq449LhX
QSeGeTFUMQSn55gmV0PGNstBl0HKhkA9mZT/7Ul6Dx4+lNvsKDrSj8LjkdNvhpPVFjKnYTkmUy/P
8PaletAi3e6XgKPRprOtJDAHH0lQlWkIejLbIrbiXvTj4WdQ8fLb7bvdSgxzwAWKUUetDkUm4D2C
OMZNiUWZWtt9+JF58x3HtTdzwZU45mwjqjYFmUJLlPcmqJPAQrUTdv+QXogf4gvlgUYa/IPX07Kd
vazkMiEF3AmL0C64wsq3FNZS8YXQyp6tEHAdT/WePnFEj/Ji8TqhN/v+5F9ygS32uxvksZ638SDT
Ea725+cDowumX+kY7qt343J2gcPqGq6Il0bpe8Rd7vM2JLHjO22n92luIgMujfsKttr9VLkpxHlH
BzPV7xpq4CbUs3RIaactOq/AVm66pi08YrRRdmZfPta8eaHtnHC1qExsGZq0xWBIln8WLOtD4g7q
G2CACNi+6ItBpKInarqOC2t4rWuPF755i8pEmkmeCiOmJVpt+BZWrmxeRdxF3Q4vhiKrMjgMicp4
5WwI0aiVyHq1K2SdgrXsJR9priPodvMTQRsLO/NyXZ5MxjVno++iusGpFCqvvXJjapx5lO11O+nE
uGDbK/CFESeCWNzMFcjtn/uZ8wTHUYGdD62aKWx0Hcsm6d9b7WPmjSbzvs8c3HFjxKPYwpPkObfm
2u9yzhrxBDDOFJNsjIUSAto2s5autQweIcLn5fNr8vFrGzTGeUYy9+CRQxIX7cunZg9IJskG33Jy
LaCnkA400GA4+p1XeA3+lc+8mYbNiQpZOf0Cugir1KBpDdksKkSl0R4Aqd9+FiHS1Io9+bp3CBo2
wZOZohJh7LI9r1f/DwfeSTo105V0uQE8WiRL9IXl88Bz0tIWb2aXckGYIILwzp94m0WIlbLMMW6a
cVEbKm5YUXU9DoEtKo+yeKNEH+fFbJ+rJ62YgJGhZF8OIa430lSFloLcXJnGSxDY21lADm0b826O
2/nySSATLUCR3GcznaME5Bs50DnA7N1MLROIdsKeV3ygoeGczTKho+9lQVWIQOeEu316aPwO7TlA
ltufX8TtyvNps9gRSmAuhQHaljEM6PZPhVN7mDn0xft0L8AX2mfhhoeswLNGnYkoYygkI9jsKRmX
5PZHpF+P/WsPMsfcHTtL4oSXP2TJv3ZNZ+JLMwRFLBlIR2SPNnhE19m7fqWAOiMC6qFyzUOk4ewb
OwimKWOadgs6l4lHp8lTb/x0M94rCCdq6kxAGYZZxJAbcn95eVMkFKPUt/OGwXFinYkZYaHHdV3h
XBmWm0S6z+LnMr2LeacLd3eYWKGKBkm0IaAvEB36eZGk2sox8Bf7E5TL4Tax87aHCRplJNaJ0KDu
TO+8NBBL7xo6XkM0/jx/SMAvCZ7nCwfBmBcUOakAC57Qiw0Z4w7HHOm/JcqubgdrTHlNoNvtEIAQ
1SQZY2eAvvg90i9pEBd4CKbtypiZc7JrAMAM9uKln0/b4oWRW9/T57+wlJVMZguNcUi1jiIuaxpt
rhX3dZBZsWidl7J9iK/EMDunx1E5KpR8U7ta3PJO94PbyWmt68UybvRH7bqyiqP8MTsqyobZj57b
MkC//yUgr+Qz0X9Ei0cYdciBB7e5HG9rP0hBaiHDhBafoEsIBHn3stteo3pon1d90xVXkpmjIENZ
vS1GvO0vzYMQHeP0o5hkx0QD2Xk52zfGkyC240Opx7EFEh9FyFtc+nSQ3UhWuMttUOZkgLgSneQQ
2DwIlU3PWEllzgMiZ4E+pugbqusYeNqGGzfqMRG42tEs78wGsj0fdd5Mk047pMHdeZR3kg+WUBvO
8R+uUN702WaEXqlFf84q6RoKzDWlMuxVrW9n6SLhodzwvs+cAPGUFjEa8PDAiQaMVtcBeP5vVWCi
yZAOgLcZYPLinF93cXPfazKnCLntVSp90ZQwssqWdlt9FvRywqbEzfcqu0rkQyVnVjOLlpy+nDfv
P0SQkyxmxaQQ7XaygofN4qVEMyT6CfunygXjeeSSfbOjnGE68nHpQEsy0Q6TYv75X7DtyKcfwKyn
GJJiMGua+dTvppFYQ3rVEsCxtIQTLHmCmJAcLKZamxTUpqxSy1DxiFRhYuaKjE/nFfrDeXPSiAnK
Y2bI8xKiXbcqUYJcnPKw+NE7hZykqG0zHbjngiFvGz56AwD7DYgn9jbXLZEqCTJkjslh0W9lmRMG
t+PR6fuMmfRDC7h8EW3WjXgsw8gqzHtl4lbnaNr5NRqdpDC2UCnzIPQGgvpoG97itHawB1k8GBQp
pbnKS4J50hiDyHNwhOYdpDW4Af7TPqvtJc8EekDmcUkAeTvEWIXUqYkgAMgEKbfhUWbu3Mfd25mv
OzjZ8BYdeDXH7TSSnFaTOZxN8LlqI5017hzRpvRZNZrjiwvlQMfDK483vM1TkDmRa+C6jgvttpvV
h2jKLcJDneHYIHsrS3UxBMYybFBGQ2sVXpDoqdF4PSvbN7HTqrE3sanS2yBf0IODbBHcgulOOC4Y
9KUDq6bDA7bh7dGXi5ipDbLZo3EruJp/0nZnw/kw7g3LBFX3v44S7D0sTBpQGI6QVlQhwBYemuiW
E/s4PsVewUK1KNWyx+qNNipXugtoRzt/yfch4H2FPc/kNi8uq71i4kUfFUtsDhgfCMvcEoXYKha7
K30FzQ9SdhiC2o6qccdRkWPnLBPkGMx9R2I4cmNazeWnij6qy85ym8vguGlu5wtuCwtPJhM8wF7b
xmGMjetcIGXW6Acu7c7/aH4uOFMoGx7vKs01TCZ4CKFYTuDFoG+TgxNDwc4XntC8+M9A237igT1u
1pFWW8lEDxXg5qo24JJGSzvjIyax0ASgucOVwGen46wmC2+XGXqTp7SFFlMg4k8a+SlUZ9ZY/cv8
Et/QUURe+OfELrbzLteCtCY9OpyFMbW7TkNyijIZJ2/cznB+BXx2EFjTAM7Z09mJAPxbmdhZjXjI
ursm/jjvAhy3M5gsfhrVwRwIAjElvsM0md/s8Hbm8/CeeKHYoPu4ui3IWVyrJiV0Jx5NSim4abcD
shSeBkPAc5xXirdDTCwxzDRfElolQAutnaUvgIO2pIGT7G5XFk9mbjA5R7m0KZp1Jww8YbBYfFKc
+qpq7THZxR7l52k8MbsCgcV51XjObDDhQ4wjTctn9Gy1u2of2a0XJJbmNDta25keTUd6PS+Q52BM
8OjksJa6EiEyhie394r6cP77vL1igkUSRrUWU7DwskYcJN/MoHOH4Pt5IRwl2E6QMNLLvpiBrtPV
D4EMtE1eH+amuwJMkVJSGOBUZbRQEBHmaER+NglugVrNfDfPF9rEcdZtkzuJYQsYQp7GY05RuHSw
RmRAyya7yVos5U7RbTvFbJXs/93psZLJlC8EjFZk2YIbbLtrYeSLX7yrb0APxaNS8RjYCsceuDrS
tGQVKSrciNQxReQzUiv/tjjdTeuZu/BSv82+iU4NOEeuipsH1kpFJgj2eKwVADpFVQy8AiTb6F0T
0ZROH7sHXhsNx1S+TrLEhiZN0E9ILsPqTh4POer244+/sPiVSkwI1MeRFCptjmgHYuXNdRfcnRew
PYm8ksCGvzAow3KCT82VTXnQo3vyHT24ykEBbETB6/XbDBMraUzYU4C9r5OKrpq+N+KnVN31GWeM
hH7iy411JYKJdK2h19Mc4tITo1lR1G7NVrKG7ladBA9sSLw4/kUartj0iq9KqiqBmUH83cy7Lpwl
dQJAKbmtLo3dfMAd2Rp/pJ50OzqBVT1RwI9ox0s/v3avMHIZd26kpa3yQFHs5UN4kD8nWTSvuCEA
Aojcwqf8HeZjvicxgMeFvcixmi/byEhnnFuYcr0oFio9iy4WqXenYDkGy8LJnr7Cgn3KwQsBEG5V
jEgw5hIMSSRjcFexAX6nvhR72aYFUQFNUN2ud5fIHnb0cVjf85JDrmTGioLOlBc8yCl2AYTOm37X
AaBR2Cl3HUUFtUvgnAAbFFUjXhDbtqeTxswJJMvGZKhUY8N8noSLuNlPkTe0d/HCm2zhqcgOUOQk
MchCIEq1Fpd49bfIlnwFMOSdlV62l4NnHgbvL268v+8pC9w1ybTzaoRYcH5YKFAA1XD/v8Y0RgRj
nnmpm8JQUM3QOw1+D1+/i/FQPDxmNrdARh38t3DDyGIOHXMewC9DZSX7f5rIUnt0aa8obyTvy4HD
CKLJ0epAjYdJrTttUWxBcHMxc/r6re0qKxYMh7N8dHnOqcQcOlXddbhOQNIniwhqfuVjDpczgSQU
uwavXYG3gMwBRPo0KQsD0rLLbq9cxFfpHj5tFx7vmeDr9CSzgmw0MYNQqBdsVXFJpycHfzrILp2t
4ba88laQiR5tbNRCoH+uIK1jtjZeHW+qXXxTuqMvcw68L1kxoxYTMhQppXQ2UAv0Q0P6U+SVdGRq
wl/sgYgiuiVBGqd/VtfXloeaQzKniIUA3T3oqF1GN+qDgvE/j4KeTT5gJ3uUBiTbAMWfJR0+Q/KN
/r92kFE1V7+CsZPeJAlZFvyKqaqsRHmLIk7Y2DzUVgIY8zAFPLwIoIO2h+kZDBNVdi+XPse16F6c
W0rGMEZZEuJ4gAzTn16iq8bpZ1CTaHbidj7ZG5FVXwpvlPm8QSc2L1ZtGspKQdZQzEnNQgOGIhmP
mhlZ8fR0Xj2OAHasS86EZszpFqW9bDcppjl4bStfX3J+twJ2gKuYwiwAHqli1zvxUD0Qu/dCFDQV
T/c6ICdrmALlxQ2OXbDAHvIktxlgGXAkp601VdeVNjoq4YXBzZBx2pxPJ1w5mZG0tTE01Prc0Ncv
ElTb0svRwcOAh/dG+/xGccxQphu5EgaHFoDyAkswNUQn9TgkhQ2oZmWfp5e13Fncho/Nw4soRDUJ
0jiRLbZ1Ya1L82QAxx9cYtTcR296X8JP+KjA0i4oPnTmLTzko22DPIllEoEwEvA+AVwuW00eB2Wf
9pyQ8bUV4dMcTwKY0z/qgxEgShKxZegV2XpnlR5F8jZtHaVSFMVcAJuFDq/VYjNLXC0ns39VJU9V
0mI0xGwnV2h02xxVqxoXOxMyJy4X72/M5aQlkxDoNdGFWMUy0mYxeo1P95S4mtd+yjMSJsIv8lDI
ORgB7CK+TJfHugZ8znDAyy3H+nmrxwb6KRayYBmQccg/osIl7V0Z+VFKbDXj2ce2AWqGqRJgVBF2
Grrtok4r5QmHVog6X+FcC0fpTrptfragNKahSubEkc01VEXcSAkFivhM+leePYYAvQtjHWsYtTZJ
/Xyu/C7dm1HMWcSvvcLU9FeSmKNMCrrcJJmGxDezJ9f05YOCp7nAwSzRXeAGTmwX4E76LDDhgf/5
vEXSj385R1fCmaNsAiJ1qkhQUwtmxVJIAfD1/tbsShtszodJWizcRjmj+ptBExmIDt5cDVySTDAx
qqIFQ41AvYACzQi7Ztf+P/L8rzV2urArOUxMkRY0TKZGgPT7MO4ormZ1oYGwGQu940PKbkewlTQm
lOhiGvfqAGlxZEeYUAYtgI2p86vUm9FLVVlKg4fWho7+2Nru/CZuFzEoUgAmwAjmU5i4opWSmCoB
UezoklpP5gL2AJQvud3jBaO4MKzAKp32RrRmX93zcrHNY30lnIk2eZpJoRSr1DW/qfptpb+0vHGY
Te9fiWACTYRInBoxXEQaQXqraL4gi5w1/PqQQK1lJYNxQyMVpDhMocbwQnGwaXVE3Y0uMEBsVH64
kKE8lRjHKxtRFNII4kLhqLUHafbO28S29Z/0YWvj4lJ2TYGecpu2SOR3GvBIpzvK2Ndf05GH89K2
bYDQvnJFNwHx8HseVMhBVg0RTpy5TXcRJneFRD9mFeHUsbYX7SSG8TFxCWUh6On5mR9DDQ1VAbcO
uZk+gutMMoE8oKOx9ndNymwB30eIZaOdM0DZdjEuXvm9Q9vjsx88HvvNU2YljQmFZaWaQ66i/hfo
ihdp5JgsybVWqV6XYmj2/B5tHzQrYcwmdeWUaqOAKHGFKmD5LdtHN7Gv+rQo0R3CG+16dMt9dexv
AHPMaUjato/TqjIb1y4dWJsSrOosvurmQ4u3DHCnntfvD1HwJIT+iNWRXeSl2KUdhCj3wVWyl64N
jw5fNs+t6wmL1brGPeXuKWzlNXZ5meR2/F+tLhMG00KXepWqCHQ/1ZLx9h7v8OIK1GHxQ91NBxVF
wNCV784r/Qc3PynNhEYhD5s+K2BByjXt6QEFr63d0OLqfMnHYuKZKxMjJ2C7CiU11zozPYDTWKYp
21IPxIGACxbNc0QmQKaLlkYFgSw6QkUb5hJH2AUuLZ4Bl5cTWLZLWqfdYxuwUK+RMulzGRPRruJ2
pxvajpSAUyOx4Hdq5hNNv9PnCoAn5OH8HtIt+pKDrWQzIcdQZhFYr7CcpT1ExO+iwspRkhfT21h0
z4vi+CHbkyVVGvjuRoSAakGPXlccCNAvBq2//3dimEhjRiTFjQ5ier2y08Ubk8ROIl6s3lQGBIf0
wQiQQuwjc02AtZ/TI5RgfJyQ0cq69376cV6Vzc0xCB6yJdy5icn4F/rHRxEjU3jeDUYr0CxAivvF
XFjd4OSGwtmezfNtJYzxL9VsUyWiF7dAFy4KXXgah3n/7/Rh3KofRxWPrSaGsoXQbgPVkcqLFCyO
5KNpeG3J2znVL30w5PV7RO6DbgIWIvQR/BlwRAjHkx880In0b8QVQc7Fmyo+v1sqOw0edRWRxgHa
DdOxDe41PFzP4d2Q7QuTE3i3je+/dqGyM+G5XDVR10MSpmV3Svu8BLnbpJxjczPertaP8aN26EJJ
FLB+cbLPmkMy9Naw7MrE5KQG5+1OFZnjeVnyOVWoHMwYWFX/FM3Ov7E6UHz8bgiKmih5rOCaOQip
I097HFnenLjKdEzNf+VDKksbPbVRXpo9HJYsyvMyDleqMXCWi7f3TExo5P9qM8Z7Q7Nj45vZc94i
ts/11dYzoSCJFHFua2pfAIVKMVk4JBiO/6dHkeQWbyiHZwFMWChaTe7zCuI0+aGo7rWeU07hOObn
+bvKzdDCsqSRgO9PZXIMamIToR+shUx3soLijYAL8nmL2y5wnxbws19jJXEqo1RTqIP2FQoNQwlg
q8LJ7gEOeFCBLv5GR0IBmsJ5XOGYxue2rqQqA2ANmg5SkzbZzRP4NuPeCbPy3/nTZ+BdiZmHIVC1
FEYudt8G6UYRM3uoPqL8sEgqZyE5MeizP2klqu4aUVeoZRDyEgg+RZqVQYoiPp7fL97C0b+vxMh1
NQyEFraNeT+mXj8fM15ZlGPjnxn8SkRsCoImaNBEUt9w5e5BSvA3OiAjwbuJAlZIRgdBLCSplLEr
knGtE3sG57kyeedlbCtxkkG3a6XEQvAampWQURl+Hd7NAS8TlvGBL9ko8DP/qwQT3ES5AAHSDAG0
bkCADwos1L0O2IQJUAk8d/lDmDtJY8JcA0yxasCYGJ6hBofSTKGv3VGOlGYqvuY1+2yuHToSNUUS
dUzMMsepjgFnKce7it3M9b7vlWsAfXFOn00zXomgP2G1PeOUFWGMDhw7md0sv0qFtybN/sbMVjIY
Mysk4KYUNWTUwmU77sR6L2j2X1jZSgRjZf2CvFqkiWgrXeXSPZepim7rFyNbfZ8xsg5Ega3xf6Rd
x5LcuLL9IkbQk9jSlm1TrVZL2jAkzYjee379O6i5V0WhqcJ9msXELBRRpxNMh0TmyR4ikO6Ad0gr
1Cp7Ep121F30pVotb6nAZvhZ4TFqVkq1ERcm8PoxTuxGWJx6QiNQ2/Y7rcs/dQ2vGMHTAyaeaso0
EFLiAKN2tJblYqYgNxw4SQIHhGVgnvIkSPSWKsKkgUVd98y5dHQhdu8rw3aD0+30WApmbawwep7D
SAdvOFG3ENnfMBZymh91y7QS66t8zM68AXqOsbKMzHpQV6mWoOar9J0rJgWe43hUNJuhbSUX4w/i
tIvTtqUfSU3Aaf7cGq9juysSzvnxPhPjE7AyHQsJVUiiTY016w+5/ENQOG8qPAz67yu/0wdD0SUj
xRiP7birugu3wZ9jQyrjE+pWr6WK5vBjndlG6xD984gyF9kJvM0S25XK1Ydh3IMuS4nZBvgwHbaY
Dvv8EqH6Ezg9HtcfWic/4fbqFOfUy78JTvR6X9t5ese4irkxlVCkd1bRcBblS89jteV9KcYzGCUR
5oL+vlGdU+WlFw4pz/lwRHjXkDijcjbN9EslO0ndGbzmEY73ZjsPg7qVA7Lg9/Fq7mtleUoD7UTq
PLSESfeF6LmUwn8Z9Ni9oXOsYsoghQ+ayNc8PQ7LefqjO9BN69jFVaYqlV2kwIZUdbCG5tJlu/uq
xfn0GuMIWpwObAifnojF3khVrwjKZ3GY3H8HQ/+MlS8YdGVuehlyJMpfqnEMldhSJI4oPBVjnMEi
1FEkGlABgzwu07dBebkvA8c1s+xwaVaokwFTtPNysYX4cRAGX6wfSZU594F4grDmLpN8MlQAydXH
BhuoRN5+emrPd1IdjbF3uJJ5qOjTWKZ+n+dDpuynDtuZjhJWIbfLSw+arvsScbRMZ4pu0lglCqji
8fmFQ9g/tsmr3nHqUjwIpmI9Do2KsXzIBEY99OnU5dcxDRMb+0E+3ZflPQ8ifZUlKL+DI1ckusiE
aCRRRpzT+7T2SNCXdqBvHOVzeDCd8bvwt4rnfNqtFtr8nVDbDzoraKo5KzMKl9JodepxsKfv+gAx
uznql+X35TnLrixg4075y5z+KLu/ScxYr1ZNUysXgJVS4XmUkmfwczvgXXDvn+y2gd1gGAMOhxYr
E2hHl5h1jiI2tl5grlnVnwJRuNyH2raAGxQTzQ11zKGTkIju1ujR7yH5dOknj9qMB8NYMpnaCU9S
FCbsHQNdn+QplfZBgUX1ujNFqdNNA+eatG0HN8kY2xaiqkkmFZCL8SqNH9v4dRmf7x8eB4ItnC24
yBZ5Qe/7cfSYN3JricboawJvEoWjD2y5LM60WtXou0DRftCMD0u8y5udQP7+d9LQ4sPKpqKyMHKd
Zty65oXCzjR2ROQUMHgHxngMWckGE3zbSH5acPGEGvaQpW+Lkn++LwnvvBjvIE8j7BLEsAiAxMbc
2hB3bjN+bbOUo2PbhUxigr0dm7ENojNKpsvVQiahp+aDuVo3Q0tY6Of+hPbw3KPNRAK3LXL74eaG
yT6HzokaVEkx4BAPiye78YG4A/bDgEbzf1pXt/38usJjAkrZJcY06ZCRTkqER+Wo7+nMcPnIcxLv
xymvAeXnabIvoGWqDWlPgFT/GLHNVsKC59ievQF0V6Hd+Riz5Hy/bX28ATL6iNEnsswGAM2p2E0i
Jq/bHMN6Igdm+3Z2g2H0EZMLnZqRDrWtDBQb/UumPlbSIQOb9mhyXBIPikq8MuKZjEogqJCo149p
eYqWpzmV7cgQHQPN8PfNbLupY6UZTJzSFkltxgJg+hfKvVz7WGD7CGYKNEgu/nKIn7DEATunJDdx
gwfet/tN5eN2qmzoUjQzjQIq6iGi04EPoCx0wDWD4kfqm4U1euYn8xgd0o4j92+uwDdkJpolmpg0
dQ7kzhtnC0vrdmFpKxfhwafNJHTRlvE5esYtuD/ypm62A+kNmnE4XVWlupYBOtlTKtJuN3rRjg4H
3v+0PFNkRz5nOTVSgTo281XpLdNHi+ZRxqocA93s5V762NjzLv12H3Tbbf+Uje2fz6U6W4QFmENs
Wll4KtMv3fill7/+/2EMFEgNNGOCtIKtmAlB1CKxHyFa+b3LvUQ7q9GxMTlpOLVp9mqxRmGi6aQ3
4DkWJ6SKS2/sK3NYLOzQ4131thzYGoVxYH2ooPOaymKUH2bNyYqHitf3sGlnawzGe6HTWjT1AZJ0
2H5DKVnCs3HWQLSERiY6WR99CTAlFbg8clqebIwrC4oZVYsEstXkTSwvyvQ4L5wXwc0njrVsjAdL
CyzVnAlkU16aEpacu2jxc1LwCDnl/zDRzD1LxmfV4myaeQiZ/jO9D5rV8YwdBHZ+qp16D8wDceSd
frmv8jxlZBzW3E+ZoDeAVdRLFH3ORE6FczMPMkRNARmbKKvvpufkJtQbQWvpVbA/zGhpbfFYFDgd
qG3I8+KitZrf1Ed1+72F3TCZb6dNYiVcXVRvYz/eAfHnusdE8/t9Be/Ee6HcVscbHPPpcqKlrVjD
OzXkMUk8STjV1e7+Z3rPiogEaH2MzHdaCC54U49EYX42n7XH/GHEmI2873aDaM+f6UBKctAvJegQ
/yGj4bW88mRkokvajGlbyviMkvZdioglR/4iv90XciuCrWS8JhWrDEU1J9UoaPCkA/29n/oNuHX4
k8T0c9zRDnaGbpGEYJErHCV2zmFL+qQeuolgrC1x6mJ8FETBvS/WZjK0lotx+IUeS80g4uzo6OjY
WNjs2ez7c+CMiiV8mZ0OhGQTWrxDW34j+9LlDdVzvh07W5dElSi3VOBy2cn9o9GeQo3HlsUxOXak
DmW/oTEifLvwKyX0qW3zKcZQbHKh6pjZvBSPpypU5JWqDHkQBQbNL7XQl5FpqQZoYsXnqGkson7q
gzO2cFj3P+O2p/xp5ezi7K7QBSyGAmSpq8JxNrXcwILWUeE1XW1WsFbqwm4ZXfI+NWUV6oK0vMPr
umApu9wvjjGCQeuRM63CFK8qJxBwlIRdMpotOomjBahLs4+WS1ceVZXz8PmbmPrzCNltouo4J1GU
AoMaOB3yHCz1kfgB2B8Fh/cuwD1HJgpE4zxL0gC00Va+yzbGLp30TEnE1c+qVe5Nb6it6MDLjzma
yXJ2kEWtWoM6SpqG5wdzr/gYkzpzqchoPfiOF1OZgCDomawMA4w62uuH1i/9wVJAWcF3l5sJ/1of
GdevxaUsq0JDqwrVvn1ejpjTVvzAU3y6pKvwwx/aX/dNjRft2KewpQo00sQQDrNmP8qv6C85YCmn
0+K/1G+RgslOuxf3lNsoORTcRTqbhZSVyOxTmUBqJYgq2Hq0r8A7P74GfxmYKqpPOjYiJa/T5/vy
cvGYCNHJDS4eKfBENJC7hRf/XXzTT3RIMvdIYvGf6bcuVGsBmdsBJga1IqigpR1dGZAHHpT2QxPE
djik/n3htg3CNDAyaOiKSJgikRGIS1DQDJNy87Vgbfxn1QKPH2Tz6o3lvT9xmDPEWLogj9jlY+vn
+GtyAh2RX3nmaGEPqNUdayfRobUgQbIitz9q+/tCbp/nDZw5zxzsCU2DhxR7MDsr005agp5P3Su4
dH30tN6b/Q2IuXIhNozDAIp9TJI3e/JW2pSaZHDTz/yxkd9o5Q2LCbJFZc4S2I3oTb/Yiy7aFI90
FU8+IFP5XwgauJ+Q8dhFnf2nGkZHTMvnYG9gDEj8C0O1F8XPLoklWuRz8LV8k888gsDf3FNuwjJJ
vIQz7esJws6H8EJrp8qD6lRv4ssEwiMQcB77xObtZNiOuTdMxofPROra3oCbm80cPVXDfomR1i8F
p/LH/ZCMB++yKEdJHbIlJ1oXlnaDJe4ncOpr17ow73p+3+LfrZYrq3HQCTh34b3py9E/K+blHc/i
rznl723h3RK5DO8Sei0DZ7TRT+cPTntJD1ee1mftHB/Ep8iLQZGF9OKQOsFFeho+88luNtNCSZYM
DLmLWErLuLe20EI9AxmYHUz7YDw2CadatH2YP3MmmdFLM5Ux7pjBU9fpAeuxLHkMbSl8Fs3nNMGA
ueahk8y778yulB7vD/aGyehlLaZ5OdMP2GqWjgKfieXYtMOz8hJP/yA+it7gj45xHtwES3EzDF3y
lmFt+9PbX8BoLKgMTTWc8RdUZudGwWdT+qjkqTMWvHeabRP8CcTO2+qqFiaVDBNsys/YqWGBkq+O
Pt8/z00VuZVAFFZFZvC4VQ0wxOGrkhyi0r3/+zwZmMgnDFikWKX4/dF8SIxLmYhWmHN8CE8GJsB1
S9erjQ41NILDEmIuPvr7vhC8ywHLKBlLsxKZDT55dkLR3q19AWs/kq+0aexPtrL+Wk9R6JmuLpDV
WOd5XOPMcMM61A+4FjzTolR8In7piGBm+5ffiAlt2M5MyopmJzi/NHvQpdCKZx6nHU8RGF8BjpKg
KjQIhVUdVl04UvICAlfOd+Lc9BXGOfRloiQhveD0B/WZ+vfQTe3lgnDiYimMxzs4jv9TGE+QyYVp
xh0O7h+CuWFH2xDwjLK/Lxbn6Nim3BgX007vIZVAHgP1oZkfifp2H4J7kWL8QCDIwhBO+DzGS/wQ
HOKDYNMdWjPmg/7Rch7PEU8oxjHIpZxkbQLAeFBVXyhnEDkuDQiKi6Hk1Hk3/cMqDDJQCr5QrMGE
7SDJFj9KzR9tADrk+ye4Kc8KhHFCQt7quTijJt8mb6p0lDtf4N1Wrg7/XexbYVBBV47BNIe66iYI
Ep2MR4WSNT0SdBBJbygwucaOpsCDLXqyA9dxLW2B+dYTndQByTn2yuJysbsvNDXae38QPZTVH1To
ZZQEM/6gJQcLaDrbjfqYz0/zrFn1Quz7YLwTZtxUq6pFLmDZBMzgPAXf4ji3p/r1PsZmbF+dMOOl
hqCVjQArGu22fAia11oNrNjcGSWvkMZTScZRBdmozdkIHJEMO0XrTuL8RwytmEn5mf0x3qnD24lY
DlQWd3TzS+EFe+Uy7SrXtHAXRKFuPEY+n7aGIxpbHzFaaRJSmnTqSq50VqFW89d8KMhi3f9U269S
EhGx4Y+ArYDlaQ+VzFzmHtfN7lP6VfFaK3FIaIXwXKqFtS2Vne9lR9zpvcfjp9m+kK2gmc8XVnVT
thqgNUvCmrPY1UbsgKJFPD8/xU8NFrFmIqgQfY7I22d7E5n5pLFRY0XXAtzGCfzIrrC6LvV1Z7Dp
J5VeM/9PmB2Nm6AsrbtQiqJoRgCcg+ilGAInFUKOyW0nVysMJvS0pTRoRQGMdLauNNcOcWvFovs8
ZSTwOSfU0TN677N+niHLFTUaXdspIuBoERTNOthseK2c/ctvxRLYRFlHieSBg01hlGm08KZv6bUg
QisUPVZAcNVjM/1ZnSQTHzD7WpGqRgz6DzusVUQWmFis4FFxwWj2wGUo4QEy/j/sp7FOKsiIgXWE
o9IXE0vdt3gTpsTuSmVxOYioMrz/ej+dGlv9VPRimcIK3kX1vygeXacxHeijw45HrfobtbwhMVlD
rZR6Fxdwn/qXAQ/eqUsu3UG3jIOGdVC8Z9rtMgjmCCUMHSjEvOZnq0i61FEfRT3kyk7Fh2vjyo7Y
8X6OLcml8ZuXfm0//K0AmU83mFEh0RWwyCXq2SrA4K26yxFTSznagfR9j72zMXIJvPt5slVjPJeT
OvzmfG8SM+FcMmKxngb8AbQZWrh6T1TRPQN3nMrn7SvZdpw3MCauj32m6vn1ePPWNjvQlk06Lx7R
E3uvmjcMJihMg5SWzQSBwEsu2ufyUiMgJN9aZ/qBFNpDqZwr1maX48o/sxtSZqxkK5AxoxbRauJj
mNciGPfmficE7YI2upFghU6D93etBs/NVA9WraQGx9Ntv4jgncXU0Z2ka2zEDxbMuAwpLKVyhJfS
LU6UqojWZAD3qfQpM3u+l+zGyg61N//B/gx6X17hMwEky8rYKBPgGy+UEKQ8Dxa9u9BHa9rCwZv5
3ZwgWOMxnkEN5kkqBeAl8dWzp246WYIFSkx3sPIefZ+oXXrtt8KXj1wfT3/8nZathGXuGXIkL8QI
AT7aE2YIKKjpgIrTK73M5yY6my95KzQmokgkTMVUQ0QhRO1dulfAUztZtRI9O0uTOzWB7KSx/lEV
tY+aCF6e+wnPlmoRvFyrqEGg780wGZvqwd+KnZeZii6uGXMFlAARa/ko7wKoPhC7VaQJ2CnrlifV
U/6OX7jfeiPC/fIHMBlXPepCWSmUgLSzi72C0XUht4oOBG5qbyUPEnaA68S5L/XW6/AalM26plFS
W3kGqPGSt5ZmTQ5dnGa4lLKzwkpC+aQf+YsrNvzXL6iMGfVFEsujloC3uY9dXX9qB2Kp4st92Xgg
jO1ESrIUswEQCXvvs+rQaJ/68cd9jK2bwS+SMDZSBm3STpiGuxb5zQBbRTEY9SqA7WR0xlN4Es76
J1TSdjzugY3U8hdcxlrGRA6niEA41aclFMPtXMp6zfMBvDOk/77KFcwp65Skhni69Kyg/6I+zxrH
8Dbuwb9IwgTnSZ2VPAsgCVrv6uSvXtiT7hSN///9kZRO8mbfLBeWWJlGEekQZXmZ8YKPRsYXEwvZ
MIQlO1ho4HIUYyN7/AWOcSezURYB1orCi7iUE7r3l2O1Uw6TX73ysDYyjl+gGMehxWmDrjRA9f1p
aI76H0zXrH7fZImw6iQMhE6kJxd0ljYf8+QoRpmT8BgBtu66vwAxbgHsOkWHDYCI6KBJRqu6Dw5h
PH4Oh9Gh3q/fVQ53Acr9wzNZKqw2WfQm1+H2w7Q9hxKugobEoQ+6b0Sg1v/ViBJsNew0+n3K2XwL
enKKQLclBxWnr+i+IZksDxZZphzcn4CpUtWKl4M8PchpbsdpzUs/eUiMV5DiWItkSpUtVzbaMHFx
sOJDd8QoyieTtu99Rx8tloTwIiTvHBlPsQhBEbc6PMXU7uOqt9rORScaTzhqmEzW84sSMvl7OKd6
HphAEX39QGcmxwfo+qP4lPu1I6FMLRYWZdQtXnlNyFv3lF+gGZ/RqWFSCCrOtXHoxprM0TFQ4E42
nZUyL7ztRryvyLiNaBF7faSOF+n2UytkBzUvjkmCbdjVwPGGHCh2DlCWwfGhYHOH3Wn7YjwphVON
R4XXFcLRD3YKUKvTqZ5SHN+CuYju2Oqo04W7+3792iV6Rz2u33AVESdwH8faCFHUZ7ILnicH6uhk
+8mhdLsC1pWaEvJkbC39SCvjAhbsVvYfvNKs9eR6w1/9DV1cqY1IDSHXj9MYWloVW4bKeXHfurb/
gsKkGA2S7awdcJyti7Xv1vSJlpYqj75IBrsYq5dpJVC0RuyIilzuQqD72bB5jRUrGcdAIE1O0ReC
m49gtZb0pjwMh/AD7dbASAVHRTlx4Joor/AkNQrApY84YJi+slyUjBMErtp3T3EYv2Io6dwTmhBM
XowK+bST0fMpW5Wd+dxi2WZ2SCQQYaFBANyfTMTBrU2SlLxAUHsQTuNBbCzRbVEiyLGcJz99b96K
nehFx+xLyJ0Y3DT1FTSjNcsgR31Dr1FxVJXWKKP2X4V/xULlgC6aY4z0yN4d6QqLOoTVN8PWbCno
Yxq7O8NSwMBkZG5fPRrRQy+mnLjAw2KCD95llqwO8PnGLLBS2Vu6U2L4fXRZMo7hbWriSipGUbQx
G5u2wseTq3wfj81FWeL9fS/GE4YJNEWd5uYo5KotdMSaF7/Qj0njig02ZQaf70Ntu5GVOEyYQWCp
Y4MGtSi2YowgFij3CQSzLxf5id6pNXQ29G/Js+FMHq+jdDMiEGxqMAzNINr1zr9SELFZonYOga33
qZspWFeSBHab87pntr/YDYa5aRamhrR1gj8eNIVuO8IGCo72bRv0DYEx6GjWhi4SgEBfEpRjt0v3
CaYauZVS+uHfW9QNh7FezSyVGLQN1Od3p/gjvblIVqlaoR/vlQNdxCD4GWa2+x23SkwP6R40Y8yB
XtNN6oDGZL1Piy+S0/rGRcUqscjT9997PDXjJu2AiszGRzzMf8DIDMKMm+yMhUtjR/QBw+PYWfUa
F72ltzuMPnM+JE9VGOPuQNSNxzyAxOnH2dxn86f75rb9+9iUCS4rOH+TsbaEBNifmcAllvHylmeF
oysJ556x7Tx+QrAlo6rtdLXvYFRiFloF1hyaf4fpl0G3Z/3DfWG2nirQTihjpSq6tHWZpZ9ZgkRO
GrFBCeexp/PuGACpdtmPwaWLhwxnvtzH23IXKziWfCY189xoEb1AJ/IQj26C5SOL8+8gmCtuuxTS
HLe1agf6seuf4uRS8npQNq/RazGopa28XhPLstEvEKN1oyfVL/Z0JpUuBMk+kmfR6cDkz3McW1F/
Dcn4J4X0xUJSQBpiclbixKszcG4OodcnPN67zURqjUVNYCUexjBwRaNfafBAarPDjNW+/kSvSOSJ
95bDE4vxSbVJ1KoX8LVi8RxOn3UJIax+NEKD4xW23PtaJMb1COoAGqIRONS9/3c4gP9qu+Uc1jCM
8xmnZGgmqhgmLFcen0Xh633t3nINawAmr+grIhjLBIBIvWjK65LUVlN+HFowzldf7kNtVq7XWIyn
M0upyhdqSbqBFV5WdKJrKHPsBLYkrD1WH4sa74kdXkd4ZYjNa/oKmeUXyWNiYiMxpFTPvUuX7XS7
8NQ7i5tj09sfjPitXaDBOAyhNcolLCCmSiqLiKHVottD0Vp7UrEHZfRI/UnmFfx+40Gox9UNouJ/
v5qYkeZyIhQdOgk+4eGJbhQaLxk6ToKd+dKXVnYJca68WvNW7gGWmJ+gjBFkcWyg6azFBy0lfMhD
F59a+dhGCPdktvKQp0DUDbIJxxqPsQaFqGOZ1BDSPEue4ZV+iqp9e8KuRYzh8eI+TzjGMszexFaM
sIdww6sUXUZhH32rsaBDlu222N03jc2nrLVkjGmgBzE2SQrJtBfhmDcW3Uq+OLRpyNzPT+Fp9lQn
RWFVexb8BINA3IYGjrRsO7lCpDqpc3xK9Xl5JD1elbCk28HbErx17g/2suzUR7hs2EvNEX7blf7U
IrbLnKBdSseUMapncKW0aYNOiqLbnJME8WCYGCtM6CcYZcB0cmQroycvg2fMXyTyccCEjnKIeAMQ
vwl7N8GYELtgJbhidkCcD+nlOhWE19/4M3hGLN4Y13acuEExETYBj1NmRIASO7LvxsVZUuXDfR3d
TrVuEIyHiUszKRoNEEr8pRceDOOlX17uQ3BPjHEosZaEZUQxoj19rI8PwYfpMnu6lxwagRPBtzOF
mzyMMyGyrJhLDpNL5I+R8CHRMcmk22nKUTseDONG+jnGhwkhkhnNGHuZikc1T86m0nwM5f5y//x4
n4jxIukoR3HfQyQJLligu5I08WVOxe/3YbZzhp8n967lHMPQikjdsJLFvpnLTp2htaSUFycMFqsL
Ct4CjG1AIupoIFFkwnbLdUiONa2scEXqTcdIChfkr14CdpNe04+CzOPo3D7GGxxjTFVVLpjjARzK
R7EzEll11bhMbR1bM5/vHyUPijGqthRLUlSACttkXwqaX4NnPxF5yf5vDOsmEmNYal0rZktxxIPh
4SHVy1H3Dj/Q3sY/2M1HNEnG6iKdcvqzG+0KpS2VqECuJWrxo0QIWKvC5bk2au6j1kb/yS9IjEeP
57AWhRGmpYHtXNSn49IRB3sbnU7pT/qQPerddGjG7rGV/2BD5C/QjGs3K32plIqmzf1eqp4KXma1
6c9Xh8ioYNnKtTCO+P1GwOo6IbL1aXDuqx4PglG9ukv/45hSWbBIvRzDivcksKndKykYrcOltgtN
GpXyZG+Qz5W4i1JekZ6e9LucUJZNUdPQY6aySzCyjnRaRBMXqafkJD65SA8KuhQVH48dLjhzWk7c
2GqrQ2HyhshIBT+U4YEYiOKyV8Yf9ZjYZn5e6hch66x6dvrQTpBy3/9am0e5AmWiVZ6D/jGkrh1t
ClYIQth2GK1K4NVFeTBMtArkoIkyalLh4vZCaNXiqe+9+6JsevOVKEyUCgYpEuoYGIF4HtWXqHjq
pu91eY4Nw76PtDW4hE+ly6qEDwZWZcZMSVik0TQhh1efB4d2BEeOvE999ET4sqfuQoc3jU2//Xtt
vAEydiuEcdzmxQC/YA5uhHH6rscUB8h6eM13m9a7koyx3rEgjTIrkEwWyzNWaVlKzOu950Ewet4s
fZWlIiCW1o/Lz7HCod7Z1jWiG4ZKdEVml6cFgxDn+oRXkyDWjlUevRktSKAKxecowWbiL99wmDCB
/fUYEAnKf3pU8MJlfBht2qySeMZlatB0j8lJ78rtYBc2b9PjtkLcwBkNFLVcG8UEgVcD2WflFcVT
WNjFyBli2y6tYHm4hFqxiMZtxqYMRe01EqHmMGDmOXdLX30Knqod6A31U+NSHoDCz8Jd+I1ztpve
94bLFlZAy45WcRPizZhix5iNTTOL+YnyVRdu6P1JDx32ff5XTLa00sjNrKQhDYuNHlrTZDg0zMsm
qEaSKrNCtfNKYdmRouP4LN4BszyuRicUYxVAUKGwipOwowpU+tpD9DYcDDy1gCoHNQjeVvjtwtVK
YEZ9yr4v6xGLjVEXoLdjZUdc7IhwZicHrR6vK23TIFdgjPOquynPdB2GMnYnKT3LAvpL9hyF2XQq
KwzGb/XoGFYHAxhKfy0A5m4NPjG0exrPI56L0D1j8y7+mya4gmT8WNwoQiSEsA0lSZyycDR19MLu
UGm8hJR3fkyMVueoSIb0qiOT4owC9pYI4RTYlR5zkxDqtN4FmpVQTKCuhzYp6hBYCYbODQ+H+KHv
rd4bnX4PfljeAjieaIx/KaJJG+oGZwhmaycsQqcbcmuIZk6Wsx2wb2KxHK1FPwzVNEIs/Uvvth/R
oYMtvPKH5KOB4enEzXxeSxVHH1mC1kCaImVUANhqqpVHqlWUF47K00/x/lPpmop9rgour4xaYDNf
CF4R2qdSO8Fr/hX1Q9T1BNuw1cf0VXXiD9qMHrzUKWzeE+22dDdoRktIKput0qFrYG7Jo7r0LySK
dxzxtlXjhsGoRpuCwGE2IV5/mDzwFYPY0VLeQpfY5AsdvgoSO3/h2TQHlC1BtKkZzBIBKN3Fm6mZ
XUpPwfL9vmic02MZUiZk+XE74vSM+UWYvnQhJ2rzfp/a+OpZrAvyqSon/L6mXYoisYTy9b4A268C
ys9vwzLykbofjZi2SOWB29G25uuMgj1+ll/AGJDKaAeTrdjjqR395Hc0nqXkM3BxBe8x3puLscSy
h84i5fd6eCb2ND/G2kEJeI0A28/OK0GpvqyOMiFjm+QhjjKh7FlPdL4IA+B2j1VvV8Pi9Wvx9I+J
KUESiRpZqGqYX/Pai+bCWnpOfnxlyLl3jIzjwP6IQuoCfL350O0TvF2FlwVUNubzNFjEy7z06kL+
4WAoFnt4Vp0e/a60f5HvSijYvT+GcSUz1nhLWQ2J2zh19FHE0rzUqoofmeLJxuf7esvTH8alBFUv
BmYHwVvpECyV0wvf5+qkm3vk0pY0FVbd8nZp8jSInVODqRhmNl8Pu3yo0OzXWZ1b7itLpvPaXB5Q
znGyo6q5KPYgVQGcWY2eVEl2Yk5ugtJmZw6fGrXk5K/bMYgQU1PRY6KwC5HlojYHoaT6GquWHi0P
RChh/yCIaIiDiSJXK+Jv9z/ib2L5DZOxEVGaO1InuN/RgWMa9LTOAq0dSH9jNJHRoeMW8yk8lhf6
uvpeT2+ojNEYI5hkCgWSpsuXIDrWc2mhRQir1D+22lOUP7TzXm/fCplHlrvtEW64jH108rAkMQ0W
3fgyGAej+p5XfxIvVAVNrXiO03WDuQxocyGZKW0GGHWMcyrkYAwZr2mSfpR3x7fCoDFr5UhjtLzq
GVaz25qRgt2COLmElQ5yZiVtZd9XkE2dXEExPntYhLBqBtSBBLX9KoXdWZnBclZIThGD22gx3SwK
OC/IPEhGJeMymnXJhHT9GNhjr7zFUYHWCn0Xz9rrFFQnueXOXvBOlFFIUW6MrCZInaVas7ThR5p8
G/GMnIgh5zw304nVeTIaOKVLVKFdBLlzd0qrZ2XiqN/2ZXQFwLjlMo5FwxQAMPuzHfiFM+3MD6ol
egVGR3iFE4407E0AVCtyb9JjM4p0rxDDxQiod18Bt32+qptYkEsnk9k8BWOAcTrRSi5tViuecrQt
SpcFKx9p3jp2Fu+y8ZsTvAEyKh9KbZ/FFLBz6Fg7aGHB0UMLUBlOUOeUxjc90ko6Rtl1KfvP5xIL
f0bKJcaukfMuN5vudgXCaHdXJzMmyVGXbt3sw+hTBpnZmx19h4VYHP3ezApWUIx+d6WA1SgBDk/1
zQPtSZYoQTGXUIurFYyaT9lQ4+JEX1FfcLkIQMaanwkIrFtM7nslJg957UkcwdjUY4ybMowXAAov
lGg2Pqd74X/gQ74Sfb/37T+1j805iCnHXUD7EaI9be1QQK1AqSsi0MdNmJIqdsFBsrAO+5KDTK7z
+93ysrj0fsATeDP5uX1JdrlmF0oaCeibeC32FqkaK5T2uvwRXEAF9+FkOw1ZgTFRU2qLReykq4YK
j+pHdCiHyEFUS/4+xrQ7ej+NVsu9kGy6L7T0ykSRaDM7o0S5qRRqT+Ar1XP7o8K7FIjQDUt+1HzR
o5N29Y7Xn7EZ226IrMMsa5IohQGHKRQBpgJK4ZgNWKug9k4WtLuBjCcj5S0b2XQxK0ym1a2Nhnwe
aERomuKox3gvamtPy0eO5W/7zRUOc1OWaj0LmxyyKdeu4tpX9/F+sUXnf2Lz3XxXXqExGkPMEqug
A0gl+4E/+gH4Tmhtkk9UzDs+JtmqzbqupRhAY3+p5bdaQ2MDJ+PhHh0TcrJWbKthphgHyQP/BfjP
6SWRslDxL4k8gZiQ0wiqpgj0aS8CRb2QncPgq6ZxwtpmPrX6OkzEkdomG5UUulDUrTPLtZVIzxL5
NC+c+8u2u1wBMfFG1Y14iWhrbPCqfDDP6QM6Ds+qAwLM+jUEdVK1K3CPMWzM1dX7zieO8lS/8Hl6
N+XVDdXAE5mpoa/i14x8JlmAXm0CKpx4eTJL4w0Uao48FD+KCrPCnIxoU/UN5HgaZf/BdfFXsDgB
0+NIBzKzpsbzsrc0s13SR+05PM/lcxE3biTyaGA3w8EKlNEaJZ6yyqCgFUoKhtRY2KE5Cl9CJbJC
wklitzRUB++digVPpiqyL8JhUYqtNODenQVn7KzDY1HOe5rlQTBWnXZS388FIAKxcojWf0cN7gED
5d79b8WDYT7ViB4vsR0BE5Nmr2hfBVmBLTQIavdxNgPo+siYzyNqGYIIPbLBGxzzoF5XQi6XBbxy
6Pp10hdemsyTjLHwKe+rVKITMU2Tg/9wxOY7zc8SmaPsWyF6LRdj37FABG2eAKMor5FxnOSX+wfH
E4Mx3GHOwYAT4fdbYsvDs9J6qvHhPsQmmclKBrYOnmPaN1NSYGQnKMEu/FIEDmjW4Jp2Lbw8XVYY
Dp5uoOG04egf5/jY6niRj23wf6Rd2XLcuLL8IkYQ3PnKrRf1ol2WXhiyPOa+7/z6m9DMtSiI0xj7
nJeJOI7oUoGFRKFQlUkamM7RHF0chI4nZLaW0Cx9Yw99pc5Uk1YBxY2yB134xnQbb8SlqbDL75Et
HN+5Z5+JYPF28OqhuTTNZgAyGvh7Wp2rv002pQqun6oY9UBKOggxM162yPOUQYzI7MdeL2FumI/l
sOmicyPuo/ixhPSDlH/jxAz949lrwNI5BjjaXJCDkOJT+S15pKlp4MqB5XvRQd3nbv3A602m+PDV
nqrqAFx04bB9HqSYe7OhD0R1md2YyPgn1b+K2sYbQvHpj3z7sMXEjDCWQaXFqMJpx/Kgehg/s6Uf
KRg/Fa/GCc2rNq66Bp8UAyz6JmGf9ow2kAAhmA3MlJsG8DuKx6y7gvgzB4NXoURSwYUDJRIdgwKf
j2W5TTNJo6XUWp8sLX0NjF0RcfYzzwb1dVH5G7MSA8Y5bIjBMScFpB22YslTG18FjYUjDLRn/kzS
LMDzf9B8z6CwGL5eDgCeEwymF02ABiIBTpgFZnq3UVDaZff8v9lgcB36PkMGyUMAX7vrpXMjO2XD
efpZj6tf35tl3zBCTY1jBW4AAK2k8tB3b8+BJ8Y3l11ZfSDE+M7/B9Z73/Dio/d66zeqAUPzWUFn
sPxkOGZjoUdu51vZO528fcWb2VxH14VRZpPiJUmCXiSM6pDxvUab/4162+V29zbaGrZprzgcLzlR
917xWXgZN305KD4MGoklQ8J6X3qh5x/ko/iGE8Vt7RRMRRybnEh8z6oWNod0jgu0gdLOHeEuvycg
hzN2JUi/gp2E2cfU9V3e7CPPJP33hckx1xWhM+Gm1nw3ordIux0HTsDwVpIBiVmXjVoIYCLx78Lk
Jho4l7s1+kRzGZAMQHR+6wuFBANUGgXz5HZguJps1VvtoG/QH+QaAbTP4of5ueFWUHjOMeAhdW1d
Fym1HaNoZCG5Ul7KOgJ7ECc2eNubQRARdJSTUcCQUqJuSiuMhQ2BIsxmb3UNpPrEfudrvIJQH8cy
x8V36odFiLRdUqtRhKikQkXiXtrTQeP8qbXmfVmhniJufV6r0rpJE7dXHUeXwb5a+X2nmX6EDptO
uvdLsDDVPC3y1biXJR2jj4QoaPb9HPepX02Q38ByBsVblN1FI0YbBs7K8WwwmGX2gV4VGUBf9o8a
yezcnxyZ9+K/jowLT5i8Ux7qGM848AQc+TVm4bJNetW8tS7NXpotN81dzQQX5uinW0QD+mKncqJO
DZj1E1+JFbj+wThTbtTQFa55Zd/1m+TCHgNQiTGgeUBAJijdCIEzPRZ73/EP8022Q6JLC2zDljfF
ubrVMIRiSqh7S5rIbDW0M9ahSfsNBfGgRFB0jokjzIETya1zeW+tR8gvS+yZnauNPpQ14jw1vgvx
N3l6mabvl028H8dfUukPb9jjmhghmD5UeNO4GKR3A5fk2x5DhbKbnNNxc9kazyE25MuuaHSaSwW4
RDZnWfOq6P5/M8HEu9n0hpHTg7lK9+Lc22N5XTS86vEqAC0WjYly1dS0SFVhJEufCgVn4u6yE7zf
Z6K6U4Nc6kN8FFl5G+vbquRADz12Ln105swN80Yq5xmB1Xst+XHMNdnB0N0uTWSL19a0Xk9YrBVz
/PqNWNcj9SVGj7OyBwcVlATI1j+0+/GnCsbkAEh0wzVLQ+mSi8zJ6ycQBW0SmJVuyLdoSwVmwid1
M7vjkf/6tPrApy2c/IIJoty0OgKidSaM4qKyQPVpxz2l2ojdwOFdgFebxxcGv5y6Pu72BZ10aGq8
uU2u6nVHqLLYtTvb7R7t3IfUNXe8dPBf4PYXIrFcSviSaWfS0yQAiRMIkY/kVn6hqoCVJ+zU3XyW
bi/vBA7YvsuzLc+TaCKd0uIz+s1BMUqbZKGjDPOu4o2rr245RRYx74V5UFSrPx9cvToIQlJFSK7D
QxK+irwryir0LX6f2XIlSJ0r1cfvD63htMNG1AXP4M0Q8oywey01+wQ9Q8ili+vIBNlVZknZn/Sk
Y2gWD5GYj8P/mFhP1Jbo6NTDhbitLCPPwPGuWdMfNbkszLBP2KBZkVuQNmMDd7pFjNkq47u6Tayi
IPblGFtdtQ+H2EfsZKjGRs5hqZ6Ec+bHN1FZ7AtDfrhsZh0JF3aY04+ohpKWlJu1yFztxnzD5rWh
kXNKazyW+1a/n0HyGW/jG96sLs9B5kwcyWDIDW1lDcenXHsxpEcy3F92jmeCORFnc5xwqMC3Slbd
UEpBbZQ56Ixy/8SMZtBnK0MCs+HnXWqGciDnNC/P2/seCpAp5rvELHMuW1kFHfXDCnN2JEUJwv0J
69VhJEGenkQJTRvKD8nwLttZxZyFHWYnNVWm9a0EO1WvW6Iw44mM81bLscAeE0RMOjDvwQJRIZep
xpahcOpK6x/+11qxJ0KU4EUMHIUo/QabWH6QZHSAZ7yUm+cGs3OGLCBKLyLLD7rbzDy3GgcBOB/8
ne91ccoUvqLFId6kbEWZHDUt7Tk/FWLpRjVntd6X40ta8vHJ33VcF5biAnIs7QxLaWGZxKojC7EM
rljN8X/SZwjBRmu7amE9pW94bLEgXwkttcthRzfJpb+BftLF3xC0TTwGHUwMrW6Fqh2LD6Z/bSiH
Rv2Tp9GFt8yhV0l550fU20F57sunVrnvk++XnVkTSja1hQ0WEvRCqHsd3ph3+Y448hYMkg4yMDvY
q5AAheI11cfI9y00M67HP6DpXBpnkELRo3LI6XV3np4a4yxmHKoP3u5iEKLIpWQKKQ1objyE2REt
1dYUcWLyX86lX1uYJeppBZTpZRr9fWf5iSUQa6DKWFRfST1Bet20QiwkbVf5D+omHA9lptKiTnFZ
GTqMo1B2TmowLgrzbVa1nJhfrwJ+hInMQEgpRK0mR1jJ6CftVcONwC32lZ1saCeO6KhHtLDg6XkA
o+DlAOVgC9seMDVRm5Y0RBIJ4nd1upFqqI71qttHIqfUSaPhwsZmZWMLs9bGiZ7z/pHSHrVX8sbc
8xnk1mtKi7VkAGQQOlx3aMCQO3FfQ0UhqKzprFjpSXaFnfy/7TGZAZEZfJyk9+FVbe46QbMjteZ8
olV62sU2Zh/dsMHwPNtQE560mT1ay5S9GaNnBFp7IPGx1aN2lvc4FK5RNePNF6zexhfLyYBI4aej
6VNWYRES0zfZSX5rfvoYuc422g/oXJKf2QFTR8Ie/Hbun7CCLD1nACYM/GqcBHguJW9GdUyFH5ej
f/056MM5tp1AV2olmTUYCB7Nc7jT0Gbr7yaw2CVIeot7yn0dPvBgmbfb2fpta4xx6tPXdmJas0e/
IqrSmODCvBik3gPb3NDaQ4ibueZedpiTqigMzijjNFYmtayJ/jdpKF7aXvQum+B6x+Tz0diSqqL5
qXbMMcINXk938FG1g4qJhYlWaKdNV6oT77QTtwBAf/oCxLD97WbXxCF6aKjpQLOyUwjhrX4b7MrM
8a3/cj6sCbAvz3f2Ym6WrdoQyiUubcQXaZO90oRp3M6gBY4d31GsZAdejFfamQJRdEvfmbyuEZ7P
DABJpCy0psFfQPmQxwOd5JLRUP1OLInuPB7ZI+dEVJiEBjygsZbUOKnq8iburiIfzQYx56TgHEoK
Azld08e+SXfl2BDLUB1IaVlE/5b+kR1NRDsD5cokbPOfomIgTIwo07GcW9l06uWtUZ2n4JmzI+iu
+hKWCzvMJyoNsUuGGBCaHqgYgwyFYtNWIE4wHeIbXvFtNX9eGGM+kKS0elbTUk6sCcdhTNBQ1u1K
X9qJXbzNCy7byCqkLOwxH0vQg2yqBdgT99lpgMwfjXrNSu4nJwUFMl9SdzUCFwaZQ0GRpnDSS/rV
ytlORs3uo23LI6nmGGEZpOchDoLSpI0uemmN0mul3kbVn9w/PhwxmeSyGORI1CbYSMMMvadXCirp
ffHKCT76KxeCz2Qgv5jBXjfT7+Mfu1cFYjHkRIcfom9QlOKksZxQYGnrIPvbKpoIUw0Ywnqv7HlY
t5pCLlaM/gGLu+HUBjXo17Fi/rHZF1e9l+9Et4W4D97NQ0c/kVvhQXhJ7rv77MwrU61X0RfGacgs
jCepEHUq7X1Cq9Uud+Srfvt3nzyaDqEvzpv+4dpjUCNJw7wUKWooG+UnZnLA8dV5VMixtZMzv5Wd
t7YMbgxGgCvI3/z9dCgn2QyesKm5cm2r2I63AUNUdNUEp+LnVWxJEhkhTSfDuEFP8s4XM6fN7iaN
q4i9mrguLDF5iCDj6T+jYoW1E95HILARXZoPtE+Fic5G0JZdJ96wlXf8pVxPgRammTjNtFpuhx6h
IleOtpdRQRFcs3AHJHQWnVePwU5k2PkhQfVE4TnOW2EmTvVUhr4XrYDrIlKeSLfH+ntEruUw4mx3
rptshNZBEGoNLGk346F6BCsLHpbEa+hi2+pmOo/73oUExIMM/QzerWT9SP0IIyZaO9mcIMSNrEcG
ea9NLdO5QgVDAxBzF7hFqXVk+zDHHHKaAE78kLYdV0Xg6WloQZnKugzU6+f2hwnmWJt8tZAIFQIZ
Mn1wjToSNvpQnLRILDFInmEAlVTcxhzOHmHprMJ0lo1ORKAGr8W2duhtOTv62xRo0+714wx+8n6T
OOo14VybV0kFtY8twjJbxXFV9kYKd7PilNeu0DwX5FhrnU1Q1e7EUxztjYaTV64/EC6MMuBTjOQf
mUCZgNQqvFah1oA+58YRvQgZc+HlG96Na/2KubDJwFA2ybk/FnB0Pk9gBdDQh9RsfMc4zPsZGqZ4
Y+bqZ3NCSWfgR2x6cNJS8bsg3scD/iNeV8p5uBrUjgMBX7GG0G5g0dQMSZdBDPsZzY1a9pUpVoHm
RWALoB3I1MypiJXwGv+/5mOfDTGgFs1B3NKJGluJE8yYHHNVBa/176PKZysMoAmC0YiVINEjnuqJ
QZzNiY6Vk58gSMHlW195Jf9sjcEwXSoHWRTgU+skr6KbuIWNPqut4FYOZLcw6oek4sjjPFvZeJ+t
MlCGzhAZYAarqjXZtPWg3k4eoeQU28uAtv7JIPMC5lCYZHVeSiIZeJFHbIi9sM/Gbeb3TpHxSBW+
IjN155cVNlHvzbLr1QpW0PbiFZrqtm3yeNmRlYriZxtMop7GilxOBDYoDb/pgW8P7yDJPWXa4b9/
/EtYfHjEgFQchHKj9rA27JOT5JJtEbvkBcoGd+AY3EN79iCfaxmlhMtecj4Xm7xLZqkIoamhfoHh
CMjLVbiNxLx2Wp4RBi9AXduPWQ7fMqG0tHpwdJyjEYS9Lvuykpl8/mL071jk6k0O+raugTN6i04/
Hz099V1xNDDSgrqevo9RCi52lOim+4OK+mfTDIYMIF9QZAqJsh5bk/BXM+YAYA+dZZyEgRf5DHxg
7sRvTDRBYBYjPPoJsq2UyydLD6fPl8fPzjBgoWmZnvcp1jFKrQ7K0SYmTNLv2qE4gGZGcqZtwevY
/ZqRfLbIpEFJPEl5RqNfMfrS8oPJS5LsPKTqY0/Kn2FWel2r3l0Ol9WohAyhilozpnbYgR2xnuJB
zE0c0dCaI+ZOEiSr0HgowrPC7Ot+nrMaTAt4yPomnYLHOnSaE5hLwUuOQYBkT5C6JlyR55XHA6yn
QUFYBVcq+mI+74RcykJBMHWgyTspUQgek9CG6MR344e0o71Rql2cc7AfCA5U4XgX9q/jtZ+tM/Ej
BoXRqcK7dfpgkezrK0o82x55LwUrnaKfLTFx0/eRVk0iLIEMJipeJ7Gx++HRIOiL2OX1g1bMzlAf
+ua3Wxg+mWUfEPKMzJKIzMSW9NiutU048qY2vyZzny0wh0+uZXXZRwa2uWZYUudD6OmJBJiW2/nm
nxwBH7HCvg7MRaxAswi7PRNAqJC6jYwGAJ4Rnj9MPqyYQ9n5HfwRxxdzvqpbCc+6oLP3N+BG4qSn
PFvMcWMgY4XoIr5OIxhW0+T7apDsui+2QRY9qGnFOXZWd/hi/ei/L06dVhnDUi7gWpdtpuDJEFor
F24vY9XKeziNB0PX6BCeBNG5z0aiOtXiWoKRCScbnpCsyqahd2VCODXYUcKWCaKAlnbiqg+uHjgL
y8zJVg6kDZQSAGZk6Smt5s2YN38UgR/OMWiVJBOIXkOYgNyAgyZgW84ni/TV5vIi8jxhYGlopzQl
KcwUoO6YQuEcjvHTZRPrefZitRhAasNeRy8LbEibcqduRxQLO7xCKds/Stw+DLF9+FkqK9pET69M
v6qL/QiFEJ7Q8kot8lPQsX34gTLPg0nPLhX9vOMO9U88M/UYSW5fW0oDzQny9Y30KwzeE/LFRqpl
vfMNghiP04MKrho53ZTd/eUPxImBd5cXNhQ/jdWE2hilA2iW7EYpOOjDs0D/fWFBNYI4EiYsWl3d
k/x6TNzLHqzfSxZfnoECqHxPg/L+Vc75jtbAyO0IkoLaAr8bl+N0NTFbGGN2/5xHaplSLNXS2S2k
1omqYNfF8UYsu62mhNuhzTlowFtABg1C0WzLFHkbACdzS7/1qoo7EkSzri8Z7sItBgoCoUd/wUC3
6Y30PnRfb3V021ClvMj5/W6bz9uIwYS0U9RKo1sVw6JWqEDUAhR5Un5DuASx9GtccOs9LVzEnjIJ
tTYnsCSP0nYUHvouSkD33FulzhXzXE3yTFPUMeuOuXB2J6l9JnSgrqPtDHuUZS1ZcysQYM6hbTaH
fHg2pl3DI2Ja9W9hk9lbXSF2fdT7GHOSfprpMVfwmCq5Aq8jch3FF3aYLTYLWRHVEuyYd1T2MnpI
rdmuT/w+m1XIWxhitpegh0lJUgGxHj8lhpsXJ9H0LuMF3S5fYmJhgtlOJIFoYhTDl6D0vwlDfDWU
8bU6S04a6nae/wn6LawxG0tswlwqqbVx6PZaltyLZvD7b5soIpkiqIdNRB5hcyH8g6qEI5pEJ3A9
4Zll72//vtbz33RWvo8MwkRNx0AnRJ405vvoiTB3k1Bodhs/pP79pEbWyM3taO7LfKFPRpgvNIS4
xihRqdnz2xjSNtGN/0N/GG3hRvH8p+mJh0dfnQK1AmZUJRECnuBbYvDInCBmkYeVZnf5KQweg/IY
t4+Xg26l/g0bqBvJ0OnEPCx7AQWlR2cEBXxKUkt/ozKLqRfnlm5LbxW0LIV96hqZxXs9ZU8rxSSi
hsKgrIL9l5YHsdIL/BODjGRxG6Ka5QfbDFIZYXRfqJixFr156qwk+N2hNdYgA0iVHsejWUZ4zE+M
nZg8ht2jlMaYa93V5F6W7y6vKv0wy0BhrTGwJEaFPKTIxvGG2O7IVtupG+Lyeynf6/eX7DBRHyk+
OmRM2Al17aop0YmKWeMOd9y+VdwwMawxfu3kO4yyWWl6QzrMwTSBF5DQnvwfXd7bTQsN6Vew8lsz
gRIFOTfFVg6Ro5i8WKZ/yqU/ldk7fZapem8Ksi0K15p+kJUr9L7U6OW7vPJf4pldegbXzKDs5C7H
h9YJ2pCJA0K2eRtsRlv04pP/hsd5R8l4RtkjljXKbNTWNGajzmCUMqMTPBFQRScqZhduLrvHIgJj
iNUXRw6XhVKMD24WZy35XpNdzJMJ5XwoVi9vElXkCh1MSHOxkXqIGoqej8EMIYl5y8biKesNTf4W
KKCOdRw3KkzVjvpN2tNiuu4qndW7dPCxe+KhzpeMnDXIwE6hj5MmzjDYOpmKghd96WstKXCz6wJc
A7yY/1LdY+0xqBNN0NUUDNhTc9mWIZ1XB6/6aDpJEGG2zrDRr7JJ88zJWlCBBodE/ZbXmV35Txis
trR4Z2SFLVVuI2pWZD5fDqV/WQwwIBAdhMPknW9wsfpBVseZj/ltCGW8dytTbiIA1eSgLYFLsfql
APj3UnxYY/b/EM5qFjd0i5RvfXBVE82K/U1c1VYMKrpUgeotsUuz2iBvdDmesj1WrG0GEzooxXR1
CE/nN7NySryi+7tAR/0MI3P1ZuKJ03yZ02HtMXAgKHmMmWXYE1+o/tWwCb3gqBZu/DSA6EXZVY7k
xZjO8U/TpnPR5BL9EUz8Wmx2KMNPhT4pNCx2TR6n8E6VC2sctpdXdf0I/7DBFD41cEBFQQ0ncZLb
ufnchyb+c4rNgxojJeKxfdP4+Hp+fJhjsCLuJt0fQUJkFxK+2EEhN/r8vStLC633zmXP1k/vD1MM
SmCCL0kKGi5D/heRr/G4bdfGtu0iT46u2vhliL3LBikMXPKNgQkhIT4uMciGRGkf9PfpeH/599dP
jQ+HmHRk6PN/PpVZPAv5VlF+5ITzNr9+anyYoP++ABNDH6RoomtWNyPSt9dYeQnUc9HwVEL/BVI/
DDE4gktGEJky1so4FniVH/bdI3mbvwXb3NOup+v4ta+tySkwj5NGtrLlvZrzcExmsGTQiK/IBrZW
vMtuu02/rV19g5LOFf9O8+Wp+W8cMWVRBz4ThX2i74NBH/sQx4eyEZNte091mjSn+xaeQNh00m8k
R7oSuFWQL204jFn2zX6e0FQrKzRVS534ng4aU9BSXeVO3bcu5UXh1UjXo+eXo2yrLdWjJoXk46fH
2tJLxM1gGc1zPvzRRviww4AIBOU7rVZgJ48NK5hutEF2FNJy8pr17fxhhcGPRjJmrTRgpdHtodqV
Kqc5a307f/w+Axe9HIukqPB9Aq3EtKI/5XZf+7VXGkR1LiMHLwRNBjpIr+STSW8yxrH7ib63x+FI
pbRaNz+JhwHTb6BO5A4xfKlnsxHIoIlZVE2MagsicIPEqdwpoJZB02Ji0UEqsGz/dtvru0EwASmy
LiomqHg/w5deSKWYl0CVwTyFmNIIr2q82gwpr+qyDh8LQ0xqAGmbICICDClN1J91Uo7uiIMsGyLw
FMQ+FMvyrrRA2KvvpCgjmyTL/H3b4np3+cOuxtDH38F2Fko9MkxBwXcV4kOq30SqO7e80dDVtGth
g8kQciIFuazBBuUUi4nl78yH0Q3s8S9h99vKlMwXZAUxcVFRQpLCmHTsXNQCQWiSY4Qx3P4XwYD1
AF24xmzxXImlMBthbT4jg60PCvoyjXutxYSYsEn36YZw9vxqtrUwyOx5Vda6OaVHQWKWViIOOGPv
phxNdphUESTH9H9XeZldT2bjp+I0ijFdTz2BuldW2YMaWDUvbVi/ri/8Ynb6nHV5Vfsw07iDm02Q
t+iQLfs/xB/1z/w1h2C2/qPhDHas4vPCJpNCKJop9hK9BZLJK/r7zri5vLdW88fF7zNgEuoSaaoR
e3xCs2UzHdtO307hyxglHtG3cpXZmsZrQ1g9QRc2GVyRtVCtQ7qOBJXPWD33SWOpkGj1f1z2jRf5
rKwDKasoGmY4J9+lESoslLpSeZ/IrF8hJOH4rs7pUlnN/D9cYyUxdW2EIJMO19TI9YXdEG+z6qXQ
N63/87JvnDU0mOygi41CTGg5QgEvm/nsG6EVNU8mV4iMgsOXdH/hEAMeehbUYzbAznTTQvEEAQ/W
fnFHZXT/y9WbA/UGAx1gszfzMYM5udnXkuuTQz5tLq8cB53YSb3EVP85TczokIy7qgbd3GSJxquu
2XFtupetrScliwVkQEMwk7aYSngEzoHBhowEuqbQ+48ZI/FZwv+F4opDuS8UXoM6LxQZ5Chn7Z/L
B+aPz9DF20kuUmSnh5CKuGutEskrOoPLTcVru+PlDQaDKdoQjElJXZbEnT+ci+Iq0SpHN54mwUm6
wBri74pvJSpvWoWDlewVJISKfR5NsCsWp7nYjhVnSWVOdLKXDdmsfPR6AE9avXcl+UosetcwOidS
LbkstsKIGcXhJS2OcXpUQifVS6fBn9Ml2w7FDSLudOFKNM7lHDwaomTpwY1Y7Cdzn7atFU2SJZVP
eRbYqQR1SiWwjeYnKkGW7r8M8kGION586f5hTk32IkOSoC0NerT4D6NHGTP77fSsXcffzQd141uU
4WC6Ha56mXPl4BpmsEvQS+Q/75XNt96ZnfFZthRIIwSu8aw/+NC2vkURw/4P7dD0h7+AmWKCeQaN
s0QzmS2hKkVY5/SyIxW1ExPZGcUQNX5cSzHVHYitK2ipM/ij06gPgaHbqc6rsq7vDVBjYV5NMURR
Y1IVdc7+gYNgco0NHj7O5BbUTsXB8CBs9MQBn1UMWFhjwKeTilmt6E6M8b5SFKnVZldp7ElpY4nQ
0Eu1b2bnydDorDZSfs5NN5orO6gIGjPAlc5lOluF3sWfw6x/V0ZTofa4KjVCv+nkZ1KGdlw8ZmJt
NdmzKvMI3FYPyYU9BojQHT6OQUEvn34wQ77zwSD9AW27m3zKAl5Ur2ZSC2NMVpMIU1eNBMZABW8F
Gbo+8itlrJHkvATK3iAjpFjH04je7Rni5kZ4lsr7krxQPjmfnJK09AJU1cffpVbFLpdMXdIUgs4U
Q2Fvi0oYzF1BOd+i9E6KT+O8HXROjrq2oT/ZYFzXJqOZxAwjbV1ttYUV36fXjTX8JWACRbmT3sqT
XZRWufE5Z+tKdC/NsvdCs0sVKSzp3JciWmEKD0EgoOAqDAwRuQNfK5nQJ2vMDXFug8k0qbXaoeza
qaPFGE7sHAXd6+j+910+UK4caJ9MMkCplMQYejpHK87y05gU91kg7WczffOLCJJo0n7y022RoMUo
QUM0mItiv3PMRHXbGg1Bl7FkJbw//S1MItjVckMSOns2VGijVI9m/5TgImf0p8QYLVl+LgOethHP
fSYZNP2hCQUD7pdtuzMFsg3CwLns1Vr98JNbDB5rRo6l0uFWt0fpxm5eArf8jgzJ0zyC8c8BNXTO
QvJ2i86AcjzPtVhJcKuKt9LNe7cdssH8Sj2puZPsdNQt8dSDVkje4NvafeiTswz+zrUw55MOyxCK
zX4qdJp4r93HPw2CZ0w6t8XbobwvyABwkvtS5Y9YXSI9RvFVanAqQ9zPxyKPrAuDSXWC5rfsVOPh
19JAuWs40l34WmcOmFK8gZffrmSBy1Vkb5WZkFcxoQrt8py7PRGdItyoEcczzsqxF8m2bAVfprpe
qvJYSs9ysL0c+LzfZ6ClzrRGz6lOVBB9k6KHVvx2+fdXjt5Pi8TARargkt+b+H21Mr1Cqdy6eAvm
5Nz2PN01niXq6eI1RwRnbmH6COoew2a5uZ8xI26U2zr5ftkj3mdnkCLS+6SL6VB1YWC2Rq+cWJd3
huY7l83wPgyDDvoskLKjCkOjguawU2g+Xv593nIxGJCqoIKYO7gxZoY1qNeCltmt+lQKu8t21i6+
nyKA2ftzGbeQg4Uh5Vjr2+h2dqS/YkeADpX4ptdWobqxRbP8P2mc+GSYwYSqRmexQV+0pQ0tds5b
BahKqRJEiy+sy/lc7JUQTxkZ+LDxuUjqRaFsZQnhnRd0KzK3lqU/7D0tGAff9+l4e+/JYPiKvVlH
y1vral650Z/F28vfjRPmLMeLHNWt0lJElZEw1kJ1FZndoelmTt1x3YyG10JDI5rBkgUWbV2YgwGn
TMzJCdWZVm8nMFdedmY92D+sMNjQFnIhQzaazpTfg1G1jHzLFFxD9y6bWWtPwSf6sMNgQ5YVcydT
flsVo430DIK6N5p1QKSHojCXmmw97/2wRr1eIF7QaX6ZtLDWewM6MijZfOlha9kEArnjNoACceEF
Hpd+YD0QP+wy0GEEpWK2lKCMSl5IdmOlTuhFGx39gsmZe1Nez7c/rDH4kU/oO3+nO/UfhHMEDvZo
M+8VKLyIDjjYubQcvIBkUCNQkqDRqFJjBf2m8BF6oXEncsKRFyfsiJ+ezXlVRDDSgm4o2s7bxC7d
bEenvwU+KQBdoa/A8WsFWW7AvjMbOaB8kjrqjC4QH/JqviU9zFv1Vr0BGWhvpUDg7upvaOSx73JW
lB0BFEriDzGlZI77zSg9xP4pGX5c3nj0o1zykMkyyiw0cPfEek7aN6k7SvmV3+9IHmO4sbLS+VvV
v102uPYGtNzpCoMosqCg35AS/ZLADX9QEqDQqfEh661xqCLL3FfP0Zn3YMjZ8CwzoFQFGI6hrJ1Q
f7L7vHWHaXLnNHkYZdGBVDaPP4b35RiAydVeDDoJTs55YYXhc6FKVoue68tr+YXw8O/SxEd8Mnii
VkYyNQHMDKAykT35AFZoEA9Sfir/MN4MuIGh662Aog54Opx4wJXof/WUAZlAh1JBMOFPiIproz0X
5X0e//5r6KeIYYBlUrVkGOguzEsJ1UYz0kYrNxT/TpQzjIjXKqiV8qRs8CI7/UmzrwRtehN9AqKJ
qieF9MVRUXdBH6UDjlnkQnj+yjbzptnhcOAu5Fph85MlZiu2Rj6rMk331DN4Zd1qg9r/Gc/N+Gg8
YFm/QS+8YjZhrif/lGKk0sbDXoq+H6q/hAPwJdjh8IvembApo8bv0tK9h+zCMnPQ5wEYeosBuSXR
bzXlh8iT712/0C4MMFtv7PRCm+gy9mL/mLTga6okr5nRttUNO6Exd0OX2LMp3ReaYEliZAVy40Zl
4/Sa4Fzen9TUBXBldSnagvionlIUqMp6q5bVbKWx3yCE28COQI7qXrbHOa5UpsBW94IQCfRKOmXE
babbLvBa8TXoTEuV7ofeu2yNg6kqszOkCiwlPYG1xnf94qAFR6XFSFsZWRFJ7cu21hoBlxjAjpDM
uGpnkFhAHrqbXORNXvYgn4JDh2S+3iqI1gr0cZo7eqHbbeuBA7Tre/MjPVWZ/RJkqAtqFIJ6b3Jp
gSQ6xo+gToCqK4+Zm/7UpaBhNogkyy30+Sig6l5onCbp9fJSrv++CQIKQ1ZVieXXiIiRDgZ90o+V
16LbN/3j5d9fP/o+fp8JC62TyiqlNUf0DFujlluluCM8FVSeEwxW9mTsBY02XQzKYDXF0Y85bPrr
MKJ/uMF88VRpUI6lHcjkbGzKa2JRwQV/O2P8i44rmA6v+Y7nEvPdY78ou3RAq2kg3UfhXkkeLn+X
dXD4cIjBRSUa/EKIsWR1/CIooS3Hd2jJj/pd3qIfIUzdy+a4C8jkJroZiI0RYQEbl3joEtjgUSff
0kt34sVH6ZbPeLoOSB8efklFAjMt6JhZPOT2FNeWotaQKLj3kYMRjdOnwgtzJilRjTT9W6RpxJye
6KnTrk53l5eQY4LlEmgVTAmqtPlZmDy12A8TBic4T9icoHjHvUV2QwRhmEwa5bIUe3ETunnstVps
6zgTcygotbxuVl5YvF/wFha1WBdTv4NFFTcqPXRpl3P5XU9xLZXt7gzxamyt+8sL+S+VtF+R8V7W
XxjtRGI0hPark3PSHgLI/YHgLXAjuw7tEZPRmStQ0QqaavGKaavb+iMd0Zg4IX7YyQZ99Sn8u57c
d7xTeDXH+Ph99gkP3cdy09MHAmWo3Hy6CwLRrfxjpnEAkWeHyS00wfengL6k4dkqDK5K1bcFxfIl
Thvpaswv3GFQo2nrCndS6k79f6R9WZOkus7tLyICMAbzCiQ5Vdbc1cML0SPzPPPr73Lte7ooNyf9
nd47OvZLRaSQLMm2LK3VOYb2JbZQcAo/XveHbSE41fNZKJWIk8oj6N/rgTPFUeNXRHPHan+oMj6b
7XsuexMi5FuloGEY1q/EiQNuZGhp3tsTAM9wJdvFd+XZuvtbZ3uTKVgv1Yr0H9rnYYmcQf/cGLKG
AJnphBzb54XSqgZMpy2aYxSfLXYfm5LX8G1Xe9NCCBmizmWi8OXJxxxzcakT5Cc6L045/bruBxJB
YoJNQ9bldtJgw1C+sM63VZe2McpXkkrtdvp5cwUxy1rBYqTDAoUAE7U33eKp3DPP8Mg+eWzw8J3t
qdefZRctmXLCOYxUS9oRDf6X2RdDO+jEdiZ2ppUEc2v7aLxSTjiK9egWrhalRkXOeATtWQaGP1pc
gvJL317a8cJGTOio94ClkJ3JuRv8cVBeCRZOaFERsUThlLfBZfD623QX3Ac3nOf8u+FYp2afH2cv
eTVvI2vs307qvz30NfZX+wlTMltreug8FZ+b9l7pveuO+Qdk4ustGazVFLNAKjNF2up8MVHd55U/
dqkPZYPetp1xslAlK85j71gXckGHRn7klOSFK6sObF+2VtIFy2JwviQTJwdil/hr/aLdRKAbi+6Y
Fxza78GdCvaM0K88+5Sj6Co7B2+fEFbSeQpaGZcaqYKmK1yAyN10byPLvL6ya4/WB42i47L0Yl/G
q7O5niuRPJZWIqPciuecU0MHyk2WPsyjf309N7Pm6veFvFzwWQ+Tk9Il1tdAv02Nl5zKAMBlOoiZ
edH6vijABZJX1X3WDud8UCS3cOnSCJl5jNplynlZc/Lpp/IVY1xPnNjNb9LA0UAwYXmpZK/eTGNv
phN7BcZKq7uS0+Va9uxgctqZq+mQVV/nQrLrbGfplSThhNOpPR7B+fsFet171/ySvyzAxwhP0bew
d8mD/n3ZYbrEk/ne9kEBNNAA5AAMvyo+MrThAFzIEnls+U6f6t1rk72Xux8R6JmTA9hWPgD1ylL4
R+5cyRQ2h26aAwMXThyzHlQXV05UM8kdJ1zC7PKe0+BpuwjfYD6B49CdD7K9afsZZyVf2DRQgRhD
mnP5+wJNQzy/sGOIN2Y8a9/1h+vRtx0ZbwYW0llrhrYecQabnpwIu40VSacJj95rxhQS1lQoimIl
UKadJ3dUXrTiR0duVVDeln+RSIiqAsHZBvYNBdT3+0S1tGncxxpeenP9ZJFDNnwgweN1a22tzVqG
eCoy8ICtMAVtmMZ+fOHQcsoHzf0HgitzZU+iG5nxnTAh6OIKkOiETxymxsOgfBr7PSh2JSeFjRTy
Tobg7HE6NEnKFRrKYj+Ol7FgLlNmJw0kjiA1neDWaZhZwByDNvQOiDMo4QM+n4PAUbd+UjwZeviG
X7/TS/DrwSyMOSS8X5aaj4RWX1kwSTK+bHkE156LvqliAoX0+RjqX+ikOGP+6brDydQQNt+CWkuV
8e6FqL4k/T1Z9td/fyM835mJ/321uada16sqH8BJzG+N3bmj9jOKI4f2sdv/r9TdOLdBloUINXVT
18R3xpyx0ogtLEmQfMyWR6UEyLWsjWrTXqjeovhjEcbExraMphRFXNzE9Tk5DYUJeDJdshduRsxK
hBAxA9H+f+8cEPncJf5ahqCNax7URHIzkqkixEtrp8Wog57eHYLM76vuONrh7vrqy0Twv69WH6CF
zUQ4LUpjYnhovsTW938nQAiRUUuyNNB4xQL17px8J1IiBG4FYX8h6mo1hAAhNNeNhnPn6A/9S1CD
ByF3W3/Cw5bL7zfFXtY5Ilt+IWLUilVmBrpmTgcyTC+WETmpmTjRILs7bmuGKw5mOSwgFgrbWV/1
apTwB7JK8ywQ8vrgB8W8+Yj/ZaBdKKGbFGOS7yh/WFMH+DQePzRqvj6NrhxCq9BEiaF65OiwctXQ
ipxJm3fFQG+HVL/Xl2YXzbNHNIw22uYBRXPZnMOmR+oWJGP2FIM0gtOrmUXb1MLlMTJCJx0fIvP5
ukduJu2VAMHlk4Kx1kIDu9uiv7280cxzINvpNj1kJUJweooFpQuBiJp8VoEaxZIvDG28QyvZumWq
CK5f0K5b8gFyjOxEIz8P9+n8vxfyibpSRXB25NIiaIcW2wOA8CadOWbrTfbj9SWRrblwOcvSMCcT
xZon3aVVTqVsgGRzj1spIQSSUWtRNXZQosxAk1pcppo4fQtEqUu5pJI1kay9yeHRVgGU4F2PLArW
hAWDg8lMNKL+qJIfdj9IBEmUErHJgFcQREEEQUS/MetH4F0gv+JFJ7ntW0mLyaafGYCSxD8DEIyC
P9tZby7DNMDP1As60x0WP+bs83Uf2LTbSobgy41mVKRvIIOFozsNnxRi7ebmmUQv1+XIdBEcuq6U
RJ1qyAF4ABi52VHRwqPRyk6fr/eAPxLpSh/Bp5ulrKcwgxx9H+wrzD62fn1ENQA0HtcV2vQDwwA2
PCHM0EQyFDhcQ+1qwotyfk/1lzDjzEYRMA4DAOj+TTZYyRJyZ6tMfWpFkKXoVuoNQ/Y1t3qwWiZt
7V7XajMlrCQJLkcyNiTzOGI0KQIqGg6KgWyr23a4N7sJDgcWimweO+gS5LET9J3TEVz2q8Gd4794
FuBYqb+XSPC5JVLMyuRmI+HXeNkP8509SbxAZi/B3TK9AUaODXcj5KZP9q15/HfrIaTQFtQwNGBY
j0K/Zc1B/4u28JWJdFVIm4tm52mr4Pe7cqygBMo7EVsAC9fEklP19jX092r80eJhVBFlAFXCbnOk
fuEt31iFaMGEEkhNPDI6kwyHczvl/Gf5dVV/vyWMvZUpAcXyo73J7YqHIUu9lH69vkBStYSDU1lM
WUo7qAU2Uwxbg3bjknxrfT6EH5302bsu7rq/6Sr/+2qbUxLgrnQDpLX9txHTl4nx8d8JEBKAQTNc
4HM4NKX1bc7Kg0kXSY6RrYuQAYYpBsEHhQ6Nki8+WWIMW5q1vStszK9d12ZLlGZTdElqYMLA7fS9
uVSgooaULagl0k9sxHv6bT7510WQraP7WoaQAtqqStqghwzz0nk4swPckY+R4jbkEh84zWdyng4c
fzHgjWGP8XOLxvAIDf6lX13ye0DySunjt3Ls+pOErJFG6rB0NT4pn76okxdkj81yx2QUGVuNvgQz
yFTDSRUwylRYyHpiCutLCxF9M5+Se8CweM1HDt+sORFmaOMb67H1uhfOmVgekoN6yGWd99y24m6/
/gJhfRuCzsI4NvH+nyOZwGmnxxn6moOnMsfKZW3FW1XxdxoLaz1aVZR0BqinwGQNbuHkWfM0J9+r
hbs8avv6mPv26MouvltOvFZSWM0mKuOgmaBk0e6ocqb2uR9/XnfizSy2kiEen0eyaMbEZdS7VwpK
t7405w7JmeySBxmC8JZ7roXxiFolsVQpusiyYEVLu0lCr456FKk/LsNfdLmsV0skErbSKckXCqVI
DIZu9c7OZcl/Kx2vNRGSf7GoCTiEEQHRUUW0p3ifsHfLQwXi9m6PCD9Ilkni76aQ/sO+D0nJLdfu
5kfqcKSJ6WMXYCBfe+DDcNGZY86oj+SJSO4iPJKuRJoIcFEAbyBfwPPpAmV/F5bfluK2bQiKIqVj
yWYMZVYV8krZo5Vj4VE2W+GzplYPcSM7Gsoi2RQyRzpWZW+O8A3eCNiDKUnzOez8gHGk7MzuyC5L
nVpSiZcEsojZAAqPhBYxvKUu74GV5cXReZSCcciMJ2SLbJxbZemgGL9w6w9T+7/3Qq2DSmztoq3Z
pJaC31+ATWXph7r63AxMcsneGgV4J0VIEQtKvF3bwwU4KgO6QT12agF0aiAj4aHfH0DOrR/krUq6
JMDEwQrStU1iJ1iiwce4g2uesJn51oEXN3tfcVGcB8Vh4ZV7ALs+8Zk148zBlgIMRMyqIws6SaIU
Gy66YDQzdAPj0tz6+vJpYE+zjs4ZWe1v2y+pbZiAUtJsXTC2Ap6jalEZYqH+2cf3Ey2devhxPXXJ
ZAiH8YFGgPSoIWPoPtn1R6a/oPVR4jXb5nrTQ8jGDbOzegZEkJuywamzb9bQu3X7tMgoX2RyhCxs
J63WasDgdesm/Tqh+JO18+CYM72x7Xb/7+zG7braK2MYDlTNsNtSAQNxzPe0bTw2LpK3le2s8WY6
IeVaud6rmQIxxpI7Kv0+hU/X9djeP94ECPmWlSToaxsCtKBzzAgDLtpLOmEGpHby9td1WTJfE05p
zRKFldVA1qw/R9mDUr1MMmDRbRewCdPxn/oHc7FhhBYxihBtCKbqJgw0zOg7bSLgTuuZZNPnCfvP
nfe3KHEUvaQxZUar8HtzcIpPKDYf+Yh4LRGzbbQ3MUISSCfAYMYKxOjlrdL56lMv4z78L0n9TYSQ
A4o+HRO0p/PBQD63mnl66WsBeiwS3951J3SOAaukmU4g4pRpt4WRgg3lTbaQG+quCWYFVOTY74lv
nYe78kMDejre3z2kTvXBfLzug//lRP0mUEgSAW1VvKfAQ9Q92+uAKygCd3CBLwfyReU5/igRtx1f
b+KEPNG2wdh3LfRrbGc+cfO2mFavnqaztVsqwApoLvO1n2hjlyT27czxJljIHNUSVVVH4Te2Wu16
c3gAqrDk7Cm1pZA8rMxqo0yFcgl4BfmVGmiHPwxnAriNeggWyTYiiwQhfRQEAOsDe9Wo2PUt22tT
cixosb++ZJsphOkgKcRVnQGe7H1mV+MR/sp5YRPlUgJ6JMS/XZx8vi5l23YrMaI2gHfS+xFirKfF
5/QmAwZeGNolMSIupdjYdIaVMOHwmdSpFZZcGKse7eiiy4jkJL8vXlPrZRpYUOP3u/CbUsQOkU2C
SBZFfN2JOkKXIOfblDns6iU/6kH6FEzkuFAp8phMGSEdAkmFNVkPZdIXeuT41CM/4XrFx8EFN8dZ
zvQsEyjmwHKmOW25wOx+ST+alWSP3wyct9UXb6fZUM9xU+D3i34XGXeLdU61D9fdWaaCkOYUaxzD
aoYIvftWtY9lJdkFZeFiCumsppkOK0HApOF6bfmYPDosj+mN6qOeu5NROcjcTcgBtQLWM92ANHXK
LlOq3IwlPfZd4TfdINFse3GAJPCKkKn+8Zio0lLLcxtvSEZ9Vkrj2WCTl6W6LN9wJ/rjuMLe5AgG
bKgR1h3n56XOBJKDIy5v6NHOzhTDfW5/jwG73XWX2Or/JcDL/62ZYMQC8E1V2CJm1ZP6i3jpQ/ON
r9g/I5Fh4bDdJFGS/+I1HYWc2uWjYRIb+9EcXlR638yPYHDDUKnejO515WSrJiTUSs8U1UpgTaD2
OwM7qRgiNGTv9NtB9duAIlUPJVOTlSHUKfP50Nog38tnyf2Cf+cVi70W0VfXmEAbh97kVLpKWqEy
4afTaQStgqYVjjri5VQ/KaWsOCfxRCLkVxP9E1nMqVT7Ey/Mm268Y0dMvO/qY+3PB1l157+kjjcz
8u9Z6ZgaRorgg442noGP7ETOEcCCBgzzgSk22snKwrJV439fiYuaVF/IBHHFcJrJfTjFknOQTICQ
aye9yivKacS1JPqqDtM5baQFTdkaCdmiS6YQLddYI9is85pjfuKDl8Psqd+nHecp73v/ekRJl0lM
F10aKVWAnLt8x6ynz29UxcsCHLHGLfayEvT2vYPZwPPX8ERCxDaBys66BiUXpMOntgIeirGLAWiR
d97rE+ENpo73Ev02U4bNydQ0zSLo6HrvFxPoQSd0tWGL/IITUmk6/CoADOgf5pP10H9q+SPFcZFk
xM2NbCVUiLW+65t0qQmqjnAVNHZMoZvUmJMhkny42d9hrwQJQWb3SzvnObTr7VtzuJntXxm44+qP
XfeosBd1vi/TSrLByAwqBFpJOivHzQoH9SwAyyV5odTyFVV69NiMhZVqQrw1dsjCYYCcBk+IBDVG
43783ODixq/F+bdJUsiVLZkQeqbW2AmZIS4InpRkBGhg4gy2q8jXbDORrBQTIi6wYp0YGcqY+a9/
EMnTyxICUg9s95pb+tklLz3ZNK1MO2GLHipznAcuc5wLx1bB7goG1Dxy9M78mzS50k7YooOoXLTY
gB0NNDRUWunWo0zE9mvFmwyx6N4Ab4tMBcKrpeC7qH/hmRnIcOyoPRLLXRpMOTUAeR2kCCObB52V
XCGXZE2lKIMGufFLeqt5rVtemm/GkRUOAT5cckhObHEsT/7SJYk5sQ4PIHElmjQYdYysG7Svd46F
mu7YoV9Iki4ljiLW2AGllJoVhaT+lJWO7SxefprOxmcMejv5/T8XZZy5JBAHMv2EnNIOI3qnOxhW
aT916jd1frJlV1mZCCGdJH001MoIxYiueWCMfk6jxGvmSHKvkPqmkEdUXZ0WXJhQzzt2x3gXPZlI
WwY40MlL6oFNxy2+64+SRdvOKLaNxg6Tgi1LyCg0bpMorrCrtrvJ490W04Hcfjed4jZxgB21J8/X
BW7Y0lBVYhBD5cMN4uunEiQlXSJ+T5sPBvUadd/KYJlkIgQzZi2rrYA/VhttB7KjzjXZIQWx079T
RDCcGRlDSTukxX76MOZf1cyvFlnf1UZEwVgm4wMnOrpuhC3aAoqBilosikBm6Rjqp0z7YNBfaWDJ
zgIbG+Y7QUIQEbB3V/OMA2r4Yuy7I2atj9bOAnZ7cQvodunJSqaXEFCNodvBpECvvv02UcsZjdiZ
g72KzeVvFunNgKIrAG5CXfhbyRJ/ULp7ql5m5l8XsXEfM1QNtLsoiRtYIsEP0LIYmCmvcRrFDzQK
eZiE/74Uqu2QlviBanwm5YJwkoHmbTr5SqywK8dBXoAqDEXxCNxy80MTfFxSSWbdOt+/U03Yjwmr
kqhWIiAq+sG+PmUe51dGrynn2bWOpeRNf9Mp3jT6A/qTZGjHNSCtUW9BDjUtgDW4ZTLIfIndxGlc
mgWWojawWxsfe31fjV/K8njdI2Qi9PfXhkBT1SIeuAhll1cf6hbEXZK0vZG11ytjCInBNioUagyI
SLpP5nBOye66ChKnFkE87SoYFyXFWqh4JxhAzvuxqnuQVwCi8Xsy3FiKJstA3ChCWeOdRtyo6zu4
raOTqeNGQxdJviv3Wu4saHobwf46H1RZ96dMQSExxHNr04xCXFxE92kdPiTUfgpp547E/DyVLHao
NV9APSLRU+YbQrbQzT5MphGGLWrqKMF4AZ7LbQQksr9JfKtgEtJDGtal3mXQTyvvuhj04+BPINLW
H5kbCgmC1gQ4QRF3wxsTCMsLSMfprvcXFyC6TrRLLn9TBFi7iQi5uARpGwd1TIGZXv/i9ILDmd1U
O+VLDdBOEDVKQnkLNOCdPOHYPht6thAUVvDQihaxfXUsX8KDdugOtceATXpadh341WVtfdwLrgSD
CL0463S2pgpaYtuixiFkuh8EP2oj9Uwae9dDfTPt6iomY2yVYbRVCLxkJHlCigQbCQqien8z2c9V
BW77RtYbs72drCQJMTfrLUqIAyRZT+PO9qdzceZwSUj4e7z6SwJNKk2ItMHC5JdpwYbmxboLD+3e
SBzTIw/pfbYr9vbzdStuRsJKNyHesiQBGA+BbqwKvqQLXrxaGa2yVCMh2rqIBXkH1gi38wYc1TUM
iiq7ZW/vCyj0NzirBm4c//ELESYgDUecTGPYj7cY5IWXf1ETB2BqxM1QSAndal8G8lXj8fSH56+k
CvHW2WMD2AhIncE2Y6HdOwZWO4fIkJOd8SW5JkrYpjs2hfVkw5xtk5Jj0Nta4FiRpt4poOD6QGnF
PILrcu0GZUSkuMPbYQeeBcpQ5DJE7O+iSgOW8fNbu+PovAWA4otz6QZehaJ6cQL/+CWWPipvgTlh
Ud+kCueGpGz0pGn4vn4C6iWwH7R97wWOcfg/8J1vh8SbLP731Y5u1DktMZePVL23QDB26B8yL8XT
i2On6D00cz/ZKZ4pmyjdXtU3qUI6YySdykGHhgvwZGL0YIPU2iqdZfneTpPfM9lCyuQJSS2v9SqM
KORRG9xaVuIQNOinrWPGhdMse002LLe9I62WUMhrbVQvYcMFxukpeFAcVJL21TkADutZv5t2ta/6
qBifZO+rW8WJd64jZDhjiKyZ8lPtHLn8CYhj5LchQFPpbvaLnX6ewJYsRbLePC+ttBVynqrUiTFb
0Dax0aWqtU8zyx+WKP6r89KbHPFcYY1hbLEEeafVHgL9XBZ3SSa7Tkl0EeGboypTAUL1GhDdMUPw
2X69bw6Abwa31FcM+gPpq1cl+6AkCsWjRFFURpfyKIyCr2p5yWU3BZlSQkbRO9rgGQG/P44f1NKf
isgpZdPomzpg+E/XgBxJgdP+PpP0ZdiohoLFYct4k7P5llT24S/27zcR4m43ZmZV5GmGqCp/JUB1
iXvJ6vNv/GO3WQkQNjYaFlrQMAgwg+AnHqM/B5oVOona+OX82R5r1HfK3gtn+lclkNWOKixQtuhF
l/PznUHPkYEm8+dcBnG1uT66geoh0EpsoNa+Xx/dHgqLViiBZPPkZ43pF5G5v74+Wx2PSD9vMoTd
BJ2jSV7UkDGhFsH2y51xMtH3yBSnOuSfTAdsy48AQsjRo/AvJfMIWO1jWkbtBq1MeJD7VBxxbD0U
r1NpJUZFxk/YPb9jNz0HO1k5ZDuw3hQWNhaW0wKuDrHABnHm4U5tZrfJv11XbvOisbKquJlkVh/U
Jh6NgXIcFycVYJzLgnp9B1BHKdjD1gvuuzUUtpCsHfukHLCGwCLbc8hoxUV1+6T6qlf9H6B5pfKE
vAEU7KabNWgXv5Dv/AoAbq3PrcfuDD8HQY7sJUISBiKUnRGQrtJNrJg6XdTlViGSFCLxCBEYKFaH
JKstmG9hh35Qnbw5KbUMskUmRDgVUztvtWWEEkrhzO7kjfv8A3d67XbBXW08Dg9/fSz97etMSCBt
nth1GEEouww348W+jW8wL+fmgIKUveXInEIkUJ9rNpslV5DclS/8IIPX4QKE7cVX3rcwftSl917+
9X+k/rcgE/nUS/BVZNkEiQYoRspTctcdAr/Zla/N5+w2lcT01sP+OsyYkDmshpiRGsBPOGtMd9TO
4YWCgaq7SBskZB4vpI9wmUNwvkKz0Q2oE91zth+MYRWzC2v+4IU7egT36fWcJdsKRPb0mEVZEGM+
AsAUQH6vjpg288LUUXbVIT6OHvP7GxRlPPsoA7Pbgm19Z1khoYxJMShFAMmdp+JGwyeaCg+wMvQ2
fu1/N88cRy/lhShJ47bE0uLoArgK+poNsHRd3dcY8aeZ9PmWR/YVNxVZ9ICakmhl+brDEqgVnsKf
0yPd85aJsJUCA8oUEvJMnhdLbSswZQ/Q9OpGzySJTJLHxG4hdHQFrNFhsCgbnHxydOXLwLzrniiT
wXVcnQxY3xqdAsIrV6/OavhjUHYzuj/+RsbbfVY4N/aA8YzHBBeg1tYvSWs+6IPyYGa2pKtwsxyx
Op4Ky1EEaPOwKE6JHQ0+9u3XMis/YYxlb7ayrrHtgzA6uCyGZ2BN3CUbdV6CMMZBWD3xSmq8B4sV
ei6kuWkz6+Kd+T9yBMPlwRTnYILGpeGy+BZq0yZaZ02MEwP6FBwyMljjzZPUSpxgwH5eVNvUUxQz
k5sleKDkSzmnbh5VDmWyHWXT7wh/cLSAqkZFFMIhiclAJixWRn9q9BR31GkUWc/idrlxJUXYRkij
G8FQ4NZVfZpdXmpHk8xtfvMPUqisvLDtFW8qCTtJafYqq3htOLg0RwL6HbLvjwB02F+PJqlSwhFU
VeIiTGfIaT7lX7tju0/32he0/QD79xDsZCfC7cPGyobChpGEYRfGvJAf3cRfi2cT+6PiDo6aufUR
YC3Sh/WtDm40Vvy2o1jHsEO9WGYG/Yy9ust3aL+pnOLcvxaFGte6N25bWQVMZlOxroF3wrQfRsgc
PqFV92A/9n76zOd4ox0KGu71FdxOVG8KCnEWpcUSzgwW1fCAVlMN5ZPcW6x0NyyphBJDEmYikJ+O
G5gRJdCrZEV3NPQm9JZu7j72Q2VJyg8yUcJOAhNqOYkgagbIZECegvCxaj5ct5zMGSn/iNV2NdAO
tMkNhCiHxce5EK91y6OBjPhKeHT8u4vzyheFBNKYemn0DZbKAorJc3iwzmAaThztMThY/FiB7qL5
iMYmBN51TWXWFJIJoNib2tKgaLzYR3QS70uSHMYllWz/2yn/zRWFXFK2WZTUKsT0BDBPy5fQvklT
UBERA534L9dV4g7wx+FsZUshkaisHYa6g6wl1C6pZdyM+iKJrE2rGcAvti3g0KCh+L176KxfliLj
JbD5Lu6+zMvkkLqQHGc29VgJERydhUlvDCa2yTlRj3qP5GTLmKlkIgQ3T8smjIDUjBQYJjetGZzR
jyHRYnPlV1oInh2if9Q0KojoirxwIh2Ty9Hc/IQuLyGtlcOQUmndf/M8s5L5h1MnFQtMrtaX9gUD
Jg/RU+oWjRPdjh5IlM8WkSgps6Pg3nUWRbnSYanMIIqcOKf7xcTTzXW/ljmd4NezEmZ1qnAhzbdo
uE+VL7MpuQls74lvlnulw1jlPY3QtG75amlPHfrB+33kWbf6c7VbXN7JZEs5DbaVMkxMouqGjbnU
95FEJlNvlxl3Gy1+DAHQOnzQiq/X7ba5DRpvIvT3ItI6q9SSQQROuU4D0uLUflTru6nP/euCZLoI
WaEyyayDJxmlmfK2My6hvY9l5WOZCCEnjDaYrGNeprPqh6Z50oOvmiG5Pm+fUSjaW4H/aRpErMEo
S1iTgi+JsV9i0I/Tb1Pg0i/kxOsidQCgn+tm2y5SrAQKKYKQ3FjsBZ2HnAetv40/GvvwQA75Rb8n
F/tSDw4BJ3jhysbXt6gfDHUlWMgTpppm6WhBsHKof/W7uADICqc+Nzz6hRfVEifZNY7pkFt2Z/rq
uXd6V0bHLDW3kDtyM6iH0kKDZ70bPBMPoygngO19Xx7JV3n9cDNTrVQWksg0N0Ywm1A5M0xnUE+m
jFtxM9reBIjVl74dDIptE3UfE/Ax4XMz9U4Z9Y4WP113m1eAmD/2+ZUkIXVUHVt0EJXwjl9v8jiy
Q7izbqL94Kuu5hVP+d5qHV7Ns108t1qecfi7NpPVJwipBVhBpqV0+ITB1xrP2IUPttvsLAtMIdEu
cxVJgpEsnliowWUlGQiHZSHLx6y6p/P+ukm3H65X+gjpJai73GQx9FEip991z5yMRNkpL6aj+x0w
kDjJkXSCUaYVz3mrPYfNpAddD7Rqd02I4Wd6BkGcO1QoE+bP/A3dKfZ/d9tcaSrkHCsMGqXnA8Pz
Q+eFj7wuquyKw/wdj2PoUpONTW7mbT5qSlFs1TQR7Kgxq4nMKs73c3mfmR+GBsPJtaxRc3v5VlIE
d4ytPqLJBCmNb5zqx8yLPNObff3IvnOqqAApRlbL2Qz3lUhhzzOK2BzHHIcSqz0No58uxJ2JF7W5
e901N4+RKzmiZwZWGuf8QtZYH7r5rAJ7Ds+/2MN3ZqY512Vt3/5MTJkCFN+yDSYkSUPNQ3M2Uays
Z0cDmmbtPsehO3/Ovpr+7BitKyvp/JeVY2iNx7Au6GyEnYj2Wdt2/7xDNDcc6yvt+T4Eji9Ajjnq
Ifbo6Mj6/jbXzrZNAFerJoHo94G31KrWkbZG1UrVnzQzuFS1diiT6QmsxbLMwv1ATNYa+CVRhAMs
Ki6S72WBq8dKgU5DwShVQUHTbff2TvnA7niNLJR2hW52b2kY09FAHEdsW2zVjMp07MlcUTcsrNul
SH+wkT0lJPSNDLWdeU7cJc1PetrFjsIA2t8YEo23jLv+ADHBkF5J5xDG7cGjmJAPhoUeq9xPZQyR
3HB/GvZNUcFz9KhbBhJDjlG0xmlK2Q0jrebORWF7IG22j+2s4A00V9lxacxWEpabLVZrNYXTS9bF
bd+jvoRnLdVlKd818G6X+YHXF253Wlx09LtN6cqqk1ubxlqu4E+WoifWwLC+HQkxQHrfEf96EpCs
n9jlEtiaXtZcsVbpXkhtd25KZnTgghDw0Bp2J5no2NbHtnEH0i2mi30hXW2icbJEfMBHncX+uMjo
izbPmahV/JYgZlCzmOZaa/5pUuWnpeGbvWs9ZQ/m9qMMQ3Brv1sLE1JLmNMkVxuoE3TxLon0w5wp
x9TWDtcXSaqUEGU9zUtqKVglYE56ikMO4U/2xKnTMH7hlh8l0viJ8o9YQ/sMtTTDBgC/IC3V00ov
GLRqPA4bwOu304mPtssxjTbvJtpKlhDXdmVMURlAVrsz8frTvxg7jgcZHAIPs/w4IDW70euP3V71
un3sG4+hJzu0bFt39Q1CcDdz1jYLX0W8HecvDcoB+d68MTIgBWVoSKXH6/bddBoCUGcLwNlgpBFU
DkEMSYOCUHfK1d2s/GziYKcMz9eFbCu1kiIolZIxL9oJUqijn4D9cAiOnTP6xW11kkN78k/+w2NM
zcD4JnAY8Ar1ftvLAIs61GyCfyrsoW2t2mlicGqQiTjTnN4EcScpxG+mrZVAIcop6wIVXAdgWesA
ieCOJjC/07tZ+SSx4ma+Amu0aoB9D/OQwuWr01J7rrQCRda7/KUDKyoQqS98Rx99ZW+e+WHzX0oU
Drep3fRlZEBi9UlFsw1OELx/wrqE93yCBhVy6QTN5ta60lFYvCRbkiZsIZGNipNxivY9Myt3yNDc
g8fy4n7JZJOym0dPtG7+tquwfnqc9jFZcm7XuXHYiVfgjHvzhj0FnzrQT8pa5zZPnmuBQqYmgxYS
1HtwYT3i4aF1eJd0cK/dWl+WX90tL/kpvuy4u+mkKyWFPBoTNVmWFJt3MtRuWd+axQ1ItvbqNEtO
8jJBQkZhRaMlZV0iiZZGc2/FrI3A087Mx3rs89phKgJX5qfcD/8IecZsywTvHefWeh/yQVz2uFui
hDo/jG4DcobIN47Gne7zMS9Zit520TdhgiWtZsySfIK7zEhl6ak7jH57/MsOAW2llGBIa0GzW1NA
qaR0cE3nlBPYgswOY8+8QdD2FkkVcnMvWAkUsrTCBmNWLQjsqZ8kd1Hr079AU0VPxZvthCPk2NC5
YTO3XfGSDaeIxaA4+7CYshl7yRqJ78z1kOaVPkMVPOZg0rlyluaxiQ+a9UyWi8I8S5WcJf9LEvmt
mfjK3MadjllNSOx8tg8uvJ2z+VhjJOlkOtGh2lMqcfrN1QKekKZTwCNo4m2rmLSu6BbEmc4qt7Ui
vyq1nVkFh+t7gEyM4O3TbHdqZSFXhXkAnqDcG5NHHZTg16VsJo2VMoKvD2FaVS1PGnX+cyIv2vw9
Atcn+AMkcraXaSVI8PEmRrUomiFIOSTHyZuetQNQ7o/TLwJuGrxSedf10jYdcSVPcPjKZENuES4v
cvgWqu4X//+RdmU9cuM69xcZsGV5e7VdLtfWS7o7neTFyOp93/3rv6O+30151J7SnQwGmJcAxaZM
UiRFnlNUdrwb/BDwUJk9U6yrKXggy3bVRSR+M2O4SucLKskiYZUXCPrTMrlL1OyXSd4LNBR8ureu
wKqVGPVF1U8EGmbn4cx2tkoQV4MhxMMzLSBw3eWSesHuD1B/QMX12/rfMs6VVGuhY9cUkNrKj1Ww
V6wRK6EgjBTMnW1bP2CX0R5C/sq3a6YibgkxUeuYcfl91kPHkoLWpnklOMXND7W6nTmz1MdwyWQC
L9PLu3h8NFRReNpUZCWAs8MoGOd6CHBeZHbosXfoI9uIBl3NZx3X81PzNQNriymYCN982lwlOrz9
AcjIjHqW6GAUNraJg37zPnCpPX9nuP6YnxbXTwJFeXMss4TGBUuS8Rj4Wn2SnhiLOkb5d0TftQCO
oR7xY9GD+/bn08CIjQ4mUXkQo65Lsq6dUOdnytMyFP4w9oIPKJLA5cVGKFuJXsIQ0T3zwxmQTJFo
XHTTkbHt+V8l2J+wcqmy75JETqAEiV9T1Ytby65l15RfbgeMLTIh5ABXOewLruQEFNjj9QJVEBLr
X2yrbDyax2/9Xt8TB/P8+9aTv7ff50/6J5CA+6JEeHP+fC2fu9GWMB4UhgSF9tnkxqfwGHj5oXSr
i2hNXvTNuEutioJgymooSvPQ1qLXXLh1tNkcWR0lFzaWhYBSB0jrjqUvvpQYrkolpG7SJU10f2rI
h2FqD+1o2XmkvYZdLCh8t2/TlXwuqnTZVMcl628ZT7EJDo3Ckz50djPvCFYuZ/uX6D7bbiRc80eV
O1KKzlOddciyxqPCMK6xO2C9sPdGGbOY2vNtS93+fr9TOpU73V7BaDMNEUpiKXB0WXm2ilbgDNu9
3JVC3AlqbdUOFqtcGIDDcACGzYPqg/Me21tt/Ib2Biot1mq6rdp2lPytGg9mk/SLpC0txLbld9k6
k/LSKoLgz/7yWzUZ162Y5igBDwBOT+si14QHVIEXx19m+UFqf7b5lz+7q69Hya+sR8ES5+ObbVQ/
MukT9vyy8p/Tc/6lfOGicBxKSWICWtsxesXW0k+llNmS+nr72zAbvnVwXBwuAoO0EVAUkbSFn+lc
PBbU+NI14IMpp8cmIaINTP5DqUTXgGVrgTSZgSvLnJmP4ByVsVw8umwEBIC9mHiX9uJ69l3c5+Xw
ph4ZtUIJZXLGXXwCgJwbnCOXOOx+jtwY1AXazrRRS180yY726f0/Hvnk/gQ+H+mxaprU1jSilQzW
aOKk/vDEZCtg98WKJprMe6zIM5rKf7zXxYvm3MFq9LquqTS4mj24qV87mPJyHhjtWgUsWiF/HbPE
tRHx4ljHZHXJmkWZIieHpqNTo8jYtW+YyD2AP1HpNE78JFrr4iMKL5BzDRX9WB3UFMBD6nsnWwLg
0ba2bAqG5fgchZfC+UYT5C0mWqsJBOnnUkqcLD/oquQsoBe97YTvsgReEpelWAkBnWQ/Y6ykIDs9
WvaZNeV2YIx2CxJAxcj2mpXsZh1IdH3x87ZwPgLwsrkMBcWAGRZjObmDdR/kxyx4xnq5HdKPSym7
t0WJDpS7UM1iMpawqye3qe610u9Rq0muKRqhEynEhZilyhaDLvHkFsmHpAvtbPkiB05uOZlwgldk
h1yUicDSS6s5G92pfdUS4LafSXG4fWYCEfzAZpP0Sqxm4+RiefcwFJZNouYhl9LdbTF8+vFmBSpe
JhUNfF3vBp7DmsaJHoDlUtV0W8LSvxQJqtvNj7+SwHkT1YdUSVJAkKjambb383iS0n2qiHxp87xW
Yti/r2IRlTQ9NmWIkYNXo/RLFbacf7p9WNv+uhLC+Uxt6lNQF8voWvPT1DyNslsouzp8yuijZe5z
415X/2n2y38gzneGvMK8gwY7MJrdgEd4/cUcPU11g3IfEQK2xMIe8p9p6kV9uQvl77c1Fp0q51Oy
UWlJHJmjm01PZXwcmg9T8uO2iHf5Pa8h50zAjpmNqukm941LyUPxftA+1C7McZ97eiIkQN2ME9eP
yHtWObZmhz2Q0a3S1pHrySmNl6b/Ek1fJRG7ocD2+ekw5HGgKsgQ+GpgVWsvUvmLNDtLiJm7LUbH
w6oGIux3s9bWNJCprxssqgOmCoavAsIWr0ufDWf+xBIO7AE/RI/CGnczdlBVxog13gqB//lXlzM7
0wQvMD5chzHN9q5Fw7FDw9HYxc9sbz16tESmIm8lHCuJnDkWY2OBphptxlSLHhi3XGfJXgqOqn6u
fKN8imbFpaAoBr66K7BSvgp+s9KVaM5KJZMUqVIgvkwe60AO2CdjoFyJjQkuQeh/93THyeItNBiC
NtBVWChFtUYeB9BN5EhkZckGobq1z3a15IR4vrut4qavU/SWAE+t6O/Gw7s2pVrSIO0p8t7tkbrm
4+z04Lr9d2K4GDrMDWn1GmLG6qMSfmyazG5o6PyBEE03VVXFANy7Qb/JqqQwUOLRJa23dD9TAF70
AmPcPK6rCH4eOjVGqVUp9DDLn2Vyl1b3nSmoBDcdbCWCS+fR15nkckxwOZuYFcTeSaC+3D6nd72O
N1NbieBS+KzN2qVtWviwxya8CkBfy58HR0ZrJQQhq8CLmH++Kxh0jIFoqiKD7JCd6eqSBsTPNMZy
MbqLggeraD+Pj0Od2qR1++kuNB5vK7cZFlfSOEubs4gkw4JqoWhMB6hTmAqU7aq1dhYGA2+L2rxT
VqK4UGh181jpM4xhqoENKP+Q8rtSmexs9vNJYHebRrESxcVAbNenxMwQ7CtUkTn9QJM/iQMrAVyk
G6JkMGrLGF2j/7Tojwx+B2iAf+KgVyE8SVDYNdTMKas+xlNNvLrxg1igh+CgeJIgbR6k0GLFcJ3+
UMq7EWvotz/6ZgRY6cD5jmZhmBhwlKPb1M9q+skwAL0kuArYWd9wGB78fMEMKMnAUuYmBw2ZUbpv
3f9lDECkCTvKlV/OUttOeoRCXumPtfmxTF/i+dvtw9q+1AwAyaoE/6mEMyutxQKqokLGYNnlRzzJ
vwRozYSH3k0fpAsbNsicf9qBfItupmyaGjAWANXJxZuqx6DsmKQjuLEvQf3Syg+V9irQa9PMVjK4
KFObcppHJWrBjgE8Yvr5brBbMJGE5x4Pk2ycTnq+LVIkkQs2eqxo4diGKAmW85Qdk1BQsW1aw0oj
LsKoRRybZY1rx0x8a/CS8s4YBHYtEsEZQ950dUEL1BUhoNTz2UVhmGo//9Ux8SwnskHiaVHQcuww
yamcxkHQe36HhMNZl8Fdz7OqRU1FBtxm3xdP9dJduGt88sRmpKtd/gx4WMdyQaV1LxxFElgA/xRo
FIlhGhIkJyDJwIrLfVjbU2inhwgPrG8spmBFE0RskUz1rzEiLRWDpBZk6upRNe9mKiAQ2rxCTcPA
DC4xdJQTf/39WK6TMFZm0y3bs6pdMFPjTsWPTitsYxJNt2/rcpXFRe7S6vSiNvoJ5vekSwctFnjQ
dqNgpQx3WGpI8qRQCbbX9uVdjjmM3osfCGoFYRHGfundDbGSxFRdhW6jkvJUt1ASdaC2V9x0V75Y
zvfi69uk9F7UgN3OFy1FAYsPtj0UnXdcBJ8QLCrM8oI9hkP9fN/Zk1PZ0Un2RW+bm1HiKoz34Dlq
01q1psmNxlcDK07NByJKdjYz0pUIzurCIR5jwrqgSfA1HfyieczHQ2Nkrjo9992v2xGJXQXvvhWK
ZQJ8SI2NDf/1WwFzIEwkLRhdKawcuTq34Y8aELnmGP1JZrISxEXwPpiiWZI0fKUU7ev5JGU/o1oE
jrPpsCshvClkSidVC+vqtkC0sObFsVSMP3RzYhdV5ERh+CeXxlUg/57YaXpTFzO8ttBrBx1ll0zx
QSuN1z/5Sv9PBQQoT2aVK4+KmtlqIwKPsrTZ7rOnQbso2qOiiWoGdj7vreEqh0scCpIOVW3gI2mA
Zlf95sTgfsRPYtv9tf9SGzFo0r/qk8ak6YxCZv21YD/8aPcEQ8/gmwFEXGMPl8rpRQNNfxMlrqpx
9keXAuh7LUQaoTucMersRR3WrePhracnuYpgqHQznq9U5EwxaAzQYmcqyJuWO7BKxrmgEH+3yf52
1V8F8G96NC67sF7wrej+P7hwNaK6cgKk2udlL3ugV+rs+in2lM+3bXErAhqyiWEfywAvAY/6G/at
pNMeERAcJ+PgS3jhNkRNSoEMXrdWUbO+YB1my3rpptSO20uUf72tx9YHWunBD0yFRaFXcwQZpvRQ
hZ+FvOSbOihI8tGLpAisnI3LXdq11jKgU1If0P23ak84B7OpwkoEZ9ORPNUDZmFRvwT7kCp2Gs+C
DGvTbYyVCM6M02QOe3THTHcE8P/0xHCygjcikeFRPGH+biqE2fRKGg9CpywLGJxpxjIH2VkYlYJn
Agws+Ix96RMgmNRddOyoK2KJ2MyN1nK5K1dPBhpo7BElKM/ReJo+GdqBWh9AgUblUxb7kyka/N26
5NcSuXSv1fGQFlC0TEj7oaJns/BmFaS6APk1zee2+3nb1rdtUQMnqqXAc/k9AUUutbS1rNFNFfUw
d7jfs94OVbq7LeZvvt9VDnd/kCadMllSWFxXvDKzyw+MDcPamU8y0AQ17I/hCd4V1R7bbnCVynma
gsmRRs/gaU0u7Rqp3ll5LdJMJINzNYolX3kwctaUDPYxELMGuywwxox2rssg4ns8UwoivEgk53qR
VtPBzJGaofG9XJCVfR7brv13QviFATNv0zZQYRlhcsRWtmIIfl9gefx6wFi2SVDEBQbAa9WL1MhN
Q/WR1J3o+2zVHIby2wZ4PP2ltagWBUjEGCoiG+cJXGOn3E3OGy7ivWid/d2E738i1VUeV01RvaB4
QUbEUJ/MR9Zj6V4tFqPexnv111BIwSI6SGYtqxSwLOqqwJIKXKs/JwX2Ww+1aFpB5L48El3FAPWo
hEOkbFhnOLdAI6i+UVBYKPvZq+zEzz0woQracCLNuKCBzfWqW3S4ltJhQcB8CcK7UpT+CXyJxzwA
j0QIJGvIsDrNr/rQN6XGvx38tkWYaBOY2KtW3nLe1QeaoxicnRXyCT3zs+TQipjERb/PGYA5NcpQ
zhE8qclt1slfetE4N4sofPqPtPS3CuxLrVQos6kp0hBGjRWRcwtg0dGjHvVFmGlbNedaDPfBJWVI
dcCw4AmaVE6tz3vaKB8WVfrS57ogf9m+Zq8acVdDbo46iZEnuUTVu50pYzMuWpzU1L9NVeoRGj92
Sy+KRdsGfRXK3xVAOJ6qCc3K+bHoMWsNYpaf6R6UwslXFRgb2S67AIJTIFVkHtxtUVkmSJJatC9n
U/am/jWKiaiDxHKSG+bBvwHHhOpZYfRstk522PhicQ/UVGf21F3yKJpZFBwiP6cA7IN2WDqMTsUJ
2DFC5bUxH7JRREn+9jO3dOLysCzrAQ6swuQzbEVJdr+PgSvxIcXTNgiRLoE3Yf8cm4gpYl+KkYXS
F70HCL7b227+yufURqurnOARHyTGTklLb26E+Oiis+RCR5sCXmDM8GTDJv+H5yV1Is9y0kN/Lt1i
r4HFOHRlQStaJJP9+0ovo1XTtDAwiWEkX1JMuyXGqSo+3A65mzJYrNVNXcf+LJe2D6RLxoFgUmy0
7sDvpCSvnWjyebsAWsngDKTsrMHQFejBrsQFBOHgB9plAMth7G614A4RKcRlFWNiyYvWw4nJdG/K
hzr5GGgilOrN6LtSiDOGJZV0tSVQqJBDOyyJ3balrTejTWoRe+jb4/k771rJ4oxASrLKKtk4zvzY
7zDIXdnyS/qzuQc1Kqaeh4+s/Ry6+i4BnTEqgwegj/v6LnRFY8GbTrb6O7gbZyLKMi9YyXbrYDhm
+egFRLT+Lfp03E0TZVmgaRiTdem0U2IMyPqBqAgRfTnuXlHGumq1AiHRUr+bul01lVt3Tt6Luqii
0+KuEo3MBO0ydBun6Cud91Il6gW/9VZu2AU/qEKSiLbaICPROGM/01VPwSF1Rq+6y46ipHYzp7l+
ep4+oWgNPZAbZABsyp89V7OcJhfCDLDPe0sjLkxMaTRIqlKY7kSAY7kAfTbwlBl3SQtGUuEzv/AA
uUBRhCGWM0uYQnYO9vkueaJA7bUB47gb/Uyy/1WYtbiIMSvRPOgDvMeoHon+1GotWIgE7dK35OHW
AXKhIkiHIVTbt1cc1RsBzdfuy314wdD0dNTuKArtzJ9P5avZ2j0gP0RjQMIT5UKEppBm6DIJIybG
gS10RV4MtlAXo23N/wAIL4gWFhct9DAdxnhEbY8heifOp11VqZ6RloL0V+DJFhcxxr7OBprDzwr1
DLobp7f+Ke77Wx28ci8uVhgR8jQsUMIQC9OhwSugZ9QA/PTS020bvK2JJrMxzFU6kca6VnQJuxkX
9XVITKeQGlHc2y7qfyuj8e+9+ZJmiQamSuQT4WPaDrtySZwSDaVq0j6HevmtM8x93eivU13tg2w+
a6jHcyV/VDXRevl2rNc0AAOqoG+j3LkyWI+mLVCwTkZrN4AdDMPFtsKDKgRwYJHpveP9lsR3gOpc
6TKV4l148OqPlgfapUPvAQgey0DFRYSss233V2FcxpYnk9p2ER4tYrm3qXHWw69W++W2qWy+LoF/
479nx/eCoqwhfaTghWJ0/pOyMf5WPIbAmUvAZ/3JkOpaHBeL5TGN6kqFC6jFvRWel/JHngtG7kXH
xkXgGmROZiSji1YtJfAMen/IO7+1Qu/2yW072fXguBicRmhojQ1enrPpRMoXqgnmKf7Gwa4CuCCb
TlGoTAqsen6Uj/PHyFnswDXPhc/KLAaYIKoiBW70ru8jK1QGRDqqK2xLYR3D7cbKzbJdL4T/2U4A
rqpxobZNpj6iMSJ6ZsrPUpS4Q1ztu5J+X8wafX0hlLNIMy5ApIY29AtGSdGrGc6Lp6AyAfXhtxYD
Xr2HmRtk1sZnYdtTECx0LgzjJbdsZpNFSEDZMmieCWwVccxoHoFkK4oW7MxuhCadixYIf/0gWZAm
qT/IWNm17o1T6OTJFzNwp2bY3zb/7f4nMRFvTQXvm/z2gFwYaRrqaIaDn3iX+/Iuc5VXbGo+M/PM
WAPgUF1E76l/4xRXqZzlaKnaFMmMp6DlnuGx0l0K9L0htPMSJALqbgYSwCgqArcDylUmZz1yImU6
EnDWXTkslW+V34dGEIa3DfS3CL5blMaglQ/Z42SAWfQDHXek+mJUXwWfjJnAexO5SuFMBFNBVpZa
uIZZrMf2rBMfw71yZMcmGv3Zjo5XUVyKXxWx0vQEHk4N8jIsbYdVz0mQBrNzf6eOSrAOjGk5DRzk
+PdVmoNmkB4VbNCDgiGw8AZ/OUr7/4E1etOzVnK4QEyD0IjDCdl24y6evEuPA561MBRx3wHFvD0M
u8A2/Qbkn6JD3DS8lWAu8TXTekoNCQoq5Wc6XuTJi6tPApvYDFIrGbxD5X2TExNdh9GJ71jLJjyS
B3b7m35xEbXlN818JYzzpCAN00YOUTd0kuX04aNBL8OM8q/+dVsrwcHxJXNf1rOeszp2BjxI/lhH
X0NdcD2LRHC+JNOJ6g1r2YXTixxndkIusyqICpsTqoaqmYCr0xXV4tmb6ikL6qTAMwmjIJh3wL3e
6w+an7jhiwxwzGEX+anXvxa1vXy+fYLbeeFKNJdFKaAFGiMJ+sl77b47pLt8Hzz3nnJkDYHeFzXz
yGZKsJLHOfMSDq0hD+xdOgPjZwCEtOoc+iCh/FEcgiOSH7/yq1+LE2InfrDp/eKgxAZh5mXZdULi
ve2PaxFLx+lj3J37uACFk5XCQgGV15E9NZETgOUnXL7dPuPNGKlepXAxMponbZ51dMHM6aIEd1Q9
3P79TW+jgCwmhmzJOo+Wng54hwfxCYqV7GXJl31u3lspwTaNiJ9dIIh3N6DGWhiWfXs4QoOywEP/
dJdPFkaa491tlTat5KrSuwZVIXUF+AEwT7VguqaVPGWa/UmLXUWXd2olms7dtIOVOO4LlQCF7qwF
X2go7+PpUZMvXS+IIyKNuIKItKlJCdvQrclzWoNqBSBluflNIWj/1oK+wPYDzkofzqm1RW8qheAm
U+77nXlMnlVgFjevHQisGdCcutdBIsgKP8ktX8UjS6LjZP++urATJagAigk7qY0OVxnQbILMCSvD
u20km3610pKZ60pM19ZyWWn4alb60rQn5Z/Cyr21cVa/z13LY6RZRmQhKpMhdgxArYzt7Cg6gHY1
wSui6MC4yxnLFYuZWxgRGibF1pNvnXQXRcJOjkgKdysvrbGQWWdOdQD6pd3WNjZVYRNOdof6wY2f
CmfGxI7gK23OZBpUZ+9RJiaq+XLTyrAbFUlsNvLcM/SRcbaHQ/sSX+YemxBYwHEwxKbs6Kl9FT3y
bVvIVTR3rn0Rz3kd4i1MHs66hF7in7znrVTjTjSdelVfmhB7zoCLb8tknxbmpSlngXkI1OALzFTC
7qdRokPQFs1TYWnHzGoFIrZt4/dJ8VXl3KRdlWo1ruVmApEucWVF8sJKRJYgEsMF2jrNlLQtEJgK
pXO0/jQQ2a2b/e24IBLChdpYq+ZuoaiQGyO8r2fTRov0YchEXd7tV9Dr19f5KCuXAA3A7c4qY0f+
2DrI1y7xQdq3T+JRJ5ENMKVXwc6qaaqWFbpdRjr5tQE6IFoKzm37uWGlEBdQ1aXTIkVBq0t7Ci4L
epHHfNf+7NCIKg+DM/iVhkJI3Zs2WFh864cIYk14oFzARQasz5gdZgFq/qgBFx4EM051ByQmFF2i
tg1T5l1VuVKWiw1DqyoxIfBdK8QavVrZ05Q9lnUBENFRcLDbBmnhNR7gWgbl16mL1Fj0ik1V07qz
g8lXq9jtI0Emv63PVQj38apgUKY8RxGZyYund0CuysgX9OudSMsEwYIdzfuju4rivpM6AbVZV3GR
aH0VAolm8hK1PE1t5uQx8aU09NRU29126r8xjqtQ7nuNeOgItAoJFCtgqQOiOK/z5YOFmYP5VdQi
ZYH7loZcYM+CipjpiP7/VD0G1TmaTqr+USdnmZwI9vvDRrS1t10C0t/q8YvWbScvSyupI6aEzT1w
y73OzZ4ZS0gACqk0tmUvBp01aygKYSxY0L2hLL+AberLMpIQQ3QYdfXobvJBv7efdgzTv3BEc8nb
QUYD8BIoj5AM8IwMkdYZZQ8gFHRzzKPe2Fpss41M4GlVu7GEwzPWc+iJGYj/bGbmrwJLYv3Yd/qu
/gIubi8KxQNdpCMrOAINBa/f0hdg3EEi+XBb0qbfrwRxMVtK5orQGvGskr406tekSW25E6Qgm/fC
Sgbn9hZSaxIncPs6VHdYo3YGU7QlKVKDc3da10EdMySDfAaYUTc6am/i5tb+JEquNOEcPKGloRVv
y0jEnTpiB9oHzUqd259kOxtdSeE8u7B6tSMEsWsAPowOIDz9s3Qnj/bwik6Vax3rA+x+rwO2VxCf
b38orLnDKlcXeEmyFhAhQDzUyLmNfK0WdEk3IRWxrvj/jvVuMVeXNcypanjWYQEyRY+v38ul195F
jtrZhZe4wQ/tEeIdeio7Nr1HFcANCmcGblsLpkf/qmc/g2Sl1HDAbF3FQAeVDUznjnKXHxgCOLGl
gyJQffPqW2nOJXxqu5CCDhA51Qd4W5t/yOUHQgXvjdutspUYLm6oZTgXrYQbqN1p38EMMtmg90Ni
ZNqU2PV9eC966hEdJRc/2rkyI7NAqNSlB0124/LzbAiucpFVcuGjGWZDjxIc2hAWl0aXn4pEF2w7
bE+RrM6Nix/tNMuNNsAwi3MHUNt6H+/Z1ot+EmfJ7Kf+PrRj6vyvxkcaqQRsElphQVN5BsZHTKnf
WSR2JgUb12Xm3Y4m2x9Ip6AakRkYE9c/REpXDSA3x4tR1HtdVZwXdAqa/o/2UbSrGM6lzHwqSiDS
w7PT3qsyRK2MCILvZsKzEsG5UJllXbBUb6l3zBY3fFTmu2YvarRtZo6gqABPBUjWwEP71++jGFNX
9D0setC+DyVo/9BNUfO7kAKt4GwlP29/nm3j/i2Nz6nyWppCy6jweTDhGIfpQ5Iugut3+9yuIjgL
AP7vJKdvjcqDiQGpwZ/YDeKLBvZEmnAWoEgzkfQUlRk2bMCVeKeOhuhiZD/x3nWumnAW0JbLohUZ
elD6pTgYHl4g8PKQgv9VtiXh7On2cuHVEFQulhq5OUgjxW3Ixua7Q3xs/BnbcKknogjevhuuanEx
VDbBexn1KNIHldi91NgpeCD16p4MrX3b2raDwVUSF0rDMcZuswQX0upHM/hQpudWE1xB243d1bFx
oVSulTkbmP+woXXlnMDgjG+JhzEODOenDha38wc25UDvmpcQmCbL020dt+PrVUcuvuZEKuokxsNe
1By07tApnS3lD7FO7IXW7m1ZQmW5YBHQahnSCRV6cMkGbGfiIZuRBDPMRMsZTvN99VH3kKt9mE+M
G52cRLYj8DoeyCAJiaQZOppicr44paLZyvJ4W0eRBC58hEVWRwBhQNGevXTaJ0X6cPv3Bd+Lh0EP
+q5bLNZ5MOIPzQhSm+pens5Z/ajS19uSRJpw4aNTx1iZQkQoZC3HSs4vgyTGYRbEKMr+iFUOTQ3Q
P8op1BkdxdO8CkntYE8f2nONETYRiqXAn/n94LFq8yplX9+UlNNc9vZSD6dA/aPH/6tLUy5sVCCc
U0iNlEUt8ObZPi/qJZtEvUpBFKRc3NByvQPGHjrIg4YFh1ZBhW9ZP2SlPkU62f07S+BihBzGeTwE
iIOl9aoCZEQtBEFI9GG4uDBJGs17C3GBBq0vF6rdq5JXa6JtdIFF8zOgQQvwprxjDafcj9Wz8ifY
Wsb1w/NbwDo61KTOoQZZDpYKxg6/GA+3P8X28NZKBnOolcOA3gRI8/PbQ2DyDNad4Txe9AflS7pX
H9mDOuvyyN9E3MCiyM3PM5h1DHaEHGL1L7rhNj9mIB4BlfhbcQKMmOIAdfYgoxYMneEynppj7Ima
uwIT0bhA0Vttqk8Je/hRLlr8aEHXWJD5CZVkf8PqbOu0wr4BG9pIf/W7EmV2goup8pPOzk6tG9gg
//Rmt8DyQX8kj6Mv0lEQ2zUucDRSmiHjQNWrBpdAPnXjiYbAFMYMcd//um1Hm6J0VQXzFZCLwRTy
V1XnSi+A+IUKTovAva4/hUlmD4A6LFpbV77elrUJQGishHHxQ5PMrpJ6FFXdp+UT21o3Qts8a190
WE7igyzZ7cXMwpvOvhLKxZSla42mqZDYgF+xc+fMZgTp6R6LUafil3RheG2DaIXktkyL7wh1UxSn
NEZZVxVfpvmLJbr8t4cofytl8aP7Ma3Moi+hVPNp8UC4tVP81DEc4yJdZDdhiIeiUn+ztaoDZZoC
ntgCcMlfDQV4calRBmgV0n11II7qD0BLyh+IcF162yKvgjjjH8ZQDgC6A9WWxpaap9ncS5JvWA+m
6Mly+ytdJXG2Dwxy1WoKuFkrz/ueqk6biQYZ/sbkrzJ4k4+kfE56aKOEO/qLPW9kXoTUBr6su70b
/gg/d/s/ym5X34oz+agK4zFkuXxeaKd+qO+GuNwJfFlgDzwyXNmECwaL4cttPdsUW7Zhb8sJcWZS
OMb4bMZntXDBKywoxdh5vatlr6rxiI+lRvK2ZUNmMoC4sUhkhr1j0dju8kvcJ7vBEuU8m/fNSiB3
z0aJVQAZHwL1yfxMitY3Y/l+qtQ/yXxWYrgku5iXEJspSLLnkjpY9sCqamVLpmgBXGDyBvv31c2W
a1054rxRlRj6t0gHZKYm8qrtZqohEyJTC1S9PGLuBISLWGreKllzXzx0EZqpxi4/jGfMg/wUP/du
vx+uBHJKUXTHrdzAJ2Lg+wqQ90NqW44OiqHi0XLT19uWv3mEK2lcIOxoBYBdzHi58iSdQkW2qTYJ
jEF4hFwMlOomzYwSR0j3DE+huO/QQ8HbPPGBOi/KNoTnx8XBrI6bRJlhe6NDjguQMMq95LBph/5J
/LU2/Wl1fFxANJdF70wVsSklhR+N2IMpowdJzva3vxJhR/QuUKzkcDFwGHEBqxGOEBxQ2LlFM/LE
+iggvYptuguPxg6kTE59ll3Zbi7WwXQ6LHU0F0ZUePtPYZJu/CV8r6GqE2IEAeY7kgPLedJ9/z8R
SQvsknINh3bsuiaNcZsZi3I3p/qdWdcCTbZ7e9dD5ZsO1IxrpUlaJMYMMGfV2xN1RQVWQrlwaOaK
NgNJCXGq1OxCqxyzeW7k1r39ZQQ2wjcdhlLRy6RKICWWT0NYHupq/KaUnZtalUCU6OtwUcMiMi6s
BenTkEa+ObyqRvEvJXAxQ0uUZaAMFiyUpvslMi6Yn/dvn9f2C//q+3ORIsi7GLsGaDYovU2O4Unx
LRC8SU7q0Hs27pe6klt/kj3QbCKZb7zb4kVGwYUOrMFKNM9weQWAdQvD2SPZ4HV9JbJyZly3HJYL
HcHUAPd2Qr98Po47eWd57U/9mdUo/aHGeJT047ZaAivkuxGkyNNSLVg3Ku6OXa5/jQZlX3XkNRO9
mggOkO9LZCFSGVnHvKbVPDbmM5ubBMnIbW1EMrh8yTCB76Lo+EjYZLNbBFtFvhjDIJCy3f4wVExd
Ufxf5gugCYsb2jgMeHnsnRywe7VDH0ZPvidAsweI08lyK9dyM4FpbH+qq1ROubFZsor0rK4zwXwX
/NKJ5PTJfTF9+pNDvMrhwl9qzpIRtEDJifuv3fixbA4BFfiySBUWsFaZoNnkllqy99TG8BX5u958
asNTEgpse3sow8D2AsAYDaryaNVEDqZiYRhbnat4jQskN3/xLaChfO983TZt+ZwAAEUXdHC2jfC3
VL44MRdCtbxGjjbIr1H1lHeHIUwEJsgO6H2UuMrg7luQdEhj2sS41psqPDaZlNtzk8uCulukCWdx
uRogS2c4DWXbOEviRYPhLPTptrmxsH1LFc7cxjgDfDmGDF3U/bZaH0PlXMWXcvJCXfDMtZ0LXQ+N
szqrz0xaGHBbBk+i+mhWYv1OFpM/iz4OO9aVdTeUAte5xHUbHcgvNi9TOt1r6wL30en27BlX1BgV
fSfmbiuBam7pGIBGy3BUPjf6vsh/NtPj7a8k0om7fKkMoh7FwosS4KQ9OUncbv7Dq+/6fbgrtsmL
BA+d+D6M1iDzQOQO7Cy0PT+yrzS+ikoP0alxN201IEfpTESHomjvrYh6GhmOOVkErOrbse63VjzO
rkqLCsAgsG9QZhfGM5oWw+QNIsarv8mOrmK4iFBZcZVOOsTQfb84+a6+YA3uGB8Dt3anHWDVjgBo
ByDP7AJuXnJFdcbfVI1X+VysaJZZ0bUORs+Wgy3bQ9/6Ptwbewxn2ZEtStEFQcPkgkZYjSZRKlwg
VdY6lna/pH4yn43mTEPVuW35olvE5MJGVIJIrNehGQP/liMMFshf2VC+5FBbVp3x0+LoXnORhERw
IiW5OGL+H2nX1WM3zix/kQBJVHxVOGlyHs+LYHu8SlTO+vW36P3WR8PRinfthwUWMHB6SDWLzQ5V
JIXCroTYDFpwjqLabj3dj+oXrZm9SaQ0JPJSDkLsSI8lOqGyoWiNk6Q7o3u0ix+ZkJWCneENtLc4
HJEgD23bAQ7B4Eqhz2gpKhCGDF9Kn8nlqJjCn/1iJzsUgsWC78g8cMs0By8WtRJFKkHQ00OthXjF
vnwJL3tfw7frHDS2C8wJEJMfn6yL2Qi1cGAEB9Uze303+2yPCHEnf1f8bBfcixYowDN+jBJB6axb
jN1Qb1/z/GhND0TZbS9K4CX8/GSVlYinLISgsaa7tL0gmeQq7f2QiR77orVwaKLmral0GdZSkmdz
ThHH31im4EoTQRbfMl72NkIOGyAyf1fBgE699K29AEJCOpbJV3si8t31ZvxzPMqTe1F7istGwQXH
2mzMXX7bILsGtaCL5svojj4Ti2ou0M1teyJqaOFaOSxBpsGyCSOhGNziWQHpl3Qf7KJrxW1d9f/R
MLme1rNkUCppKgR9eK2Ttg+MJqpwHVU+uMmtE1NFgvr6BPYSjAR6wvbg1dO2sMcdbkJGu+kpCCNU
CL+DZAFSpKzWId/8rSNLBkd0460XahcmufjByvPcKlUVRQg/nP3GH3zNT3Ys2gPh4km6YkqdyXNx
xLjBqd7TvX3YPoyrZ+Rsn0/tKV2cSr2NT1pGT830RJrOLYv7P7PBRRWghMmHXGXpw7B3QutrlELx
1PyybWQ9dlmshDvtxdTXtU2R2VH3FtjolB07jKFv+9JTfVFirhMK9kh9XJKHZC9mvlkvky3Mc8GE
kWDkt+yQNag9yMq60kviZa791Hm104JDuHWl4yxoLV8PKhY2uaCiH2tiDEyCSt5rd5Ov+vEpyp10
354MJ3DKE7sLp0Pgi4gSVt9AC7scDuRQSMfbFOekky4LipmEAFSG8g2hoaNCwjSN3DR53P68Ij/l
QgspQAdXasBPzeE6jd+i7BChzv9nNriwopVB7NMrbAoCGkRtBPJ0Wh50qRLcf6KlcCgj0ygJdRtm
Ju0xjN5b4yKegj9cCgcrKcjn0lRF+kBDFURya/1iHPw/2i0+6VfNRJaCGrerBfrALqauJc9ePop4
HQSYzGf8NFWNG1T00dVZfZmth9kQHKLVaOTsyzz3XDnFIOJGp7SXSokb0G81ijpSclGkwukehgCf
QseFJQ4hRujk2kRF6aH4q/fAZnKyPEzyuLMrnUCruxPeZiJ7HDqURpbqeYbEyz+seujIvQBtCdSf
k4vhoBx/xx+IbWggiVEUXvIKUnhaIU84oRXNXoN82tlUPyVU22+bWfeHsxkOCPA4LIOc8Ud15CKX
fJkK8jur7yVQOP6zDA4EwijRp1DHgPasf+/UN9UOncH8pobPVffjz1bC4UDTK51KQ+SyhyDYGUN3
iObpt87oeTEcDJT1oClyC+cGJ7tr5Rljt3VMTDJur2S9mee8abz8U2WE9dQqeN2W1j7sW+fbNIKx
N/5aJIpDIdJqHk3FH53caemFJmxuXy/qLcxzAYZF4yGnM1wvuCKInYIjFGEva0hnijIG6+NCC0tc
kIEZhCApchSaW+WW1IozD7oHVSqniN6ztvISCOTFyqWKp3ZiCoBqPfpe2Obwwx47STMCTOHWP2mY
0GqO3vpm1/4kYLK9TJBy+peI5pfz/Pzoi4RgUOCeGkKCnGqH3swSgbCaONqj5lRH9siw8LyJfEuQ
9xaukt2eC6slSSGcx1yp8esj06Nkpe7Ubb7Try14ffXfEWAGdZsmywTsRCjFfLQ3tkFCB5YvrJsT
SW5ocBtSwRtxHbLOJjggDsdMjkyCtKc8v8XF06y8Co7fOtKfDXB71gRK1gcT1tDvJr+5Z8SSmat5
4ZFJsKvfRJ10ovVwENwQ2Qxii5kz4BDSj3H4tr0gkQEOgwdT0nW5Qn5HHsKjkRS+FqiCd886zJ+3
jAPfiEhR2k5ooLaj0i2qiyq5kIrCDbW/9FxEZv8vPn02xsHwSMwoSitkcQY3/Tr5OdJGRuk0O8YP
QK/kCxFDAPvenyONX/b4bHGitWqdszniIDIPDYZfFBW6jeMkuPHXQ6ezGQ52FWOaZoMxU6F+hDFT
RveJY6t/NROBP/wLwJ8tcbALRtG0heIBS+qPl+Rg/E/nJndF6S+B5/Ep4U6jdhdLCGo15PKq8Ksu
/yHe8IlgU2mGKYXMjRcamhPk36QOV1ajOtsnSORyPC+lHjQq5IZ+UipauhOclIPkykflbmbEqH58
IxqeFLkchwnaONm2EcLlqCG5SWM4Mtii+lmAdKLPwwEDFEoymQaotsRNdSOB55siUBPs3KoNG3qZ
Bki00SzMebVa6DEh7LCyy8fcsRwCev/2zU7aYx4BPJGOiHZi/WMtTHLuHehNiuIAltX4ZNfesjQX
/K53Rzc6FA9a6Ij0E1fRz8byVKIYhspLgk6GYScpkwRtC+La1aPdvEyT4lXGqTFEzLWf9pMoqmVA
OpFYlmxafBgxgqykrqnVec18iqWTSQQRg+j3uctP06dC7mu78xLl1rZvqSWoX4t+n/PsYGpGvYrh
Z1G/b+JnlXwVOBxzqA9ozW0Q59RdlJKyb+bOS597T9+xjGM3gF0SNYW9KeJy+XROOWPcvTeXmIWj
Mu29Eeyq8YWk7pPE316QaMP4227MpSCdJVScIJrVXlnp3R/9/s9E4CJCjPNCNihJSi+wXF17C/of
27//+Th+3KOfOduFAakzqsw2gx7X9eCzLGLhWpA7GVH6pH54IyKCW/0kpqxrtqWD84nXne3GoZLr
WOuY7mxZeSbGkFLhw4VByCcnWxjhvrvGNPByWemQKhx85mSWF72QPZujp658L9jBVZdeWONcwILW
yVwXITosX1n3L0rwHn3RYY3eiS6eVW8zQVwF8i1VtXl4ScLJnpSZ9GijSl4ppE+cMbC97fWsfiGI
hssKcEwDzfPHN0IxlSwuKJG5aapDCKGYGeLu4HPY/Y4ZSyamAf1h0BB8NGPGbV+1EpAyASOlvkPe
DqTB2yY+P2Dxuxi2YS1nCjaLL1ehYVRXmwG+Pd01z5oPmWb4ARICqO37WiaIQj4FiMyYogD0dTAq
6Ta3IBs9nKEMVl1PMp8U+hgVzyM9mfH37TWtfZ2lFQ6gkXooKs3Ckpr4SEBeqt/VkYCJ5HOCg1sJ
h9G9ZpV1AnY7rzmlKMCe4kO1127n+8J2QKYvQ3Eu9QzRKfr0rOOMcme2DKfBrGlaehJ6v3dM4SZ5
Ge9GV3FVJ3v4nfoeZ5A7tqALBBgFQFZGwkm97Amh3AsFCScbZde/jF/+5MOhBfKjv3ddZIWRAn+X
K9OJDQ/a2C4RvYU+FxE/LApn+KOVRGmo0mlxCe4IxpxenCCB3jiNV2G2IvREg9nbLm/wDEOYmg3z
OIl7r8wmH+qcJ6msDi1wdxiF5dg1TIc8tKFj9tEihCcsKSCNkShxxp79bGok9tM9haAtixsCX1Qo
XMNZyKTintAMVTH4McsoNSgYr6LSm2OPJFeJSH1g9dZdGuC8fciJUSoKrsHo+PcNRRV33nceBiud
/C25GgRhxCpsLBbEObtmJ3U2a/gypXm0632W9k5EXrY9fNUbftkweQ9PEj2Hdp/RIzFYeUMxuGY0
XCdW6tVS5m6b+pyuY36+sMX5eT/N82jYEcD2oD9Uf5XHchf6+n1wSCogButsFz+Xt/cQbfUfz5bc
BnGtZHj1KTRzo0za0cl05UaU8xdtIwPKRUCmh5oqdZhp9srGhlbbDYkhr4QmKgSZghtrHegXu8iO
wcKUPA60kCiuLJb09JprGPIbyFQ8V5cGNNFzXzrq5DfCi+WX467JomgsZSjwgpnRJR0cynzfinpu
RB+KuyMDuW0Tc8KHCuWDHP4Y5Zvmd8Ly5Sq4KzIgMUF1gZZeRk+1ftXlgsKMyAk4fMgsFOq0Due1
RfBahJ4+v1Vz4jSizOA20KEX8aMHFJVdVlaOW0nKdn19IYm49gSfgq+VBHVixSSu0JVk2xehNR9p
/kMTzQWJjHBgIGthqtmhjPHcPNuTOT9NjXzKSuN9G3QE3+Tn3bs4LZVFSVNGuO1a5S8zvytC2Z0t
z8oF4ZdoNdz5t0Y7R34h672YPoDTChSnj2X41/ZSPjdTfMRP/iFh9ZEiZQw/Oze4Qjn42n6oj82e
8fkYD73lTl7igOFUVKZlx4J/mC2OzU9YX2yhrFBL72qYNXT1KqPNXZuh1GjuZkvaF20iKuqIvhj7
94U5m7RalGE83VMqD42u6DUK3uWH8EmD2grAzQv8zCvd/9xbzu0thw1R3GbWVOFMBflFqO6iyQ/1
4/b3Y8dyax85eKBSjIZQGWEentl3zUDdOE8u+iY8qHGuOJNuQKkebVy5IvBN0YZycFHFSH3mLZZW
l8QNpJcxu4LylV9biuBqYgvYWCCf9pDUlugSAnQvVL6Mxo1t3tntc1JeN9Ca0szH7d0UnDg+BTKF
vdwN+A+kTN+N6jbvMkcOBAHYv9y1YO3QMVYjywbni9kQJ60Zm72XokeKunPhMO2fYi/fTt/l0Ksu
WXZC5Cfr8H42yrliEQRIt86ALFBsh6iFh8/tjKj2d7bvbIRzxsoa0zkNcaO38RswUc+fQ1HQsO53
ZxOc3xmNoQ9tPXWegXxRXL+P1T608D7td9tLWT9Xv+zwg0ihnSWF1ODanU4KSK3GQwhaa03ImfG5
xPMTIs52uBsLIgJ1E7PASy1uK+pnUeJOVo3r/Ri2Dej4rT0xn/VWFpwqgTuYXASL4m86kg4Pe3QL
O0UpeUpdHLd3cB3hzyvjbq8wsSyMpmNllOqZYyYp3WUy+ctsAuKioSDzZRK3AgcULYv9+wLmaUu1
oZbRlRzG+WEwIsfUI4FjrKeSIL5nQJIRoRfPkjAnKaFyIyFdhZ7R498tqxVFC3IO6l7RM34dkM7G
uAXNA2rNPYUxyT6puSdbN5qIJ2M9U7BYEPsbFps2o60xt0uAweDmR3I5X9SH79OO+CxPICI9E62H
w76xmMtWipC2rMLXXnlqSORkaJbZ9rx1LzhvGod1Q6FPwdzBCKR4X3ur+0Zma79tYv1WOpvgkK5J
1Aqsw9izLr/oK+jS68WpCh6zIvM0rAleI1iT0O044IsHQ4rlXMGb+qgjKSZdJ4WHGRpMbE+HQeTk
qztIVGKbBAXBT7zVsl6grcnQkC4NbpPYdqxROOLBEObTvb4wwSFQnQblqA7sGB17MBBHkVNA58Gz
MD+ASPch0rztL7YKRwt7HByBQGtGvnzEa9NKnVS33EyLnKk4te2uEYk9rQfVC2PcsTXQrxRQSK3/
vD0UL8XEfYUbHhS+IDT/2cW/K95BkSmA3M/D1ew2Aa2zQlTVQN6FcxJDT8NATeAkUu5MJ5YLCY4N
cYLH+Md8Tb/WTrHLXfvYdAJQXPWXs13+cRdV0pDEU4nicdl4bdZet40tqEeuIsfCBHdRTrU5ziU6
3rw4DZxWIc4kXTWKv+0k61i4sMJ5ZRw3EFYtzc5T3/5WXgj99sLK0Ts67tOd6H0gNMc5ZUrIrKtJ
gi7fS8zsYsrJvA+PM95cmZdDiO8PF8d5JRmVaAZQQcxdcZiKppY4ve0Vr8WRgcgoOb0ItRicfzrk
i+3krpY8NcoEk/eY45puQhN1UemuKg+aIQo8RXa4ayXvpNIuG6yszxsPgXukn7RIc9JI0Iwo8nPu
ZlGmMKpJBTsSfQyN+yB+3P5Eot/nrhVa4VUTNEiSzLF0k3RQOKeSCCOYT219Ew4jSFobQ41b0Ssm
lx7Z00OfvXAPFV/lTn1l+gODyPMEZ5d/w1UqVM6jDu+CKkNIZn+R8BDH3L3oihSZ4SACshtKQ6qg
QGGgBI/5nl4W1+jf3KXudJMre1bPmQ616CYTWeUgI4LgeUlNfDNSvxrjQeqepPGw7RbrRYLzOVI5
nCBovgWXr4FmEnSHYvDtIfK+o4X+hKDwEHq/VaBaWONwQovqsuukHslgKjukfMEYRSBUdhZhH1/2
7YwyzxObMkaB5iuK5biV0b/5OvrF+5A7w6EU+YfgcP0knlrEuXmQSXIo52BkAPW8NVbXSvSfiW4+
3r8/lVYXJihNu0kdcP+m49ts3EREc0BU/FvOAI4+XQExB2T8PsbrBFnzQQmwjqx2aOGURzaPK3+x
RzTPsFT98E3YqcV8+DNmnE1yuEdLOzWTLIRo/KVuO+FBAYlkfghsTCQWuKlEycH1I3U2x8Hg3HRD
VxuA2QmE4vHgkOCaqC/b27gaD2Ji+p9d5GCwNfC4r6D/4tEKFctMeu8DcBP1yi7VjKPeT4I0vmBJ
/NhQYIxaEmg16Hfby1Y1ncC6K0UtYf9ypH6tiR8aatF7Mo2h3ENj9H/dLkcwit30vuLLh2AW4O3K
pUuY/4GAFq0bnxho7TwdcyXNkXrUegd56n2UHLvydUpsgaGVg0s09AgZrJ3C+jQPq0ySksyFhByJ
sh+MJ10T3Opr8Ep0Bf3bhs26AvnuEAgRd23OVDilA5Qwf85SeAl0kE+Mkqjehw+yqEVk7VN9MMlh
rGpbUo3MDytbduh+ZDIVKmYMpH0G2vRCBBkr3vfBGvv3BS4RXcYcagdrw0kKvWDPphosaLQ6IbiX
/qBK+sEoh1MSunoay0JDnDleq51Hm/tI9/7zIf5ggsMlOZY7M1LxDFeQTqUomNfoXbOOKrnNhv+s
JUHADrlwEg6UhrTR2ypCpr03vpnmnVl+L0RaEmuOvjTBYVIw62MGJTR0viS7dDhV0/c/2C5F5uvy
cjXGamCjOzopv9hdBBr4577dWeS1HP473J03C5a4UEyaazlAv3fpqZIPXVEng3ikSMJx+wzBCBd5
GZpmJWOAXHD+Ou7qY77L9vlF8jxBT0tcsFpDu1/fBsa4EKy0MrwtWMFDUerLPtAcLQShMtFfi1Dz
tz8T8yTutv2weRw22GHUF9rMsgeh6tTkspwnR24SN7beIqhOWX9tm9sEB6yMA4ewKqYgzdFm0HRP
cXprF8+DJnp0rAQQH5bEYYHd22avspHtHhPqLF6pxj3kS30w3Bx6zRsFiL55kLAkDhcwDp+Xeoaz
Goc7NQTnpToI7qTtOwMmODggmtzIsQrna3edT29ZH5J0b12yxOn4IxQS2Ik+EgcNUpNVpWLBJ7Ts
IbB+zO2lYfz3gZ0lxCkyn8aJ5amewcqAA0XdvHCQDYaip+S2GUiNHWTOnuu9KAWyfqwMHXkrcO+i
O/PjzVQ20Gs2JYwdBNorAZOI9W3QvlsIa7d9fK3oBgc82+GwQsGcwTyy7mnMImXe3xVu+VYD5fXb
EIM1ALw5B1nUQLvuhmejHGaEaVqnEyuzDcaFMn3rakEMK/p9DiiCyrRVyQYmVdFjll4q4YNg11gr
4mckOi+AgwZQb00t0ZAOY6xv2ak9aOiKjA7JSUSt8C/H6WyJA4gWsji2VuJRM7PclOYX+7ByaA2v
Y+FJfRXufqPW+8EjOIzo1WIa0xgeUZAvvXHVK3c5ktCCDWRf+PMG2rZm2bJtmnyv4hDoORlrZLkb
H7U2RnEC9jcsiqC7T33pnFqES+yv3jDI66thRkCxzABPgN58MtLbiUJ3sXUnZERKTbS4dff7tTjC
nd0kLNVJAqp7I+Yvq1Plsh6VyxGjVi06MeULelUJAtl1tDhb5E4x1fukk0PUJeL5mA2l2wXfpQTU
OKIXwTranu1wB7cuOmum7LNBudUZ4+glr1EsaLvnbfcQmeHOb2OpDQ1TdLImjeSl06Ep4/1QHLaN
/Av0nRfDHWJVyUHAkMy4Opi6r1vtM9e6hHIxNF/AGXYXuL/RYoqTdTbIneUGnSdaFuJqpOlln13J
KIjN3RfBqkSuwB1fQ5PsYWKNL9Mdpnq8cpddocDsKqEj3zCMah5K17gWia2tWlUJsVjrsYEj/fG6
GsxQmdRZRWg25ahEHA3p3ZANZ4oE012rnrGww0UXVYGhmblFfV5J6CnXoj0y90cIeewFu7h6hBd2
uLBCMYOpKBUk4cwH7CKII9MfyrXmhI/lterkbneYRYOg2xYROH3cwTxphqzTYbGvSkevTKek37YX
tf2NEMZ8tBDI8hQXE5JwpmLuu2hymrx7beLgYmrq/yxIxSKmX/un8E8QAloEqe/YAzT8SqPBaeP3
7cWsX4wLCxwUYURKHnsZgZ/ykKaH8phBmLt3ksgtOgBtcvH/qEqt3voLkzwsDXOQFhWrIhL7pMma
p0yy3+B53UxW7wxF4paR4o06/CQWtVZuO/4nOpUp0UPS2YDEsb7SS8j55l5Qidqd140YFtr6dVPT
eEmcZMo6rYkA77DlgwnMMccbYU1q3dHPRjgUrHSlsQb2YBzy92rwLaDgtmuIVsFhkWoO/ZCz6C9o
O3eiqZOojwlCpm0r/+KA53XwUASZ07hpEZmhbg4lpvyI7skby8OLAO1qO9VDVc/fNrl+gM8WOVAy
qkiKFRn3h1a3jlW4Pdrw4mhf5MdtO4IN5Hu8VPQWZlTHBk49hkjK9JDLwX2oiB6jq8shsqobFsoD
mFj5iEe5nuvpANYbj0pvQRa7tFPdSqVOVgrWs/6pCLi6VfAtKSqPfEqf2TKGbtD4wt5uSCrOL4g3
pefsCJJVN0QIIyr8r27hwiIXkI2kDaU5Zq028VPV3yhoyitjUYVtfV2azCjjddW0eUJEKVVCTEyh
HoCS5eTGsQsxJtDAyF8Sy7W+I4wR9uWtrmthkXN6C8I0M4RGC8+gFzG48KP6UrdEI+KrjrEwwvl5
UFX2FFgRk5m8SfOX0mx3cncdQ3fnN/z8bIcnO2xqK9ELGYtRk5e2PEXxSyS6pgT7xbMHxLEC1Y8G
nqfEl0P8o0kaV5VbwTrWE36LhXDeBgLcqpRNG4j31HosTW/f61cj2iVyX5zwW8XvhTHu2EYTxlMU
AmNZ/D2VPUlEEC9cDXfN1mFIa6gSoKxRutqJFaq1o3pjX41+C4YhUaKFOdOnh+FiOewLLkoAmRLr
rWqgFUNXnm0MEnWV5hP1qwalJ9nFNIObUVHzIruAPplEk7NsGRoIEPhupBDk3RCVBmtUgl4afR/Y
UElvXa3/PrY32x7OjuOGJT5x1chhbQQ1GwlUf6jykYD6PPia9JEzKJC2TEVtLavefl7Yz169xV4q
iVRqTYFinqz3TleUjUPmr2pR/dhelcgM5+76oId0mnFuzTl2Mpp4AyoDlqiGstY0RvTFajhHh5pE
A8I0iJ4yZl3ZJwcAbOajk+GrZjvtswoiz/iBuuIOAPbDW1+NOwANKLOncMT9K4O6ND2kfoA+FHLV
oOimHqKn35gz/7BO7gSoyP6hpYa9C8zEmWjn0ODaDEW+sQobhoKxfAx+w+s5K7Pe6/FoolUj7qjT
Vq0ziUgNVt3CAGUCNFRsZMy475XGoERT5Ayc6vJdrF4MyvP8OzO2BNftLxvcpyFFV02EaoVHwTxE
vQQNJ+ii+c6qocOF+f4bfr4wxm1ZoQ8FNtMqvKDe0frBLsBm8rxtYj2EWNhgd/HiyGZt1BsFqyEj
0wcK88zXNC+4bH0bBdfyKkCDurdtUfSVuOjc1sdWbSQYNLObSHrMQRIrDz+2baz72vkrcVGKnepz
3KiIi0wERujqOgQFud82sTZf+8ETuCBlAtmp3MdYB6WuCSq65xnMFpUr+RLZ97WTXDMOgNAT3R2C
7eNbxoKqxwifDnaDIgsgp5g7cT84cSK4N0RWuFRBVpv1NMcGwry0ucrQ0D/S6kYuWn97E1fv3rPz
qRyQl5aBVRCcJm1fH/8WT4kO4lqKwB34LrHYnNRkTCBsY2FeMIb4h1E52wtZvdEXC2F/weIU6WVl
aglBmNe07xVEq7NDpw9u2N/OUi7Ys9XgeGGKfbqlqaCMkmBMEB0Z8g2kxdHoRM37wQi+1YMyudvr
EsED3xtm5lmoSRWyUtJhhoq9cgjey4sRmth4OEHhIPwmsCdyPA4dYkJTxUhwqsZdeh89Ir0C5UYt
3rP6Cpv8r0fH/mKIWhhWQ06QM2iKqlqKpfPVtsSqi4FWKWPcCvaIxk7JDGZ59OAfyiuqOb/z8l2a
4/y+bUg36QRxkhYdoBHTx248XoYvgr1kv8KHEaZqKLJJiG1bfJg5hgY0+TQcYtZCnfrFlfWo3YDM
HlJ20uP4G4ixMMZHmiWqeXlpY6pJHt8SPXKUfHJUWZD9/fkrG0viA8w6tZHDVNA+ERilm0rv8+wm
GnGU6U1P/Dy4KsILKiQBWDtxy6VxXyspRmqbCWr0bRG6UTL8SKep2lcJ9bWpTQXzo2tYtTTGBTEd
SkcdhOZKL5rfU/naCr9se8XaAVv+PodUQRwl3RSFkye392r5ZkFOpxG4whoYLk1wCDVAIVqPwJzg
dXF5pDNEqprm0hhsJ7cgNkxmwY6tHt6lPS6EGecmr8wGTAOslsj6DTTIvh4ZvVS9l+Acgh6KtSEW
srTHYRQpcqjMzXgAM83Q5F260fz5UL+AJ/xtvEefA4hwE8DUeyw60GvvgqVhLqzRurDMao31iHto
x7NA4ghJAUyjEzD7s2FtUai29npc2uNCHFVpZlNm0zpjt6+t5zyDup0R7xN1P1WIcCzBxgrOGR/a
lFatYzwxmrw4fpFqrwwKR8u+jEJe/8+SKShOoOSMpx3+x/rEsJaRJG9oTdDOUTjSRYooZ88InOIn
Nt4PJfMHOkHdmcnOhztRQX/9/J1tc98wtQyIqhU65nSL90K9sOK3fBAc8X85EGcb3HfTslpVwxYN
qI0/+UyfPchdps3OXikFVKZEQcL6RfPLHs8vm9nFWM8s/TTcqfufTZS78mA/MYWwUtgDvQ6QZ2Nc
aGowQTfoZILDHGzv1rMt3W8D5GpZ2CSoIyoq0QnigY8BlkXViLTSxAYKoW7sJTea5HSg6gEzv+xB
wsdyiCSWdlpd1sIqd8kUVWoRk6A/Ieom1yxj8M0Ljteq5y0scDcLas/pNKSsAyL7UpunSLqsmr1g
71YRamGDu12SpDJKuUYcZRge+Q79B2Sj64sUFBoPLPBIhXQZokVxdw0ZaKPnIXIX+RjvVXm+7ap8
byjdd8HC2Ef/FHgsFsbdMSGp6KgmyOfbU4P8SHiAfMNrY2RXJilnp+4QkcRd62iF9VesIOuai5I0
q+C4+AO4S2eo5mwIGbmXPOFV7lH5m6k+2qPoLhXtJwdPbSonWZmhApg+15g+3TWFK7n62wQ9OjZ/
Kr+0ugA9Vi3q6HFjTaSGqXNuaeVJNhcxnk5d+kDqu0INnbIQ+OXq5i1scG7ZxrGUDim8xAqvrPFO
zzHwqV3K0ihYC/sIn7xkYYfzRi2LoqgJ4SX9tIvkxBnzv2jhBvNV0Qkaflav5oUlzh/nItHqukIo
UOZfGvMxC26r2g202zKx3UZ0rEXbx/lemPRyUUXoZyrLq9bwo/yg90+9aH5H5Aic6+VjNhSSgWgj
DpVdkOi7EJLEUd3520dZtBjucoTy1FwFFaoLWlS5FPyC6Sjv5xlDx5aIomr19QyP/se3DdZQsHir
l3h8lW2J8YIqQn1u8uvbZp/uc9sb3fpZ8dNdLZrmXk1LLU1ytxc4YUBAQ3B7pZNjOixvne9M05Hc
Au5Y4xXNtKfih1LEMLH+NFuslbvAjMnIVJ2NrXX2+CWdst0gxSBfJWbgDHLgqFJwLFvtbtKjo6RJ
go+6envqpkwgNKPh4uZW3aa0HvoSFUO1KtUvATVUy0nGaXrd9p11Fz2b4daYy2kObTa824nZXiEL
d0HS1jOlwvszMxwkmpOmVVqF6WcigVzR0t/tUb83FdHEq2jTOFTUDTlRKgtlBrM+Zt2d1gpe66Ld
Yv++8H466qCWNiHdMVDdp2gSDOTAp3b8vL1bomVwUGimvW2VFVqNuuiHWbSO2o4C7xIthMM/OoE9
H/TwaG7L3s32VSlij/7OYIi58GAO/WgzJrrNOjjH8MKQL0LdLyLBu0C0URzyNVNrmxFFCKFLj/38
ZqoP2x9i/U76dTr4FlupsdBeZqIhRjLAyzjN1DomczdeW6NkOwNNyrdQjcvLTCpFLOaClfENt1o5
JUM44gFiJ2+Z6SZK7mwvTeABhDv4SmYkVQqiZG9CzdTMW5fWT+huE/iZaBncuUcAWQQRo8+zrQzz
LXdK9L69DJEB9u+LE5m2Vk8LBR2vrX1XQGekFelMiPaJ/fvCgCIPQ1VLOCmZ9WBLJ1rWbi2KE9Yf
aOejQrgDn+Y9bTo2Ks/42Jmg99w6qdu7eJih44X6+V6kZbb+ol6Y5BDAGnI9sSRkNweXEFffVchK
634NmWEn8yRP9KIWbSMHBrEOKZV4xlNttL7lagYFe9fAWNq2M6wGq4asgQ/FtEAZzMFBDxUVUpSQ
4aREclWpcsHsBab5O8O6o9n9H9niZYStrIiLdGjRDhXulbRyCvJgB76kK4gNnrZNraLQeVm8nHBc
liBOL1HskbMfeb5LCnRWFG8ylCa0h7oR0uyuHqmFOQ4Z+qjJwnpAvEV18ytFy4BrpAnGmAeoGBdW
ZTlplU9+3NWVF9bpZS411OnaSnX0sFGdlILtoQ97TfAQWT8jiz+Lg5IykusuqezCg4LlZW1nfhe3
hymOd4ks7/vEOuZNc9By+zjKw+0Y04OV9IeOYL6oqxURqdqqOy/+GA52almfaK4C1wy9dGN6bGTF
q0Vi9aIPwUHPDDb2mnagm0BL4V9FkNzG0X+WuGR5w8U6OOAJtZhYkomnAwo4bzOd8cbTbgOUpLY9
eB1tFnY4tBmzRqV4nTB9KGWnueSQeOnV34ycCKlFFWWhr3BoYxigbpsJnnfN5JeXjEfjkWncYIxu
+J4+sklEQxAZCqDH5qBHCWclk3NYtPqnIGkcswGP2wXYH51RBN3bvqfzbfUVgDTGKFjhzcllrO7m
dnbKXoTX2+vR+f5SOw5rS2Vvn5bMu6aG7G2TP9a9eYiQ+qoDUYFlfU2sqiejyKvyDCFmYxdVkAeg
DNYvR0bFCdZWQxAs/osTno1wzh6VI4qiMagt/pEXTJ/yw985ZHr1G2zyOFlnY5zHz+acFFkEhhq5
I9fWlNxBREIAiaubhqvO1GwUQzFS+TE0aQ3JTgymujfO1ckehqs+7f3GnF8Eh3cVhxZ2OLAL5Jxk
Rg9fqF+RB1KdnwOwLmbbWF/45FEovIncbz3PsLDJYd+Yz3WYteh3aXzbdkyEJyR0cJoaPO1+6s7b
t9rkbS9UtJ+cf4QlE5RllfohmPN9Kc39CelJxWnz6O7PLHHOEc6JCW0ZiBfnSf4S1PZlVo8nldaH
bTPsD/6UvGPCMZheQqs43wMgDWUYNS0e90gpe23rFxaIY6bagSDgtqH1nTsb4kKGcMrUknbIeJYB
dXJ7JyvPlO63bfwfad+1HDfOdftErGIEgVumDkqWbMnhhmVrNMw58+nPgub7R91oTuOM57qruBvA
zmHt7RrXyWkEdq9tMtpViNYay+kxnPCFr80sjsXO9Ihj75Qde9Rcsq93kadLfL1tAfg4niAAa8kM
BRs80NZfWLfrqtxgZMGXnI5f0bW3Ehh+6EPS4w35/G11zyUsQX9kduDNQ7mbSUR680BUU6HCdQ1f
FfivqWgbJQxx7ZB9beZ7LTpcP80mP5x8X7C/ZbfUdVVAkqLmdZlqpyUBZZJ8Mf+PFxeGvdgapczS
sXznXPsN0wRvsMHcXLs0XmUp+6YLXdrO+6RbDpbVSJTDpiydkBOUQ472MX1hOBK2CzlGfwSen2OV
AM+XyOz21X0cS3iaaQUYp52hGSpnvcOinTkTV5EtS+D3f+3uhPeJaRnF0wpfelaGXVb0byOrWydM
5/u6qAKjtdzeGCQ4IdsXaKPMSQlTL8B0oxIoGjFPahXV29KiFmk+L7Xt0VZm5reZ+4OQIK0agA2W
ZEASEKDbZeIAYplH1HHA3HxFDwWXqNCV7RLeJMowJKBSU8caQCFdS6Yky9XCQnxrPhXxS9HurkvU
5u2dfF/QsIO9znlhAM9FsYEQYrXEGcbiNdQyT6vQH3yd2Hbm+4SaoGrz1qqx/AvhjXq0At5C0Dt/
bd2xJYpCdm3CW61wyLBam5e+ieVkQKm0kCa8fhgZCUFPZHnaLWxGL00a/yiau8TMnd8hYFKdUL49
jbBzRWSGCG7SEpcVk97rxspD7U+CiLp9hr9JiONrxqRFs2ah03zID/b4TCxJkZT/xQt9AOSC/x3B
Frg3t8io9GuEhHMDuP0lf7CRFGRJ9pJWtj/2MUBmVzcZii/Xb25T152QFZh6VSgpxhRb52jGXPQC
7bK+fMlN8lu5zhM6AjtreW2RmOL62vHr1NybWIRkJL/jAp3QEDg5JA1B5zlPRBYNBuM0P6W3GB35
LTXw8VACM5NBNdW+42k0u/2igBvMDBrOtA5wjV7+2+MIBo+trR2/bwvpgOQ5LbskLh07kjDe5kSK
fXJtgrlTinoqph4H6j1yzA/6k7nTMfOXPbKCu/tToFeO4ZuAlfp1/XjbCvXjJgUTaLC47/UUhKdp
cMo00GFn88JhhUR0ZXQE7aD0UQ88b/iOmVo6OvOHqHSi9GkcJSHFdnT7cZNiy1KqmUukNYDyTP4s
b8MdHx5vb9qYQ3QAI+s3lkwYJ+8mthS1GRCyAGWBgR6CdUg7U5F4C/zdr2gkKqiGabLCSG+B+dCF
GN0x6WGcDberuv08sl+pqUqMhOSVxK3YVdTN/WwhD1a097b2UyX7JXxWdZmS2NbjULMYbVU5luK5
qcgxjlSU0Hieod82IcDjZQWx7biZfVAQ2Jr1qdpqCdTQdOw9NHsF7Cm6QzHhoOyAbuixP65L0bYG
/yAncDdTsHlJ41hLdsm9/AeC6DL9nWIlPCrCKNaGwsMSlJ4RYWNVPqI6sjaGq+b3A7ph1UlW6Nm8
ulMygsIbijXF4ipEYOTH4kb7YQc8u73+2dq9rxt0pYNXW3d3Sk9gBhLRZsXYEGYmAfOv3i1oq/HW
e+2ROJwgfVImZ/gqS6xscSBfVmrq2FYKfE2BaJusWmaVSMSG7Xq3Lp2PmW6JJdzwHuF82wayDlBH
piamHUZUXopxLBu/aMq6xZLksIr9bsQYXoNJiE+pstjU6WKsOPPVcp4C1kLYPVW3G8W7zp4bvSPn
f0VUI7HVm4Ni1P7krsH4vg1qMhzlKcP+gfRe94CVClxbSWR6ececKCBMLay90i0RCWrMUkNTzLX2
l+rGLB4sWUvb5vcpoRawaZBjFFEGhqwtBjttGz8kndtjhrwvPkvujbfxnKtfHAG5WMrQTIzNRYJD
qCbpRIuyanze/Trsip22AwKJk3myWeWNZRfnlIQXsvpSoU3aYdE98srYsaL4lk+Hd7Rh7OqSsOal
yJ0TM871bxuGSqK3deMjAA7sOjtao+7aY364fn2X1uScDH/Ak5qxAfzpVq/wQGr1yVDfbPjPLbZG
qhLulp1G0Iurgdp6MUHOsjZx2r45Ik/lFt34W2QQ2IATgMkgGi2YrJTOKPD5Bfu8VhgDiA56vbt+
Y5cJCX5jHzQEs1XFTd+wZGz8wSrG+5R1lqvpI4DTYgxbhE1HDsDGecoqq3++TnjDAbUZZtZtLNKw
dapbgkKMgUtejxU0RFO3QcZiv4nHICq+2Gl5yxIz6I0p6OvG6cbwuMbUjafKNfPhdihQVGzD8mhZ
ikz6OM+L0nf6n4TbSKfRsgqG21Athz5yK8539CGPO2N3XezLhiI2ZfCUnmDFOwMFdWOBWKhj8aNp
OrzCcKd0SRC1zKkaNehs/SbTF0CplzdkluVO+BVfOe5FT2EX15GdTlA2deR0866eln1EncpKXVb8
vP7eW4x2clTRNpm92jHDDGt/pX3lhy1BpFHlWpBn6pdptW6VIQTDJSkZneuEt4SVWBbsoqGrKNgI
qgcmOWKkxSGZ7nVTCkynmzGSwadsKR7YdWyD0RkybOLp7LxRjbXQaj+ue+rE9I+WdKurk/W71ko7
FDef7YSYoLl1tQ4ngD7XPvBw2gM2OubNXW+a5aNB03z2FdIkt1lTVK/XL3LL+gEfnFJNN3WcVBDY
RrdVZZmgXPOI3pZRFmP7p9lJ4tLNizwhIkigmYyA7xlxNqt+mKiC9NQPTfGTZfkdrjihI0ie1Swd
cmDQrUo3OeWiesabQt9+48JsgEEyjQDBTLTlVhembFRhYSNEAsZDkwbXv7/JByffF/iAmn2bggMa
v5yz18FS1qcOS5FukLRvnN6IGm+NYiJFeeVfFZUGfBOVAGwEdQyx16ezomzGZqTWV3cRcaqn7Iju
lFdrZ7jsJQtkHQVb0ntCTez2qavGzFUr7v20fAhTlEBbYKqbkh6CjQjE5v7W/51JbPTRY2XKxiHv
fXJn5G5xrzgc+8jyR2B0AClmuZFp/s1jYfcX8A3RdAs5PXdUsMq9XSmJej+evlprkGBSAYm/6+yx
kZjAqU6IcFk78YbMOE5tXTc6P3oZfJ5ORlxlOcWBbyrACurvEnKyMwn6gbZx0dX52MHlV90RUOH9
3g7SgHjln/QW/IGtN3G0v05URlNQF8lYxa0WgT3sJsWsH1wlQ0PDoOH/Dhl4YBBigPaJNqQsjZ4q
I24yVWOnbeLKX+wQTfBdqLj/jZLgwSpJmmhVBU7UmgOtdjUGWWqJ2tjmdu5P/u80AvMRvBIlKmig
jeWeLxpR3PyGT8Uru94td/HuN44EgCKgRmEiEfrqnA3nSgu1qQc5HQuqJl9vvpXpy38jIWjCGZv0
WnVgaFnIx9eVAmdChSlWQlXyOtsixdtL4EcgCBRtYK0k7TCPSe8bDzoqNA0qNImrvr4P80lnZjeZ
20Kp2LKx+wN9CecXVxtpEk5LAfldemceott+yPbLkP1GmMEfxtBsS0Xnh+AgmXbZpaVhAq5A159i
LUru8Iao7E95Jpnm3mgP+4sH/o+UwN12j9zFjDw6AicntN06wZ6b2E29wtW/qPaBY9XLTcg2v58c
ULjHtAKcT2ylnW9/rnJQ7HaVm7lEc2Z39csjGhklbMKdhwsTCdQgAjRqLFURkdoyPBsK5GHLu1In
f+iSwfbGWNUir5uNVXPnUqWYK9fGUHetzEIiAQnd4et1mbj0Dii2TzDTpoTDIjJBNXZ5SFZmZq0f
Jsj6ZB1NfbUzU9/u2hGzyk1vFU6xkkFiS7lRuXZ2QRTDNIzGZc06P6fFPW0HR6XhPppjryszyTVv
TM9zdvq4Z4FzlSq0wjS223eLo7sxb3H0m134Rf1c3A7B6PdPtVu6lmxB8uXVgq5tASkR4Ckq0k3n
gjlWXRX3BaxOn44OIU5UPhTjl4wdin/fxg9KDB4bVlDp7GIYqaJqvmaF2vlV8WeZfh5ka1y3VAyy
TYxgyxBBNl9wg0MbHn1UQfaNCuFfeafmkTtYseShJFREJ85Y0jkhBOGt3upuO+cvA80OgyVD+9ti
PaYSAJSYALUF7Oz5sxTYsdtWI1hvbgHO2RSYrm3rV8NCn6aay1aMb/EAQ8ijYcc4vDixC4ahvM20
ymh9Y628NC/usOkKndEQ5QEzeR2y8v9WnGFzTujxw584c43ZRc3aLK1fVvEtCzH3ktFkR0bLy8fs
fqx7Sby+aepOCQq3SZc4U9Yefj401bE/dHfjHsDEgeZ3D4l0SmEzdX1KTdBWY9QiVKG4Tj0zx1uE
Z1PslmG9fKnw1qmvF+b0RR2r8m0d4/hpmMlyT8eol/mTlyx0rjQFeUgaVpZThZCtpdgs52uscVLb
Lfp/PT8PMljHAeg6Ltwi8xTpqquzqTf+qGEnr36sktSdZEMZl/E6XC7VgHrCohQbbus5x7CGtkWq
I0sZ5V+jyDfD3XWO3MhegQCGJDXk76jBxP4Lq12ydGJR43d+85Pvb6++8VUSADCTlrs2VD1oWRaa
fHil9WK0G33/yYRkdQNurA89imz6nfHAkboTn7lT47EffC1f/ChLk29eIrEMwP2iW+9CpwzaqiRN
iMCCdZM9+7G+klcSGYoMNkq/JHQu3wLnlVm6pkWidz75AVBwZ9r1B81JHkOPPST7HBti8hu+TaAK
wifzdfVT2DY5Ssumojbex15hcS5axcyKDFGGDmAfoIsO61CXx+TvJInZLmXsL++ZvscfKMSd82XZ
hnacxAo0GTqqMF63oqEvtJCyl6SSuMoQPREGzrcgZuhUFNPnBWXKSvWk81EntS1nAbd2Qann2IJZ
N3Om/OzMciydLrfZC1BHUlmf5OWLgmX5HCYCH8i6GPf0ZpPMXTPXfh09hfNxrCWe1kYG/ZyA4GqV
2PiaTQUI6I/ZC1/5lHqzk38l323XRrg93TSfSylCyyWLnBMVtIqJdhuzUUFUVV6iButtW7cj1Luu
WjavDjGoSm2geQPK4ZxFVpZVSRaDyKj8sKZbc5CpLv4vz3kDpzghIJgbmuRzVrfQjY1P1jvSOqrP
Mz6JW4/PKvo25OgiG1EIRQxsoGsWkKXsopje9pOW6FPBK3toz0VpoXL7vfIcP+lO7UaBDERt6wrR
CKzCPwXvETEGoeaqTgTlHX+smNMQxDxpI7Fil4KME52QEPhvyWokWCtE2uMchPlRhS0zC1eVlagu
yUBfnMix8FZ1z9aEUjgiNCtDd6gQLhlhh1FNlj2i3XiW8MZW8HZKTlDEBE+k9yWCihH77oz9uJ8C
ZafvZYZls0J+QkdEDDetDGGENSA+e07uV2yG9nIv9PJf2mOVOORb67RuvjP+uC5YXHDO+Z7fJUrX
6BEgaIYRpFebTDWKKSJTiyU+4DIdm1SfCtOMnSiz39Qok9C75ELQszRIMFwR84ILVdJEQ4YVXb7R
UNeu7EOslJL3ulRI5yQELpx1xU6jEHLVq62jm9k301j3mEP7rVAJFSx+c5Dg99zGiQNuTCFASxPG
6+VK7YaU3s25Do/YDH9df6NNfsdmBpMwOFUgKCg/Yy6Mrlzhcti7pr3trbsu6p0UJ7xOZ8N+4Obg
0/DGcE1DwHROaOz1qcV2Ds7pAJ5z2wd6MHavWGbgarsaA9DlY/msPl0nuvla7/oPc8JgDYEBE5aE
AEiB8c8bBMwwWcWxnkb3d4hYaLWBgqKGCOExVXWr5EuPEgXSL4wMT5ai+CHQeq6T2UxnYf7rbzoC
662dVqp1qyNo2Q0ulna4mhM9mp75yoU38W5yybk2pYlC1+k2Or+Q0zl/MCwi6Swth/SGxI3Kn6yS
bSfcfp2/CYiBer3oeT70CDLrBHtyzSFzWj6BSLRv12/u8iA8zMJYKkIfYKSKjTpqrjYxFuC0fhJ/
mVLVs1ZVohUuhejcNgl8FteYQFdamL+e7ozwS1v+QWK/MmU7hrfJgJOJhUgL6bbzFwnndqgLG3Vf
0vxRGwm2uX9NhpdClwTjl+/CTwN9oJs26thi89g8VgvrsJ7St+0MQ2T7bo1dJZEVjLZe5ZSKYGjV
vIiHguaNv0yVP5XacVxlY8+X9gcH0VWD8IEerFYXVE4zZP1a9CO6ANDZMS7TXQusOsfKVrfUDT+x
58K/zmmbN3dCkD/gidYe5zo2jBo3N6qf4upgqLuw+3ydxPaZkOlVgamGpWWCvs4QSoQYkav9Mg+a
UXXqNVDId5bfLNYgUQCXvgmuzzA1FKGwUUl/j5JPTjMDk2acavTMmDw83Gc7Pqem7mUVG/7Q517C
ORmBETKkqq0wMWs/K9MD1no6CeuDDIwxs/zOyvt9FQ8SXbopSCcnEwSpGjHpilH12q+M3HqIhjGs
HbQ/LZ8SJDH2pNI1yVVuEjTRjom5Z7jloo0gdZPGOVtwxuIztWpnmfzWqN1F+XKdOzbyaLhMOAxw
ftAxiM065xzYx8yOaIlQo0dLD0WrXeEDHuG7bvo6NjvJd6pICXIxP2ESlVQW10pQFp+xeQtgpAUA
J/MXdKgBXuTfN/bhdCgHIZ2FeuJFy2k0h7Mx9GANayyfkoU6AAUqHItlEouxHT6dEBJsbZTkA6ln
nKr1tAAbFl00KSUub9ktPMRPgOhwrj/cpuY4ISi8W1E11toUXHNofyJtnZDQkeLPbNOA6YD/hZS1
aAetpohm1SYwH5UBvALrUzl3+6VYf8cYQuUi4cKXKopVy9ia657o0FCtVvdBFFVs8bSynRvYktVK
d5aapX9ev70NpajpsFU4k63BkxXg6iZDHUxjopVP+p8GYMIzQDb3vYPtKnkiyYNsSPIZKUH/2rVt
LmsdIwztmLdM1Kn75g1+h1eqxr+3w2ekBCa0rXkaWY68hNbPOyNLfjRa56hqIxld2bo8Q8U2HxTv
4L6K6eEViXKSqDhR3Nzp2r5OHhoT65MLDcWm79ffaYMDgZWJjCoQEyDE4nLFKqlJjLoJklT0GfPj
4zw4iS3R7Rs0oF+xrYUAFd+iYtA5WUkc16OZ+1afHyuGOqSiBMlUSvJ9G3xg6GhJQvsdDDFU7bne
m9U1hNnsSrRbBaqqwOL/VLBaU9U1//qdbfj9eBUG5xVJPd6iyQ98omEjpKfXtGxzJKMxLmy6ut+4
lTvb6K1h1AVSsat4CNmuU928Rew3xvgKao8XZXolSzVtInXpo1vAGezqNurWPVoHvOtkNp1ArC3A
clkLSRfxFtd5wO6Cwap9w0zu5rI8ouddtuJi46VUytCgj5kSOIEiQxS9oqAcmNZ+Ojw2b2YU/tBW
Ct2Qv/zGWU7oCJaw4215awQ6arWr8txRMlvyKJtmiYGtkFPh+RSxcyycGj0jLeoSyeIYkWce+Tp3
5qtzwO5g35Hak03ubvABdqJhFp2q6CwgYvo8GlAKKSbooLVLf1hscNiov2S1JuEDbcPX1PB5KHDY
dzyTIE75ZE+WjlSHrx4TZCs7Exkqvj5KPwAQBEOCDCDWGrYbYymmpTiwIrKDbjky0BooEKD9XUMi
WFDs6tD0pTUiuFofwjs+DTHu2U+++roK5G7TBk9qGi/IGWiXsEzRYI2G1bG8gikGepWGPShhGeQY
lPHiuvvJVoR211lz6xV18717gefTxUBo7JMYjYEVRMB6AiqAU3WPtcwwbpkRVIx5ykqH4ynmWtBs
U6lYMYUjZQWWR6aPBmuab+EM6IYYtZFgaA1ZzWWLaU5JChJn0pkZowZzwkerOEDtFPCZKlnydPP2
Tk7Gfz9RwH0ShUyh6LZI53Bvhe1NrNUOlpRI9IeMDOeZEzIZytBMn3GBA4ZhY/V+nn4s9W8Y4BNH
Sczp0HGdI3gC6Chk8X5s8pfSrpwc4b5MU3Hf5CyoQ5oP8A9oSUIrvIXM8/lh6rHUYitZck/fJfd2
sO6XT7mjwVq1u9KVhQWX2W2BmiC7LWN1V4boVQvfAAURm3y02J9vrPv6z+h2CqrQUb34SJ7+pVQJ
VPkdnDxYny91Ytt5xqEuwnB22uWnHkqGzC5VvkBECAyYXWgMGYcMkGqztyJrr9hQhqZDv2GnkGt9
l22quRBjgZ4gU6rVRdGo0dyb1Oir1TIgKyZpA9CGTttltooCeExb//pF8m9eYxZBwKZ8LvsiBbPY
4V2To39Gl7kzlxV94ViCcE3or1LAsZlXfrMcPja9/kKA5bZ7vvxk8XTHbd/it36SycH2db7vpTZt
LM4Ujkb1tWJdmWQAuLJfuz/5itPQayYnq4Ce6CwBCdR9pDrxMXdl84kX+uT9yB+khSM3qPbgTvvM
I6sa8LK3pc+upo6S8OHScAp0BNOdJIWi59HCORTbYr3OBQbf/RA0h/wYBTJUvItkkUBMSBa1K8oI
WOiMno/Gwhr4r6l210ff2/yNrDdl8vo7fPlxg9z+nAg4tq0Vul6kuWepC98tGSPfdp3CZVXk/Dzv
nUonJBhZy7qeQvBli3CSYI42HRqvjNGoM/S7XmNeXvfuGL9Fa3yjAAttWZUAdf7AzAaAdeaFWwyy
loltcfz72O+dOCf/aa7oWqDsFAOQ8lZLH6NS5pFLOPOdo04IqL2BOQUdwmivn6ndAFnTTQ0ZbJ7s
FILiVPt2nPs0zbyKJYclDt01lwH6ykjw30/O0Yw9XTILwj1X34vqeSCyDmb+Hy8V48dLCNrDHM26
yRucIT30h8ZFaIQO8B27A16ja35ln3RJckP2MILK6OIG4IllmQH2HyMi4VO/Hkdp2Yd/5NqhBH1h
683A6NpAJVIvZDdL/AfFtuzsy3XJkh1FUBRLGJtZw+ASGC2QjarFQaOdby19cJ2MRB+9xzUnLNDF
imqpJm7MHPsdFtoBZwTLO+viqe6VI8OQod4r366TfF8ueeUCxXVTamwyaHZ+gT6WKQL0CmjOB8s3
vPUm9LrvfDgKdYE78tSirp8BBVUWtUvuVgyVcjbW9myuyPBWd6EesP6ZVRKrIiMh+FZkJrmqKVnm
5b1L9Xsj86NW5lrxb1y7R1FDTCWb155mAKWZ+LYpL/bs+xYLZPtdvlMkB/oHR+5vWX5vyTvhFD0a
Jq3EYgGYSbIz3RJtu9hQM7vAaHDazFEOMlMpkTNx6iuvzHhqShAs0MBHjkb5Mqge7f+4zo2bD4XQ
3TRRIdKR1zvXgWj1pnETdVAZ6o+y+BaGQURklWgZDUHPpsAoUlMbRtJcmwdzGW9D2Mg6UV7+21H4
3zh5oSFdyrFmkGVSv8TZY9Q8drlEdi/zHNzen1wXf7QTGm3b9HWerhnQLbHIBbKbRcADwTjUTYip
tf5o7yIX3ZZI6kVBYe6uH/AylShQF1Rv1FW6odcIJtDD9xPrpqE5lMJ5NR0CAHqoilw6jrUdmp0c
WNDDFhrvmy6HCTMf4z+QVPmFfI72Q3nGYCAWMxUBMJqfhn8N8SqcU3DcFKusk2E24VX13xj50inH
cZTYF85zF8rj41wiDtOgDstCAZfrlSUWx2nmLUZwJPwoYxax1mso41RWusrNPzmuD6qLvWTB+ot+
sn3TwTYMLA2wHzFf6aAVQHI8zgnXjifo33ZdmnTlcctcdl/Spd0PWYWWKhONulP2s1zQwyXhTYmQ
i9hMQDhjLOH+Wn47oZA4+Hwtder1e4wtzW68L4Iwcoqv16nKXpH/fiKOdazEqdK1IDr0N1OUPyyZ
rPS7rfhPOEVQKxHN+3myoYeHY32og+K5GH0D0yKO5hr+ss+roJNVE2WvJ2iZvurzemWIkrrkz5C+
DMNOt/28ezYG2fCZ7AIFjaLWil60BL5IH+7M6UhbyQNdtv2fizIV9AfVDA0olTrsi7+4HDMuf7Du
edys33T768ywHcmevJSgNgC3gxzqnCPeAx4H9k954YF8GV22qwJs2ZL0s14OoZyfTMwBo5W1T1eG
uNnc0WMZjHvzAehdmCBrZI4OT7ZdEWaxbJCQldCQ2jxCV93kZt2bB3une/GjzDGU3SAT1IbWGiNR
KNy2HhiWju4nx/qm+6YGfKV891WW95OwudjssEQ9YUuOBNxq/1Jo4sXGoZo/z9hrCJRJmX7iOcRr
lyioCqyByEfg6eaeCohbpxnmLwZrXXupb+JJd4FTfMxTrClTrNs4Xndozzpc504us9foC2rEqCxS
VTMSc+3wdSC6n+Z7oIo5NVB8/xshQXkoYRexvsQbYleum8+vTX1X58c5lfD/tr7HjA1gUtCzK7aM
R11S9pXFPfywd0brYQU4aEe/Xz/Ltnr6ICLwoxm1vT3UEbRH+zrSe+wbuP59rhEuH+Xj+4L3u64Y
ttXzIocMo0Xq5q8KhFwzbTP6BxmB96ZFLWu7hZY1NOIjK4CFiejjHpBPX6Njby8SDpDdmsBq5RrO
Vk6iHI7wvV4+KUSi1GW3JnJYXCghA5QyfKfkazzOPoo83qINn5AqdZhZ387r6Ay1zP2V3SL//cTY
h+iLacIWxt4ga5DSFog5xV2NtECbYfjI+Nftre/6/ePRBMulYUfdPFAFYzLpsxkd9X6XSRNEspfi
N31yJDtZh6mhMPTYKt/fFsfoiE42tjo2epW4fz0+529MNhz6D37p3yezhOIOyWqMNZn/S0BYQX3g
w0Bt7xg3lUs99Nl+wQZzV71RkQv2ZPtkJUe2hFrP2Gp6GEYWjkwXd17V+yTLXq9L9XZWVvs4oKA2
0B+VVWUNX7R9XTABCGCuoEbH5c18xGpDIIt08BWdSNre9g/x2QddQZ0MtGA0pohbwJPYZtM9Z8/9
PoP7ixSBUz5Ov2T+r0QkLEGxDEW7qgogC7xqVpyO3Sp54tRNECa3wyxJgEj0vSUolcQkRpkVEHoL
q+1hLn0jJc4ctjI7vW0nP+5QUC5ajc6jaOIRduzYn+nO9KsdMZzl0/Ba3hQHuD3H0FfvK4lO+wfX
54OuoF0Aa0mUzobzaD/8r3vgme8sbd3Yz93fyu2cMKigWzAKEKVxB98xX9QvXRIGdNZGxxxHf7RL
SVJYejJByeSjAbCihIBJ8uStVFSI9lCvLlH78lMzYqyyWeZn5DprIB93prKnNTEes7pODmOjTxLb
9A/h1N/3LMLI2ZjUS3tsJIOMTD7AnDGsqt2PvD0EQEOhO0vcFIm6Eecqh3yKiJFNSA4WxM9R+E9m
GZzbP8Q4H0cS1E2RRt1UL3CF1uUT0Sxn1m87Y7/SI+veAJs+A//TVvZqJKu7SkSSCOoGIC16NkU1
6jDGi6U+FW3t9NMXiS6VERFUDERxGVMLiXg0D+WjMwfvcMWRo34fj/lPZXGWQ43ZM0tCV0ZWUDdF
ZkWTRgZkPwfk1+L8hqF1bqGmJGaUaBsiaJvaWAdac40dZamjqM8N2lyL6h7jnhK9JiMkqBetT/u4
VeCTJbDt7dFaXnNA59iyhaSbZCxM7OkanzqzBDJlspiZXTW5V0eqS8pfWXjQ4JjXlkSstqPfE0Ki
BjO6tWgGvE9qam6m/NHbHkEgYGBpZNPs1/A4FUgAKZJb3NYeJ2QFXWY3oTIWxpxDe9QYocr82KNe
fjMDjaoIkHKVWAV+XRfxwQc5UVkNrVJWQKRCLIWNkcmRDW+d+nlkb8Pwcl3MNtQU8CAxXof9Yhw7
QHg3O4l61Tbxbn3V+qgaBpmZP14nsWUHzmgIT2YZEZ1QG+aaVwv4ACla/e/ZHb85gNHIkhZc6QlX
d0ZNeKk5raxkVmB1+oBPmze7Dg0vPnUIUsa5u36+frgNvj+lJqZzYb07o42nwivnoMVkTfWzUz8p
smlf2RWKGd2w6Mu6MC08U0B3CzJM8w2wqIAlkXjDjSwAkZ1JMCuJXY1aQpbcA0i3w7SfRv42R4W/
xP9e1aKzFqPzAA4DPI3YXWgg66PGJYHnM1SePWWv1IpTZ40GW2b7eWBxwRMnlPiJT8KdpI1YU6gt
ku631X11DA+9o4D/xjupetoQ3LMzCfIUmjpQgM0VehCNOsF8G6NUUuw+IbQqb4wdb2QrHsJ76lOJ
s7Vhts7oCjJmdIDWapDU8pTla23TYITzihGv68y+qSx0DIJoxIK6EAe7SqMmeTr0pTc1r1GINLTF
ZHp2k/d0ih29sCU2pi7PX0qrhqWbGwQWyy49hLsyUEJX/9552ZfIxbTqw+DUXnknzT/y67lgEENj
mHFB5zpWL5yTTclczqY5YV3SZ/0Ie3/X3JdB6EW72a0O6oF8av3uUD5GsVNIW8w2j3xCm9/6CXM2
JKdKHKFaY/due8uC1EMHcedMqUNHhHCaWyLbn3xN0ecukwt+rGvHFm67r2lHaQGuMR7Ya7bXbpK3
zG0YQBZ5PyzQC2QYpptsenJWQRBzxaz1YmLQY2yvJ1g80d8V8pSrjIoghAXtIgqsKSRsPgO1dG/6
qRd+Ktw0df9aU4UJpjdpsnxTOE6OJkggY+NUdB3LsBSLj7OhUIO+AD771d2SACn0/e90BoBhP5hW
sHR5Ow6kxMIGJM25pYt8lEjr/YjOAB6skvvk63Xx34o3TgmKXsk8T4RkFvraZmz6TPbr3rivMbGX
/X/MB0qeUAyfdMCsjzDlmVejt3IGCqOqtQ4zpH2WEgkggq1bw2Y0Mw3CZ+6MQPmaB/2NfiCO/g2Z
qF16Bxa9focSYRdDJ6DJV+g3JsBpbx4H46bWE2+0b0JEa/+NjqBUMEyadlqN9orcNl3sICfl4mHN
MmC8nv8bIf6QJ9orbpJsXJiF1v1+/N6ooKStrWNjxnKhSXCdFmfoS3VlAdrWwoQqdlOe00JBNI7C
Dl6QueP4mH9lzYtAVs/b5r0PMgJPZAQ15cnE3bVsz8aXif6KgVX9344iGBygbQLBJUE2Ygx64Lf0
ewMrStOjbA+T7CgCG4y20owLQb6nCfW7kSU4UrbHZr/99dNsej3Gx40JTKCERWGGFEwwoV48j0e1
xQYXBO1GdaOt367T2grFoIU+iAk2pMUmNToMsNUUGGR8wLxw6W2OHa+qV0ATyYqF721x17hOsCZl
2WrrRGBNuIrgTXO8ASZ7nHa80SA60j9eB6+8N/w1OiieJZHjd56+Rl0wKwXrgEExZzzwzO67++lZ
iZz2VwLsLBoYP3g5lvfp6fdo5fDS23IngzbfasQ5u27RyswTQB/YyI/PhW68qfcTXBT4RRHaBZVP
8fP6AGDw648su3RDKBVgBkgrCgsyqNzQuwUNLIqT+PO+eOsdXqFoHXhGfN1FFkSeLP6RcZgh6Bkt
VPuiS5HfUn/0Hj3WD7E3OmULytgGhPH0WLLNbDu8+2BpQ9Q4fbZOtgprl+QOMs8u1s6Me2rglnkP
wTwdZCpOekRB/0xDs6hYsYT77Y7tYQJCdOHWMOxuuqJnpgYujCUr/0h0kSHoIlXNtKbW8KR2uR60
xPCUdbkhVS4xEtLL/H+kXVdz3Diz/UWsYg6vJIeckUZZcnphOaxJgjmHX38PtN96RvCIfddbfrOq
2NNA46DR4bQARpM6z0ZvI3DY+/UR9Yt753EIQKqB90MWUO1/lFICGOVGFq9NAnColrusuJ56Pn2a
0Ih/YwMCxGbXflKLWh35tVdn7pg9VNr3GO6eRlSNU6oISFN1k553DcoYe2vP5sQ1ip8pRi1tH2y+
yVu6CGgS64vdrk4BS9c+a/mOnK1EKCH2j3WGVuqjpeImSj8WRREutnSDaTX/SQmxBGEylE6vGsRU
NZQ4TD/6nHjMX8rnnWOuLuBBGhUx1gneQe+vg2cEnPweBIqfhyC+V3b1Q37zZ2GzEwTpAiCwusds
kPz11Ey7BAFO+77ez3gH9pgLSIU3qTOqC1igN2U+zRnC38YcFNr1ZLEdCsJCCR1j8RRK1jPGPNn9
C3pOb5Dj8La3j/BWxLhToibLnIBbk9feu3L2vVCORXZMl59gBCfMnTJHAR7iWitnY0hxezdBnj7X
tTcoX/+bNoJ7ksh6bOsVIpB2m7tNtXrOGBQSWvz7II9/bsu6fHoRr+MhEvW3qSq4L/4H4ap8KDGJ
viHIES47+L++L5a2geXbjtWa7wxcrSHswWrI53FTPg1Hst9B6CRGuN/7pskGs0L1TdahydP0qiUY
4yO6MkMnuzZzKsxy2QhO4oTTbEz5iMcsXDhJVd1OrYLReO4baooxsTdiUVszNmOHODHc4uFoTD/k
fiZsmRIgnFknl1S9aLE5Tf6xKwa3ZxS11+WL7rRQfCHP3pJr1vcYJ4ZwFGsPtfTQ9vCvnW8mIhzb
ZkzJEU4lKkF0O0dVARpw77v1ebEbrwT3rkK1tr/jZZ0UEs6mtWhm2vJX3uRNu+Kx2PWrn/EmXPAW
gknbYW5HpD8oWxMu8bpXWKFkeBwN0bhXo9KTW5SZz3G4vYKUGOEal1Zz0Qtem7xM6pWca4m7aNO+
MJSHbTnbNqfJwjOgTosyihpYxGzf1P03jRqLTH1fQIIhllXWLygKWtSHKUpdJhGIub1Qmshcg9Hy
TT47OJXM+L6U35b0vqioINZFJXQV5DWYwCAjNP/22CzzqKXIF+Jgas9OdhPbf+LunH1fsKmkmnoJ
Q/dQ3hw5jd8gVL1HHx5VVHA5ungmRrCpbOyLoeWm2/v/TGaagslH3B+BuG2zuvyoPckSI5n5mJuV
xMGy2y27+cCCLARZiHxvhNORt0Ug7ud8pjpLL7t1Z1IFa2uaMR9ZFfG3vBKMT9lDuy8Oya3m8Zb8
GJN5qG6Mi9Z3JlC4eRhbpM4eNQg0dLecv/fDVyNuCXfqMsqdSRFcx15r8knr/reYCSpr+s5zEPiW
wgqkZ8PH6tv27nF7/u36PpPHz8PZNVGlY2cOPZZxte/0+j5fH/Pup1NdtyM1lZE4WSLFVY1XpJqo
MEk9GjEiZjqMSUcVNPBN39JGuIyQt4vBYQNnZPB6vz3whGF6MwTTsQ+pV//Fe+9s4QSgcMzYGOMS
qfEGhHEZBogmUM3UJS+yyPFd1NIJoGGkcc6SBt9fn8pjjcm92eDrvW/6BkYF2+BmdCW/Z/62ZVx+
V5xpKGDIOk2dwYYSxe7+wlszA+nW2E3BukORBvmKueit6piuA6IrTBkUGyX7DuN189kq/DUBMV5s
omlXtcKoNAIWF6mr2vWLPRv7aK2oE3d5I0+SBZspjcYxZpX3FHypil32dfU7tDxJO9Dggmvwe124
fEhVfkUx2rxz1E+CBQsau8K0MLOT50nrg+mlOwtDWHccwmRXvY4eqeDrZQA7yROsqMS8A0syrczP
8nBlD4oZKPUXwmYuW+pJhmgzOhsSFqE8xf5SHxINcUbn1vjCw2BTgHhfsHyk2DYJrcTgpr3OvZMP
SBWu9bO0HJcsYBFRNUsoJYYwMWFTMvUEGyXnSDLt7YUsPqQkCHdLZSW6XsxYtvZT7+fPOoyh8tJw
uRv85JHz9VAZVmrVhGsmT225zQa+T+V1OiGLcWWXh21bIM6VGKJcFn1A8BAnelR/VDNyCsYDG1Kv
mP7alqPy3/o76P+yOY3renaFKW0W5YmCvEy1a4+rX+ydPTugLB0ZBTTlT57ur6jCn68iF8NEERPe
c/+AItClTrMmwAhnQUSVGX4F462T13lQm1cZcuRcqv5takIq+kdtoQAfWaxYVaFhC5Poakj2lZO4
UUzFmalNFDCDScvaYSAZ3ANwYhnr6st654+gVeiyfLe9jwr/1tY+CthhFGXcWRkcrBnFZkPYPHbo
ZnQzb8KI+oBz2Zae49c30jF/oUCEOH9ipLPOsm5VurZAhld1MQriUGMkFaEeP8Mb6omBTmbptSln
CApyhxVwf+U8mkec7718rX2mGjSIfRODnnFZzVOS8OAPO4zddSP/1Ay/kHN3WynCBsVAp52DMSdD
pM9P2Q+j+KGowdKqhIxLtFFgMft1vsX4JpPlErObkTTDWMx96cfXw1+Z7iJ39cQfNLVXh9wlSf5a
qbcgpR3/+xmwxIZijBiWjoiDfONEkmsq9+n4c3sFKcsTYEOWzL6RDAvhs2o3agebomChDEFAiRXT
qFut0WEIveVWCWo/ev1FldKdGTVEzoN/asvABazQ5HQa1gmiluI6MdAe57hZdvyaWRTyXep9emMR
AlJ0sQJfcALWFhjjg+HNHOjHffkU+eZxvOIklfreOqy7fBf7VLyTMIrf+q7saDK7Fs5AXd8M2W6V
r/os/E82IXZXzWqhoqeK+xv9oz1e43htf59SQfA2EmawJmE2f4l1hg+GF7Aq9om+M7K0JVR55xHx
6/CKxYDGnGdrYkKF/Ph3G1DmyXfVwfDSIPfM3bZi71zCnBEYRG/Wb1ObO9kY9IShKa4PWOXyl9K8
T5mfu+UHXoMExnCq9/4dBU8i+QE/Awm5ig2jdGQ8H67AeTiEysfIX0POYMOQ+Q3I6srL3s5JngBK
EaYpYKg5bF/GNGLcld/Gfe/qd2gFCupQ+rEST+rLxQMgR/1nSQWASiyl61Ue3WnHYp80q9+2kj9P
n4y0uZeMyWcqeJDz7KkxZF8bh6DOtZ0kYfJ4NLmaXl8vs34YZztwFPhgIN/X+pkKdV8GntNP5H8/
2wJU3XfLjHwKKmbCvJM8syrdRr1t6xsj0YmzQ+63gHKzMwxyxRNe5hfMf9mlXxbo+QVz5FHkmaDv
5CNh0pcB/KScgHWlmejM4VVH6oJJAuiC9DvMPVfw9Oe9pSgA+Ky5GGr2TXveFnwZJP6Rq4vRYtme
bQeVtLmvDIuXYLZSXv8cik//TYgQxDO7qOmGEn6XKUn+spheXX6TrJKABUoVAe/mIo3nVoYqLH2Z
ESnJwKumvWxrsm2DGAzy1gYNOVaSvkNBRplXLmOGa+jMs7uHcr1PSqqDhlJIwBwDE7aMcgWA19Uz
b/trRn46vW2N+Ed+v85PBsB/xNmpAsrE0jRp6BnTPEyGdXUyoXvZ4T9JEKCF5VPbLbwYbLFuK/OY
dLNfIWwsfUjN0m31fz3Oi3M8/0IyMJ2/VWhalnQcYpQzrEl5W2ZJ0GgS5PxXiNBlASLaxFCzSIHf
KId2mKG0N/PWULuK0YVaepQ/QhmegA9GWmNwVIwonTbDGarvlyz1KtV0G/ubCWj+TzYhMmXWoCcv
Wp7sG+0CPcr3rPq6LYCw7Ne8xpnRYTR6XKFTsfBj+34tZ7eYO1DEPm0LISz7FeLPhEhMrc0RYQO/
VFu3WWdXHamaO8IT0V//fiZDLbAxYwTbTj/Ux3jPCyu/O18Gn3N8/T+8AmrdBERQ29peFLT9wPFB
3M0D2+KrSyx9MF0nbAI+nmD+s+fRr+P7mhc6U1FJ106VDDhb0jKjZ3DH2hTkIQ/be/VOnuckRQCJ
VEsaVVYghZdMmobL19J6RBvJ4IKn4gouPi77/bZQykAEpEiUqJ8LBZunji9GpoP0St1tSyCg7zUW
crZ2BubTJnoPl8VZPqaTjJbfo13daWPnzUqoU3Np30nRnRZRAAmJDRgJEqPqrTyiKhJJbIxuljwt
lH90vu3GmPsXB9phW0ViEUWGTK3r1sGSAbemJPtNh7BbbBCryH/2xhWlCu6D41RRLNu4dCNMIIrY
w2Qhb9W5RjK7XYYh3tbXmmQLJk7aKzHo2c7No6QyZ0C9Gsr7/GF4mlCoWBOlO9TSCc5EH0n6iPx/
4UfLnZrespSwb0oHAS0sZ1zVifuUVjt6dWfts/55nWRCyjsBvV9WJ+Z0LAkPP7vG1cRJqZcw/Vr+
6BDZTl/sZxQAZwfZH55iv9vXL+QridJQQA0ZxCi5UsB5QZEnGNs7t8NdEqbe4C+g7dW8Plz2CvFU
eicscdJXgA0r+qcUhifd42vOC4t6qNDaObGr++Ouvy0OLcLByUOMrCERJqM05ohzZpexoRf9EsOV
7ubS7c1HVuaepv1JRczJhRKnV/UmAxm3gaRnqj4gXOrp+r6huqipq1PM6IyOMpZOhRPGW7F4Cnxu
XnfuNbX/l6W5VGb/EpnvuWcoJnimRMqzqsCbjqUuZ6FFWGdfPGgBXlt39T49rJ7sM2TmlA+8mLv4
WN5Q5QzEiReL1vUo7XqzhL02xuyZNdpYmorAY+Ll+tuo97pbp7LLgJb54PGKQEyjdjGHZPBnBMro
PlDCIMX8jzLZs6ogNeM380Nila4xHeAmEVZPKsV/xZnZs0RpYknHVT0GGvr2qrCQXMyt4WQ9Xnxn
UjM1tl/jupjl6eWmn7MWflanzJ7DnpfsiO5IF0Qw/vbtSa2egCWVOWuSU2D1hnHFnLgYJB1Wj6o6
Rg1epwQJuKEvRTTIGLPn22p1Y1YgYkiXx6VviJcD8UzRBA8kKqqFFYhs+rYUh6ilC+t4PE4rElbR
Yj6pYxsTAgm9xJRO74Buvo7hYdlIIs3yQ4cjPJLRP34Tb3ggYlJHnmaWWbzF2lG9GslHxWVB/Q00
iH8PLWI6HXAkVlJM7cDZjsYa5FhIh0Qh52TIQvu5QuTJa/z8FrMsrtmL80yTQVALKjgllmO3ljaB
tcO2n6p074BrbKF63y67DIaKUWS6bhuW2Ko6cfKmosDTTHnipF/FLr4yYre6UYHI1i47Kj9567p0
sCZXobLwFzH4TLYQJoqmtdQWRcG4HLV2pbw8gob0ZftUX3bEz2QIizhpKC2seTS1ad2lBQm5FTQe
uwMJf5Ade9nLb5sA9eZE7vEiap1JFf09DAdFsTmvMB0Ht2gLt5SfdfXDMv38j+pxGzpD48xUI3W0
cMVEqJz0+aZFR/ku/+CAURv/+chr2Kg6GmrbBFcvYrMtWRHSg6B9D+xo3LUoGiL04lv/2zE/W0AB
jSdjHFUEDHixYX/kjOHRYX3EBQCW+tinSvI44m4JExB5tO2W1QvOQDZi6vyc70152ZkoDgLL+67W
pGc0EKbEPXrxcJ8pKMDzoM3g4Jfxyl7s2s1luAbNh7XVCSkX32snKZZQgZwYg9PkPKHKDvbVEBah
ElpXPFVHbNdFVD6TI7wL20auo9p5hUgtKHZFmE2e9dLB96+CaT9+jhNvWyKxfJYAHaU8m7ECclpf
am5kMD+wnap82xZBnGGR4z/tDKs1Vh5QGnOvN68iO3dX9QYc64QulCABLPSpWbWyQwjOrpqfi1EE
6RB9HpVlH6G7Y1snyh4EuBgaM00n3lj/dzssb1F55crYb4shEMISECIvUO2kdTra6mvHz0oLseWS
EHHxUj6zOAEgsi6vZUNX4VtPH1kaDhkKUJdvele7pmT6/00dAR+6Vo0W1YYlMOfQrZ8q+fv29ylj
FrAALSKmncgI8tb156FVXG3aLfLLf5IhUj2xJmZxKyM0kMgqxkpKcXOzxLrsx6VMTW+7rI7hYMSj
imm0YvkIeLisrOKsUun8kqAzyWTuIBOH8xJZqQOym19CBEsu+5EhjAdkG7w14INF4ocyqELHU5Cm
07zmLvW7b5T3efn4gLxB0RwM2v1tyDOoFap2Qf9nAa/derZiXOzJELbdy5LeMSTAzeyPqBaMk0jB
9pi6yHlpK2CDyb4MGJimI9kglV6rB10SpoqD8CVVh0wcLZGuq2yjNJ5mgESig3KDocoNc9uk6uvK
Po3yp22zJLDPFnDcWY12RYMZfOsZvfmK5c6F4xdpeWtY1fO2qMtm+cvTFUctJIoRRbaKKIetHAzH
BlPqIZZ7Aiou94GccMnm0HjmkFl6taAzHb6EHPLHwoxRe5xrAFSJPvUUv2yNJ4WEI4CMx8QUG2s3
MLS0fUj7O0O5aUbZs/rHQv5eFNTtQa2gAOtZrTaqNoNuRpYBHsyts4P5B9zlONcnpQRct+YRztaA
dh3s/4B5XAyjOrft4DVIveHuicMV6tiRy0TDuqnh4i27zjOe+LNguGE+fLH+avbi+wYlrNouuRpv
oluS+ohaRwHvW1Uy5UZGtBmTwHvMUEdVQxWC/mh+aFK3+zSihBXgiY6abcUJsWJ/qlNMmPWzdLiV
o68MNWJSdY3CcWJ1LxcPnjZQHLtQTnLXWExH+QpisstOcZuwlF3tmAcyu17ul8C6wqPE3hWIH1Ek
/u/cCr+sR5zEYHUOY6r1urXOpxidBeCGCBLscOZGd5zxY9kbn/MvVN8iB+ENixK7V8GHX4xdCsSU
NISDl2nX9LVvg6DY1JKDWjO/6lOi8J/aTAFn9Dyu02jBvSA1z3p6z6R7KSXcEuIecPhPOIMyBEbb
QeJPlCT17eJYjHftsq+XQ9lQz5TLEegzoxGQRdEKI3Fa7Buf91re8xE40Wdrhyrknd2Dc5y6yKnV
E1AmH6JlsnLcBXN0Zy+xF5u7hqya5Fvwu1X8clHE2H1eO2m5ymjP7BSMap7sp2kqHrePNCFCjNyj
Ni216xElzuV6O4OKLpk/bwu4fD//0uG3QL0zqFGu4jpbeuZq9a01BrLijzPVq/YObJwECY5AlcXt
JI8mD2QowfzceKCfe0k+qsCPI78+nc/aoQXZsE8lAi6bwkmw9tbKQeKpaH0uI2vqHMd28gxmYQrD
x+1lvJxUP7mrYmxel8oCjUcgu9YfZA8pFn/dS4/6D+fGQJWK7JY3ukw89SjTEE4vBnSVU8twWWdZ
vjda3Y9yqsyLEiGcWruxG8XA1FQ/6WuUX/X3ZdI/by8cJUI4qGXV15ODbgHfcBq0INexm4KodlsG
uTmCjz1V8YzxznjfgXNHdVXsDwssUCXtUPS+00AI7aaJSyUvKc0EJyCaI5mVNSCPDVfz+mi1L9ta
Xb6Tftm1GI5v6kFxSoY7KdNZ2EtRyPBYmBxnV8yGZ3Va6vZtRSVk+SndgDwxOq9Ncok2a8CFGioB
ClSC+C/tBkPvQFLPwvTbtobvxK5PKgqYUTfdNKJyBPv2aQHri7I3bkH0C3p8/g5EDyMfGNvf9I2b
k9OlCFwU+zBkuxgViSGJo8nZnRVbO5CM7bPC9sDeTJnn7whl2Ca0lFUVr05T9NsMuStlp0eYPDnw
tsUmRF0l+Lv/ku84vxZqWSzf317Z323zrUQhnOdEuVNHNngey/LTYuyy9XH7+7+v3tvvCxsXMfAP
9emU+zliA92ILPCz3dysDXEEKDUEaB90ZYr7qYafPVn+XNfhrFGTcC8wur9Vhf+GMyfJNOSEFW0O
pxp1DylKpdq9EfL55lS/G6WMgOdOqlbWMlWF78jzUykpu4YV1IH6/UX5Vhm+b2fKzFono/9sgA+7
S+7ZPbc17THd2QdOpqR46p22uOVu2i+FOz2ohFFQCgpQH4P9p46cuAQRxPXU3Bg6AU7U9wWUj8eo
mdICo8RmJu0mffa7Ltw26wv1KG/XT8D0dSkwScDsCzRGlqkr/+SJiyrMv0m3fYEk+YwZQa9Ebk/O
QTpS67cNE5ZYP97aS5PkqZJiKtIPvavcodmr+r+nnjjX0JIFZMCrGdTELTapcKV9dNOC/TPxv8dH
TOZEu3G+k3wq20SpJWBFERdqg1oS5OXj1p20p1Kv3I5qnb0oxFQdDGCHTrJIQqKxqZl1hN79gg+A
X3ova67smTrCF2HvTIpggXlvs6wCdZPfZLObOA+VerSTb436QpghX5K3tzA2yXRsRVYVywLZ7Ntj
HE2ajbreAjRyHqdWZr7zqN0MPs9UR95CHNsLGda30gQEjJrYyc0OWhUfeLdgiqnOyBsXN6aPZFOY
7HPQ/Cd/ZBVnKvINPUeq0c4x6QSv7bR7jFIvVv6SGFF6deFR+lYxEQ2zBC3VFfqptafe5/NbpN3w
ebr/3zQlL6beCNS2CQC4mqnZ6gPu+dYf8QjuQvtgPvHhmIvrHP49NwGUw6gb3VQcxcS/twso6Ws0
6YOE66R+aJK93hzker9thxcB90yEcHLVqJbSuoIZRrl0W67Zg91MxB5dPLdnIgRLtyy1zuTewnyY
yNmlK1gzmLxLkAnf1uTiwT0TI5h4HE1SrWFOmc+0n6p6XVvPGXgVbGraDaWNYNRpUYMjaYZbVC+3
9XitAfBUiVixC/VbbzdesGonY45jNWj65qxefJ5JxFwM0ULVOieLoCicL8TD34oTjDpfR8WMWtjZ
GKSPmAMcrrcDZr8DYX2qp/wyEp1tk4CvUi6VTdvhwHY7cBEwN83v5/0au3xOloE6Ftl15gfHByf7
tnlQ+yZc+85QKZnRwAqz/JDnN30Zzvm3bRHUtomZ/KmQx3osmgKZ2/K5AJlw76YHJ1RdhpZbKlJM
nFxLAIdsKKdYYYD0KPkhq16WEo3LxIKJ2fvEitLeQcU/so+YKGg3fmTvMWGF2BZyzQR0iMHHmM/o
PfLXO27qxZfoefZkZLwRztpT9EQXYs9vLN0SQKJmdaXO4NTBDk27GnuEsZCflcfXk+XHT5hqgJ2i
HocEMlkCZCTrGNURQ6bd1ke31iw3Qvtbfl0Vh237oyxCQA2Mq6pRnTKg6ck+yMXXyvzX4ey3iyfA
hGEZWjp1eEaN9oupfdSc23Z62FaBf+I3r+iEDpaADt2q9XKR4TrKG+NWbSOvljGdpAESFfILavx2
2+IuRDTfqiSgQmMtZprJZfHaN5whw1Pfjfv2eg2RWfqJmvSd+SjfxiT/P2X1YqZf0od6nlJY/XBl
hnAjEEvXD/nPcSf7bej8ILQkDENMFqulkuhojCx8KXGbBBWE4Ha+Mo/q3fwQH+SAE7xTJ40SKfgV
Tmnahmzy6ETcDO6kRtdRIRMPncsIZZq2imlBuiHG7jOZjX2sq7kfsyt9OBj5PrOft5fuQhE8N5Bf
MsTgvWL1pcxm3MTOk31leoqLqWzPKGTYFV65H1F9iVYRUOzJPqLfkms/Zoj0/Os6xbc/QQD6IV16
ZZWhZlbUQZYvAebbuJbT7cs89rfVfccuT+oK25YWBsrsCngC8QKigDpId5LHPuru63CkkHogkOIE
8JdYX+usG+HnXPGyVj63rb/Kbzl/CTgqvG3lLpvkSTf+97PnCIaF2uBGwDr2MPjqpWg/bn//Msyf
vi/APGrREOt0gCXtpO9q2deB+EX2kkiEy06YvVht76SaU9QdYL6v7nTwByx25tomVfBGSRHAXk8T
x9QaRCoSO3IjFaM/m++a/u8rZ97atoD30YrR10nLq4sxpbzEaJy/6ZgpQ6O2XoB5JA7MnvEbOLOu
m6nzVgxo3t78dzyLX7svhvLzFTNx5wQhkBvDjR5e6fIC+352173t625zmH6UnGljWyphcmIofzDt
aNYtVAtU6/jUyGnQNuyvKAN70qgE26LeeSScFBSgoS/yWtIZFFyu+BTheR+/ura1V3rUu5dSS4AF
zTDk1I4cwELZ33f6uq9TPVDLZOeoFvHUuuxwnLQSQCGR7BylLOjAYI0Zu+D1OmTD4MZR+33KrYck
pUqKL+RD3li8SA1fRrKiJfJYYhnVG2Vwu5982CKoFT3ti3yPJp0E07Va1Jb8P4Z4XzzTNgYi2qiN
A7e6cKYTa5FXKQMC6qERoOri7u/Yp+RJL81B3y/fskCner4pmcIJV7XGqLVogH9f1G4FXiLZcDsz
/BPjPNNMOOCdXsqTpMM4J0/2VER01716qDBSe9lT3vy2QhjN+fYaaSJ5LmMb8NutN3aRuUwb3cn5
I/j9pRAGL76VYqlOO6w2Op3K/qq3LW9Ob9KB6tu6CItnQoQjLQ+KjMHgoACpjV0rfTLKr8S28IP6
mzt/JkA4yGNqmePQweDG10mpKbym8e+nPufliTzMqt+WSG2OcJyHrM80c0U7TmPZbivn4HCMkZa2
iSuYG+2WXvxnnLkS1WhMRj8vqZ+pcMeMyM8cZPsKMyy6PuhBUBWrw7/ufgZunC0lx8wzkX1r1lHK
EL/gcwS0Y1wR36dWTsCGtmqawtJRYjHE6MmdukPFUCJlUE3WlMkJcFCgZ6RQ0M3kV1UcMEU+TjM1
gf6yV3m2VCIYmJFeLBoiF1W24H1fWM/NkNzLmIewVvp3CV2607wiO4ag2jSnB6tqwykyiIuFWE+R
FAQSWNdi4gimsyed289R42pN/DLZ/37O9xvDEMlBqrHX0yzqUYzZNa60PmnRsU9Bjd0T8SC+ahs2
/7rqZwYoTbKZZTWKPnW4at1NGq5XwyG5oggSqHUTIMOQMmlqNIzsLaIYifpDbM/hODq7/4QTr9Um
Z8oksiQNZoz7oqxvLMlL7NtsIhymi57FyQpfA6FnIgZttZERgwFUzPHK+Lrvb0cHpBLTi5N+2Nbm
chbkTJYADsgpgn7LgjrslU9uvjb9LjDdCCQWKGoOqJFxlCkIWOFYdqaqHfhPeYeKsbcPYNE/sisq
hsB/9ZbFCVhhG1WJ2YJwHWLpVkqfDee+HO/yhFg8ApFe88Vn+5R1KUqXJJwfp/rUdQ8TVXdKaCEy
foAdaB3qdsXbA3Oqd125XDMtNzwtNSNXmoef26ZAHB+R/GPuplUduTaamrgJhmtF2RcpetwWQpj2
a9DkbMmMXANplAOA1ZWHNL5a8kOV3ppx2KOpeFsSsTmvLMdnkuJRHqJplFPUfGFcWGL5tUNFoC+U
mr8BUFXwGcpotg2NM+xGX2x0A7AgAk9QtuO0mesDHwXYe+q+9JKQz6FF7tzbVvHyjuFNoyuKpqji
BIDKjJSibEFbprQMFQl3WpPCLyJiSJdfb/ZJCrfSs4VUongcVNRQonxu2g23fLQpHxJTP7Yh1Wh4
2eBPogR0iOAHJdEABEfjsFuNnh3tVWc/wBa3F+715PyODydBAj7Mdisn7QD3led+OXeDVLjDy3jt
gGD6O+dx6HzFq3zOgzt9jBZ/W/xlEDxJF7yMhA3GqkZdidBFvNf2/4yKpUIXl8/aLzFiTgkjRPJI
i5HWVOXPa/RtnNtwlg/JUrt6/u+54PhJOMkSHh35VA3WnOCKt6Vjknx2+mM5HrZX7UId51sZ6ltD
bLthVlDGkfvmC2Y1XKXX6a5PgzSUv8c/EOYPqpU8YZdB5KSW4FIwLOC68hb2XLmV6y8xWG+2laIE
CAiiRN1gI+KCd1T9XFatK9Uv2wIoI+AYcnZ6K6e2aiYDI1b1Q68+mVaN8ucJVaOJG+dEVJ2SJSDF
rKDfq48Rky1mDHwzPMnYSdlf+Vy5bZcTZ4iSxf9+ptfQm0bdtTAGNfmkMCs059pl5fdUzz1mNoSw
d94FJzsQ8MIxsrHMR1RbG3c8ghUderAi8zR3+v8Y8UrZhAgPWWM0sg0fqcjyT/3UuxHeHdtWQYgQ
k0ims+i4UBDV7Mf0E/rz3ESnplcRWC5mjhzD6Zpct1C9mzEPhf+rKrvt8DjFn7dVoe4nsccw1ftc
T3pYAi/RXH2EizAFmM8eTh4obsjLJQgnmBObDNH5N7f5ggpKzkjVuKaXg5PBcqXOxc0L8vToOrbR
8xXMRHEjKZhv6Jm5V8gztYjW/h2l0oJsx5CBjq+iwLlxFoT8kp11qPbEylJbKGCHY8/FOi45v/mb
D8PVGhi4KZkPApHUk24q1TWD7C739EdCLgfyjdvZFnCkb3K7TniwsQ/Ac4YY57zXHvm4YRQgHqjJ
He+8gH6dbVtAkqpW66qpEQmfg3hvXbM7ySuvjYe/K9tAikIFGQivTexP1KzJrCYT4ZhK/mRMzVGZ
ntOFyvxRB1zAkKaaJjtzWkSzog+l6ScjYRuEEmLRej0lJqs1fN/KJt9MxqupNLxuIVMHPCS6YQpi
u6HNrDVbirb0lTy7rpTqULXDzjEVV1fsQ9WgcXlhIThOw1lSw20zfKXT25It+hsYYqS0EnCYEwMV
4F5xnoyD5vagocP0Jj+OvcKrPuWuijS4GlR+fCeFPbh0qJwG5fiIBZ/OMBbW5OCHaHcKfkD92lAa
h+mNejf5yXUWUDhHWI8joE2xpBilasPlx/l3q+WJsZ7we6hTJ3YfSoay1LkKJG1BSseHNaGLlNMJ
ogwdfH6OLxOgQhmsgCkxCIRbUFvyA/Fk5Q+q9tNmz9sGQ3kJYpKkz1oUZM5oWBk8Pi6HzyTpr1PP
CvN9HVLRrsvgbDpII9gmEqqCazoVVtUsJsBZ6a76+D6rXiYwt9apRTwyL6cnIeIfQYIxjFapSUmu
Q9Cd890J2N340XrsPmtfRnC0q5g/VYOzp/6z5/tJqnD35MvYDloEStC5YX7fxQeloyJ51AoKJjGt
lewsbYQEXmnfJJNyYBhLrGAEbunYlLlzrPgdS07qCJeMjLkNDuJRPFIAGkQ/CdCKXu9QKuRVT5Kv
EzO6+de2pAnuqjG1cjVlfPHs+NqePyMedjUlq6tHiWfrdrBt99Q6CnfNDF7aeZ4Q00mszK2aYzIz
dzF+WFSR5OUj/GsNxTx5OvaoIGtQizRWYAicd4NyzKWnbV3ewdqTEOEhm+XJgDgYL5Hw9SsJvQje
gNi49z3KApBN77I7tfIp745YQJGBzswUI1ZH4DtIj9pDb/W5J0+rcZgaTNuyM9t52VbynfDHSUkB
Oxa5T7rKwu2d5W5x2wa9b19lV+bn5b44ssD2rZv5g+qqe05iLO+p24XaRwFQFH1Ik8HGy2AeQyf/
pOnPEyPeN5QI/vczd1nSZbVrbB7fqT6r1m6dv8waYSnUpvG/n4lY1kYCI2ePBPx8PbBx3/SK2y1H
xY4IP+Sdq/K0WwJ21NYEfsICT3j++ASF6tNkeOPilS7vyJn2tYTJwBReUQsoIojElkjlU1j4cC0L
740kiILiJsMNDXfHRZHVk0plYN+5P0+KCkCiKfZSaRM88b9fcp0X7xBr9KvDGP4JnTaPJv0SJs4d
snO7Z32DMyANjotBK64SH7aP2TuPtpMIAUs6yWiriL9M+SIWaJcFzzpzk48lWld5oZpzj7IeNN5v
iyW2zuBX0ZlhVo6ctZEKL2Spb9v+lq13lv1hWwS1U+IUolpVJrCPO7wU/2/vrb/mLUh8JhALqbcM
cdIMAS/Spp0UuZMQ6ulf8iS0meo1euKZ4NrdVuv/SLuy5bhxIPlFjCBBgscrz26pdUu+Xhi2xuZ9
3/z6TWh23RyI09iRw4+OUHURhUShUJUp+nIcavRt2xuEtfQug3lFosW3KCjdZZHyusgMhxxGUVlF
VWE/S5hSHEs9GE0vtn5e9kV0kPEzbxG61vIWYznoa6k+sfDLnyb0Cn0qTox9uQ/qn/HoXbYpcowD
jTZeZL1gqJsWsp1i9r1vTn0ohAkGAxeyG8rBBNU0lSoDwd3zrvchguWUfv4UHvXnzp3QMMfeXVpb
/4yCyLWopC5Khnltbn2OrZrigHb1m+HX7OI528Ypqtn5dfqpOi0uddKr6Yf+ePnDCvI5nQOSodOT
lZrIVJvs2GbPc/oljEsbynOOlviXTYlOG52DD9DLz8o6osssPo6u7GVeotnasfVGZASynQcfG685
A7HOJyNzPzYyaDkhnRp66N4DUVJITlZqCarTAhjRORiJYyWpS7C6u1b8omefFvOXpASWJnoJEZlh
m2QDv406RPFcIYE0F9ke+tfGjEGgMRxTXfQwxz7MhX2gczgC7owS6qGYeB5RuCr98Kglt62XPbMr
dO10n+NSZJGt/SWLXCYyWlreo0cJG/yYHNqn2M2c7Eh86sjgHBU90okQTOfgRJpaZUiYKtMyutYd
k59N3dhNQydv7dlZPcYVq3y9HP4CCNM5bGnQ2mHIUo3pCmreFVJ/NHUwaZS4A/yRHf5tLlqTGKyw
yD66KbeT8Wtixra48ZaF9IX14ge9ZGmYUDkAIDfe5MkeUGuyuyDykkANpKDw5d4uhJUdAVjx019p
t475MMK1+DS6km19ZowrbBoAE/JOhfnaxcVcry+68+5TNZxxhCd0VXOlqmnJilZG9tDXuT93C0hD
JX8m2qEuFV+OhiOpyDEkmSVYTlGs8tNhZTaoXRwjVlmpfEWoJlexqz+PmEcrvf5nLpSpEqVg/GhY
ksyrAXFYtvsZTqMe6dHHwUch0g8fRW07okDioKYo47FqJsxjSxP4G2l0k0FG5c92BIctpO2TKs7w
EmrFj0P4OshuHh4um9i/94JNgOiyLpsy3xpLmr6Y8PaNRnQU6NgqNc7c26WPDswjbfHsj/zBbyFJ
kTtj5eROLeSP3EXQzS9g/785HZa6bSSj6/GA5ONZNDlAiSOIjoMLRkzo7ooGPXfRbGONO1qjRkn7
2YhxoZoq12rWINL7m9xaP3Lb3pjhTtaQoFctHCiOPOrHuWVLbWavy+hcXr3dGNxY4Q5WbYprkxbI
E5SK2lqrXZt58+myif30bmODi/NFyjAspqPWydrTMq+4Cf3ZmUqHUV1DYceNX6IfjbcKXvdEy8SF
flvPjWwQlBIqM9bsJYXspR5VJ2oqAv9EhrgTNVPM0qgpLthoQDeIZ6qPQlUU9oXeHTmbL8gdoKBa
q5uKzZ/3sTcrjV02d0OXOlb+Ebg42+GbZJOwKCJFR29cnvWxq9XVyyINHQR0CsHi7A96bixxyfds
JWkUV/BogFja7XxSr9EZrNrpYifgW1+d+JBehZDerV8UkWn2py98zLczYIMWg6aa6AFGOHbgvVLQ
X0YmCB/1Hrtnj5NgfwmC4+1isDFWarO8zDES11wFHZr8o8q+pdHT5Q0m2MNvx+jGBiFNLql0TVwZ
Lbrx9BpLgrAQhN9bSWZjIF7n1QpHXOGNxc/JiiFgvIlg9myKBT3Noq/FIUVb6mPdmCAjiMfSUWIo
UdL2GLUipTmRPxw0pHo00KhDCWlp1KDv86sqsg6Khk61qPtI6ruJcw4cClVV+8HA+kcqgZyWdROF
/VFadFFeL/pyHEIssjyUtcIus8acPC5K3t1Vlb6iAT2LBVc+gam3fGATDX3Zm+bU4LxX4u/NbKKJ
/696FLLSslP0wi7lG2eXFT30FhtvI2AGgIa0H7ryfe2ZtuYXvnkrassQhATfQptiPEuXCzYWpb9g
jHedXvvyrxJdfZe3qugs5Btoe1pWq4z2j99MIpWT3Ege8iU7u2c3TMsltyLS6/2a6TkK+ZbaIV37
RbPQAoqXj6DzRpf6yqG+Lg+s55Sxa6UPoqKOAJR4WT0Jg3y6xDr6m/yqtO4bTQAVor/PQUXcz4OV
DmCOaM2Xmd4N0Y/LKyWKcg4jsgbahnGETxaFtZ1Iul0vz7WIina/zWqzMBw8tHLR5IYSsdan7BaJ
K4rz5XUG7sf+RdS9L3KIQ4hwMFrDZOPWUZN4c2Q6mNU/GdbwZ+jAD+gnVG9iZUEbbgHe0VVu3ar0
BzVx/2h1eIpdIy4XpSRIH+rqJpzAUmNczZ1IW1rwxXi5u1iHYE+pIINci8ixRjscFTe2Pl32hK3w
e5xTTZ3IqqarfG2ka9dRKlllMLOgSP9NIS/EUhyt/VJngWTN/mVr+zD32xpfIZnVKeuNEHwCcfWc
qP5YQcxa91RF1MTPgumCV3yNhGI4OTEaVNHkK+p3gX4E6/3/g9+RbcJLZriLn0nKtShqxDRk4K/i
pDz2cQ5Ak6ZP09i4cpcJQGF/WhiMd/+7Wnw5ZM0l3JOKhO1X5elNsxNFmPEzGxfWbBrkt+ALwRtU
eCuaStivhWwsMzzcnLpLX8Rz0QPv3pokbzVm9xAFTN6JzW5a939skW2PjUXTUuRaa5G6LFJ3ynLJ
0YsG70MK2mHCUzr/HKLQW5bUGTCkHSO11dPqVyavXjLI3uWo3S+fb5znwB5zbm2qzrhyl5EnO+1b
q1anuWbvMAW7PjBDR3TL3z9fzivN4T/UnHslY714HcZKTTW7NtpGkLfv48vZBAf+qTQlRr+AMSoz
huNI0QQ3hn5ZVIKvJzLDAT+d136KJqwjxp6csvW0WLZJLjiOBcDC9z6Dhm0eW6acOBedq2ufl5ra
5YprQiyaxBYsDN8CLYVRVNAMGVQUYyxoCa9oKB0vx5vIGQ5WZvB4qWSy0HJWBp0EZT8TT/ShZFeT
6Fl5v+B4jmy+91laaD6XJdKkEd2XV4x3snCUxR2vVq9CF7xQPlCAmLzUitzOBobc0FbUGqMb4bky
vJ7N7ADBTisVgKXIFIvLDX6MQ2EYYYcrCak+mfLdOhIoXL6o+rWMi92fLRiHD0XV402WlW3BrOSo
9FiPnd2OL2n3sWvW7y3LtzWvfTeAwHoBEKXxcDfXSmYT2tNjJkciyRXBtuU7mqlmJV0e4ZpFy9qG
8C84ZY5JKCgyitaIw4aFyjTXe2AD+Er0+EmWfw7x92KwDRHvuGBL8a3Nholtm3WoM1bxl66vHWI8
auSlERUQ9sEBbAyoQ5uawROwZPqS1kaKjv5F6v1lRXN9lAlibX9dziY4cBiStiuHAn1lqXoqU2ov
0WCXg2xfjmiRFXY93mweXTE7KTOw+qtyapJDqD5WjYBhQPSt2P9vTMya0ikLIxRsabQGmjXXXtFo
ovaP/YU/fy7m6MZK3JaYCQyRRLfa6FlIFSr6o41j27LiP/xkHAgo8dgqYQ680el4kKA126b0IcfE
1OWV+Zdk5OwRlxlotIrXmnXa1V/Ko4RexvWz7haV/TYd4+ElR8Bc8C9nxNkglyesSm71VEIqokEg
QPPQGgFC0M6VAnIYhPrwosDjEEGPxkTX0xE3hHQKQQ9LtSstWn42sTEElz+kwBLfK5YnMkkkJv6T
6uSeShKEIvWDSWbvshnRelGu1NxOqlGkEV4R/6YkVg+znf+wXgb2KhXkDv3rsj1BwPOdYvk4QFsm
BD6Ua2zXTe4b6/dmwWyDqHjAVuL95ed3WPDtYk1ZxK3Beu1a5bZGqQ9cxGS+LQo/Ul5q8kmngvUS
4AXfMabURWKgxxTj/8P3SLvXiXv5w4ninHJQYaZtqOfznLxNL7BhEGrYPTqP2KO69bUSbKu98APh
u6GqlklURea2cZdOU9itaHw2Mz22c0bgv67unPSCI1Zkh9u9+Gqq0rGLRFK2rpHWdqGvh2XWBLDE
fi4fDVt3uH07RRYmalOWAoWzt/ShU5Wz3S9g1Lf6GzmuBbtqLxg25viXoii1+kyT4ZXU3bTLN0NE
abB7390a4HZtsdRQm2KTjsTAs7L02t5FnuExGmQMeTGREvHD7t7O3ZrkTnYprzJMW6foo4gmp4t8
yRpcNnNdvVwOdEFE8G9CuIrNQ07QQFLMkj2N7jBlTkkFl8vd0uLWG7aCm4M3M2RrSHPg0ELtFlx+
odse+tbG9D36RETd57u8nFtrzOeNtWiMQ1VCjwqamIpHELfemEFzyzSBJK9zs+fBX9FbVDDhXDQC
NNfGvSgz361xb38Bd/yvWZ/GSo6vOr7OEBVRD0wmxWeNmUwZEIreN5IrGiIT7QIOQwqTjJrBincr
HujTyM8roVss6N7va01BwzPVFY2vOIFOdWknzJ3gtXKCXg9gBAJL6Pl5A8V7IR34vkdnc1zUrFq5
4JdAVjc/MSXCzGuCwsnBOGqCvWa9mQ7kA2+Lhnw2yAUOaeJ2NAgy9oJ+mfW/mnWyy/5xpR/pINza
4cKjtIyimxr0oGl54+nT6EQN7sCNG0FG/PL2Fn1CLihI3+Yz1dEjPOfPk3mYesEX2y1Cbl3hTpQo
I2EFhVv2miM70UEPZK8LQjxkS052Qlxgf6voVkx8UU1sl5rFkA1dphaxLJO/XkmrlK55iFRKv5m8
1QVxlxdhgJPxbViP5ik7yV+ivyAipTiKB3w+iuio95HzbJ9D6BRCTxUpTaSMptx7eQZeAm0c0UCr
VYN7eRVFptR/AlqYSnRchypzx+bGaj/n1WyHsagD7F+W8uwQt906XS7N0UBUdlflyXRw7Hxn6pvt
j+nVgh6XZkf3jIJ/uv5Id8x2Jbltly2LNJUpzu+q8Ul4gLTvkglegvb3wdk3fsfpGZZLQl9MlBxK
45ksywcufFsfuI2WpapWRGTBRtMS21jdUR3tZfp0OQ5EXnCbLV4bkigmChfhotrGgEtXKGqvEIUa
l7oNlVUmbYX2tSx+CIvOo+p1bwnZNtjnfn+Q/F6Od9ctY1WtNs3Yk0x0YDop8nE2bPm+/JTd90Ho
0efx1XoWjZkIfOMvX10NfJUjEMir66/JOJUQ65USQxAIgjXir1y6lZJpnhi2S42zjLea8fVyEOze
ITehxt+1krrp1yqeGfCZQf+MNMcFReev2aOM0M39yFvt1hwHCxWeUJumbfD4IN1P002rIC6+CFza
TyzO8cAhgKRRc5x7FLlHf/FUNwHBlvn8ytI0cgBr+mVrouDjsCAbtdDoTWzVGL14PbnH/FSboEJT
5gJDe5fi7ZfjMCGqidFkFIev2f6UltdsuS70AxTsMtAnUW+MPlJ02trj4KGiQ9EXEb5isoT+9GiO
+antB+/Pvh4HEPEMLnPMwaOLV+3sYr1KMaQ1hb2dzp0gdxGsEz+JI0uZnhcLhoxUPbMxSUrjuwoj
iZUuOBvYMrwDI0VB3mfJ0A+TOY+saB3jOp4AeWofTFQ6tlN0XIfkVpZnV7NSUTF9/35yNsjfV3NM
bSWQ6mNSufF9Xdmrj3m3R9lww0Bxs6v+c3iYvQxsR9/VwlMc+mm8iVxRMr/7dTc/grvT5oU2r0uI
om4z15gS1g9an92tWWpbifLygZDZmGK7f3MfU5VEV2lC8VBBjEBtwLh6Ny7p1SK/Xrazi+8bO1ya
lEIavTMYuVxqfivyxc3W13bt3MtG9uF3Y4XDQ9VMK9JR3Eqk0maCntB+d0K3mJAgdSfiyp8/0r1k
bAxy4GgUA9xq8MgIzbijVZSnakkEfai7h5aiaYZhGoZODQ6puk5X6BCTzC0wMCXnTtETARbuWzAs
BdJ1imbx1OZ6kZRKyIYVi/CktwdJery8LPvhfP77HKj3C5ovUtCouF11HabXUdTb1nRQFRFrxX6M
ne1wX0qO+j6hEmO7UsHeRdwqwTwGoYL12PWGKKqGciBVVb4qs3bxINc5WopoKl/3UW3HaengrdkZ
ElEX4K5DxCRMaVCVZY1Hv04p8qnDaagai90qrROFR0XUiLW/ac5W+IRPrqMpblpYaUExWX7N/fHH
aJcpWibSW9WTr2sRfdHu2atC+8UwNB2XQ26dxlke6nRO0JQ1l86EgWJz1h01O1SpXyqnuQymXsSY
/obb7w6SjU3u/NXSqIjMErGRHlW/9sfDK5ul74UkmrtLplLZUjGsrBsmBwitBeKPqNWQVyS/1CG2
1wxdvB+6c26McBsqhJi7EtdQpl8xdNS8oL5qR4agHL1bZTc2RrhVqs1saDqCglLjMY0XBZrqOu4C
NFCQ+Cmi2ZzdXbWxxq1P1g19FCJ5cYc4tLOhvV1q3aNgVk3Fkh/sTHsfC+c14raVpqRKjBdG6MUH
0FjNnKhylFumwcs0WWxjstevHwDAs3P8o7Y0J2mdEhVSQxgcVujNpDwt9BWssgIgZx/pgmM8X9eg
SqoySDVLMgmYd6tT02T3YaI/QRPGJepsV6UmmEoVxLvFvvUmf8Bpa8m482SuUTgxTVxt8pu8EWSb
u93Qm1jkObgwa7JAcb1BwN9heMyzQrvBuZ455tPsTcfkBH1FKEaoIvx9B40azkQZR6+F1x9TI/zb
TzZoNCHZpDkoM7LaOLSGIdZsBA2wg+nx/tf7HG+P2wWFApbVicBegt5e9Vh1R/QqXo5FoU9c9I+1
AnruCu9KMjjgi19sb88HcChaL90JY3AvIq02PkI4n/iM2pBCKlULfGqa1Fazq7kJxljglMgGlzCv
Zt5rOuSbHKr+xDO4M4JF3VgFu0tkhAv1TjIT9ETBiAyJbiTodt/9JWmfBcvDJ2N/fy68NCK1IASl
/H9uqGJa8z6NRs0hN9flqcXqsPesfIHANcR+/dQRPG++e0B7M0gVaBqz0QXUa/9pcC4MqcpquKUv
DptmZRJIzU/Lw3xQAq6KFGHeHC47ufslzyb53m+SGPKSt/CxMTpnNFt3iefrrBIxYvBnCucZ3/yd
gFi/bXOYmaVv80zdFPwvkzR7Zi4Cit1F2zjEhUae12W9LAO+YVQ/zCVEK8z/2snOO8NdoNY56kg3
wZmivqXWs47btrZmghAX+cH+f4Pm6YBejlmCH2r/nEmHapgFBvgTiveCRcbGwFpL6jKzYGvim365
X6sKrQ9YlW60SfkgJMoURQCXKBl9ERZJA3OJ0SZ2lGnHQS8ellLz87YTlCpEQc3lSxQym8oSYoGW
tLUVKOQ0Um6bQoEhth23Zzz/BfkjgirthJ4EBt/jUQF9OUvIxHmsKBI4VNBAE9bUDbyx6mMn3yci
dYU3eYYLfvB8cnk55hl4UuHHQ3wsvieH4qFw6GP5mXVy5LdM0TWFZ6DWd0Qd6wLf+NepIlk7ObMQ
5aH6oGv3fSwiyREZ4ODAqtOihXYWMHxIjxaKYmIF1N1ow1WXsqIiKgMcHCSJHBdtDA6aRA6W4pDF
j0gvL6P0uxsACzWFte/jNMKjMn/9zGPS4RktAxrcmRj6/pVc577lVV8KXA9XO/NFmQLZ264bg/xN
NFEWks4aDELv1HqavDC3y5PqM+qR/hkXEEdzk6MUjIgLpbXbNwbHFoMNvdMGcXDZ+70PvP0t3DlM
laoppxm/xdIe8/xuih8NS5A7v2u94D4w/x4xxlDZqlTYSI/pPUvDBj97fuN3E5YU90Jy6w4XLyNm
tPWRwlTSZ3ah/dXW/uXv9a6vgneG/YINtEd1GUsrszC+Tp4GIY7xc+5nwYh7lekX9zX6OSTBB9x1
yiLgnGL1GJkfV0zMQe2THqms1qZ2BjlNQ8hrwr4LD1PKxgR3YPVdOoL6ACZy8KmsboZFyoLaa73m
WPmWK2Lf3o26jTnuwJJCbQDJOcxlVWJT7bsZfa+qL5dXSmSDO6jCRRuGzIKNiDwTcj2RXzQVtB6I
THCHlKoZEckxSuqQPL8fIP6IIcmrqqwFe5T90kuLwx1SRZ9RCeSuMNP+SPVAoxLaNHyruMvr/1qS
f4vu88LwKeuAmUhDMWAqjNBoCC6ARXEmApqpx8uLswuBoOeHKJRpEBRk/7mLiNzVsrbKOBbJFUZ+
7LjL7LZ6pqZg6+ylEcrGDhdoXV0v4dLBDgXImlkQhn7aHuf8LkKZYAzv1+jnZcf2Q+K3Y3wNREeq
J4f1ivw16o7RuNxAGuNKNhRBSOxDwtkMB9tSvBZUnWAmldExrA2Z4eSxojh/5gx3wLdqCvVFVA4c
KYeIVmH6iWm4q1n/WTDwZQ+SN2RhamROr/wK50MYDU5hvZhq/ofucNCd9ckKilPYMdFoGGqfm+yb
bh0uf7L9vXpeGC6w9XRuSEhhQyWfhlV20u4kQVbL+p6CKfmyKVGocbFtpePSWBFMoUZ6pQ+TG7aK
PRjWH3415vHmwOv1UZ2h8I2Izp/a8ZdRXZe64K1h/1A9b1OLA9I8rVhlCq6QhyWYX8eTgTJs5iAI
noyHN7apW1GvkQCBLA5UdUsOu7iBSUw1Q1DoL4NodhFfS8Px8ipdDgiN12M1rExWiaKAQNI65jRx
aPE0dPe08+VSMMByGes0nnjKyuNUMxosFFNAVA5JwMSq5cOHMsbfa4V05J/xgCYJM+1lOLTi6jy3
a6Aq1mEaYoE3l9dHk1nGsgk70DVqtEHbnwOWEKA3qNl/0nqxp0LEkveOe+fvM+//tqwmc7Cg9nIH
Lm6GpUfry9sAC/Kf7Gd0k/6SHspbcnq7nAWLLNhYlzFckzmosGTTaCiF3aqHeJsxHsxaJAa8W/U6
n3+azGFEnltxk2pYLPKgg22qC9LOyZw2dhbftEFCH1Q/kta+HPH/YhSsljr+yQbfHZSptKurEUmE
dOhAPPjWXQVujTvDw8jTFYYXXNGQyf4dzjqb5Naw10q1Vk1cs9svmOM8KAfwYf6gDwp6rCMh8/3+
wp2NcQsXmbFcRAX8y8Y7vOdFIi6Pfcg4/31u0Wa9G612hTNGux5RRnKzrvOyMDqkWnKN5E20XvsH
ydkeh/ChaiURobC3PKz+fLK+vDWqOyhYDYOj++UVJvg9UQYoXDIO86OlkLqMFegnh12kQMT9kASa
XR1LL7oTCvCIfOTgHmTSVIlZgOgPxusK2Yz1OnmRn8y77sQktrI766g+X94HgjDhm4fMtm70cYaD
Ebmp4sc5EiCk6O9zOeCoTahpsEuUMX+OktMkUi0XfDKepLeTZmJpbBtP6jMJX7XEazvBmLwoCHhe
Xn0u6BwzH8wbtm+LqypA9TpxqmN9VTa2qPQi2Fk8Pe/S5u1gJLiwtfqh1h+VfHESC/LHw3cjF7Xe
iT4f+//NAZYO3bziMRJXHAaCsWrr9fMY/rwcY/un5O+ty9PzgnlsmcsVRtqmtvtwdvLhUdafZ9E9
ShRrHETkBE8nJMT2aWT5S6kZp9bMBbeAvfSFyMSkb00nCs9wpYV1KMlsMrBZMbB+nUSHufSIcpik
YKFQZTdF55TIIJfIRFplLF2G81ftqG2RxK7Dl95yDQgBzCoI6jw9Ew7L7n3HrZNcVlNplayMJnPS
M+7MANpuLgYIr2rPaG0Tw0DimRwGo3zxYGuR/aJNGM5jP5VKCos5fS2iyDbln9V6vUSqnRMoxtZP
lwNyL+q35rioX5twtUpmrp6o2+i4kEi4ORDRC867RheWtG3tcGdkES5zVE6wowXFYwHuF/1JCrTr
yBXdE0QrxkV+1/fh2JrYYYb2y6LXxhr82QfjjkE11Hpat3CEhldlG2TrrSQUONuDve3H4g6/ARLC
MiWI9E4OUmIvHg7bqwF34AN9GL0aVM2vRjAd8wfRQ//uxW5j+V09ydKloargHQrcX9KvDUrc4akJ
LE+z1avhGQS44rZSwYrx76HoMFyr7G1fl+gL1k8kNj+QuW+94pCj1vJsGljwpajPk+kpE/FSvZss
4sKbF94i8phbNUqYDlMIAvGyj+7w8KvyucAUjBqwFp7ytgIneuwNP6LPwzURvPLtHsxbF3nYUKCx
msz4Aa2f3Bp+E0hODiY2SA94lpCFXbRiHGhEjaZTZWU3sPVXan6ZRZ2ZAlBSObDA7CzRxxXOhMln
a7zSpYekEGQyIhMcTNR5u0qUwoScL0dwaR5lvbwu48W/jBYCNFc5tAC5ShlN7JC0dBAuj0GdPeTD
SU5+pFliq5MgwxQ5xeEGHpKLbOoY9s2303hXpd/0VPDdRAjBP5AWhIKIb4RHjIexus0OTJEnPGn2
6nRH4mJE4kqESgK3+IdRSG9Z5QCVZ0cJr/IORXuv046X12n33Xezf3i5LQnT2nU0wK34WD4nq0Oc
0k0ekpv2EB6i58ZNnqnTg6ZMPuQ3ooffd31kHHpoXJaxLOiytcjbN4VC4CcIuYJO09FtetX/sgD0
y7V10m9EYoGC2NQ4yFj7MZLbHru4zNZj15HHfG1bJDbFlzopX6UeL+DpIgofwdHGN3U3NZnWOWTQ
cZxPrGmOnhpIZsrHxc8qUK0rXmiXXhm0/5lElP/IHKjUsaTFi4aPzEor+Sk6DEER9PbY2sy45meo
PMiCHFkUuRzKlHNWFvUIbyflatCetPRUijJ9kQkOYaxYyyIiwa0w/dxDm063josmOl3Yt7mQlPJP
7mWcT2nEjmgtGE+MIV91sWrB/CjdTKcez9x5UFxTwZ4UhAr/7E7BvbZmBoyCGuJWjYfrJmoju5ys
yFay5cqse1HPGcsDLrjJT/sNZqHoUC5k2b75wDhmJYd61QmdxZhGFiUlgoXjX9lpM+TNwsoNffOQ
qE9r82oMz5dRTfQFOVyZkkJtzIQtW5IfLCiptv5S/IiXPlCEk2uCEOHpVUhrDlUICXFnGvVvUpJ6
bao9a1n33PbVaF/2S/Tp2P9v7khFkqiLySrnslZ44I1+CrUsGNT1P7fnc5hBOcxoMPlSSTLWSC+u
B/WrrB5qqL4oRm5PmDFM6K/evNVlwZVMdFeiHGqoak6rhr2Eo+/xxDR8Bh+PRZBeNAQ7TPQdOeyQ
44pYqg5DMzkt6lOI5r0i+3J5rUQxyOUkMV06RWX4pKe6G9LlLlkkSOvNSPVr6ZAWq+AFWeATX8WD
nlNfSoyfxlL/MpcgHoiTRn9d9mn3CWKTLfDdsLOSEUtn2QJ6REFioLjVp+RR88q72O2+JiAK9ORn
tNV/FUHibql+a5i7yUSJhrYrHGMowpaYGFleUrSbj6z8dgviVtBBiVBqty97a5HDEB133UJfYHEJ
xlf9ih6KwOhs5ZsajB47qMF0L/i4rA56AYX5ol+xmHOKMhkOamgr4DEiemlc3WZiKOLeLlHep3NQ
0o59U8413NMCVmVmmgryTROYbmqApWT2Rmdya5vY/c/mRy2izxTFKgcvS1m2JGS5tDY+TmpilzVe
7gUpiGD/6RyYzGpWZBWrVyhgQJtkyxvm7G7CIGKRsj4B3b28eixpvLR4HKSYYxOaFcuyeu1URjf5
dLj89/c/mU5ME/1/hmZycJLPeWau7L1eCXXoVEFQamjBGWUKzOyfZr/N8G0hsVLWMUj1UYXr1Yd6
Lf3elOy8Nl6MiXz+I4/46RhN1YbFwmu2k2o/jTmD5MFVPgeXbYjc4WADZBn1EGHIEjSw8gNmcZyk
yR4zmbpDMXwIf89fjsMLRZniQWfPzVJyWiU3705R6F/25l/g92yDBeHm/LfQPE+HFjaWhzSxmax6
7NAfWRD/ij8rQXNiXN1pMB0+ls6f7fJgkRhzHbdYqgUCrvY0S6MnS4rblln6oZv82RKHDHqZGWMy
wsM6+qHQqwYMIbVQlfBfTpOzFQ4bBrNdV1rAn+EqAn1/dlWglRU0rUemBpp6+Y3oJr+PDmeDHDr0
mPAhA9tWcvmTFI/DKsjg383J/52wnQ1w8BBjHEGfchhoUYebT3iohMKu6cp3KghoTxAIdDrfCFo7
RR1uMmzpOvJFpe59hGI7Fg3K1OSzN7NJy7moVLS0YrhNju1QcRZs68tb4F8Kjmcr3JfMtVweB/rm
aI+HOLB42rFfX6vXsUvuB8iSSzfl7RgM1+pf2jfJ/WDJ4myf+9B5qkhZmcFL3OPvk0+M+7kKSGpr
T+ZJ9lmbPFNiFLU7Cr4tn9wtil4ZdNSwvItv0Jthvm5nwc7bD9HfjvGpnaTKC7VGfNi+JZgI+1ak
VICQ/5JSnU1waCyXcWeMMbzIj9OnwquCFfKmyDXojeyzgUFZ1LnC9vH7Q/lskMPkwpj6CocpDJLe
iZL7lDyEFXrH/f/M9fr3/jtb4pA5VTt1UXNYYldNL7lWD/0BdR2U3Rc3vc6ExH3Cb8lBsqSEWtxM
FFf2qbsx0VnnrHRMggoTusr4iyRm46xFD60xCXTrbaqDOWhivO5y3thLTQSNcaIPzcF2T/CGPLTY
FV3U2rWa27n8HS3tS/RorCLpu3+pxJ6/NYfe40KiirJvnfWhG+F21aPbUy0hSydh4LVPR/THld/R
y+8maHXWB8vtJyuo1cpLw/mqpbkgrkXOc5BUSyXp0hXOy91piX+Zw0NbLnZpnRLQQ1yGv/185uw6
hz6lkvQxGeC6pVmfIKQDji7iLkv5nJXDny0pLzmSTWYfodsRXSHq4OnN/awFxPreU0wIyl8ue/Uv
deDfbr2THUmRntWYJ8Ar0uT1lj0PNqSsARDtNcl8K2g94qPbwh0Of2iYQ6RqCAdlZU42iz26BBda
2WGddY3THuTI06FalXpmYYsIKHfxHNM8uixjkAdzpf9M5JJq0edoQSGH1s/hTJ0VAxOQCREcliIr
3K7MhrQsixzJlKbKtkELG1UbNRfEyf4L3MYXbjtqZjc3Y4abSXo0g9pHXzRa9haXzc2IZ8V299rG
GLfXBm3V85HA2FDHX9K88ZckxLyijHnFOvYrFTN+l0NE9A25Hadk6PzBfBoeC4huL1rl61rv6fPq
/ZEZ/v05SSW1bAuYKaKbpn5JlidFFuSIuwf8+dPxz81ZmkW5ETJPrDtr6Gwq2saCT6VymylRJGms
R7Y2q2THkHLQzBezFXXDiKxwZ3qykiZc3tp6+4dJm2zSfIWaiGDV929am4/FnecDqbUFrLV/15tC
j4CZovQLTBpJTAG1x6PfcGQ634loz+4i/MYwc39zxTP0tJgpa/fO+u+z6pUGcar2LhYOUu0WmzZ2
OGyo0rSpZxbXEys2lT707AJ0wfzNo6ALolv4OTmMKEDokFVsQAMcrlfKG2kdtIjc7IaCGlrzySH0
quvk7iOD7ejS+j+Y5V+hc6RI1VABAKv1rkdP+/+QdmXLcePI9osYQQJcX7lWlVTaLdl+YbjdNvd9
59ffA/UdFxtiF2bczwpVMoFEIpHLOSvY86Qf10/uftZ6I4TzEOgJiOJmgW4kCANWW6sxCIleTSGW
jcA0+Aq0VKSoRq3QJpPPXXOTz4uddoltlZ+uayTwsXzZWSVAMYzZzJOhg0gx6egfudEeAbtuyzR5
A37Q03V5zKQ/ROmXBeRL0FqFbrqImfxIf4zNyYrRq5L412UInB9faa4SU6cGWurRwz7YcpjZlig3
LtodzmNIq9LrM7sGK/K4VkdanuL2VTderushWiv294170BXkGN/9kjQ2jtkMdih9LSOBkP0Ie7Mj
nHPIpnCYJRXhCaqNQe+nL8AGP5lH1QWFe+uumAKXXNG4hmj9OBehSw2WkM1RkFGyjeIztUaniIPY
fL2+gvvB5kY5LoRQ1aXScx3KTY51H56aE4PQNNDoNbn5wbQjVHWngyhvsG9/umbpMpWJxo+OzdHY
hnGEQFPKjcFNSYykxTSY7nXd9k/uRQr7io115INppAvLa9XJ11i+U+oerfm5TcLHav5+XdS+IV5E
cYYoa9SsanZBZurnuXNVPXajTIQg9wFn+f1ZDWSy/ywbZ4h6NlNlHqDQ8ti7Pa5gVbLnN/04Hwyn
OLL2suyeBZpdb4tGNfbt8SKas8d0JapZatgxXe8cvX1V+tVu4ZqUSXDaRJvG2SM1+lVRIM3JzUMb
3uQdHnW3S3cEu5woqmE/9dHTXnTirqo+lzRQJUNU9XP1w6D0QRb+BRDJbtpjfB8oD4zI9qENEvc3
3yL/EY13z99Ns5pkM0wtLGeCF9arWT+STvAQuX7EkGr/uwTZivpUU5hy9KUMH/TRv27x//DQuajA
xbeY9JLyhhmj1lX+0iV3yYA2Q5L7hVoFWakeAR/vRFoSWGWzOkU236QkFGTp/iHauHwEF/6ajZGS
VMe5UzEmVSBxPYK/sju2gbDkuhshEhlTfzjGssUnBLtGkepIQSt9Hfp9epOAISJ8zXDSGv3NxHiW
Nj0qKeKcTth8zhbyg5luJHMLHWttaRFjYC9KRpzEXpS6rTjEBrG4I3qKv1M3X5PGregwV3UHyHjW
bsOo/NDtXn+ePNmrERObx+WL9JUBjFXHFaSdjHV5/ZT4ostv13Y3GnOOu9BpU3Ql4F3k7FjO9037
fN12Rb/PeWtJiVY1lKFjl79l3WdDhLu66yw338/56SyZu3Gwepy9OHMz3Q/j3JZVgJgZ3nVFdq+d
jSDOK4M8KYvLFoqseWWHmmswbkwR6NeuR94I4TxyEqMHBXzvaA+pqZPiITuUINvW3nIziCTBq1yk
EOeS1VFV5Ijh7kzx42o80upHjqD7+qLtuv2LPnwqr0xJtFQLrAsvf2LdrtmZjp/QLEcXbxABCb3T
yF85TnwuDyTFLVlrCJtOJQB//39kzlsmW78dXOoYjzjJbh0MNrgTguztuqqC5TQ41xFabbNMwAkE
iORDUft5ERTtvzNBHuoHdDWFpq5QMBpyO84yZ57B9ynKOwlOrMF5hErN83XqoIih3MLO6b9dKLaQ
21Bx0WVpUaCFjphGGn3dgnMQApgJ/ILB+YVkCi0pY35Hqs6jdezNt5wEtcj77IeJBDzcQIY0LMpj
5plzLSlaiM6ZDtNK6Ut117H5DbSvPKxB/1P2Fad30LbmNn8AKvC6we3Xki+y+czdoldhuDBzSDXJ
sCnCAmr8DMPwSKfPY7oCYLu+pWDODOl4SrTeU2l37GLJI6qoRX3fZH6tAp/g6xvkwUY2w1Ln92pz
Vo3H66q+4/d8PNoXAdzhMrpiSpd3X/U+CavYxWwXThRkeEAtD42rnNJX1EBt2baOjF5hcPrv82SL
cJpEenIXtqTE5WTkcJlJ+bb2uR3FX64ruu8vL3pyZw+I81a1SOyEg/GN+Jr+aUHHiFTYnfa9UYUW
xJbt2rJyR9HMV6PFHcBwvQaPjbCEt6z7inFuSa6wr41dKNekcUfSrEY6hBWkDfDPw6l3aWXjFef1
N1FgPne31BlQcSF25oqz96Kd425vhZWUKgMLu5ba6zxq92Mbudf3TqQed3cPo7QOZg/14rVy4+nB
lL7Pup8td1XxudKeJNHoiUgl7v5Govj/MY/66A9aBKkqiA8Etsgn/XKiVFnBovAmOzWWJ5uxm6Fj
X7nJ9Tu9ip3rqyfQhk/9EX1pyrCBI1XS6b6W5qe+/Lfmzqf7kB1RojGDm7LGGz0/pJi5LJNHpc4c
aT6o6U1IWgBQ3qnysbNe/p16nOdQinFGcxHUiwvJGxPM7Axfr0v4h/Dnl+/gh0tmkkeJZbHr4JaV
MJtz4ZQ3odsEsSs/dOhn1v300XT0c+EniF4Ft9F++HORzrkSrQfQaSFDOobGNTCkxeEdyAQERiIS
wnmQQlm7ZWarCN7PP0DmbMcYgw67SlBW/4elBMAN0A4VQ7c4b2GOiWENEcLw3tVPaqB9VhgU7qci
0O7mE0uxLy9GoDnMSxq3ophi/yRchHN+xKpJ080yhJdh+6YQxK6tLNis/R5ckGn9R0HOd1ghyB+i
CjIW4Jx449F0OsAoIssVu6PdYdRVdlVXw99czRGzwu1neX+JR9b47yEg6NDrOEkhPk5vAcfKgIaj
x/lpcIdbDUzf39EEHIjvgP3OlY1YPk+DHY0TqWPAhGkMHpchiLzEUR4NdJSjDSj2RGAK17fS4IGA
ikk2ppphc2rzXSc916hOXj/0+3fOf/bR4CGAwAlqTfoCAemRTVeNBxpYpzYQmeR+AmqzckzRTcyu
96TqSAM58mN0xzrEJS88hM+L2/8X8/hCaZwvmVctt9YE0pLcDh9ZjTALotv25+pVfuKL0jCiTeKc
SlklQyw3sAppfbPqP6lotnzfaV32iHcmAyAQwwHaGHHtxJOfrIob15+uG8J+bWGzQ5zXqOY1Ha2a
vXduZr89Jk+xw6oL00N2BGT46On+gqJx+E0gVrR4nCPJlaXqSxPKMWZJZK6OOsRmgX7b3GI21Y5P
IgYFwWq+Zyk3ljjmcb9MBQSW8beha1Dpt8cpEGi1Hxf/2rJ3uNaNkLI15pIyAyxau3sHxgfoysNq
wE1gAOOHiCVzv0h92bz3A7GRl5bpqFALJmgRJ3tdffMEy08f5mPnxP5asGY+PfIw1KX7Ktqsr2sr
WlEuNFkKuStUZv9hNyIgb7tDPlaeFurH63IEvur9ObtREjhbirzUWFQGvtYFWYApfRCIiNQRefn3
y2cjp6yTobAq6KN/mpz2iL6gGwDmKHe6bYEWHE2Iou0TKcY5EDrMfa0xxcCj4A9wjYPfHMVFeEFU
ApDRvzvhSjWKqs/+ssocIOavVu5kdzPm1VZbcqrv8beismUfbrlCspgFJ6JaoiBuMN7TIZu17c2h
NVV2+mLkx/Wv5DS9mo/ZHfEwFeL2drl4808NcIT9YxmIkNoErub92zayMyC4owIND7fWL2v7lIpg
TPYNh8qgdwdCmC7zg0lZb6Bjg6GBqwH9TIE5M9qtZtNgcqknHTX0lQvCWaFEznIKGsU0ogia6XN6
DNHCVgTlYQ0Gd/b6/4KufP9i3WjIWVADeMABVWD2RChv2SE0XUbFEazvuPEiRDH29R/e+xtp3JU0
RKBDJ+gZddD6BVD/H918lJTMr0Rp0V3D2Mjh7qC+1pOpUyFnqORbsAQeM8n0r/uuXR95EcHnsfGu
SeKRJX4WJSDGrQl4+kTw3GZr/3G1qGFoJlD6VMo+YWPeklRRkB+gOSAjlV0W57G8sfD0iF9ywxJE
jfsLdhHFmR0Z60xD3zTMrgWjfG2rtahVTiSBM7SwLQcSMRCnzJhfVFVz67oVXCf76U960YIzLwJu
RnUtsWDmOX0w/PUQvtSASX5NHkpvOpgeGq9+a3pwI5KzNNq3IEdk2M9j+2hKvTPpR5qL0hT7tvZL
Lz7vUtNZwqwY9Oo79JVW+iEm48kg5evvmPRFDPcYMhYpr1sZW2RGmUNVjKqrvaOGoulEkTYs1NqY
9VzNoAZnaM/a+mCFNyrm+ZJ/qQkXwCSlGpKCIbxFRnsTZd0nGlZnNVFFlCUiVZjRb1QBm+S4NjJU
UaSvbe1GEkAgqbDxZDf2vNgYD9dhrJjomCRISY+ji7qCk4JqIbltjrkX+SIXLVKJ8wQR3sNVwoTl
610HXdr8WQn/7bpxzkAmyqzkDDnfaB6r6M8ekUovmrfZD6E3y8Z5g7CIrQyI5YhMBkfB1DQjUSgP
DbW1zG7cgQ3z28m9/jSLfMJ+X8RGMucUejiFaGAQ9+jTeUSv+3FCX+TUIqWyGmcCDqo5C53Q1B2z
swR3xn48dpHNA3asMTawf0dY0TC3gPlccOECMC++j4L5xLimZQrWhdJL3NDLT9Uf113IP7hgA+DM
4B0hQKr/+4kIe4vM+l/dequ/3ioHpPLP8jMbB60Dw51ukrfrEvft9SKQ8yZrNw+GFKMRdS2/lAq1
aXVjyoI37X5bBlgb/6MV509kuoTNyBpd9EczAEyVxx4ry33s68fxprcXn6U9WCcGK1VYboWWRFFk
KNKTczX6bKm18g7+rzzq6c3cPakiCN39wc2NmuwbNu5sWpq5lBii+IRpXgBEuObXxWET+VWQhy55
AZ2QMz5RVr709TtWlBFxXOxHCZeF5rwPQe0y7ln77doUb1qsBsigCfgn2LH/GFVdRHC+pzKGuFoy
GMwkNfbaEzvPosNEvBIzomvilIXo9haeCc4RzXlrTHoKpXq99+iwehaNDuYy3HQLwexId0jj6KQY
5XMfqg9RCDvKvklm/EWllWhkVbS+nGdqWqPT8gmf0pmfI/WtN4TA4OwXriwvn43JrWnKatY627ur
z2wItM4ZSjiOdld9NvCuQF/fjwq8487iqKlTCfyf4JjweRoM3P2/eGO8SSM3U25T6v8rj8OnZpKe
yFHJnIHSnNPyvETf0lAQv+zn7i4n8f2ZuDmJYa1bSKNBxuToQe2OLksjJI8xSGMNXF7hd1bYrgdX
6L/ZAbu2fZybicxsDSPWStvFTvczOUhvCcZM1Bf9uJ6Iz8DxQ9a8IEqYsEN3TSzneapkIlLJvBt6
M+rVX+pbY3hd6O0y/3l98/7hwfvr+L+v/GZl13CQ8jTB8V9Ois+e9G36mDGSUB9QBZYrV55AoMDf
8Dka9EGrdcoQ3sA0/siyoZ0TflEfNAz0KU54oCcK6sZ2sv+L3IxoMznHo1OpzRqJWRGqmJ6CecbY
UdCzrHmyLwPEOwIwZf3DFGgsksr5mEVeswhTUVjh7nbuD3L+JZTOlQgObfegA5tfNUwVLOs6J2XN
s3DqGLhyppvAyz0Sckvng2DvdiPvixD+kZ+zOTVKEEL2YHV9LI+Gn/rZWaaeEZDbNhCtnEAnvl2N
KLGalzHETdKtWd3qUWmnopGD3d3ZqMTFS1nT0wX3PB4TFrpnDd/MFreV74HWa19fvN2rZiOIi5nQ
2pG3lCVIoiqySfpVyQR2tuszNgI4V1VVyjhHbHMGFM+b+dCYP/txtfP8rdRF2Yv9+uRGGNu6jdsw
upDOOQjoHK1HdsEMDB9gwEjsfrfO1rfkRfX7T783ELyRybZyI5OaaYMJPKygrNkM+Dpf0Cdf+7Ev
P7SL1yR2+JzeKd7vsZUAOeM/Z8vgQqRlzUEsb0BwLZ3b/HNZnEgviML2E50q4DmoiZKkRjkZ1aJ1
o8HgZUfW/O+uBx2js1+0oHzCq8xt3lRR6PPhPUiJoRANuQUT9XsVYxx/X846qQ1rocMAtLDRHV+q
r8lJf1hPyxfrbJzAn+uGd8uh+WMQMT5+eA7ygjlVyzlfCvQJY7gQZY7hnIFjhk2LkBsRssuHReUl
cQ5/LfKUNKUKSY/5A3rGA2DJPJcYgC7c9ixGAvkQpvwlDzwz6KxApyPPdjBHbT+GSIJAMxl3S/m8
3kheFNzmtoJJHwxwGA83o+h5zXtJXijnWAy9VyXUNUfXmJ9jPTC0z0v+eN13iURwrkXX+r5I0aHj
KgkKKGVnPBFwwxra8Pm6nA8sj3/pYqhg6lQMgLNzt1iyll3Say2msI7EYe8sEzWTd+iWk7CYwUfm
nCy+ObTPy1pbw2l2s5/t7exGN6WPNpLoPNR2B3g1BObPdVB649l8mgTrybtqXjSXFQC0Fo2sekbO
JbMconzV4vO8NN5aug35X+9sXhZ3wcHb5FVvyoM74ZhjLOVxBIsOO29/vVqvb+C+ofzaP8rZYk4S
YJUmOHC6+ay0QVS/LKpIIf7GflcI7NsyaLgx+sK3HgFghFI9VkcoJN0zwGfNR7cFY5rJXxf3TsZL
IHKBGnldM/76/kuqYRgYRjV1lddMTqR6XPRpdDNyirTnMHu6/vv7Wl1+nztiY0VWk6rLiHEvyx+n
u2jKnGWckJx7vS6IMOPavi14Tbire5SLZiQYqnHlU/7QvK6J3dzhUfqO2bg6q2cA5Lk66n7/qsEn
i8kQPrz/+Q/gLp4pIhM1lwgb94wu/XdCqedlcuIFk/vzK3OTYxqICrO7R84ABrysYQcxrPr3265s
S1kylRwvx05BE8t4GHQazHrzDfSED2aruNdX+cO76l3JjTzuiFvjuMZphfGD+L1sOR76E7t42GXO
mq+vS9s1zo0w7oxnbZ61ZOlxJNbZ0STMDCbNvxTBnex51tOwl+EtS7yEp+g2p2/XdfgQUvIrxp0A
M6J1Q+UM+VmEBbkfPoypE30yX0Zn9CKn8Ie36q0UzSx9yPHxUrnTEJWlYeUybpzk5+wTJ4aTXF3p
LULPdf6GxjfMHrPBsvEc3Rdu7QxvokTmfhy22TzuONRjtq7SMA1u5yl+Cvxxxa/9yLM886H7wqZy
xnN5Fnes7V5/G7FcFLbIXZMlGu4gNTBPysHyJuCNi8Xs+jXDlE0dDQOKxtfqYjXKoy7vB7dOTFvN
3NF4NoBZGmqC4cvdm2cjhztvOW20YikLrOIMvu3CsPPxW1OL6sL7AcpGDHfSrBDt+XmmsNsUCb1b
xU7d9kY6v3MkCgDO9w/1ZeW4E5foeboQpRxcIwJiXhS/9J3lCc7c7l2wUYc7c1IRzZpsIXYMz9Rn
ICraWX/vjIk9EbL/vgO+qMMdNNqWUrIOBPwMlf5kZdJz2CfHmNS2stRPEkKG66qJVo87VZ1sxeMI
emiXaL7W/zkMP/7d73PHJ1sS3DN6jkh1fGjRDCaCZRHZM/d0IZNVd1GVwhuR22Q59fJZkQSRlEgE
F2yHUgW2zwWOp17vIsul6ZshQsYVnRe+/Da0kRLGNY4/636sgFSRBMmRATmAwVSgzr5D+2VgGucB
5BnZASXuZ7wdGHVpf9AC5tBEj0rBqvEQ+USakoaM8+haxqe41EEt6muraFZg12uaigb0MdZsJXPW
FQ4ZrbME0Wa5ltQeR2MBMEr3E90InlaZAv6LXY02wjhTQwGkG4oKV2CrKoAwvpma0Zl7gZDd3dkI
4YxtaKo01jvED6wFsPQRf/kdWgB/a3cuYvhyS4NifZ6NMR7D3Zq6VZ/Lth6CqG+qMlFn+Z6HAS0t
VUyi6uBH5fYIOYxRnwAs7Kqx3N1kJugM2jwSvTv2w6KNRpxZR71h1QqIDBAesNJ1hrCgOUuO5Myo
W7OsSaoK+zX/QahqASpWNkzCz9HOZThFppIOLgmqV6OyLb86AynfbdwisQckyufz9Mf/igj1HoqZ
F6HcZZSrpmxkFRZUJ19U6Ue2PFvp9+tee98KLyLYUdikENOumzHWBvRJhLIvbdp6Sm8EBSncSpW9
QScPi5zeWxGmnK7L3feDG92468gy1WqJLIrnYxo7ZlG5CTXtsEVqY02DMlFfzCJ05xJFnsLwq4GK
Ru/2HcpFcc5YKxqD2LsZZnesXxjaICF3VYdiNsbWrmsqEsQ5k5aYCyEt7i0wMFIrtccmceIR7FKi
NqC94wfEdYpOQFPRdZU7F+BIb5Jhwklf81uj/4GmIMGe7bvFiwAu1ENcZCXrsgyuWVj38hIFmhXe
oVwseFjtvxQ3inBxXluFQJlZK9gk6poK6sPhQ3sYHQmt2GZki3Bm9k/ARSvukJnKKlmLgmVLjyxv
wpKv/03YL1o87qCVad03Q1oh49QS+GBTJtOxtGo1spd2SdzrNicyBe5wDUYfzX2K2D/NniL6molw
IPYz1pst4k6PhaKDkiTr6M6q3Nmg1HNNZXC6ZfTRJv0w5rpthNSXZQzB5al/XTmhffAnCkUcs5Ry
HF0/OmRedCJzEL8VR9NP7qPV7UX3GlPmQ35ooyx3U6cIbElqIpkwL/0xLRZ3BdFMHWuPajZ5nUUF
DmPXUizFBMKgpmngFPu7S670EY/+Cfdbr2bHRWvsSI/up0yUkNn1SxcxfGAQGbXZlTFeU1aj2Wpu
q1ECTuKfnfki2C52XD8s30YQ55eitEopGu1GFxlMxVW11bLRTvysAE7rYCS9+QzuvZ80boHJtQIH
qavr6lCXI0iE5VK3R6MUUXPvLTClVNaJouIBzuPZxjMdJ+AgDu6qIt1WIBjSDf172BaC9+p+tWWj
Oe8wNT3sLB1BA7VlzEwqKGKNBwss8dQrXDEuz55eZCOO85tNNGrAb0hmt9Xv1/H70N8Mk6i2ws7W
tc3kvKUVDVMbU7zyFiBxVMOrqdr5tNgR4MMT+a40hHECS0NeE8iU3gQoYarkvbFgsxipWXHqD603
uYjyhDRL+1nYzfJxTrM0snWJk4zFlTFaP5H5YhMqI2OYaY6K15S2dBS1teznujZCOUcam6XcTRSv
cpbrMvzE61d3BP6x13rxQX1jLajxbFsuiNsE53L3jrA0gkgB/FFo6v77wiarUahtj9dhrf2c6vM0
/Y8IZ+/B6+b3OS/dVBUgnQsZWBT0lA4/1EnE+7Vv7iYa/FBfVAy+6znqSkyXqnDLoP+q3SRv0KEz
z9VdRFdRSnLf6i+iONOYjKnFdDdKRjM8PmKF+0aJa3uJ0twZTPqzr8vJBayUoAQuUpDbIcvQpSjv
yIAQFTjmYXiOIjxxJEXgpvYN4aIct1FgTovb1ECa2TSdMn3p2rfrF8D+RXP5fe4+m4alCKUVLmPO
pPt+sD4ltfJmJoY9LLFoCp/dJby3AGSlQk0YtKy8n/GNt5jH2IjlspyRXZlAWgmGTu2OuqmffCLH
iCBxrfvxKQQLhxc66zOrrOhP17XdPdHbT+AcljKSOQckC3vXY0jdxmirai8PGUbDHHqq3PZ9Sn1y
8vFMBSd614NtRXNmKqFvs1A0hH3r8+zjbexN4DdGGQsE9ndo53QSV/uNQ76VyJmoPM5VVvVS77b1
ly5+SmT3+mqy//+4n5qG7gFNNlWT2e5mP9UxlgCVmIAoRWu9UTvP2cmYn4z5WzVOgmfH3jGg8kUU
t2+RMlhJrUKU0YOovq5K2Su1RNTrK5LCbdEyd2pXqjgMCIY+qxKokbrOu75mu0/rrSbcpuhl0+VQ
BosGULtkPpug1VkKV8fLLQQPXXrqm6dpulGiZ4HgvUhvK5jzJJW5FmRtDTgs0IromEJZRsz8Lz5r
QZJepC8igxctJudZrFiKaJoihO3Nr5F0L6cv1xUS/D7PL5ZLEq20CeepKH7IynMkeqbtvmQ2C8az
ipX9XJdZAQUSTHDj9j+pR+m8IolVuOIBAZE2XDSagbKv7UuYhWZltpHFdl/8cX29dtt9tvpwESgZ
ujmlqM4gmjGgUw16J9VD5e7JvCX30hkwsW4pxP4U6cX+vvERylSCDRaIDCjEHqPuXh9+y8f9cgwW
5xgmIzOUtjc0V616F1ggLz1RXq8vHPuJj24Ozx/gl6o6smJ/V0FbZCS3ZZR88vmmz16S7FYSeWqB
CL7uUI1Km4DPE2+R8J4kD3l+oKkgXvmAbMdCPspecX+pwRccai1KaRynszv79bEE1dRoj3jtpH57
6FywdYN1XDnmx1LYF/sPLu8imbPtKkcTs9pNGjxPjfH98Nif0Dttt85ix4JwaS8W3CrJ2bja0p4M
E8wth3cdJXdVvplpZackWDMvlxL7umnsPiK38jjzzqa0NDDngWML0hcGe5OBfdDp7fD+Xb8/JEEM
JVxL3t5Xk6ykhYKsPyq5aZzZJkcjoF79m0f3sm3cbYiws0tVFbnRUQvfqD7cD7MIQo79xJWjxRcl
ZtXI0c5fowPR8gwzdK3ssCZ/lqqoEM6O6DU53N0nD4ayzuN7Dydr4GGwOvFBXGwTieE8RWtIEdFD
iz2Hw4AeQKiMbKW4arQfd/3aGJ29yjc+tZKoIs9zBJ779K2sj22G2zz/2aHTpRf2ge/KAtS1qhPL
1Mh7QL2RFQ1hHU56OGGuvLIBKmLXdUCX0abRp7QVIJ6JZHG7VGiFCWotqweGAWYc9dUulrdpeCMD
sYn+eP3k7nrcjV7cVukS+AXlEqFepfom/VLmP1URjfLu1XcR8Q7/sVk6qWuTPNJa+AUtc1U06iez
sA+buc4Phr2RwaXvEqvuMZGNJFZ8XIFvvR6UO1Zo05zYE7fCiRTi/LjVyZnSg1LeNdHtpJ/z5dP1
Pdmt41FFM01CDEJRzfu7YWdWX8Vrhtxx06b3awXasyF2MnM5dahcp4oRqGF6jPNvVix/18zWstek
Q46wi7ymqG29Eb06dm+TzfdwHhC1B31FNnt2eyr52vAmacDXsLqnoQYWacxGrNHE41xfhP1FvtRp
uRsM1ZswN2IYptpb92PX3TXGbz1zNqVg7tLKYyVhzapIE0bHijS2RqhAif3YeSOC28las6qqNFc8
cx+rO+0gPSmGLR+tsxV0D/Jb2rvXF+0fLOeyatxOUXPUtAg0B26Ye+2t5SuHFDV1vO+Ba+YbtcOK
RnroiNo0hXI5l9XqMoYwWVoyPE8AXEUf4DH8U3/pPdY7idGOx/gsYtDdvTM3S8t5rq4zJ6pbrFWo
AtRL09oWPSvd97CPBcHNvov8tab8NVNm6G8vJAoQv3Z1yhyANotlT/F6uL53+17/IoZzYUjCr6Ea
QZ9YO9TmHbjRmsyXhnsjer0uSGSU/LzDGiVy1VUwSv2RsdqyCLhxowcwf/wXALUi09C5g1yZYZjW
OnrvlpPsJJGt3cT3ljP5LGu8nlQfkKGP0otAxd0U28U4eOL3ihSSRCLkjYHnymLt2G9v8p8GgLky
XwTMJfBUPLxSSculqIiG9+SCx8M6nkwhl91+0myjD3eu1xII7EqPiGo4Fa+S33lmMAUAgripKHCN
iSumQ93VCvcPSk/vOPecOSYkDvWsx41aD6dhPpmj6B0mEsDdooacpBna2LBsJxlDrIo7nGNXWm3d
Tu8YzEL6Q1RE35eIph8ZK2nqPOF7UxKMAygN7J5GPe6VKfVo1ebeddsTSOHzMWgCm5reWHvXWuCT
itTus+C6hP3XFvmlCJ+RaWWSzktt9C6ZlEOXkLM6LV/VDuPo+XTTtmtvS0n0JBNMvDW5LyeqjYrY
85okgutNpCq3hXkV0cbK0C2/TlHlkrypnbZVJve6urv+d6Mt50D0WJMsDQOlbjNl3pQWXlFpL1pP
BE9KkRim7CZM7TCRNXVJgftEv8nS4SiBDSxqBU5eJIT9fSNkQHNgk3XIPSUqnhJjZkel7NNC1ASz
e5dsloxzF8u6EDTRDZpL1ew2A+EKZpSQgXLUeHLLVDgcLrID9jkbrVR5KdUlhosPz39No9OnQrKl
OzA7+tkD46FORH3J+wmAjYpcxDE34ETWixAcVkAFZaA4a6CdUtRKIiE6oGjTuEiDThIZ0kkC0LTa
uWaE0bb0C8o73u+YOaYPdUVHWYjPAahRQbIsxP3fT/40BWv5JIIl2dfjIoFbsmnQ5H6QQ9zE5AXY
BLP1pk8/riuxbwkXEdxSRVEzt3SCZ1opZmbqp7ivBD5HoAQfjU09MXPSoHLVgd4yvVNzXzEEnmA3
smRzoH/tBE/TZHRqWVkVnl9k0hwtKj0rQX8LmNWXNhT01+4nozdtHtxJHZXFqiT1fTJB8Tu79jvd
CUEKOLntXXEEdrVTBpTatcCn7seAG7nckV26rtDq7r0/lfV8AFL3z7+IQ+VDd6MIktO7e0Z11TIV
BTPSPFUf8L4llcgQRqX7WDv35LEZRVH6vkPYCOH8N8kzLc8zCEmPrKTJONiSgEV88el32pUxrfhL
H6bvxt/lVVyGY4cEQK8/FcrNED9N5Nv1g0R2jXAjgzOMuauiAdEDq7oMHtot/uyP0j31SWaTH5j6
C8IX1WaoG+Efxa1paz8xce6OQeZ3SCn/zpHbfApnK1UMEpRhhrpr/gldZrjjH2R5FQhhnuFDBgdN
8xTD9BZR+GcCmHM6OZdX3CHV3ageQ6AQdhENkvQ+V0yHpt+1dBU87Paj6o1MzmTaqYs1eTIRQH8d
P9fvt8hc2GmIa4s6lQvgCoCcfbm+sftn4aInZztpH7bhJI2ai5k5W1O/Tllpq40ItmK/yrFRjTOf
cDDiebDgw4DRjY45Z8zv5ah6rIzY1bPxbIWNYndG/k0NJ68gcDCjEuR0+Kp3/XFONE8av8JBfqei
cY/dyGTzXZwtjZqpTsA2QHfUvPhAbfWbBVRCFsKStrELQ7TFInHclQd2oEHSKdpGSr1wTUtyKxOl
AqRxW6s9rX9e31qRMO7yk7UsqxU2ISsVXyQAea+pnTRfZeMgl5XAf+96B4wzg2JARy2Tn7jPJSAk
pMB0cZsEoUISA67TW5GZbsMf13XaN6SLJH7evom0VK1qbFDrmoBePzSAC+kjOwKeEhAI37SgesAd
5Zh36bkQpZXY+fvgEzayuTdoL1MNbA7QEtM0pL3vzN85i5vf594vOP9Db1kIk0MMVRPA4/xRiwZo
9q+ljQzu9ZKO8lR3Gi54KTTvxqVyzSV0lmH41HQFcWhvxE6VVADKsTxQBH/TdOIJdpBJuLaKnJcj
Qx4qk4VyggIyJFb2CcGx+XP0QKiAZpvIrUWtyALj5BF/41JFN06NeDkdAp1qyGOVbtK2dip3gmOw
OxUPbhZTBgmwbpo8qgDNyjCWLBSMza8gmkQPFb2Bg8McsgQCDEYyOTuA6z/kgfIAdIGDyJvtOvON
eM69ULMtNMJaI+Qkz4GDOZSOTAAKLaFdWaDq7lnQ0EZIULk2CJ9lkjpZSwyKeEAFHXpzmhNBxVj0
+9yFQcdsyAkuDZcaiV2m082s/K+Yhe+V940KnO/Plwmp6RVJYrXVcQxeFiPI+kM0nfUOZeP48Dt2
vxHHbQ6uuEKNZ0xomJF2I6X0c7OY90uhHY2qdRrLsruZ3itF405qFpQdpsRH4oet8X+kXdly5Lay
/CJGcF9eQbL3VrekkTTSC0PSaMAV3Nevv8nxPVYPRDeO5/jRDnepCKBQqMrKFHTzlqs1hoZHHeaF
DJPnoAgmvQmD5lc3hwTrzKe35nO1b3bBO/Ols32Tixyfw9aXA39hcF7qi/Q0y7KSOjXwbumhgtKC
Ajy3cjuPw8+cd4Yghi7vm0/vuHzG6NsqmUwJizrtJms1il6Uyy+VC2+4jcmsVgGgFY2gmZp/prrT
vcYHquC/klNbrlZfWOP36BBUNs3BSRhuw7PpZrvYg+oZxuc6vzzLm9Q1/fpp+JP30YVRbqfaNJTD
wEZVqGjRWZBAj8jOXfUgOA/zr1zbFlx6YoOud4hDpPHZT+lUbdMf9iPzqG962i0rAb4Eb8gm9Eso
0YjgDfMvX7HMswkA/BTibkNpbVZY/kshY25EiZ5loq3CD5fJTSbndoeaUOUpqxkZ71DSEITjdepj
KEuUnixG/89l42XXEsvS5X4eAcvyczSum3iTmWvBoi1e3hc2uPRBd3JaTwPu0qElo2vkZOY+DFe6
l2Ow1E9B0SuCDi3e3gbICKERZuuYfvo9evRdrQxNV6MO1awnyWvGu8TZRu0fbflPK1zqBbR1YHUy
YhRrdykKHIyuVKURPPBErnAfT+tRWR2bGsgDeSBx8hx1oVd2u7AUhPjljfDpDBdwyzKmcdsXqEl1
8uhJqfazAB2Wa9lIfK7vB5Gl+b9fhHanpA2msbA4SCbL/jg6xyoRrMwX7u2/rulPb7iACwU1xUgH
1nkFuG8nz1mVOEHgt/O0O+cmOMw93cxTrR1z6xyqw6JgIVo0LgKHo0yjBnIlXkZNh0DHbnA1Kf3e
ZeOqU/vH69/zCyc27ywXelle5C34qtAOWrNvmT/t9Z3iyR/sFJ9Mr8zJAGkuaSt7uDpPMzNB4kln
WQREEP4VXGjOZCQPRoRTXmmuuUu8fmP63WoWe542xX6W3UlXSQlEXUqSiECb3m0+ImGde/kq/3vh
+WE7aHcAyt6iBJNQegDUY505f3JQTNnQUf9QVbTnf9++Y61KweTgLldV5WSw0rNje8MSYQa06Mmn
HZ42yooqZkkD0IEGGGPpPvIxk1IoLkbubxXf3kerFrKHoutg3phfbrkLo1zgrAJDAk8tUDLmpG2N
pJWJ1AbA47IDU8d10bcCkujl2vGFQS6GFmYYd2xC2AHULiaZkdwC+OtnpnSQqXkYrOCuHOh5HHJM
NxUkZtqqS/IzK0dSx3RfKc4m0h3BhSX68lzIZSAJU6ZgrmcH5mZQug0Y0tzrZ3a5bHfh9/w3XARB
eUy0wZLxFFJOva/hok92uWvPlIPv5TbG2Iz047rFxah7YZCPum0Qt3rY4UN3hdcogW+P4akP2vfr
ZpZfsxd2uMgb5kUQtDbG/VlEktciICA7Pqq+sgm9yG38ydc3kMAqtyaYAA23OUqesb3+Jwj3FBd9
axvK34o6w67WygrxcDP6tQta022DDBgx349vnWfRyVneNBqAlaAHlC2eRXUycjmWQyAEVed+tP1k
ehJ4tbyAnwa4KK+o0VA2DeJBkGJa31hZmwhMXSmY66abrCOTH/vpg8ir5Yef+WmVi3aRTe04smA1
BS0myjyztHfk0m/VPC/pB5SImJeXI5Clq5CtcBxF5vYpnVIjUAwQmZpJTVA8I+W0Cqu3vvCU4fv1
T7r8RT9NcVt1sIownmyAonuVJaTQm9prjQwd5tHJ/H9vSpcVC3wRIG2xeNhGAXgqIP1ojFrOcbBb
0kavVnt73cbivtdRSFUsA90HdKl+jylZAonhHGU5dI/+4mtRPDbTubnju+LOonPjnt7/SapzaZQL
ZFnnxKGSAFnWtamvZm+oVrusvMmL3XXv/iGwfK4Wd6oh1dpStcOMkL6Oz/Iuu8P159rPjmvfW+6E
8YMUGoLd2tlW7/VPgzRHEUZqMakzP/8A7gAW2K3MtlAoA4aejO3d0EbootuEqavrrv7D5fBpiTt0
mlnmFctw6GhKTIMgJyftEU/4KgRBZvQD9+SJrmQR34/APz51orgeptrBDaFkbsoO03RHMR6je9ed
E5zvX7Xmi4sPcpq1YoEMx3PsnaGBoSXZdZNvT28Rptuvm1o8EGgv2IZlo2Wr81xCLYsmSStQ12mg
jX4zd1TLtQoGwLPNwDPKfLi3ngfARL3i5Uf8hWHuUPQOVA+mAlXCxrN+DbhPG3QciLW2ofQargVu
zuf6S9J2YY0LmcCtSgHD0JEXH8qf7NxCVLwhqFUPoFQFYYcvCtGLV92FPS5uZmkyglsHzGpGdVtN
W0n0+4tbBLsfADdg92y+BKL3Tswmax4Cl+/lCEJC1eSx4b2HcqBWN4LDthxXLqxxGWgdWSHyebPB
KN2s6cW8APXG2KNH41Ddk+oJjGS+3900H81LXBJRK3XxW9q2jClqFQ7/elVdHIey6rROjZEHGiow
TVSXrHXaTM7j9S2C31vaIxd2uB2pJ11cjtIA+EJ+imrIAGAgkrCBZcRuJ0DrDrVZeHUQHqsy25QJ
xu1lNBt6iSi6BinChJiF47UTHs3a45S+tUO1kvTkBB5Cj6UTcTr7zghr1xm+y5h7DVGJHspDbv+U
wPcT9C1x5H3igPC6TFwprh4d7dzQn0PwnuZsbemHQB09C0PUQ3PMre9Sc6TMcYv6uaGpB14R3+rW
Tb4biw+1at1Ujo+RCR2beJ0mBz1aqeOWyTeBZJBWxksbTI+GcQzSVyt6bbLvQ32moMlrs8KVINuS
yQl61jIJ0vcYOWos7XO5RcvjhxndDNbWct4kvSAFPUT9fYu2PTOAZgHHjlPcpgYlutKRzHmKQDCl
0xoV45RoSIPGSiOzGGQY1kRh0gaq1Z6td8TKH9o89SJ0B5rqZgBVtMG2TaqSUUVtOync3NjpYbqu
m/siZisHMDo9dtZq+8C6Y83OOYhT2BDisRdtQGXkhvWTzZS1I//EGCOmUbZ2ed9qz13wElprVq7H
5KXIetLSdwmJk95bKzMovbjK3JlXR60AoHcORfRgWLdt7Zeh6QF+mcYaEIM+Sz1avkyz4lzhO+Pa
NH271HdscPYawEpZrfllvlH6+0jbD1JOqHbM7MfJAGItGLGPKImsxDemikTpEZIjadCu7W6TWAFh
7VPPJjdkt6l5GNOdbWSrXAlJ6ZTE1N7j6pBAtlPb1OODlN2U9dYZwXYE381cI848+PfSAFcrly+R
6eXFUU0f1CT1h8j268QC5LYhztC9Gf17ge4ZNUnS60Tvd2hne4FuugN2sWzvxvo4BecaHyhVnwco
DiiJKwfZvtQ/KICfkWakYG9N7iSpInbFXlqjISZ4UIqW5AWEfJNkCwIK27JQwhh9x/HzaTukPcmm
1h1y+T1VEi+pCtfRT1pB3TKp3KKYNk1KidKsQvlZar8PJW7xyDUV5g0UdHah5DMQ6bEu30l9u9ZZ
QJBKrYYkI4Y8ErWP3Lx8ALf/JtHWRveRF3j7ShByCpWDhQs0cpg/4NsX3dp2zm2kgCcGUK9BdjO1
JRRh1JB22OylPWIvU1+BRofc5sSwAzdzqnM3vRj6MSmOToImAUv8Ij4EeIuCYkrGCk1J4fXj3ggO
El7BYwnU50ZudtMYEaOQ3KCpUdG96cHlpfkKFI+zyTdpjl/ut5EWkUi7T7WcWD22DmjFpXzdqBGi
z7vFLHfUKPKbdSFvs+wZAG0dwd7u7iLtqVK3w/g2qOvW8q12n+t3SWi5g01dRTNcBarpND9pXQSY
AjD4zc9mXLWpCVYNmQxadcOAs1G1Vymh+NuPDSqnevmW5R+a8tQWG7vuyRCdFGvfKbdZsTGlaFOZ
d7TJvrHCBQmOCzi8N1NrduOL0zxUxrEwcCdEeDniSFchcMLjuawokc1NQLFB2UiG5LsBWOLQ/Bwy
aD3oeHPaj06sYnJ1cC19VcRwPd+3Se1V9KFoA5LGeErRe81A2DdIlLylnVs4u0lLSBZGbofIkpd3
cdOugu65RKhi1Cb5aG26piejbeOK34NKKcG8iHlDgYxNKM7Us24E7iB7AZY46TOSJ3tpuGfZ96j+
AdSSh872TSar53Y0XRO93pFCG36qNhUOG20A6B3PPb5XHaek778xis1dOSvHwLGrcCpzN5yktV7n
BA8nopi3mfFm4bwZ3Q873899n7qNN3WKr9Im5cM4akepHb0EGRe1ILXYJl4blHBsr2c1cezjQAMX
MoVEkwbSa6eulEg7AN+SfHQDlirfxMEmrvJtabxq9o2sD5s0akndxC4LngptXcuNO1a3U32nDTsz
+J6GhWck+0xeG+NtjiZt0Z0g5UMCtSZZcQoAz6FzrO4UtGvPcXmooSOjB5ZbYzOqDL0rZ2s0p64I
SYEB4CkIfRZ2u1y+TemLAnJ/tYGQbX43WpAEcvxy9Ol4GFWdKME71V5TCKjYCPtNSqroHNYPU+yz
ziENwosxQCReq9wurDwJLaShJjS9D9QTzZ6qchv0H71xsKL3VH4x4sIbEShUduzbD4jOrmMHIjDq
vWP1DxqtXBWS8+ltpjz1zU2dvijava5uY3CA1sNblJ5648VRdj1wvpp+H44U+jF3A3j9naBxO4B5
modCU/12aFfWCOJxdXiycUl30T43vbFqSNZrxNLHbT9Qtx13vbUesMGCAb+vD/vSuTOy71B0SwwP
FKVEjSrSGB9pu6eZ304JCR3s3QA3dP9zpsYYy3UC/BvevYoRulZXr9A6cXP91DLPCTZKmmPNXR0Z
Se58H0JA1oLcA8XQTgkOaveT6h9R8g0K4L46hr4yrLWM7mTpAdwvrs4SN1BJrcUEk02YXFk79dsQ
bRwJGGr2MwznG950x+FFHzHGEDYkjXxzOmI9TiBRwMVkuTR1reAQFhpBUY4Ewanvntj04NT3nboD
qAXnW/WHcjzkSel2SoPxxcNo35apulKczHWsc4pPpobvWWVvgKVwWfExdjdWoO8K6+hUKmQG73o5
8iFpltlA5WlwtHitzb1RrmN5a0t3U9a4igO4R5Xi6L3/CryGRSg+STveZjGAPXF0rluQIsVHOaNe
FMj7vmG+hhtADyZXsSw3klbS9CKNjksb20XcUKUjtQ5BcdKsG0sGEcH0TcGAmSH7lQyikMzvQUUX
ZKsyUb8ncY/tDxqR7mefvcS55Qc4r1aPKxjyQ126V/En6vGzLcuHoftWt37VAWcon0IE+vimlgt/
NNFgLiFlxm6C4IcsOV4lYbQdMg8BhJjT/CbHValXmyFWvMEuCGMNpBfmgarRVfNtMJjuZID0XvmR
yikJsp0yHrv+se6jFSRqccGjY54frbR0g3RvmwGxgzeqhYTZMtHUHswA1KPZWsF6Rs4uVCViaSPq
xg8q4JBOZyD9612HIaGaGMLyTZE5bjNp/qDcKvUNU46BZKMWVJGxFyJ75YX8+7JMwr3RmqozzCLu
OkyQBet2TX3oOq9nWI+oSrH4nrm0xL3OZKtERabGHP5M2gi0m9/ezVhbYDZ828Migfy43aqEraUf
6IwKG9hLD5pL81yZJmC10rZOPfPW3Y7qh9U+X3/KLFYkLw1wZZhxKqUwnmmf+l3vyz4ypX2HedR5
DK9ZO5717bq9xb7WpT2uGNPqg9xUEkbjGi8nR/WxfJ08/SNFc23r+LixXyHEGAHjLnmaj2TzTizJ
uFjHuPgTzHlzXTwSAxMXtCmjK4N6kGeCj6BdJ0dAw3sXmtqHztegHuj0BDv8uu+CteSHCHLFolLd
YS0RLWi3dRLR/NzSq/TSMe7tzQazUSsVpMizzK1yMN7mKsnMAjgdIaWzEjFuLBV8L83Nf87FdxzT
ttW1OAAVsi27FdSfpeznMNSCryaywj21aa3WWpmiY28r37L2WR72krS9vjDzGeYrPsCYm4ZmmAao
/7g2He16tZWY2Xl4cLim9J4jY8u7c1MLRjuWXfm0w61PO0yoTpQo7taImG2FyD6S3hJUdr/sMg0s
cqAH1QEIhPyUxR3oaNL6ArSvOGDSSCJlwCvyf7TAHeE8Vasu6p3ck/DIqCXjSR8qQRHuy5f63Qmb
O6K5pfZVy5C2GPShkW+6xCFVLaSomb/3b+vOWeHWHYKUYzXp2Fp/MbIz0GbaW7otQWf/B6eFM8Yt
vqZVOniuUVZMinPY7GX9ve0+/uU+5kxwB3JQ9T6vFCx92eB1bYD0gaZW4qah2W7DNheEctEacQcz
iwdmauX8gHfOUUhJl/1stdfrHs2b9doKzX/DRYhRclvtQc+EWQDL9vUg35klekuxhswcbTS3s81N
ZzNB50dwgmzuyldBAV2XpYM5m+I9RVfczP5tSOPWibvUFZRrGGgm0HuRnwsFhRm/EVHMiRaHiwJ2
HbCpzxQkSJDajhqdRM5pMAW4oC9xk/ODCwQxw3TsVJa9pwBFNZm3NX114m3N/m14/t0MPz7dVYlk
Qj0cGhrjQKbqWzbuImlCGfXh+mb71ZK5stv4IWoV86NtM80fbTd3/KJdtZ8BPvJemFV+yV85l7hg
UJRJUFIZJUTU/aK0/SblKNiqYN5slIc4GfaDDahRH3qyEW4aWpyTun6wJ+aPbbRV++GoJJZb4C1s
R6bfVNMhRy39+scQHAJ+QM/o+1iWZ3E5cG2TPr+dJv+6gS9tCe4TcOEjpWmH4mnUg2bIYWudohxZ
qWszQQyWohhPeSF/jCCY8IR4UtHQXlZhEQlo6Cex8yYPDYgS5gK+UisgWa2U+gTZ5fB/O++8QCu0
glUpNXKck+ls002POlGGMtb17/kVp8x9UC6qdJoeVAV6uhisIHJ+00QEYufusEEhA/U0ZS0l6NLN
vBAieOjyVrHtWVFRA+UpF6RpkPRqMhu264PTPQrZor6+UWbPAA5TdEBBdMBQf78Fwowppdyi9RH9
lFoyz3Z3T40DDZNZ3Ty4ye8tQcRZjJ4XBrm9SRtqSWMwdd5c881QLNd3qMFfXy+RDf6rtVGeVhnG
3vIcSiz249zTcFAIvG5lcW0uPOHuMhbYUjdYSe9F9hPVf4b60/XfF3nBbbrKDNU2NLE0ofMgU4sY
6T3ya4ETC0Yg2ozha9vCgK3K8zPGUabZiWoi4ez3ZvtsOuK5r68gAeyuSxtcRGYjyi1Wjnd+vO22
M/3nDAcKf9ItTq0f7/KGSKvrn+7rO5QzyW3rpDXtODTAey9tZmiV4imYobPPjq+T8KbdgmrfQ4F5
fd3qwobQgaeanXXwNS1uwfTOzhqINEA+Uz6305mKxsjnO5+7Q3/7fS7xkLoulCc0j0BA/2AWD6Z5
kORnlDd7dopAVTbEb9f9WbTnaBZebniLKvy4F8toVHcNYmsIsbBkV236lYlBAlETfSHV0eULM5xb
IXL3sMzrHvPqt110V6FO2uQ36GAJtvrCHfWbndndi4Q3GHsn68ys91Bf3aromcTZo5bZvlmaK0vP
XFmyBPfGdc9A7PO7xSbK6GQ4SLFlkGY16a2NMeAhuw8B8b6+Uks7T5Fn9XUwJsogU/jdUMaKlgYF
cDd9tAuLmyARBFTR73M7GyjJOs0LQFv7flwlVr7KEllweJYCkaJgH5hYJAu+/O6CpTRRgzF8RNMC
vIXD8FT11V6JRVqmS3va0hxLwTw19FR4TDSjANnQCsQsUsHcqux82Sk24OciWqKvo0xa6WXid70s
2AlL3l2Y5SHSqjYpYz0/6CTFJBOEAhrjO/2DxxWQQ3/7ZnFv7r5ijTLkuDCkYsOam7D/gxvvNwNc
II+rpAlMMM9CGSzeNBqgF8EkitzzH8kHuUsnuMjtUMSCdMSZqX1U9AHH3Zexp2Bi0Z/ZZgtFZG/+
vWv25q1/ERWqDnKIyoQNMSvqlmv7LL1Kx9Fjfr8BX9CjJnjXfQVc4X649G/eKRf2tAY3ui33gHKO
bvYqEYgV+ZMFoAZBT9dHb/tfyyTOBjHQAJQl2B70L1yqZaXWZYYPqqXIW50wfaSgtTBHdCDUphDs
86V88jdrXDBvGq1waKzm8+c8aB7Gn4HwSrb61libK9RmZUHkW0wuLt3jonqiBNgsGWgAgoTMIxzp
SUVqPs8tminUFWZ5blU0QbJ4mj8/qcrFqkBRVT2py85rxw3Ubqr0I4sE9cyliHvhFl83rSMzqfIG
AcOqj/EAysVeuFQiL7jTbIVmP8kj0gl9baxoCm7C2Mvc4S59rYi5YW5wBw0VUY4k2iA8jEyuUmei
KG+gkA7UD6YG55lILBZRV3NTRNlevxm/MgL8vv1V7nyzyGktQ+p7b/o1j88wWYXGvYbaQ7ayRExg
ok/KHe6QDmaap1buaepbo7w6w/MQ/BA4tBiwLjYff9ebiomiDRzSX0Y3WP/CTfs5gFSrCYSj8kYR
ObUcsmwZw1+abOEpynmVF4WWZRpCVvUdBGAYjrK30gMQNhhME0sSLB/oC2ucfxKa4AbIVFDMHTGD
ae/YCYpLMWaxTFLcNK60/QNOyXmP2LpmW6qtWF/g6P3gFJY5P4INDOrG91IrSJ+Wql+/GeA2YdhD
WElJ4FPbor2+1u1vVq0Qm60n67Zpx9XUHRJbUGpdzHQunOJWrZQKJ9FbQIrTbbCbx4D7lbNTN8Ix
4MX9eGGHW6+hUcpwSNAv/s8YcPCMxgJWS1pX6/5JJCixeMQuzHGpaIXI64BmBgVerSR1JbsT3XbQ
FxacMpEZ7h7rdSdpUafDNb2TlbXq4gUJfXHS7ExocRPZq08xxrdFT6HFqH/hHHeZRaqSDXLfYIQs
3+vBHSvuBG7NMf1LtoMjrGqqgX/4a6W35U4uUjxRzYc5eBRQMwdSBkIcENIEJkswM7f8ET+t8TeM
5KBMnmvI6Q37qbctEMSahgIgTVaLTpjIsXmXXqRVNM3VXs9QyB5WysouQRiPuwx4xG2819QVE3Iw
z7v62ofkTnTnMK2WSgz/xGnthcWp0l7btCPM6ohgyZaerXPU/c+ScefYqePECDHbh+oJMDXgjstv
5vo5pgMa0viyh6n0M1SiXTDki+7OxY/qKCqGdGaIOz8LlIWaIlVVPF81mPLfAq6/YiD2nX5NwguH
4RYD1qc1vhcBxVUppXMmB3D0z/DH+DrezPwy9rfKl9blKbgffHulPqU+zp0gbV08dxemuZeTEuR5
kOkZYMf0OMmvvfogWMTlL6mb6IBDCEXl6SY1C0N+ka3kIHVzwRKyzt3EBW57a+0aN1n9ewnB+UJz
Ps1x0SvA4AM0M5GgNivp3gAveeaCRaqxSGyR6dbY5at209/aABhiGkng6+LJuLDNxbCUTo1OGYqv
+hTe9La6lRJgJ0E/7ErtZIpOx/LK/e0pDzjR1EyPKxO3j34coe9G9yBae2Bvc35XnsrVf5GfzMn9
l5P/6R8PNSmolAxaac2Z+bchqo6KBZIS2/Co9UOPvqOD75tm4xd56V/fQ/M5/2rXVjQFCDkIlc7/
/SLC9ZJuJQ5DXwv5M1iOob9ip+e2ZwI6TpEZ7jq3M3DzpOjmeFTqidXuijwH1vd/9IW7xFHJDMqx
we0q1/Z+SF4xvH62o+frH2x5a3x+MO4QRMqU5e0AI1EOHDogpRW7u25B9K24rR7XzHLyCBXFUXmO
jHOuPkqRoF4gMMETwtHYSYAgRu5tZvSpB2J4sJRT+wcC278ixt8fS+MiIHWsWkLSjQx1N8uOYTzj
GUNZmHsGXssTpTkip+ZoebGV8wb6PmnkYI8pu0AHmPouHgXlRMHi8zRQeSnltTLHhSZ+CbVtbW+u
L/1ylPv8XrP9CxdMRVXaqZu7zPIjozfyOCFn25qWYA//KiVcOfU8u5sTjF03GUh3TVzB2Q1GqW9G
P3RBCAhWwKN+D8SbV9/bp8mf6eXQSrnupugzctEgs6gNKVAwj1jRsyMfOxGXy2JyA6La/w9q/Cz6
COWwNhlltBjoXavnpMm/F8X9nEmpynsqKv4uv8MuzHEhgUVlV0H+FhLyWbQ1gcstUv3bUNiP4CBe
ZZAlV8J8Z9vh7RQngg2z2JICJ9nfrnLBIpKLYqzRhfS67+audscPkI1saE7kU+fPDPzGVtqiUiVi
5xBsVL6ubreFZNf1vILTQErd8WITWxXXRyi1AvDacm3n00V+HFJN1RDazLga/9IFilfdPo9BrwzQ
9yz3yNw/gOIgz/n7m/KcUI5VGR0013Kw/69olhG98Jz22/UjIPSKe1okZd6YoKoHdOUWaCIkb4FX
bKwj6vg+Hk3iCtliBfzCKS60NG04AmyAdqmareeGvH1WJjIEPjrykEpMRHzDgiPOQwyiyomShMK9
PjrGzo1pCJ5mgmCvcyEkhWy7Pph4BCrNtErDFrOW0spqmKg5sbhOtqwYJio4mA/iYTVDPHaSNc8O
6i/Zq7XKbrH1sCWITcKN9lCshVn2UuXj0iC3UAPGTuwm0fDlXNktzvnLjAk2YU9KCUDBnogpfWml
Lu3NX/rizumiNqhiec7qM+0uZ/Bo+pOH0KUJbrGaPJOdZC5UOVq7lnOMBjFDECVEXnC5X2xkk8RU
pGWs3zea14ev18/rUsC7dIGL8VNiJGpmosQRQYGp0/ymZqsp/FAa+w/uxktDXEBXbbUK1BwQV1qg
Ph8+2SIu2atfypH59nFQgqC7zGAglb1qOFmZ4EuJfp/L+aqqrisdCG1PCT1qnKlIM+r6iYQDXJ6n
DHUgZ2E5E2E0Hdj283V/ns8H3ryeDeZD4YkUecSF6ijNKxrEOJHxwV6z59LN3fRN+rBukWq64Ic+
VY13fbctRbe/NwFcnP+iizNpUqfs68lC9dPajOhVhne1JmgFLaHP9Esb3Lmvw1BSIwsjm4CyRGT6
ZoFiy/agfEQCIoeos87FH2GjZukaurTKhQJWp8oYGShZ1H61HY90Z4f72hu9fJWuY1GFfD70fJp7
aYwLCigMOEWnp2hSqp6J+b3SBrZaPeZMwrBdJTi4//BBDVnWIGJoafwTXjL1PMDWRNpAPcCrfrBn
ZWODc2mCOAMSFWWnehBmECWA827/6uOnVe40GEbW1DTHB00P00r1QfBxlh6Q2CP3wxys4N24HAU/
jXEnYSgGlVGoZ3oBeDKDx659rBs/r0X1lznGffUJFWuw9oG8hGdGH7OmmbnR52Ce+jIFD1KyqqIf
QXaQ0wcn/AYGVNHiLe/Lv03yL+LaiJOucfAiYoeZ56l0Q49tZi1aJj4Dy0v2aYuLkJZGMzvRQCNe
+8pqVi83YzLdGZC5QDpbENEFvxxMPs1xOyQJCtpU2oRgUm8jZR+aq5gKbt9/iMmfNriNYZpdOZgM
n6/xMEcdbdKVc4eB2lm/E23fJ+OsCkanlmPyp0EuQk5dmTsFA2+rUjhkRJbmZnYkCsOLPUpb/rTC
xchcaqbYdLDfu1VmkllmT3Irg4zv3SNQSxunc/8k7n/a46KjE1jQc3EA/rTqJwx/FtFGkd7/NxNc
TLT1WIrSGTPUprt4vCsjX/+zXOzTCy5XitMgZjJDRpknO1W7MYrVdRcWH72Xy8LlSEluA41dzzGv
9mc27hiK7K5mgRxq8BsULAJfnUWkVpmg87TYRb4wzD97i3Fo5DFEM6H0Z0GXmXrZccOT4Yd3M5e1
5Fk/rru6HHD//pT821evQnTcQJ3tRWbvdY6zpjX7mYOeZOg7QYlWcKL4V28dB5I2BTCTJjKp5RIz
BNvrznzVoUA58PLzcVEiHzIWNh3iengY3eqgrYK1OetR9OsZu5scwKlRPILQwia6cC5Y5B4XMLpW
KUpK0fAy6VZLNkEmck4Q1fkXb2UEhlYryKs1MFpaq2mDXGOfbeda53/xnBdZ4yIF60Ma1gOKxCbE
WmdFD3PbPhtHeaVCqY2J1CBEH48LGnFcqabGcIVE9ETNO2tYX98Z8/9/5cLXuYgRlplchzHmkgYz
IS145VLtoIO2YDJklzWCzFd0prjoAb6rrpTNAu1wdgYRTd/IxIwfCufjuk/zz1zxyeDgXEOrzJT6
QM/mfTprqEEUKTxHdkkxGNm6RQutC0zCkVzq768bXqxHXhwzHn2vSbS2Y0kDWs7MdvaY39bK5FKp
XDdgHwl1dsqmgLk9ZhqZWT8KjAs2psFlG1ERA2pTyWjC7OZtmRwVIAHO0y3YmfxxA0Li6/YEyQ3P
+Tg6RpiwHsXBdFzZ0TkPQTIhSm4WXVLAx2lAtENX+AenPar1OMnoPTqbAZwCM5Vr/KS9ZNtZFZH1
5LpHi2cNaCHAlgG71k3uZNdx0TepgjjcAgPjmoEj7zQg5gXrtPjdLqzwJ7pUWKtRwPRa6zuYlokV
b/VE5MryRX1hhTvXtANDfKYgLaw8tg23zuEvia5pk75pR9nBda16sVDabfmavjDLnXA1m2Sny/vc
k03PeJfAtx976GwYzFO/K2hp9JtqLZoQXL7cPo3yYOw+TRqlTuDrX7AGBr3i8M3Zl1DEVe76d3Su
AaObwFwEThrBs2w5T72wzb0oBnMq0zZFntp4UDwEUjVfZ+60dnDm6KoUZEGCrWNxJ7x2equUepzw
ga77bhOq60p0HwjOAE9cmfS5bTMNaU+PbECj4LepBUFy2QmMJ1kQ85FtvpMXtyEbEoYbJ8ueWiki
9nTfhIJUexElaiNu/McIl3MMZTRMsoqHXuP9BbJReyA0ICO1btb4t9fjxj9sgk9rs8sXRaOgcKYc
6nszSJpu9IcJEhPp6A4YJfS7db8Z2Oq6QdEn5AKVURSs0VnRe8H/kXZdzXErvfIXsYo5vDLurrTK
tiy/sByZc+avvz3yPWdXozXxHdtPrlKVoBliegAM0K35S/ht+l73L9sWfoMfpyVxKNXpA74RWuZc
aQCrmy19Y7k5ylT7BmoTV8IH9Dh6rS1fkV1DlyH/ZJgDrkxI+gWa5xiK+obOIb8LTBBiNhjQ9BHN
+f9dfJcFxmeOwgGWWUZ4LMGUBWr+i8fal4FWnQ92J7QT7/KjRYT6xJfj05gUPXwZqJrx9mS48fiz
VQ6t/Hfn613iYkhiJrHuXm1p7dG0jSS0o+IT4R/EZ+JzFnUxNCVl+xZbNtMOw5wS2IkPKkjBMddx
HKmn3otx6uk7qcrbI5a3xjSHElDDWHtnmJ+U+apUwYA8PPQZgbIXIRASCqaMNycLgmFvTWULdM5r
livl2YtufgAJFBFnXK7ZnFngcHwWl6Qb0LqJyzm+03zIx7pTioZv5nbiznywnv7ka50Z5HZPEGtN
09mT54SeKhUaOOBlOqouuPB3044a1mTo8y78PjPGYe9kLU2hhUBDU8WDzfrYmNfKIgQauMO2l0UZ
4mBXCPt1htwwzq4ZYWB7TPeFUHr6JH3FQPKfQO7ZojjIXWO9mvq2RY5p3ooZWEm+GpSLk27BYa5S
V60VJlhPOAxgKxM+tenihXXij+r3aV5QrF+kj4W5XEdSEaCWv5fWHmyajfJ9e18v5k9na+UhGLKZ
ZaPgbKeYE0Xusus9JjhFxW0XsVDWQEtvMYEWPtSITanpUwOxorlO11KZ1bZSGzsJhdLt5VB2OH8s
QqWvewTd7tJfF2iQFHQcN5GqUF12xtNqOGfUJeht5ozGsjUyOzcPAuiCm9Svx/vt1bC/9v3pOtnh
HFEV+kQI1REVOLVMHWlcrF08Gz2ReVF7xrmiOvRz27CSlBiOoI6p3ao5VgsRpV1shsKM+r8ewDma
ORhDKgsI3Ofb0Uebmgs6xvp6xXA3exDrviVP0Qfw7d3C+yCSSnFy/ea8ncxzd/+sRjEYLDCiGh4X
r0bWYHgdBpdCvGcm7kTqSxBfjidqkudsmYBYoLoF11/xsFL8AperD6ftNLmLq57iHPJTMGCMj3Lp
dtkxmnddcmN14FqM75bUz3Xy7e1iIHBmlLvL2lmfwAKEcOOfSLsI9Kdsj2QvUB+oq+VypH1mjbvI
BqCjKSDaZmFH91GwWb4FKmAZTOm6n/lUYyNzwI3DZnLQoUQaSjomHhb15bac/Ly6s1iJrL9Op/sV
mnjbR5s4dPxcVheJo9XPsJYkiTOYP+LxpQfJ8baRS0uyVBmcZ5j9gmw85ySFUTR5rpl4WGn2hnBb
mddD/bnSHqbueUqetm1dwsRzW5xvFF1Wl4nYggdaRPkGzNapBSb0DGPABTUxT5niHMMoFqlvTbih
OHvp4NUt6I+bm2z4vr2iS5/IUjWMb4jo/FdVDjLCuBxXocU4LNM9H6LMM3LTV43J3zbzOrfDO96Z
Hb6EqWjK3E4TpphbPGgrPqQBDq/SKpAUwmNL5AqfRZ91CQy2jqdL8OUTj3zEOvlCpjSLZVYMoLoU
28gTwfndoydmMIh68CVEPF8l5x9TraZyvmCVteKFgh+p++1tpFbBOUWqjZJhreh+0sWndAxUNFfo
1NPK5TVYSCNFWTMxbvg2W0iT2YqtGMq/Sak+CpYOgi/lD5JGSz2Z4K5JPHw1fRiiqXaZPuMNxaoT
RyTVHi/v1ckI59nSukCFGXmjC0WGFMMl4Ha3qKoCYYOfs07yWKsXNoS3JEdT2HfinRIRB5T4HPxA
nBYqQjYNMDFn1+Fytyi7P3ApTQYdDP4ZoJ97+7mLsqjAyI4XVqE0nQYDN2PjJDNx/C9GJhgt+tcK
Q7uzgtKwpGqD9JoNVTOym8Qbr8Q7lluzRgXLpaRALl6r5/Y4J1ZrBasd8Kw7YtoudqYjdOod8Xa4
Lr2ut/+kQ/XcGufPIeJkbZKxhwuCOwtFWXMmbtKLXnC2f5wzZ1PXSJWB1tF8vuqGIyie/8oL+NE2
UW3BewjhNRc3KXbIulay1RnDnIjCL5bTz3aKZ9kT2iUy9AzeLIMww0VPwhUGv+zmWjtCe80r0AhB
CaVTrmBxmAyAkHLRqMC/8DpROqA7On/WH9mMYOTqxDVDLpBD6F5Gv+JYYnJkulfRHF368069i7+m
H3/Rg6g32tPffTnmOWcnq5LQTpqtGjzD+hLW15n+1fyTAvf5R+MgQls1vLT3aGLPlJda/7xkpa2r
RBM2+Zk4hDBW1dLDEB7IdJ5Wl72zZIHu/uqb6ogMmsIjnjmqjctBmzJM42qQvu7sLhh34c7E2LTm
1MjMqMoAaY9DiBZa1IU0oEya7tGjcIw+C6DbthFHQkquriBBYJff/s4vOMSQwRNfNazZPE/6T/10
I0/5daZQDzjEwt4xSOV922sjY6cZfQUCkUUw4VnqTgkglOsKe+G6MP4ICZFhM4JjVJe5AyZN6A/D
KwmCSAxzOApjg+0068/uK0bBZDEyHP7WlVdzUtoS9NbC1eAJ39hLgXGjHMFVcKN4CcmieDGO0E7m
OIwSi0yQtCLEs3CVBM0a3yIksgW1DLZ94vItcjLD7Z2VFY015uj0SCdoV0BjO+6pwcnX8PBdoH+2
FA6PmrrV8yVHzge2RskXbLQ4f9DvkqDUbNaW2B5ByuQIL0ugES+X1B5yKAWV8rQZWhQbV6g1N2gV
xKFqDao8QG0hB1N6qYJfecVjt1LeVtMuFogLhAUmW9vHBS4J5JLi1IwQ7q1XkhxDR8Sr1yWYM9dC
h/q2O/wGc0/+wKFSmGtzMbfA3Ph6QOdP7seu4em3oss0DQbCGtuZrZVxgISp5EIvGddcVycgQT/U
qHjMxqd0IHKwy6vSFVEzcG5lmScFgI5kXAgG3gaqn/phCNZn0/22OpBK6oMy+O+qrkiUrJM1PnIC
TOSI/tAYPjnyAbqIrD/A0V0m0l2BsaL5k3D9zBxX7ZCgr1r2Gsr2hbiTx51Q3YnUVXzRxc9McGCU
dH0dRo2AaDaNbSOOfHOeiDjw4lk9M8EBkT6Ho7xoeIxVpftlPEKL19YtqtPsosOdGeGQqFSEqkD7
C7qmFgg9oAtRLvug1c1HOZMet08SZYrDHjmtVb02EIRJs29A9UTF67xc3jfZp7+zw6FPn6x1rYtw
tka6D+NDruEtWw7mmGJUuohCZ1vHoZBidGI018LkZlABia/W2Iu7q2jpnXXI3e0lUa7AYZCWaUso
sMJ8skLEqU7WFyXNOjuuDYoU7bJf66g7mJYm6jzFhS7ksVEkiBxQOUmbR218+ZOVnH4/t5JVmxQT
lKQzmllKO9P9VRGhjUVs12/Q7WSFg1Ezr9ZxFvB7w6PwTXFZb2j1aT0wBfDML6jxavY3vwNt/V9r
PHuFigvVFPMRPXEqsGC9UkHza62OUH82oMemlF+2t5BaHT/40in1uGLSH+VIh/XHdXjX1e+YMPe0
/7P3OutscRzQTYNQ9FUHh5BraddK005ShUCJE+KTEX6nc2CXq3o4oWyNGY0ZgjbjsosWiiSSMsF+
fpYEys2sQUMPJkrtul4+xxSPBOUGHL5FgiEXy4IcWlJKp8+PCcbXUndOPlm6p64pESlchoST03Eo
V+giqO8rfJdYkm00f7g9xKamkRrUocxwIAdtpTlZK8xhZqtXxd/iFlhK3AukP3OYABWTWI/YBG77
TfLRVOK1klPuqr10rJ3hmRovvHwNnTaOwwahSOI2z8CVrWCuPb43ssZWC9EeIaq6fU4JQ3yD4myI
YRQLSC6lDPxmUMzsmk+1dFzq3ts2RHwjnjEW4vVmWhvMsderYjhCaa6RKMxhIdMGxvFNiNkkFI1W
AFGNRzNQrqNDeG2CyklzxF3z/HfL4aGgrde4DJGjlNaXVgDVd+Ovw37bxuW7+18nMHgsSIADLevI
qvTQWbv4WeigYbrGqT0L0ksviUS8TfkC+4Rn2NN2U9QYHTtGaWcni6OjMbXodi1ZQ2FwvPWdOFiI
VYhN1gl8gT0hobTmRtDoqL3sqfGn3Upkk9SqOHCYRlHoEhPvsp0YGNrHpoWucBg0IoXclwsop0uI
l2zqmsnoFxneJ+zQInitgzmN0fihNsRegNujQkQplyuUZwY5kNAKKIUbIrB8fVyc+E6wcxftxc/W
TYNm0jEQXihUIi6nd20CsQo5wgQ131r5aKlXFjXDRWAE/wCcjGiHRNssrosJMYOWXytF75YN1XVz
cSj3LFwwuXBBVKaiXlbEJvqR5ZXFBzRy7pWbcMcmZeJDHMx36sP2Waa2jsOLodTDDKoICPaK2u8t
7ZDolvN3Jji4yBI0cFoqHH1uXagFd9PH7d9PfR0OHlLEV50hgecI8zFKet9CW5Mif6dMcMAwloqR
txLKGFaZHPpx9sLO8tdIJ4CVOqomhwnlkkKGIMNSQNf1ikCol0AH9kP8RUZzLVTD/O2to6IHk4se
8DAv6DkzyDTKUJ9x5yt1PzuijxH3H3/0iKVblmyZumnh7fctji9JFEE5Dm/LyXo7dbdWTOT8vzk/
JwPcZ9KWZiiVEaUtZbBXn5XBX5uifFDcu9WnEZPtdbBQSd/Fvm/rbFncR2tb9IcsHdDBgAC3Lzul
W0WYyBac0RGOigMGvkC2E5eao7h8C58Wy326ol/juRFUfDr5KWYKSpUzDY2dz3sNusbbfnIZJU62
eERPpXGYzBIAK2f7KM9skHJRH+/y5fuvDX6oPRutyIj69VfDreTmbg1yTwxlq768Aw/3bntFF0+0
oSi6Zqoy6u8c7sVaUWQ5ZorcBbqyqxYUleKopJIsZYWDvrayMsWqMXXQY0x1hIoslMl17fPfLYU7
VvLadkIvwkii3Bfjvh6uQzX4OxPcwTJMsJSVCqpPmXofr1/b9TZVNHvbxuVzdPZJuHOkyUmKwirC
SsYlxGYn0KEc3qHLW/ioYiwEslN2+WFOvYW4Ai9+JFOBaoOho8uLf6kb0JMUjyJQI05SR4GOdPez
Tu63F8cOyLvI8swGd1jlzFSttABGpHvNV3ZZsB7inbgjGUuY227Z4Q5qpQ3ROLM+ZNZayGYzss8j
2p8wYeB0j8sV1Q96ERf+XRaoNt4iep2g8T9OYkQPzU8BOmed/EfBw5kFllqdxf6J3CuJYkDMMC3v
zfm5kD5sfxjmub/fMI0fl8zLPhvWpmb9TlVgVWga0Z7UotoPCtiFt02xb7xlioOcpm8y9HDAB6Tq
xVrvpdCPkrukObbqQSJ7Fi8H4Wcbx0HPbODZNGfK0mzAKvPmHWSIA837NjvdXr3SKPXh7UOkiRwI
qfGU5yCfwOKiwi6h+l3XVyAEIELJ7WOEEutbb5B0VWuEBEeVKZWUfhYMEMimCd0pt+aQqBl7I6wZ
J4QVHmJll+vutidQTsehgdGGobmi1c5tp2fBPLTQkReF24JiTaK+CQcG4ORaMeiJ3dLLGCxJPZRN
X6CnRrg1sVmvLdZnJ7TN18ZaKsB2Iu0i+VohsyLKAAcB+VgO3VSgAUDVbBRsg9hF+qp+71zJiZz6
qF/lyIu2PxDhZ69h89maRi1vM33FG9iMVn5Ec6P10kCospsPs3C9Dqpd6kTDIrVIDhzGSIV6FfYR
/fwIwuXJrzWqQZUywX5+tigjzddIMhcEcd0+qp4Gg7jjqN/PQUA8TSoeDlF6mpdvurmbZuKevjih
ap0g7TWAOFsABDNQJBYAaSxAYA080YHRHlVuHVCPoJfXgrk/tICAnUDn1wIq+rBXwNgjiLEjtpK9
UMfmcq5nnkxwWDZlQ93FdT0wkQ/0maT7eq+48y6/wqRSBSYOWmXuNxt4MsnhWhvHIab08G6tBvrP
AndC7UkHxVmPiUuxKF7GnpMpDuJWE7R9CLZQKMZT1WoovqLbUTcR9wFlhUO4tjUh3jMhL29jr52+
W/IhMl+2oeByinz6TnwlGr2r/086bh7zO9Wbr4bUhgblL0IFbZ9Ta7rsGJaoqZohSZbMT3sXtTj0
AhvxqVp7/fbqFVfLHfRV658sF7Jcag7rct58ZpFDBn2VI12u8FjOWqyEW92pb6PKaVMnu9bt5bq5
rZ1V8qnB3ss7C5lI0MNrFhp6uK9XrYsglTLqhHINIY4BigD9VZZCTsIGCR5SddlyiW/J4tF3IdjJ
Iv8tMbuUdELBvFKL7ST5YE5P2rqfjWPT7pPwYYg+jKPhE0YZdG8Z5e4vJVJiXTXBD9BiPBuMB16H
+cDqE4br3DkACxOxSHaIt8zJb2FeWbt1KaQUcwjr7MjCTi6f1hLM2EhuS8w+bi/u4gE821D+2upA
wgSeJAy9zZ/F6T7XP1XURAK1Hs45IRCtSAYbzlaHwm6G20KLvUQ4amlQtpQg2MXA7Gw5HOyDeUGK
TRX+UUnFoUw1e16re7Rd2DPpFtTOcfAfqpDOVZGtQZj7x6TdFFpnF8ufBBVny+Hwflh6vNrqGCYS
5sdQ+qhK3t99fQ7k51kv5FBGZ4WhH9Oid5ToByizCBejYMLgYMII4wpxP4pPvxgI0dlv2KyzVfHE
q9CheiwumUMiq6KrC3LQMmQm3p6f3JSLUdAR/LduvX+lTTtoN70t+ooXf6YYMS/khG+McV+ohARA
FjLOmWhc7VH/rjURuvFsYbScTt0vBqWfyw4LBw5v7HFfrDaNwexm2FPrj2L03dAetz3iwgF68/u5
bwXVSlC8z3gfHsP2SVCEhwnkm1WLYl6p77ZNUR+KTzyywhjbTMSt9YtXDyJ6+/iZZQWMB7OhuoJJ
cxyMo0zU6IqFzihWKpfcBtj6Wp+Md9Vt5CfP26u7AA/nG/n615zFulIs6WJfQncIxOv2NMjXBTjA
tHQmAqhLwcYbOxyAxy3UyJvaBJnZJ6v1zMDwU994KEBD9NEIUvS3kjPspEkO0E00WFfWq3rfkUkq
gXuIJXTyvnOZ/qFe2DmxyMtOaRhgHzRBVMVPzS9AyFrrEWeIzY0S35oYQZz3KvUMxVz7/dE6WeGW
hRsjWYYZ5F5TMmi2koaRb4AR6BDPirELQ1ncN0tzm5eFtFOnZXra9peLa5RMUVFQw9Ihj/MWtdYB
hN/Wgnq2pKLHTQGegI6r3sv6f0/yYECC2pCKailiVM7Ooi2RYHUIZOQPcu9FVGvopbrVGwMc/EpV
Mw1Wi8d+pu1YPnVgty3AQ2R8Lq7Z+E4ZUOM7F3fubEXczglpvtQNa1nPG81eWSam1D4kqus/aRt+
szQOfJc8aloIfcMPA+OWVTIEr/P12/9NRPIigJwti0NiYe47yLPg1TULLa+SUCmRB0yMmu623xFm
+KnbrEYjVS+jGT+ens1pn6Ch3PzP8gmaiuQExDKSgk5yjBG+9bm47hRVaC10aVn7RtirmtdRtHns
cL45vG9MABHfmpjKAQobSpK7xdoHs2n6saL4/3GnOBPc/WEWeSkOVZahw+3nLCdOjxnl5Nu2jYvL
0EG7j7cMEIXxZQuMc4djWmKn4kW7mUTjLutmYnyAMsGdz9VS8sEKhcxdqh/NeCyKD9tLeH/Psn06
WwN3HnWxyxoREuRIRlcMcqIatpPvpOBVntGtvm5bewfanDHuSPZhHHeaio/CquRMIVRhEyTknUdt
GufBc7xmJaYuYMYCwWWtPyrKSLgXtW98bru0AmQGGiyl9w1bZ/xSmJUyrxfErdUjFbe+O/Zv943v
mksqLRUTAzMjhYyyqArduepTRvZPvoNmzgqXykp4dazG2szcuQNldlHdJVVjl50MftCUSJWoBfFx
0LCImcEcQZRKW0ieUuVJSonTSdlgXnIW06HXVFbisc7crP4WdiWUB32hedh2aMoG+/mZDTXWl67r
88yNOjwqAPWzTxo1QfQ+guO+C4cBtTJLoRbCnaXb5QA5oGPy4RvyMccIIpQtybY8dgjfgfMJEfjY
Jo1QEAuzGGv6WCIjm4LoQXZ0CIAZN2vQgQ7RZ72U4wda4lQi8IHvndOSMU/XMs9f8SF3q6C+w7Xt
dKldPzM5ZsmR7dirD/WxeW6p8RICNfjEVy+zIR3kMXe79LnJH9bM+ytf4dvmkjKTRXCcZa4i3YFC
ajSuRmpkjoH1xqd71zm3rgK60+HyUm9AdiuIwtieUKw1MC4VUskM8bH49rlwsIxGWWEs3TMwN/eT
H/8P5KnEZzE5qBhyIwbUwUyh3s/rg2mSHUWUBQ4oqrErrCJqMxeTN67qZEzz9gAZEDAtSU7xsuxU
4lInUIOnaMjNShP0ecrcyrSO4Lpx1gyv+WMmu9seRy2MA47JGoXCHFeMGlq3jOqZqhVSyMQ30NXz
mg75ip1jNQEkQrdR5IRQz2XcvY1pRz7d/sXiti0X50IIPWqWuqgRr/wjxhF56t4IZDe7pUq7xH3I
zx3OEuY7ugVAuIyq24uVI+D/auY0MlnteFcpfwvx/NChvE7zWK5Z7qbaFz2E7nz3lJi3ixHkVWCa
L1arOaX1fds7qK/HczfkipEmIguTYhDCmclTBQadOb3Ry84WMF9u3UaTPxZ7IZrtfAXBj0mVGqlV
cwGHGCX9WGkRg3vzUPrjbvJBdWb/QYcBt70chlRlI/fSWGSubrgNXuatihqGJY6axX5+Fgjog2Y1
QqNmbg4qwvB7NVITGu85pLk1cKFGmMuCVOivm6Uf9CMjXVKgIRS+jHYUxIvNSOjEHTpNoluqk5QK
di0OSHIrScZYx6Fr3TCIHQgSlpA6h+qJX99HbkINqRH4yLeI1W0WVV3SIwLJH5XsPu4femoAijjb
FgcjlihZeTngVqkHb+wOYYN9k+/wIEH4OBFM8cn03AsmqAAQ6Jbgup2qoDM8NRftyfokmqmd1URb
57YbQh3srRvWQ7QkiRymrhx2TjeKQV0pwTZsbH8cbNRbE0OiteIsIYwx8FYfl8d0Ke1RJdaxvW1o
Xn5rZBlEq1MtODtkYio8ksbo1BC/Cs1d0ct2L07EV7q8bTqEKhQIS717A5ZMQaiUCBcleCicoQZ/
USxQDCWXwe5kg0OIXocUrCYDbXv5upUezO5GNB3BfBrrxzVxddRkx+g/Tyq+YsbJJocZGfqRJiGr
MmhyCQ4ePw5Trz5tu8PlkPNkgoOGWIMkpdJgWXJxFde3nfWjFP0anEyDSWHs+2IltxyuVmFOcAtk
wPhMx8GzPrFi5Zo6CZLuDk3n4PG4NVtne3mXvf20PA4n1DjLRdRgoR6oFE6sts6yZk5C9RS/bwng
VsZVLEoJLG3jYuavvTbJbvlQqXao2NNL56Y3ijMGtWpXol2RbAeEV/J034Y2NUqVYAhcnOsWtcQ4
s+PW/DpFxlOci4IdpjWmddvGvBKkGOQfqkKVuC/vMOvox8OyofN4IvUWqpDDmrt5GBhLjujKMXUq
t7ucq5yMcHiC1vMJchMwYhhofEi+K5kE3V5l308vGN+zRyXoBPHLtuv8Jr46GeWiDtnMih5vEgjq
9u0+89bnuHNw3h1Q1oMkbQQfEnVxkiY5kBEMaRoUscRmVrYZvLKP/hAcy3ImX4EcZfsB007EKtnW
vQ/IT6vkMKYz0Pja9qhQti5jgmsCpbDbHaOCY/FIKBIHkq1gyxyHN828mEUlAarr/qB2aE/Yb6+H
ckcOYyYxCfNkAcYY0YNYPWTzo0r1CVDOyGFK2qgdyOmT5LXKURyyINszathht70S0hk4ULEUo5LV
GLo+mL135S/Zod2hRcVnXNmZm7jSy7a9y3f2v47APxD34yjK+RzCEZRra9hnkERISsMrotGukus1
JZ2d8LzX/ruzmHtIqmmaoFgHCtBrIfZ6XDylmtulatiVtVeF+1U+Ct0NKFV6SjeR2lv+wRgCc526
ash852/FjewV9+Fd9AGjLc7iaj/kr1RR7vIte9pbDkp6sSmkpYJXmsISLPXsa0PvQ9DjSR9Hby5q
YgSY8NDXi/hsZxU10tRJQIGibodd2A/2sOgvZqc9NO18Va3iXkxGB2UZoi7yvmPy9Ro8LZPDkrAS
rQRvQ5mrNa4ZoPtvB/ax0RErW3HkHXlAKAfisKRWtGGVF0DXP6ID0SEJRgey5/50pXvbx4MAllee
rbM9TZamHeeuQ7Zdak7Tj0EYrbacDERl/Te52mkPOXQRE0kSLAu5LptJwfSxZ75E1+hA8dug+kpN
NFKL4iBmncw+rfWpQE+hn1RPi2kv1fP2vr0fVHrrFDwnq6mpajkP2DjWkDTeGaNt7NYrvUZXUv4l
tEuvnu16diKXDI7Yqdq4a3jSuMpazLhtET6zHpRoZ+xABeXp11aQ7hihFrVSYjNlLkgZQlPusxE1
hLQ/9PO3Xg5karKW8g6ZA5KkKIRFrJDJ/zOxZN5FAdSP932QB1QLPLUgLhppxVXo+mHBWFQWV47R
Fz+bYVzspsn22z5CGWI/PztbHUSXMznCTdeGh8TyovA4UdLo5M5xYLEs8RiHzYhE5/6XqqLywHhs
mCsILlVxeS88wDk9F4ZYQiGjMwN1g85ToAPcBIl6E1V+X3tsPF1zilukA2vqJV/j6+m5TW3jhdJk
YQva8n4OSFrMgNRKC3fMrMe1djUhwrSRrzYxEdFRqM9LOoMGvostjfmk/n2Uf+IN0umb72Vxnyiy
vXRISyIk/cXjWPl/5Tb8DKymG1KmygvSY+t5aB1tOZYFEYQRnqlw1ZJyFXoErAjIV+1BVxq7ju9z
6tWHssHhxiKGwqjpcgZVQF9QoFo5+Vqr2tt7Rfk/3yffyZpSrw2Kcr/e7osP4ot6W+wVKDeChYSI
JX+TEP97iykcdGTIRKW4BeiDmChQ3PIRRWgpBLXwL+Er8TrzI/S+/GV2oXBAokWdAeoOA49NU/lR
1A27E0aqEEREHQoHJGksCus8YyN/RR3d68tq57NuvMSlDjGRLikcjqRR0i6CNucoMB3C7taIf2y7
BeV7HEiMS7xaU6jB9yrV6SbjYBnifioMik2YiEgVLtCwIISS5gkQXrMbwK6PzGynQGzTcmZnPCDw
9waUgGS3urVcihOXWCNfI8mjqUrqXkcNt7vPy0/lXNhLSpUgiQWqHFD0y2rOhQyHVwPcYUjVNLxp
iTuqk4TwB14VTcwWUQtl5Eyr1HpxnHuZSnX4/aZM9+/Z5ZXQdLWW9RnEGuhXMINxX95mH8Jro7MX
f3FFW3xWJtt42nZDKh9TObyAElAmTgwDxWDAjQmabsx4omFYt4VA3QmuRI0XX/xehiIpmmxJ76dp
QjVV1wQsU69atl2QoJWJJfHGnljYRbQ42eH7jLRWHzshB1qEH/oBczsTmK3Xhzy32y/K/9D9cdE/
zsxxbghNL21Gv1nsFprhrU3mydPP7RVdPE1nFrjbStVayaxBg+PGiHLNF03wwpaCWGoVXJQ7oSc+
s2agBburptmZRdt4aD0rkI54F4n8btf7VIp+OU85WxjngvrcgIAiR8g2Hdp94XUPjRO6eCUbMF+F
R01wknS7+PBH9aozq2y7z0LfepDiErUVPG1ad4Na2a2UuBlJtfleuYnFo2dmuEtLW7phKDUUqKP6
rlA+R8XNOIX2OH4pIKycXWflpxlKqduecrHocWaTu7uMWqnD1MJXDDFaZZpuFf4MR83Vu2AYqeNM
LpC7yEroLZuQpwKAHBQITGC4+igdpn0dxMRVRvk/d5MlplqluaAU7jJ8TeOX2UwdI0qImJr9te9i
99PW8b1GZmeWWVnBK7LFzWY86ycPyyIGVvdZK76HGvXOdPlx+sweBxuwp5iSjHKYsGs+1k+xg2Lj
PnZAQO2DAkFM7PGmeYpAaEqeOnaUt1bKwYnQz+VSp7ic5WD1wcGPpjH1TgMXP0tph+f/PKn89hzw
3UhWPbSTPFhIaeubKv2mUUInhHfwel4L6HNLg8U5vXXbGYsj6oldgPZx+2RdDubPvheHGllv6GO/
orKhBpqfeTHU2Jxwt/iRU7jG9D+8M1Hr4vAD1D/YthKlgN5NHqKb10GvezHFDW0+WkHuDSLaPihx
NMooByDWKKXVvOCpOqs62xgsZwj9OafelsjN5KCjKBW9azupwNr+X2H7hwUHrBhfOEh23e1vRx1t
Dj9UVTCXztQQcRuNva6ZLWPA1bxJobkSHTC4R7gKsYd8Z1KcmHoeKkjOo9VTox9hu+8hQLy9pMvR
28kd+U6kbMiUvhUAvuXgRLvSh6LL13bwVdycur/sGtGuqblvIkR4pyIjxrNgobXQzVDSM2KMtBsE
BlM7xwUheiq0mDlHhCih02ONNTtWXlRxJaxQ3sd3HoWpKFiVoLBKUX+NBn5f8NQnJVg9eZcHxfNf
fim26LNwA/lDbUFp9jUcRUmUTZPJLyry1iPYLSHVK1P619R34oAjq0e0/OmIqgrrRp/uC42ol1Nf
iccIAWryBbspI3HfYyB+eTTLHbFpxJHlm43CtQ1FScXt2Fb24jElHMFrQHNypV+PXoR32ey2PbTH
bhf5VM8EtX0cWhTWKmm1jLxoUo6z+CXSqAaJ7bAXTM5cy9GQ542lJmjV6Q7G7eQtnvV1/Bq6eLXB
baJfoS/D6QMqjd38ajDKxRtNa0SSym79tTKPqTDfm5N5Pafpx+0vR5nhgot4XtClNbFykHElpmA6
lW1dUAlA3/xEWAuHE3E3aoWSoURoIVOe7hsqZGGf+LcREn4/s392ZGXoInVNPLO7HsMDmIJTMN2T
HqhIjNor9vMzM0MjC+OQjYUrFLdy9VCGz1ZKvA+ys7i1Eg4LrDxdIsvCOcoF/a7LQO0mFI7U9sfV
Sq6sdSDSSOrDcNAwrKNRr6wvXJFQTzCflZxiYaT2jIsccgFNUpkBC0nzLQHXQrtXVqKTjvr6HAAY
uVKF4Yz7m6XCym7cKQHr0ifrFMRm8a//rWoIlcVeqI3H1Ved2m8CVXMkCxkwq8uJOzV0utrbPp+X
nw7+CRzQO8ThwFg3qMblgDc5CIMaHcSqC3FIu8Zr4F8hKUxxWKDXRdloi4XIHO0NS2aPRU6EQcx9
37s3dCwkWddUha/VykmRFm2I2twiBdVwG4OQpjbuKlAyErtGGeLczsiUWUwHfKuktTtvdQVb+xq7
qmJLAROyjr3Qxp0EtWvC7mUfOS2Q88W8GHMlZrOG8+3sWxW0kX+VSEBBszrDPocQF2nzsv//a5Mv
3sZVHIpRiTeeHEkoIpYuKNC6nP/Ey51v7lkzFoswtX26R5xJXfwMuje+KF/UNbo+lLMQQaYYTJ6G
I5H9qK/Gw+DGuzrovooPxAZT9jgfRcdeP8dQEMRQohl0N2x2Sr+OrntQ8bZBeEPaY79va33c1YXB
ekPpKiRYSu+Ue0ZmkARDjY4NNpCR+CF13Cl7zMHO7pg4asO5zfAx5QBj3V7pFkfpRkWqz1jppP1f
7iZ3oxm1JQiGisi6/oTALXsYgsjLWJoM2XcJ4fWf3aAnV+WuN1Nae2Pu0GsqVh/b8GUxvjYDcYNe
vnBOJrgrrctmtZ0yNNhUgEkJtC6tNyrPf7lvHLwMlrnGlYIWvTmWvzSrdQtZjh143/bgJvdmRIrW
HN/LS40ZedA35LG/mqYtxfrH7b+DQDleCRsqFpVgZBgm/D/Srmw5blxZfhEjSHB/5dKbWrvk7YVh
yzb3fefX34Q8x92G6K47mocTcSI80aUCC4lCoSoz0l5kea8mIDgwQX01MOc/GRKH8pPRKDAGhRZo
q30xgh9qtgvmyQmmjsJPYnvrwmlX48jI5xIe8X6U4Ke6y5+Vhzx2qhvmwHrozNTNnIgXXQAUOe6M
ZuQdMEp0Zef73IZA3sPl1Vt/LgIn2T/HnigAWZtTOXS2lAC0lE1wSH1UGY6m/6tlyXjInsm+HgJG
dAFGMLHbjG3LA3Qzo0Uq2Ug8TeFV+s7tnnOqmYMIRF3AkWYydLmrYG7OH5N5dvrS9pNExSD3v1ZO
eK1OnpZSQBCjKForTnFZDrV+PyiFL1mlP/YLgYzrefjJjIAiUt6MepECqDL2s1XR8+9KiurE6s+S
apWlLAlQIkMutJL4LLIxfonrI4bTHQspmCrfRgmR7VOmhOTErotRt2Lk4rhO+r3BWifNE1/LMWPQ
Qds4oqg83gpr/vmxRCmuMC0Ty1Kxt8qf9u3i9Q+xL90MictPa9CUoGG79Ga8Gi3/FUdEUS5Lqsu0
qhGQ2bH0ZxeCudtoI+/1ezSvunQORoCIIYBIMjex3MtI+6A7byL+l/ohmohrzl/eb37HpCjKlcay
HA0DyqIznkl7OXhudPVp6ZKrvq6v55TthlI7JGzxBhbPzmUII3JMQ8AT3RyCpQMZBO5YMRLMDm/3
vMOfyg/WS30WSiwmw5SSKbI+h2MnsyLCbSc5xjfxrt6iS+Cek42Db9CjMufVr3ZmTMCSKVgsXYox
ITdmiRO1zMnN26qliKzX0f/MjIAlbZRXRp/j8Fx6p9qP2/TaRq3+ZrnhVKm5l/2QjurT5c9FeSaA
SilFSlYOHFTke4X5snKcZeKoXo2IM68EMEnnpu3tasw8tb1uBuhRVx+C5VMa3xsLnljqyAsMa3PZ
Kx5kb3Lxk0nxAm4aNvinTTXyeuXeVr+UHYGP1JcS79qZ0oSVaaGto0WRD6emN3zTc8fG9R4SaAj3
GJKFxDKSNgXoMKoxtFu8l3rZnmsP5/f5de4mIFxxLIff21hCMxKuZllnCylcajIzbq2lxiWDj00U
3/lccuc0Py0ncPKNdEeRAVDfjf/72Z0mrSRoZCoduLaqBc1NTSP5rDFa/3J0UNjx2nB3ZqZLbCMP
Uxxv0+0IxM99a4TSw4Rm924LSgUyxyI22WvZ+MzebBidCb5FUBG+gOdrw4V0M5S9x8LVrxcXagxX
GYb3CCCm1lIAk04CGZwWIP9BkdCdUN0ADy5hYjWZO4sOATwSa2Z53KARYkEPItpwqmQXFtcxyb1P
rZ+IIHoSN4y/0LLkYFpO1mMoP6Q6LIj1Elvrx7HO+wm0jp4U2hszbyFvam0vBx5lQriz6MrElKUG
q4oSPIfdJ+Nfk6LyLOr0PcSm+RJDOK2l4Jiyg3sTpbJEvg1Gzb3sxHp2cWZFwATJLMzWGhFYszns
ovH7Ym/j4UmztrPxJZt7pygeY2qWm4gAJgCDjguKnmB83LP1/tiWxTct6jZyNXmEbxxDLxwcjP8d
Zzs1V7M2ihdUA5HlenyfxqmTotMW79ee/I3qV1p/LzpbSiGviKUGPeUKzwZtZ/lUOpPXb51oE4Nl
/hbDAZw6BIwrD8HXy27yfXnJSwEa5DjXTGVCnpGXV4H1oR0eQpAPDumVBgW7knhUXH/QPnNSQAm9
TqZw5K/m8n2Pwl9+CLzkY/w6hpMcAHyfLztHgJLYQd9lozTJAepwYG527XCry1+Z9TU1ib3M1+jC
Gor98nPX1UWtwkwS2G7dPFfK1woHpHI90C0BRFSKjfNxhdEbSXo9hbm0TutOV83VgEGVzB936t3l
9SO2msr/mLMtgAHkuuiS4LVdym5bp8/ui/7pv9kQIQRsZPVUYPHU6n7qXGbWrgrGsMtGXuHu0icS
QKPU065lMxD9l6pT6yhXzcc5dM1Nhq6KzkmfugOKba58bNzKVSUHKu3pt8t/BLdx6W8QAKVt2IDL
FoCrKm+N4kGLiN1F/b6AIGBa6bMmntABM1pOw7Yy7pSXPaDiQQQLFV2qEB1H2mm+QIyksytHhiju
ZSMUSKgCSORdr+kyH5j9H9N2uk2+deh54ZfH8iNVz6aWTcgodLvKMOseoXpYoE++TvyimYneRsKE
+NhSKXNdMgkga9nxI66wninpG2LVKBtCQgH6B/tX/1ON0oWcOfomPoC++9O4kTeylwAdqP7/9VfG
E5q/aZoPE4buMZz+2X5ArSTd2teB0ziNW7iUxBcReWLvfGGF6dDKSPuWzp3yvYKyJDUDSJngC3wG
dsmohJYNRQbPaG46qwCdCv6XUTfg9SNJ1TSVKepbFuiim7sqbpYcHJzTQzTGhmtq5XbO6p06ZcS4
8vq0kHUyJrjEJl1iTZfDGB655+cMXXeJGxwb3EyZE36Sd+NH6Ylq1aQ8FGCuM5Zs6EYdjKnmvh73
dSu7drbT+5bA9PWAPzknwF0RMHVWFHBXLHogbezGwNUX6EehEeWOgHlZn2dSW+LA1Z3ZVR+VDfPr
H1riKA+Lqx847yIf9cqJs2I9GE/OCRiYKV0DuUOUIlljOpZ2x9SXgRGVi/W05WRDAD5Zbf8Z4y3z
g9l+Zou7LMjBqhu9IJLMv9yyf5sS+64zzHZhGrosPB2tUJq/7FJX2b7ydLq09MhfDpCTNQEKW9kO
IlNDdWQJIZ6Q+xBourL48+uCaz3z8luLeD4kQlGkfJyqNtVyC1+rithjkhe3ek6yOhBxKHZYg3k0
WtoGNniZaYxepWqaj3KxUb/wmjjeNh6hGZi4VMWCsitgiDzKlWZ3GMCSwM9l4jps5X5fXg+g3rt8
ghEhL7I/thPA1wp4p0y7T2oT1/rdRHH7Uc7wfz/D+HLOS6ngvaddkrhFvtHjzjfsXTp8v+wLGfAC
amhSUU0Rb6945RhBmh5+AdOUY24LPyZpkKnwE8AiTfMsaRskTDPqjfIPlZw4oQwISDGkYV4M/IHJ
HA4KIFaN+//28cV2arnU4mApeXRXd6H6sTCvAopQifomYjd1hCpYpy34Jh0YeVI8E1idtzzoW9VP
N/XiUdoZfynS/oYhsZVaiW2rHnnBlLMDdrexP4GU6zkGCuEhaxf5IwR+CEgnfVT/DHApiMIoSLGO
Ud56eWoc4ynZGemLafWuFen7xZb2EMV2rQQsInLnRoG1J0Kfm3h7zTm5LQAG2FdiZuk4/y2QMer8
ftXdYjRU3creeNtss9SvEp+wyQibQs4xJCoqUXy7cbkGLuaRPktfuZJH5tufqXdrKq0SaR9HNhhy
YHbIcCBUxqlEKhBYHSco3M6bwMmgGdZ2dGc+cVyL7I+oFWZJYqAfVsNZFiQvTfctmo/98piReloE
TIqN2X0w4j0+7XNvUvv7sTZ9OW2/22m5DZqJ+nTr4WJYpq1YkPMQe8E6hbVDUeH5BDTGUCVDuKhO
9rHf9LjuQXzQdKh9uX7OnAzyWDo7AwxMZIPWGNfkCUSNpXqF6jh0FbeXI/IvBYeTFWEjNrNtj9ky
crD5RTejocKfuOCvS58HZ0BGYjg2iMpxMfsWgcTuW/A1+hG0RPZK+SrsxW6slQwzpZlXFxiGubei
mxLtjJddXT8cTp4Key9u7NzueyP3+jq4DvXgbkknClN4xvYWU042hHPbrlS5YxbyRw7dfMehsKZe
81YYvK9RFwt+ml0yJpzdESRAGo2fRck+3ik7PnIeYUKVIj6i1k04tRO05dtzp6Bc0x4r7UtKPkyu
g+Jp0YRTW28KRTelpnjNQXgBO9jbvgYJscIPb8knSSLUxG6vwJDQ6cwnYOwetWtOzaJ9bvEaavrN
z+JGd6tt4c5Uckqsodj5FQRgviwLXHC7Cp2IyHssibmXw3sddn+votjq1UhdmctcDjdN95Z8NaW3
iVQ6vfZNw2Xpsqm/FFROtgTQ6EZoZwwdoKn9yYVlk016nV3xnDH6QvWMrkP8yZSADEnWyCnGBDJv
GGs3Zb3HWHHTVp/0jtLNoSwJ+DD28T8Xl3reRZkbJ7XPhhudUUwR1IcSMALNO+gfV1DHG7vqqBnt
R70JeBUnubUxCu4kfU3GPLHDdAEpGIuMqucxL+2M7bSPIdGHiWyQsg1Q1KTSDmqDCXgx4iPN6oQk
XAvZlVrUbm/3xzzM/MtBSJkRUANT2HoE7jKYUWW3mEGOOfWOPhJWiI0rNnlpQVeYqPLiZUHZV8l9
bXy57AURDGIr1yKD7LO2UAIwjdmplMztjAc9uDISzYESLHEC/qXg8HsziZ1c9iD3cRKjAXV0+VOh
4iRecKd5ixs42i7eUIVXYkeJPV1Zpphd2cO5Lr+V7Gd057lpbjlF/Hh5Ef9ymzj5JYBEmkx6Fsg1
n04eufqDP1xxVjQJg8nBDcWZRxy7omqUZCtm1k0wxuexlF28HTecOeRdI3LWyScBJhqWMX3iXdiJ
+WK1uds3hwEvu5dXjvJFAIZhaM3QlENeeO32nI5exwQJ21HTRVQgCJDQZYE1zEube7K8VWs/NIrt
FH+nJU0ITBAlkic7h6JmjCn1pEVz2Oio6VamaIEJGyKhyxCVQZ4tFbTP2DZXRycybxSVqNNRNoTC
YKFYHUTLAjTcBAcWPqbV5yAgbuCUCX5knN0uwjY0qjDHI988LNdRPH3RMYuXFenT5QAj8E0Uk8Rw
XBNaAX/PjAN08/jKEDpFUruhehczqnpLgLUpwEAbL9CgD3DyKLfFnr85h5CBURYQTXKev/Qxc2UC
vqlV5P9+toranEly0GP/hGxrsw5tPg/KQEn6UkYEJBjzMYgSMAV4WfIc5ddL/kMbflz+TMQGFTWj
zKmRJYmDTaT+CPoBZ+lzMO+md/W3nzBN1IcalzTolh5mwqF3jahzuuoHo2ZkKF+ExMBCCOC7oP4A
Cg4t3DSh7mmD4iwBlYFQx474WiDHeo1U2ET5YZPpPvOVne1GP0EkgXfMQ0gKzxPhLapDzVWX9Z2C
aeY26RBwcu004fz9ciCQPgm40KdKUJgjqtu8GKiCjSV8Tr41PpeYl/YllSv+pUT1+5QTXwvatu07
I0N+BXqFJ0hswOZO8pUvSuiMG8XFBHrnIDHZEV7yC8qFq7NI0xJqYdJiRhRI0cNkBRYEnBbRt7h8
7ZqqttpDQdGMELtYfDZIy7rv9AHgNHV+snyrsv04PVx2izIhAsU8V8bMaznxctuFs6vZO+i+ECkD
I/aXKBrVVBDg6KJ/kkgMKaLKwSsdfYf2FGibu1DTveeE9Qr0Z+270u/Q3L5oKCGDooa4iK7uCFtW
FR36zibUiv+EXzNrC3ux8eaTtLs2eqmjz+9Y0LPfFzbDlJhGOAf4fTPVnGi46wfdSQyieWl9D5xZ
EW7TfRWOUlDiNl0cocIF6irOMMGHEMCvo/KJ3q2s+FRFYn2jn1kVDksQgeC1JGTYeQonAvGiTWJt
Kh/oBVVC195LJMnUqlbFmUUevmeH5TQbcQbFZ07RxdzIra/D7bxhXrNt35PbnBkS9sG8yG2pgovZ
y9sHvdwty/VCXqlXd8GZDSFzjvMxtpSc101flBfrUN1xBVHJjz6q2/6oHKLd8kxP4lDxLuTRAdho
NQwIA0OU2p2l6FvQpe86AM4cE47P0bD6Js8RjfpjeMPnrSVfvrXv+WxdvKGikFhFsYE579Km6RM9
98BysF2YN0bGbugecpMiVKMMCUgRSUETD2GN4FZlqKNtZvbRBAW5an+4jBjEFxLbmdUUg2dDBv4v
O7215A9zaxDwu4rxp88jEoAX2SgrU8BPru5gKJsivC7I7lcOa29OxzMbAjSUwTT2YY17e3H8JXwy
mdAo41VstisVVyEAkHJJwIWMdZXZYaTNU62v0vDDnr6M7PnyZ1mvWJ65xOPjDHuq3ozMLsF34U3S
DFeD+pnt5Y3qjx/fNXh1ZkpAhgZiO3G9GJmn29fQpXKC7lAMT5f9ocJMAIKpiJRpLDV05SsfevWm
MjaXf5/aLgIIKNFk5XWHCBjCbJtqsj8NsW+rvZPOCmGK+PpiUzIbB0s2JZyxZftShMcx/WIp3y57
Q5kQNn/ZDbhzjLw1JD4qyS0K104dUPnd6k339NnFHmSonbHU5Bp7Ub9N2skZEyi4Sa5pfrV7ok2T
r/6F/SlSeSdzpDa9hGBeChjqMYlfmoNf9tpBLmY/XRBwRurHpUEMaVJ2BVxQyoDX4nGu/qIQ76D3
+P+R/6ZSE5HFe1Hkpk5y7CDOsM1cyakeIbLj5vvoKn2kpjL5Vrm0mAIy2BlaQ5kMPs+l20MixZ3z
r8WoOlLw0EiqU/YE2K13W5zFiQAPc6ZD7QCEUeiPmjzoLYE+HBfhhkHbZ/LLjb3PMDv/Ll70M6MC
XihyGykJ/3JL+lR3/twRXhF4JNJ7h3pWFkaNXorE2hv2Q0+q7xFHktiZrDUstcHIgHLVgQvLlFvb
fQnvmCM7//lWIb70lwwaiQo//lheNm7WBegPlTqqEZrAC7EpOdCz3hhmGSOmmp/LlWMWV8P4PVVe
pJYqIFExJ3Yl25GttIyPCHHRXUyJeXjeBzSlYONXMH6MbOXz8K42uVPIiYzeVYf+4ThFDXNIjgUe
883gpqXKVtTVSRNSh5YlRhkUCIs4c+zHal94yw4aG8ZxRA0G/d3b+jbeGER1lvpyAmJEY9Gokoxg
r+Kv85A7VfEpBv+pMc/utHy6fHStswycLaMAF3oVDGqboIDKJZoLyLPZN9lVFDkV7ofpkXP0gRLl
BkIKU0Vkmn/JmVRTVxRVMyDu92fOFBdNFzU6IjT+0KFBqthAIQvNSpx+LJUJY+tH9MmWAFCyYZeL
pOAiwDQ0fUFYr8T/7zTioWgdpk5WhLQGZ0qpDpyd1wJrswLmFbMjspn1SUNIs/2zaGJN0Oyg3BrF
GD2RD79mDSbcBZtt+M6r08mQkNQoslWMEIdAmbODkLsLDfRx15uDdT+3tnZjpbb1gwjF9W9kKpaJ
H9dA3fFnPLBIN6LGAC5KVz1Yx7SvNeoU8bW2D5+ShxAskbHHyCGb9U92MirkHHa/yOCInAAj6GGL
3OoxhgiLP28k9CRVqCzpn6mBbspN/u/nVwVJsUfMHaN6MH8uqtwbzdvFtD1iMdcPtJNfAogMBrr1
NRul8BlPsZKDDq9rCUObr00UPqUw85eM6mRN2Mp9izZIzUCZdXSNrbrpt8NOvuUNAJzWnsLH1RFR
RZYNpsoWg7yCECiSYkzdVAKzBjAC8RryiHBRd8bevA5uZS/34sfghqoFrqGyImuybsu6oTCxOr4w
FXXrFgWZOZEfF1Pxkn7ypwWPsygtjP17uKnPzfHvex4leSW3AVdXKo3iQ1KggmGWjpSQG2At/s/t
CGs52CorgqAFcX+agLMwPTBrur8ci28C3pRNXTc1dLsqqm2bgit1240sGhbN7caPeot2w89pu71s
4m3ngWBDcKPu4siyJNjIjnywIvbDa+NoOOCewKxc4M4Pl+29WTVuDg/xlsV0phoid1hXpD2kW3vN
lcxnhd3+e27oP39fbCKr0Dc/N0GnuWP70IHeXWfbbNi/xwedMY0xg8mvmcFZhNmlWkthOeMds1Ku
7Mb80GfS18sm3mYXr35YhiEz0NKolnDsSl0wMqVuNVfeDp+SJ7Zt9uN1utW8dI/ERt12X0Hq6LUf
qQ6y9e9zsiscxLiL9HPOsH5JAVGoCUVgCIBe9m01qu3fJsRO/cKIBrXWYKKax2hxTKMNP4TJooSe
jReMb5eNvQEfrCNfQxtpkmqZ4tE4FFHZl/mguZh5Pi7y4A+2/Gjm+iHPin0KtoHL5t5mGYI9vr5n
sdG2ul1gShfrt1c3nDf1pfckMIH86yYUwY5wFrZsKOdOhp28uMuML+n0cZyIaWB+0P1x/xZMCAfh
VBoqqH+xVbOlgSKYmfxom+JDmYIXuqZkX98UMARb/DOeLZs9MkPKJ8TEsLEOnBhm3NR7mgiSigZh
V5laU2ZNApeYLrtprzoo1zm5/bWqQkcJd0QscHh+s4AK+KQMGa1uui18o6bOpAIkWZob7Y2DuQsP
la8e+OBkhZk1qmC/tquMM2PC14qMJmnqBcZs63aGXB2Y/mLCIcqE8JHkWkXuMAGTuulqCK7a9KgH
hIm38ow8EM7cEL4QtLokG+remju9IPt64XSk4LPlpEiWZz8bmcsF6QOnxBM0MiRaBGL1PDz/AwQA
bCJkT3aGdWzQscZlTxJIr70ye3fbZPSTZ5K3Yw1yTxbBI/5n7E9maec6azRXu0b3AJj/c2Tu7cYG
m4+KSZCMPIOV1d3GGHghZcWwAI1/WtQUZoPyBh+SdxsqXuprB3bPqYQKL9ibs7fc8+03XY87KEe8
z98z60JWk6SdJTfs1XoMsR4kHe2W6zkFkdPHTrTLveCBykHXP+uZUSHNYXZe5+kMo9b1/JMTBkfe
i32d7oHNaCynXhpWP+mZNeEU0AamdQWPYrPZ9/ENSRm2uhPPfl9AlnhWUhbJ8KZtksLRQtSU1TJz
JrI9/m2pge/HM0sCrJhIoEezhaUIk0nox8i342crfJ2Lim+p1J1v7jeAeWZMABhNDaPKhDKq2wRg
lG6+l/291ddQPr6W5C8YjL2Mz6vn25k1AWoUlqeqXOIj5c3LYHwJsgez/tmQgptULAiAoltVtUQ1
zHSbaVPtp8fSzbdcbjN/Mjb5huYXJPwS+yCziZW2beCTKW1eONaiXfUx+272iZvp8+byGq7j9WkR
TQFKiomlWtbCO/U2v5EeoR7ph77l6WiX3+QuhOj87CbbgRLDbXfNj5jI7t6WGV/D01A00+YqaiI/
j1EWY1B1PGJQhgM9Pia1U3dwtFceu87NNzRd/dsr+582xXcxS1cbTDRXmstH0c1NuS2ueM8+UmXQ
VrwPSX47qArrm6dTLBcKjC3WczFuQuP75Q9IeiOgsVFOeT5aMMDnjJPPPPfqN8pP2ePqywvxGrGO
WydvBBSWSlTgpgGHayCNflrJ4BSFviM5C0w6JeCvpYZjMoawI2+bI2//028WsPPIHhocPeqdaj3n
x2TIP0EovoqVRlQvCw8IPu7FWUx4gxxYTMikfx1KToYEMJbUqJQT3J1cNnxd+ue+9olg4KnGWwA+
GRAAWMeEXGJJEJzt9Y+KfZsgyWtfqvJ7oN5IoOSL+4OsmQ5hlH/0S0YFHO6aMOrS8DUCGcTtkHFh
T6XoU9M27W1MTsGsw+PJRwGPzUbv9WzGIi7hQ131jsYJiYOnJSOu8OuH2W874sOYoQXZFMxwi035
p2YK/NQcXQamQc0o/LqUr+ZU+0wsJbG/xAeyOjTDSasBhzyx63ds2x1HZDpct0+CjpTuRgcKoN4q
FP4Jh+JzmV0pbZIP8LP7JN1mT4s3bjPLiT4lXu4uN+Y2RZnie72JN/2OgpO3z2eCbQFPskXWkdbB
X+Vx2PD2kciNv9g+2LgGbHb0E5HRs1qYMU6bXXw9GxRJikL9NVoxbby1/Al5UQHNBHWHZ/eXwIZh
NDNtyL42YvOLL2pTM8zJxFGm24z+Ly035Mx3HYpB0hYH3W358XI0ERtFE9AmslmqgEIeIDpgLr3+
aocgNi0DvKotBARQYSvAjjFJdR4ucG2prvvsRsl/qJTgFPndBJQxuhaaEzi3Xfm+rd3mE38o4e2c
kaegrxk3c+iHPeR3CakjSx1GYskzXRqlsEsAjgJxFn5AaPv0uLgz8gW6b+8vCZmtW6ptaLohDvlr
Q1XVKb/bNWgGCVIniZ3UcExMWPjmLtoYXh3jnuCGTzHe6D+1+waKPtR42Xqonv4Gca01OakX1OBd
3QycuM4dBVF0OTj/cqE72RBgfGqTEFJC8DP8MDZO/WHxUIn3wVem+ZyuDIP/1OF42StTvKfnWG3I
KeI7Bs+9P37gGjugmz7q18EjbwUOPePhso887N8ejP9z0RS12EAmhv9a4eiWM78y9nLyjemQnJ2/
BFQDEeWbkAVWLZugWw5TuZ2rG9tOrJ1sZCn10Xi2+sYjw1RN2zAN09SEwDDHqsZ8P+pvydHCZTLD
FaHyU+jXVi412bbq0ZkpIT6sQgubcMHFpNfjx3ocNj2jRLJWAfJkQnxrSCr0fAYRQnAaKvBLqwcG
Hga7z905TYkGr/WT7syWcA/I+qYPA/4eMEBZI76C9somOGqe4fBRDO0jBCmJVm1i/cSp9XhMJQmM
nbjYRQ+JdOyo82wd80/BLRzdkhwmeVoh4lr9KgargPKzUd7jAjuZ4C6eFZXNcB6lasSG1cL7kh2b
cH95f/4F2U8GuI9nBhieL3RMv6PM8zj6wQEHCRiamgyvt83/o8K7+kXO3BHO4zEr+14NOeJN+XGQ
Z09ZqGZsyoRwEBeDZs+5DIea4r6X78Lm8fKKrefEpwUT9r+htWGUavyLLJIzMX9gtxLv05m32XhV
ZcT3p0JMgIBpLIy+zhFioGBw6nTbJl9mi9iYqyumqrJi26qlyYawYq1VN/oQ4vm0ZZUnK6prLhTR
96obZyaERQPtbFF0A39uBD2KsZSbXq38RZKoaObL8Qacz+wIyzXbWlZiOIlDTLjTr8AcLTnxvkQx
usGRWm4qHHH5Vetn+FgOdboSTopFq7IaWZxoEx6bxo+D5VTt3ThuLgffKlyf/BNLVf3cL9pSwERr
3Whsk+DpR40OfXJ/2QzliXCUlizMF2XCMhrL3hg/y/r3gpLrpDwRsJNNs7rUBjxRKuWlTaRtXUuJ
EyjFQSn/dbcgv2KptgVyJcsAH7xw8KhhJYGrCsTv7bA4YfoSl89J8vM9S3ayISyZmVSDPc3wB8o9
Tqc4EnhGc4plaL1WeOaJsGp1AXo4xYAnYeYEulPe4KVluzxYHntqvfiu9Ar0hpN6DatJnCHrsmmi
4UaWhV01TQ2yOIaHWi3wh+bjMiRObd/ao18tqnt5GdfvOCdbr4Wqs/NINSs9UwakV+lPfhnG8Osd
hjbd+XP7ku61jbHjz47pxqLs8pV7gxxndoUYMfQ2T1sJdqVdc0x32W28XUDlqxy4PGmynQhW2lWg
OjMnhIuR6akJcV9c5Q4h6JV4vY0PwLyvrndmRwiYQDekkIUImF91Pa7vy+t6yeFd4HdmSEhUjNJu
olTlDmWLq/UoVGqt00U/LofHKjCdWeH/fhYd4RSoQ8i/UtLbTjFf4QHEUWvCCBmDHLvOrEhGHizj
DCt1A3USsPeByQmPtwn0bNT76EOOOEwO+Tf7jnoAp6JCOInTVm3HmMFw3i+WIzXZJo71yinnfqcO
qheN6XNlp4/qHG7/27oK53MYyYm8RPh6SvNJG30besY60di8nmmefTsBRTCG80/blHENijS8EZuh
w+lhFHe4gaqsf9kjytxrkeHsI3bN1NVyhbUc0dTPwLZb7VpvxPwpJnVI/d/1N8aTc0yAj1bv6s4q
sYDJnjd/5Ntwz7W3II7lk4/PRJSIY4BlLJWJzG3lkEvbBHhzt66rPcPcguTaKbo8B6fYhXv1sIA7
kEQUjkwXgFKcEQQRohWpHaz/psPZWUegCmz1O6qnZjVLOFtWAVVCNpVTOcJYnIebYDjaku4ENW6L
5e5yuKwDi2prqikzdFgLwVlZGctmDl86+zCi1zkrnTkmMP8vIfnbiNi+XebWWDUSwFjbmp84I7Oy
bY+Bw/U56Tc+wiOxZXWWKxa1HPlbRd90y5Vc114FrYLL67b+cHS61Isl3aWZmrgaUaOQDxOKkctO
2+d7fmZSZJLr1bIzSwIqZ8GcKyNvf4iO+i3Hj2nH9g2ncuAEiNYDRSO7voCnQo8AxkU825Gew55c
JU5vHUMpc4qeiAnCiNjbl2RGaWm8yyJrl8rTMUrl1DVu+UlavFz+UpQlYStBteyf7pGKHTvm6+2D
Ub/rFPm9YqKWKfhui7HlX6hPPirDB7u8ayhAeNv+zXP5UxToQhRISzH8au4MmOyM1R1u+aH9MQRV
cuLL45VtOTHo/eNxr0RPegO9cu0KFCC+khDPwH/ZzCdnhfAAEVQUlhWcDZ4Hj3e9G3dcl9Y84IWK
PM34j70F3ZMx4XzuqjYqLBA3o4VFQTvr7NQKNBfn0utkn1EaEJQxAQuHMgUS8qYSVilfGkvx21m9
CtJ4Lxu9a1PMDfxPv+CaSIJnlFkpzwOs9emh0q/HzEatA20e+kbSIBtL7LfVWscpfMS2sR5csF3c
c9/KbWLfyP+a+erP8BRJ8DLMxyxqh9+v88Ut9F2AYaYkJkZ0KSeEpD6R+0CvNYSe3upPRWlsGau9
d6CFKVuKDv1hAzNaf6bA7TS0IDPlXwUPZ1Z8KErArE4QXK2d7qZmaDIWTecNzn8akZS8zTEzhdPd
MDq/K+PokMlx66hBGTmTnPxregPYObMn3i1HNDG1dVTrLjQUH3Q8ZweR/BwwCqPWkPbcjJALluGg
KHOAOlrDjoN5XUh3Y02U7FZN6IapaGiD0lXx84xJPE2z3KlugEEzL49RgCwwqeC2vULdSVY/0pkp
4dyIksCE1tysuorxoVVGp56uMvuIxjP330ecif52W7O4UK94EppmHBtMz3S3iALXUh+7hDkFVU5d
g7ZzI4IzqdJps5bCyFirm7aRb4wWKvPVfAz1xuvscvvffOKf8ewOkqh23jZjDnNN4KVh+GTKhjcq
VGq0Gg0gMjAMS1GxgoKZKStHSc5S3V2k59rY2ek+G+/f4QlqP6ZmqpqFQvGfnky9JstDU+iuov5s
5mOOZLLD0l02snYUgGfJwJCVafK5+D+NzIs6G3pu8zrTXaLeFPVTw+60ACr2w8YeSiJ15d9aPHgs
xdIRVUzXkfn/aW0ysnkZRgsXRPNGtW9a++myN6sZgsVQVbewS3n3/J8GmiaC1LTEDRzqzAl36s72
LQDbTwVaC7ZnE1cY0p6QGpVylBp5guULTLeLHQVk19KN4WnQBUJzheRRs4xrm+ncP/7vZ9GNp5ys
ssFm78oYFfX7QoI+eCEtu7qOZYgaJ4rTxiFF5r4GR+dGhUxoKoy4khkWNVINp5s+dIoGzfCN8a9J
B3BWnNsRzqZ+npM0C/nHa4GrZtRE3hDpL5dDhP/ImxA8RYh4IOW4+Uq6xAMe0lS8bTHe83ne9wza
WBpv+FE1pmEO788PlWUWNCextd1ZAzfRZg4Okulf9uS1wPHGFY2DN7PRtCB2iOj9EpfRgqWKcHNG
51aCNXNAlOnXYFzXbxo/f7L91rMf9GuuHSp9ppq41kAQG+1/f4D4kr0wzIRKIT8DIRaloDxRJM6Y
EvNE63vszIpwtoOtWQlLW/81asiFGpCqXlmP0a7a2hhdJhZ1rZfR0pnNMKSHXpjXQuXZDkt7Oa7q
NtbdIYSeHZe6zDYKmkQCT0PXBuf0MP1xk95BwwcTAO8KmzPrwlaLq2X4P9K+bDlunef2iVSlmdSt
ph7sttN2bCe5UWXamudZT38Wnf+kZUZpftu7KlW+SFUvAQRBEAQWZiMEuiYnPlWSc1AmTjuOglhm
0w8bJuYaqRrcPuXdVl2DxrkATBMthZ32ynddFnmNzdoDuPrfIJyvUsCCPgWg3sDwMoTLTnqj2JEr
Oe13DZPkwfDwKOrB3nSOK0BOeVpdlmEE9jEnSgc/6w8S+UfKFMwOCj7lgSTIrW7a/gqMc1YUUz0r
g9lJrpyN8pDW5zLxr9uiAMJiproyRW2IlKokgFD07zS5SavKTkXUepu+3bCIpauIAjSeST7U1XFS
5QD9X7PpSNIn3cBIg2dZNCJ0W5QLDLc0eioZ6pABRgmOvbRPpxvav0tbFwhuQRRLrhVaSnDsHbGb
8UdrBXaaCmKyzR4oC3czxHwK3jZ5/uPcrKycSpXmSDcYo46auNdJ6onboGrUaTzV77z+UB4wmt4F
S+bnf28Qa3C2rVcGYUUzkldRrUHEWz08Gu1tKeJ33rIHS1VMXSEoS7B4jpAq0SqMbG80Rw4Spw/3
kQT2SKQiREOxtvbqGocziEFX88EgwEmMbxOyfFq/2DT+EJGbIRQ4uy3bW0NxhjGaRA36DlAYs2oG
P+Xlru7+Pa0FYpcVCJ9nTqc5xdBLgCzfSy++Y2WFIHUhHr1X7wlm/4FjKxcE06+DwPnzf43JHYxV
pk95hsG4rz2HCD13jAqiBRVEeIx3pk3t1q/BMeAwrl/WZDKiZAZ/8CHa4R2GieZXQnA9NjCN961h
5rNJ0iFoNTyiaZ5BNM8Kmx12yv46zGY+GsOfse0QWhGNvxIZehotWjpqTn/U0eL5yvvnhLXdgRC8
/jicRMexEJDbcemSLWaOxnPQHGifCPr/csdE6SajOUhQ0SIJ7i+bu28lH6fHjOjpnMeQLzYGGw0G
TfC5Q0LVEF7ENsvvLdPUZAu3SAO9s29XLJgtuiTlpL3277AZPeWpkhmRlBN8BKv7zjgqnmonkz3n
diKi1vuLWi/o7MFr5cgWuS8zDSlPXNPiu3i/7AO39dGI6OH5DKlcUZzKdvgfG2UlLBeMK+kcpQGB
WjX1GSEqTVy5l22qPYz6bZnct4Honrv5NmkhOQD2AFWVkV15K2Bej2PbNRBQ3YFECo808VF7yA8g
5H1XyLiGYja10mXRgdtHpYBqs8AOJN2r+sYvqSje2V6zlUhcOBeSIBwbEzj0JDuI9SM78lnLXHAv
7dSb8FGUBNssSV8Lxh0RWiqTvpcA2LkD+n3RZLzLvemGFYmA7ebQeeQ4OGyoVLEbJLsVuVfhGnLn
RmIMZJzYGo6O4kvYG/mpO1q7YZftRE+hIiy+ji2KMlmpllcs2WHVKWw2PEaEYg6JqMJ5My5f6ZUv
aGMPRtXIsDofg4X9Anw+3U14K50Z+x5rnBLdqUSmwxPStFk99ejUYIgKLlPtqXQoNjybk1ii1bL8
JjgmmPv4Y79fTJUP0vRCV4eI4dVeD77Jwp1uqhvdNo6ZJ7miCeEiO+WnVIxWKPe1Cn1Ke/2oe8lj
nuzaETtjdNlM8mY33hB3weCzZBd57Y3o7N3WLqahG+hjNcDVznm3AdEayfAE4lj75dNwq8F2om+m
rR1nt3TDe+G+ZL/3h3ZXeNyZqJvoiMdsCXYm4lyijvmlw9aU7PSICjJQZsuHtEeFyewnD73Lntor
JzsJi8c2j8rVV3AedpqKUlkovoJNujFe8l0Auu4UDbyM2Dryym/Vd+VD5wt7x0TSc+42qZSBFjNe
GhjHBLIR7iDbxl2MiB+B8pOZQyHXrZkJck3dnN9VrNrodQLAod6Pd8r4Q9EEOY/NggJrpUvO08rF
MueUWdDk53e5B13u64N+Iy6Q2CymXCNxPrUo8MIFbkXYaoSUVXMw9qEOKurwZHgThlaxnoT+RugP
BGvG91QiZAyzegSqeQLZqAPulhPCq/vyEMJS0IDj/acV49spo0lfUqkBHMgc9uXw3YzoN/C5CGJF
tihX7IJvoAy1esJIZKDI82muv3dEdXTytMS7WL6T38O/tVo3PnEf0sxctBBGODfPkX5fKt+vq2wz
QrtY4B/tkR0NE3N43VXhvkcvNOtOFFdSMdd0TWec09CQr+9VSOI0zadwOC/UvS6GyBfzzY+NmWqq
vjAAl5EBY6ZYYscOY2XFUXCyXPUdWSiLsuchFZd1TDiBwKvgDxNsSY2puZpTduXOJPRHvRh7zN4U
VF5s3tZXMFy8XhJM+tY7wFTtTunPi+FV3WTjauFITS/YPZv53rVMbDevZConecRjO8AMm7FF42oC
exgca1e68140OWbbu14UyB1m/VS1g1kBTFJdQj5KxNWVr+8yigsGZ3WgdUk1ogPDTO3qUPmh1+2X
3GbtEYz9AWN4BA59+2w0Lbyy6ZqB96C3GhxiYyyDAVbY1n4h+bH+Mi538/DPdbkEKHzMOo34gLkF
Ck1frEIBYW1sl82Dpb9cx9leot/S8PFqn5hjKpfAMUbFlvtTqt7StrHfAcKKEAnSeirhHw6XojZ0
WUUGoxvvaHlqMSIZNIDXMTYUBhcnmyYYNPHmzp8LUprQrsuRr8nbzGnM3k7q55Iec1Ex0ZYXohAC
YAqR2cvu2/Uv0yVK5hHeNPgZfCkOmouxkJif57P+YVYnGDSCGGXDfb8B5AKIoWnzWELW1EmDHE8X
GEKu+WX0VA5OM9xLmFZeCPaUCJCz8HwprF7JVOT0yJG0A+q295byLe+oPaNK3Zx+LkUvWL0NM1zL
yBdNVSpFGwhW1gmTI+bR2CR91tR/b+pvMDh3rmVDWuc1xBrVj2VguGF7HuZBsFhbQdgbFM6ba0FS
ZxlKAXA9yg7LbXoHNhr0JNcS7iyzL98qp3kvizKkIvVxXl2f2lxrQg2pLeUUjocueelFtU1bN9s3
gnHOvLFikLDjhoQ+fRBBoWU+cMNd4/UVaJNGt/DmfSq6DW1EFG8gOd+uLijjTxuI1Xa9M2LomNkK
Ks+2yi/fQDC3sjoP885K44JtLjL5sqM65TnylbsET9fGFxXpDw1TwvNH/eG6sxKtF+dD+jlOw3GA
LnvqRp1pz4uvCoffbHnElaMyOb+xpJEcWBlEMzTTsbKptmlb2VUyHnJwOlwXaKvF5I0eOZ9ByKCH
Qc42F/I53SHzqVuewtNyJ52Sh8Ib99qBnujdvLuOK7AQ/pic9bCV0gmw6WIeBuTlTE309LVxFVhL
xp+QEhK9sZbBCHM6v8QtiAbM+pxFeE6Zh924lKdgFPV5b2Ws3mByToQioyrFNTDZAJ50z0oOdJfs
NK84iWqtRBrkXEenSQppmCnqJLpPQBBORa+gWzfgN9JwngO8E7lZa4AobuN9eu726WFG34q8//dc
2qzC83I2E85hWBkeWk0dSJ3LnonwXHPToNmu2nceong3vw+cHPmi6zYoXC3Oh0xKhofDHhttPGIf
e+AxRNYCzxiaFx3pO3hZ3ojIuQ4qSXNdsY1WTvfy4gUq5lIrn65LtJV1ewPCuQ5S1ZaiSwCZj7Oz
oFss9AI3A8NB7ljIPZWfFpCrlT5yw4mtPIoehkQmyfmSoiPyIk3QJ0XLDxoI9MgQhBuiII5/UZSU
cBmGERtsPmIOEMpeIjd1jC+mrYP+z3IVwRVv099rCsi1FV0Hdzhnl10QqAlZAFekt0n/VOQoJ3uP
J1xBcEZYDxbKWgtAJNZTOD7mln/dJrZujqjGvMjAG54cBTSOAKDdg5YHMyzTJ8vLDxpq/0CZI5BG
pDDOABUNLL2xBLBeJiwcHIOst8vEClobrPXjKLCHTYtD0QF6qS0Vr/Oc8kYi1UnEnGBSxce5Nva0
WwQSbcdPumLoePpHiabGYbRLrs5ZYuARW0GnPiMDC/dIaKNox8peL6v/Aw8Y+00uJUOVFSa3ZvFk
1UmQmEhv+upiB2dGxgXKYwXjrvCCLe0wQcmNdvNe1Dy77RJXwNz6VXme6ykTtvVkR7t95R3bsXEN
sS86XpgM12TkvIUeDJVVgxfb6WRM3tV0O62+5MgNGuqZZMLH1U1LuQjGZzsL0lYkzoGWPi++dsve
dFOkoMh5dFVb34PJUHChYJ9/RTz+XjsPRUEbtoQTsl2oiffy7AMl90YX48p+1vMBRZCCnhKRqfLZ
T1plMykmYOaZzYbZtOCri1z1Q+32mBQU3EguFaTahJBcGFJZRaAbIyDpU+f2zxEKAyPwDzcRlLt4
oFLzRXmcTRezWkm20qvI3xhqXGcqIPbyboo9g94ZpmDtBKbJV24QWndzUAOipo+B/lHLYhuxI+YP
KpngQrF9Yus6SyOj5oDyFGN1kpZykFGWG2Wvcsjr2SYuoDFeO6kbH4hjfWH9uxjQgspOYQS07Wcu
6Nx2bwKNSiQmyIk86cfI6e7DY7GX8A7AakfIsXRjX/sg+YITidnEn1vjgsrt/DQl5YJuIeZkKKZv
J776odiz8fWMopt6skDH23Hsbx1bPNkYCZSwyQdIWRhWYhuSOtpLNtiR9Kmoxn2oRF9VVXFSIz+U
oGgWHFHb6AboPkHUhQHOfBJtridTBm0xniSU6GRMIOXo0vskyry8mU5pSl1UYp2SdLzF4IrDdU1v
bhVMtSIoY6QG4SuDetk0sm5GTiNFwBnAiFWvbwUh0qYJrTC47TgubUeSEhjJ0jlz9iIhhTdLqKYy
RYf99l5ZQXHRWLMouABPgDIrvJKxJzn9g/xjOZP2NZXRoX42dOmD4epH66N1eMcLFgKpizaZJlaO
py9H3eyZNhNr1yLPUNwoopmXfwnWLhjcwV/qrRRN7CmwPzJ+w8wnd73P+A1zkAUIidzVrY14CZ9M
znknFRoLWvaKGpz6ZwzYuJnOxm7GgYiChwdRqnDzBF6BcYZSqW1koJET530Eb9ejAjCLf1639+3T
aIXBWUibo+BVyhF+5qOb3xkgoySO1NrJ8+RlyGUwwd516VlBclZh1ONkKCwEzdCQBModKfEEQm2e
RisEziaGTiXqyK6pQ2+r56F3ZoyiL/E8bH21Ts2ziRFXbJj5/0AmIULmjochjZDNaIBsPE6+dGt+
iUBJq9ioKXCa2ZG81pdO8q14IMv2NW8lMndCBGbeZzpjAOtNt4jt2Wtf7y2l4qoHsotuxIyUAuvk
E1JNpXbTUmAZSXVe9Ps5EzRsCFTJZ6NooZZpt7BFLCw7k/AEpUdOMXTHtpj2stbtBUbDyuD/OGMv
GuSriwKLJEbPXjsa8tTQ4yx7VPIU+Zwblh2npZ3lj3G6CE727bPgch3j/Eka9kY6squmar1UaWGP
WnQg5dc5Ld4ToK2k43xJrUVVntSQLq1SW+q8NkrBi/pstgfNEkQPzGVcUyTnUiZq4V0ghGHoyWDY
hMAcpRldwtm4qIJQYQPK0hQkugiOa/2PQt4FSXNLSqG+VJvd2XiZptozrUKAsmGJb1A43Y3q0A51
pMMPq66KGbzLJNmK9dwZ33Jyvm6FIoE43dV5i5lcBqAmA03itJyJbZQV+l2U6dt1pK2D841UnBsG
D2JdZBOgfo0+j5x6J4G7WjmaPt7H//1T8hswziNbcpi1JAMYUfuzUsj7WNciUN6M+1Ttn69LtuGY
3mBxPnimkVXIGrCqKnHypXbUORFYxFbd8xsM3t2O6N7QC9z6g1NzSBlFkZ/4KSZOWBVqSUHmhpsH
ytk801M+X5fuuoXgBvQ2ppJMycirki2b0vpL/zMdK69oBO39AuPAwfEWBUEdZsv2QGk9lMwi9bkP
dxnG8oXoHXLHG1Hx41YWZaVPPJG/xUN3oAGSFugTw3KHW4yU9VKnRJoZpYeRJ8zZbG5oTLajqFvH
9BCe7aQFZ9AwSLhORYcoctnIUkaeGpVu7/eugmnb5aPhoIgVJ/j1xds0zRUwt+cKsNUbSsDuceRT
W/qjKrhabD3yYfLjRTJun5F6AFE7A+hcxSd74jOCOjbuZXGyPRtahdWz85f/JhW34dKS5DRoADro
P5PACxeB89i6EL6RitttSpfXUh7hOlrN/+jh7FfzPQ0ho+Yuw1mDUBN6pkU1UYK14h/qjXmYJlLD
JAfzm2Z+bkbvuta2Qra1VHzvxFSgBFZfoDb2WNTvakdyWI1Xe4uWVNCii+TZdBwX0+D5TeKE1ilG
50GeYEeDvZz5ci0wBLYO3Mn/RiIumjEWZOYzBsGaon+NIon2qTBlvnVpeYPDHchzGw9x9yqKb33S
jwR8UjGs3NqRs4EUTOSlgsNS4DD4PgxtMfR5YksFBv++OMpg7aQoAa/+aVURUahIh5yLQCnmRExm
6790OOAJkfG7iy5hImvgHMVkzFI6Z4ChS29nSmqXYA9PwSR83chFiuNcg9FOTTH0UJyFojVLckLi
Faa/NDdKuruOJBKI8xHyqKvLCMIV0MBF4KGZCuI2mB5mB3qcudeh2BJcMXP+5tP1spV1THf17E3y
wyzfILo1p+/XUQT+h7//NJHWj00FgUjnhf3Hsf/n+u+LdhF/4amlTG/VkpnAqfGTA2uLifziRT6Y
dvKA8+89RZLrbcv3U4x1AJrRFhJJWmurMwYafjEyUXqdRQrXFofzDVWkKbUywOJGdN2XKEMPvfhp
QMMNGnxqW5QPFuxW/hm+CxZqTi10WNw2B8xguUkP/UFccLwdb16cN/9spyx12CRsrZKDgYkvjCBk
2ncv0Tdtx95xCyf/ZjjJ/1CEvh0JrpA5R1GAUiwumT4ZaSQoGvBAHp+qV0ruea/9x/iF8P5CC+M4
Zu8x0SH+ipT+DRjh5nuQp7uKY/qYgfmUuoWTvlzfCgLfwVNILnI9pw2a9J26CP2sbPaLYd5Knaig
UrCj/3iKj0uKBhvAUKOca7tUg3S04UsKxb8uzyYQWstRzE3Z/EQm7yrvWqHYj0pqgGRQ+dNUDNsq
RbUZ2yHZCoI7pugsgz6yBISKPGv0bMaOVe677gHDjzC0kzpNJZCJ/eAf+3oFyNkhmaIikHUAUm2w
w9ntoyc9d3rRubipOlUzkPZE26XCs8HqS2mkEcHrUpqNfrZAd9UocFHb1naB4O465mgtU9dZ7J1T
uVWXysFMgrswaNzrRvCXnXvB4aKxhaA7X2uAMzrZAdn/o3WH5jU0RHRoPRRlxrf1ZlqGIWNWPBoJ
3pocQlktNmsJG3e+syQ31n9el2Z7+fHbCpKYBE8zb3/fqlSSZOAHc5Z+RHkECGKUztGqhzz8fB1o
U5CVnXEeaB5p3M/INDkdnW21QQVDJqgg3DwzVgicqjCB0BxaBZYsdRjcgrbojw3p7Wr4Os4/+sbL
YlUQhG3qDtUY6N/VZFPnO/v6PpBBNsdyf4la2VJV3M5VCA2qYNzM1E/X9ScCY/pd+Z6lHuZFKgGm
IMEDDghb6mNkUm9SIlio7bvuSizOy82RgUnCeH9yksZV8A+ThFlDb3wYSxQ3YZgvnBOeLzJH1Eq3
aSJIHGjUgEp1np9XkmeUm7LnhUiP7Nj81ooqkDY9xAqA8xCVpKEkCJvXMXIwgRAUByitFybvCV5Q
pKWibkZFqeAf/R1Ex2x1koCaSAUXr7Qf5Lul/UAx5GlM7mX9RhdxlbNNyvvwFSAfOKNoq65KDB50
yPgSzkczyeyxxhFYe0kzutftUITFZbA6NRmmZQKWNJjOks5eXiVfNaVy4y45hYaokHBrU69F45Ys
suYpHTTo8te1DcP4wG0svrZtmd4ahvfp3ZwsSpyh+VB6mns8LIncn0gObvvmGhKblEBtWXXSJ7es
HuXuixWC0HE8xcbDSP3ry7SZBVlLxO3iZVkozTMAGveabzrtU9I6qLTPD90dm6A4fG5LgWVsNS6g
bea33fPB9CIF0lQYWCtpv6CCGymyJ5a61Xaj2x/AKOXWe9HQCJE1csdXEM2SOjC11nQJXEvGIZYO
IXWDuvonMKPRHmNTlOYU2Qp3kvW1MrUV0+xo3cX1p040B2YzwFjrkTvIxj6kUc+Eaj02hDI+5qgQ
M86/CktF6SuBNHzwXFVNUfQhLJ8MR6V96BbBuSWyij+8+phVAdFhFY3b3C44TLL7yG32yg7sArAJ
4qrCeuqts3KlQMo5jVqnQ9xkkCkGdbIq3aU0OpSNR7vn65tMpDvOaxSTQuYixEJJ07Oef+4Ty74O
sHk/XUvCvmB16jflMHSRxJSnT/POUuvoi4lZVAc6YMZtmGZnswLLVRhou1Tv9iraGHFytsWcw5Eh
uVGPs/I4Iu31VEvj8CVp8+WllUx0IcSqIJDcOlvB9QduZBklZISvMjQy1YqmBTrvivF7Li2pG2kj
cTBKXMRct7nnV0jc6qIiNWtlhjTJNcLWG6N+tNrO1oNz2wvuzZuGhM5CzEhijYd8xVQr50msDVD/
kCWePpJdmCe+Ehd2uyze9aXe1t8Fin3KaqWlQSvi1gSU0YHXUMLwyzBz51xkUZvn0EoizmEu8lLm
yxCzqRy/Usks0fE/JFZEmuOcZEwnpSETcOhTcujQzv9aIW8509E6IcC7Q7p8x+YWXVfitrNZice5
TqnI6jmwoEX5rIPzwrIZ3YZ2F9+mB2k324nH2jeuY26b4++Fe73RrxauSQNdjpik5YJnPEyeXlLH
Mhwj6OzR+nwdS6DV1+e+FRYGU1poHYZ4uXyaq8mZw9wx0CeVNAJr3A4fLop8PaNWSDMd5zqqIFXj
1s+aW2N0d+2ySUm/psWIQn+B9b9+zgquWupybuYIcym14kHTpLsq7f1Arw7X9fc6COaPSHklFudP
wzwM1JF5bPloHtlhJD1gotAd6g7sBMSlLYbvsAnTwT0GS+6sQ3wvuhtsMRRa+uoLmCZWkpJxtoyC
YgmDpyDZs3mpKKDasUKmIAIljezOfu+bn5iaY+H+ENkP52TmprTShPkzBST8RHJzTXJo7jTx7rqe
RcvJeZlJtvKo62E9bf81GA9G/mOcnq9DbB+NK0VyHkZD5cNYysxCfdZ4ubj1OUJ30YInK/2ezVBC
Lb+rutVuEA3P2yr/xBoSA9xh+AP+77drGOVNUlQs0B2drrQXF7xXe2Nf7oinf7YwLBR0vv4I1uLg
DvMVnX5/XfJt5V7QORse006KrQo2PKRPZPkWdc+qqBXoL370gsFZ6UwmGlEVElqK/YuJmbU3Mc6k
4ND70zPrvRPF1dtH0wWTM07SV4MhsbiaDYxS9uZh9EFyJx4Ax26of/qACw5nnFFSpqTvED+ouwq1
uyh6w2CqwGaDqUSdJduh/MpSOCOdaIbmyDCHTLfBrkczIWpLgMXqBTJHVNcqMgzu8CtohhpaC4L1
tHWK5LMkgzRjEFifYJX4+wKJrM6UWGyt72Lwt6e7HO/qyfE9tFnrPcZfGxqSsVYnWKB50o8t6N2k
uwGDS0H84MRoBhBFDgLd8VeGvlOIBd8Isco7M/0QKbtZebi+bzdvCxdboJzXWKKy0nudaa78qSZf
ptS7/vvMlq7YNeX8AogwE30ssH9q5TyR41Sek8KZUXRcm5gWL6pJ+EuE8HsbUc5FhHqkzTRhcB57
UmJTvxU8U1C7uVPtef+OydJv7IHzDvkEkpYBnKpOJB2zqrE1chNWL9c1uNWD/gaEcw1FQoM6LQCi
nivwclSRLXnsaJ5Cm5zYxgV32ZcFXVRPorhAtHico2jTLKpBMwiHm/ZHTL56jqh51FTwmIbjP3Oo
PBqd+R93Mucu0r7vaaoCUlExgqE/6fJBVtD26S3xwWjw4PS+6PW3xfCE2XNn9npZA7CNDyo63srG
7rJ91H8WrKJgL1tcinKs5NAMWf7VPC1oXYiPqA93WSXa9NB5jIwhO2k/rmMyw7iy9yzuTmrO3Zj0
MkRDduxu1OWdavS3BZ67kMrxxroQ1LsxY78Gx7mSfig0DCiHhGlXop8Go0WH7jliZcGBcBrVZj3D
KtqxOL+SNJo8T8yvKPd9ZoPK0wm/0I+NN7tsMgNj8xNtBnXTVZoyRopjBLeBCmTIvwqS2R4087xk
1zjzbDzSc3fboEgI5EyJSx6Wu2U3f5JBhWI+WjtlN3gyCJzF0fJ2FLT6DE7ybgz0LiQ4vRu80auv
ybgwtaeHV0+wY2S4815EIr7tV1egnF+NzdnKJVow622fWfedhZvX5Ehn1nsnvjJvWu4KjvOrckmy
QFMBZ3TeIB9TwzY72R4KVyWh4IDatNoVFOddadUaYbEAasAVuZyPY3eK0y+miPhqO+ha4XC+NCBa
GHUxcCafsbwpexa7mvd48tmFvnK4vvO3r5QrNM6NkqoK66SFrRp41kRftrrL7wr3Y+g1mDiaY0qu
5CiMLQ+Fr+x6J9+IntZFFsPP+RjrhahdAHmTw3iesU0YD6/0dXDCD8ATB9Cb/vUiscH516gLyyFj
Fsoq3PsjntBQZhm4ybcOw4Gd1+eZm3dMELP0FSbnYGc2GGYKmZbb6Uij2E+j/iQrhX99NQWOhx+5
ZcZzkWOIIRyreiq6h7kQWMv29X8lB+dSJrnCNkgAwCIM+Rze9V+Nl8BV7lI0f/vG6f96lRnN77u6
7N4okXMtcphoUcsMBfzsx3xf48JKH0fXeG1XFAVs27udNY9gNpb+xyi7wSznbO5R2Jl1R737Epe9
LRtPSSPqIhHg8Pm33uqC2MJpiCzGrUXPGVqky8CvRNxf237ytzh86k2nFCWkOWB0ed8NP7TYaxIF
/JEPc53++4kIWKYLFGfr2ZLL5VhAc4b+A7O+FPXYjIJaiW07v0BwB6zekEDqcR9x0sL4MVZGvR8m
K33XZrqAcLZeWlq7SDVsfWw1PwnAO5dafWpf37F/8X4XFM6oiT5XimEBJTkM7vBR20t3Gs5m8Iq8
liloouiSqeaP2Gu1OsweV7EJiPRkolZQXXBipZ3lKXd0d9h3x95lfOCj8FlVBMgdm+awkCYMADjd
d25zYE0cgz3fTw4ONCf2RalYkWlwp+cSNcY8azD0Nqe+akTfGqX8+B/XjDszdSOTxpGt2Qje1QNa
pJz4J97n7hcvsdV9thNlRtjvXVmz14Teas3CJospnaFC2Mih3pkHA0xYqS88ibdxMCUNMyiJipF9
b21j0sYpC2o4WHnXswYfFNAXbuiFu/SpxqT1xi7dFIzq9U1yFPHdbC/bBZpbtrRpx2bUEKvmkuWZ
+vKhS1qBXxJBcKtW5ooZBxGkCwZih3V8m8WDwC9thxa/peCzS4uVaarZA6KqPtetbhdGaUuotBTY
37Yzv8BwEQyN8jS2WLlHdBg9jA9GibEJ+vfZblGp0JwjD5PLMK6bSPa78kxg+v0/C+HzTF2fq6XV
QsCh+5QgjVERX08E20uwTnyiqSIhCG0amILWjbZVdxi3JEgdiBDY/6/2U2YgG2N2QDDC3i6GJ8Py
rq+QCIBz6rTrlXFMWW4CfcnktqYCUxbZGefEiREtQcBUJFVnTNbSZpzp7nUR/nJ7vCw15wwILs2/
KiuCE2NNArU55tvHjnYuD8xvv/8yd4HknACSZHozdrCuPFd2dDwn5PPS39bDo1R8uy7ddtR1QeJ8
gaaUUq9mQEpC6bEM5cOgxWibxKj7QXu4DvVaVv2n9/6NxeeNImq0BZ0Z1mH2Tq3jLzariFlsaS+D
pUYFBRYmfO2nY7hTP6UHPBrcWKjcf7n+GQKT5LNKVTCVU2bCJLXhWE8vwvGaApPkU0iaLBmhXsIk
J+2nou3l8SVJBeUMIhG4qG/uAjk1mNUb9FAnN30veArfThVdvBufKsojiS5NAx2pbWq6JEb+Uivj
9r5oaexNSRs5M/hEQTwYgCAlioNd0vdfBqq3tmR2kbO0zeQY1SQ6G4XfxbkTtaksqwNHuiNF9vJd
Km0WcnQ3GArrLcSd3Q63LVESS7SenIvpm5AOElvP7tXFLMnJEnGXboYbRFFNzOpVMCqKE4ukGRpu
U4RRdKm9pf+AYs9uDO2uwAtTtW/ne6UWWNDmtl8hckIlcR9kFQvpFXN0lsAP+pMpp5hN/3h9s4lw
ON8ZErqoPXNkUzE4Gv08an4fzHZDBPJs54pWAnEeM2n7uQ4aCKTd916MKzGKAPzyNsTdQXwB3zQJ
vBcjqYkx5X/MKG8pLbABQ2yPsL7FbDhfDsOTZImGoGwr7wLD3MDqdG5iOqRhDJgatA1VX9tyhHy7
dp+LEvoieTj70+Nu6qIEVRt1/KJmO6X4oUqCU1QEwRlcqcbyYoyQ5bUmnFi2Uj8TS0Qvv11MsFoZ
zt4sI64xuw6S6AHSvNHHXyNlp9wmdwqKXnqMBqOoe4cnc0QdHpv19qD0/G0VnAl2ZphESQcRWy/5
OB8RWqPHV/LMW/M7DnFkhVBIIKxa2jwKCKr4CaXoZeKfV8nSd0nQoXpC7R8K85hOgo0l+n31rQ2q
0qgskorfH6FEZcjt0dhddxHblnGRgDvMykqLF63FkjXIJnfJ17FEXX8s8EMiEG4rdWE19AFhdiHv
2uWsSwimRUPDRaridpGqTepcF1CVXAwuysZ8mYo6VURicLtIIyBliw1AlGqxH5vEzov5dkK3z39b
Em4XKYRmVSFDW+jkcIlJ7ATji0vz53UU9it/hIMr0+X2SzroSZcw01pIvxsnYpfKP9rcO3jIsMvq
PReFFRgX55Js6YeOlSFIWndj6Z1bKBp8XS8w5r84oN/WzMe4qO7VK5MZGmhd+132AfVorvo5e7a8
2WfPznhs2sk+K7t5B323pV8k5OPaBsz4cqUCWaWfavqUiYJOge3xcW1HyrEdmXmnsXqTh6WjRNJd
bYwiDW6W9azk4PyBoZrITbRYqc7VPrGrVnfsUKfEJkiJUmTMwq5YIB/mNoEVpG0MkaYqdGbNl8yD
ZhxUeqrCyW1EUZ5Igez/V8f5UMgd7VltZEfvK/NkYlpsJlCeYEtZnH8Y9ClFhzl0l02F00qPi/xU
W1+V4p8++3R9827HJhc7Z1+yEkY1pyVXRqiu0sG1mWWPSZsiF5JgCN0sC9zRa1PptXXiPIWRSEav
GNBc6ym++WV2ulviVwcTj3Lhz9gJMObFo9lr7Vf8mGGwougO8Jez/SIu5z4aECekCysrkgpbPVo+
grFfdL8Ug/DSw+Q1dgZGYxHu9sXg/8MSnswIg5tbvI8BNpEnewo/y+XjPFh2mPhZfVC7Y1EJChK2
s/C/dx9imbfrGpk9CBUnqLo/WvcYWoKai8Ehu/JWZiOUxE9Z8tUtSHhiI2vuh8Ua2NKOqoubJQqd
MEF5nuwMvKl97NISjErVF3MRCHp9MxKZ8zIS5m5kMauLzmfDk4LPoQJ+Ktm9vkkEhktkLuwY1DkP
5gUowZfypjionvWNvWTHXuSC6/O43CVfB/i21CUf5H32H4PDP6YtBVlYGxUrE9bKzyqGcIjKsEXm
ybmbZpTrpWUVJchRl3al5MQe++6glUi89uaunrN9VecHg04Cj7BtpvS1R0UzMeKJcz9WGY6ZacFs
9DPdLW7l16fAJSdrZyC2FxdXbO//FR7ngcb/R9mXbUmKK9n+yln1zmkmCdGr6zzg8+wxZWTmCytH
MUsgQMBv3U+4P9YbRVR6ZnT1yXtftGRmAnfchWSyYZvTsMkKkb6d7cTZudBNuM4/hqtqS78g+AlB
yi78Hb8LEP7bNfanD32z6HQ2EYiBwIfaUCaVXjUeSi0gNkE7q38/T//ernL7pLd+FQ/gxTFx8Un0
1Byr64xlDkDOldjVR+A94r3/nfn8b3Xlnz7wzTJT1VNX2Rb+v7L+GlpH5f3mif52Z//p/m+OLchQ
z6uEz8uYtqKen1O5SoP3fnLQXbFS8e7f/36/+aPcN4uJoy2etQAIWjQ2xYKy5PFWEEBueb/Z3v/e
yvHTY71ZTxoUoaUswREzeJihW5wt0kZWM8Cuc/q9A/FvlYmfPuyNvuJZOp6oP08/70PmPyHqDznW
F7v8nv5uMf77QHzGfJ8A6hNVW958VDklDKV7sJD4m7mihLyITXOYI/Gbz906v5ratht5oufiZP92
c59v/j+0i58+/M0qRorGkdW8SlrNez1twuor+d22+ruPeLNcEdIlZT3n+4yjtRlGdzXI/tDT7mW/
+Y8vw3/yb+L68qXVv/4L9BchxyZF/NMb8l+n9EsjlPje/td82Y9hv170r4v8Vj20zbdv7emTfDvy
lwtx/9fPX35qP/1CrKo2bce77lsz3n9TXdGaD8E3nUf+vwr/8c3c5XGU3/7844sAUYHzxyt79/XP
P5CuN2ch/sfPd38Vnz+VuGrVNf/3/8hPf3PNt0+q/fMPSv/pBYEP1A3HtR0HGYB//EN/myWW6/8T
KCZ2iFofwElFPQ4sFJVo2uTPPwLnn06AmMUQNj6gdkAn+uMfSnSzyPP/GWKWhgwXhAzYAO4ff325
X/6k25/2j6orryKtWvXnH65Df33VgNEwYwyghiQQ+x0bb8Gb97rgsXBF4QTLPLPFNmNJECy6qS4P
yPMrD10xFTs12EvDepEawU/dZEJNTeUApMzlDTsWI8raRI4MLoWKoVoY0kj8pB37KEAe3DEcStQI
KBmqFc7XpEPMjkYwDGToozln58iqmu28AJFhhdWuE8W9aHQydWfPjUziEFHpQ7I1pBEYnlcTxJRW
fnNnDbmzTPyYrkTK0yiOUYmxt4v2Xsh0uFRYjQ1VdkN77012gBqGCbDCA4ZCZXVsrcNhCu5K5pYL
ifrbGxSea7NFUdhPvlOHB2uW1nEV3FXhRQc9u5rxPU2Gkx+KgxG9DAI8yi7jcA0bMsnFvhv65qhi
rznxrlyxbJLVykqQdJ44xF6+0HQY15blWsegHXMWJcMIRNYAOiltRIHdOM/CrUO6znYQGIMwyEag
XmsfCmBssPiuCSvrDmWK14FduGdv0mDpjpyHTKyNzIySXgxlXikd3XiN7sXKV3kAnfg4BaH9rk3t
YoNKAy48HSDxHafl2EoErs6kDdikqC316+COj/eF4PXVCB3+aSC0fNKiZffB6K8N1yoCeW5G8iFM
j1DisiByLOpfSNoCk0SF9caQtyYAkGroq+x0YwEAdThUbXO0g4JcCunTc+w8TpndP6gxSlMnf6DQ
1B50ksOxV+hu08VV/5CVgJjIFB6iR92NReCxj17sD0czthxEh/q3SMIcSP11pAPg8LQPrWRq1NH0
bg1NUnWsG9a1Ua3br3oejJjCn8eZIbHlwklEWS29KGtiHfWp89hbMf3aJMFBFZq+r8OWAEW4b05d
mVsHxlIUkk/7NYkzbzOI2rkfcQK9H5t1jhfqvp85ui74xi7LdHnjOSR+aHxOjoYVwppxmMrhU5JI
CRXOof19wxtnXbJWsp1vdxen6uTWqVlzHLxk2fo6m94JnmZfOF5BoSqBMDgfkD6md+PderOUyzxd
Uj5D/7g63NdJeU5drS5aA0s+6ifywvPiQl0oEvnh7wlgb4snfir8kJ+SMsg2uXK+52OVvLA6pjOA
MPygfwzJ5gscj/YbETgyMv9ondtQwhESvB7mPz/Nsuyc9MHFCM18aCcbySsksQ+G7FDZfhuysFmY
IcIvDlM/yVU31OFlsJJxAdyv+nPQkYh3XfDVahBAojN7vKt10kTOWH8a02r+gk6anKrA5yeV9Pw0
ADt5gX+3RJnNZu+yLkAGVUj2EsFll9brykcbk2CBEFREes1kLsthywF1tcgV8hhYx7/nQeydVbao
WAmMDTr5Z8MxzZQP0xLzTCyNYGAtW2YurRd+7jsH06BOmfvSMyTXCK3ImlKubkNu4wo2eBvW1HqZ
j91jA4vxU+Ck4jJTtZbek1e3laH6ug22o6zCBakHf0XxkyNN2fIfPEGLMwChrv6ki2ZRh/retlt3
JaZA3ectObRDqZ6FCvV67F1/h1Wen2svHI4EYPH2EBZi4SE7ZQFWtm18mjxMbe2dA0hHI43HXC/S
lKsFpgTgcrWoyUkCm/2Qdk8ecAFI07jjISxzgBpZ6t40BFDdC9VP5aYemvaFl6F8cUrG9BrXQX4W
Idv684xsMF31PEcNJaxiJNHMk/Ncpr0s93HfPSTzhM7m5ofMjNdtoC4/7mOuubF+8L3mkLeDczTP
l7V1vWtEhyVPF3h8m40PXp0VsMl1yYMYx3o346dGRVPXODpwvUyR1Sw2HR3ClcaK+bFGLZoLcUR4
Sa2CL0lB9erGMz1eqU0zps7xxi/qIl15bdgvoHZ8j/u+XgMZIj7Ekx8fnNEjiKL7QZseZUV8yJ1v
rCvCS9bHKPNbF8AfYgMSJ8RAVrXTZFvZMH/jta3YxSpxMP9bf1tnU/+IcGu5EXE8LclU9o89LYaj
G4okMtImH+XDJB+NzMPyc7Wn/NzN986JmBaq0frQi1a/TyPD9Z30Wx47+fROZgnC4ubX7taYVzGO
M/dIGhQM/uuVbFyK9/Q2jBZVsZQaKQqt5y+JlON7KFvAEWO5c8pGPj4Fbb0UyEp7PzQoUeq3yl/W
M/lmGJmHDcU9lfnZGZ1SLDKKCNusuq+ttPiYufzBC5J3qPWbHkffyu7bGH50EoxR0Tf5vWH1pEWC
mHTHyJBGwHPeLkctxPrG+/+9UdWI6txJb6rrKO6dcM/60b5Xsvcincdyl82biEwK72JB90AdGCB9
FK5lr+JxLFZm8Ky43VNLbFO3Dc5UtfaqEzTPvsf14IwHmqsVUVLdiT5TuyTAByUk63F4cpr/SYsM
FkuXqQ6YY9Og4X11HpJmSq6JclH6o07jD+XYHDol42+qAhyo6suPdoUaQ7VNxRX1XJe0H4uzmw0w
DSgJrSir4ks4N1kRLlldvfOEBP4clBB/38gpqWZ9xN/3c2NDF9wDzYRtx0mXcdS76aJ3tyXC247I
re3bKPGn5mho0zNNhnVnnReZhFrRKISdW5Y6VKzG4+l2ybxWHXRvjTIyXS9w1cH0nLl3Iw3PXMsU
7xGJNhGFv3Zy1pVwDtxpim9zJ5073J5eOjNHa7v6pP1g/sK6C04dQMKiPCvGXeExTK7aD45paT/l
w4BFxEgz1Y67EQawF2lRRDj6navAIXpZINnrZBo5pnwnnPLuxjI9XUFvLZ3hocjaYDeYzTvt3KN0
m+KgHatHDppAKSJ3V/dxvI2r0D6ahv3oGdIaJ/toN0jkdDGHZuDBM3W9j25P3ae6zZtzJuhHMrXu
UzaFQxSzvIvqee9JvOT96DL33Pv9C9VWIzRX4Ek/ABzjkJdDaN/ZiU36ex4mF5f77dFFCe1F0Yfj
x5wX7wf4qO+hEbfHnmfYAYp+/JiUzpKHFTAwWdMvVSUHsUmb5IudltaaU2v3MnO7fIIuDhLwGM0d
nVByRyWsW972eBGG9qZPqo9mObnxb6uN4f06rCNeuTLPqIiuN12GjF01P20WevWmaZp81SXsU1jz
ektTFJri0GufRU+yTdtNYt3GtfccVHBrpGlRnBxkZj8PfFfxGii9jRc/hox+CJPYeYCx2t+N2ufr
Kszaj7H7aUrt5DPKBqMcPA/8g57j5jvFGnr2aVpGViX5tldZtkUgo35UVvex1XX5xeumD6ikZj++
GeB06mOR+PSStKG/4NJeZiHy0qOhnpY8LxmHngjzk+lN4CVGOo8TgAP/PE8J1EApjk2yNnPkZbaw
0jneSJLH/U6NcR6VtX1lsOoekYap7oLGae566V5D2pRH2YnqgtIl14SiLAuwTsmDaXoc91I/t66G
aj23WMaq1ZtEeDCKId5+kTZTe7hdZXSY+ZAYJPr1qtwdimVdDh7K2rhBfz9NjRcRJp5Uk0PDabU6
cxWOZ4BMk4dQWs2qrAO+buup2rxsT21J4yPqxrDIpXl6cJrKe1KiZ1GIaokH8x4E+cSimrjpwbwI
A5GPccoXIre6tdXQbOEVUl0SGRdfoEP3a6TziWXvh80KR6/ymrp5daW2KC619WgIC0mxy6Tp4zWX
HCgr2F33ZppZKodrbAqGvXnHjNRKy3bh+lO2V2xMnMh1ehQxsTiUS85zpJ3O9BTUToRzJzwgeTEg
Kqypdz7TNrZ6O31IGeqiSeHRr338IZdusfLToNwHdpXsBzb6ETX6IHTZtKvIvU888pDrsF20W68b
2NEbMnpk4Cw9khYfqiLfQa9rvtpt+62EMfOxbSTfxGIiu7Ftuiv+4nJR07j6mqwDSzZfsyDOF8E0
Tlc+tM5OECvbCNsfHseEfvcTmm09mLCmd86QiENTN+pSIzonmlQI9L+xx2IWJtUrHfNuiR3uVGva
nopuzC66DFOUTnKSz1PMz2J06VNFldpOTV1sbD9J3qdetS5kEkJzkPkBIR3kIaHn0ncItk0QNkk7
VFbL3K2RhY5OFi97Z9Ur+ejsU82CTxV8bKtw5Paeq7a/H1IkiwvEo3zmKs4i5mfFfSyIjBySpjt/
xLk09Ztq0fFBnOuWVefALV97lt3BvW/11cIIrJzVB0I5dpuQ58e607BBq/Ad7APtTlBtr2D1jNeV
kyRr3UP7au1xw3LiP2hnIA9E1d9tHRT4j8AiMUGVURSPoHm3rDTJxYIQuWhbRa+h9sLz1PBnGqAO
4NDTr07mXHvsOs+YmWJFrXI4Krfzj9WAYmIJR+1HUWcnbJFHVE0kD+b3sYP+eUKK88n8eKUi5Zp0
pFxRO97FQ5VEAauiYnK9Z+XlWPUbP4xomvvPEwv9Va1aQC1k0ntm0v4++rrc4VUYop7V8apx8GZl
TVrYG2ig8Uo7JeqLBZTP6LHd7NCw2UK0Emc1hJ5c/Hq0DlbTWUtX9MFHf7AjzKTyy5sRnSesZSKJ
PnRhz6GVZLC9WFlwnwA/bZN6GgafhHhX3XXVwplI98XVd9BRVkBbomqdtI48Z6ForwyOP0TvsJOh
NLfba1IqewmbQLpKs8mFkSuL01OSI6IjDEi9Qta2iOyhx4lsHi0ID/ZdN9GtFQYUPbFqm1qcSOwm
Q2S6plHCFieZdSFQrWUPdQ6k4SFk2F5gucp2So0fWjfBuaqidE2cjO0au3CuhVemi4SF2dchP/ZZ
wr8Use0uAM2VXgix8kOVFmzFERO0mLQYj2lqPU4VFhMEba1ZWGCTyAtx9r2GfUwZzjYtcD4f/TSt
V/lUN2dSExS3k7m9i31Vn6yex6tpHFZjEDQrSxXiZBome3FK8bxD1LUdovnyTC1/YsazvKmddk2p
shc8GgXR76uk1AdW4kgxFnp8b0Qu6jgfsi6Flh85Q6Pf22X/OshwuT8AWsBeVEpUmxfdR1VAsVF1
8nvaHBM7Nt2RjrWXYWLvaisLLzRh1rsYr6cMhneuM9nX3Bb3Demsd3kr00OpRrnw50EO4DHXhJdI
VM8DVBwZKgDTpX6wHpldL1+OxcDBRumkcrqaU6ORBgmtly9H6lkKWEE/gv5c558qjcolko8HYvXu
yqoaVCft5XgwPNPUs/RGeh6XdfQTHTzkhdUtOBSkezsY62XOR/6gYZt66RneTWp6KL+BEk+0/1Rv
/VKLizEAGcsQnw/Sr1zD6Nop2Ghb9xHVznitidOd87ZbtLMFbaVGlJCpmqHbWXEt4sjz2zgqUx8z
XsAGERbQKPLObVbevM3YvJ3Ori/PxGxBHtFPnDv9CZYAbNg/xppLbZbYZmxSCrVKadEtWAbvSDw3
QCLtDmII+mXZkiCivQgB0Dwzjfg2MCxcBlDUuSRrHXNACARtcBpRav2EDcraerp/MNSND2/n64iU
pmk09Fpv2vDZ7b5RAuD5BRfWELkxa3dB3lf3LqPVPQuXtZd6d5NdYtroqtj3PoCjgOFoYcNnrVpm
HW/Wtwuw5p65HKuTYbX1mJ11neyV9PgSzvN83dkWY1FfimcuknafjRIka9xhybvhWFORLt3Edp+6
cv6p/fZn0kjzdJr2AufKRUXlcBpC1i9KL6RLn1j6ZBrlT+4GVcjLjdOQ+j5NyMoNufdkqCKnK/sX
yps/z8jqKngZKVBHFphE0xnbzkPoVLBpzDYdDyFhpy4NYQ38y+rT83FaeXadrSYf8aKJkouQx+FB
ODA1IIPgsYtD+4CZoiJfemJcuxWbDpPcwPkh8mUvEhTD8zJrV4shuZCJH1+sWiTW72mHNdioiyGL
J+Ac5Ps4Z3pDtKw/oIYzFPVSP7ndKI+08hFHOPN5i20qQamiUz1S9lACbqYTCDFp2r7dICET3vy5
6d2YnirgmI4JNvPCFedKxtiewj6HPkLfN0Mln/Ers5PrjCLKSyqerdLm2wHoeiuUARfPTcmBGea5
6d5IRzY8NF6W7ZKirI42reWhzktUDs2D8jHtSv1A/Y2A7VDhoiSJQqDcH5NZSJ2ntDt1UEyqvXDL
/KjtQ5mNVGL1ruMD651IBKr/qizrpByADkvAli9Zw2lk5gpQucXhhSSt90S8/pV05v/5Jp1+JY3U
DCaYFCjgh8E2m1DKR1h8oQltm89VPEz7Bm/B1FJ/ixBru3uyAz5+LKRj4QzYp0fP6fMHBn4zn/xu
fIFahA/z+Hw+KbpKW4vaTaoF9wqGLEFB3nWBfezsSd9ZaVu+GyXMIA55h6jN/ir7/J7OFMMx68Dj
KY7MJdjIgGoWKOg4szQDavwSriTUf+4q56mq3fFjo319qjMfoJEFm4Arp7GUx9mY7nHMs+9jKv1z
qjwEquTOvWEVuZutPHh9Vom5QocBvEGJcx6Cx2K2DcOPgNfaVbAXIrLFsEyDlMDEi3wunEVRBvj+
8zj88f7ZiBuavlzxlt/g+8dtNh7soEVZWc2dZR3bMOUYWiDTZtlSZNQo1G3BhqpKrM7hg/kBRgvJ
PzVwcRfmB8gr5Kb4VtGujDSbYK32eQMQtvnnmfzZ8qMIORppU4qDlVcUfkuevHxFmK6XQ5o0R2c2
e9+erJOMrCqvlcgX+UtA3AnOQCd1lkiob45m8AtPzaOH/MSbHcugPPUZK6+mQd3O6lo11r4h8azG
/MXHBXLjJPR1bJcOrxfQkB/8ShRH7mfDrpvCNnJ7FhxSnJIXAwyCzzDC5CsnoHrrKxk891X36KiE
36EOsX6wVL0NELdACo6NzKsONvwLm9JqDtTvqoM/N6Z3a8ww6RU/CwzvNsRI3/AMOXruYzzi7SOe
sSPbepNbcOXaxjoJpPy1DsfxcpMOPmeL1PXZhTFe07Pdezt7VgtMYznja8+QOI6NB8PzwmRPGldt
X/j5BE2BeGm4lyHMR1lzklPbnFQtFBRwt9sEwaT2hmekt8bwKgrl09XTuHwjuJFW5opFn2WPbqwK
bI3YR1Yy3k9D51xmW8+1Hgn0aJqRRdhV2VrMpBHIWGoUs8qucTVfVLXZRy+pxZ7AkdhLKPAaXo71
UAbsPemLpbGXKIIaKVKW5MjLlF6CaaJRh+PX516yu9nVytM+i2gcFktMGRwquC+7JcxN5ZKXIU7T
ddM1B7co1nlYdyjMyPtuFao0iHwak0Pvos5RL5FcJQsEgCPf2nqlU1/BYd7vGLEgzRNB1/AyzwFE
OOy1c2N6ic2rVcttjeilADBz8wHQCExPqxIGGTtne6PfONKHczn1y7XRflgLbaBT/fOL3oSMdqAq
jASgF2UahUwX1wQpx9dJii9qsuWHrBrSlVPSbmdI3WElZvR9mAf9TqNsbFRgMTzUeKYeHmh0g8Ka
oCXwfB1rxe9aWobXdnq1cvyg7NkUOGZjeLV58mIQMbKZMtaSHyONdUTPI3/c5dfrynDCtERB6ZWc
1FK2g3+kwCE62oSlUCbnrmFWs6TDm7rs+rJY3AYChR0DDX0bSD35LoW/dPPTvWLq3L04SMuYbagc
x3PrsfHMUU8XuqFNXnhG4M9S/M79ifnvDcfjXu1GpqsrJtcSjrBIrbpjWbtrlnL61db6iyUD9VQn
Q70uRxHve57oM7MwszpUNocdhjpIgQlZtWMJyqiR2odFPSxVvsUCjSJx8Ovsy7kxPdMkVh/uY7vy
kEIxSww9kCR+6b2V3G4xUMd9veZ2S94FBxLm3rZrfRTKho/9aPnB2OE8h+7gd/axEey58vxxY4ao
eZzpmcaMMGMNOY+NO0CSG4qmPardma6Ik/zYTEgvtasj0meuyHVv7iqimjvDIqG6Gsrwf4ySOAHt
Y8GtPoeCh3iAYPaRsSLHabduk6VxmRmHmBGEIniXBG25n0Igd0e+5mT1YsGrSTXsJmMBJ5MCQEdH
6sgYkfKJq0s7m5Oc0kZ6iiUQqz+TkhRwdo8TgjfIzDRjzOh49u33fFpVnU6eLMsS7WMoBjgzI2nH
7tp2NVyOgFxL8bztMnWsQ2lM9qlohhOWu+Fk+2O1CQUQGLNhzMfIMGEVGU4krN/RwJNFuLGcZ3v2
PaC8OhwVPBhkNM0+i2B2VZjGSMwYWrXwXJiula4C3Vl7Ynlswwj/zjqdfdGINiHlFxk0GUo3k/Hk
1zDA+Sz+ztoETvrexiE7Q4kca/L4yfBMbxhktYUxp4DlRsNaPet8vWyvknUnd1YI45mqQBlZM8GA
MctKd+oWjeXbK7tPqyYq8+KxcjugbMSEHExjTzJWawR9IPq189WG2H1zp0aLAC1FOzh5zUqL1SBI
AiGKuupL6GHCeQol+aRNtIUL5K4uyT+6VMqlLwq4h1pWRJ50nmRIsns6Ffm9VSm5RuhrszQ805Sx
nKIpScTuxhugbHlWKq4MW2zosUMSZ/mm8n2YFLwG9lHfv2tsJ77CofteJcl0HJmwVoTFCxpY/SOS
7O07y07ORl9HqRy6R/BSvzC6PpyxZAVHDjL4qBLPrQ0/SZboGY6f+FsrUHJlzM8Nz9QR+URfjc3O
sBCwsGVWCSO98rqNY8fY2Gs7TVfTfEwKA/+Zsy49vnjJ0yFHrMG4Nwcqw6J66JdNmlYXd7DEgme9
+BLU74xdj9o24rLqzrpvK45UZ6M0hHjf9l7q4D/zUqjNXlJi3Z3/tHJU9NC0eajWFo7iiwHWKpxT
Od2HnqR70zPNCLNuFd3ovxvTuL217nhy9QYtXge/uc3f3us2hpIyj2LqpgifgH+QLFvUhDkMgdsf
gtrC+V25bX/o5sZInMlrtmHs7yhMKjIyPCPV0DgjCtv1CuqIwOG6wp6ftWwFqxrIuTGCF+lMDqiz
uVcx3fzEJ7FYYznso7pi+kR6OxsjFMZe9EB8OJCqxJFxFpgG7mC89PIvaWWlkRt61VWRGjFdo+vC
XYB0d0dDB1qgbNC7EtFqMG+5KGYwD1m8Stw8OLjUe2ckliD39ugC5ToNFua4FGP3RuCGZ20d7dvP
bvi/8CsK03jWf/Dlxny9njf2Tlrj8acva7rmMYy0gvTlGe0x86O0aRy4jIH+6izdwcF3qHS/gYEN
vghDtpxgAkLgBwOmPQ0BC/GDZwT1oE8Zr5vDjR/WzF6WfEJOXy+mtT90X9JZKWmdiTZRPncNbXqm
ITKE+lLuUoQInlDi+mQnsIMgj3Y84xg4nk0P9vpuL2V4zCeFPdzwTBMCg2VpV7BBjtobz3bz29LK
JnZbIB5SVHPsKfGJQ6hrIwzapdQNyNuEvkxPsc7gR1sw1y0OwWQniww1xZ9zFBFc2wl31r6fyud0
1HGEzOPkqGOH3I1xr+P15JIPqZg+45eKv4k6i8bYDb+kg+VgKxvLBxR5J1gqx0dEbMDO5MJW2fg2
0Gvmo7OI7Qk2W1ZfgErqLlxS1C9OuxwAx0AG0iyinj9Xp21g0B8kQfCDzDeBp/3vuWVtMQObTxlR
8KJM8XifF62zDtvA2ZIhK1eI6xpenNEoRjBP/HYSBxjBl8m82714o3n2GLcMDi3Ae3pr7ZNHqYW7
HwqrvLplDf8X3FSAJ6g+TSPfMdS+u0/quj7CLBQsNBc4fNfdM2ZafTcMl5+UC1lyf51zDrjaWWFR
A92Pffldi5JcR7dT8HKjV9k2qqvPPT3zXnqhv+0a5xsdYxIgzj5oD80kt2Q+ZDNGnVXnxzjHNBR6
MofVyp09f/mvZBE6P0sliV9JHK/dJ3PtNI01IF/zJBrz+rOmrPtU+eozLEjdJw2O6cycyoaxHFEX
En47+rVw7OzIk65/4L4qt3xSEzK3KGIcx+EYymHE6p9AOPN/Cnh+jSn+OYbYlGV5O019G/PFQ3yz
T+ibIHZRyTxGFXBn8TLzaon4t1Vl36dlqC7TVCXbmup+r4VCKGXowPA2JO5dWXouit6w5L107M8w
FHbfdN1FYmSfPVYenbxGmkFgVWfTQ8n7ZRi0R5LBbtOlebgMuil9jcGzMgGohUm2m9qZDn2IWzl9
fx7z1n0Pq6BeVoh6PVeETXtOXLpOaO89hDXwiXmdd98AKlegBM9vgEy8XzMz8PbipwgcFKvEGdqh
jvcmsLoaJomHLxHd57ClIzmCCD0KE6szT1/PqZ5dR7d73owX20GxOh8+wgsOo6UfYXn8JMMSPr+Z
Z5oE2u2lyny1DGViL2+CIQmanep97Aqd5Yp9OJHh6jjCvowe5v2QIG9R+jBd+AwpABaWRyujQBf1
+xBxNOhZOnztVaoo1/9+bhiwy1/mBtIqAExASGATxFSanOWfcjX7NIlj4gl7oT0dQzUZyh3eQICm
xD2swEwiQ8uTIEvXfSrwdd5KuZUHi2JiTwgRi3cw3sZ3uh7s9ZiUQGSdSdMoJMEgv94ZN4hZeeWV
gt/HRPdHhiKyC+1a1mpIsw08B+n7aSD+GgbzdBdIkT7mbvcBRt/+c5yX/03YdTVHqqvbX0QVSQi9
Qufo7LFfKHuCRA5CCPj1dyHPuZ7xObV3TY2qFaBtdyN9Ya31lZGsiupOadYehPT99cDC+orY30Pg
TYCHd3WwM7asCYmbrjFmP2dNcPOzix8h/RfSj/tFGApfLYKvClAYXhAwgKy/FuOFMxgWVVLLeO6m
mGW5e6VLwxviXBP8NaPUYXL7OdGXAiXbKhaukQa75Kkl700DX6OJxASUGAD5/b3IgTACbIoCD97a
DcCq/sYLm+Saw1g5Qnj+Hfm3/hpijx1QFMvlkIvuO8p2tBrJdbCrfeOzBYWMpu77R9Vr+4yoaHKf
2VytOwXV1UB37Mw1/eWWfRhbSZXdijFPt/g/HafCBn7K1uUWYQJ6E4SoLuK45fisQ//HZFnJqg+9
bq0GOe9Lrt561/evcsrI1bwKkAmNYGQ655F66dHvrXGd6254cZ16LbK5/I7wzQAgVRdxS4WXUfTN
tVA1rPmeJq8C8pyR43PrpuJhex5EBmjqMlH56fMgaHEfEFsf8bwDpcf75BX4iiO86xLwnPGlbyv7
OCDKsqNuLU+jHSbbWgf5WTiF3DZNkJy1PwSbqmrSlfI8cbKVaLfwiP31WDH+zIIGQs3gUe9NVzKB
38/trsMyaTmAxPrZUyV1eBNZPbsaLEmQtck16KyPHnI600nYgGJMfMnoAJg41UzHfFSQD0ZmOOtv
8Dfqb3rLc9YQTMpWnj86SFPkolgrr4B1Vlu3MODre9OEA4ynNKjtAwuL5p4yC8xf4MYj4fU1jIgu
31cUYCQbR/QhbNuNBjW73hZD2q76otIxzRFcCmWS/nDwsCe9HX7L+rxcd0mxkhOj947r34PdnF/L
+wp6Hxe7EE9y2R1g2liXbMiemjRDr0o+5krPf2nxVBPjxDLGhn1A4N2bLpmjLFw72nnUjItv4Aa0
qzApm6trVek+0OG8qxEculoa24cnllrnfl3vS5NwAVa698tLUDaI6yk4oaq89KGfn7sMfJFAttMN
qmKKEnjnwknpzQST5maeh3syVRHycsnJhLYqnv3IWF7tOdNHk/n7zPcRWqAwMk38leeU1hG1B+et
21hzzACN3zO4hmenm/imzsLqrhywbw6B5T9nfcGjYPTFj4n760V57vs/79NgIv3FRFs2FBhJKLnm
haGNKB/5wjKd0yBX2p66uB7SLOaO50SlGBs7kpB4uZjG7qR/AClv1y5D2MbFEZEUsU8aVj+1ZbOq
uqq/RxVR6xFAFo5sx9qaJx8n1owyElb6LcymbueVJURqTDfA7kHYEjltVlMx0p3VA/1GVfoQ2qV1
A1Axu4cMyIaKIr+fmDj7MuUHPTK1K9UQXNIgEOui1M5DliQREP1FFJaefAHE/kdv28V37oRHhE6r
Rc9qANaQe4ihNC8BUYxHVuvuOSgUMQqyNRBdna0XnL4JkDUD34Y9kB8IGyaXYYJ1j8izVHaHjMsS
4i4dlOftBCAKH4MoU3RMw4TuEIkdZdSFPY1Gb2DrXHbi+tmMDbsiXCXxBI3FGaDjbdcAFW+liXuC
tNi0ASW9vJ09DUJFOjBEA+i08kVbnj8bxubyDOCU5RzbSrnvU9oBaUQtf6UCkm8Kj3CxmfIsPZqm
CVMA0ToLDm9jB6d8an83pkvAvYk+UKZp6W+s3sOf0hNhHCZc73TYOg9NkbCNaxFrxRRyNgn1b5DG
a3a6Uv1qzsIPGuFfLMI/jUnXiCD/ZTEEtuf40D4FKc11mPvFmhwGRnSQVXX8rRgncZ4bPTz7wHyU
Za8eZW7VN2psns1wWSZ03bHpZkw1Xxl7uxpwGJlu6LY4TnIHxhKnpxJ6cT/7JN/3TjG/ZrM/g3gg
pxs948s0A72458noX10SJDA3rGBdzQ1b5VDRdzbIjzR7cOd2DvdfUGTPDrYihfiNwd8YyI4DYEic
TCHbGBgPthMkBogD1dZ8C1RkmAEbmdUOSBPw1JZaBZuqsfjRbV1+TKpaHOfRK4NY8B6foIUMRObl
L8rJpu940k5Zou1fvbRiBBQZvsD3+SABxO/9Iq4zjp3Bh0xrBRvyx+Q7TzWIbacGu0jEJubdge+0
ziSj148et+xdbidpXOvGv2ul120cq35LCxKcvH743YxdTvaFrHYogy7X9qB2XGbFroCVu6a9PWy7
xO9WIMHgEEqFvWV2hnq3S9cZ53UgAv+hENXaywb6WEkuTkFmoSLhRJsXlE5CItFxgrMN4xssjcVy
pSVyEQ1ChTc1qD/RpIj9MgmBnUG72dEunRBcn8Jd9XOzkp2V/oCazhCNI1gmJJN6N+wMcgB7TY7f
/tFbQo1Bv3JYUDxiOym2IXXhgQJPfvA47dc5nfkbcR+cxFfvRSvPTLjnGrEpMEHmZ086chNim9l7
EDq8bVBAM6KojXyXz84NTbrsSJbGvDINb8pkN5NsbSc2xl1AjmFz35VNny9kPXpLJ7n6EoHA0z/E
FlXwa/v2WC2N7vP2aLrmFeP0tW3z7pnwHZQd+c9spgcXAR02NfbVsgC462rXiWBd4dCm7UFy1R5n
hpu0rGmaaGKpXAH0ZkVqIpVYgdgm41JzDFJwILq+WreFdrbJiN9nDTi1HZHarqKB6GxLiwGm1Ec7
uDnUy7rgmtsu3weum14FScCZUcMY58jBP6clPm5Arepd08/js5o0iMyiu5JQNE81QOXpMBwD0EeO
YV2gdmNpywuA3O4pdwAa3v3zYfaF0r34XTYlnodwpu1T5n/V1kkH4XBUMqnikFs/hYXPVoNrcB5L
NaHOYU9Q/wdjQjvIzE/LDKTngaSaLuBhiVNDPbIN7e7WH2sP9cP6qV3zuUBgNFP5jhUS3Evq/dvG
h/3i6wkcOLYTMpRFD12P/tcJDI5ribg32KaudGcwYIe7hs7TwdjwYaLca9mK4Tp8NwPIX8ujw7ub
hs3h/Tjf6IIFd6aT4hCBEoBd7gPAQu4L2aX7EBml2MwOOFDvmH5GYgOHfZiHKoLXhqis7/LrDDLa
qRHjhYKucCr71EpQE9USEPt8GcI53WVgMTxUok+2yPQhBepZ4m7MW1yfZ1A7aKh6gix3gyRkZEsh
eVQWwSMwm/SbogG2XDedbj2rZhvdM3DIQiQ2Hy3mv40LR4YnoKym+zS1szuvpdnC6FIw5kJ5B0zn
+9QCphBod+1IRJ4QpJ6QUstd+yJVAwhkAnKv29movIUh07hNdbC47HZJqyp43/jUj6qa6hq4CY5C
YAPygUSO79Xs+5HJNZYafytuKxYbS24YUcaoQ5gw/jC1bYTkFdIwvm3r/QQMDGiVSj/OWj2Hsg++
2xlkj0BFe/KEj125cdQBrgwSpT0PuwhVz8Ru6IoxiHxkPq6qyVGFiqTrf/72e4u+xN8HKHOQuwnh
cON7CyVVzP/hcqcSca2MFMiVt6G7bcsuvZqGESe9siAHcDVI0hWZOLrL2AT2mRKDG2GTxlaHzEF4
+niZ4Hu3A9P31ox1QBWfysQBrogBSrvHET7cg8mYrQZpkZPmzL/aYLVGjpqzV6e8ZFbuHkK/dw+z
cCCtZ/ou0jz/IrDm/HeYYQm0OAQkGNdDZYyvISgwxjSnnZXFcNjbTdjZEIWfAas9JrL+3TQd5cjE
kWmV4Mu99nJJd5wO6bd8CM6T0OkZIksIFSG/u4DekQhIvErFPoJSsQNq17XgyA1ZGcni1MLGslJ5
3x3Syb2iNC1vU2y3bf3W2OO01hkL92wIu/vcAusH7OF5x3PHAe/XCTayUOk6oTPZFCMoCqUjqxto
AgUAuBeANU1ueSNsgfj+PBSXQMk4cJrXJgBydyZedyeVNa/wF/r9Slet2k85KjDgQT23rUyjFmVd
nxiZxkO6QP3hQo5PBJIOKxi26fmD6Ii0xUq7FGKvTjrjR/cZcm1jDXdw1f2Cu2pHjpvze+JK627m
3WtFUIDKdX3rzqVjd4ChDtfJdJem7vSDw/dWx4EUalt/b1w2HDrXxqvGA5BlwalqgNWN5to6pMmk
jnajZBRUutyZbCwkaK2znuvVOLT5uqGoOegEBXm2UJTKDhRAki1t1yY9bJovqWV3TAGIlGrdTpq9
Adxxkws3/1VbNG7yBT8qxMHnYhCRxGchQIGI6tTxjpp63o0lNFkD31hAmM+eYOURnIEL4kKnpRu3
XPC1QVd8QVyYWY2KPYB0daAhBQO1DpQ2kOnKKwm07BDmK5UV8myJQZ7NK9OEFFTUbuyPn+OyRAQQ
rGOycvMRxGxZqqsYwWOzq6begfNGCNBT4b9IGRndvL+2Cuq7QF8ifYBIcEC+KsmD2hH60zxCw6zO
HDeSdfbTiDuMRvphEYEwsg+m20xwTTRBxjSoc+Qjm/k6JsUEA6wFRm6k3+wMgcSsodbGdKnnXgcX
hCwnZ8M1z/IiqnBcXFKP/IIF715TG7y63rLCLbVnP4hoUsKrT8K15Wn+3EOFeBW0c3aLRGiwmbp2
3IC1Wx0ahdAuT4vh4nrdLSWltzc9Mw4QLjJhpYfM9JKdYzNgY1nXJatPGPknltzJAe/ubQQzEkr1
nZ5T96ygpOB7db9u3YFs054JHdkJJ1vSON+EjWy3A47mueiS76C8aART8ViLOvxesCI/T1PtPIB2
EcY90Iw7MzkPfrKx+4murGPKqvAwcosewKDRVWT6iLsVm5ZWL6YH3ni9IoGHx37B9nADKgqU7jaT
K22grkBsy2Y9vdKq+KZs+9/sEGMc/fmdAEcOm6jv4fNB4ol8DVsjZDIlZToXMcmADUqcMomhm5Js
EBar73zuVHdDau3LpMsv8zKkHVYeLVWt9QQsxQKyq2cbYe5aCRAtXFFuCwLHuZ+le+jDEjtA4d1C
9KO7lyDIrIHOTaFhjK5XZPaJld3dGB5k6nbnaqxKO5qoJy720sgalIIS3uEWtgiCuZUfIGQSspup
r7+VhaIH00OlOXYjJ7+JxWxnW1/iOKcDdo9PygxI92yHaN2TodKkdQ+9NwVon2q1v3UnPXzAatuA
QJYKHNcPWO0c1rch2Me3AQ1u+NzZv3kkPHDHfZKG+pSijPd9oetXYPabj54T9oB7SnAxzCQCH2RP
mQO1x3bcd5qVD6Yp4LBXABy1/Fk6hdgkzQQgTzu1IHkHE/gZcBaWuAACIOPFIpUDai6y02PY5We3
EWpdqvYOGh5rbSitEzaPf7Ergr91rYi/fDECbzFPneB/RIg4MjMKbgZAY6x4UKR+aZNkhDaMklcP
plssa2c44PCMfe7PP0Mne68r1jx1ygEk1AEDCICl4DiSWmyGvhWPCPWewB7az47TPNcdC+K+y51b
S1pyU6B0JdZnAbQUmruE985TKJ11E2T1PTxn+iCDOnKoZT+NCWo25aWiN+FA+YVNwFQYTqylYQZX
U2Xv9MKJpWXqbDrX+VWAhRqBeW89zWOW7mfS9ivdO9YTSB/n2S1Q7mIW+thkmbhDpFqAJuTMb6WN
48rS+SPRdfc4Nj9rRNO+QQgBQZq5v3fwy6+ywEm23RKs/Oyag9B0VaeSLVig4uc/23v0q71H/aUS
iENwVEFJCnWyvth7o+Pa1GJQFuGlAid3/mHxqnkMkYy9Jhw6qU1QP8KQK+4EgDmmV9SB99DSlemw
ZXWNkNWEjegeiZQdJ92lToZ+w8lkfbyq/dHflWm312E+HfXo1YB9pmo6Fr6eIwnHF9QDfVQ20CXG
erGAsrihTi63rgOgUJHoVQMzGzn05n2oywlyVDh3qgqKK0Bh0fMnO4KGOT0gurT9ZE0kASQ/4Onn
sUXacE1DYNtT31HPKihXNRmao0x0sfnwVpkLPIlL5nwLMDo9g61Jz+3S+AWS9W0Pwbd0XmWgWD7M
VLMHYDexqQtADqqcPfRDA37Aol1Rk9d//qT+VuIiSIOx0A4h94R/1PuvyBZBEecm7HN8wZhV528f
VLBKeFX+9kEM/+e3cwlzvzyzwH4hiIZnlhHo+3vO16hurQfHScfmlz8V5OIn94iOWN+hgp/GtrL1
je2R7JAA6rsBK6N4Cun0YFYgmPuILAh/0raKoJEF3GFjjWfZzdPZvPLKmkb2UOFsqFCwYwgYiIyi
nF8VSRB9LPunz3EgDab/NS6p8DcJUtYbxBg1gl8MfuqcOw+w24dNMtvd2sGe+UAsfz74hMMCWroe
nJ9rWbnHEWIBR1IAcleyyToEUwvLC5YjEN5LIx1/3LV+vzG9ieT8OLp+8ucSM2Mu/mPaDH7e5nON
b96AAyYt3A7425p2oNsN6aVGUnzl1Lp9bnz9bAAXEA2JZT8n78j/sKhHwPxuThtoyjEcJlDMCUAW
npNVSiGuCJ7nCdlzcRUcsLBIU5FESG2PULxC9DhbmgS261Xyyt4kdAojM/axugrm6jTlfGPGPheb
GwJSdkyHgh8/1pr7DR5M05z1PqKCuHNdoqQFAsTFsPWBX4eRSdE378dg9dRVJR9FIPK4KbL5UgF2
f+kAOonLhoDZVc6Pc56G965VN4eh4v06o5V+U/rJKlz+OiJQvpGo4LYDJXd4Amxv7wnenYWXADUX
SsTPOWmgykOmqwqLFgU95fg979+ZJYK3EUGxVT2X5RliTvrskRaGkePX71kC4DfT31t3VEjPCXDL
OntCBH6GbKSceiROgDTkRF8+mzaf04vNVp8j4f8v6CWyMD5Ml8jM0j4b/7hyynSLMhWZjcjnXxOZ
rfAOiD5ydyiPnzc2y4p0dg9+nX0dN8tSL2vWHZQ0YtM1P0lfyjIOAfveZ3maxK5j28fA5fLR88GN
E5b/4kBwf4Pch7VNWle+BGHMi11ajsP3TA9znKL+7gWRnOQ4dipbF7ROX4tkXJkVrpUs/NZ4nvKH
snLaR1GFdGuhpMqu8rrkwZvkUwBT/F2DzxFBWTW79/u23ucTJZswsetnVhRHiyn2Dn/KjsKkz9cp
UofXxlKnoMuGZ1s09cb18+aA4ze8SScniLLaGr4Ps7cKEXZ4gTeVr+uhY0jw+uEl1wIQlWVFJndZ
G87vQhUg34P+d7bdUJy9ZhhWfps4b9T7CVy9/m6+JCiTPF0n5KcXW0Kvx2zKXto63JgVFNx6iCi0
8y1Uq8iau956tvr67Kf576ZHzmarR/X+OS5hjozgWP5nifKnl5YO4dYOvT8v/ewGRBY72l5LKFbE
fW2lB5OQqIS+whSebhu42g9B5azNcBIwdmRFAqaMy4Znr1OoPVo15dbMIrSroqFzx/PHrPsUTkX+
VCXI59ueejOLQHpEVUJ4oCvTLQDhjxWpsgPxUN3EF+60LpKmPio/FU3UpGF9NP3Pxs0QxwKXr4r/
WJhzQK9MvwnxAeKYxj3+aJze2ub+DDxc7l+skahV3cFe8ieQC/tWBXT1NNm5d3GXAbMIDtOwzgZC
YsplGQFtAEUfbk9rHI3dztBrW8vd+x6omySh2dUBxQj4C/sb6m1D5qJh/FG6kN3ReT5fFZfedoG2
HUtImR2xz7RbBgjoDSUDuOhM+Y8cXI9IlXb+rhBtahhC0SC6ncph6C4OBJxia0b1L7tz6amvU0Au
Bz/nMc8nhOs/Bz8Xuctgk7X5vszKkxkHRrLeaZ8X4y3yvvdsTgIU4ptL/0AyG/DWfDyrQI3nbJ5/
ZU6OJKnfDut68vShVABCuT0ioUDPC2C20gKJZZiWpZfizPJ9KO5QH/QSmLM8sV/bDCJZHd3NGRQ7
ZzCGHhCGb0/JpMsIcpHhQ9pqdQP608EuPPZghqo0AhdhfnCW5Th7T4MAJuBj9QCkwzwLdjTdxMoA
p+gzvTNrLWTyN0WZ4RlZLmUU2XxwQVF/d3kngjzIqVM8i8xbTTPo/uDz7sykuX4OtwjZlB8/xei2
F9vtp483DgsElpO28dYubPPj7PfhfVqfRDAhnrR08j7I46oImr3pupWV7Hq/wla7zOp5Gu50+j1N
QZw0I10DpT0/7JIDX8aqstTbsM4r6DV61pm5zfekzaFJBXrrqZghL0F0DjxyP4BfreRTK932JxLo
WyAgvNccEcQYLtqM7Suz99CTRDVwSKvdCTxmkcqH+UcwQFcA18BDAXESCJl72S1AqWnuD7rCI4Hk
bLNyMPuS1DWoL2cr8Lxj7hOQgBIrBy0H4N/LO8vK6lLOpL6YQdOYLkJaPZOnNO+2yC9eQuTFfnUE
QVjIEqQRdDEAUPRbcOj5cBq7gbzzxOMRSM3ztzEvRexV1HsIgk6uiNbVba8pULIkv9JO8Dsf9Tla
l5TfcKCCa9axOR7aqvqWU0RrwWduD10qy2+IoqwKvykeQWUiqDmfAVu9XDVOablJy1ZtzVWgMD4j
UkYQVPMovrnlyaxKgV/dBaTOECzBRYNC6NfqCwt6D/nwnFT/udhiR4InNzar/BqCc9MwOfuPWyNe
w8cW2ngWHncr9H+ZYR507qYNCyQKEHTeSdmqVQKnFgpWrLyZeNGdw3Kw47Fu+jeaTZepTvNHDezN
PgngISgvkG8Q10i71H/VfjVsgCsKkL5o2qehdvfmOqXgUGtrUCdofVW3kPhYdKOkfGuRFo2s0PZv
GtC6kUyFuWLuOLDgmGlsOlrlBZIqDnQqao3SMSmzwL2ZoX/WMm/nQIPiQVtBsc0711u5aTE+JIpk
J4vYRWRm61rrO8i7RsgHZCpOyuLMyOBduLrjlZddRQ2vWdvQ0myQI4h12cknUUE+kpXIX0/59Fg1
c/Fzctu16PBbRgkOAILohZdn3mryVHKXgPpbdeld5gUJMPtCbsjsOR9zxTIGnHesGOCCZvlYC/Ag
QT+LzQWKTO4qh4JCnI/4a/gKJQAsfN0+Xn2OCfqfMTPbzNmf68xstYx9WWfu9+Uu/2udhjN1JBDl
QMG3Nt0ic+ZE4+Qg9ekAmxaRJkOYxBbnPFHQO8ixB1zNdN1tPOSiL58j5lWTN/ed6sTB9HpzDyla
4JTbUW4++rzixVWnqV4DdueAuIB3M8vNhGgpcB66+GGGPt4WiegCflEX/zFmXkLqccN7PC/4vv/+
wcy4LbGdO3WZ7czEx9plCYPY3ipzJKAH5hf6+F3+/zf/vI2FFE80OL7eupo+6dkd3hVEHRBdY8Gt
Qh2Mw8yLaS29wnt1/B9mQQfUwsodZHjCPpNfXeQbY0Gq4b2pxx1lo/0sA6iKMtGT3Qzt1Ifl1jYP
EmzkJSpPMB7e+bcmjGUa7qkegibDvEZsML2vLZveBR/zfAmEfc6b5eZ6cjVrv1xvuuZ6dg9hQKDW
PB8x2M97/77WrDM3+HLv3+89LMgGnKztjncpuSUALB1ziRIuSy/UhNzaZVXtxOhYkRlDST9ym/BO
rvt64mvTNY2fiRpRceFvCx+PVNwI+RYOpDiiXny6aYHMWjUDd8+mmRzF1u7ISGS6bpd4C2HD/j2d
O7UfAfbPN2POURkMPsoKZIt2HbCOvIUIMMsK6c0ReBGn7ZojnsT+Ftyr7mOi6/0XANbJPbzs52Zy
TkEo2KX3x5WG0fHRazovvPRKsktJQmQvK4g9mmWm8ZcLsjqdDp1rgTiO3sc9lgsSNrwixAR12vEJ
MSqcPRlNsd21hYhgEa+9VLNfeV7t8qB3f8qAHh2W6R+ylDfQf2y/e838iCJxxXtJprcUR+yb8qHY
kwHb/0LSpI7g1dJvmleoIjLWwXPnQiwgaRry1EFSJi46FDKFRCogpTgwoXHSzifEcfRj6ok5wrfZ
OYYW1Y98nhLU7gvIwcy2ztjFI7Qr9xapx0ebeASuIMv3ZhanbAPYWSN3ZlZWiqwAU3S2Q1PMkVZL
MHhW9YwSh0VwDpxWxlI6+dpeuimjkC8D8N4/5x8LzKqPCwrfkvuCC5TXjCuIGr5WRQj52kHTbTV2
ybeirAEl5ezV68NkDeEKIJpZZj+lkPDEx8VeRd0Duw448WFWmXwgZXXTVYy95qPgK4n96ZQ0fX03
cbDwlvU+1Hdiv01R9BU0/dgPMhRmTMJ5I8eiuELcpriaV+3sWwBBOtnqywTcSbLlXQJBl7+v8Mai
PUrXPZSechCZW2ZNU2VIi4PUIJyc7kGLA++ZIDPjLmqyPYRvT9BzFZtRBk30x6BZZKZ1UEWAYI7Y
lLEdVwVyfE0Du/fLXld4cxchqNdcmNfn21z44S616/neC6ufDbzSd9uzAAKzcJaGXrNrqtDZCuiU
PXoOuwv8kL0DHVxEHGo6d8D3In8VMr0PVNZcTQMjCNpZUvHdrJyRr+UMKSgXlvIamt7OneoC5P5s
b5dAm/oBJ1/4wPTOgv7aQw6A2Kam7IeyVHcyzaghBG3kn0H5IisPfkpsJqx6sUzNzOfCz+vS0K7X
YzO6kbnD58RnNwzKYP8RAdSVe8tbjtIKEIN7LDTUQsIyJI+FC3WgMKnsR2y3XSzcSj1yT/fId4vm
UXkKsq5kyB4L3oxxOCeIaqY9UKV1+uKCPboaKgGeMsg4kB63+hmq6wAhH2hmT79ffu3bsCU2fEwR
3okzh0dGqpnPIKHVc9bAaIQQ86dA82cXHOZu5Xl9Gs+WkAcFVbdDYLe/X4lqGopoXGY+p80rM9a3
fNo1w4H2M8F5T/garst4qYY+dxcvZrywXp3B7e4ONpfjZURoCe5c5YHl7a5dKPaJiATfuYIpLbP+
1ksTPHBieeQltR8tD8zPzm+Sm74i08YeCD35VTfss1DjoWa5dbLZoDfQnkpvPSWr1cgb8gh/B2gW
P0zfLOHdAHjerKEFAXnu2q/vGAeaBjHIk6tlDQW3ab5o28KhjJ5phF9AO31JpQ0j8pQxwLfItydO
szfT5iYtDuokdG/NSNlBxgUIdjxcyxuYsWQY6pWf4mfLkVK9BWGY+4FzoVnIAK1LFqPQvdClKQIE
hCPIyS95T7aqg6BaWWEW2tEcVJCFHRkYHy0D/gF+dxy2A3zuIJt+z0wFAH5hl6Ew8rL6jwtdT+mN
78G3+VxtbmYW0gqa7cmQ1gCj4Q0+32pcbjNCBG0XcP+7ndv83Fre3qVtsm1gwxTgLqBsTieSa28F
9R1E7eVRquy77ZXNnWsa5SQI26FwhVlhJiDOeu8JOp7MEKQgoLktoAtXZvr82YyU/cJ3ATzYkgxn
2Zd8ikjZ/15ip3OPA84eNo2ANC5VZYCQf+LeQP0B4ENrOqCEkXcDlqF3Q1q9sL0BmDNdMwEV9pvQ
mu9x4LjzE6nIQ5a2CdTLILSHIpIz6JEIta5yFHI4wsuEGqso+y5G4hxytkVxm8xhcD8KlcSdaJED
D2t6z4PWPYAeqCMza5re+sEZyLu/R0CUttrUhYA51gdNS/a5ADwyHHrZxQFE5XLn3txrmCsOarKP
1OTyTlALZbtaIpb5cSVEjZAV7rZ57tIDBFJ/56VNcto0eesNFQp/IVltmj/WWMVP0HrSM/iTsG9B
b92pphlf3HY7Nqp97VMwsWTpVdt0DNtX6CCItK5eIFknd8jRdRvoebevNgimLCj7Z4gdqn2OxBu2
SVztNwBoFLb9OE4t+Fot8UAwxLigAD0OuXVfZjw4hk0nVsWi9zPZQOWNCgVcLEsJGM+0VpGXp+CS
aRjCJ68e85hp6HhA1IyswSYNttJ202+laEGmEOymrqm4ZxoYsmVYUlLvB1TtWJku0jM1lGRZiNwW
ZvsK0eWWPhFQzs5500KL7v8YO6/l1nVsXT8Rq8BM3ioHS7Ll7BvWjMw58+n3R2j2VPfau0+dGxYH
AFKyxQCM8Ye5mQmLueYNDHGewuDR7HXvUhhZsR/C6jeMa+Uim5JmqLdG00Kz7JToPPG6vm3QGon3
euw839uVFlmJhaM03sOof78PrXQ0p++h4aGthcnB8X7krTPUm72Rttsmz7tFW1HcZDGgvg/5xiqF
9xZW6KTVjogXjlmK9wiW0tYoLWctwxLA7kLYZGym3BDvjgaajMv/1akd/3Es3c9Rt5PLJIxyVTHj
fMqLuj/qjvfReYEDLb9xnorEKCn9h8NSthn+uHKHnCJMZvPYBTDyAEddX0c57HoZyg5LhFs/MIaF
SQlOg9KmqGdLFzytmTEumrbUzkERGfTAuzvbIEDIKDl7OU72xgh3UFZEiixz7WzNb5ufxiIIj23j
aJsgKKtnm38ANZQk/llPP5pZdjpJ9R+6qhVvzRQ3C5hEF7c3uy91+pDaL3nPmtqOLO3oFVX41NkD
L/xZXTdtsi8UqsSzmSBVCr1CWTdd3G2mQrRb9P+2FhLXP/XU++qM3HotvBiegRJmx9q3k7OKkukK
ShRodmxUzd4JwTMqFZeVa4J0D34rAKFPUVpar21Vfm+GLjvLvp4JtdaH2i1CYfNVGCOL1Pk4s0MC
2VDGW1QbzVkjT+bpS6Ma3Q01aFZIQVyDDlZCBH98oT8po6I/VU158oGinwzUacKlYSL3A44iybIt
2g/5sTcaf4EZS0GiH1EnL7bNlY9/xHvudiWZWITAZW/JxZFAM7nYlqe+xd5KtqKSY579JF9x0/0s
Y8N70fIS0EJhNSjzFcVBzytt64e684iigrYU1ph/dkH8ZM2U4hZsYqsN6c8wR6Z+tDNA60Vo7t22
WPatZ32qdZ0DnuiTrQyFmJZtbobvbiDKQ9jy6/mqZX/a9vAOmDy5dnGAMnY5QMYcavszzWIP2KPj
nHS3Ka99Ob3pczuabiaOLHV2CPQqe0/JTnoofW5JRzgbBV/Xi2ZFuK/pTbU1ddFYC0ftaUzr6zAF
/sJFgm6YRTrRS2oPflB/yCgmSUlR0O4etQYJLdkWxkrzOHgl2Ai7t5bxHMo2o0gbCG5XfzRMYAuZ
eyotEW+73HD2hUbV2sUNYtmylPoOTYl7LbV+5g6CL4FHmlSO7TXf3dfWfFXPY+2pJldeB/82dswy
l+eq8t0Gg3QMZiA/WXAVJOeM7q8QUFzENjJ5CxG3SKpUTCeMKhfbf290ilVksI4tiwE1RO7O17Hl
GnEQMzxHvhA7szGHvdB082T6PVzAMS1eRlS/wAhH4feymnat0Vf+As35VQC18RHXu99DBevK72p3
76nNTw1UBkm9Olw7feicAmXWgwR/bjIVB0TVpsqARESG+FJYeEtjlqgPqQFQR26dlW9Cll7qvfon
7mal77wfq6exRjEtxxBn1cxtJbB61uuepweLoO6ylVWHw2uX2PEytIf6EGTd8AqMgNRYkqp72VvZ
g0vmwfB2sjc0uop5V1DsZK+CGMYqKAc0aOdTubDj1o5v+Ldwdhxae3ncbmRvkGo1Os6hs74d22fK
JhBDtbb6sUeYrmJ9LybvEPeJcpB7clOMjneo5k2jjazA7vF9jGf54zpVYGfJgbKj8sKFKJXmm2cg
gOgUvXjxE11Ho8isgamlyUXRS2cZR23xrarG1agIdZuaobPpuhoPJxJiR62o42ufhL91ftRvhoJW
fePq3SV0tRiJEzdb4rWcf0sSm4tCEc8Bab2DqItgnWexuFQVgg2dYoZH3c//bEqrrPdd3yE6OoTH
rirxCgD79KdX7smesel44MuDlSQu8oXsyqIcldxQHfpNyCWHsF0crEITVeLKsNqVG4/NXoZA0x9R
QOieCjUzVgAyqZMOqcm8Jy73lt5Y17CyRshu6UFGcuMOYbGyM9XcBBCGrklpFNfJXN0HqKSSN2lq
6bc20wysK6W8jYHIKeDOmtxM5Dy0ETky6idviROMJ98weAlMavpm5QAbJgNRItlrpPq4d4vWXMre
WM2crVnl7iodStYl4hnBCu2QzJt0Kv5sZNs9lHv/tc1hVboTZO/UmPt0VMv0YfKSdMck1njwkmZW
NA7LU+tY5XYsXOdUDZRCyHp256kVw2bwEc3mSuG+Y5p5oWxirkXgVY8DHMo1FVkfu64hgnajqk8F
qazVFIPzQz8b5W3EJzeOhUqSZiCeNCmev4Cuz7UvlB/TOFLHsCP/napUsBpqmLmqoXobBzL/EbUy
69Aj5rIdfVu9RCWVxCi021cvxr8ojprsO/I/exSX4Fv1/GRjxk+ZtN65T3vnWekc59nKtEdo+MWZ
N5jz7KchCS9LSTey0w0t7QHe53c5Xm4SkWyLzs4fZVS1PB2aAnBzY9jIsKDaHrpTffHnTYx6zwKa
ormVHeQmAcrNQ+4d9zbZUZTev46Y1IMTNj76m81w1Wu0FHN0cjbKlGcQRFqcDFiRXpBwG69B2mp7
lfLoQg4eUBM+Q/+6sEAygrVtej/L1FV2A34jl3bQBdMokX4Vrt3uU9eIz2IMgBk3IctKvV2gDmbv
hBtFT7LNYG20nAp12MhQdrSlXa+xQBXIn3CY3Azp2G3HVI/JPf6rLddj3qrDFUMr+LH6ZFASRRRI
KgN1ecRy629oWjaFSbQCl5qAGr4Oslw/8MKw08VgQf4z/Tp7wJwb++WYX4xiSrXLhzraZ+jK4MxT
+Su1gfnpp+0JSTd+i9JN15qrQEwpwakv5S4MwQZIdWC9uMytHyTlQxXiI7Ed9GVnT4o+1G+RJHw4
6XiLgjxn5ZZP6NVAjFzYVqMfddXJXhuBcDjpc31vzqFB3X9Vdoq7lb0luoPrTBPlxh8rsVYGa4Q5
mPYLeMjTOTRH9+qb9mVwjOSzBYKxyZ0Jx6851KZyY0ddCbkkVh+8iJR4TJ0Z+QFDeeh5ForKR7m1
m4zVEJS9Ty2Ae07RQcgKrOt68Da/7a7cVRpONUqlOjuUGiOmevonOorWoYmNmuVhLpgJo+O54wER
PckhzHhR/jFm5fi62Ju5/tM3Qu/qUM2n9LfTDc29yo3dIiMPgABJ8r9tKus0x5qe5CG61eFrruX1
qheqni1jvKNh9mmX3izda2rbHpXPZljKwUPZqwcWBDgHtrDcKaxqS4TgtP00hzkV7UUSmzgXz2Fb
w9EoJ8WBQQ9UopmaL79L9LPRVhGA0+jc1LH6iH4+xbsYMBIqHAuRd8qDDQEJIn+6cGzHeMUhwLxY
VvxNNhtDOe4izUHbah4FGVIHhhN99o1RA1aJX0nuq58oyyfroI0HQG+IISrVDm3BbO0gA7n3E3Pc
BcHgrI2+VT/7ajpZvm49l2j1nDqBUYs8henH5mKyleSc8h66/rdTl/Eu1JVtLnp/OQVVu4YcrZoL
pSqaCytoBM3xoFhrkWgusk1uCiOseNmmMaC6ygzWGjgHRDP9flPopR6sEZqCuqz5zgYkKtelhnka
phs7I2nS3/+xE5t19rsZ212lOP/oauaWii5M1VCkxd2wmSXn75t6VpeXYb9EATO97d9bZZcMOxUq
Uornw8oDFTFAQfjXkfezVav7OaRu/f3w26D5HPl8DjNPYTgWotqPiaJzs5jNmzFqlM01y/4FVKsY
eut31wjeJ13wEUV2tMrazH9MCjvbhUWn7U1FhOcAoYS1XhxaRGIOOrymhdBGD0RE0555V70GleK9
ZI4Q1yLFCCFMvRc5QNFKJimFuMqm2OWBItrmLIdXkHQWZTCah8qmxtImHQUPkb5mI4ZgxRBRoZ9D
rcWihFuaxOYcenZtnjypP0oUhG712NrDUfbhNJw+twbM22ay+uUUIiRTJC/wbXkwhfY2hM74JEda
nUc9JZx41mcpyGBRLiI/Th5kZwI1eVmZkb8C8QliJwKXq4+xtQFgHj2aqAM/IsWXnD3yKDLqeHU4
ixTU3qolabqSjSmUBIS6IBA1mn1KixrPotF3TtZoR+g0ud9kuzl33kfIPeQPPg1DKXcy8oqQRVMK
sbRSEvD2pUrONFcQSJ9D2aaXtbGEtjRt4NaBfJg7mJU2KwTJo2WvGOGBF0LPWlPF1QEDnIdi3th9
yfstbAv1CFVnYZS9vULdTX/QuqA52QKw2ZBX1pePQDqkmOBnmeAkqSBdcXUplCFegyyEsJToxUWq
FLFHhrR+f5hsp/3A0K2hEu+bR3tec2Nbpyw7ynsLIxE4NQyWvcdYdYa/tfFX5SjkzqLkBdUF7xh0
APMi1Ym/ej36ZSCf+6SaaXGGToRP4jzetSgfdG4CPiuAKJ2MZP6yXnlmiq88QyHYm21tXbI5SlCY
WEUNqzY5wuFsB9UgfS7DMZiM5/Jd7ltO7r/YKKyRa8zUg2yLFfDahtlWK3myEqvIy5j6RxE4XrXE
juGJxXl+lp9bhrq3ooowbeShXbcbtIlS4OjgzMKEA91Rr3mDaUUZsbWCszsM3IxpfcRRtXuSkcgf
m9gqScyjl4zHL6BswRxB3SdqEL+XfC8w9Ur0GPAs3joW3mCOCPUHAU9gE9uRh9fTEC3bJO+/QjU8
Q/ADZ6Uov1j2N790Ef2OYnM8Dn1krsyoSB/9yEseC0XZTqgdkH7SDBIA3Rhvff5I1A7p7bvkYIqR
3BYoR9tT6jeWjfqjlvuX1AEkmZh1dzJakG2ys7DrVVJhDZG2MGErYwpANzHtGVv+7/HcJjvy8NLG
QfQkg76a5flyVNvn4bIJpd1uk5lJuurQLsOxh4IKaoUthq9/zwE+b1tOcFsxBen5XzvdthNQ/HjJ
Pfp12L/m2fzKS9UL6+P+NYjjDxuvDH4stXud8thHakNpTu5cW3UcVJubhpS5PJJ1tAYH36uP8lDP
5TYKST4d5LG53Y3LrvX8ZWrYAISioH4oumpBFto/RqOOYrcdVGTgqYktisA3N3B7Z2K1Z73NbPNl
BgHhJYyqkpJs6jw5mdHgyFuKi6m12kZXSE2qTh/vqgL9HOiE2r7VNXs/IpGNM6EJ/60UFawspHPg
mbQXl5X02klL9QlkWINJQRe8AH5olySLprdqUgVlWwepAep93DaR9wgZsluIqH9SRZn+svxo65FT
CBZK8IkmEloKXv+EEpKK0Uxeb1S447+cpH7sg7H9bnTNL0qP2qbC62SZBrbyGNWdj55ro6yyKvWf
ZBvqGGILy8tf3ttanCGgvtYfjZb46NiruXXWkuF2klub42tLS1BsLf6eyUmMD5K89kGeV26YrAdQ
upG38jyhsmgGV+3A4V8ziSuQwuZWqF3nZzMLVYcaFH51jPSnwOxhZqW2v+7mDqrrpG+Lb4pRCqBF
Q3GIpsq9ukL5KfvlgdPfA5kbvtdt/R1L0OAaNo5/tbz0Z09iAkgFgvpL0GhdkptPsm8Myo6LGosw
vcJySvHSauOJqsCedh6bBj6i1hOcODlantMXwS503eo8zZ/gFVZ3zvIJzh0fVc63htm4AxqcwoE4
OJ+UfEe5mlgpbW5xXBpoHePU0zrVUR7BXMl5svb3z5iUKjn6Vvrj/lfAmIrBBgXd6t5WCJJrdRgY
O/ld5PHToG5GU2BhNX+hDomqs4AOfj+IqXGxc0DvQkoJvYOTNL9u3x1CJcooCamHv3+K07UfqZtq
R9kEia5/AiEqA3lC1eL3xq3hNy5vzCO1qFzqBRpShokCr9dOgE/Sds+0rn7rk8Dc1ahAYZE0qV9F
uKkRht2jlFXtS6GAd0Xl5oLUjPvA7ZHyKgMbVOm/AbapX32ij2vYhdNB74T9JCFDEgI0Q31qo+5f
8iQxdwXX1db09em98kkIzGeIHDMhwaWRDjJsazb5zm+nLrxvvmObMJT9YU3SB6DQDCCqneHHiGTO
nnJzj1hlM30IbA2KWWVNN7B8hX5Xn7W+H0+TCvjD0WJtGY4I3gxwWrA/Aat7gmkQsdzWooUxhwNC
didPrSkPwG6C6Gm6rG2L/jjhQVwu5K7cmNXYo+z5t8f+G9t1Mi6ZA6vL+xhTMftFSuJ+TV0dI14b
5SvUPf61yeZV6j0cS206OHp0G9bP61g95DbvyvKg6imGtHZ0siyzOzdZ3N82vDCbveoFL/cmuRfO
FILe0r4XFhpFbsDMQ7ZnUUFeVO4WpfIzdppyd2u7n/jWLcfkmj9uehOxd0/pX6FxFJ9DrzAxtWsd
bjZ6Ush9JacIyZc9RTV1V5rmcM7TJl3X6VC9wGIxFnqB42QKcLbjrXpFp0pH7HS6FjH5cuhXHmRe
NCkltZesN/nb1NJ2ZELtD9VzsAHKxtfBV8MTdCyEIOb2MaO46aDndVR00X5U4tZcYjd4yHRe7m2h
2B9mX0F6cRRxGqvaeiFvtJHthQvzWQshYIP52IwTNnBWI6rVWPbuq8oLdmEHZvK97HD3VGwQR46y
6xMweqSPwmteVtVXTTGKeZ5RvvDDBOspy6KLWxv+znCaaRHiSb4Ka8dCLgX93BJ5zNsnWK3mvI4e
RR75CUjUHBL5CZ6ymzIzfLCSQlklote3VTZAsJ9cSLHzRusQwcgSf9gJe8iusoNsLGAoo32UTXbY
JsfS0X/K8XIAmWt/HSDNuOaGw8zHiPM31+9e/VpMW133VAoSHVZswv0o3Qwd7mwE2jFwtdx6YWwb
T3UCGqA3cHJ162dycuMiLQJrm4V+9l7EebNQMFE5OXWTvfui5vms6i+t3Y5PbZ6fZXPfNN6hzr1m
qetW9t5nqT/LW8Rb2TsWpr4oocw8yF4xpZvccMfncbIEMkLtvh0tFyN7nkQ+CuiHrtRzIEVVc5Ub
vUIe1PPQ4JYh/jLN1QHK2dvAT5M5KhDP2ENOqqnE55QbdYUljQnAYeGZrYp0od+8lp6ebMjT+ht3
Dk1gmNu0z+L1rTcK8x2JHRTf/IY1mlk3ew0VziVw7vq1gVZyKPVMQR6QXlif/gOgc/4x86kqJG8W
zNyjrWtRsJXHUwGYMdz4YDKgKZPxEZ3io4zMzKYOHOS3D549dF5s57MSxQT6BkMF0qMv8iQ+v2eX
4j4jD8PmExtttX7qcbmsIUIV8KnWmhIOV9iQUHjE2L93Co+7nmnvj6AK9sz3mZWQ/mOipcwyZukJ
1LvzrQKoDGmk1h7tKbtgK6QsqxpxlaxTsk3TaijDVka0T3VmUwEvChwpPZIxRqg/QmBHs3gAQaSX
rVgM7mylmNQVZKyxP7dyE4fqqUgu3KT9+d4sQ58syDbTmQHLMGuc/iz35MYy7YG1mYud+nwidBx4
kMldT0PJqk+GflXaItlXFPa289zvUMWWeBgnO9k4gUYOmuXKEg3E+kuU8KucnDl93XwPLWP4he3k
r94ZM3ifeboyrew3bzENp8Mg9jaGEPXV95U3v3e9TzjZ04pk5nRIkqF+a6k2GoapfKqRP2z02EIO
UVTKZ2Ju07pPPr0V/GIT3buqeuuytN42SVevZRh1cAGMssm3Mswq31uq5Mz2MrRzRVsYCFMeb8fG
6Tc/LJ3FFLcH7BiTk1ah9Sb3WEC/F44R7GRT49Um9fEU323Sjy+F/V1mr+AEdNeqHTYyGhvYHhRb
LjKKS284w1T9JiPNKM2HsI9mSDZpr9xU42OkgWyVKbIg1Kd9lMwskjlj5pdGujNGTAvkYC9tPa4G
U6xlbxzBlRJ6Yd4+tUBqcIUSaABwjmOzqkKhtQravTyWQgNgRAPJUJl8q4K+WRRw6B5kr+OMP0jK
lmf5LRqlfcx0HHXKSjceeioLi8QpthMaML9rmA9k5W876twCSGGT7/yyxETAargmcEwJStU8aj2V
aQpo7DYN78bbroz9wcx2cOeOmMaC/1zlY+cdJB4t96b/hVGTHYOWrkAE4iAYKVvcvXvKDnb/aTgF
tTzq9ZQNP4D7p29khrx1XWEgmA2eTQYPukkKrafCP8CsL8Lowo0BjffiB+Iaich4AJ9aX3O/bE5T
V59bkTRX2TQ2kB2LHI1NGfLWCI88ag9O7/gnM57Ikcpdt1GOCc+RvYz8MGfONc6TDVlRGJU4UZ8y
vLoPvoOIUqa1gLSU4M8epK8/e7I3JFV+/n+P671+o+RRSJL6f5/Jn4//xzn/r3H/aLt9tsX7totb
jPpYLy50zelBsrl4Dczya5UDvbN8s3FH/94odcYyxnYOmEqi+1Rj0+rYMKIS9P4XlXAeMnPQnkcd
JWt9qnPQYUXxrheQwfI8vQIQdp9Nt1nL5toAPeznNe69kYNzQpxAGUi6aDNGUfWYTskjE1h3a/at
v4TLgCkr0AiqaXOMZt9cHp777XvsZPCTcx1n5R6DDzGESJ80RrvrpCP2hKcpdCEf/Tkv4YIQnr0R
gC5XVcVydELy9RhFRfjhmstwtpvM2iE+jkNK6Lrjh4ZF0G1UMI9S/ozqW+vPqGFmz8lzeYrCvTCP
wuFLHgyyLT6aefXnoNQEGSa0qd5h/tFvSvPVRb7yoeLKM1HGee1tbXiIe7s0D/SlNb6DosnLXTD7
K1vSXzkPn7uit48ywsCJ9xQSQA13yhYnFiwSwlo9qpaZPejATjdWlcQvrlL2CxNM/E+4XwsWoPXv
vnJefbVU3sMeR8o2c7JLmuTRvnQhAqOl515yg4nufKt9aBEzEDHWv5vIxoyqjX+MMwPLm1S0k/hZ
NvIzSXGoy6ZRvLVCantRzqaZ2Mm6u8HBp1uGcK1jQJQpWuNzbzo2zIC0znyQIb7Tu8TIzKtJ5gdo
LJniAKfNcDS9Uy7AENtd/dOyfIoeoIJrMP/MQ6zZSEtuQlv7EZiOc6z0MHgurLHY8Hwol4LU4+zK
QsqfbIg9bSfNdkkoO/1nFuTbTkmjn0LHjLBJq/aZrJWyBfg97kxQh1dVD+AizkO8EW05ShRfJAK7
ldL0ZCOjWjxEKtktkVlP08T/HB/f+KlxAF3jKzp9U1w8f7SBZb7X5MaxQzhxVaGL8k1t+5Vh98WH
U9ntVtQJyHTgiO9k0zZyQJnmeGDMp0xgHSpeH7+okcYxkXGVStZzlAPOukeyTwuE9jr3dZ6uXyE+
p0c70hIkfHAHcICiABir8nMw2xjKvVG6G/7tlR3F7G94H2KmkIMzFv2zpTXPB3uDkFOKbAy1WYAg
NLZFtIuEMB7iOeI1YVAcREyyqvoc8KjbXjzmsscGKdM1RrvdV9WlS2CO6Y8x+IRABmNjfo2QCo8X
aoXAVpTO79zYrPAskW8Qubm/a1LZ04VbzRi05Yi3yXrsQBauG/RncDW3/iNOi+LTw+0MvT60JsCC
IpooFSdEqOgHjCW2d/0JfDxZdshYQxd3YQuMLSpdn9Z2mioNxG/BPAfaRwgl7JfaNjP8JE9f3Yq7
TeDtcIyGKjwxlU7WaIqF76nRvunu1PyK56wVi69vZa+pS4PF8uNoGclesdxgp6eG9lTGAH68Noq+
GYa9qI2L2SQBpcBY3ftcVKt41P1PJGXI/08kfU3FqZiTplfZ3scaMgrxNG2Z4fJfDbRdV4r2pUZ1
86TnODbKYcileUv8LuOjpYf2exE92vOHRKe2FcZ5xIwrHyrzWXqRYY/1XqHMe/NlHQYv3XjdmK5l
Z6HnzdZyAEPpswuImL0/dKvQ0G7mok+DWonXfU9ySXHVaH2LwSp8NExy9/IQRy2xFUFi+ZwMuI1z
Ektn8VF6gYpwjF9idUL6KXt0oCp70ePN+3SAKLxKzQgpXWmN6s5SbH9GJLNK2+2QIIOEnRfoGs/9
siOKlHwD0mlc/hkuR3qzBIrzd7hsu3fMrJEpup1TtsqPv5/49h3+nM/rJtthGcAXlCPu55J7zhrg
CnnyEjOaDm/1fQh+c5/leYjMCpJUTshaBkDXo4zkBmWlqtLLFxngyvzSJV51vo0etWKpdR0ah/PB
TeKF3N+GvpahJ1Brnlz0ypIC9ZV40vR3rKeT1YAP0l6GDlpxSI+015IL9jqTlGRzbDb2/h8HUcZG
7Twq9Pf/ctCUkgp2457U+ASBnHWPt4bmWS2K1HAfdQ87cM+tk5V8KGaht4maoXpHpEfZJjCnt7Yn
ho+yYnk0Pxw9B/MExTaoCvi+91QztV40c8egq0jCA+c007jCJwCayyK1Df8UAYE7yb3arbVV0M6a
+73WPzjGpSji5CsM26epnU2ub1s0459kh4CXuCyjrnuONGNad5FmnZImyPZNiguCwWv6JDvkEDlY
L5X8GrTOE8BbfAIndXrG77Hctn6mIa7nBY/UpnrSOk3/PUSoSNdS+6dnxXjp5CDILH4Jr/UuST3E
L9ygxRFzg2Yl3X0wCOe168YvfuP+aR+y3t653FGsHHFI/LeHoRl0LOkmb3t/Kt6emjK+PSC9Esva
QPTUEWYFKGdsu4c8Tjc9k/9gfQ/JmfYkgepmI3S7WWKtXr4Opf5nT7YFNW0kDJqlifICeqLeukHb
DQWxYvxSswRWMb6mZxHYXOJcUYtgVpT5R4eoBR5UFS/cIu3Xfaq5pJfC8YuJ86GtUbxooQweZDuq
lrRbPWJVbXVrLzWPFMz0AwQjqHH0YxfSdUT6j2AHbD/MHSkowbCO9EPvOWp9cMmOH+DVkI2exo2J
E+piaMvuuc/go469+ZaT4ymWadh+RWGFA1jhtc8hLPqt4iB2deud1UQ1fAU0cqzPITSvlTKpIGnI
E+0N0O4LHKuGx0G46yy3zGdDacznsYbdbZSOcZQhyJ9sO5lFver0wHwmYZctrKmx9o5gcso6BuZ1
nPBQq+xyk5RD8Kw1RbyflNK7STVB/cxXmdPU6xQeHhmzHrXLrHsL5idkoKvkHs0k3HBRD9XR9fTh
CecFxCjwrNkg4fCsxVR/iiw23jXtWzeLPHu1Ye1sUN1rGbqF9RZ2rf2U4X1yCfG1Wcj2ToMMoUyJ
fugE6idqULQ7KzWNfWKkP+SD7f6ILWLK+KlVVuiz8rWsLrQeclM7lkkTLQFIjQ9dOk/pxHc5aZ6w
5znYeFqt5MTbzvxwGW4wdE+eezGSui6d+DlD6W/Vz3vj3CZ7lb75s/f/Mw4DhSdthClUlI37qZqg
wcI4/VHCg6OkLpxL0oT1sWGuhBj2elCKEWWqRn+N/MA54sQ8LuSM6xYOzFlNZBLHaorePJGYq0il
8EUq10NGhvwgSrn2m98YL3muWz/9zDq2UdZvXWboK8RABDTLgfQPkgbpA8i5BgFC9lB6gQc57ylk
AVaY0Z2RoqpeQ2SV5LNhFKq7KtqmPTABoV3tD9IoWbYLtDkOZpExMTUi3FP4M4PZG1DjWekOxvCC
yXWwazNcftypnF7+Dqjc+CsPk/H/GtD4v9qom87y+sUdMV5lGJdt5fU7Gl5xbNo2X9yveFRJVoaX
4+DQsBYWBnQMZnDdz4RF2z4WJu/GuCGpRlHvt5w1Ng3CVRo0snoTM0dcKhZ+TpEYLIgLDTLiVIRS
5ks4FiXepWrN8gh7Col5/meBpVpr+X/Rx3YlNK9C+waYceLFV4nSk5uuB56DYyVszxnSp+nU9yPN
LL9PJV6PswK4YM30DdNGd8m1Fl3KEeEIxQr1TV0XvFQDM1jIbMMMyzYS68WgdviSOEzqZ98oGbVN
shD/ERVKMm0iYWQblpRo8WfvcZgm5zllQHmN578bgMzU8qjdIEDES7UYhkXWds1JvmM5CLoGjonJ
i5oruJPMZi51WdW3TeSOJWj2VNnqgfanzZz3ZEcLHXpVdwLUmTqYz0kVuCf0qq/DHGG0bj67lvY4
eVN6lk1eADO8ShpzrYxRtkQvWVsrYYRD7Kj28A/mGI6Pd5TK6Ib0jpW7cpNZynuVuOWurPCgGXhn
LmLp0nFfZNx75Erj3iH3MEwC0OJkT9T5eQUj4aEvKzwe11VfkSzM/WSHuJGx0/q0fDITw19yCWU/
I1JI891V1DaeUkVuPYZe5K4D0tFvpRJC452UFuWuNt9FKWr+5NqrqxP0xTbXqvIw9m50HikZrKxJ
NO+l7ryFjeH9Um2WLMVof5cHpcPwpQ+VspZpA1/r6wuCj8FDnPvoOhLJJtkp2ydScb3MQMheTAaC
h7lNjijIHsFP77K1nKbcN4JJP6/w9kcVdP5tDmOrpf6Aay6Vi8IdPlS3OKixMz0bbZhfQKQlWIhX
44clLLHW66pbY+SioROFlup948yuhswCrIcBH4q/fbL5HnrzqKDL7aWSMGOUHbkbNczfvWzFb7cw
zcz9MgMXGEmKakuNteIlmzCl97XC+B5748JBmAVnLOybVCCTAYYcSJb/bYtbXSxaC6ZW3qDKjISd
/uoYxniIBojl0hHAm8N/9N5DJlP/Pvh+bJnZaxf1gZP0NJAb1t195onLvaUqDXNrGDzS1f9h67yW
I1Wadn1FREDhT2nvpJY3J8RYvPdc/X6onrW0/tnfCUGZ1mjUUJWV+ZqFFfE10Oew6Qnuu11nhPY9
QCC8DJ4HcHBeQmL91C7NWtH7bZMgBa3mWvCMarBzyePouUEl/Fl2kSXfa0Axrrf57kQxDebJTg4a
YjIPzmIVLT9g2rX+iCCsHPv656j8QJ4Ls/EhbVuvBq6P8KXxO0PBNnC17HMkQQleDtXNlgrZrkDh
ASAQUp0NVUy++yx+nlwEtQhp0h+CCAOkTr/vTKNCG6PXLxolumGhTJQLjUJ2AWb4u8uhq/t3Vp8k
P6jrmucZoNljhYByUOnZsyni/Jm98T2H/3GRXWiZmeuyxrpcDmoYEAH3BoxHpcF6zFVySOmYrH0k
V96aXFBPNDrzUPOLvTmTcwbDVj6qDZlHLTdPspsfi2z58iGzCq9IBeECpM32SbJAgIt9Q5LHPBoL
bwShzW3SgO6T2TAFAPJD7hvAWuzK2MvkmByQfbo+GXs3RgC7yVGBmuIZONmMB9eS80uqDvqROYwH
2YSoBa0YeqM/4Kv71zQthCIjp1HzXlcpfO8cDAQ4NoTnbWg/jQ3XvU0t24uJGn+0MH5GrfB/9ROq
QBOgKVeF6aKGYPSBHQ/HybQ9IDMG2yAq/Hd4cHkJdNOIAlPz/92NPCOKkgZPrNeNFwJCu8rNNEUX
3IuNMTnIphzgaK0cnDT8VsISvbp1jKB2F5tIIBPOrTifOTt9btWVjDeNyg2fHA3/t9AP72VXYl9S
4CStZpF0FaWFNSTob68d0LGzh++qQ6I1n/vwCUhwcAAxlOxUMu2kO5RrWWjVOukrysZEIHdmmxt3
CALbG20k1m2xbLr1xZgoUsTWFEjfTnGW86DPR6vUwovXRq7srNSItxM56S+yiV1if9t/v0blBlxG
nsnrUHuWzNToGb9P1FW/RI6izwpcerHWdHuCNEPFE9mC5tFVxu082mAyl5ZKcf00QWwrAwuXVQvP
Hvm3/LqA+tkYAvbf19+95nnezr8UfZEPCUXhHKIFbaUObd96lhq4654AyGNPar0xSevHAVDgqqhz
ZS9zdf9pLjGnbGogV9E4UII9YtoEpX2vnScr1c4d5aRd2xqfsiX701lgtCBvM4rhw6xMJ3vxf/YV
tDhaUZQbJ6/Di5UbnJblCEoW/oYqdunxSsDvW8pMMp7xR7/bxDHUDU4N4sUYi00waPa3ynnwgXL9
qoMp8UBO2y8RMD4OIkQ1celrhzFFeqRH5+cKD4q8LXHMe+IHr1NT2nekWsd1HvymkoWz0783ivKb
Z15EPM1/hhTwNu2NqotNYX0adZ60OSSdjgJtyxJi6AdJ5M2aYt+KTn+qiO2udmB+yu4uGdpdX/vJ
tlnovkmW1t6Y6cXdgq9+1aMWoGYyvJV1Xhx1BS647dokPcDE+pgirrMuso9JaxvPgeaeleX8mfeG
xqmh/tO/zP+rf9IJODPLqL43fsl3FuKrB0DNttghi6pJvJ5t/azHIxLS+aBt2iCkWrUoSpNQn084
1VGBX5oTee49Tk9h3a51K+pWmTwE9u3CkB6Ko2xWZow+laJ867UKoLoPg9UzciU/gtVHPbm2Ijkq
5wZOhAEqqILtf4KNvjPWk2pUq68+mTuBUwMvbZg2o7OIvidExssbId8U1lJCMRtc3e0tWQZavaUU
j9PDUfZpuiq2t7cu7wodD28NJleNHlveWER4y1209AG7xsAZOUwvsGJnlYmw/ubH/TroOvunguUe
DpsjddZIGFtySngYRFFGTgTqLeRlvfp+0+NVhmImWUjqPxP6inynijPMUggge7stKXGuMYTmD6Tz
Muu9r14hlIVPU8hZWI6WBmYsZJj3sUIJDNhf/u6k6LhbufXTqowHv3e7t7Kp680wTs1ZlL17BsCI
jLGqeLMJYrgB7vWm/XtXzPWTT7HjYRx06750tKu0N8IP07pHZvgqwx6ftAJuyfo1LYpyXzUC5kZD
5M2yEe/Nslx4LO3JCXu8yct2uJ+7DNBjmLtAR9Nnc7KLI1s80lr/xvJ6/MmBpH9MIBkQ3YOaAjYA
xneZMGsxb2Jl65sq/xm0dngJpEx9v5gmSNl6Xfys0SBC0RIN+69u7F6Ku2XM7jkypSz8SPANkzqf
Zg30khJOJQI5eEgs+fsWKYmVQFAWoR1jOORYl6x0HMW/I4ZLMh7atml3TxD94OzH0bBW0Y+HURG6
hxKO4S4ZMxAb9tkF0bF1ojLYyQNSFI8QA50Gdwdtjt/mfmOibfnmULS/FALc6u0YtXzIDsnxWl0H
VM0Zbl7c0tMav8fx1swqEuZzie9XWOZe7GsJ+FOUI3MrUGsQp4Ge3lHCFC/cOYj3GLO7zfQU6t7y
Bppz3pzCEdGSXmZpHJUIMezV+TDoCm4fOkdS9AZVFoYMDlDucvc/mj3+XFs97j6GMFppk8YeiGQy
IXNNMfD27FZlfVeqFdCuGh5RuuB21Pdu+RMG2fQTnEn2yp5abrI8yi5xbicnhXr81h1JXqZlPHsA
MwCAhf1zVrr1OTTm+mwFobLKbUusZPNrYKTiSpS/TMRSJACmsdTVhmicsF9Z0thVboY7KncQ0WWG
ablIFxS1LA6sQ8MZ5BgM36m5k3Elsg2pR6naOCC41IUr2Z6nwjhELCBbkcwWTN26LZR9bJjtKrHc
nKxJKx7wSftFpii7wG/1V4joKZA1WmVLlaGlAMdqE+fzGgUBcS9b+C/px0TM5M3UkI09Q2HVG+3s
LQ2wX4kUVZCuMvyTUELl5KDTOx5kuzV6GxhGVLme6c8vnMmnVTPm5VvBBs1qxYsjm+FMvk/HIeku
zqzizcnJ0Lr1q+3WwbX1/TfZ6+f+dOi0CZBCg+eZBiZ/DxhjK7+vPuuuc9yK99Ig5jByiJfF8naI
fAbRQhHqQR/NCp3Zuv/WwCOPnDWp3+yHMggoD4M9XptpsI5x1uobtx6iD7zAt1ZigBpJVPL6U1Rv
XB8rxCbHvGTJZYkM6G1d+Lh/IWRxcmJ476+AyZAPjsrnuuiCO7HsQVbUDmvH4SCcuWVObcgxD2UD
7Fn6GwBVHZD2Bz+xDMoPiERDN3a11K3WFjC0bZ73BIMGVjz/bcvxkYQ/WCIDiQKIZJPhzt8QzHxg
xTWeISdCxtKx92XTqL+lT1raz5S5UAN1I9KgWp/WaLOMt/56Jl9o9UK/UyGG3kWxc3Xt4DdgLuex
z0wdyWCgHirVAda6jLR71vjnAh2BbaKo5kOhGsYKsZ7uzU55cSe39X/MeHLeIIiCeByFwvoXpdJP
OBniHW/zejU4TnNfAumbU+u7Waa8+sumSiKh9fLYr247cN44OIRYzne5OMiLNeNR7ehZfduF5Yzl
Z2Anka3VkuJnm1lEWYHxO3bFUbcd+7O38CKkdpA+2ooFSbsxCzIsdX1OF9rEGBnjk9+C97QHM38r
ZndjoU9nP2cVePcCXa9OBJshtWPMj5E/BGaeNmdnnCtKPYs7KFpe6hQfxyZR9TfWrk0qWpa/2M7I
qfgmSrxw8K1Bm65Cq6pr8Vt2yIvk8huTpZLH7aP9XEPtl30K2l87UVa/C+okXRquB90eAZ/jLRpy
vt/IhP1cLktJd2qW7O3i6CAcUzyiMnuzuYVdU21SlCc2MPEW3/lGgQ/JnyKGX/PpDmj1mvyZRM7f
a3KG7+PE36DXk+nJzdNka7Mln5HDL04ohjjbFrGeR3McIq+vgkfQ4bZxSBx0ANUSQKA/TCwaPi7w
SjsGW/yRQdBVgPgT29fvqHBz7NAMwXJKTocH/wMDnv5Ss58c/AZ1NR1r27dJccMNbI9qby5Nv9QS
L8ma6k6ONtkDmeHktfDj/Apk8BXt+/TNvFohb7esw6l5WN61lv8sXWYGJByex+E2JMehwF9RlAnu
wwSLGgDG4SrQ8/Aop5NkEBss3ZOtnGtNbccrRJ4lFGl3ukVCthICr4SuIB2j4iUtJe+qQKkuOgr4
X13hMthGWnWBr22VVPhZ1+5kaAppAm6fkuF9scSiMKSig5obNfIsLAS2bg1X3uTdLaz1FTRNasvZ
QW1MvZRz7BoUULlR4r55aPvKvM7jTmbMG2eaD4QKEIZlPj2z/2kuKAWnj9Xb6F+THaAEhyGLsqNi
hO434gBnBkeJmeG+TUWFUHlK4RQa752JOd3WVo1HoQzNblSRVJc7uWuVf5rVUOovcIufJja8O6to
gSdA9pPxWFwZGHiVlNGWX0eOydbyu/47E5ut7Fpk+UdRdAKrUIPWclcgGn0NgujP3ddowJ/Vq6og
Yne9dh2C6I4G4J/TtnnNOjU5WDnOAiwJ5mMi+hFTZ9/6yVRK54urI//JInkv6yCDn+ej6fEFxtAF
GRR8Zv/CaMimMr4b6sosnPLn7MM5NvD1enNzEKda5Sg42avK1h4T8wSsJTiZjZh2jQMCofcnTlZm
k7zqC3rIt4v8xwBdrNG0pVgK4KdXq+6p0YzrmIfjJSrq8RIsl26aFJjL1YPslxcMaRMwzJmCbesU
bozZiYByU3SYjEgcv1DctdL0VzdHfUPixK2MBRTEUva9ZX1stBqceDIcbjjxpA9uOHEVuhB+vnMJ
EGb54TlKPH0YITk8A0+WFydRyP24SbbPwCnc+rR2ofzMLimWZZ5iJNMVucLkqpKbX3pgSQXUNEcB
pq8A3y8i8wUNtCWr6ttnp1Nb7BmqbguAxH4aAL2AozSNnya1rIEjoq8GuxGEw6JyrJyU1iCvNWYr
VN/KFwCX+n3Q6d9ldzVGwT5pg2Ejm0VokQ5N7Q/TcB51AnU4alH2rZkILxcP9Bl2OCZSMV7HgGFI
9rmA5hvDuMgTl1hA111u6vuvQxmCLDNZjCVikiOuJKh1XXVWM+sy81hXmKYY2ul2O0XYw2VBXm9k
522kCcXpP035GRFnMERg/FvnvopXLvDW5QH4+t4jEgGTVziavi6zGXzFbIiVHWGU1uT9W9Hk9h4j
txqRZQ5lFHEWHI3euHDQWkM9o1xMZiOKtLNsKkLjVKvbebHLpplSJb9R17QLrK/6EF2Ebpuh9OeG
YOClIFURDkP1USZ6s8O4xdjKaZQLj6UNd1N1kvoSmGWw4hzRHPuhDbGaX/B1aepbJxNEd7MwWsAd
RZSUdjJXLy+3DH+5LDxt92fgK+uf+z3YM7OJyXQvoRYbQ3Rp9Ar0C7qOOxGm1VNsgmLBxTH/qXTI
FAOV+bTUcFzURrqLjRECigEwmHuQxe9jpB5qNBD3Sa0WO6VNJs7/wkf80UL2SzF3Jqfkp9p15oce
SQkCcfXNSjiENBT31wbRspoZJX71xYs/u2gpKm4GJVne2mNpIR6j+RuDouDlPyOFYmQXxebXpb9v
FtlVOUW2o7osNhrcUYK9//sx+RMM273og64e5tT+80O/PutHqb4flepFdrnsDBuVQGE3aziDg8D5
tMQAJaye6iNCBIRc/6ffFGV9LJHoeRFpdJufR7Wy1nCPvPUv8/NKkKBZ+tXl58j5S3/hT+mmhNm0
Q9ojeoKl0Pt5/9Qt59DUFVgAwm/ctUuf6xYcY/zsmxycYrUnXgkho6vJRX6oLJt2RyItRnOI+SN1
u9VNA7QVVnQlr5jv6sYN167olhNdwEHVjYJrqPXDpi4HqsF6AaNPUa21hB3kgbXNDfTFUYUSq6Tx
1cexqLRHe+w/unmOzkEqtMdiiPqzGdWv2KaoAO383FmVZlLu5Fz/gtDOsIPxFB4nYIJ3mRoh4ZQX
yRuB90eJ7+fvEchM4FTpzxCYOPLltfXk53q19V1fnBJbNGeNsAOdvUI8O2FceWkzFL/yZu/kbfqb
oO0XG0H2OmvoKFBJGC6GE2vHnGPzbnKt5pEUooJsiObfVwbZ2B7RZQhbJfnWQAVPPIxpsdfzhVRD
kffah/p8nfuyZNFlzabx1d1reePhkAxabRngcKteXcDBwP9Bonz1OaDU7upBX8uuYpkm5xbK+NHD
hj7KfnlBibgBfqR2t7myLxCRcsrrGPMVtBKpBYEtdnRnO1px9ILzx/cA36efkZKeLOL29yCf800Q
KfnZEaN6wTIEERwRDhRj8o1dauXPhoOV106BQZJBgPkT8aPwy1WKot8z4JjmGXQNFOsPqeHcQ02/
C6ZKA/PMgaSc3enyn76gMmssLGdzIzuLAIojZqynJhmng9bFb8Avknsdf5Z7eWcZfngX9K8Vsvb3
iNQn9/JOiWof79zyOiPb9UOfxa7E6QXLSkigbePkv7OgfC0jv351lYyHAjABta4QS98y3SdZMZ+T
LsSnww8s55iBapd9vTXOOHOgQ4co68EwRuuqBK5FOEAhAVrI/qtL3vk+8IW6ze9kC1y3uscuE20Z
MrZb4LsCxTUju7PMxAepFfU1VU7IsLLTmU2kTvEcmzeZabPBqWZ/FrZdrC2h9Kt60TW+qRcbVrrx
tWpcqVWBhKICnAbZhvgBs3b9UiTlqx2QEEWF6JsdlraXBKO4z4MgvKgqpH+rS5RvJAUodVvxu8iy
fCeatNz3MUJPfZCedc3yqWrNzbYxFd3wohR7ZXeoITsa6X0ea7ikBWbyauCTeOCwmt2LqeoueY7a
U9OiMJn32EUkZoVm0XInL24LJtlSeQf+GpBNbMatDQf1eCUnK646ePzC1jb99wdwGGw2OZyU25S/
fkpVOf668l0cH5NfBWi0i41P4KXt63yCbeX8UKzM2sk+OxrFxSooiXlGhltHVr0E0VJlJuaCcofi
PDTi2Ct2IbSp2HNLbZWEgfNbxOmJipj9Q5v7N9UOlU/sKcmpIWD7PswLHV6naEbwesK6Egx4ZjVP
ne7Ma6zAmoe4tabNxPn1vtdnbduntn5x4QbtBj2Kz3jiZAcHBUGIITNeYl2QHEpoRocicD07RTjL
XS7y7q8mnr9/BpxMwfowsrXtXPTGM0boZeiML/Kin7Q2am/3fnKt56h/lgM1gMwJJfWLbaNSFleq
Xb6nIRpIfTz627HqgFO3PnZVseE0W/znTsKJp4ZSxpCcy+Wi6o4O5638IVszqv4edF9wCyYf22MG
4Z84fygnYSWkoNzCIHc0ahtzcPxT7SK+wBLbHdBNngQiq/i8m7iWVjOqQDZnqLchCz/R00RjMVsb
ok1+t5rxG7jN+Ip07+8stYfDHL6QN57OX0GZjNFkuC77mJCagXtqEIMoYENbltfUDUpdwWC85PMb
m2L8hmywuMsi6JnRUCZvHYdpSBVaR1jHKHlEf81uX+/lKJZ1HBgwe7jI0Rh7OCLV6dlBReHRHdWT
1sPQyqAY1+07aSkeJEN5u9207btdk8UqIFFvXLOax4c8BtqUTf7BlvjsGw7bGCpcmBbYuoRuB2jd
k0pw47URmNg4DoV5RFcIZL1A8ivV4+YqQMusgfBYqLKwllm5E34vx/wUFJzFvSnf6YI8JIdndU+u
jpNpjPgyoEunQChrMLxQLazk0ppiBwC0eVAJylfDLMydG6GsQb6aM26ck8NVXHN3o6N8teVwEvrj
rgTbR7l51h/JyvbYF2rOBvEce9PhefRcT+OEbs1I4XMZRR7cuookBtFjq09J9zinTXQw/bA7YbAU
HRrLaP++079Gh2ijR0N1JAHdb10k6R56jPlWVtLjuOp032yRil/DmHnB1HKoi3BkLSvdgtqjfe80
kTqHjPY64Nx3HiLLU3o/+DAHW9mbbGkb2eyG6nc11NWVbGb7gO7cu+y2B9fZNESJ+zEUznluKSo2
VdYRBqkkCLXCve/n2b2Xd6PavzakhI+yqwkK8+QM2RF/PfsiqlGBIhcaG9nUFd2+aMtF3gV1iGuW
Mm0wBf0fouZffWaeKwfVTvaSV/bVL+++mhVL1yYzbl+nHnyvyShc/3CLgu88etH1xjxirEJdk4Q3
fqR9I/QXUwfPoiHIfJKZhq/m7Pf5s948t1aLWRDFZ5bFMHV2FJfusavqtwrhuHXkOM4VNEeLxFaa
IJUwzPsW6toO5vbwNGrY3DIY/4Q3ugsno/9oYCytgbDMZwPf4Us1p4+YXCRe6Qjl0xfZ0Q552hGO
mg/WIFNrafDN4HuM8k59B9fh71yo9ztNxPUndjvyc1bZdtvc7tV9r1jtWzRmpOT4nBpj/ybqpjka
dkRGSk+oZvHvIN8SrKmYVOeJWgPuwuKnpv+KeieAyg5ew8lcbcXBqX91LF57oHywvWyoD8GsFZtq
Msk3LM0iJOtua2p6lM0ZyXwPJ9fsIpu2Nd8XRNVUyMg356zja4UKw7boDPvYJCWGTsJO6GtGdHjq
7aiQO1FF8bNWQhRq/p1aTki3yakTdjyfGss2aoPgxdr65zjUSzoS9LSZ4KgwWNji6f/eNQ2GNbJP
jvYELW+Fy24/LndyXlD64sFV2wP8fDD9bj7uTISs3gRSmV6LDNR936jJq1X+0gX+QLddJPQvToS+
kDRHsWDen4soe/+yWcFtEmCFNv6ZUaJAcq55f29GK3L06/P1P6N9ikYwBaBu95fMv3zUI5EH58l4
l42vF8Jy8tmzcZzYypKZrJaxRQUESWG7C1L1OwcgMIwr4VT7dMqSM8pkyXmWe568lZfENBtvssZu
E1TQe2+ZBVWt/ps/kJkEkff2Li2Lb5QZ+/pUVJb2crpRe+qhc/dpmuz/Qxhlk0VHqAGggsB45wVp
Mr2TM483+TCQcMri8mR2ubX147I/6XWqArNEwqUEh0aH7N21rlY95GYD5inWa1JrD5Qu8rtSibau
b/BVhNWmgVSKe5OJYkUvUNlCF9oHzaLB8PaNYRsnrcOm0yvT4Dm5IHeslSX8w4FVHRECwhpUgVEc
hmqogkhZ+YZ6FyVke/FK7Z+KFLpObeouges/xVXhGtMOB+gSSrgZ2Z6TsJmVOB3vU0mW6YxPKDXT
HVSD2IZG4i9scVX9qJbaZB2kSLIH6XFasnBprg+XZqqCw6gGD8O/XV+Dsq+couCgqtGDnC8H80QT
6zkEI1EViIMDWNm2soo21qO6xfQwXwfo3e81qlBe4TfKRV6aOhWHpjbwGf6nS961Cb5uqREpF+RF
j1TsK0QL6epJVpVVWl3RMyEP3Ytz3An/wYkiZbEVz/eFUYerxqz8Bzmg9GO/dmw2e9mMmhFvwMo5
FWn0LGu9IjDsfUwZ+8ZliVSk2CbYIqsJr2dvGvTpLkQ69W7SounObvmq0tEURJsMpOClUPY1ptWg
d+7OUNJPhLIfo3GoLvJ9NMokO1TV5PL9I2q5+ndU7SFw9CO53maDN3MJgYACQknSHVubKt22Oslw
T3Y2o/uW8v0TUFD7kI8ICrv6Y4F1ScATIR+LSou1lfDHeJ9SXXmqpj4/i1T9kZNoLNu9SebjrW38
/liPaGpItizkvWmj16a2k02MKVqvGrMWALnTPucI/mdgh03gGHCMqYy7o0n8OCNydJR5rGoOpgMY
qwTxEyxBFqCAk5jGEynYwkM1tjyljlOdIVD/0lKr3DmYFKyLaHHGdAK8rvyZlYpWSOjwXOaUyovO
ulMaWpYbT+wJ2LfLGbU1W0c1jKC8xPlT54TJXcmh+sluzrhO4LegzvlvRSHlYrhq9gxJwI+0eTOE
KAzfykPufAGPGj/KyhGQP2XTg+rY3KzCI59EnhM9OoMBEsHCTQ3gfbfuiGB2xdCYz13V5Luxwo48
jE2MHrrBPJJJXRRSaA4WFPC+hde6zEUxunk20lXUUBJDC5Wc7PI/gsQWUxTSlJP8H7XqUvDs2cDk
aBdGAAej6RXcX9xQutcpvOXDFb0O/Tos8D1UBFZTZnVHcthguYIyXYVu1B/FAqf6Gu38ea91aeZ7
qv08oz8uE4tKSLXPq6eouyx98tv7X31yIDPqzCOlNpxqpH5QXJ3hrhdKa287v3rvS53DByX3bFPr
anKWF9QROLTIW832sfZowjWQ+Rz07XtWO8EWcxVrx9s5vVdFd/GbAr1i9Gkk+g9s38fkxPHpJtDN
IeQjzFO8ZDUypFoeUuFtOWEGMGVhQ53BjkfvaeCMGwqd6imZ0+GO6jc2GlZCyi2NgWSIivKiamkP
EmyWB+HeJ8BCHBjgoI89oCQFJ7NbX1onajzZNLui3yuittb6wg0GlMu37ev9nnNqcMp901krsQHf
G74CIAbNdrKjBDZm8O+nXJtuwEYE4dEqhF58gz6iLB+e21J/TawYkPdU9d/neeDrUVS32rS5xnkS
4Ep1Fl4YZs9gJsWpR6jzybAbYHy9WByLAK2nWBhAZLSfQwdYWNQ24X05k2TXltS1wiayLvXBPxqZ
rSJogfPlnGonyWIQxaLUzynmWFhaRAlaO0FMnCnuzw1PN7jdJh2nFQ4R/hbBRyrwX+1qCKDMifS5
osQNcGb6bqSLRXU3TE8h2+c26zX8kYq8OBEuEW6hoWZanu6GPsL3pbat9TZ/NnFHOGY6dd+hCqn5
4ST9qNiJ5wZxiDC0uq+UwD6Flt1vExi7j1EYYc8Wmvq3suMktpxOCV33vp+Nmzor8u24lH/zYALt
o/q3dVbNMrHvWsQi5bJLkXN+cENzNbJh+EX/HSfNbm3Een8OEYPD6t0KSN4ygG4cwlth/Nb5TbkL
+7Tf9+UYvMDxesrAOQvg8ecJh9CHJOuJq8fOqylfPqhLVx5a5H781kNGdjZMfp/Gv11KIXzQK2RJ
Y4x7ZX8tu5aLkWX2KswWdTRcwE/RcvliPnz1zbWFEaCFqo8sLBfttXZhGd9Kz7Fh6+j4LIE/i+Ib
7DIomAs6K48VHI5GfS2hW7YijIduSRsRoyN3MFmcFhbZfPDq8aHRBMDdMgRG6rTQO/IqYIsD4ikv
Et0Zulm5s5T5Z66RxIdfEj1Weq2vGkF2TEJnzTD/05RQTzmqOAOKV0OY7dtK5GDMl3pjkARii8H8
/ZTbl1gXfsEBfXjNXVQ0S7cvVjl1ljtlQIPdWSp1X3dDo6yizPmnLxHmD9ETayMYOXxDKMBGF3+g
oDmV7WpyRba7YUlc5A+wbGAlxNLAOlKLbLZA6LPo00DN/nZesoPYXTdI9ZsXOzMots1BdExqEF9D
fZIFUMkukXe38qjlq5cCF0GK3mcwZ3uknk4UT8UvuzTP49jWH7rGUSJuHfD2I/FdmgJDQpbvGWcz
a1eP3bjvkEx4MoMUnX4SMt/HpHKs42xM93runoYuDm7UPAmQSkyoy62N/UJqtVIGL9yw+zUneQHh
5W8wJv2txET0nllOzSmxBuwInHBOwUsS/VPFV7azQHTfqnvtMmDVvgmDynpt8/rTTjAOvy1Kourc
c4t21zYPs3IrFruPUAOohxD8cDKWpuVER5hY46OCDFphzuGpddBFtdtcHGs97s92PZSQxQv10bYp
TvtFmHyOOHZjUkuyshGcRRbCUY5hjllr03mYQP0Qgf9p1ssgCg3RGnRrs+5kGc/oUENQTEjhpfox
Lq2RDD0hEyZAEXb1k2p+asUwo0nfTvtqGMM3wB7bqU7zb/NC+TWcqj7V8+wgGFJ+yv6wwdoM877p
rqtGHsnCtjw5ELHnEYId56otf7ZGho6DwGI5Xic5JxtPdczd3OjRz0Brv+l8Ix95kIOtavr0BQRe
Cbx1rB56ZYy3MaKMaAIABqUUZR8pKo69c9+lyKEbUWd/dD5gIqAY4TlyXPXZDFAMWPozt3U3apZo
e9ncDg7ENXWMxT6xVWeD0+8Bhw/jwQA9s56Mqtu3mVhA1f80myiGQvZvc3Lrdk+dHtD5AupnnUBl
4VqJRWQhH1xr3Re2gaDZwqPjkA5yYUUKvtzP6fRuC7DymWa1mxv0M0KUKQmUG8UrCDieVJJGESa4
cADwzhHzn8d1G6asxa2qf07zoKPOGERn4I/knanbeU4R1u/yLve7P3ewY+t3CC2DJ+/kqJ3EEeAD
r4xV965N3eI1bz/9pRAed5k4U4OwSJ1E4d1ApQsrCqt5Geca3TGgd+Oo6BdQ4ovvIc3EcjDZykdo
gAv0romg4AbIJR7lqAimR7WK7av8GRiC3j5UuLZNDqHKNsNkA/5ZNtvMKQukcFvjbFW+80y0uFdg
A344+IbtjNT5Uzb2rfGABFX/rPtmdJEfl+XkZPl4ZvvD2jaBSUrynaTh4Tyk77XGQu1qeQVUMWDz
1gSavg9GqiwFEC6ewMRe/z0iGXpRN+BuqWEzFmcKsK00WCgCOhbjTs3KVoJD81he8LpLWcDjND3m
sWO+TqEWXKjhdd7kdOYrvknWHphbv5bNFPewzWBZ7S4iNL5v7e4hpUK7Eym0IUr36Of83fZZ0m7j
HMNLvNrHkaooGhqDYXLYyAbtEYiC+tgugPByxvJ5aZl10gKNwnZFNuUlzUb038YAj5gU9Q+7N70J
6ce3MYyD7TC07S4Uc3IEnRmvZiyzt66iVRvJQ2zdQbuDOXZ7SOU2OM3Kix8Se8qn2DBZPRoOhfxG
qnuqJtgDXaZRM4jr1z8ObjgfZ8FoPcgQxlWEAxbX1jxKJvEqGxXEUTCyu23FeoTFJls/4o8xVikl
aF+PChJquItivLU8OmzR1aWMko7zO6g9BCg/4tnXNqJM7L2cJmpPhIV1CHPDXcn/BtVsL2EpeJC/
c1sqBvAzN2Z9y+61eJj2al9OJ3Q5eMbl7d9tTlGvGs4appH527bqLHs9JL5xBG58Mqbu/5F2Zstx
48CafiJGcF9ua5FUpdWyvPUNo+3u5r7vfPr5mJTFstpnTk/MDYNIJJAJECqRQOb/mw8NCJCpOVqn
Nb0/h390T+Y6x/4CuKWHM4fwlstZVmI+2D5ff7w9z/tgqGL+mCrWZ0/w99qz+VY9zJl1NMfQ3JEc
19zKBZiBdr2TotY6ze28XLaiStr57VTuPei/7tqrSA/7O2W5F4HcWWmekderhdNaAwBXtYuWfwVS
HbQ21Re3cF699F5GlpzZTATT9F5yK5cwjMmOkNtgyNLbBGyvtWaT8aPJAUHhfReRpXaAVi8fwKSl
PQ7F6D168Go8AjI6XRtkqjAXYCYeIbIiKTH0o2vec2+NuGxvSRVoCBlWmvXunUwq1KXW8opj5nJ+
S5Jm8GGyv3d6bzxKQS7JspMM8BRIc1H4YRWpZgflnAre6lTHfCvkLkHZKaAEWzOtVpmfzOWTLK3q
q96eeYdwpyi8Hlzry9TEHoxraXSvZTxLozTn5iC33ZCfVLO1TlIau5o340Ltjpy9sOcCUdOc6MNt
5xpWBxaqCw4Cm1mHhQ3h4EB5eyXRQnKxee0qK4f9Xn7azxDqwVjZ+uaOT0PrCdvqOS4d59hmWXaI
YXo4NAE/ZGOWJicS9gP765w0fHQWfRY8WMumF7sD+QOEve01n7oc8C5FSFzzB4KdFHVXtbZ6HQcO
fDpv2qJTLTqqzdY5X/9QYGpHTuAAMnbjB9ccOcF/uxMZv4aHMYs43VvkfQwo60Fvw78M2IFu2OcH
PdFwpmcglprjCIpaVVXzRyX2p4+OQrhY7E4l4ZYUZz+uTroKBI8UbW+cPhpg4eUcNX2QVtrCT1PW
Sn4tGh4pi3dhqX+TymyqzDtQDW+ihazRydvXi14nznmT2Ql/d1XCuwopVSQMLLkC3pI1EIzexyC2
lOvcmaqzH7W3ir4gr/rR2YaD7i8tNH7EnadAUq84V26VKKfOjvKneOLPsSN18wcjFU11aqI9gDD2
UzIoPclZfnDtQjDhFNPnLvHO9TBG39nDqAgOTcYHrTMVXqP1cd/lbLIR/50enMqbIPvcCcvYdulb
MH+sXueYbKEf0zw/uKnJOyepExiVUiEeWxIH1SwGLdLm3+GR164jZz7aix/E9SnN22ZPehEnC3bK
XlLmfpLKFBjwl65fNYOlnjyGxwlAbOgOvCsJYjXKLnsI+HId2y7/bFpFutOHofnLjNl9tUzWesjO
mVJq3Z9z6fHO4bXmxzDP/jBtrzu3Gajru4y9ugfFj0916jjnoa5VAko45GDnE0z2ySXfMnKyDzkp
qM+j4jLPeVUe9Kr2n+XiadGVDbjgo5QqtQE6qqrVvRSlVWOFd+AJlA/p0kdKdNRN6tjh8sULWCLZ
J8fEDU+95ll3puENT/pysSv+m/vwCRzjeRqepMLruv42Nc21JPLeLcYnXHjk9c+4jTO2rRoHAtlp
UMCSWC6gugL8tlzGZPYPgclLr1SESeCxXb/o9EYLjIc3hyeiBD8XhRV/9RuOVEuiJR69Pq5uBsJD
T5btkjlXceTbVQHRKRPuLxvNsrNc5Gl/T/Dvsg+9Sefeck51550UFgqZCY7Ol5pewIHe2SPxcoFS
8BvvhTcNSTt91s6fmjgoPxYd4bFLye5q/yPA7zupy6JYfemcO6lSPWIUOLwEimj+JJecfHrPTtfC
nHwIkirdsUOXX3VhYpyBZCECoeg4PXXjJ9gfmjPPDUCYeh7Uvdymc1GemoH9recFFGR0tQH08Azo
viX+cpo+6rHR3pQxdLv54MfTblDC85DXXDJtAGMgSh8Uwy0IPAZm/0jkc31OAaHfedH0bMIJceVX
VvPUeNF91JbFJzjWSc423YjXfDf/FEzQDUV9Nlz1iU6t5kXXkRklx2BRztPsXPQex4/6c1HyPkC4
rLsEsXISmlbFo5JrymNNouijWlbKgkyQHTh9rY7TUlxlBRsdnvPDDb5249i8WDGbILD1jDunUjgw
sUmS47jWUws2ghy9v23HpAcuzga3ST4XWkdxj/WCSyBJgpIzCIomCMS9qZAjU1vkIC3QAu9QBURm
WfEdKcE9+dZoRLwpHhwT/lJW/sl2HPPZJpj6WW/8UzCX/RfF6ZVzQPzEXoqZDVyknbX+tRQbCGx4
NTbmBymyuuYPbk4wPmRKDVGy5HAGavaPHwFVmLpqfT/EKQDKXWkcJmcgTmm6BgTR+bvSKw7/p7L8
DPGifeg8e3goydw+8WXUXxGc9CGNw+y4bt8DPPE0zBBeyAGPEoGO7/FieJKtfPJc4XPr+aNyPeUh
5MBs+GT2MdlsWvgjdKx4J+yUo2N7e98YiC7uovhTlCQnYb90U/I8QJxqbqQIqmRBBsy3TMv9m1Ij
7h9gueje6/ht5wTgTiUL5SWFH+LO7ckYgmpB+ZaGUUwMxzQ/aYALPYY++b1KD6quOcAVEwZlDhhq
7zxXWfRiLKi6U5nZB5NAxXPkq+ZD7mR/WTi+gMlN1+tLssu+1AnI/A/zoEVgbr5VS+bE3DQqOzwl
iEG8FT4GgO0dI68n3HsB1tyiY7eKTSYqUjFa6msLAdAo+kIndhBstiGfAebs/C98m7dn1XJ9oo6A
qJyJQTqA05WdpTYPOUvuE/uj6ZnkJdT5VxHXru5dDwRaHKWo8O29K/MhuO8nz30YoXdtLV77+SP9
q8IPeNhm5RnUZUA7oka9sYHDe44sSDPlfyhJgbyyObDK6QCBhsEUPg6+4p6bAAI9vxubz0X3EKX9
Y62SXFRk4SdAusLPMXEvHKsawXniHecp9g1SqxaNyP7DGaPiO7seoBlwzMZr/cyWQlLlR2MMo29O
k7A1yn9x0gAJlmuG/GM7ROQ5R6RWO2NR8MPIRpSogAl6owzBtacpMeFqvgs0tKY9widRn8wa1GSC
RecPFicw+2EYtO/wp+7dSCFLXZ/+7Bqj/ty1dkMC0cD7S09SQBkDHWVOhv+SQXG58xddwNAzpYMc
rqqaD/7kc1IDk9SZ7avlMKj5JFhuje3wkqCRwDKOefLgkge7dzs2+wmGIJXb4HOyG6DgUK1wADDa
zfNdDjIQG4lW/CwXsudDDWYPKQQKJwxu1P9lE/C41r/vo/jO5x9IREvAThiE2l2iVUSOZ9CPl8Aq
ymGhG+fprqjhTgZgWvtstw9rvqg9/e3L14FlgVkDkwgI0AseSVSA0qpb5AhIJoqSK/FazHgX3bX8
j4r/AcDLXWGhSLi+Sh1OM0V5KVmAJ1+BZducdb6HSF6wOU3PvNgxb1xFrT5NZRrvq8EYnlsVUhC4
T8ZbzoWjO4JFQeX0XPO58orev0q+pzC8PGTt6D/Inet8q9vAvn8nbnlUu7wsu6sqBbN9nuvwWnM7
ztjixMleiMhwCN7kmNUdyDgqQ5DmLc1+8doUqhyCxeUH0/CAW6rbyYSfL08e9Vn5blp+udM0oMo8
JSkeelI2H2BgGWAWeppqGyLkqtJgg+YfA3kWNQwtRlHtu6Xa42TjKVJL7ezb+R9SkktIFMq1rtWH
sGEndrs4fXSKiQE6bSK5mzzrVQ2qyKnFDGUl+DGxdXObtCaitUK0XwV6R3hQ99da2jrkZLPQr0y4
2k9W9n+xtLYQc2CUceDSeV+2XsQDQBss99SGLgzinc6b1OJWEcUVdNXLwJJ8An0BYt/uEBnEAW/N
5S62fcARt7ERPwQrcgb1PIRJjgtu4C+Toy0m6sXYxZBM0eR740sf8Bqudw75hdL7ZGevc7ZZiOv0
pAUclDW6/yNTi/o+1f3q4iIyfzSyq8prB+KSf9ZuypmpVvd81/h3EaTQv/bxrljEhPgGBShQ7yqk
X5G1JKBeAQJ3aSt+syp6BO96d3DCgXUI9NDWdHPunZ1SA4/EacKYg684IgybC1/CRbHzRztcyxYB
sPuWHMX9plMNzau2yET5nUwq3sl+p7ea27oWc0VZXpp711dVlHgofW9uvjP1rknpzZ8czTduu7KG
pnb8MaRW8ZKbTfEymskfWjoU90EdFC+mAsSD4ofBtVQmDhGVnV8v57zokulcf4jgdlUaLWz3jZ1+
iBO+AaWygITrYPejuzYF+sq7meFg2kttnzsKdKXjSUpinrC5s1NEzuPaPFqCVmNABaUybgFujz2L
86rFslKE2gP09E9SElc70KBVu8w/iD6b70QAjq2zGnAaLbrmU1s/SG1Ujs09YUjfpLlcZj4UEqAW
nleRxvGZmY7eWfTbDvg1uLSIl16sl0Qi3HkKnH5D3kXtnnN5kq3W+bN1YGzasI94XUU148vz2HQj
WyVLcSq78JZssn6dQC037Ocx+uG7dXPSY7MFTsPKT3bUzESBTe1HwMwgudGV6a8yIKmYrN8/1ax0
9qY9Ro8xmAdnfwD4LU3U4RPRb39WxGr+5U3piR2P+ttARurBTap6iaDhc67jJzpKXf1LAVm8FfXz
X+DqPJuBEn5pgIo9aqViEFVc2/f6bHSHtNWDP0gKvxZVrTf/5n3FezF16HsJ/M/P5eRPj4oVq3yX
jd13YwYDZunV5ciJz5vYeVYH3rmhY3FuOGoHNNUuvN3qI4AfSzJT2i6A14PuPvVmWJwc/tPzFZPf
RWCNQiEZeDdZSeqmS5QzsV79dF2R1UqgESPJbP7TtZOisvvaep9hWal3Q2YMf6pp99RZ4/iPCbxF
CGArgK8JHzvx3PyjBtGHwUibP0OSOndhW1qfNaclv8yx1GcX4MNj38/eQ14DJwE8inbr2dBtaewK
34RzUN8rqddeBW7pPM0RVMZxpFovbcvuFvHT6TcrmL5nvqP88CfzOjFnzo7yvcqBPXvNFtBeqmr/
CPvmR0++2TczBP4jrjgFmkeQvIfOMp5AKumvyhYwAzbKAcEJzq7OmuSpPgnecgGs91XN/jQheqA3
80VzIqw6edE1mOy9EPw6wV+OOK47RBwInqMpzr5a/c0K6kyeOxlWhX6wyH/5BuA4D8xlk871kgsj
fU/KZvlmpPXcCyOD6ROjtDQXI+FceGfQxrKvvF2KEcB73NWIuOImcMOLkZIU8W0k1TKSzcgykrYA
xFavC/ceCDrg1ASfehmJGIE3cTMyLCPRiZw4iFb4v45EfNH5ORAjfOG599tIksWIMr0fiRhxwvnV
yDYSeSbE6z/JPLjOEO8gHDFPpV3lj/lyybohIQmE82kXmqRH1YnBMKtAJz4RkPPFGzrX3IniFJOc
VVXGUfS2DqRoJVeD2esPolmQw0Icxki49dCNt470IWqtqf+dsBBvLvQay+Kkpgv6qwvFXiXEipDF
kR8FvFp7NAHRuQr0EWKERSgX8cPn2/2mzKFgWeSrz6UbTLf6ZBAD9ovumNv6A4fSm9gkFWvtLOOc
V/e77k4q16kYM+1LXmpLLBn9bLp8IkL8A1bttbiw+l7EbGSrsRsdN0VpB5OVw3fH2O3fVaj8md8U
7Kju3lX0iaeR3Oc9vJN3QAXfs2e9Pq4LR2ubz/S5bO9FtnkbGeaTnXTQeSwDWAfltRYQzr1FwOnb
7IgdfgqNnT2coKrQbyJg6Y/zPMdfB5ccF8dwtTttKS5pBPHXybT0OytuAYNZhCSrJ8fRcjRyuChG
U88OQ1M+GwV7E2rUPsO6kXzNuiy7cZtmWDvmnzoMsWVb3QcBpJNYlsa1ApEVkSzpXhrNjm0eCl77
1trJcM6lq0YfVaOwn4hC+LI6UNg6WQ65t3ZNcnVH8qylkDdu1p+1KVr9pGV/W1kmjIyLQ0Gz7HTw
i3aSQZmTew1tjftxNpToadBzIqIYjceO4jUZcdWVTEDq8tbnE8b3oCTR+Imfcb5FUPNdwz33bgWv
zVLUOeo+pH4JC+JSBPTo6BFozq+oV8MID2WSyOuks64cbzKvpFj5RJKMcVE/qtmgv3RFxYYQnjZ2
XJ35zY/gR6A3hbhaMBdVsvqWomv0e+ChBuh/I/0ByBI+phe5qXcE0DpRDg89D20c++8VGRZPdgTB
fECGrWhpaWVCuA7amGh5Qd+TVD90t1KbgtWs9zWfz34bPIDHwvGtPMwR/Av+BPS1E18rwKLJrafa
b2IwysyztJ7TKj8NDei+UvT8IttbHATciSnGFAAn8yUJtfoeYBhtdRu0/uHoFgY4qIvbaqc9Z2Yw
fvCrvoLAuCImZBncskxjlb1DmYNtmUotCWpm9LXtYmNdptKTploE+sPhAZgzkwqg14NuGRfLVLSo
//0yjTXox+biJI3NBlgyWaZibwI/gnDbMoPwHudAmTgPvCauy1SZwy/rY3xbpmIpJwNq16QpyxSS
9d8tU1ErHI9nE8Hlvg6cZepkhvMRZKDoqWOZisko5ozGCrpqXUnbMmVHY12m6+iWZdouy1Q82pap
1HZdd/TGSnuJgxl03bdlOgGNxKsly1TUZpstxXlZpq3prstUXDO6pjqrQxcBXrmsyzay9gbw3mep
zYEBebdMpTdZprXlZNfi0q/LlHS4dfVqnm2eQA1r16VEJHi/N96WaZImnJH41WclMV+XqdiE/BHQ
9rdlOlYLZBLLFDLmGNQ64ywmt2UqDkUppwUW5Oh3UvvLMjX0msy5ZV0aPWyvvd6n649eX8/P2B4/
WLGzLlPRCjNHv6lcYvnFHzBEXn9NpXgly3SsS9BWWz+8bso8+Dj59XTk4BY+IsKun+VSFNcJmRxr
wWJz5iryfcLDFn1RiIx8N7p2/WEoe+XZjyEJhSUK/pa3LmYTXCb4ZID/oJHpRcV1Tf7NhUY95CQt
WN2jNOK/Db+HkzfvpSitlD65bYjIfBAR71ADkUARLN1vVliUbKtk2r3oj0mXAc5J+I64tarl1qfU
LO07KQ2kQ5xmpZ92UpRWSd1976MwWDUyInbOukri3WYFZhvOUFU9u5UGsza0tyAjBRcqA7yj/HHN
3VmalXWc31Xz8Mdmht1P3ryL1jiJcwrbrfejGr9sZtzWVjhJbYKTmBlKi7CpZlpHL2qOkdR7zazq
GynC92U9VJ532qwQtAlc39Tr5PzyNF2drFygDK+kRxFNkUGUbBnGr4+/dNQnK1X325Q5STofwEQe
rqRBkcTqh9j/vhkhVCs68mPnr0vGh2r+uQWCd3nS0s22ppzauh44xbhxeviFe9JDn+XimUlwqOLG
v8pgEF5lxEtw5B1qBJGjRhalef4PraZ8gaertUfpqOlgw/1dq2axtdl/s/U/t5q6gAiA9H0rZbEl
Hb2zJT3ZGvhM/7FVZ1pseMZedNMaqv0E2FR9V0bune5HpcInISmLzZztS7fmKUtpuXSwBewghYFJ
aim2hGQ/tc4QHE3Ndg+bjMO94pS0BNlJ76I3e3Pw6DhQWL51J3fAdd/ztU5WdmdhOovGYq8su49r
d4t3ddmoVyydaS8yuRhkid1advSsisdiIldedN8wHqUgWnOoBjuQjOzTJmPjfSSHnYCBZvFE9Kxa
GW+0sBh2oideR4RAPBQEfm9NpYEWEHQLmMz9Olf9mHocVMFEKj2Jsm1P0dU85MrqsMgMMzTPhtZ8
vZhi6yYBO+dJzK3+2hE86sZ4XvtaBq9AmHXofN5BNllh1u611g32OplS4YZGdk8uys2qtjyaVd45
R6us3PttGGGrTbsWmJGbbQY89jCP5Jq14Mv/nJVc05WT3sx/b5Zj1/UfJ+9OJHIR9bgYP9ZtDAf0
27rQa/LKe5MD0E1m6lA4pgNvvJszTRc0d52n32lVOx/6MVMOXhN+J6y1OU1xOj7KxXD78ZGT6/M0
6uqtA2d9dEwd3iD9MHvYNCa1S8BOAMarzwhMVJf2fVfMt3nun0WNnHAqymmoTm00fn9nweiV6loh
QmF30efSyQivG1CehrmXiky679shPeQKS+Si62DmlzSKB/ZkxNTaUc7mlKIN2s2F5tgNjwRPO2dx
c/W4Jy+MD7Hyfm0cZVb4GBTHi66W5NK7Ngmu146XeZG7OOT8ejbVT6tvInP9QrnWVR/kPpmxyerT
q0G1673Mp+isinmgHjJbUw9SsfoSzwvW+1hmV3NlD6sV0W5aGGCcuoNK9e0ByV2ktJ+8OIwhr1im
f1XuXQiBnO7uQhYbwL1Aqbk1H7uwZDMaYoKlx1WVUHX7TO7Ba1FqusxSbxZuoLXzVdH0VTgdoH1Y
H44oyjhcQ42P+qika7frLBI5SKx8pKnrU9u0U76Cd2Pg1uvUSoU8mixIvrutVS9wAwzLzWKSe52X
VCkVaIm5kFzs5butnHjTa807WfZrhehxcvyzsZTrwg5PNpkJ0vZ/7GrredPbun/v0aaztftd17Pd
/9CUwju+92rr+n/s6n2TzdLvmmyy1tfB+i/Tv/6L01uzd92/byyj27z+3WCnnPWmRcnpv3S16Wxd
/a77dRY2nXft1Cnq96UxD8TtsnJ+p7eOJCjrcp+MhroPrJr3ilk1z3Inl9yPLmUxYUd8q3dB6h63
+t81FJlv0qPcKZnzp9fEcJxJD4ppBiB+/Ot+6Egbeu0fyDHuYzvO3OM7N6TLf7cWMXGA92wRF9dr
/drj2tfl/drvv2xIF3KRibj087L1aqmoDjOQazeXvf/bq7WPd/O6FWVom8XNgW3MQ+DaBrnBPydT
dPiWQOiSENjO539b3fp5126zLCqbla2F3L1rJjJp+x8cFmUApYApNOH4WNbV77pbh7D1LHcXwq1m
s7nJ5G6reDeu39nb3I8I0L8GZ4BExF/W/P+X8XWBGOQaQZ7hJFdFFO6h6IO4HhqWPVmEJtEfrnsC
8plNYkApP5ac+uySBVMgZdvWttRk1dWN3Fp1Sen6l24CnLK76FqzCfTIr7p11Hkfmx4USIE1iOlX
dP+DD0u/vCH/v/nwrl/xN2pg6tWqmbPcBZF9mYd3PmhN6p0mfQTqa9HtFn/7BYZhmYf/0YdyGduv
uu/6lfn9jz64dstXpQ4Y2f/uA/DM3kl981fG9ubvOx9+p/s2DzA2qJ8rhagtcHQIuSKPJmX/oMgG
jzwUdd73egL+cDY0T1LjN4Fx65ndg5Q2eVWb5MaHSQ+wkV0/SQUUDMlN6oWEIy+dbi1GvbqawMe8
3+Sl7pKPHBFoMEdDD+C117sPEzsem4rchZWVcHJbhtdbxZxnJgB57af0zYxU6qH9tVXmGgCen+4X
Y1Zfc+Lsg3f7JlscbmF+z5KemJo3+ZDr2iE25gDyCNyXighwcvI4nEMlMyQGwfDh407XrdUl0at6
2z6RG/hj81LkXhF/6CCavl1HqY7OfAXgfLtO+6bcRbwU2uPjJvFSPz7UsaOu3sgsg9RtsGfvAnP2
czDSICScc1c5FsCLbxUAPPk3zWBku/XhiqJVh7ckkJR3m14yjRD+Na67uiQVP9eGGJWGIt7Wx+Zm
rZUX62OTy/qol/WxyYplfTQdIJubTO7Ievzt+qhnpz1srsoaIS9jbb7JvQBiSV0f2GyTp1RFvXkO
9fqTdL7pabPxtVPd+rzJt/Uhsm0tv62PTffd+pAKA3hQWR/r8xWZrI8+8l/Xh8h6N3JOrm3+2LwR
eVamHzQ1rm63pSxrBMBmwOXfHuZqi9SkZY1s4gAG2UMR8IYvClLxtkZEtMm3NbLJ3ASiHFkj75Tf
1skmDx3jdZ2sfwozmHtP4+XfVWDWxtkPwCYg+A9MVrnOpRPd+VZrxgctJq6AnJ7rwh2RDV4zXslt
yCTGh6ibvL1RBrwHGkl8F06jER/kdlWNwauCMa9+HJcuVxvr7dadWLNyCCRGgOBARKmanXQhiqNj
1OPV2sawBqLmegAxxLdVSfQvevZJBTlWOkjIQCAxpPeOS6vet+3z1GSk+GzmLizJNDRF/7G12tex
iwsXM3Nh3SsMb58YzkweLMNc/ZYBL6MURfFiHYX0PRFyfQNt6Tox6yA3xXVyHebEJ++DHLa3Obiw
Kl1C+DqC1VeRYLIprc3FGpiB1nHINeDS5Nm9H0Bnx87ZLpfw9eV5Spt6NPxz68eAfRTkyFV+8ACD
ynBo5ig4SFEqlMyIVBJV3Y5AOuOpUOtY3W3VfqwG0BgMMCanhGNstaLiNq1Dko8eXq01a2dW1RlX
HnyEu7V80dus6Hc1Pkm3cxgk6nq7qiTel6Dh41tqM7ElPr7zW5RXg70zd6epti79XmvefF592CZB
Y3ZWny/6kdvNbyle+rj4PQCRIhWhl+fa6xTisjGO6s28zO/qsrQjfmq8mOqLiXtz+aL/1cfFZWID
zNv30zaA8kw0iRte/dZl06r63YUDouSUpbG5/H4SKvxWjRJQhmVxXPitANV+yIf8dYmsQxWXY1aH
9CyXi7XzO7fFm3mZ6d+6rZEEDSofLD4yCRed2Qr/Z99mWmo3e+vdT9eldDGx4nq1rO4igjTHjaDj
rEftiYDWR79qms8ESAwkUpgpUKJW8xnSVuMM8go0SEttHvrFjduGBtghFKOcXDe3HgZyMCgmYQ0a
bMLumhRTTn73bTGlt2tbKyBod87DBylWIH0knptzyLqYLf9RrNx+gQgvfYHdcrdKF9d6o1hdi61+
uO97J10rxTW/d15di2DhunCNk6L0qg+MS9eA4790jYCxV9c4PwGYa3FNBv0v16LcAepmcS3QlV1f
KPVn0lJvvApMhSJVzCcQIMwngtF9Mk8a72B5s/kEHT0yF0hXxUsBn1yKoheSvwyf1qolEumjDJo/
eVLNWUSiTvLgALN0AcrbYmCV+XZwglGS6KGlR5Epet0+Rtk/W2ci7oB78Ms4AeDpp49OApyA37oe
2IE/feSMqr4hBpDw5TcfdSLnHiLTAo/1p9tyV+TVYzBVIFy+OVTkobYPOqJlNpma1AY4DWQKb06q
0aDet/xTfedl5iyYVi7RHYspcTUjIG6fmW54vcmcqY2vW2DVVpekgrdp686esrOUPGUIFcZgX8VA
P9yLTGwBt+jtQI7XrreJaL1ovHI7UnhFT9xsOjJKW05aNtF6p3OAEIXdw+Y5YXtkkSt2ebMNurI7
5UgMf0A08M+n1fZqdksY8ss2D6tf8AjO4Kc9SkkuoJZABq3Y/o14KbKimrpj0oHAtBaX51joSntO
EvuPral0DmptVBfFuiJEUmQ2O/NDoZ1EVbySRZo10+siXWVvi1TtcgBnPFOrntz0YhlL+18XqDhZ
1qTUKTMLdPMPvP7gRK4SABzLA5WLAzLtowvs7SYSy87svYQQuN2KfBW9rdDtYW0rdJMpRnmxQi+m
l7StbYWuUzm7vLX9ukKL3tWvgynis/LtYckKTabpYiGLX0Y5noNoILDjbUDbCl0tLBXZnMEKHYVA
lL+t5KmoLlbo5n1mWBerdPU+0b1dARDsuujFraFwB14bOJrdJuhtla4Pa/WQFZp29esKXUWQXu0q
NaputrkByvVyhYo7pHZnt37UvWzzIHINIIB3K7TRyTGf/QrI0reJkBXa69brCpWKtxW6zY10/nOF
btOQl8DEEtGsnURBKooIJE7OBog1WJ6M3Q/1LnXm6s7ptF1SaM4fsJO4x05LixPHSepnFX4CQvjc
P0jaD4/lYC/s3YCR9aV7L/q23Regz8bmrQ493seu6r6IfNaraUlSjO/b2Ko/2DpDlgoj0EEN6+fp
oUpH0B6SmWw+J3P+GDUPYlDfip98tm8eMiWK99HikuZP/zhtYH7oLZV0nxwYIGngFQCfE5j4cR7A
mQ1chQ/GRT8cQxjM1PyT44HSGcOFcxS5DxlVVrYLGHmt3DSEE61DI/1zNxVF9K0poRIwFqTRbO7V
P8IXMRONgQNMAIgIrg7/aQHAlLgVzyDHwh63hETVmsyU6GcRQDMyU6Tu2i/RYK8zBYsfNLlkpNwS
A/V+pto2BLN3manRVF9nioSN15nifMoE+gmuFXkWSWm/zlTNmcwDYCDRXkaomto/naMaFzMl8mWm
usBsPxrW/DpT4mqVxXe2k7/OVGNOQMMvj8IZzKOmKNEXcKxfZ0qGrLCiRvgQL2Zq9jz1DzBylzXi
1blzlc1dfGN0gfqVqIcd/wWmz1pDaCG5/90T/57bJ7OJzNOYBH8P4FcChcJF5N0w38WBFt5t8pbb
o+sQgiQaUpEryyH7DDuN0WgeqT2013Lu2rLrrkVPLjMx4GJms7B2/NOM4vFUdxEB8UeQlonGlXK5
dF/EEbnYS7U0NpbuYRfvrqWHrfv+5yg2swo58TKKtb10DwkR59uLo9L+wgTTscmb1PJ28BKAN/Cm
+zZZYsEHpAmffo5gtaqmf/MyA8t8mQWPVTIqDy3McbccroAXlQcEAS8yT3eUh8lUSG92y8sKLbP5
CYS/6igqcpEWbm+1NwTpgr+/tPWTSTF2znLbmtdmBm+eyF2R63xQ75RZGa8vbIa+lwKAwhaNaIqD
chcWeUM2A8Bc4tXiuNyJ3bLJnl2tD8+bvlRaSQLSlaurB6lwAOw8aYb2Nbdz9cntgJ4ZdSe7cXhp
JlkkD6JrKAfzfbpUi44PfOBDp3EyqroEtweQbsqd1gd/xpC/nkVL9EEXao7zSHqTJd0l4Dbdxq7y
UIxaz87H0jauknNq29rdahFkNl5lnNQ/vpaNxT9bC8HT+umBmMsCoB2GiqhtxCIZgmlBU6306wHM
K39HFhLz6MX+brU++2n8SM7kbtUWncy0/sna3oBAhcFIX2xdAvU9tNGxUE6t4gd3SQOFO9G/cL4v
F5HpxCiCErCUy3ki/rgoA3fhn1ah8/ip1JOpPADFzU/p1pHcZfF3PpGU86Tx+nv4ncZqwPQUwo0y
MhTf2d98Ws1LeW2TE5/vK3N72nRWRzbHxCB/QM4x6W1gzWQEClm6B2cEtQxgvaTdtXJtgN2CdSeH
xKb2EuVoTXl5p5NCsF6MX4tSKzKvJaWMSB7QGd6UfbDiL9pKxWpF2mnOVWVH1u2ryZSYQ6LVFvOr
kgYP5S4F/OC4Oih2VgW5XaWxn2hX/Nb8vTb691jEi7b9u83IW/9lkBcW7Zy8YdfOkuPvnN5GvU0H
0aHJtaK43/7t/qbuKiAutgsCissnluLr9ZM+5Se43MFXXURy8b0GhLXSgCD6TQaAif9YGPuZjFre
whZ5tLw1lrynJ6TQPGZ9Oj3qego5meLdEQY6raKo8XTIxB8gNRgfX8XKFysE740EAvU+gbvhXu6G
KVXvO2IsifZK+Cb4Kd/UwMzXb+dk3odg/QB49KuKP1QQS5TtD5FLb3rSTK96RVMA0jm644VZ0ZHu
AcZy+YQBfcRwm+t5CvwCflTQCFX+oG9KUPA+moVuk2BJ3PDk5B9F5FdL4PmcEVixaDjzXJ078IB3
UlwvqfsBENARJEZaJWGY3JixghNLA7mYinkYyc5+klKhJDnsUYEPayANCsUmGcq56NC39PlQT/p8
5S4Kc1ybj+nkXK2tR2Iws6Z8IDS539ujNX4Hr2RnNzoA5RqsIJlijB91r6ivkzzVTrkxR0+iG7IP
QZY5JJNOyombGfzZhtAl+OXB6Nkyggay5HDPNqp9YY38h27NAuZEOB92TdjCvShlxSx+EGZlnQPT
re6d/8PYly23rTPdPhGqSILjrSRqlizPSW5YSZxwBGdwevp/oekdOv72PnVuUESju0HZEgk0utfK
px9OPxZr2+P6D6O1UGU15L/AkhivAD8PNkIQOGwBH5WfMk/nF+6E4OYqs/YLqr2uJQpmf0WBfUYd
t/dFMyy10XeewIg5rMOoH44ooBNilUwAzVuxIfhzzcH4ggTTfDj2pDHrfbz+Xwk5pIYMyYUDcM1N
7mXI3wJcpt6P7Vetc/FiGL3smCVm+mCCvntlMEv7UVjiGYtC7ykO62o/yQGHw7KsXoCBcOVD4X23
Ehmss0gf97ZjDc8jWGI2hVuEcxdoHAHSyR25yw0xPvcK6HngVbAtVVfYju3XJsqsabTGS24baBnz
yRUvGxQCpI+mrijngy45xkMDLmY5OliXtxvqTbXZPbhYG25FM5X4uqHbZdJENgsQ1i1NjseUg0Fo
vtRQfw18MiVlJU675kuDpEHDxyMNLQ3JPgzPlzSO3D9hrF02GmA9t8+eM6VnYYpyRNZhYwJJLjXP
dWvrh753+n3XAOhfJIieRWkaPFfIpF+VKYvfYhfIFAUYXVZtbRwcr+LftT60FD9u8JiFsebjyKu/
AObUOoAxotkzq3/TWGPfd0nmxyCYfa49B8wnYCddl2ldfS1QdAPg2MK7NPnUIrYfX0muC70G6ZNw
dkZsVV/NSkMNwZS8ALkXa4csNNamknuT4Ct3YvG1i3L3Pg980ZZTtylavbkI1eQRst/0ejhEWdiI
HQ0gwsJWLETIYpJ1c5llShk0N9hBdUYRoHSCYxeH975xFAloFTKj25PirEOXQCoZVahfgtC+FieS
zdMgTx20j7LQtySkO5nvLAC0ATJfddTG/JmbgQLx0sQIbIFOI5lNEs3Q9lEgHsk2zNWNkUWXclwO
SFGbDHYm0/k+lpmMPgM8sx3+7w2rKR1kHK6Blwv0GTXvbDxfquFSS3OgLmooY1BdGojdcN9bTr0D
3nv8MLlWewqa+DsegfEDNVrYh8jbtMfNIrPKQP1xwgowgbCigRDHxUjnDm8kSrX8FVxhr1imI8bR
I0sI+OT6FaEF/QrOJc1YtWYQr7Bji/ZeVOtXGqYrTRfiBGSGQzB2uvHBrkF8dV2anvAXZUfZkpnb
Hy0dkP+LhMRA54m2HQpX1kPTTNd4ndhcO40RWLfoKimr96t/k4E6+hJOU7D7pLt0QeM2VUiBgtN/
c5VNrbYygMy1mVX+TN6rO6ApAeF9jBBF3DVD1gH4g9o+BHtZlgJgbO4HbuEAnRSnUGuz8mrAWXPo
koJhVhFwNl4HGRaXpWnq6r1ra3jVMhMwUTRKA6LucJRFfd5N2sliFgDglMxLE2CCvo97MRLPWuvd
8qMCMD5nq8Un05sS7Gk0rzIMM/lxSlIMwrbDAx1Q7gOOW1d2zfM35pTrPC1ARuQBRhcYi/F3EeBn
XFdCPE5VEW8NAF2cs7wZj4iL6/g+jd0tyli4MULNeq179m1qy+G3MDazH2PonxzLCr4kmdDWQgTt
vdYjXtG3WnXqAtM9eV6ubUXvZAoXF/hoqeZ8NYr8Fg1te51sJ/O1yGJ+7UYdig/H4gDQ6foA9JH6
Ukkz2mJRUD7opj2uURsfoqqKvZlDP77lBrKmidhUQ0JwP1b8LXWit6J20i+6bAeFidY8jMo3HorW
1u3yJ0vTrVsENEiNlTfqaG5o38Kk/xnmCM2QiJrREaBStYrJX2StCp2njTcCCxdWNOD1zLtoweCT
yEziBtX4e9SKl5ep7qITSrH51raG6lGLRyD0OUBz1+I3qTjoAZX6c8Lz/6WUgKxZbLqg5Nva86pH
LgFApyfG3zaDsqmVjQAP58XEnuYEBPJfsasDpPtQAK71i2QDPycadwEoxuIvUWHlvoki3f0QpfEX
S0w3x9Cde3AcJQ/FVN2RUcSZDhoJlvjU1UvJVkOdg1hFucQ5TWiH+ms7xOmldAO+IrHZ8M4f7EHs
Z62pfPRE/1CCTaIzsWk9xx6q0RMbWT7SAjKkxHo4y7uiv+WOme09ozx7qlIUDEbsKKQ79yxVOUty
phnuxdBDIM+r+mGSUdPkIJnl6tWjio0XOS+9uywuBuQB1mHol6oCdlK1sHPfMatmbZhO4JNJQCXE
RQfK5RCvv83iRxsne5N6RblheWltZdjjlFTdKTU06eCM0cG17B+f5AkHJSwYkQ4kH4WFG+/BOnxt
8W5N6yic5y6b1Hf7TDt/+gSOxZ4qUNgfPsmxue5A+GV3OxpAPs1Gb1VdgPoDsAbg5CLpu/cZ0i6q
fU1GDn5y6u9gJF21i2NUQs39IrSwUvHMl7k7Adb8XHooeKDSbbrJGsRqUXbDtrHeTXiqHgfV0BU1
QJDgR6GSYv9T9kmFuqRMZkuXZJ/c/5vsk8ri3um8fVEB4XLxudyZ2Xm6PwAFaVVMvYHqDscAg6Yd
oLRKC7ckAww/BjQB7OkJOweSzQOoDLmTPSjjYUladGWP/JsXuIDAU3JqsPq3Nr3OIt8Fa+gsw28o
OHR98os0aGK64uYW+CnJbdFERkOx6pM6PiyqOGw1fKtzxWYA6GOwcqRbnZoWaN5/JqUrr3XWSAJr
r8v9NT1wH6wMmSyFA8C3HiXcaQkO0NTAqimVHrwN6WCfp4kfuilqWxQQ8kPg2PZ5mT9Lbbnu+oxv
Zw/kzFN09/P98Kppr2HprgvGapxb4s7CMatPs7YY8XuKm8rwl89NH5A+6nwP9EfAH2OZk67UX2w0
Dfzp6HNHDXYuwKcHoQN9EllqzVHq7rd5Xvx3gNY+3M2D9P/TOqnv5/6YOCEyDPVgPTtzWWKfWmzg
lzlNgN0BEKzDVjDSpxePX6x0iE9zD4sS6xRXunWqWxS/IEiTHhBOBjinQhvXQlStmV2qMjXRHVXX
Vt1ldOlaqIU+NkK4K62Qe60GxZNTgHc3nIpTFbvFqVGNVdQJQATV5ZhacbkSrfePgFTnPl1SoyMS
vzUm5wv1HDL/7G6WklMa8mzNXoFHIt1bGVKddI0/Ok7JnrTwe2zW8sV0rei+CeWFaUH7glQodcYK
BDcadJH9diwA5rKm0dTBdywvbcDZg9g1rN1jbRXiIXWT8A6Bsm0ae9kDiXoPFH9matTrRaYbQbYW
DU/2rbIiPVdzNiyx2jtSG9waB0LR9DS7Vd5Gw8B73eD1JrYQYHjNAyf2+yH8kWH1cCmtDihLAMWd
G5JRFxAwayeKtNMi+qQmKz1cg56s9j8NUJccg9KR75ra+f6fTv6eC8u0Buu8v29nmWe52U/+PLPC
uXrgfZ4HkP1s04ci2pSKxsQw63Zto3BwJ4lXRjKg8dTSFjsaTm0vBRFClu3yQj3i/26ADBPuEcx9
WOSkZuDgsV0B/AM4XPbwbiZcZHNXZcYA9AJXNEAq1NXIZPHjCsCGYz9V+ZGWT3uX9+HKDI9aGeZv
NsiUABqZJIBvA7l3geKGA5aj+Q0wNAPIzgf+vZ+wwmVm/itump8OEkWfvVi6WGcBoSQonz0UKV/q
Qot9FC4Pr0UQPaaJWfxypvHQ6rH9NS6AqlxxZuKl61bH3hRs6xqG8ejUolmR57o8tuEg5rtJUC2/
TUcA8Rpj0N+3AJbdtjVOIsBXmSGKXes2iOfAqUXD1IAwR6E/JtJfZCgkBMaiDLptm2lgWgDshVgL
LM92SM8c7klRTO2AYyIWYKEIGQ3E2I8jBp4jIyRTZydDqD+CedUD0AjuhprUsQ6jJYYLGeiN06DG
q9LWkRX+GE1hPtmZNB7KBoxHwuZP1GS2BOhExW7UC4VbYEfasBN1sR8pNyB38HbURdJqsfO4a240
5Q1MLynOiqNpdhfip47Kbe00cWMlEDd7LFHgeCez7FVqafhqFml3NJN6WrOas5eGgwdtlKgRq4DA
uvKcFtlfvVaB4EGhN5vTaIOvMAoiECH/05+FpDR1jj0r6eqqzYtyy/v6dXZBo2XMWXSmy1lK5qEJ
TAhg2sKn5tmWep1jJkCJAh63Hmxs+r4B+VO/LU0Rlqi1bJDS/kde9+Ba1EFpvRn/yLDjlyc9du7B
fKbfaivRbwPi8hvPAjKhhZL0LTjFmz2YyM3XDtETUbnhdztycx97xxwhqdZ+qvGK7twWXJIOfr2o
gC/PFjfjB5F5byRPK7xX6lb0V8YCZGDHnraaDVLU9fLECW6IBeRgmC8UnT1m0ABCyBwDe/sgafae
V75ketufhQaitK4S+Hf11k/XiVyxLiKWrxEPr/eBxQyApvTjTQMUQQqMJHxHEXz1zaZPfE+3oG3X
2hY0TfUdKXu8yA9ZPIBombQjBClxIKkDe0v5whJhAiyUe6UeOPz4Q+ZWYhPHJgCfafb6VaZVD/oU
jI35kICQcAw3jOZKrQSgaaK4vJsDDzfiABSa58rCVMHEcm++bzeqzbsqU9mymJmaMs8r38LG1J8t
gLq7GasSrB4oOfTzEcGKHMGSC10Jxa2npQOw65rw/ElOGh0wtdcFTv3eTZU98vOvBmqbdg5zmiM1
gdWjUIwu5cTAQE+XPeDZ5/G8bt+vaIC6NpButLVUOkkhYUPqH8w/XM5Df9xRl3fAfm4qp1l9UJwv
aXyyWns8SWyvQHdYNRua+cP0KDXE6WvzHGs4NCxZUOu7GhjTm96Y3PXcb0PHWCM0EvpOE1TXKtaq
q14XwKXoFJtaE03VdtYc4haoYoZu7977tXiogCxzIMPOBbTNRjfcLdDHmhNqeStUempmvTJbxPQo
SPGhQUHXhlWsXZNsDoAskRUSgppyZXVdcFrMyo43h8mOzL20zGZjagC37YFrLWot/90DeN4Aes1P
HmWAkGZW89gCHwixQdGfAiPCxrZObD8AqvlTJYDTCeDx7FeEDDVlLVL2s43HBnyf5mukue7VjQrz
zHQXr4QcvCwOyn02KI1OVlHF0/2ohJNhTJe+BXC6MqhcsGqCAQmEeapLZnRV8sG7gqoEuc0akI7/
GSMXhY1jVqcDtfunAYaDbSwa9V+LC8BYVEiDLtttMbxlQMb7LTzvMQ4HHELXoELKKr29BXUZ7it9
AIj4FIADeAQcc63Z3bNWARe3rzX3zYveJq2t/MkU2q7rhL2NmZcjh6O1Sr8WoARxUPLNajf38A6X
uV86CNgauUCf85zfyQhMy41Z+gVgjkDHMLr+PIrjt+TigR1m7qKoYfAzyQV0RLEyzFH8FIxtO2BV
h/jUKObq9eQXS6efRdSGX1JgR61bsBLcAwGn2WpxZJw7yeMj4tBy3+DJdwV1ZOa3WVs+JYlEoXAh
rW9OEN/NLtsXzXMQPTDj+p61XvGtzJD0JqfafgR3Q+NHUlTXsi1/hSbimSHw7+NhJy1b922O/wOg
eqcR/EieN2yAUpeA12nAoR4HFVammnlEgA0hNg3g9OmadhFWoV/MwDbWPE21fSm6fQTa6hdHB9Ne
ETrWtrJs5yvoW2tedd+BXF7juVVXeB/qzmMlpudSyRPA+69zEN5esdQzrrVpIqkGi8XveCU9NwBq
f0wtLGywTap9e+qr9WggdIxzx/rIkM+ZATHqQzN4g3llQyGRMG8WO1Rqg6zFbHPzipXzBwvSW2yd
GnRjliG+NIHNt4XQtAdg6+K0XmbspzaZfq/x4GsB0sGNGyB0CFgueUF4VW6GqWTfGOjAcY7PfiIt
DW+yHpgyCKx1Ph5gqhySN7s+a0aQRNZv5BGpDGdTt8zXjMcmvnhJcRqQ+nsXKwz5pHTLn56zacmh
icM4gH13R8lAujFFTvro8HwEipuYNjHgCB5JlrtP2ghkYZIg+sH9IZzwRVf6po6XpJ2vpyBO8aOB
Sazj8EoCgg/EsOg6BqA0ncZAHhw0yAYHMQW4GbpwR7KE6eZdEeII6I8P5gTTmjsOcNaVD68umqsF
9tVFQ8ShYpPIGbBA4TfzwvgyJCYO3KBPRq2Bp4qb4DEZm214EjoLT4Aljgvsv/7u44ETngbV0BUN
F8AcxzpPCSvdFPZ6GSJPOaisd52HsM0fuzzBczTF85oZib6yy3TaR5YiRexCPPipb7iNfO+34FEB
lZuN8UUffBmAB1LNIqMuDYAi790P7UqoWXzPc5FdhspoEIEimTXt5B6Q8gFwwR37zHpkmxlNGLwE
eIABhnlETEt1RZMZmwGpK3vquhbODoOmai8cmEcvckq2phXXKJUs+GMkY19XYqOq+SXqXJx5Kh+N
Xbv7CWnQG5oQ4K6ZX3h9sCMfwAoDAVLr9mfqTpp3yMO2eAAAOJLYE2NFRrLJtatZtL955fzGHts5
2UUN1gLZvwE6SJ7alg0PmdEY4KEbLuPklGI9Adpjg9eI63M3QX8YLN/RwdNByiJABCSPkVs3awPF
ngEbvzH35JnZaXzfKtqTDLVma2aCqrQL6nSjky8wmbwmRl+cHZ2/emxMDilinQheowB3h6/x79Js
kwDJxVmBJWAC3HlELIMjTut2OKezjmahjzhaTwBQiFjkReDpvgZ6R7/DV8p8QqZPs7ZbwLJQ17Z6
15/ijvmN2ns4yII+WGMhEWGDcp5r40UY/Bv1JMh2QEhrrGRQRqjLByNPDWr0exqsPEuAYWcE4amy
xHlWuglRkLanriYtDyuHJPKpy9JQO+q2Ya1m5dQQd5473DkZk5vWdcztgGj2gwMK642Tgk42jrXk
gWS9Vz+NqV2cSYTtbHxDZhTqDo0uXUfdlBx0LwKA4B+DxUkKIMcUjDby3xwsBv/ppOEBzsCDvj8Z
WgQ0e7MQ9wlvg1Mpp+y+sYPsHrlUOKOJRxw3/ZHVGQAUC5NXe5JRg7OWaQ1eH2s7uRU4U4HRgTqc
IJU+uSGdBOkMGze5L0Wg3VGTinSNklXzsojGPhzOWA/vgPSqz1o0WNSi2tc6Mr0+DUwRj/Dw78vN
MuAq2zB3+cqKi3K3eAegPCqcrPFLNFTTtbS+1logL4C4xaO1ABbctQJI5y7wrHIVh81g7YIyBYMK
zqAG+wEUCfZNi4HxBaJyPKwNiUhjjTh3nmX2AzU9qqZsFgQ3kVvWg0y7aTcUMV+DExwWPGhuJvPa
C41aQBw6ilaC/lZ5J/ualTUAHcP6SCraKKqLYYG05s8MdoZ1SK8LY0capsbtG2+clUDO517gNbrS
Ug+ni9VwzkvXuzZqgUdNprqF4dzSLM+On+QmMyIfZFNg/lRqpEsqg469CW/ldvGxmLZi+GY7QXRY
9GnQq5FcAQZTHFr+fQ8eFjgXE+ejTgUG7dXis3REtsI2Mdov3skWCZDGNnATe1ZeLAK1YpXIlPn7
A1IX0eBplYUyBszbX38DFNLc3KYLkYY7gFUxrOJVEY9guHf7SccbXneAfmm6+on61CxdsgH6DJ5z
JRjjLqHtaUfDxBPZ6T0EJe10VZWF9ZJZw3gQrQuYMdXNJZgoeYaTP6fTrRepF8iH8nR5pFEr635k
I9InaRCJSiDhcNqnqsuzx54XW1LSQse7AAfvfYK0Lz9OAMSJ9wlImSZo8lYeRyO2X9QEVgOQaI9b
b6gEjtqVPmrF2UXZxofGA4r2pu+ACP5p4JPy0kVGSXPSB7x84IjEadXV2UZTqYHzRDRUgaBhBfIM
4X/yDEydBjlAf27Gltmwj3Pv/a6CEGlSbvowjWZ8n9ZmAO48HfiBoPS+p6bTem/b5Ga3pu6g9GRW
F4c2KcqV5iXJrDfiz3uKW3kjT5Hk4y7LcVIaNoiCjJk8Sg/HR3WIIwTOQ3kluWMjfDuoqkcoBSpe
QlfUmGaFcpnAev0kJ2stLEDdpOHAnjySweIWJY4RQh8am2enAVd3QEUuTZwC2THfT6Wb7obYDF/Z
WJ/KMdZ/qJ86YuRjBUwCfULMuAr9OEj496E/kEJZgXk0zFP7XHnTyoyswDcizXjWpwAkWIYH7m+r
5c8ytd67xG+BAwUOKLwMaTlKmUaLBAxkA4jnSYRVIcJVyp4M/j/syd3i/d9sl1v5NDd1m3BcAz65
Okyj7I6uk3VHuhpUd5HRQFPyjyok+6S3qPybK4Pxc2CO8QE0Gum4wjIivBRiF+lxbR25k2fnEpXg
1Y+0L7I72YDmpEFmyzqJgoq6CKg390gQru9d8A6SiHqRHYJYheUFgisui7H/qoqrrhpuA3Uk6Ucc
EkijbzeaE2NVnz4mHSgH6Z1dIbv1ZBruN1oekGgKUsdPcMqwmZcFsQOS1T5l1mFeAhj9v9nPuqGo
HT82e74Bp2+xFYo9vdrmQFsIFDUdNYbm5scobX2eDL2N+CEGQCgyKWrDrDgaGdBSqUsj3MH2dvtn
hGQ2N6H9wRAAc9oRp52g5Uz3BT7ciwFYw6Mh0txvsm785hkZUkCrf5XXSg7U8c/6HFCWIC+LXL80
NRQ4GHX9Dcufe30aB5zLN+vGKpNo5ZglEtDs6rvrYK0/AaLvSdaxg7r5vMFhW+EBr700gb4UuaCR
4OEu6i1+E0jrQB1pYmxYm6YbnC52D/oA4gJsgvU9dZuwtu+5ueNJigw/MC1au6HKOgCPIaBYybF7
0EykXhuIAAFvDjJZuvKuAdUqmZNG51nghdFRUDx74YiU5p2sQCAHg95OykvFtTsAu/9oNKTEmGUd
Y1stuqc4RoUMY3i2Ac5NPuEss3xAsGKNDIfuqa88BSqVYt/pMLkqM0++2em3XnPFb9fh38bEYC+x
CCwU2lTiWoxNBA4ykNVLJJ3cIxmzAvB/JL7bcbSXJkp3As+utyxuhg3W6tUhmwz+aqTFzXOEdh9Y
XDx2RQSMvpK/TgxvsyRznTVpIWj/0ahMqptdOdM9Uv6sh/pxDEd3ZYEMbT/OP6ZUuqsSpRB7Gz/v
aE3j1HfUDwupHs39YoNNbHNPA59kupdkOyNPu980mpqiAM9ykY0S2UPhOLyFaQay+gr5sewRJ1U/
h1FP7xAcaC8MRKomti5sQ7Kwa3fMqdmJemlQpXfUgPCvVGVG+Poo2TLaIgGEFSDe0JmxAlviBBbR
3jvLNg3Ojc30bgUoR+9sqaZGPrOvjciGIx0gyYDjp64YvkNYdgiQ7JwKOcZ7gBDhGwER0hf1amU5
I3LHVJ+ulmaRCQCIu5OVXqK+A7le2NzqPGdX1BloT23UJuvGEe4BiN7aExiYERZjjefTaG669sGe
QClFpuAS9a6oUb3RIIlwaBGZdfLEOuXa61+coIquNGQbDlhE7Dw9kLqRpt02qWIEtNRt6Gycjq6O
wywaDVEEfFfmCHqq2yANpOGsAK4cPjbRIK/MxJ4jRmWOGJmzb8wpesgkix4K/IbSUsR3JAKNkXGJ
BiRpWgO2ELk+ObvBclECmZZ5uubCAq+XZoQ7HA9hvG9S5OliRUzGoMytbiHiT+R4FqWafSg9Xn2Q
Rch28jnWbf7sdBBTtgLmcwHSdeXULJ51pOHfyAGfxug8jPyZepW67ZKNOqKJWrSZ7c0QsRbNiYr9
u33N92PXgixMabPOAlud0e+oR3eGV0235w7oXRBKz/C/QVLIpmFJt50dhIXz2kyJBfY5/IHAEVJe
8A8/d6s4avsbM9PxFkzWcOsK7IOmOnZ3ngV67xUC1cEutmywU8RD1Pi/QtKnsTTEn5503a6Ebp82
Pk6snojeXAizO2iagzho0PHnIejeu5VKOKCuVyCXl8jPly7ZRshaOrQh/x/bAiGJuwwPZr8CyvJl
GBBbXtFlruOHM5phsx37AkIrVyeOqgGtN05ekbBnRmO/DkpQcq7t6lEYff0w0/sFbrsxU7BhUbdo
pHkp8uCeekTxx0b52xRxcEJApHvkyFnakzPSyITdPdrjAzkk9YLzd4c0llaW+udVxWq0sNHwxumu
wWYPe5TOTY74Nz4j+jkk/hgyxJsRVZ91SFEgAnln9lG36T0HzO+oJkp8WStyOtdrdx+cISP4hm8d
UE/JmW3fy9LQrouX2vJqPCTkblZwAmbtS0CYreZ+3Aj8wONhXM83hyDmdNeNtr4Gt6fpL37oKhhc
AJJktQYwIvVRSJga7T6VSXamuyaRpXMHpV+Nsa4dr96YRYDwixTd2VVN6bqgllBX/yZzp3bvdak8
LLrICf1oRfYk60Ov3DWJ/PqfugLlnesuZcmGYSt2iVwdu7lE63eRVvMJWUbcmFbRWBc7sImgnEEp
jUjPukSRUielCpV2TB/bE8ni2UQNx8iSwGoAzkeRBrPdu8eyQNpOEm7eu0p7vgF1NQoUhDCPB9t5
KpqFnNs4Id2Zjv2Leh9G6XIom32HjP4j9ZY5SRn1+FiGgyV9TRPNE5NOiY3VWeFZzbIP96E+qM3L
CXUqeosTHPUnKVG4iVpACzk/YZV+ffejNJcJARJ7LiIDLId/Pvdyw6XLhR+6DfhZydXstnG0Cr+v
Pd26UzY/ws6qdnWe9OcKhxMo+NKs7ixV08WTucO3/WlS/3dW4ZwNXzqlQ+qkQ0N9gtPsFiD028WY
Rpcu6ZHMxpttb3XOabav8GIDwzsOGNUjpSr64TJfqS4qp3AEB3ZV/9PA/JRxJjwY52GlTc+bxZie
QdbfKsvo4vDDJH+8kO2HSQKkM/sfhIufpgKrTxhj+NP00RgjbIoQ0gYY2xL4FUN7rBrXyFZ0SU3W
2DjSVc0i+6BIw9RfdPo4RNHZB6XFcvGWuTzfhHo/fZiLXEgnOTipO65L0VTg0Wndk9enYz1ffuiX
gqGofh4zkdXMAQ13oPEg5e6JrkZnALrwB/tliOOQcIMjxmI9D0dpw6LNMq6JNyRmjGdsmLuzh3MH
HXiPQFIGz8+qryy0FpMD0guAlxI7rXORKpo8j4PYbbYhGY1yZb3oka0nkRc/+5rt/p6LTOy0QKKZ
buaIOIfFg6Yf+45hi6I6RlrWx7xtBcLEaqxviofIld1Gm2QOMkM9R4I5BmwwflZ5klyohzNv1Baa
w4H0SZQYMdtGnfTeJ1GODK0eVx3OAxAIhw9qeOhH+DPMs1vJmB5rz8Rf5s/sYdrUG28cGoS9/rmj
ukmuVZXW8+xNW7BLw0DUMwxhtmZInNsGfQGm0z8GIJDv1CHJNM9Mn2P6ib1AON+FzrLgYAYqtKlu
lAzBRJxvqpAP2xLxTTPXy5sECt520ANwWAobRDnJgFqmvOzPzZCXrylhFATWI7Pz6qGMohOJY3An
I0iCowPuauUr+QAKPNvSqPm/Plwzl/hq5OKlM1ZlXVc/3Vha6zAOpiug+r3TmE+5P+lt/TVLna1e
j/xnXo8SmaZ28ZDWGuCZsbzdjUWN5Oi2/+b2kfmTp/2DmIb6hQ2Rth2NLjgkQGa4HzPgQ5GGZEhS
tFL3G46ENJTkDsF5rLL+AhJ4PCDT8BhEXrbKG69E/Eu3noSM2XrASbIiM7WfZBOPW9l5SKUupP2E
NUVwKFI7QbhOKbcOSkNwvDg8gHG7RfQxds5jiVo3dwRPhe2xO7rSUYKz4eAg3eRa6AqAPpTHGKdd
50UFtNrmIazM70BrD1AjqRx4tV5glf3TMsfxgNLE4FHk9rOeddN3Ny+Qmz+N8Z0R1vFVyrJZ00AP
6Pwe2S9A577DYZOqkU1ReI4VsbsiYWIzfkdXlVZ260Kk6TbXhAGGpUjcdN57x0WFo1T62qkPSa7I
DHUM4z4UePq9m2lGt9Gbwp0nXYybzPwFKrfswFzjd5EN7BRZLchoZPk1YHoIjthSv3dbz3dVj0RA
G9FCLX+iDjPLU1TL4kY92wMnhxaqyJFS5y1OvLHCNA6sKsPnFkBJvt668Y4hR+A5QtLyDpzlgGhS
o3pTWQdQuKE4R41abumg1DwCOrwa1SocENi5jmNzDCbcrZ+Y3AIlKu7X2OxvJdPBDqQmBWzFN5QW
uNi6wq7wLAd1bjCkwUGgMC/SveEBgejoHKVZdx8VFb/GLkNiiiXvqamaSb90dYBMMYgSpRXkg362
i/SKvYcLFK2kN0BKaT+RBvkJQhtpxZ7xg/RJBCQkbCvdJMPW9x9HEkgfBwc5ArOMBmIbex8UQTgr
MiOZbPpuV0VRuS5qjhl1DSyjqPzBicnI4y2qQvHIn3rcWeDFW7sz8w8fYKwc6cuqQjK2LB2EVS2s
TG2BJAaagO4Qi/RqI2qT+fNHKpGRua5Eo2/nm22RXRTj5H9thEV8GoCiPzddDtyTFfXb5nemxwxo
AsFor0kEFMZgG+Nwe2UojuFOq0DaAtb2M1dx1A4V8auiCrS5K532n66KwZIyjX6y1ZSrD8oUkv1/
2i7K/2lbqrtaJvow75+bBNVCtesyHm5MKxkAE4ukLKl7CNPlgL/tNQ90Sx7e6ivdsvglbBVCk+q6
skhufeB04IyIUc/befFNxyk3ACcw0HZvdRRYV+qQOBZi2CY9DoVItgwYzngVA5enxUWE46gDB+Ll
PMuiixL+cpUU3rBfnNQTC8/gHDmRyAr+j7AvW45bV5b9IkaAM/na8zyoJWt4QVi2F8GZBEFw+PqT
rNZye/vsc+8LAigUoLbUJoGqrMy2CYBVLHCiKfBIefixrtfnsl9DOCy5lDzFv6FsbbWsMx9VX8DY
3G30KQKZr5DkSY+P5Q0EgcFCEQI9MG3wmIjM9CPwAmP7+Nfz0le7osy+PUzkj/hWMKudoV7TBP2o
MDLZ0Vd6QR6PBZaDS2zRCpTmTD/v/kuvh7chKvjpsdzPw3alHAQ/DSbLuUKp9xJy4qxasMjk7Uxn
HDml1PKQH52sVc3sw70bcg6J7RZoIVbD1vuev4pi6A/rpP9wyiZBIpjPaJJWFdNS6v1lQ0V5s4og
ZH13biNuA/iJPcn5/jlo/PgwNCRHzQQ+Jo0VquKXuUzyRaYy9xZ02lxE0vVWndm7NwvJw0ORVJBA
dJ0befR5tPLyKNh7lc5O3mgzNpODm50G3e6F7dc7KTJMTLODGVkMz570J0TcQRhAK6aGXKixywq4
Up6WKzNtTGw1LSZHNQx8LoCgWzy87xuONXBYPqDN85HW3FcCMZGtM8R273vQIvoUtFsDbS4Uu3Q3
Mt13nD419cY06PddOywf/o/lPGwBlsnEKbOD6NYb+h9ojQ77wS7FzeW2tXNwo53RkBoNj9wah71A
XPJmO1wDjwo8KbKYobPwYo2CqtJGWBM1bajaBW3OAiQCeGSyHhXTZaPiBSsCtsjyHmmwFvq3toW7
HQ2D3lcnavDVUafC8NY9z8o9TZph1p6o1wOXeSgQJyHX+8Y00Si8v3Fi/07LafaxLxS7y6X0eT93
g8CCcmds3yxd4ZjUgXUwi5Nqzg0vX+GEx4AzdyN1Fo0HNJPfQj1qGpKjJ0AB52oQrsVSeveJ+xIX
0p9+x4qdZgYCNKbMzFWKWPUcuQGMIblYXILOX4UDQFF3n5pxdvdJrKZe5ahfnaN2MDoiLymOfgu6
Y4DaU2eZ+gabkXEAEKK7d8lTV2FyCJ0P3OE+AP609nUv1VMDdoVTj5pHE5GoJ2raKitXAbgdFg/b
/2uRBvHKxShfKQXDGwQ9ogq/WXtKyyAGyw6OHoJyQdO9Hsp1b+mvaSD+h33SipnKA32Ojbw7uwpv
NNOK0g3ZqJHTbKfaN1VYFupiMfIUnqi0ANeTPc667T4xMxTzC2vnBzECCcjwggQIvUdDthDo62U7
tlCS+S9+9bSs9rJbyypr/VhKvTrGK503XjV/TCBkaTb3rchYOIm5TQu1SgAOO8iwcDd+2J1o1GWG
dximhobUIxsNg9H6kQtRrP+bbxKW/n1VBuIJh6UzHvUVFHyQuXFFoc8pWKdpRI3VyAKkEoABKm52
T2RrAuNWCpwNaMRDfAwjs+9zZNI1dHT7HJgBWjSEOQN6PRGg/O4Rwq6CqNzjTYouKoABRfHtLdmo
8XAcCuaq9n3QRJo45fuJv6+mJu89by9yhB2rRop5m6kvm7aiBnf13z7kSNMIsg9iEZr6Vwxy+BVN
PPZ6rHjYWD1iL3Kkad/aguz8VYimRTgI4ZR7MwVk/hjWKIrp8Pp0ptiuNzWPSbLJfz1o8m567EY9
eDhaRbvHyr9/1L97kP2vH9UAQLAoeqEt9zV15FZ4TovPJPQud7kH7uZpnFK3czN/7lpgPRNTLfl9
6o/ufQGtpVV/NA//+1b3qYf1j6V//Nj73kkChs4gxDVpKnjC8YKhNHTqUmM11aJTpdxF1TSRTxP3
Lk0nRoorhRdvtYsSFjMKZv/d774t0n1s7Vn9C23z+CHUu7t0qs9mZmkiw1jzEx4vG8OGIFsIsakT
mahx4ihagB41Wj5s1DMhnbKtInXL3AQi7oAzbOKprJGaR5WjjeDYvG0Bc33YHn6xFe/AHMMulQYZ
T2eOEkwlUfXqW+BeKRBhDLhbXT0dnMkcNcWwcwzUPJgc2UpoYeG20ebiHENgyxq74EqN6Kt4Z4sB
+IffNmtM81XXVYhYFUFwhU5IcFWJauaqaYc1zixDMoey+othVMG+KTIMi3rdObK8+0pmh8CKo/6L
XO1ybDZJAn1MUbU4NtVZMQ9CEOEtamSUD4jZJhse2Tca+VbhHARSmflulEU9j6qeLUwDyMwZ/sc6
B5onzzwNvFWNsC5KG7roNP5no5xVUGUaHMtB3a2rqipmRqHNlW++tLabzHBtbQ6jKSDcCzHFRdkx
DsKm0nxWFQfpnoNnWJSa5rOVNfZe9RyMnNNsp5P0OubjqjDK6FkFK3AdYE1aLqzWCK/kUwBR+rX/
tKTUbbFAnS9QyeQ77S8rMPeoWVVnoKb35LLtAnBrIB+tj0YZmzvBO4Rs8FaYQXoCkn5DgBR6ivr5
GafWt4b4EE5N5Cm1LzsoPzujAtdImv0aGY5aMvvplAbyzokTXFGzmWx0kYLAMdfsAtV7SKINtv70
oQFPa9pEx7PEGb3n0jSalWs40T7pfHHSKOACwDyJ3jMzBxE99s+y/qKYYbxy3wkXScSBcBsTa+8q
FLFbeeW+QLzp0/LG7JfXGQuvgO6G0/IY8S9H52eJUucN7wXgl8p0nrypKZTzj+e3CGx1QKiifmg8
jFX4QiNqTDVxiKoBBS+TB0jUkmsDRn5aTfsIfB+WjoEAINnIzU/KVd/b3bnI5KddV+9OP/qXFqoK
K5Xjzu1NQ1mVPrQdc29nNPEbjajxc6e7OIDq/3Yic57Ztzit5f6PxTJoUVUhvNXDd0zYsdTdgfMs
n/tRDTqg6WQWFj4quUJH/B/GeujkCsUwOMNN7tQjb5ogW+lm2KKGXm7nx7dS6XEPEcn8ebTBOhsA
Cr20Q5Y/I8aXHJq6SmY0SzYg3sBrYd9ooLJI4htYN3saupBxWfUq0PflQ9O3OxOR2oq39hppR/lk
9GgQAZ+1JXjGyCTztAUiEMkmgEnkE9nGCjfrXI/BimzcSeVTjJJE2+zSM3l4TaDBbN1/0oiaenrr
402Y3BdF0Lk9WXW9UoCJdUCYtvnRBtHJ0QKx2NEDof8uAncZmf5wuXerUSULng3G3JyWAEqSLat6
8OcqRwq1q5F+BDvGcI3NZLzGNiQIk6HWq4fN72Q09+JWAKABP5U6w9W102JmBh6iWU61FYAr7i2J
auCycZGkGmIwYE4N9XjhyFMS4cSejuAxwXddAd4/TeO3KmZJ4IbrrsmWRTn4e3KOedOcqOdE2c4G
7GdHoyh1OogzKsNHKWj+YRgGQOCNwVDsX1uzDOXQPxsEpiNjqqIBZ24W9v3NMRBR9kohdyCVs06x
X5eLykzZax/YVw8owRXEHxDANpgbHGqVhIdyaqgXu+B7dUxk0e4+ZKTmPh6QgtiX0Fn/e50fjnom
pYsUXHRGcl+cUlP+qnMg+WkUTibqcVB+nLyol4sSAMjFfbYwcjYjHyWsYhO72WdINvyZC7Ds6nA4
NtESwqNASmRJ+YQMTrooK7/eAB6evmRK4xYi7Qr/cDt58ZISoQsBcV2a7bOOb9VYFnOarVQ6HABb
y2Y0TMdWnwGMO9Oo54b9FJfI8VqWmEMLqVsPkAPfsalBYYK9q7swN5DyQdeH7nhsxgy3hg74qhiH
hChO1kNjHwOQdu8fTTWyr2E4gKhh9pihHk1r1LvtWuvjMUfmMor+XfD3mOElvfSMfjyWbKyurvxk
ykT4Oi+raz1ZYkQagdjN7yayA+AM4DPwnWBPrK5kKni6yXVsHWlE9qHACwn0Qgcy0e5M+edKqheE
/7u1bWQ5fj3cesZhddjzVGdiztryw+qTcEf+tNIP9T8DcIC7wQuwQFQggmOhzbbIkWCcKnxrG91G
qyG0PxCORbw306CxM0DybIrMX1hg5UM6p3EWlgdYi8tqcwEqW/k0pHoAVIv1T63WiIODF+epr6wG
sL+ao7gIpIO5jLMbkGH5wgt9eYs7lDS4Qz3cQlSyLPJKi6cQ1yqAt/EVQ23fW2jZ9RTtk1BIEeFb
kM2tPGrf/D42drWLJwqZEwHd6zENK5ANsuzFKKIV+LyCt8Fz5MbuKntJmzl19MPz7fESGY68KjG+
fm0KUbbcAHEDecWOtYn6vn6uDOSdHh/F6od6gZNW8/ujgHtJvTlafn0UWl0oGxFLH+WwMz9D9Q5Y
GxA/rjocDlSAF1ANSJgPfdmm+lm5tf8j7et47qJc/ZKAtHVXt1yuStOzv6Fk9Jqpxvsh0+K70aX8
ufZL5LR1kG6HIhFPg4kqIPLwQCyQAA/+4dYqBD9K1B0ioLKOrGcZ0pM8+rSdn+QZ4YQyF35RzQ2o
yk0JtPjmIbeyLFEGCIwmIjRkq8qZ6vFaJ8vDgeb6KdKD5GqEb83dQYnhzx1qFJUpznojX6bQF54D
dScP1CAfBNYDo1rSSAeZxh2iAoQk94YWt4apS1N5K/TaslYoEQK7Xdgl2yqJxRseNgezLYYnVM12
V0iTLUGBLK+2lSIS5YBBMm99cC9aXXRDEF6ccdnYuMoFM31hF868bCGFQM5jp4az3X6PU5Qqg7Kx
LsW1nhrfCKIr79ja9J3h6LPxywQY+C9mVvmOHMjObJajoAKxKLLR8sCqoiU1d79pN2RS5Fqx6qfE
XwMybPwKilh+dVog7c2gjzbIofMrTVSan5LK5gcyAa0BVRXv9bEmGjPks8yuOJuSn+0ojk4RakFv
ER6gazHm1cL1m+bGJxLS+EhTOB+qWwhCOgRjxxo4RLgnHsBrbuJdaZKWIHqCUMLYsxke42fwhCbr
kIf9Fu/5+OpGEnIBEoSNQ/YBCgz1mbMymNtIFJ1MAPL2o2Rs2aDY6zUqoiNKloxPM2xAC1uay6kI
4hBCK/kQjWl8cLF1vyIjjVFyCZLTRH3HC6KEKtTkQ02GYOsmdxADTXMWza1B5j8Qz1/EYzy++3kE
tejGyvZIqqTQhIPHkI/JG4rf+rPspXtTDeAbhoP0k+PaLgoiAcYrR0Szospwbk5k5xfcNtY0SQvS
fmLlQMhzHgy5nrkRklxqYO+1RgWcnQXdtkVx25s212QWmTug9A5nXLdrzffEw9XGqb0b0rMR2NtQ
MlzqyHz3ohQEqSimPjXQl3v6z13bcOy2SMf4065Thc0KtMDBXJYo7Oajw/dekPE9DR825P0KFDMe
yCLAXwl+0N9u9zHYcfFoqKphg/jYCqElfnEm/C4OpObMbnNrR3DeogJVaIEs75JmSwYqoQFFdjOa
lUAlAZLM14T1JdPv3QjwS7tBedjcKQ2q6hqKk4C64AyLr190YpanXlHd4snYfnWBqQcCxtf3YSTx
HeA9wurS1/brY1FfO92xaQAXXnJWvyqJNBnik+5Nu0AZxSH/LKcRmVq32o6iYmca1SL3Fg//EtjJ
PcORDkicfiVH1z5NlQSnKEHjDyAZisBJRnYb0KYT9aixxspD2BmrkqJCYXAwmM48ANHkxh2rcish
67VI2nh406MaZrbp8mOGY+xLHuVgOA4HvBDElxtQOsjTtoFO5iCc99YB++ZZOtsDXZ2iNkp+NSgo
Tw9kA4Vzj1/k7+ksfqUF5NH7JrJk0BPY4X6mWabujRMAL20XosbDr/+ygVcVAutAg2/JNgirxhv7
j0URgOYArM+rqEsP1LQG2A+icc+CZABZvGOhBTMjPg5NF78dRbEBzx3C+ZUv544LKvaWM+CpuR+Y
i1Eh9x1pll44mFAu1MO7X6d+cq608WUpBg7sEwqQ53+5Do1eGyHipWSnBXYNOF08ZmB1nbYti6TH
fahjc6PzgyOXfXAEBHWBGn0g0yeTUQEMOaMJ4GDsxehU+PsZJYyyRCDdFmck7MMjOHrwlTTunuT+
2JGGbYdHQYKkLPCn//6ohx/wOtm+yiFnDhyeE35qR1svPpuklMzyR80C6yX8d4RqfeATElTK4ntn
NEMbzKk7uChRXf1tzSavNAznoHR6EkgNHAR4078Js3oaWZpegr5X3zzuzFuQStx6XSYvXfBSNjZ0
qXgiAePGM7NpUKwY22CYCMwMgqJmhqrB3PTxvkV1OZgNNdKAfedb4E8RiylUc7nbkOEAmSL3kKZD
0K5YGuCAGEc8wmkfcuyaIF6UhZ5yNPwzBsBlVU5fD2pG+v5Ql9OXKAOK7z4VluKHDsBwRqagb8N9
4yH6VUVbwwXEnupWPNnoWRH10ZaGNGGHJbi3f9uiOOgAKFWO96GU/wHRaeOctP9UEwOU21TN9V/L
vZTa5do4i/YfKsC+O00WrKBq7IQhYQzC4hl4mPo3T2fLFuiPFyDq+VFw0IyTHeHocGH3kF6phD28
FTpdNrxMANWB7EY6Rs2ZmshtIYE4SR/9NqkpduDHiJP+tpNJTvYQdqZRTRwi0wpoehktwPBg7VUx
WnsH+hALNfoQiTAqa99MDeSbErlKKl8vHQ/gFi5AsxkDkLcFfegnjYwsmkRjQc8TtfgkZEM2W17A
xcFWnNvNPJhWdUHUbgFRgMqedLx5G4XdPonj4VsnEKLs4/odhEbphvMigbg9q96hOXNRKguf+kjL
UxGizovsOg09HGHHbt/l+r489v1gY3EjW/r9CPIb6av3vGkLYOQHebDqQB6oR83dBbRI+NfKamVo
FFbLcAw3FfhWwJLTopikCN0fVl4iWmiN71CMwn9KLYsDtDjSUxmlAuzFjfq01RN5sjLO5x2wSRcz
gYZRw0W+avIoefW6EuB/7JVY6gfwhAPqCfDTBi7DjZx+GiBiyARPx26GnxbZKXv3oFaxHLruOeXF
JpFJfGNm+s2LInCY17a46aJiW2io2TOaJFtl5KjNb9y7R9f3Xx40+dvjsUdSi3KRae/VMqWx0Ah/
vJvS+sm82rkYedpc+hLEHWRHrBsVNA4LtlGXJe/VM1nt3Bm3Vd0bizRL/1icMcj+lp5KrmXebyE7
4v36j05p1T5ZxrBhizzHLyq0rXzt2CgKoy8xfU+pN7hhvk5iHCEeE/RVphWPCVQwvVdANF8dcHF7
bsR/eY5+7wYffAUCV0kpuYOLrR53fReKdcFwTyzq3JsJPPF+eFhU9R3/ZVfq3fZK4xtQUhzfDCzy
p0XjtIhbg/00cuXNYlbKH//7JwXTT6JFdhYG6wAkJFAOi1wfSKmo3ge4zO2pF5kt6pkeYzIqsw9X
tq6e/7L/tZaGRlvVe6HR3Ld6jCsclXFBRco+qCvn5E1N5nMcRapsbQDHsf/LjrgCUq4SSV1yeyxQ
QZaCLLAoZ6XVmwseOjhSTNcqJVwfBEJ0k6Lrk5/Y5gKiu1/zaWjk2wgCWT04jBfQ7fVXBFsY3aQ6
ZEAyEK6BTJ0RbZqYgTF2Qj785T+MKARLbGtYRhkeZ57bPIGyST15gDsuheDFkmzU5Hy4lqIKDzQa
U1Eep0XkTyb8VU+OF15wV97wAagvqsesMLKZGy/v57/WlR5ukHZTvVYM6iYIDeWbjCF+aBSDfUEA
yr7UOfi/oW4IfP3DFhRinU1CemSjRiR4iyq738a5jdg32abtyk5/bZc2jZznDEUglKo2AigF3QsO
kbQI94lzJDveXshmg/rnq2xxbOun0ajZMjSAt9N1Ic9ZNagl6oEQEUPifoHqDvVS2yDgsprUfxtc
XDIsC6IMg05PLRP9Pz5i1WXtWCjqNjY1gLdiZiXDejAz84P7qGPDC/Yz8KCbh9K+D5Dql8tsiMs9
yiygLeN4Ns5pkfvpheGO4VkLmCp0wWrLNzaAN5rg+HN+kEOmnU9lTfBVCI9tEtX624l4GlpiCUc1
gQjXIbDWxzwr+hXyQv45Htx6aXaVeOK9KlFxAZ4I363lXCvpf2OdM8xahP4mdgIT6hS3HmRSV2RQ
5oBbyBto8eTNLDM172SqN2Qb3ao+FDL5pBEtwpn1YwzL7kCmvgGXfByGa5XExTZiql1wr65fwcI9
LkBzY2xoOEjjUwaDPCP0Ll7VL9ST1q8DUs7ar3owGnUvf0Af8gkaQeM7UoJF0QYn3W9kokmyS8sD
ToK6iSGCdaHDVxrZafatSotzWQTgYssyY4doLAfnJ4YP22NIs+TH/H7n5bmhtnEKDgHmy/KE/3j5
XEGbcElDSGyXJzGI8kRDe9DQ/wisQwQYqj/LMuYsK5568/sYf/sQEXv7Q6Ut4t7jGE5c0SHUinpx
LFBRRw4Pe2eoSSi58uZia0SZ6RqzQvr/2D1je7p55SXEzB3pP2fgbrzwAXQU04VMI9+3MYSqlrwO
7VdnAjfHbvjHIquw8OSOdLw3Qx/Ro2r44H02gEwo7LYlL51v/2mvXdZtgzpxH/YWynDLkJ7LyO5F
KKVCfsV2kmqHrMoTvWLIRD3WNNWu4+PfdvD7g7nS75+UZVZI42TB3rfs9Cka7X06Ybh5ZOb7ykZx
KQ2hFRivQuECHOs15WuduaCsqXJ2kBPCu+pyCPNwDrYj7IE07X0PLcwcSFBRgYLUKV7d4JkugKD9
GHeoiI0XdO8LfD+b68IHSxoSpZNXhpKzmdLmRzNK+VxF+jsXZvYDetxvZifcZ4ZDzrotx2wzorYR
CaLmu4rT/P/vAAb7t0rk0QalpCEOoAYCGKtIA/AMsQ/+mtdIVBWG+9OJ9SVUpvUKLs9i2YbNcABt
jY3rFVxts+Svbae2TgeCf4Hy00Vcyv4YTU1fiK/ma4iwRJZ1zQL5g2SYkZG8ybETkNmhHQRVsdNM
2To/695JUOvdR7G5rpGEuY4aWoNZPiAMKL3cPeINDkZMe/xu98gR4UzPDr3TsgP1AA7D05a6+E6L
XRbgGDe5kImav4a0lnxRGrAij8d2Ko7NP3ZvRb+JuPeGovY62ANQm39HxeV59Av3Zg5RfUvCOTSo
3RtZuLAh7gaq2i0NQbUBeCjK2ecNDug3KAvVtyhegLU0BJdgy9UWumBypitdnnxXmXt7BDX8NCIT
N9KvHmjfTDBL2QsH1EVnYXUNcqPGig3QtCITNUBzgcUQwXAQhcSKD3N7ogixAD3fa/ujQphsR4OH
mU1zZKMGh+u5NwTdUyzBQS2i8qNPoHEwcsvcBK4O3xr3Kff74iMVdrlOY16vy2kIUVFeQ1SwNKJx
U3gsXY0sKT6Eg5QFoGFzjijR3A/L8amELvxWxqk3o+G9cVECZWQobXUnl3zI1TmKkhVN8mIqYeSS
Je48dbzPwUr8Y934UIkxhD0vqWyGjPeual/we0VRweSH7JB/pB6KHPzjJDR0X0YTTusBuu110AtJ
8HskNa1q9NAril2icgh5oqwDuPfJNPUebm1e5uq+TLRAyZdGrxYPx46mSbzrsYamkaoHaUbkvJMd
dCd4hXj1GxB6/RKpjwwiVUjEzCpcG0EDMm+MIjjfTbgYTYx6IoHibVVdBCiroLQEyaewkw5qqGLg
3RGRhWYOSKIKsPpN/bslUuZpzKWLr4WZgDIjGv16WaKMc06JamZ1A+Cknv4y3pPdlPfWFpIGlQFV
+0demyZoC5qgLe4Jb89MEb+U3SvugePC4wgU+mXZvibI01A0NDIDsFnbXb+ioUzVZnQQmTBRj3so
e2bdo6GZ0yAC4cvizAxdXHMZ/SB/cB59bRsHCBs6UDx1B9V9Q9X8bACO5YACJnnAkUMeChA4z6YY
G4py/52gWWrIRn4PW27w5dB0KJzv2am1gvG51XihCeQAtgqXt+feLlKwSTjmcrrLPSOsnO9irviM
ZlnaqPOovON96bQ+cJ6sgukbWQTOaX3c6WPviWIlWgM6uo5+mcKs19Zu5IVr/2fTOP6bj8zpEkz5
7WacslNqdJe4ohcvJtAwx3sOa7LLxEQYoPCDneOm4xt7Y9FgXYMYlJpm0lzNDr9Db5Dp1q8dsBV0
AbIof4/Tpss3KIKdlAvjTxNUulrV+j2R4FFq0zDfAlqin5l0n0Xri0+GQ+OMNay8CNNqDg5DqssA
xfvnYH+tBBUbwgDguZKFPKRtWG76oPvq6annGvqNcY3Kn4kkG0f7fBM57SVrfIX0DkzUPIbF7wmy
RdhjkQM5P384d4FnQyTQjqHIq0ZvVuWAOiLXAXVtvxueuz7lZ0+EO9ceQa/mAmUeIjH7ZHh2/xwa
KAcJnCo/1DIdngfTGhYoc1drcAaDUN3MUfs1vZCqtDvlwHIc7r/M1OhPOvS7A3Dy+N1OswOqM5a4
waoZRYrBrgeOBUSwizloyMLlX+HjOlA5qB9T0IK2rg8OSqgMg0h6b3XA8/X2cFNdXJ2NwEhnsgr7
N4M35hJSmOWGhqPR4J+TjDfQgwU7VJZsk84Tc9CatZ8ZKKpBTM1/BTx89kXhvoYuA7KzcJuTJaJk
FwHDvy4C5AZ5Dwl6joqhz16BF96R9a0HzmBmcgsJVxBSb5opQonHf7rwpyEFLGl26LW1kciZvjyG
2hH6ClW4ZFZKxOWc8omg3WUBtr66S9NlAtVPPCu/JgkZDo481MA6HDXolDCcGj1u7RH1dwQF/79W
P7am1eR7t8ltUn1Dsb346Q74LMg+N89NlQSrAnIGO+Ha8myPqTsfQbL+vTc4aI21d/cFJL/aJ/h9
IMAjbkJ267xqgdCeRrrPGcC2KMHjpoUHgwF8GjjH+0U6BGruA8nbIcqQojVGO4IScJuCoaBD1BNs
PUeyUdNnWylT88CMzp53XIlPH5WKosYfivsZSOACnKqLxBXfBmTJCjMQn1kcgjwiccGAOxrD8T9X
Ji6IP93MNVH8mM1aFEm/5SAMWIsQxYV4KLkfBxu6Mh9Q3+MrBtErfLcFElRBNSN7bCCLD7R3sg2K
PPw2Oin+A2eLhEElzqxK9dzaczsMA3Bxp8FzWY7bJBm7S1T3wbOZp/ksM4L6QJN1iCSI1QbuhoYG
IukraQX4A9tmcQNN3wyXBb5m+AcvVGeLbyMbvBWCsTZK8DAEkam7zNQIMZ9p2PQyWPRK+Ou7cxsI
lE1Z29ZKs0UIuNBRNJASA/E362eIkWDsA2onGtGtwCZqa3g7/WFSHMTT1/9uNnsFMZiPpsuiVeaY
kNXGReI5yJJvhQOcZ2geueOlp8j9twkhFrgwKrB/0YTIUKRU2si9IJ919BMoGQG8j8ovyywWNKQJ
vJ6h9TXNFqxl80ZnPwA/tGe2soKrJ+Lw2vUDYEQoVlwO4DpI5mMHuFCSJXxzH1uZhO4Ws4/kbYKY
/1Kj9Jw2oCaw0wOvQJLuoXSkC9uzBzQsX4OE7lK7VrkDKCI4EWfyvWdWEMIbSx9sI5gAe9+4lZa+
aGTpa9QgpcMecMDqq8vazlv4zAR/9TQTcjsx5tS9+7MObFax9nrPBeraL1au6Py5HAEA0tAleA6A
m9por4Ye2IRoazWoIjMLZOQ69oHP0RIf3arPNFmH1i/XnUJrAUBFtmkmZ993NdR/wBe6qVEFg+QZ
jGAT7xzcdDU7IPR3d4QWcGosckvh8tuCzaGK0rNt63CZQBZsxqzKwbXA16A+rYunEhHJQz01hSwT
iL1OXWdgz1VoAcOBG3Cieu+cBWGFAAGURDyLO3uyURMgTr3PRbyzqsA7F6hgzuPwrYbeNhBj+Y+Y
TyIPUD2/8NyO9w53+mXZR+37bw8JtcVZMXmYSKbusXs/5YT/8KA9mOTFBUKd4DrLS8hQ+xDfisrh
o47FvlJt/gIAXr972BMz/sOetqa/gNja8PFf7Kj4PZiWjM8oj2n2mSuhxGmU6Y2aEQU4dupChWky
+biRoTgfams+qsZuTuFZKKlge8N7Q1kz/0cZwSVStvFh4Y05KxKfvSRdCmBBzsPLELvDStYDBFMr
3Of7pKjBvzSKY87zdmVBo+yS2lMSHaLnkEpK3kfD6QBywBnQDqCdkpZIroO795113bgpG3NcNiD+
RLUkUmIJiqaRcUETZOUI4nEBvUKM8KdxjiBRYsMC1HXWQoyJPUdZvA3sIei3xyHsZr6taz1rhs47
dArJc0AfeWqNyU0HyBU5jIHmLE3aeoF7TLkzwS17pMbDQ6uZjgF4h8prZ/qAy/1vU8KMNTmQ6zit
DuCVFxoQblpkG8F9n/uZIsb//KZ2kmVky7TEa6MUe0BW/gnq2MbLnnN5EQw2zUJMA+Ab7d1EWWsX
d4MYCOqzAT3PldkAkgvevQK5z8mYiaBf9xrCV38YQ68cNi43xJ/GTETmtvcGFKOnWA02z/ocjsLb
gXTodF9MNtCKx4fGH9dxrkswx45mdbZc0RybrgAL5MOWIWse9Ks/TCxh6dHqoaKg1nkCtFQ6NY4T
fSKKFB8Bb6yfg8YzFx4ISZFr5QueWCXUfmQMBeEGwOAmvuDHfzUgOEM1DmBcc5r48k3lznX4/7B1
XsttK8safiJUIQ3CLXMQKZFUsHSDksNCzhlPfz4M17a8ffbNFLpnQNkSCc50/yF+GIOwhBAVK0j0
dy8YoCCY29furZ8HcYk8W78BCXFvteXbAHowmpJTqdJmu6T2+DqeV8b0gS425qlyrUx1lPAXSNsn
D5WIKd90+GV+VQxkASEWFv+qEKWDkD7s1m7ahzIvxkOn1DfTUmgYWnb+CRPsEEbZRRZwACjT+IeT
eosLR9kVQom3YxPbt0l8ywYTodghMzf8acS1HOvu6tDhKhpxlYNuevUGefqRMn6UotnKu2/S+HDL
9SEOZnve28gbN89RZ4PLbnl/reQlyoN9C7wYaQsBoHQpkyFwOGujR5iryZiKHiX7EXKdmSDeWPbh
0Ug7P19Zlj1geDj+O5gmOJ2+cfb32bGcRiiLGZCsZda36GwguDE6OMXJK6Xv4W8BDqUxP1/Nswoy
FIhPTY3+goq0/mSJ+EFGfjLoT2kXPGDUFi3VNLDXbqKzb7EbRFEzDVfGNGutmOOLUpQrmFIQGma8
xBdU4iuEh1XEK9rqu8qcm+zzOqVyaF95Wjy9ZvCqT20Kn2GmJdDJY9vBVxqAkPsOPSroHlHsCqzc
ph3avEu4y8B5z0XO91HiXkz0TpciNeu9nEwc39wUKSZPclaUkYkOGNJscraqpvIajcodRQMWxjuM
oYsAE5tRmi+t+do6xbnGgPdHnQ75wvCr/mqPag3dGMPbIPzl48UG9h96Cw+2ojyLeeD7t1vzOaiW
Mtc3SnE267LQFloDpwrHznSVzwYVcmashmQFO8RZj2XV8B2sFM861mGbKVeiB+pcOEekY7IJVU/b
B1r7y2mF+oj45+X+5ypi7Stq5gg7sIveWfwp/yv6fV+Sq5y/wsjfyx7PpIfR0hzSZidDreOEFmtB
upAnDfymDaorLxI1EXf3gF7lk+fgt+IbnViDNp4WZYDKrcjY9y20LPERw5kvI2q3G8ubCnRvZ+5j
3/r7pEP2weq1/jXBZyW1VO3Donexbvkf7rt4cF+Sydjlcz5rgoCXT6tDE4fVi4Hfqeu7OcTsoljj
TclDy4jMdFGDe9umY9EN2yIHW+cOWY627DxvhT6sgE4d6fno9XGYB5O28VGGJsi91WCgXwfJ5IU9
WYf/p1tdkJCrLrXuv04aXHNzhir8TrWW3x05he8nvdhkQLYO96E2/nP13zmdjz7SGDPDbp5I21Y5
xPNwD5Px1Gc95RjF1BCkmQ9ffq1/ihIOgoySUkkR3OTJIw9YPbY/QNEBHeTB+EsbPCwUuuJ7EeWI
3QglvSRtUOzKNPf3cWkkT2rXaMsMMvUHx9Pt4FiYt+sqgILJDb/H6KEd5JD+vqpq4RyitPp3QoZo
i+wFbRz07bT6oZyqf4f895XMqRWK7BYPW0qT+LqBldABRTrJxHM4plXaFPm3Ck+MVZ1WxV6GQdXt
pmq0bpBSxaOWTr98/bsbKGdEIuo3xUmMXY2MDFrghDAY41VNVX4vwyQMnlvH0p6MMcteAvC8Mh34
VnrKeou3Xz/WYNb6dDtanLDkLMpYAGaA7rb5znMs8alotPzsArdTM+PgVU1e+6CgK3i0YzXdWrlQ
DqH8hXUQDIaL2+eLsjDwIkgD473Fw6UIx4+w9pGR+TPNAe3/paeeH+mNH0EnvD9Wk5arYVr9+SL/
SX+tVlwF0wXHja+uX34vB8O9mnZnHZRRoRnbOdNnNWJA5Cj6e2u5BjR7rDy0Uc1ew1I7yAWqlphL
TrDZKbJ75dGpfG0hJwZ6gKXS7oy8rg6jiyGHOg/4k7XJQibZv1UHeZUrjbILbH8ZRAOc0aQ+a+Po
70IIVdXinkO5ekep4a3uiuFRaXiyBc4UfBRVyfO5D9PTAH+eprT5LPOd62orwPv9wRrG+hVlw7XM
m4NTb+zESHb4nBSbUW2r0Ue5zXj2CvMHkv/s/1vKgSZVQDTFAJ73aP+IKiteUqfJTl2SeguZr7Xe
W6ahExwxDyi/tfZK3l3xLjzYJv2SgHPZN+QsUYMLu/BcwPjbTO1kLoIwdNaKZUZ7XYEI3ibFKokd
+30MjXhCVNzqVNDddOLlYD1WtHtv0ZxQS7reAjQA73VCByfTva/h1Ufdt+cgzkEEPHVO8yEVt1jz
0q3oDLH3ksJ5pKU7Lk3TzL8nkcUGQIyPSW73a+hJ0ZT+8Cu+sBMQm6fKSqrT2ITZqhnN5D2wumWn
ejVMkgCyUwBMZoftAWe4pKBr93sI/Qllt66IF07t+5vYGgXNfw9e0wRjTV5l81VgA1uVVzLXAPF+
MO0IrTuwKquhR2xziLPsaZoH6JXiHMMrlJGVjNlTGzko9IzZ3ikwrkjUUGwwaasvOCbXFz3HnN5r
cKqFIlJd5BCOnb6U62QoFxduqS+nWlB6ll3aIY3ss6vaxbWYdvIpKZ+NaMTGayAV1Log3G+MrES/
ULbB1AIp/XaD7IuJmK566R3D21eaGu/7US0BgWHtIq+aOTd1VXk0QZLvtflKrqtVtdtRqsYwotev
INCPiT4YbzGauIcoykLeToSmk0M4x8FoL8MmNgDT6tEV7CE2phOAej95cdNQPI+iFc9Fl+7r3B+e
ZEp4dAdi3bSOcrLPgBppnaFs5WyuNT5gd1BHdFJvteO8g5ytDnJQ0KBKFl+xV/IhzsuYpGvywPOC
fFhQyMDYGKzkPlDMbTwEUXNN/EBdUIEQy6ye8XHz23SYBTRSRUUtI6ieZApaU7cK+INvfQwPblbe
e0e66m+B/ZK5o54d5IGuqapkLzQLSst8orOdikZvrxUbOTvp41Ppp989Z4btRiI7yg2MDJV4hknM
exYRAi+Ss1qVGS/2HKbzYjkrF6vQHSg6pXtOqumZVQLwJ+f/1tkndpt+n/ySXVbbdvjGZv+IqYpe
g+wfiW72BxqrVarCCZNw5hZQuBK3w1aGBmSNheHoweMAOGJmMzSLSVj9qbPa4SSvkLvka9ap4rUM
fSseTib/OkQF4K+HMRU8HSMHBZXaG6KoyYLqZPVzNKw1vIn8I+3ifhVkLg40sAuCheUO400YyXgL
fMR9FT1NdzKMlAiF30EJsU5hiVynTeHDFPv2+X5XmXnr0qrw/Gx0hcN9km1iL93r1KQuli0GqhT2
A0cqZKL6aXwJ7eRijNP0KOcspXjt4sI6yzm/Vz4HvQjPck5P+gCVjKo8ycnJxkijrShcyNk4x0hB
w/7lKGfLzjIXxuRmRzmLuUnIAaCcDoWeji9Na+Ca6kQz6JF/EWBsJF/zqtrLWT5JUIkUE2uYeRY/
+GpVHtWhVDe2EPFFDkkTuyvNonim4gd6z01ZWsK90dylXCInBOi0baD67uIrl7Oj3fOhihZmTeN3
SbWC+r4z3F/lvk6ZFWBCa+06NriedBILpUENY9zoQWl8UqXRQKYjgD0khnXLUv+tMB1wmTlev0HC
Q8ZHmhDqRIp/YykCb+lGuoX7bW1N7afq6/2h6N6Kons39KOTdcU7zotXCivqlYMNpIy8gqM55/XY
hAE/QpRAdDx+S0ADWrYLNSjIoi1QI3DQuQLtwrGtt5jK76bBXmQzVK31Flp4LGVeA5ES26hXM3+S
aYsSH1aBnLNl2BoWlWGa5xuvTnAt/D3YNLvvYdPjymp2sVh95f5al5qAgZU8w62IF8lHrErqEeZw
5ALTyzCRorysmucp51SZJe24QmwjOxmDnp0yp7Sj7WvpmOkJUofPwbxs4YrPoAZf8Nw71wH/wgpQ
9X2pvMtQa7HGA0hfKPX8ykJxjzocjr1rZEq/MOfluP1upsxG8CVSh/v3uqUmTIYNrg0NSCo/xedk
/oKP+fNvYRo1aK6yW6i18RkAln3p7CR54qj9j9wVGFrcrbum1e97ikDTVrHG44iqlkPdCiKYvNtU
G7EsS1QFqyF23kb/hNug/1pb40oDnLUVce3sDEtrr4aBch++0eKHUgE/8wDp5jaFS1TW3aNRq8M5
z8HmgiOOfngpdQrP/KGMdrPsiqZ7HFI7OmJ+DAfEccNvHvXG+4qa2iwr+ttAKWGnso/YTWoy3Jw6
iHn78CKAjY+Q5wNak7a5li/kBWb3yMYaA165AqRgUIU/VJHay2FU+rPn8Hh30oy6qt2X72ocbOVK
uy1wdfLL9toEjrML+C7d6kGkPQOM/i7/cwZ7AFrL9msD+mwTzDw5vXW7J8qGSMTN//2S3aQf6eYn
ZD88O2AAnJo6R/QHCPOq6J97r25XSY8AQ9kq/duss81xrX8f+iTdwS+NN25q9+9OnJ4iC3oQdvTF
ydYhr8k8Xm/Q2DKTXJGZN2QeWYYSUYM2Nh9aPsz14PcfhUqLFMnf1w5Yyt4Dn7lu8rH7aIOEXmzv
vfSdm9ClA70s87CuD4KW80uJkCB1d0y9Zb4skpNqinGbZwX18nJWDr2LgQbKL9/Tze2fuRn/kEec
aNJW4a00i41OBfbrTa1Om7aNIvhEafCQzhsJDOKWHMzqlxwb3se2jH6IRDHerCpXtgqAmLU9h5MZ
bdgOuoBY8AW4KBwS/SCNfhZqZS5MVR8uHRIN+6ZN6u2U5u1zYfn/yBVK7B6QpmzYPqv1WodkcCwQ
IoV7PYUrHZ2CTxdnickojonp+ic5xGMW3K++cr3g3wlY8I9l0e8b/scyoZWX+/kzpMW1s31gCovC
jKwTHTvsaIsSsfVAracV/VnrVM9D0evPflNaO7mubcZmWgVqqy8tL+czHgL9p5KjngpLWQXCyY7F
HMnU16DYJWZVpntf+sddWChhfwjVfucb5tvfE6j0qCfheNuo4I2VlEDUMic9humUHmUI1NPC4e53
LK/kmljVxb8z8TwtZ+7DVJucuuY+ervASAkA0Tz0LmIs/y82XBHAgUoWJSpH6FlMe5X949q0dd9f
QkrVNpycpyWUZUVZdGFi7NUiQtZkM/IoPqVF/D5ZE1+Nil6cFI9B5r9CgPftRk0VTm7zEmvK3E0c
CSw1LYzdBMCgZRZ66WNRl3zV26pA6El06eKPpKD/d/CDCMmQKX38GjIb8JSlXb8yxfxKqJCCdcmc
GTHQT5vBHqybXfOrqMes/EULrKe+8Uvz+L0aldY++5rI4caJ/ggkwD/1uVOsM2RwX/u8/3TjVv81
2uGyUmvve5GYPn5opneJ+SrcTr5v7GM1i9BcD9LVhBfXewHKWf4A3Z4Afaruux76eFlRiUf+pSz2
pqmGO0VVqovpjJADJxj1OZrudCfDx0aD354Jr0B3JRoWNL2GJ3uWzpdXtJ1SDXNFxYbntwBLjcgY
H9mtlUycQ6MuMHZw4LD6m29DxAsRcra06zAeJnhZVbl0EiU6o5eA8KnQUXHVggzu1hAmc58wfrLm
q8y2D/SA4weZkoM2Nz4CwMiLr5y8msrxTRSDO6uXPOMuYWyyzADPPQ+qw17AjtmN9j2CYDLnA/bb
Z3UWLGTOh27xBJmyPsfoWbiWotM/m+8tHZ6MWZyeZSTXavMGqjUxDBB6lWzZeNoHn0PiEizNbJiH
uXWdzppCILhBSM2x0lj9PhRzS6kAbd0Ix6/RkKN8OM6DvMLkz9/FJnACXyT9GZci2IB6e4oTbZnb
/s8aouABknFwDSonQGnjUws040lmkiBLHxyEZHw2lRtdM92NrEvLyrMk7w0YIW2EN8YLmRuScJei
EI5JGbVpGgH5uJET99l5scZWBabRTP/z+8Y+BM0QvPVo3aYCedWC4/1xMAJlqfJYfh9zttLoKJhP
wrbTR6q5aPHw6H1HgBgTFSQJT1HnFzfDqy4yj4JDvB6TwgScE0LS1bHbnddPtdFAfuGbWL5u7OpL
JK29B9Roh13duLB82Ewt+Q3A8ptDKxQd6pNZOq4qkSHbMds64rGp7H2dF21mX0c5+FNDATxxjZ05
L7FRRrngyvfHisztL1Fo/LDqY03552fAxhjSbaFfC5SAtoNSevvBdnzU3UK69GBt380uOtrV2P2i
kHRW21r/ZqTFP14TfrTKEJ+7oeZ5oSBGqRWB+WxEYbRIoNb/8vHC7XhYcobT+P1MIcwBDw9tt8mS
HfB3m/Ibj/BkysKfRoTKAl5Bjmnk7Eb9o6Gn9s/QBQ4Dhvu10S19zf6S02he9ieEm/UVluvB+7wU
HvwxVWatd9MKbhSQ3KWX0B8TRhvc4Nvrj4rabYpSC7dt4pn7oDPSLabziPLHpfnNhIqFJW/wWStC
XeeO0PYtFtYvEZut3pj8Tx4oxYoKs3k0/Uq7clj/kPlAtBTNqcPQlNPXutorL6YiDsgB1p/RUClL
JTSnhzGvwktVqfmCVmP1aaJbxLvAtZ5sHpwPYdfxeZknbMM+RrpwVpgphsjc/f9dvVEGP2AnjNuv
yb929m1ppzujzV6/8hCbAyzH6AoMPH4fGonjnRG5cDEbDljHeg7a34NcIJfaEgb8n2UWHBW6/7/X
ZSG7KKNO0e020mvUON7ZxQQ6bKLsKlMUdDQkJlP6D45px0sfxiMSi2q1k9MpPNmt2mNvElflLwC8
8T6fDTKQ6cWDIsB+BOMCFFnmnBxKMbNBNQwo51RTDTUojxrsD51vvDT8Tx0ly3WmtOVe9/kVxAmY
iTlPjWnCssFLj76ad7emVF9kPhkwTirSrDwZdeI8GbXIkFThfQDoXV3oZjQ9KpbWnTsFRQ+/yKqX
3lT6pZP2MU1enZ27NyCymuUfnonkkediltbWWv7R7dC6jT5GGOm7xkNdsp6zLuJ7Ixx4xC/KEnU8
a1zfb9bUnWf60wtqAcYhzDN1hXtzdmiGslny4UyfnX+o83s3eW3Ver6wOY9iFBZlz0ocA7JMGmqm
c6jx/30ILEp2MqwK3VvmIBg5WJnNsY/CChhSPH1Env6kUiC+URxoj4rr0KEv9fFjdM2nwDeUm+HS
VqOrhDnO7NnZInX92CJ2Zgo3WqtdPRwSq8d6ZlCtxRhny65qhGuDjo2tvafYT0MWtd8nS/2pQcB+
V8QIkTTqireS58HShdrzbKCPs/LaQbuWYlJWCc+2J6U0w42IxXgOjamEAK8bDwbFwl1jJ/ShG4pP
0HcAjf8eEvSI/2coJu+tGSt/K9f+tUwaDvyd4wlSLQbYjVvNm16+bouHmonYzlEKiY04XJYdthpV
W+qAWs1dmJcFxyvTpDfuqvrZEni56C3bglZRtHMj180TMuwm670RrbeT98tJOYB2G/ZWCbZnXnq/
ab7dHAzaI6Paj5veU5ULdqd5vAi+cRBsT5NjN/dBhpBTdjoaV4e/8l+h7oe7lj7dW6IiAFM7cLJz
nGr28MSrLbgT6wrIUAM3Ees/e2WdGzYNyhn73ruOjxGuh69RUFsH8AL+mX2eutI9p/rGMROrM6f5
ZbftQUWq6T0Ng2U6YM7z188YsYL+Hz+j861/f4YojD9/hseGfVWpZS1/hhHVrfwZ6GMa77Vaw8MF
2HWKS7SkZoJorNnnshDOqZ0JokDqYbZ1QbKUoVJEPW89JaTKXynwMpzMhl6TNdqHWdVHy8zNfwIH
Y9c8Mb5jiG0sSsw8blhPhZvYjPC10XNO37WpbDwLrGdcAH25cw5wkVskZd+uylYHUDpDPP2w+jOs
R61dVchH78oZ4ilnZdjV+r/hX/eKvoMcrEefWY1JmWFguhv1CPUgpZX+G99d1GTs1Eq5S77mK7N7
BlC/inXfPsa5Gd0/30mu37o4bm+ZX/6dh7XW3ICKiXUxuS9AV2yqj62+hZFoXCwPdVcMRxDQmTAP
yAfv1xhFN87nyTcjSLpVPA362cTzAJnkxseJKKL1vR7R41hoaQlEax48IAZPeVC+4f5SHyhhIbeL
XZ2JpHe8EGYRb7MiCFfmTGGTQ2LDVGin66TBbGOTpa8ccxhRl2OBhsQHMAELYgg8qOXQ8hebbN/e
Kw1e25ZaA1BO6gK9nL5BZd5Wn9qhtU/yXmeymq1TAn8MkOtAbw0YFf5aNdbHCfiJCY+NTKKMaBj8
VyznaVgrG9nxyLPgaYhNe2tmg76u7EC5wkwvESgGcWIY+Ucc8xHqXG+RxHEeLNzZ2SWs7B/s7MKF
iR7km1lS8YaXZlz8DjaR5pcQOD3H2IuCclPklt5JTOj8VNthQnJOEvOlySTiJoDBf+esSqsunTfm
aI/0SInMoVwMECHfdXIdVmFL0fX1XoRWCgBiTH8YbF/8KB9ezb71Ngaa73tHTY3rmLp/r5hmgqNc
4RqWfu0S7USJZG1ZkFKlLoaNGP0yq4Jx9yWTgblvARHxKgUx8Dh2d/0UgxWid7Oh1pIDklaDG7CR
X0Ud6kcZteOgHtQCXIoUPpK5WBO/MCHV7ivqeUUxKJg1z7c7PrINwvNjZDDzaReC2lnksxL0F5VC
Ed2/E5JtISckA0Pe4Y5tuPjKySv39x3/a6LbdLqVnd04waLb7mt1g04gDksz1cgeUoSexhBo3rxX
QfPRd5Z6jX5n4dUK8lCujcZfUdX7UFOeZK6NDeV0Xy3jprN3jZJCL5KvoPWWsnFUvdwLCKKuUhqI
3vAfF5pt79QB9Wu0q0GCx4O4z8pfnD3P2q1ODX8C6c5BVzmFVxpP/j883e8PPK/kYa3rb3lj5bQc
LZXKQDjutL4r9ygqTmfTBh06WWPzqhY0a7WwH45+B/9Ew6u9RT9c6/yVSKJ24Yrc2Ou4fCD4lGqv
vdrxSYW4s5mmSXvNajSUQoAyezmrVQ1CJ5UenuSsn2O6WEfjZZixQzgNFfq4Q5mSnUVZtOdmHhSh
Z8e0UrYyqvWpPauehxA5lIZNZqkXgF9YHlSOhvb9fCmHYXjsFPra47z7rQIawffJ+7osADybQw8a
Z1WuZTHU4crXy3HFZxF0OvIzSOj3TfPSRdXOQnD8Ywx6d4XU1kS929afW+GD0CMPt65cqZo7cawy
i1vv9i9JmooPT6VFDw9JfwhzA/kpZfgp8wpyYEsqe5TKYkV9iqph0ejTMzSX9tmG5nDT2/c48EWz
HMuSh7ZSnlvPap4prYilnmf9Ti6dnETbKpFVrtiBJYt8dIZTo/gor/Hc3uOCGr1pwG6UGagQxtnf
eVre4wdcOL6rjKsUko69Ij/Kq6/QisI3yKvfajYzFK0d/SIHr4ec7qqCw9zvXJBYH17bJ8e8ePZS
nFWayh23Yi761mGxarqkfU3AixzrKg1WGNL079kYlwuPbcmqC4t+Wc4qWnnGnrC0jGQjwyAL+ye3
hK41T9qjnd10oUHHs8NoVxd2vEWZFV1LRFQuhTodEpxqTzKSQ5mXtx6g+zF0VKCC86quUX56vg4W
aY5k3vT7moMydDoxUEExsNUsvw/o020cHmroU8+EBEeOOJwHp9Jp34Jy8NZgTES1NudmfDzgGTQU
0V5VkGLbQOJOh4sBazdfplU9UifLnONU6CFv/i5Nj7gLVEDe6+AEljlHUoF3Q9oM90sZy8Hv+YLE
/UfZfOWmSk+7FaQusP6Bsa3to+Up7UpvzB69S1t7a5t40Yuqey8MUe2mUlfWMtRH9vJWD1umW/ue
E74buHuUE2/azrT5TIkU/t6cV1UEe2uz1w6J79XfVIQ55nRtcSyYweAopxDGlZYuKmQ7TunoRTtZ
yR4pzVuRDW2p7PsZC2VfEHXimdXmb3Zihke0tuulDEM04zeB70ZbGfoI6iyyOJgeZBiPxnrqvWw/
KCgtjUGEbPNQVgt91uAIOyR5aQglhway0ru3tfVc+RYZfXkIW79dOYMiHkwoo1vcbayNStmD3QBw
/SkcnXM+ZP9eOf1B9aL0npZzYYmNaDUb19aq/+lQCZhe545c0lWOvVBCSgRYc3xXi1J5vOdyq6yX
9gCEtKoU71EO4zxttS9Fb0ARmNMy06qq2LqlO2IPFeGqF7ElWWSBskcZ34PuXtl7pMbZHlgNXc4I
/6cHY8ieBKool1Sr4kvb+eM5xptBRjIvh+kB6oN/QR+rXjsdNii4FidHO+q1HAe0IDn+EctLmfRj
j3d4JG4yhZkAlQqaa8lRzgLDSkvvRwHw/OSnE4V4PTGG1dTr4aroMIa7x3JK1aOfblUPCwhjCIOP
OY9z1XMXoivGn+1rp3jWz1zvxIJ9j39lW1DurAAca5ALcbCShrMe7IZ+Zjz0PWjb1gyfZGSX3bCM
PdXcyVC3knxHA82GRsMNFCsqygaczmdEl6oa7dZAg+1basMvcN30llUdqEqO45Sk0RoK0S1FOAJB
ViGXtViWFFpwG3tHPKKDBCJp1hoCBYKcJbLnW3lXNQ4nFxOXq1qhazg4bDQzPNdt/Qan2Lg5UFyX
QV5B+J/DwMWwwjUScyFD4ObGTc1CdgpWcpV3aUn/I1LH8amd3PhGDVW0hXON4JXc7CKkadjYzlqG
veF1F2T5Fnqt1WC37fyBhmy0jxUMtidENS6UmAB9sh/6joAYXBqr/ZU0zT9unQ0vKPU4a7e0vOOI
isaDa/GoCrJYfXWd5F1PrO7X1Lmr2jONT8pr7dLP1vnMfWIroT7FSIYuZMUg9AKOdCkG0rC51Keg
gAsrSwbJXB1pXCU5f93xNSHv0LB6hOcfcPASkVCuKAsth0ZTXst+hnzQB1rIMPHB7QyYCfIVHPpv
HOvAkUaKvZWziAloC7BP44Oc1bQMAG3cX+tKMioXKV5ZqtZaP6vGixZicurnxKWp7iQD5GM3qIHY
0+B1M3P8rGF6Kj5KNULtxFl3u50rdPVHXBW/jM5Rv+F/ES9rq0+ec9oxK6e24yfRec4GRajpoQ5q
5ANnJgYwtunBzWp3QyUqflJ19kqBXsXPIZ3MpXyp+TWLwZx+aIG6s0cTy6+Y7lPIVhErI62iwuvk
E7hxb4QS0NAwA6k3PrhQLSEKfehzIIdSTv6xRGYbzFYaWxl3f6yRl/IFtQJbxLI2KLT3xzYX0UZU
Q7MEdj49dpo2PsbzlQK3jy2eyNcy9zWRhPCAm66kezQv/pqwwuKK92d/+Csf4sLDLyJ68GrzkJuI
gweVaL41b1biad9szfGPE/jEZeVVFJHDErjB5FUovqje68CTQC4z/DI8qHB6qIRy1xSFgooXivA6
yvwvdFNW8vYypg7nU51fN7WhrpBJH9eZyG2ceQfrYkLv2uWJ0+3iiLOVpmdYjQNW/cnDLeY5FHqc
QtzatS4Bf7X7yk7zzctoRb9X9mNDDXpeCWY0WCQ51DSjR0lQDtrvKxm2g5kcwz79d/YrV0QZD2AZ
R0ZHqYsyCibJ4gjuGa0Cn6ffUca5lv57papDuERKol595e5LHJtb5KVKF36hoei40pVAOSqzbmU5
K1g2ZmdXFHH+EyvZIvIFMn1z5iuNYA67dwOYPE2sehUJpE1cdM6+VTR9AhVJTazY0ycjqT9l2jbz
mtZXnuIz34XsBee6EF97EFtASSCtAyOduw0RlEfQlgPijVX0LS1NdemNRJgrbnl0It7qIvGgtte4
9lQML5Nu2/mRubzPla34ZgVKjMcJs4Zrtg9w10HB9FO6RADavb8Qv7gQr5R2OJQoXfut/c772twa
WhJs5Z72v9KxWgfYMkTRS2a1YYBofGyFBw9m2ETLjiOZxWHzyFcy6pe/c6D9lJOcNQrvxbQNsZOR
zGvyWIY+eoD+ajQsZdKNtWjVYzCJAFaZn4rBpnandYeaTdvJiyPIX3JCxvJqmvjq56iSb8oop2Ak
kz61y5UTB/AbNk4RmasSS++jMX+BO5kw3Z2M5ZDPM/JKTWoUVpQELZSxrzgNF6nl7nLjQ9fU9uCx
Mzy6EYB4ex7k1V+5P8LcN3eKNWz/1zKZSyfvx6DhT223HuL4wFlRAKq7Z8T79KfIH7fDHMkB+PlG
z+aK8JyKgLgiO0KrVoaOA1QLEX93DeK6e7a87rPJA3U7us0T8FrlErW6d0kn19hqJvrUMpQTfWtS
/LOMblOL0ruvA9XCPiVBlj1LIK6k9iUPa/f+QoNi6A/zyyImyuvABI1h/vv6QoPRuuvzzl1ovVNf
yzJvrr1Ne5ctJXzsKZqSJQSTqqmucsGkJckSdGv7pPi9T1PDnV5HgGrLDADdq8z9ddX/nv17HYfe
qxEXe10bsWmJNDF7SO4kORFx7hh6XhkfHD+0XtRB/JFPkUnhGKZdGne0T/ZUfk5Ok+xkxGnLPskr
zvfodaRdscvC8OOvvFyB6HW3jQO6BWowDWc50FQczxBn2SlQzJEpR0Uj+L4k0uFpNYBu7jNy8de9
juOniyJ3MG5q3X9fT87CqZ+dZDd/pUOAwFtVa/4JLNjjAkzlQaOH/IYB8kOmt/mVzmt0SxN1l/pN
/9bGZXRU4rFdGvMqCPfN2oOCt5WzaVGDeNVi50wPzXul9SxfK8BN+ixAJy3K/+PsvJbkxoE1/USM
oAPNbXlf7Y1uGNJIQ+89n/58RGlUE72zG7t7gyASALvVqiKBzN/Y2fDepUoN4gbXD5xlzli2Woc4
8HAcaaxLp4X2RV7JpmhS6FBtVu9QMqBGSuHOuuieilmawEl34oOH9OC8ELCfdckMY4vS5uxeQqgp
eYuoKbuuwDQXbRxH3/IkQHciwY3ADc34KS7ZQSm52v9wfOW9FkP5UiK8sPOwKd50YzG9a7W2kxOy
hM0EG5Ti2pOtPpnQw1d5m/TIQT/Eo6+fID+HC6MNY4wQKx4V81XUqb+vZMwbpoE9S4+5N3psmWWu
THvUjvdmiFC2GVvQplXnbyeQoFQpG44ziMoDy0WQQV4Vk6+eXBzaklyzvxV5iJABDjAnK5vUp1yN
vsl4PnX1sgTGdtapyT6UA4BKOZBxbFwo6DRc9SaIryVMv9tAOm8oa7vlQdHH/XkM/TN774d+1OKr
5CHLJmwBLVeClFvklfGVR2q4SdJkllW3kqulYgMaV1iFOjAFrt7cyAHkqPOtGSoju/H+d8wUYo+G
l31FApGUs6+1Oyil4SuAAQPAOWwgW2lDBM0asY1CtV/J0dZAo8QVVFNlF9idchqtCljAPDkYUPOq
ELeRg9kQbVucFheS25f9IfjJrj7lw8mamX99NzRHr1qXgk2hWU7JlvdBnm6B09Zn9AjVVWMY47Jt
IV8PeKW/2FV7TVVYjZbnJKcWEbplLoL4W2kX/oKyeUgm2QeC6DiwHVKtea3SeI0sR4z3hq7Xm9aB
BlGkDdIjcOmqy+DH+S6tmvCQJjYevBmUsczOlLNsymD8fdUWRncMmnR9D32Z1mrV+6Dr6u5LXHaF
akQrUqN6+aMOnpo4SW+kxGZAaFR21RkyPnq8ElXNTk4SIy5HZVciyO+TJdz83s06ezm52B+Vputc
2QcGC/YfIQB2pNtkjKqAC08lX9pz6B4XdVFukgjBPDlQeGgvleH30h45LGhR9SNoq5U12cHnOI31
JqxC2FZJoj/nZfZdTmh1JICatIyeKlxtDhqoiLWP7O23HOG++Q49ByuI0FN16GDaYh8T7jVwHBs9
LarvS9k2TQ3FQfWjfesa3msHOc6cR6Oq8FfjqA0n1XGTx5hPwEIuCHGDuNEnMjNENS5y/Wtv9zpU
lKmPwwc7in/Vft2cY6h9r9QFDLiuU3TMkj59HdTcXKaGA6tsHo3byV+z0QPM6c9KR2IQA5J8rjmA
rC/bcxZZmxbN6YMlR27jdRV/BH0FG1Jt0cOL272ZuDE+UTSdp51zHY8tGfIHZPC7ISTrMRTJi6Hr
3b6xi3gpR5Hybx+ToFjJnib6+KWpE0Tu3iXx5c5x4ffp8dhDgTl0p/pGfvHnKzlg1wK48ThMmxsg
kawK8uLukpJtf9VE5V5TygTXqPGcrcFjd0FSzL1WpO9t8k0U8KYxrbYyKGfnbC4ugkKCg70Ox/YL
nzXye1ZUX6v5CqzDPZxlNewcZop5phyXM2Uz38BLq3PCnj6YM2AkBZslcAP/GEdO/o4hyGlScadS
akr4pYIAyhzubcc6qWmhwpigG3dNho0A5X5kbXlSI3o0PE6KYs0YNPGc6fyLKsV9lL0kM02UKfL4
NlhPs0M0guKoqvvNoy9SKMqu8RAFdbYFh57cuqWem2DBhuQ8aNUuTkYscmOr3Xe148JhnhfMjcG8
JUnycFtKgdCkXd7IdCV7TbRu3CRaF3MCp3GG8cMysk1jqOIlztr84uSJdMf5NvoApDlNo2CcqcZr
DyB7D9fCWmrzQ6DKqUN1Rvt71PCbbJ/3ztF3YVjz5YbSao1nMmXFo43u6EIS7moQl8tCj6f/HAjn
FcV/rFByzVyloaYDUMwKTNtNAWGiQCNo4BV/sMWQrXA4Hz/w8g6WmWNoJ4+X2luByL6cpkV5edAd
/d/T1CHQ8d+urDeLu2l+C4ROTUiDzE/TMWM7BKYwXPZ+TNlwjt0H5JWpGt62AgH1JX7vTlSF+3QW
ivmzPBWley7q3ih/OFhd7BI3++H7Pmr02F5j6gOXYaH4NfZCBUbflPNwsELV5wQKak+9W7veYloZ
i20e5XxaJq07qppX72zYRti3oGat1jpcFPxmZU/Ge6Bs2z4CRy9j9wHLh+5jsBW8xzvQEyv0pfz1
PRYpvnv2yV330CzchRxoUM9ckJmatvd5tjvEhwEZzvtvIwcTkObgTWxEPEo28oWNEu3kdPHyy7wJ
YntRdcYFf4Bk3wLqnpq2opJVAZqLkTpYu2odXW7BsgmjiwjrYR05Vrp0oK9r1LnM8BKQDdq7ivYs
e/9akmToWAjMc+elcv3tVrI/pMq1KfVpf7uTnmOcNdbU2Mk/vBYidg6ONimLexc5GYUXof93Yw6I
1/jfMeAGgsMDWT2i2/Feepn9qCeK/ciTWwXPZpe8WiZAdXPT2tO4EjFCUSJh07RMNLYPvg+V/taf
IrFXIwu2/Txb6cvxoW+/tyJDlKKmuufrhTjVvRKXJOPmy8lhl+Xznye7NoqD5cqtJ3GKUpXvdKS9
FW1kHeXobco8mMhB2Q9SwwYQgCDcbbEMzjlb1AYiV5zaIX4fBSD7+y1ut773heVV+3CqD/IHy7g9
/xR5NfZNtEtGhNaDRVd79hJskb5qwlbdtF7WPQdFWlySRlyCrgWZUmaUR4xiao841HU42QEXq62q
WMquhZL+Mwm3hQHs/1GGkqjXV76vXEpUQxc+2PsTUmz+CWmoAPTovc+HK1o5nA9WjU/WKbB7qj1y
6m2+HL/35cpcH98LGKhQurmlDN3uK/u3W9wC8FjKQ6Igl4WJUwSKV7w7ehGAnnTCp2m83Eq9ehUF
a8dV/U1ZTeyChrpdoNzLxhlpwkWTxDyd/qjfjrMY7k0l1yFF8WeQomV+gdSJoTg6L8tGKbODljjZ
oR+n383/Z8yrAy9mzzzVG4gzr71V9yej0fuTBYZOg0Swl717o82D9668GsOAvXGBieZ9vRzwA3+4
TZYDTVC/xV1acsRWYygUKGomQ0xZHmMMpBVoDAw3Ds2k/ehMj5LLJIRxys3iJBfIaYZqHSy9bMdf
eqsacKP15qgP8e+mqxQVEQ0NB8rbJYBnUI+a2NcRDkSL//30+z2Qp8vXZOjzQ56gUaL17bvQGuMI
3yheRqHXwkZVlLWdN+iEzqOTSVrdAHV61pFUXlZuAtdZq4aDDQHpIOZGXjX2mKApZmlpyvEipr1d
6/L6FpHr1NgdcBGfZ9zG5HI5dB+/3U1OtcvqcnvbVPNDr50+tV7Xn+vBNPbGUAWbEEWkb1X01xSq
wY8SUWxQQo04wp5WHhqFT2TLkeeH6/WfcFu1VWF5oElboz1rDrrj3WgXnzautujKkSPWrKl+rZ0e
SEFRfpLbaLGja9FjmadlWnu06sJ/cQz/7yrLQVWxrW6yB8vu2OG0oGqboFdeCjPxD3hjJdCX6CaQ
A2es2E/ZGyM9fLRbc5sZtoc2Bi5iFmddMYY7w0hU66rxTzhY44CsIJs3/VAhPmIsZfR2mTrZ2kMv
5BgMdXfBMhqPBzEMnyUFg+WE2ShwVt9+SUtlh5DS+IkgJISJtNO3chp791nbwX7D/OR76Nl/Rd5E
xjahdlkP7bcwo8y8iDLyFUlvYzHSj5BgxrmRwVszL7FEFu8G3TvLkJwh5/5rrbx1MQ7poVCobUOl
PFBJzp4HS3wIxau+j2nrLzXDEpfQwqVjsFoHqys0EeUo0K13tNbr517k4uDm7rTECVW7kkztzlky
a2jDI/wMJ0ypbfT3jg1/sHeBNvMc7kMx7GveTivZJZWMzp6aj9cMiMKTZwfPMo6HQbVBvA4cUBw9
o1WNdYpLmQUYhHkEze+uQkPzvufIlfml9sPT7XrVlCgBYncXX4HZALCYB0K33gCA7T66BEuYKKbC
HPIrLEI2ksAVwx/ImeHBa+bdSevq5KE1DH2R9WTnKJP/6PAQ/EzwbpnP2EbCf1YDopITY/uUCD9Y
V+SMPxR+VJBbHwmphoPu6tj86CCE9ZiHtRnq0wGjafV2NdjenP6k6eSV12l7M/gmZ/0r/GXW3JVT
4gYFjIWceF8i7z4ZmYk4VrP3uyw6Vp0XkgnqI9A6/3TlFWLKHshCr4QIHClmnS8oyWbUQsX1y0yv
lQs7duryRkak1aupTUqYfnwmwRXzpZ0PH5ppOhhHptiE9km1bLPwVzS1bE3nQdzIqL17GS/P2QFM
zjVKYJLzoAz1/8w3hfF7Pkaxr249+uTqEyOgRhNkSHfRKCCZHpT+rzDIvAsiMSAI1QSN53G0YSuM
evpwC8b+TzlF6SY8CuUUxI+Ygp/ANQGzIWXJqKsvBK/6o43ZMOJ/dmqdhlbVViGSHEvZbeF9u5uu
dZ5LL6wPffXRmn59bVJleGgDdXgQpRMvvQHw4j3W55gqtFMKCHie4itl7i1YqrArSRD6ExQeLWeh
dKQJt40LidcDiX8TRiKtEG2mnhSTiEaXam6gcTKZTYeg4qSgy+ambJzskvSovLW+lq6/DNxHE8si
XzNP1hx1k1VudpK67pyoxr2WeR+ydxd9N4145Jtp3+J3w5z/iJfGtBnDyD0kmdGfURYZ1l6FZp/s
onYwoNoya5bLy4BK4tqZh1v+zSMlf8TO5cz7alEHCiJaYzze7iFHqthD9w9l3oVZtN6Cz5x4k1da
UVq3q+nP1X30fvV/nte400SiUtam4zbk5OTVCGM94lkaPVe9m76k8BEAqg1o/bhF9tL4DpLvkOjX
ctTUC46Dvv+r0CakGAGwJZU1HrIxatWHTK3LM3pa1bTGsBYfDzU7N01UgDotNXGMUsEHZJy8P5e4
ayWUZ+SoOsdzV0eIJcqfvflj789fgHSaXgI3Ng6yl8DHfkgxBNhZkfSGZEam+AXqZWwme5XzYdiL
6w3M2gC8IldsXKUKx6BxWlEQowBxVYBBHvLe2iDwdJPHMRqSs5G+rSyhfCoAiTGe/Sa0KNpST2ev
k2f4+BUQK4IcHKhrg8zMfUusR/zu3qwUv4G5FF+IghKxLY63TFXrRLsIX+8Nf90CSVJ+rJE5wYY3
erGRAlX1BNr6yyiU/GIjFavkWtiMmCJMHHbyAnrzkJUl+xWBBtA47JLbOX6IdKT9tPxBGSL4Zj2e
QAvBq4GMY8VlULpczn3Lhnnno0K6bwf1TePZhjNR0W6LBuGQajLVR5fSHqebJvqJ2+EClTz9O/zq
eGWIOr6gn4JjYBLiPWuN/UdYtwen9sKfAI3/jlRUMFLXfCt1fX5UBd4lsJtNYXJwkL2EEuctPjZ4
J6sg79ZfBqwCnwAnD9/vc9lZZEfvBmNXdARjjDB4rkdSPXjzdEtt1MCBFmN/SDoNNsJMgUKGGhe9
xPhfRpGarvYo6+QrEKwfdZ2VD00/qC9hpa6C1jTeA1ftji2q9PP7wnin9JauK8TadnI091p0oU7O
MBlvSGz16yLvjK1p+8V7AzB5EZcZZgb9RC7LAPSThdFr6WOJ1NrKQ5C1xbthBc2hJK+8BA1ineGt
4IGr5PUKytdw8JQm+KgmSGxs+IrBUAC7DM0aQ6PiM8rqD50z7mNS5MO1zYOc3RBxqMagRyJEEqC3
I4pkqpu8btSLD/HodhXMscgL1Us+ooqCQaB6+a95ctTvzem/56GiC6aFNEg29am5GBFdX/E09LAi
wAC1UrTgKq8GJyp2SooG9NcBzU0v3XSW4cnuUGoMcvutq+x+L5drEbmhf4wmMOVZVxPieSHPMxSm
EQ/wZl/Fmyp2p+bNqfFaxEhm60RptjiE9bGfhT8bJXMfagcpeDYIxWcVuA+WZRp/uy2l2KBMIdmh
CWS6lfuSZFOL3FLQnIHdFIdJG/BtNSNnKVRsh3MNoESIv+teURLjOqaFsrQ0s/v0Y5w3Z7+pEYV/
YMnqN00rJwBbwfTgIh8QBX2EdLiJLndQFdEa/j07Ctk3m8wEYvzTHdP+nHbCxQENQgq6CABBUYB8
gFyW76gwZ/uIH0Vivw/5V6rpZ5tnF6nKnXXhzoT095Fg+JRX/k+p/hKOqbM1AzAh0kql5bO0rOMo
PsnRArNNmB/9a1GZw3VexPcmWYK9tHZjYAwPHAFajNBVpBbn7pSG40OO1/il7IxbaJhDMp52VB5r
H58vObdUMThyfYxh5ns48z3kXDnIZuF2D93J/HptVIBeoC/8XhoDWr+O068k9+HaBX7AVtarp5Zz
3Ww8OgxUqeMRv4LKUE/CLer1MGTIDnSGdrw37exkZ4CWLm8jsi+HtWDvul10m3sPl32KFXpCJiyv
8vjJwasEclASbfhbkUVzhf2OZ7V91DCpfNLCYnpQknghe3KB0prdPpnc7har2cFsg6Afl15ow0nA
DWcnnMlY6EmGcESdZe2tD/gKBdgB3T38oCnSBhxg3a752eO3ZdR58cMgh7/MqTFCMp+PGW2Rb2pH
RG+m771lpLJ/epg7i6p138k8N2u0G8TSx7hpM7nA1dTEcj8jURkLbyj7S5T63WMa2j9AvbmfwPt5
7Pl6fHQVhDKdgi1wULufVmx8QM4KqSYhvyyn9ojc4y71CfxD8JubFuI18g4kogYhXmxk5Y5tlMye
Dtyh9AvsV7VYezCcKr9GATwhOaAbY7m0Z59aD+jTsx4bj2pNydfOdAAUvMIOI6VRcOVc3Zv/i1jo
55iwijBb3CeH2djBvRii/p/2fksNj4DcIA8E/i5cT4WurbQMScOpi7urNje1IdqrGaYutGbQpEKJ
HLGQwYDd0tIoqnJzC3J4wI0nFqfOGEiIT7165jUavxmieBn9aLwiTxy9IbG5j1AYf1TnXj3Fy5I/
3bNokXNayphO/eYZKbmljDlaWe4yrH1gPmGRPt/QVsPhCl78Rd5QQR8P6AOuNnJ1bhT20VMwz7st
9/T0UNYorsil9ehpeLUirS78dD/MQK280ww242OQkjjAMmMRJqZ3QNOsq6q6fnVVrVtrnhkDGWVK
PD5QfimXmu0Pqypz+nOVwze+Xcnu3BgGlqdyCkztf4+ac1fGssrHFTXBDlmuFSAQtp2w8bJucTdA
TCDf+ZPqP8pmGgUAsLLU1oWr/I7ZuuClVY4qCR9ickALk2FZdqK/QJv9S6STf9SV2HlU5yaMtEVl
OsGDXQkbi20HRQJr2Mmx26yqafdjH7aL+6JicAR+2rW2iiDhPuQG+CmQ8NVHNtmwrNE7Umpfe9Aw
hZThONOUjasFOhaZ5HPhQysbf6TWF3TTMeyc9lpAIHvJbNNZUnBMdnKwzBSEBw123HKUwrP6UCZI
9zdYUi0dy3hQdP5Rcm5YKBjSp2m/lXPRBDT2o6GAwJl/jIgqbYECS4XlUc222QjFUUO4b9MlynfZ
430NcO7rpewXlm6gTOtoS6/jFHZvbDfQUHf4E0ShBn64nsBWmGNfh2XQtQp3loZSfy/UlDI55GPz
r3sr8xQ5b44PqdadvDTRL1Rb6jPGaovAtLSLDN3i8yBv+27Vt3a1+jowj/LHWQCtTc9yqat1LJjj
eqkGGxvJrKXs3gfkPF2LT5RCKQ3Oc+8/FYQz2OiA/LiuAQCh7H+tSr2cKRfeoky9gvQeBLx6Tp6r
ZRot5KjfQrtLM/GiivFvLUBsZyxy6obQiygPhKN7kv2+rYvTCAH6T0SGZVOF76qbe08jQhcviPcP
LwaadNQBKbrExvgCPG5aimlydnKQyoW9McPM59TBgkwxmqNSTagazV1AKsVjNs5HEnqy6djwORXW
MGEMGydNHswy1ZaDyJVvhS02RiP6Xz7mFhnqJO8VYk6oLdScU0uIn1qLhQvqvuWLmiIEM3Z2urQQ
p9tOcYl1rlVY1mnsyOxBOGX7pOHkUgSxfZID9wZ77h9JWRXblNqauwEdNG4bp/6UM3y8yLeYA/5U
UZXvkF2c73y7luNtEZyieIr39/s1s/a6/EFI2ZMsiOyzhdrYUrHZMap+0F5Frje3pgyHZIlhc735
MpA2FhBbbBO3zeCwVZdLBr3oFkjQa9svswfbTWaKRrXTdPZecVADTQ8Q7uP13/xka0294c/PlFd1
Eb6bUP5u8dtc09AfnDKZDreu/BlN2SFH4NTHHJ3bVcDrFio8v70cDNp869tI+N9vLuO9h7UK6ojn
L/Gad4OmCzYWf34ZOR/wFFiBkjwKb/ekuzjqcbKs7Bom/e9mgpd/DWN/VaQC0soct3VUFILJLtZs
e8KV4pr5vNp+UR173MSNU62H0bRe1ArTrbiv06Uc1cPAOmP7+CkH0Zgenqq0RJeLqTNZ9gUF3lXe
UbYPxEAvVf/KHaM4y7HeRb/Nb9CzNbKyWMTImXdoXoY+R1ehHBEvpJbbqohOTmO/lTHZyCk1Ap18
VUDFFN7k4+PRNLgmBjCZ0X+SoXuD0Bv/zB6RZYX8WVPZ2TV2kNqzg+45Ta0O5u3QLBJfVw8y5jpe
xzu5djEfZ0oQtN1zXIyrEuzPg1wQFyZpp4QagBzs634dA/tcmk2qfRt1ij5D890bXIHmIULYQq9x
QxHWFV5I+z0wYYFNjq6eTRRErgBqqS7MC/xk+kUxtnzSULxdOur4XPGKP1Za0x7lldXHv6/M+ere
DVVUoNOx3Mr4jKvcNLr46ZbCAyFilsGWo+iLnC9nyLtpVmQWC6oCtO5QmdtpZlRlaGE/p1AAFmAx
rJ9A2fB87sQPA2ds5PIQgXXdGstfYEIUEpjb6HG9kNmQ2I0RGsEzVM5Fmx89VS0e9oin/Z4r7/tn
7pf7fpkbGycqJpc0r7rTpAW/myHL3GZRhip6THKo6ruPPNbr7b9i9+khgsAnOW8AGL0PG4NT3z/3
ut9aVzpvqxWo63cxinfxiB6cDu8OSRsFzau6Ms4IUHfvfgdJhXCMASmqGgU4vVnhcOrxrembvt12
rm6/85T8FXuz6yRv61dkopZyljKofBUHtVgi0W2/2yMlTNAL7NyCEifNQOFDV2XlOs5QGsdqLnsN
B2SRdbtq1vrcnfqpZj+BuYycUodZsexgRHG6hd5yHOQlEkcb06eCL2N+iODNovYU5BpL9A+3YecN
l8ZIEZ6sLdQnvMr/GDaGNcUfvheOp8CE81hnafxRIZK8Jh1o7+SoyxYYl1btKUWT4DGdv83zIr1N
MWgDsaSDxJqbquzMvQn1T4YiD4RWhiP4GUqFuq7KxGenwEMLtmrPl92fFgGCOtSSuuAiBxw5Gk0j
H/lkLePNBGlHUWtli7uvQvKBiqHXamKjN7kHnmUOZhvAn+YqTj3jaDZDd9Wx9HAndJmg73V88SYX
AJN6zAKyRjIkZxmW1V5q/VmT4zLUNLbFd1t1H9zEWggP4JKmhu6zz13BwZvarvRa9zlrHYAnph4s
Tf6R6whC586r4NmXUxOt87DzX6A5WWev6l+CxvZfZMivPMp1iDdWSfsS9OBVE+Sorh6cJyVJlQNU
vPCamh2CeCX6dcsotevNrS8ndoYbbYo8yFAKZh0cxPAq1/gJhZmmNi9dBJdkNzQzlTkUZ4s/CEkb
y/YXOOf2aCiwTK6QV62ZNataT9Fk6TEFX2hGEnFC15IdYBoq2GmcbII+Fme3puAYR692HQ6v7vCL
46/yHGbd8FoFDp7ogftkjVr/mteCClRvP8oxQVUnMUr7QS5LEdf2bcfb8yqm7hGPH3DW1GOoxN6j
MfXeY2UsO6eDUDp3PPTPTnFVPSv2qxUU/J09f4Ai0RnHvnNQlA9qmNkj/xZwMcNFqdnh3yCxMwZW
XrmexR+4sa7u0ArzNmr0gc8H4Pttwj0eOtG60QH/cviY9r+rEqOfkjGGA2tv+4lDrKGguPKFLv9f
A2GRTRdV61du7yBHiJlVfbuUfb+3sZLGXQCrsZFvvppbMXBCSMftFqoH/l5dhxS0rRhnJHvFxVcV
SCWz4V4/pKc+yfM3XNXjXYQwDrgYZ0S1vqU6A7C64f2x0gwFpH+ooQdkuWfZg2GWn5wpe7uNDVXz
ZBcjPnLCstcyBo3utdbchy+wiSJ9ypSyPEv4hByTqInbVYoXtVqeb/gKNa3QoAJ3cNdRlBKMQ5P8
jM0M48/5NSwHZbxtvKce3gL/pTFKBjPm0IcVsqs1qIAYzfXYydY/AVRudMBbr17fZU9pEv+rl9Mz
ZniRHJtntkn0PelRpcmB6mCUklULy4N+9LXv61leLdw2W8JSiw9yuLEzG2yQHm3TPoJJFg9p/ejO
GR616Mb97aNgu+kKi8vhyU/T4gmW4Dmd9S8DtxN7P0vz1ajV5ntpI91SQ88FjITuZWUZx6K2/S1G
SD1s6LQGMRHkLyZOABt8M4wjTlvjSXM0WMWcPF7TpIoWTV14v5BuNoqxep/yhioNCLsnKTQRv03W
kN5UKUiYObvKMeyFHJKThoHnLNmkaScsH4BBK4Jd1Q3dAxu75eip9lPm+g6yI66/Vkf81jy7dm4x
POC6qshuHVDHJJNLq1nJ+bKpoEl5Rh9vJ0iiB4WHZVanyLOmZFQTL1Cu0JCbl7iYHehMoe6zAIdb
3xvE1rOolgsxVE+I3HZrRHrQ5wnTFs96EZ70tjd4aaXdvk7H+jQlTbpt4HHsxlTNPNKzirqzxseM
76ADUC1ADTppSgSaPbHO9Qp+Q4OYxKJv3fAorPIgUt26yHmySeUUNN4XjajEVnZbqw42meFoi6nt
zKPhc6yWV7JRDZNYVcIsu43foySTMSfkyLorw8rYKk2uwnBOqUV6dgF72x7KXZBrypW9nXJFG185
GxStKsfy92GXBAdR9G8V0sIHkKv2VTa+3tZnFdbzPaTGvnPFgoOMnje9zzzP3IzFLAf2PdZ5KS0a
F3oVcs4+CfrkZLtq8JebWz8j00o/w1wTSP8F2mulFh62S1o92yvWa5c/75WPXbQ1legRiEZ7xgKI
An+Sl99ia34P54m/KEuESnuUkgyfRFsqzOCtq0ZzVRWte9Ewo9iZ3gxqBXNwQcI2WOuG2rwqbl0u
0tFw/6oCQXbKjH0eCCWOY86508ZtX3TQD6PKZVtrOm+Bm18Q98sfk4EUmO5sgfy7b0mhuNcij99u
cwLASb6Z1kvZTaGnox2eJRvZtXvfWqawTQ6y60/aX2XZuDziub0DGi+JPefFRZHgSR/KvdVUzpvQ
B+tkKTFM7nmWNhnKsvTifIMpsquv0jECKITisxK16QXdy+wC3zO9NS31OSrZDl6f/8StoUw23eAB
jtHJ65tRA4w0cMK9DhF2V2F796jijAPwtjP/auHBtF3xC12eHIMBKLiT7mobB7XNQ8+O7gIUrQVd
gTnyVGB46ij5r84Jr+QC6w8XJ8lV2ObiXBZKjAWfgV0MZu4vVouVhpwrAviTSRP8lQnq9nyVC4q9
cEWB8lKUmEXes46CScTblVxeN/4IZuJz2ee/kIbm/8po09dJwZDZi1qxRbduLcw2O9pzA5jEpVQP
5PlYGsnvoLwyU8zZF/KSt/w5t51pK3v3effbWA55Jj/n8ytH5f20SOfW9/598e3W8ueHJN44Ttba
v36H28L7zbXS37ceVqJseX6MlFMeoZkGD03dRYt6UotPTkHqCqoDlLSx0D5ECpcB3WgKzRUHzSBZ
9/XgPmFABbjK/6EDLnnM/RAHuqb+9x0quCQH3bLVD21cyxuXY0e1sUp4o0fRNQ41SNRmp7/qFkkY
2ZUVYdkNQATuy1lI6969j8rJwdhaD3rYHv/f16eF1eOiED8pEPOPNv42xyQf4ngj+yFuatgn8tBC
bGi+lFHfB4VRq2qx5tHAiVyEB2ueIufJGd6k8/yeDTyn0irOHFLN3YQeiIhL78Jx1rtMRSLQL6Sg
ppL9PsmYHJVN4GGlNAamWFvz5PvAMGaIpASIhndh/NToOnpOxQR6PG3jp8IV8RNyMNqSo2S+lTHZ
dDlVIIuaSp0157K1ikPTOP3Wy93usUKrZNlZnv4NnbsD4Pbmb1wv4J5V5Xezhh5guZX3WDdGtm16
hWN/F5bnmNfBeiCR8JogbL/Q0n785TgQYlhtRsoPPNwsHtqKiSqcW198AxxgweMHx+LGeCDbwa/Y
meanCPWz0YXN35aF83PuFz9C00EW2F01EcikVIQqZzy+Ymve0m8C7PwBlWgPLdEyyq4otLkRTVhi
VOiCvdlVkZYf2dXXcNscOK8ZClqx0yOnHzjGFdB+sh4zy3myOHPyN4urN7ewxkXe5eG3os0/eUDH
P6Os2bmechwpPR+ADHmnTm+R+VKrTy+N3SOKEt6pBGHg2SkqhFaPZaZdN5/IO/wy0sR8UNUA5FiZ
RIvQtppPW3E6mHEOWRc26++K+iGnVxWC2G01bE0/MNYyhEP1Uwo37ckdx/YSx75KrZQ7d0iaUw1t
lD2P33VQqfxeFXqiDT5AG0jq8bPl2jOexo+/x8C88JzgPTd0KmyM0v+ZhIgz1aT6XylMeYiAx+Nl
BFi4D8FI7nuv6PDYUsSa7IT1gDWx9dDOJq4IloEnJSQbONnjAiE/3MTmGannTftcEgwMu/r+Xwri
91gZdxqvIFSuc4XKlAim/+HsvHYk17U0/SoH53qEkTeN6b4I79JnZVXljVBWXpR3Tz8fGbUr9qnu
nhkMEhBEclGRmREhkWv95iRc4P2tjynuH2cReOA/+8Zo7/HEmZbgMyjac4Ir8Q8PBBaP1uLdi5Ay
yzNXPMJpMg74IriH0g3ixyQ3XT7ZkzjgzLysC7LSl3jJkovWpaJd3dqSH8mKMEh2Ye4h0/47MBMm
gX6O4xWF5mEPDU0/aSO8xaBKjNegK5wHFgeXMLF1tE3bT/FAbhw8qoE5dPNeZyZCITKSh4yBnZfm
YSNZG8dkbr638o6mNV1wN3jiu7q/2UUa3GWMadhUAZZpEfKPrW5HFiHfAWfJ34JwybZJE8571RzQ
JtyYXlUc8efK2LqhN6n5hYGKQk6pWJ0CcmOjZprVASGXp7AMdEBKs4fqvffBNnDsWjz7Jcp05wV+
UcEfFvZn1ddhrrkvhr7YqFF9CfxHOaHMOm9VGz2mS0VjUEtqxXrgz/0WBK+RW6KnAIdqVbZZ+JzW
qBFBgSuhnRAKdRKUJXzm36G5WUItae3g2daFtR9laDJGfHON5OSHTXpWB7D+v85UM9eS9FyEC6jF
W4yhb6fENk5snehXIUao/5p2DVadtxnqqnz6lSVpvU6EFoJGi+E76/EHrdWtO3Uopwjjcscto505
6DZ40dC6Y9avYRWj+vyU+gd10np/m2wHeX039p/SUZoALBhPW1UwHp3Os9edbOKvzDtDVnWjRs3c
yPeYE3ZbNdoZBqsLSB07qVvwBjq2wI/X6/bXZj03Gw2jKURjYQGkFiYsyMA5O1/0xr7TUUBv7C+5
J4t1rGuObHqwQ5Ddjm3fW2HuYvijTRfPyqa1PhbBZ70wQApgsDFq5nAetT69TKhzH6zGuletOPX7
dlV2dnpR7UqeYfueoLaLP6jAr4Hap6ajSBOfVGsIU1aW6jQUI6YoZld4uxnf41VhkzLYqCF10EA6
3rW42W60GWXxCFkgDL9lpxpevD65ns1e76+Csu/YzfCCaVnp3GARFi6aHs9l0N/zWR0GrHar3YLo
0Fl4AvRXYBwQVyBG9akYvU3qXZrWIWQdkpfcjPlISvkKNy/c7VAYzj6WKhdur7/10Lsfc0znX7zY
RPuUboTrqqOBQOtGTap8V6xHjxK0Gp2ClwVC31vpDP3F86qVnjmUSAbX/DBN/gJdBeWNW1ONKjqr
Gq0Cg1En+jr4zsDDrevWUJrDTe6ycLQdbbwrf5+ppm6KjvtQF25uA4bugbK03QUGdgWga36+pSVU
qgIbZBONRVy6JclDpSvUQQ3mCN2qQdUyEsp1V75hg+pGaZb5uYMX+KrPbb81DB8FDlB/r3h6hEdX
GqKpUcTVosfYrE5qUB2Azm88w5ueqhTNnixJ+GAYYXauKJogSew/1RHqUXZQWFBreuctNWeZELae
kjAJPzjLUfWizokWLwXIxIydN0tK22i2E6HJxJS4zPU9DNxmu8imXwyI1La4HqtRfGq/YkQ7ndPZ
ai7qkAlsIDYCKuTFiKSnU5Pva9lyl1zbGx2OWiIcHzt79h4UVVG2egPiuGIqDi0uwZO70UuEcD13
1DaIfqF4jx3TZYA8zmdprHHWap6V7EwYmncT5d3NWEbZBK5ZprZwiMesWCr09UV7os7VfvADuXIA
47zRp1cbN3akxUjp1XXxKRmAwiJv5eAPddY9kIMYsZIqXJxh7ZlzsYFo68CPr47ks4MfrCqvJ9Eo
/jjBG5Cn+XvkjNIZsBpLzAbJy2SuhmiObKIN7J1KqAJHU4xvuLwWez/ooyd1APdRbqFL2BswOzgm
u2Pk7BMXkG74O6ax+uDU6cUnh9z7Uy7c6ClE1+W+SbS1usgtdMIaDE34/OEWalbGa+qF9fn2orVu
2Ct9LrKD6lOx4ShX8xSNtupqWr4ImMVDtPMSslF5bTdgwrsBQv0SoxPve+eSAsBucT1867iXrKdG
Ouos5pfBn90fevglEA2A4x6QqBbV4ktbL1jvsex/dXT0muqyhxmIytGxneGltr6UaA1qXGI9J3iB
NOOtRIFsXODFd3rq6SQf6lev6NOfut29RwG1kwntkY2ChhsadHkEPankSaR4UQAh9O1h3pDAMh/6
eV7nqYYry1SVyckLUhZSkYbZGHcuEOisn7ERTNezSPZxWk33tswMt17L/h67D9VKZfq4H6b+WEsO
4CB89FJk32zEzTZ4N/jzIJFa1mZCEuCdJAkPqcL4xs6HR35Uh48FgIzT4CTjLuhb4w2lksd8sMqH
CLmL9WxwM+M5UF6M1Ms+DD4UurKrvOM06jmwKmfaxLNl88koaU5Y9Zi5H27VqOsDNGiQBwOWn4Rb
TOOXHRoE4UkvMdOoRKU/N/JQpYmAwci+B+XnaONJKSGYH9wFXH1tUn55tpYC+YkUCRy8ZVmay6Ya
iND3NEUY3rnDrD9P5uKeqhw7JRVRW+sUutNzyRN7vQxDe1DdqLdTwTF/qinqKgVf/90Itfp6ZUNe
Pnb8x9AcijsVIfx+Ovee++02KRLweSwPsb/Yg+ccJUVxAs4+rEkMxnzp8/BJGPm3Gin793FC4S6s
Mu3StW7M7ym+gvSZ3hMf5y07G8ARpF6O9tz0RcVneOKwtpzd7YxYeZJ73nmSoujUbQepYv77dKj8
9oQszyqdWmTMVeQt3DKMZT9V3utsAhxIPSyNsKWJNoCuuk1ujx36SMrZqG1wXNQG8i7EmZoFyqCv
P+cATw9RXngzuop8GHH4RcUSvdSZFUpk3VF3NO8CR0Ax6fWQSl39vcg84AEB/4IVuneHYfwi8Lr4
wXNzBQXCjlZBRILTz7OvgBKm1YKk8AcqRsHGarvoIYxrjH3CPjk5o+NdBNnR3TQnu5pn8cmWahpT
n88XdebHk3fyHVQG/rV/6oRgmYzK98qfbHNbOUBPZwSS1q5pepveGce7Vh4CviAzHDVOzRhByNTE
yTIQ6db2E/MDCSZnFzgNhpkyiWELdELJV0/X0UHYPoWhdLw2jSkOd1rWNahj5ygg1+zIZ398hiLy
NmVB9L4E+I7rLjsN0yuKN9yUdrbWR+8R5s4kmSmm10N5GGSocRo6y/3MrhsYJZvOnbqALMt6pvA+
mO3s44ie9xt1AdDXn0YDeiP1xZcwKBwcRn37ehhG9+g5enW6dakzK56cu6oTxcFtuvfb4B/Tl3RY
VqPBQuqPATUf5Lh1CQeS+3+9nIqi+qDtR8GimZyqcdRnHMSoJiDIOrvlU1rneLBo9Tv37/JJHZaq
SC+6Oz/eugqWynezlR0phYIAQ/7BgamNxIS8hAqLeY8fU3Gdc42q7W3rBCe9m7WPcRa7a12qp/h6
ZLzMmfUY4Lj4jn2JjV0Zkl1ZPUdv9ZCggUV/DslwG8w6xjvaMn4qnB8hsi5g5teTLfzPaAt2W3AJ
9bGxE+NT3z8mvul/rhw8DCN4ATu0B7zPZdvtHAMpMcQ2krOXkD7OEQaSggvp67S2pZSlOizWlPMk
7v2zaqKYqG81XGrsKkdxlXdQ/SNTFmkLj1ragKi3C+DD89/6VGDU4sg3DtGwzpdYXNykocglD04R
RN1KtdWI6oQmjpwWyrawbIhRA+oQ+vbWirASusWqs9v1oCQdB7PAL1POVP3Xl1BxZtCN56G9v3aR
e2c7a2sWGuUmf5Ix639/MXUFcH4xXjlJjbkEb5q6iooTw1Bs4jEft8aUwoCq3S+W01kfZuEUqqVq
YaoF9/0Ldw/rA5Wl8li59ZqCSnJOjDA+9/CrzqqpDl6bqmQzw6Xwho1EBZz10fw4+DXuhhW0tSac
yl0cFPAfJG9Nnx3zjFXMRwVsu2Lc/gZ30+283/VCKu8p+NsN4jZEUFamZjmkYpku3Fwwypr1arrU
bqKvqDFjPylHVJ/r+dNFNcs5yHs8AGkX+eLssO75qQbUQV3r1lySsDmNGG1/EHP+VgLD/1YPHvK8
8fQjNfV9lsz4M/XDuE5mflZRh0Wthwqnlu5nMIY4Z6IozjeDUoqXhrvFKuwnS2iUS9hcP2VLlT4l
PPRn23m89ZRVsa+Mxr4DMtBFa98zPgruT8p0ZW0UASltH+ogyp7mg6X5zaHRfP0Yp110Txa92CaJ
EB90ahCrqsT0LrPxbdDCTRJDveO7mmIvg5FR0mn9WzRp3ONy8pTT2A5vbgm/ZQhbb6NGsyh1tyFe
6jvVHKMlXLOh9VdG7JQ84X1cHJYlP+t6jiWMPPtv+9SAI2eoM9w41oJdz/G/narChFGnm4j//SEt
9XwDxcrYK3RD0ab5CZ0JdJkk4sFxOvFSeFRA3OyUGmh4G9q5C2y+gVPingA9J9/crKHUhDLeJ8cw
0rW52AAQZzQw52mCkgBWZ2XqzXPE27OmPjoi0Sx9ysKaTFuK6eNh6EBdT/JgtEFCaazJkTzTO0wv
2dYW5Gguth/MTyzLF5aJ5RaLFvt+rId6n2iauY7CxaHZXkiGLC+j7s0vfo/kij557lk1Q9Q7924U
YmMgR0Mt3KNq3aO1YKX3aWUAlegCBGw51KOXHmeKlivL7/hz7LSut3mB1p0fJ8GTCjSlhm1hNd5B
TVEDSSZOVRvYd6qFMwLlBkQYVAud+eLOcCqQc3lzWtIuP6Oc3FB5jMa7cfJn8BZVghton2zZwPnP
OeIoSKDW4YdsihBnszLx2R+7Hxq5ka9Do9+Ryp1/UqYB3+k7CbmfrZ1G6LZ6C5yQPEh/TNr4Mlcg
0pwsR9gsbrSPk3x3lmke16Zpa8ceS+MLjNh7Z0BfQB2WEcxDEQwb3avza5ffov8fgB34q0MFtsLC
d7bzkWSgnzxcBtbDuKQWkvYqQPWngf0FETEWDGaHhCCMOAlGWnujt7xHkHy2jSXk/7prP47TCMGL
fjdpcQ1NmuqItnHy0SqqLVjF4a7v9f5M2l161EQ/fUSBsESrvtiW0awdRP748nvBPhyFfuzMnl+s
mNrNGCXiEzv356oco5/D5G9MCBpHIeZ5P5SQ5nzKeOehW6gXOHa5btwqY+lC0yxtdH7aJT6qZsbO
FTM/PTroZGE/FBY1NRxPk71qDpMhtiW7j2czcOONi/HSfsoL+3ni3wBAYq0ai+xZgnTZVcv30M+4
bU4h5q4SgUw1zSddRaaqDYOKWhRZ3RV/7TKsVFAqI8G2geN0ETBUfXYQZM3G9P0RXdIWP2EXOZUk
LPn3ya+S+saU4HbXbuI2++v3SYBNWJFrLo+/vl+e96nI+B+oKep76GfmsUtgLnAD41uKOwt+qF7+
qK5nLlX16DVfb1/H2nb0jTvkLNBK60GbA8ydyuFoG3A4M803H1R/M7vJPtJhx3cy7Nonz6q+WdZW
HgbbP2aw+UK1GjuqcBtAr754Ot7FfgTb6vcBS6nV4kbJg6oDqH43Y/fpobd0ZFMnNB5WItwAoww3
aljVEMCE4IGuGVgCqhjgIdGDx7ds1MAjj+WorU0HS1KJSsFmEi1oWqAsrA9lVP6t9XvMdReW4F/7
osCsJJ4iWApw+baWBtc9C7zqIQ0H7YTjgb8e8nH+5Ppew/6T57fUTfiIBF+CT/UnFdXIqOlfo0aj
dD/q9V5NNm12vOb3OUy0S98O4aXEqnADPNRcq6YaCChFgTXJnfCCvzox9djsbNxrcIic2caoyESd
XsftJDjYI/YN8opqXp3k+AFUub2F8YgRbpP2u9xO8/eux88ep/E3lFG4iUAh3ar+PBZwBe301W2N
8NybSbAuwil/j7zquwjzASW4IL3vy4ysgOpvJnZuOfiRybCGx7Ss81Vu5hdYvOMJ4+QJMj2HRQyI
uqMAlTjl/KvLrtH1B5G4VREIzeyEVMopKpw8y9adQWmgPp8mQXkPTK190ao22mchepuqOXl28gLq
AssIQh1tTllQg4hRg53HfjBMnCfVShKtfdGHPEe6Es1g1VfgosAyE4xlrl6rsFl498gQFz1Ebd/E
PTIyU3BDfjWvFtQgxNoJis8i6LpLPwgkW6byTTGj5xLyT+Jl94oijRV38TinbbjNvcBZ97qGcICK
c3p85GScaqngW5zqU9zrNq6ce8QUMUWjUOZlLynqAK/hgLFZB/7y3IILeEWspNmVVPq3qjn5tS45
AT9U6zqhY6cxZC/+WJbX2dFQ/5rdFnrDksUWCL9ybb/EpF3ONvweajmvm5dl/jJrg7OZ4hF+Th3k
h8xK2AXYEJRCRytDECnrCbjFo+oKFqxMebugw1ahvlfNnN/5sQ3w5RHeMuzsam7PS+e1Z6fXEJVX
bcSEZ5iYsle1MXUBb8X+d3vrg2Vkb1LLfDayWmByyqFu0/7Y5PWznzmpvv/dVIMqzBwAoQk/GjeZ
1ClxqiA8T1LAxImmYVNH2D3/MaCaf/Q1NR7QGlvjDawrZ4t1bfyoDdmvM9WnpSJ+VGdUAakKQhD/
f46jgB3Uj4kwvV0QhzAW/bbR11UaeDtHMhbVQfX5aT7DRjXtBz0W49Os68iwcy8LJn9QLbU3Ua0g
MsExc9f7Hem3gX8fB7jJmJUpXsbRaHaebbkbr6jFS96CGKXgocZ0GYCc6rhxNMfeqQCM3poHncS2
Cyv6oRiTZwu/gT3VDveFCptYDWHhfl88QPq1WXwNGrGsqxKsZ5L13lHFxk7lvYB3R/fOy73vfR6s
fBkbuVROVSw1pWxt1CJd2YnXftTjeuc1o/VSLWH0HI72JR9E95E6l4l6mbaAOi4eXVMbj1nfI6vk
YF0ah/lWtdRBg9771B4cx8mebr0FdrS91S740jJNHQpnfuiSLr/cQnMKqisETbTr1RMZK3RcB5cY
kMFtaldk4brBwHV36/OS0F7hnAoxprUfPMumUhrKIqmjTgNZIVUHbyyHQ6XHDwa1uHZHpnDqUBTs
h9k+zXMW7kTlh89WIuxViRTuN1LOVySiV4fvWCZYb0U9x9sCyOWhHO2DXvvNZcBbrFtNVi/F1GTW
wJn/6uzUUNbZydaQVqBh6KSHfsAf1tBxTG+aZc/aB5UkePnrtEyduyWJ7HsqL1gjyQGMoy+5I6q3
JcMb02CRj5dz5+9w7Jvf3XFduFb8pYZPs7Mguh1wIUNmrci4TRXJF9dAGakECHcaFo3cdZS91E4H
f6l1uo2e93PzlkMpRZ6VQug0uNq2aRp7t5iQ/RuyIu/mUu5ySCxvllcvR9WfLiUmGfXyNnau1IoG
Fhc78wlImwFyzMjeDZ3Kb9AUKMPgihSKblqn8uEXhBb0ismduNHN2v1oafhAyQlLjnoKdVq2gC1f
szHWvqn+tgO35yIxdC4SUb4mrnVXV4F/Rs0O67mpface5n4Z/zohl3/t+X3y/x/Dr1WB1l/wN6oS
av5Tj4sE3/watYzOLv7Wuo3JSDWm7gP/p3kNkY3tUUhzgXTg7dJsRq8KPrhOArlNs8VXUQkAnEsR
Q2m8zI4V/mzm5mXhd3gPo4IkbNR0dwZ74HUzjTv2IPOlSxckFTPRpw+JtbHEOD8UQ/7rgNsaKFu8
I69RaiAPsN/r2jcfoFTA8gwWTO1V556y0rkPK6icWCrXZ8fsLURt5ZAax5u3gDYjh+bGHA5tkh2u
4bfpt2h1NTWgFYtzSgC/o4IqBRQG4Jcsp1RTJD0cLDmQzYZ/tCL/FfRpATr2r37Nsg2yeRrcLqJu
/aoJIMFDq+ReNW4HB60bPaHGeOtSZyKMvo9VFwJ64Vq3Q8D7jYUfbNHE0Z5u/erVrBxBRBiRzvU3
uF5I/noDNqq7VhfVWvUtTR2wHE4jccAcN7/+fbdoQxsvoY6esM1D9y7JQu2EQgXbGisOXoZZg3bU
iuWHFdnLD1H6LQbzhv+CVrS+C1Ld2uWzm5M69vHBZFt40+JRZzAmpjulx6MLdBB741eEGtQ6Z9kl
Ai2IXkn0sF65XqT0EOXFoBWVn99zwzn4a64S+bldXl7Zv42qWX0a7CNpQz4XMMR8KxYHW9eXVdXm
LuVCcmTodGMgp9Xmoy5D1KFz7Y8xyb3TrSurpmXTo3CyVX1qwpyOCRU2pOydjOSRtLXYCWMauntd
050NmyBcPq0oJBkNvmGlTufO7PZjguQ4tSCsTOpBP0xRgkaTM1TPvgAeOep2tc4TO9yrEDWAjAAQ
UTS+VVc8TMgpz/2PsR+HNfUZFKAs8CI9pALyi+Fj5Hbh47gAF7QXZz6ifWJjuB6xB+oQ2MOrULa7
QFi7HsTSWoUL6ceeYjdwigr/6+0yBfXn+y6Hgk4p4hha0mETDU8Nrqsm2U+/XlKMwXRJQ3GsUt+8
FIi+AFrLeEapU9WZIR1H1cizV5kcVgMo+YzV5hbjQeDD/tRvEadFj0Qjs3u74G3arS/xovNsNsXx
dg11dotVzZC8zrmQCGj50rfpt7Bbn0uWaV9n3vdbrB9DHcozVoluUQ93OhL0R9FQ5ZGtxASlu1Gn
yPr555LH4Z8Dqj2Hh5r/5qWAwThdQ66nbVDvRpx4r9czCn24c3obSUw1zbFGyMP5xi7wZgQdNtyp
bnVQsaqvmLoU72g8x/4YuDXDGEpn2Alje7vK314s1j2MrbIUAwP5G9xinA6WwIqaV7LVeu+QTgma
nkFVPduGUT0XnkjXAboJh9Sbs5y9Us3vveiPKsSX0BXLD0n25qG4zgCtXLCZ05IDtozpszog/e4E
vvmkGi0wh1OhxT8ngPDX8Y461LbyR6A/4lG3POrCv5XpbnJ0g0ddlCUjundXuTp1ejv8rfNvoZO8
0h+X+y+vcdXNU6+hTqM6/+vllBCe5ZafKY3yXZ31x+ugistIt1EUl7/W9bqqfXvFSM/TQxNWT3ZC
QUdP4VtAIerfFhYyrVzt/NGPwcQul7pYf/QnpfNnf5zZwz7vhMc/vAMBhDzevmq0T1Gb0vp9iJEU
7VfjIGKQVtwyGVxs6QIKLnYUUsS1UtPlgLrQdYIKRIp9jWVjt5/s6nUxnnwPJn2A9OZrCvMCNXwt
OWmyGQzmss8nkCJJHyWv9mLCxMzbsxq0lv5HoyfDBZOW+7KEXaW6TThrGyq72BLIOS5ZcNh01P/U
6LDM+ssSryuQ7+0a+mGLYhYoITVYsy5jmxnBCJCvbvSLDq9rfIPFMnebITLyu7ZBr7Mx425jZw1N
P8zvvNrMdvwNy7YxwVkNg2sjyGG26dqq3REkfFser+1cQ8EAcS5ozSgiO1RrHmf7+Tpmp5l7rmzx
lpkoN5seewcHbawmMSSrOgteGxFX993Sv11bc2Y8+2G21r0xeE0WJOvDvha48SBOUoCyW5dxnGAU
gXbJOMzWqZ3hv+K5geohcF3Ugkf3CX1T5wX1GGcNDDU5qLkqOOoL0kMqeEKpRAWrS92Cycbd9ZgR
3Qc9ome2n0KyiGb7wUHDcp2yJfhmrNtGS76zC2gQbjOCB7Ozu5OJSssuwBt854WRsekTzTtrrfAR
7+IMUEnM13FkFKnl+DocxiHQgqkFsu5hedDDit7GdinzaJF4UAc1UElOX+iQbo/n8mhHPkaNGfTE
aTb2uT6jSZRGnX/M8uJb0fsjXCZ7/jQt+rTPXAsoRgWCwapDs943bmfcGZ7ernDJNXadh6LSphG1
i9uXztdA4lEpBTVobwbxFY+6kF/c27ynazU6w/N6quxJEq3di2ADtOrZn2xGbAHOMFirlwRgGaLm
8zs1whWldA39tGFIdrOmiU1YNfHLoLzBu3RT+8vwqLrwnbc3VYdh6uCP4UMRoadrzk3xrTL6TTal
7mfHjDqKsAGAmbL+pHyV/TZu7jsj2KqWhr3ZMHzwOryeIyluOMm1FipU+bxSp0VZo0Wlzd9b/DoQ
xmXL1OrzJm/xQsn6wKZWZBRHJ4R+nNYFDC6QPB9GM8nhKDXB95k/NbJY55fUEwxn7qgnD/Pa8LP2
qYwTscdsJQTJv0ALLEW6yzst21f69JnNMYJP8uAAm8e3Rp4iUpue67TvZTsMQQYl1wFDRecOYgdF
RQ0wlUveKRDmjrVTs54tHAivnXN1GCKbPDT67sFKX9JgPZo6+yEHw4ppKTX0/ZBPzMbHuJ+ylyJA
PJFbNpnTzIjOZjoVr2nQky5D8G3bKaXFNNUvY9T8UIMiCt66NK4ukCbe4Q7NV/kpKsbh4zy/KeEp
QwpS2UDgjmPOp0o11UBtpuYmBIAj5RrQrFIHMe9QA9JQmCCfsgL6Mt978MvhmFv9Gq77LLn0M5p+
ojZXWZ69z6J3D3rv5u6mnPT8srhwn2SIrZvfUVnsDqrluSREYd39pyupUfU6mh6/eyDTf13NTJr8
MjrW9WoqbCgHxB6qMt9X45DvxipN0U8J+5cef6tHEWhr1Zr6Gk2GLoSDjr/60VzM4aWPPOeUaV2z
KoZFKptH3mmq++hBBacmILjKinDbDVIMZ0frtQ51fORbFJXPCPPh2KFkuWTTCb3Xa85Ljf4RLJuo
9uaHelmqFSh1mdSQqYy/5TOQqNwY5IpPcGGai8p+RLhV4ps7S+6gS+FwKLrnHC1Zbp55u3VzK/iC
cp3k9WLpKcBZUPvUjbl4Djo4SRl2rp/7BDPT0H/vHNd6iwI93tZhOKNZYdonO3CCnY5VFPy10Fo1
GJ9+o460Uop0waC9CwdkpKtuBZY+jvDrw+CSQ19dKfqRasLARz1FovNVM/zdtDP94TpXZIDGpzQb
1q2W2Pu+8LAGw4ZuNcVV8KjMwfRRA1Abm5AOkXY118gSpg/oSsWPc1D/gLdBfSLVUnIz4N5Vs0hq
bvVZutfK3kZ7M+lxaKecv/ZTXb96AwAP+dW0EI1+RfD7TIo1gHhy30u38VEe1FlU2uDOMUxz/A+x
qUf9MXF4MFemkyMz5PYnhV/VR5TuVNNEROmDaiaIN5z0f22WARoDLkSalbIUqbUuW0d1JY4arnOk
DVGNqhwo+GrUksq97SE0bJ3PY69zz/CHtcIj33DLbHgMnMWjVxA2iLz2SwwujFLWWMQvvd54Z59y
0ZNKr4Lx5Qmuo+klu1S/H/rXLhWQS/axjFITr59ZCwIa6gv6+2zN3tr1RXofNxUGTUuHmoxtN1/d
em8hzbdt9ACG0xpgcL6JXTALvmuslT+MMoBRZ3CMYR8viBr8MQAW/6eO2s7x1g+eNNoMaY4Tk4e0
EVsPChaRjcolZ1HcHiZ8Du5u/SKo8nXsFejkyYjrYWpR1gh7KkOZdI2KbRFe5OWq1m63YZt+7bAd
ou6t3as3zgFjfGtFi5s9xngAKVSyGvvd+td5S9Bkx5A7+aoMxnzdglfe8NzG2/rGPb9R1DtnfmJl
5uynxpabzkgPRpKa3Unp1k4NrlvDUMKusfXnjFzTlt1Rhc2Zj10jqit7AaL1QY2amosA0GKPgBDl
6IzRKhoMJdtLOdlwEaWodG17DbZaVglt0+yVJWIvHRT9BtmkaZ5/trKl+m+HW59ZNC8lELSDGrz1
h20zrxzPmKk6x9symq1n6h7uhx432rxY2hfV8oHrh4J1qmpZC9mKzro2UIR2e8rX87BMH5D4UxHC
6eaHRLNPDmqosBgRFXQzA/S4PHRm+Ovsv+pLJgSW7KaB1P5/D1Yhg2N+Mtni7a8THM89pXgZ27Zm
wFVi5YKcdHMEioyJgoiLZ98rsEPt5/y7BSrLKahEUYahnopSvjGSyPUNNH0SD295kdkdfh5B8hlf
0UvZmvUPyzbv3aGcPmWYCWwCbwjvzMLRTpmVk1JMbCr/yfciL3X2Fp355raItnVRL14DpKM2+M9r
T3EO+YRFjEsZ2Zt2Tpy4eAs5/r4IqWOOvMnHRCvEKauC6IyOunFgyeteBiPEK7S3V4XR6098TC9j
ElT3aq1WCNEdkHLB0iQ7u2X91qZu+XGZ62irsSQiReVlZzMuxh1eVekrIojNqinG5Uf8HiO18aPg
obpaqkTfwxwu1uNQLw9AQz7bqIB+FI1ZnkoSrmscz7W3eUEEM+e1d2o0bsvPoPh30qHrFQcJ0MOD
Gb1WcYvfR96mL002DxuekOVz4/Qs4UbRPPU+kjV1l0IaqEMKvnptPERTC7PNCL37IQutnRFryT2o
ALE3Z7NGcEq4+0Dky2UAGLSusTQIyrD65MVim5DMee0aw7qP7FpAh6G/yrtgi9kb6Hs2pKxgm4cU
utKZPOFno2oxO4C1Wm4BVKGQiVLwszpUQnwMXS26BBkJAQtNwgeJm3IdHyoLXLttL6gp79vSMQ+j
Zzy1y1TepaRH7goPy4ZVGpTG+p//+J//8b++Tf8W/RCPIodeWP6jpAQk0FZt//2fhm3p//xHdR04
fv/3fzq26we2rbM3ctCBdym+MP7tyzMabjL+f/SZV7PpGNN1i9bwcU4POLlAmS2UVLI8wGPFA6HB
F+jWp85iI3AozpC3Qjn0rykO4H9Wa3+LraQYM2r0spxBgm+p7J9zojsHD1WaeGvZ6B8YLLoPUR/x
bzQlvYNVwrjq6mJCfIROnQwrom+hvtIF9+LOzdAbAta8UU3NbbR7dYZztHWcUucV5p5vYQPz10Br
etsGTCKKvXLA7oNgQ1bQ3MRmc7BbQFPh6DhP5JvMx6rCgbohsyOcrMBqpnxRY3GWu0+gg/pD2WAx
41dBgVtFY/fbrh5fXVfAObKLMWc1Hj1ARkRtqJvcBwui0kMc2PrFMDNWMKV37VKD9pgi6pQkqDEa
S43lsZwRl5+Hpj9BqV1egd1S3q28DCR8i4zX/+brzJbbVrJt+0WIQJsAXkmCpNhKVGfpBSHLNvq+
x9ffgZSrVLXviXrJQiZo17ZNAZlrzTmmeobVbn2Ybp8hPYLPmpmdfpuD8HeUz9ZHnQ7tKodku1dz
wFEZfwo2V+VmVPPqJhTiEq2xfQTmSV1zCV7sGsh9QAfFUd6MtApXuIhR+S53CV3imGDWfMGX6WC7
xU4TobuRUzEG2t0wW+R6qriwqAfFyB8oBIyCf7s8joe9TiqBsgoWy2uEIgYTq+a+IKzDbpGm4NWC
vqSXUWRwE+Tl1+qs2dmdLso/vpj7U15U/amNJtha9FKQ3Fu+ekiLeHosi3zCG6OGGzltR95ouY12
k3t0N6fH0EzeTccxKBGvIJYQHGOStwnVxapWtm//LMbY3Oqork5a5Bf/Mci1MPtwnMR5spUYZkdn
/9IaCLgTdca7sDZdHAKz+5JNkeIZWJx2clpFRgZDeciPcgp+baf2t0yrkwc5hFWaHiZ1+MPPnFfM
NmwiMB1bAkrEjgOs86ZMr5A+2x9jHUNywiblGcB03saBjMu6Gx6FejcpMRKTWMUsqEABjGsY33Te
dGKH0pb939JfIiNUXVGZN7HsqTyKBRSFfsxhqpIyorauwGJQOo91RjNjzjn9j+0472s27W9z8jw4
efKDYJr8UBqC5O9lWYjqD2dE7Z7OQXLfasS9t8t6qhAdr6c65SCz7F6nrl1poukPnLgJnDd0/0Ch
/E87u/lNtcf8JorE2dTaxFO5nIwzdYUT1m36kngByJp17wkbyB5nHqHboTeBkS1TpXehw2wXx2Ey
Qbwlk9rjFTH8noLo0Z7H4sMJuGnWRvXaWAJHv+13p6A2S88FzBC6JIzZBkx+OcyLoxnK/1OEk+va
Wlp17YdQIONQEmoeTjHhPBfqliiI90HPgpPpF3G8wYtD11dNtxViSwtr0W3AMXnTq4q/YbIa7uRU
3ohFt9ZyW1836RI17Gh5uxpctTwVfl6d7CZfd1YzH6zWL09BZ5Qex+Zo1xKgsAYeWr6iLAxXrnmN
RQRnJTDu6mAsf+DUNz01igLoCaa4dqTfrX0atp9D/Dn1pfDwf6RHd4zvB1+o972ujy+t+GVYBGE6
eCXYgynlBW0veLIpybemUbIHibUSSg035GB0yDxEPJIPABxdVYdTD0MbLuiY0kPQ2o2tOs17b9W3
vk3Hx5Ho55PQBx/EMutIrt/wVg1eUwFAmXj63NjK2dtehDRFNSe6yTUyQUIM11O1T5HI0H6Ou52T
a/k9+mXjzh3sTzmbNP806X340AzhfWeN7m8yFLBcOfnH4PGwTKbhER9SPlwqPc+opyDdsbvrPNgb
wxnKW11XyS5gR0UJNm6IXYD1H88Fic8gUEjmsos/+PZDN/0zD5xi7LhTn3Od4zES1+Jcq7U46ADJ
1iU55FszGfZ+3vFVGePqKq9cA0tco0zBhk1Uc6NEiBw4tmvya013lSQEMRopbIKqMQKIJuLemZSC
/Bp2QFP2c86E87swm19TpaYvPN4qr6QCcVb1AbJCxR4k6MMDriXrEM50aeUV+3yLrtl/L9I+3uWl
n+wpxn24NebJyYiCJwDlyr3RwQ5ZZnLJIkiBfYZ9krNJyawlk8XwwlZXHl2OySc6zO8zhbfbTAH4
aljpRxLpwbtdT8UGpXN2LLWgfYakAV8/Cd+HOiPWhdr/HjplVCTNC3+LJ9foyp+kQAXrKnK7a09G
3Qn7BxHt2Vj8bIgf1nj83ok2oLxcxfolst1T4BrEuC6zeDTrnWrF7bpFXuwBqFH2sZmYP5TM2DQo
057DKq7OqUri0RCZ1SsQhU0ZzEh3Eu1RDnGdvjh8v89yxrF43hJ2YG2iqnqcxkndI1AqTrHa5acp
NvOvqwgrGEV0uz0NHOx20LjWThcW2zIiSSBQ8/SkpX7yNchpzludCtiy+H3bLAZj4+al8s8b8nNG
NvTkWPSaQpFWqdZDyg+A41j1Dn86gPyO0st1dKefCv2lu69Z3bBktfoqrctx43I8oJ4j0HLOEIPs
ZSqNzFVtixPnATZTS1EBu9ffqXQ9y+kAw/OfH45oaW5MEgZ2KaoWYujNt0APXG/o1JlNqG284XXk
C8f7xHGqVbIU2lMEPXecDJBKiTqpqRPvE7S1j/ZSssd6Sg51v+zvlumET/VAtDTV62qO6/U435dZ
I/blMJPpS1YURkYfbsHyjiSM9NXt/XzrtzH0PEyyF0W04wVxoNeAKTy6LiHA9PGWuyNH21hPH/oq
ifYpmYHEpY/1Kxa2J91ocQ/r8/RM1AhVx7h+Te1SO5sqbOkIIu/VtdurIMOmxvHY+8f634M/mxyS
tOAqDK8zLPWKAlp7iNPgdezs5A1CnumZOpAtOV2yHvhj9S/gPtbIxlp2Ju7yQOhTkruU/vI1DXUA
gSkYpyNq2JziVVRuLbjGZ2MZ5JWrOytYVMNRzlRl0oeVvKRmYmxtA/wvLL1sX4XWk1WaJG6Mi0s/
B4fDZiuY2m0bOguwlu0ZKZti8/WvbmIOTBLcaV/fiWXqgjs8yG8Mroe/0++7nUtog9o3JnGvbfcU
d3oPgtDO8VMxzTUzPpRAP0hHYJqMUYMGko2mNawBqYmHemkHdU403DUdupliwNewBDFdVIsOcmPy
zIha/2F2YiNYKUuwFRDIUFHueYQX74Dag3VeJdOjnneTV2AnOpPjJ3YtKRIIA8IbLIV4N9DyOvpY
1lHD2LO9bUy92/udc2e3EPo4hjb3olLABLFBKxQeDoJtgwd7TLnKYcyC4N4fkzVHx/CSRDG4kBTQ
2r4paRZpKa06+PC4jiqtp6nYZAvQJt6SgWtfk97QvaFQhvsZo5Ln+HZAhTskntAt2vtqjiChNEm0
lVM5sFND7aKp1+8lpQPmhEVzr4ggPuULBmV0YIIMTqJ4U2tEp2EZ5JUcTKzcXos5lB12MB+UxpgO
ptpN5Bb+ayrX5PC9Jj/ytRb/sHHjtPPsYuoNbAr7wATcITv1cPjecTt2XlYPzd1gmfGPDnZMR9/m
XeBx2SU833c2QVw3LbPJuowwzgexv5+6nEYDHGS2pnSa7H4M1nJNDsLQqnvjAbh1dSrxpmyhDuyS
nrNRGZgRSj6HajmVxgO7/40wMuVuSFpKzshbq8PIl1vz5OXXPLJqPIvLLWQH+qZ3cbIcnSKZaHbz
f4JS+T4aTPGS3hzaEi/Y57HaBdCP1N5fdyKfXhNDwfugZLQnbFR66Ns2caG2r5xGEwwUke2ZhdG/
hiJf+biG4aFQeo6SkMSwuM+oibL2PfzvNX0Ynse6R2COWpCnaAjawQdRR0nSZlNcDIfEqfA10CMe
CICH0gcwquIHHhL4pZyEfRo6jUq763t5WAQ7Ky5bWkkMIBv/Xum08yib5RxrXMdUdn3sHlWzj71R
adbGYhxvJpUWoRYPD6Jo5hVS4uazUrqd3kXihxtYmqfHQ3BUrELcgS2cN1ludo99Njp7W9egaRPS
8VhHDWtYwUM7uelaX56j2BDPRsE/QjHaNzlzqXfUIB4eASzYz80I5zXR86eKH+dda2Fo9jnGekVf
DQdbUaxblaS/a8LaPzLNKFe9pTVEJkTzMakSc0PIYArljhMWwS1Q6lToI5QKA4/NM63mZa0LI8I3
Zy3eT7I7DYX1qbR6PKt2QUSl7/i0kMH3azmRjh0ArVi1DzqE/U0zNfy+ZmZ4I5qPS5VrGzUugHaw
Axnn1D8RiDaujazsN99r8ka/3JVX8oZIoPxPLeZ+ucZfhe8Z7Cr2JZomBGZB9JGktgXtiCSVpu7t
S4f3bmUtN+hW/OkNMq2VsXPWEc4NPIvLHk8OU+dwVSQsysuwGr3WCYjBJghj7eLE3qS0fE86INWT
uQxyqkHJPahOFa8m693C2fbqpDblUJtYTzmlmTh6FqTZvZyOdvlegHC/H4i3eXKAbsplFdjo0cx1
wi3UyH51pnaie5jvAVwYNHvg13TEbr+GIwKwvlPLz6HhCz5mOhEKg9cpqCGR4pTncU6cj8JW6pWC
OPcOgCp5D0HZHlQ6El8D0Ka/V+3EuWoVo+hKZ8Xch5rRfH1EXtXy7n9c9mUbeQX6rZXPFs2PS+LR
NViGrug4yRaDBZNT1e7NZQgcI9uSakT/V9jYvUeSZOCUP5WZap3aOrRu4QgNhbzEcEWr3Lyh7TNv
iDuxLsJSv2NPbt5EqdfXwLS28ib/reYVHKVx55hmcS2AXF3zutfPQ9yt4sTc9bqWXo0w6+8zwijv
+YeAchpXTn8vr4SlheuIWuDue40vONhKtv1AsP7rw/pcexmMd7YKYBY7OlZ3zjx+NKWT3oTqiFNH
aXxddOX0vqyDU8luYGDFKUJkDZ7OHuV6iY3dyzjBAWHAqUeUAg+9sinvKCxbh9pqb4n9cy4in3AM
p3kgEEC9SGBM1dD5B+jgonmHNwNGgog7PzU28VRkTwRZDjTN7+yuKzc8n9pX8qSmTTvF0Z2uifbV
qOI3son86+Q4Pg2yN/mhXiexJnZGdtvLr2lCo9kZ+mh78te0osRhkprt8et3NOs9icPxIzX1Yu1k
3e9QmN3he0Ce/5/TYQjpq8XD/7eWxQdDyaYH4ryI2AmMjFcWfAprGcqOs4qW3/SFMqGVmr5LZzQU
MVlb66qmCKJHE5J6YAsrhaTuIY/F76rKX4VwureEJ+raL2rxOA9J5rmD6V5Qp4ScWlqTBABHASTU
dFvDmDbUEnSeXXCsSAqLn76mo1DzxaNG6BSndeQ+NuHVC08iWiATcgiDQds1QofBLJpF75LwA2Pm
9oee9smCxXce+sHC0UOHZAPdM3odkwbRLpLVIfQGymB0z5HetXXvPnQaUQGOGfU/YoNuz2wq0FzZ
HoTsku/byrn01OT2ZU1+wUwAA0aM5TIJ2d8OUwx0JZxJPDMCOoH6YnbPyUlcZsKEeZ9Bu13LqaE3
yi2M2j0FsjNHP439+gQ+Ly7jn6pldYfB9BFrLoOjczQwiMzZNTBHdhH1F28WU7QO4Z+9tA0bBnZ+
0Y9U09CsunP2NlZgQ2N2Z++Zmv1uqFwndXVrQrs6VMsgr+x2YN8gL/HDcylvwfvbE98sdvZoK+nK
qRPeS/LSVe0exCTBYnA5yb4IK+NI+ONldKjdtiOABHbTun0I3Nw5EJpmH76msBf3pSUIlaSOJL2E
cTNND/bglOemyo9yJtfplyZHpyvefXfxDM8iTu9Gi6aUvhiC5UfmoW92Bb1W/CAYwIx+Fk9+/Jwp
BZ4QF/OqFVAe6hTHo+pk/o55t6hx6fykCPJz6N3k3Z9KjPyKJTZOXwfnoNkXTSnedLKRd21pp0AI
hfbOeaPScRNA4txN+Pt2jTkpbyi+gNBESKGbB4swkJ3RGe+yFfjd2vueyrVRrV8HzYm/mn9ySX7i
uw0oLBJX+Bv//P49yHMpVvA06n3f4ci0J/I82zLf1IYzfwDH1Nd2omlXs3QF0XwZcJPe3MpeQPuD
TkJ6ldcYRnkwLx2CRntSwp7G/r9X5HIPUXAcUAXJmRzqDmcqzzjLdZ0n9jKt1w3DuFXHyn2yAPnu
C7/ON0E1Uvrt5+bou+6wkncJjK2utUEvabnZE6P5KNCu2AoMtabAwItA4OHr3oyHoEwE+4nl/yUl
NnyddEF7V6TwP4LYmjxILBXyKQbyN6ojDfy/U/KP9V3gNGe5XiE2LVfyc5pv/ACXNux7uuTIqwVJ
H0uDQw4DJZxLoWfKzurn7KvzIde+P0JudqiN8+Ufy9Bkac61Ybf7x43ajMZtlpCHK29UMdLraVCr
I4HTxaYmUOtpzgqCyYy4fy0Tn1f9OGOEdmMsypr/qefKHW1IsAeNIJgSqhSQg4qOPCX7la1PW3Vb
25b9k0dCh01YI6mSr4GnK7l6SXRYzgZUrjt/0N2zC5LNE82UPdbBkO0TEPHnvMELsuoXOA70Q2Ur
DDowdtsLyI7cljfklVwbDEAHlWru5fqM2WVdhTWsdRE0Fzn01bRtLK0/qnN2+d9NNsv+Z4vNtVVd
OMKhx2ZYuuH8d4sNYj8ga449a9BA68TQs1XXDvlhWjS+aV8nt448YaXgQe06CfYtHbuIX/5sfYGD
qgNyasWwtB1lHInf5kaYPaRIkz/4X2sgxr3plfqkNaI9GxUvGYzIwbuhDFs9F0AuozghdTpJPfbj
2VbVDDWHSj9CSa1t0m/V+E4pW3Gf9MomcfTuhFGTyjwQ2oneTS42tNvndRSrtJyiINm5vt3sI3tA
jcoP5nGq+mln8qi6KpGSeETeT3t+6Uu0lNiSZaDNkn8Ntej7XZv7zwppAof//Zfs/LOPaasQFYG8
WJZg22u7y/3/6GMGdTwrNfiKVdOn/Pt/NzE56+z8bDDgofy7sUmJBOPXSMqF0gKcpWBWaLPqdX5A
S2iZcrACdEm897YuE/NAjcFZE8gBLGlymqcAPgdPzW66i+zSvPfzGiCYEjS/so/aVcJfmqkX60bX
SvQhiXunmoG/DXSg32VR/1LVVrlZDW+2rRLor/Q2tZMc5tRRTwZ/NafMESNqeugFtrCa26iBg7UG
CCFyKocisPRVeAFImZ56OFMvdYhxXh2Ct2B2jX2toRo36iZ8o9bzSSyKhigwjdj9gBdaPsXJTYcX
DyU/hxm6ptc67/MoGx/UIfNXUdAMv+qPLhidrSbSaSuFAHRIYMpH/YOc6XpNArACYBAvQ/Doa2Dq
/ve/qWHb1j9+dGxTg4Pi8vJE4Wdo9j+6073vh8E0Vga1i0sXhvknwhW48G47Xvsw1o9B0aYeDvnm
vWmIQV8+oYbxp0q6fFo5GCwi1feizm3OVW7vZaSDDg3zTje197wIgW907oi6cw0eTn+A7Bzf7Mml
bRXYvyO3Jf3DEK+6tNoqE+EnoRv+R2scmLdJNWSwtkAMx7NFPgkMw9rYEJ+6tSqjP1pj6i/qJICx
qz7gD8gzCrqVoL1vLRGFFY7Z80h687BhI8b2cowm6uP5tAJmHLq2eyrntj5nFDHPPf26kXQkcAep
hXncFMcgqarjQLc89BQD2XWIq9sKNpGeNJQDaHdOThruQW+e7WHWjsjhn6zZaE8A5bQnR3Q3JFra
ZZoK7Ynzfrqupuxox2206Z1kOn4PZtRNR/8j5137rBUataouIWguAQSsBhO0WTu1rtTYzWvVG5e4
GEhvW2aDA9XMthQyBsYW/Xdq6g8Jm9m9ziN977ZiOdLbYoWSRfwilAhe9CZQHJdjOTv4So0jajjL
JUxfi63coUD45/iac0V3717lFcDlZlMLM9s0anygkOafRAWWK8JnvwqzDNjG0InnQbS/qnEMLlJE
1I7+W1ei/G1ACwCXCWlHq3pzI4+34ADD64n9Xr0BiY+7DEDT2cnr8CxAgIelXh0R5egnbb5XU5ST
UL+i59pChgmtAoLXMqVMFm47w1Y8eRepUo4Or802WeZsCYEeXkZelHNZmFsxiHiLVDW4DpyXMB0U
xTYPwuAaFw4S8KlL6p1G3X/1NZe3oAmRIoNidGeCNxLrkWfKzpz7A1xdlQId22j0lzo1ToIPqwqJ
PWd97YaR0dgUAieUlHzJoeO9NAIWv5czNub63q+yaSU4aQEcgSIydX86/OnHsO/NW1Ll08kN4pda
x/dkFO68qfT+qSRvCjVtOq2tNleuBT2a5yrxPcG3/QMNKHEd2eActboyHmhyJuxk/eFDg25I9B1y
7QomDla+k268ExoLe9pxrXYll8Sy3htlx+vErNYIi0lkNHVCxVMougpvBJrPy9QBO0WW5EKqng6R
ZU8HwW+creRcRea3Gqbul3zUoo0m7tdIrPPoi89p4ZZGEQ/xtjRrfmaYprb6ZGoYz9TkYEDpO8kf
wdSwqnPm0tyOi9zayDU5xD0Z75Badq2BR4zqVARDy55nsj2WS2JWsgP0IKnyQ4SYbiPBn09OJb+7
1tC0IGbSPGwV7Rk2PlR4W3vqayt9rPLfk5Xxw6xChWrHXzWxWOFqLppt1zTKp5+Xf9qpJ58CEtvF
9xvwcNR3PIk/qKNxOpGS+pdpMCvYevdaY1eQRxqc9tN0kzPMqfUDgJMQMF8/+FuEgANwJ3jW2IN3
WAf9Q43Dh+bTcvk9ZLCV1jPdma2wCAglf83xdKpxH92RY5P2ESRPoUi6x8TKIn6qy/GGgSHyln7C
NuZr56WKYp7q0uflhmUccmVjnhZG6InWFODVIra6Ozt29sJwe2JAjUA9ToTL7hqN1/cyA66uHuWV
HOJQj4hyqHBFZKSJ4vab00PoKKessgEmVE62men1bejXpOfCtKNdBz8bGnOQne22Sc/yhrySa3Ka
ilpfAQ41+bPxy1Cz//0cNUBnHTR9hZ4o18+A34NdR3udbzXnfTy5tYkbIUp0ojgfQdEG+1GJ77Ng
SGi2MVAFu++DUvCN9scNO9npR69gGm6zuTxPlhu85HPFXpX1LjOsO0GpB1B4Yp6akJpVQmDLOeEE
gqPp1BPMec4Hkha+1mtwjMMqC0F6+aiI1/LDAIbydZi1tWdNBX89w8CpO3OHe4rGD4Hv4gdZeny5
Xt+mTPXPcimvs9+BYzu7yrTfKpejMfvXJN+oQ9edwiXQDn02kgsjSLcxCv94xYsyXwc5OHjNzR6l
QnaZjaBWHr82WO30dU8qpPN/zThyjZ7qALpwwh7ktPkZChe+cJ2n0bnGGGH8jofUfotGCF+cjoj2
Wqb6BMJjdOuXwXAQjWVxmWxNoi7PtSh0jx/MwGu6yjxo4H43oSUOoi/cj1hBQFpjabmMMxWvZBjy
tbwBruqAfWbTKVV+ENlAiuB/XKIs57FuZa/9ULsHu3Ldg7xSW9WFdsjA5vHvlbwRZz3WoAZ4ZNXy
nGpUN1yDydI2eK0yBw5z/NnQMFZdd2dPPpntUYN5FTnLE1LxyNlNCtXWmJhrhDz7GmLupQap8jVU
6G0AtFh/zLoQFwLbCRySd1OS1+jkNIfvzwr5keEzVd7DPjZ2miY+Qy2qrYPSMRWKAe9nQieO2izd
BVpCzAvbAPnyl1cAOsajGqUvbVAXx7oas8cyIa9AtHp0kNPBJhE2n1XiuHGJFJy+089Im+lmAUB5
9FFz3S3Mpq6ocwhihXFWHXRA8io362tW6Q0VzlI/avSEdqWVjtaqTmmlas5FUGIj49r2j01oPfQG
D+gF9aXLISpNWiYt70OWlFhNHspuLmCKXL5X5NUIOhWJQXv9+sXs1naRbsLSmYPycSr6nwRPOq8g
C9eo+ZSDHJLlaiJt0Qnj8Wqj3L6rOpu4H7sq30v/Ix5BGGdzjGsF6SJ+/XR8EFNfrAo79T/muv2T
lKQqYwa6Ff3srNijBK90dv9e2csVdYbgVV7Ju0kSV1DMaWv/H5+Va9+/Ewe7A9Ky8g4igZeZsXYu
F99XqlvqWU7jHFNT1KWv0xKzIQefA97XVZpmxo4qyZumZsrJWAb5CQp+zbFzbK+ogbtXcaKdAAbV
NK+mcG+p0EKmCTsVAOvghZBriLNjPX1aWJ3TaTZ2jqP2B9PM9x3BLT9tMzBWMwGTT9i9Z7T1CcY+
2toPllWe60g4rzjRRy8dR/2YiKa85E5cwEFxXIKWhqJfBQFsOQrd7Q5943BGw9PSYh/tbaKNn7NS
1mc3AYeStHr9UbjhFUZ68NxHqUZ9Tbc8gwhpem7xU1gqbMLUZN5LUgxo/Iy6OmIHiYiQd62Wpoao
M2Xb2Y6KAiXt14mLhzGyfFjMETvV0FAJnKr1F42gDzOrx8e6GLt9ndCVIL9JOzrLdnsgZkxRmuQg
Z3KdIuffm/KqFRG58L3Yy0/Ipe9f/v3ZVv0IhKsexNQ6+Ddpyrh0zo9ysJerAvCgWMtLpLUYD+Es
RGYbHDNNCY6zrgcE6zCVV/QTAjrAQbCZOeutl9SkxKEwNPV9iEEaQGPGw3AOmquv/xqVNvCkG0T6
QqyMLHoEsassK6pbzFFrSSr/6Rfg9tPO8OjIp1t1wRgFWfl3kFM2YviAMGHwDlHpRQTmnxkMU1aY
5nvjo2WrzSy5cdjmVBzGOSxQlSKmm2Hog8QVm3BVYsPNPF6H8SqMOyJ7HDOgpmFM74kt7sogmp6t
rNzzpug2RakZjyH/CSvJgCcNZ9UQo/Nqx5zqoeYfMkH71BIahiK2zcDGHLfZyaC60qKHmFKSpVtc
bea579cYeya45Ab00LYdv67kmpx2BWC0Osg+fEv1ysIQv0wz/lMnSficBGLYtpXQDka/dW17fLb7
e9OMyle6eYB6+ugJvsq+zYTyUFnsUeyCFps0Pgd6+MlxVXmYmiE4f6/XofLz+/MtQP4Vykr6jrX1
GFYlIoSg3s5JmdEbq6poNejlD7MCytYuuCy8j4Zn09amTQEOa7ZddpWDutS17ezJyMZxFeQTSu0s
6tbRaGWf7bA4i53wuVWszzKsX8PFU5W6E1YGnlg7C5bkY6Cq+g0FXrIbqwGZv+NAaGnWsM+md7ns
zIa6K118AUZsnt0OskIh4u5gaipmLGZB4NoXJ496gx29cV9SY8h0HSGywndSDdRXOc2VlJjOPnT8
C0kQyZ8qaQ7RXIa/UJm++J0WfbCNpptKnsyPYJHhNVjGnpO5ttZWQ3wPRSyxSSBu3DtgIVdZ23xS
YA1viVEaayeJuleROxwa9Wn6NMdgNxYEdVEM+ZP3JC7hoXlys0Zht8FvPRhk4pIu2cKVVYi0LMKr
sVgsUb6ZKzER9uR2ypkNZXdIOhWMfxaAnshDmL6LTwkl9WkYfRhqiMjve2gUGwrufyxzJlZ7Gdw+
T8/lkL6ZamDv5FKtkOVqKXvT1N1byu700CfasBqp6eXrXMmpTjUOfTMz8m8W8SJHoPh/5IedcozI
4CX9GQf9So3U8Ge8vPTQQpao/ubmnt6YSi8evNGYzc+YseunXBXAJXOOGRz0200xL/lAAa7TBszm
A45feylg+cc8AAgR8kzcEZhtX9nIwi4xY/d5SqOanELb/6kV5Q5RAGofWK7rwihIgo6bP9Ns/qY8
N50VVVcvQWPsg15E2doRlu6ZWIq83tcGshkZlKa9hE4xnOWScCtzyz6MNE0322vYea9RHv8dch0K
Jlu9cNMkTr2idO2skO9yltW7hIhCeHbHaDnM6r4iTlWRPNmORlE6bFLCL2IawDGdtqoH4CanJhrp
h0r5JSe5a3hFVjRnjFSQCimbPPGI91dlmvo/Suwurl/kn1rIHtNWggBxFIQMelWRmX00fWRvXNfN
TnNW0iUscexZbpK9CjbOtZ4a4yYAIHGOlgGqIOi7RDzms+E/Bq72lCWDce4CpT8XBRwTxzlRmRhf
FbbnJ0EgLYmBtfoSJNE6QBJGGMxo/vi+ihHw0h+vy1tA4Q54kHOq5xliZ2pcUkPQNtfJi1vJG/if
aZN0x5Z2iVe0in+M0MYeAxOXENkI1pmvb7uOErW9lVXR3lSFLKF6oIdge5Xb5uhVK+2ptWib5sTG
bOXUUCxlk6f9DRAd1gtUbti6sfBH5jCdyz7Sns0wwhiHcrZny7xWMvs80pyx2BvFqdd11KVIwdX3
1II0HhOK9RThoA+aJv/R+nl4aLSwRAoq8h9ubrVrZBLz0W0Dwm3KyD9WAT/alio4K9FbejJMPd0o
VkakWdf2fNGQjYCpL1bkGSsPMXKoA0oGzfOnsHu3gC/r9dD/HIoo5g1sO9icO4OmmT2vKtePMYNn
4VVpssTkxOnOnhVegxoNbEm7BEwCg6LWPngtdzD2yYgme6ovna0Uj3LAbMVL3W3htZpz8Yip0z+4
BZw4edefqu5+QeIBR1E2kLzxhY9szVelLeo7duufKHRdzuyi3euaPb6MGkj/nl6aGpmbrC5nDo6x
c6gRFx0mZSRoxMAKZXR9unOdgRO81VMTJVxqGHrr4ioaOgNtMHeAv6YHgT5sPcUCRYffe2I2NvpA
AjoBs+EljFLSOZeo7H4gmYCa04dcpyObHYXrbsmWMC5I6cJ9NMNp+TrfYBiu9wo7eLEz+piYL2K2
vGaq2lUHdBQzmp2dxmWQ0/9rrfH3VIzBEOBA8xQJY1zIiwgsg2NsVU/ZwlyEozzeu31TeBCKHPPu
4avkYcx1uTH0WvFa360fVKvpzqipDlLs0WRd+NDV1J4WJYjUhEjViGYpIdWsf0lEHAwtvm7OV/mL
HDu29/5IJMvXr8pmY4tso960af2zbOG9aiZehd5sykNeJJiV+W9/zDXYo+EYkkOMdrNYzvhGbGSH
KoqrjWGE+SkdrD+yNSibgYax9LjkvEhwHtZZdfBDwMy0p6krWPhunGUq19woBMc40gwk/9HYh6ER
3n+tlWT98ILbyY/Rg2p4y8T+oaA7v7broP/5//g6r+XGlWzbfhEi4M0rCXqKoiivF0SpVAVvEgn/
9XcAqu5qc26/IIAEtXdJJJGZa805Jm0phOG6/YbtVsKMqMFDRFRfrbkIjEjxXw9SR+aiKcZ5kurP
DBPbLzX52cfDjUWMd2zr1K/EQDlPY9UAKGrlkOzl5HQyFj57FI8EB2qt1q3+XucZYhhXs0/LkGan
zUnElW8ZnuMnGigmHtbF+7Di6+jtTGOaoNNrVFkiJdLnTHdSR41QsDngMkvRzoTIbM9YOaCcj+EJ
XRQWCrtH97Vc/zmtlq2WSWpRxdY2SZiFUJ0FL2nmRcjRCSRWXHJg0XPROrRT87DcDSrlFxZ67bIY
frqOohNXTwPZHDfh2ftwSCSOThFsUm/dSMe98bepH0UtRoqHwMOa3Ksfw7GDS5kFx+GsJq79Kmqd
Imym5Xhe6NFPLoALLcrelvF5HbdNp9h9zm374IqXRqjGZ4xsH/O3zO5rpqRj77UJW7ZRfVEsHF+y
KL9suNGKVpov3aBFmEn7WftnJRv+CO7a1jxvXTOF/VChSoctfqexT3Ch2CS5NsLQttOIrUfrYxLe
59eaKRnTtLXQiJMCV3n6pdBQiK88gyhJT0qe44bNdc1csyer9CFzs5+R6yVfQaby8UuV1xjB3MYc
kCOlhJ/so4wZxYJK8QmNnJaFJ17TJpA71gj5PkdA9Bwq5SWuZPGZ52TxhE4yYbQr7bMns8w3UvDJ
ad30WydiThNGcK49OTxQoBuoByg+ugnqJvOQ3gl5Nbu7yn3AmT5+wY8aVlov9MdChMPWFX3Bgx07
bJMgscPqeU4cD3R1QyLQupt6218Gl9uhZrnnkmgu5nmj3SxJZ0liFSW8b7QdkeNtpo5YNHNsEwDC
IljTH9SOy8ENVFS/am6pR23Iaaosp8st558vWi7DQeMdkC1MHVrohamScD7kgKprOa7rXtTEBjfU
NfIE7fFyW5KNgfbE8o6ziUJvk6jz056NZj0oz4vmZqzV4aAUFi29WCh/dDjG0FLcDHbVPGSrbbwC
El6B8qME388l+OUsb96nESVqshTpS9dtz0T+AiwZK/aeNBAPJb6fdajbxnOmFaQ2UZtbV4PyZXVl
sIvjCoWTQQxzYdnRSfH0/Pz3YCT0O3jFV5e4+TXM8RMptpb6IZH3iFbmQYssaF02eHkNNcQt4HYk
3URGe4+pAPmZ6wTbBQFklTI916XzW6hDe/CQ266Y45L75TAZ8U8BQnQPLuTPkDafWZprr7Pqp0s4
3jqaLYqlDMWps0OUGMu1ra+9qExfFWc46CGQ7LEitcaSYffQ6xG5AmlXbF3ilZdX2HK26aX6TztC
BCmgzTE1QFJYctz/ji2XgzLIh0SSebC8Lm2qfEsnZTyOxe+lt5mmKuhOyRxtdp44Qyg0EWDRgKva
0dtpDVWmIvaQA4f0KQdV7TB8UTwL54OG3GJdujx7B8AXa80CaqngYEjmpGWKnPwfWvE8kTfBJiPq
SXgb2zsFzxkGe/gTnR+0TX5eDt4/37L/67L3lHEndOs5o+pzV/z7oVNrsB9F3fjSeKoNzw6pHrpH
tlz5T6h5v1pQIW84msGPun34TMG48r2uT9dliWjOdtiY24o7HlUjmh7TIonQB0X5Ogqa6XEZ6yoE
N9m09jJFHCzDaZG4lp9WRWCbng71VlWNdrdMtlPYXXEsiJs79e1VkcNuMCSqXslGofeqYDXkdbBf
5nze1+5+vus6WXgyJFO4pxraI9EldDEJMfSk0A/J0LU+ZWb9iAgZ3SRP0E3uZt1uqX87GYnky+V3
AdxGdPv3Muj+8eLl7vKzVkekRN8ar8psS/Hmw3LWuaQ6ZomenimOv9Cdnh6kA4xCWLOtogvCd6WI
ik2RWecA5s5dMfs1Zao57x6+iXWvKvqpAZL5rDY5RK9AO1Yoh3eV/bHUZVx1eNILF3e60rPKceL2
0tnkEiSyjj+1rp2ZZvqLit9+p6B8IfvPhb6okWNRldYL8XofI6CFe6fTrJdJDKsg4B+SF6hCH0qp
mlurAoCNI/dPeWi5hJWWAJG33pKRDSqVuvpBzgdX8Yr9MrZc6gUFArco5Fan5Sl8E0/qOqzj0s/T
kIzAeqLlwjMgnF0nQBImcY4LWkQi4ANlOdVAuiMijqKq03PRxKeyavS93eXBken8Xyp3jZa91pnm
bf9W45YK3d9CXjE1KgAnPKaD2aq4OmMaiq7Tn7R+jA66N0VMBqNYh5bkn9zmPK2UInvqaR0dGsNA
ED4PVZnd73M9/GWwEtri+R5W/DnGC7gPgEmkaFDrQmBzsrJpvKeefVuqlMtVNOQ3trfy3izbSzM/
FgVIyC2JkMa6mlTm3jYe8qvRkMDMkueS87buUIgh53RMY8NsNe6iqepeUw9GlRar8WW5TOKt0472
1Ykj8jbntBOBt/pMHM5wlKHuO2RJnJchMMIm+86wRM4Vk69MDMp9T54D+DhW5pHeA7mjMnQOSBbx
zWHMQC07M+S4ISDYa2dNNv3VoHpSyrHgnyHlWU1Zd9V9ZWzYLem7RIVeNcF0uxsbrXw1snZdjk5B
fWBguy666UC7ujpAD8W7GHv9VvRVcHXwB0J9ntSb2euUgHT9OU7DgqW2Nu2x8xnPo6KRaTRfprGk
UxT20l8+E7kTpefvLo0eIUivBqy/VdMFR0FYjxbW7plYJhdbLAsbXy9ZamB6Bzibq3vK1L6gmk2U
ePaYVbG9NVLHOxZ139yZHvqrGKnBixONn42sgl9TTKZ53aSfg4XWzdat7d+PBfYA55LVEzDgMPix
jC9DFX4nPhWqu86ygrBre9T2FqbCl7oYSIVVc/W0xPOgTf6I+iG6X26WuJfcJAluTVnoz63x/SOp
RohB2GO7UK3uRToFoFMXZamN0v24HJBYUMT490uW8dSfXG/9d9zDubP1DDv26TaVJ2yRyUXa9Nls
J3bfYzvZRzPUrSsL9myIbKRBo9TtyvoRBc+wq1LorBmRjo9aK4zLXPUKO6e1t0gXaBuVKg98iTyG
9LZgrWJ6v7EYRHDdR+1+uVwOwOXkhEahzmRz0Lop3uilSjyOXqsXpxls28/QMLc9CyKhpLTpoylc
4U7mQeTQ5pAWOg/hFhaiMPzoW4dwD7/UU6rAfTxdLDM6qSMQ3LVV5e1aqdScmOcIX1Q8AdyxFLRT
VMxQyrfQwGIjmsW1JGm5lYrKv7TXrUEieYsL2x/h/B+WyyIKDwAhmscxityrU9rPhUVuQKhCr82N
ztiKnKpkO29RQz0n2ajNUXyZZuTAUSy/IlxXByvp8YmPebEZypJ+oqp0W1Gkw26KiwgzdnbQLSme
Oi8z74QnDxQFz9KL2ok1u3RgMOXpurf5cyJaFEfPDhSUnWA31QbVkhtW+yKlmq6H1bM6uvqjNaGF
Kyn/+QLHwg/ARH6laMFriiVnD8JCBZ1SfwYz889pCgMqcYvziatvhViV9MjkmDvZmGzYNNRnBOr1
mXpGuxfUSrti+mHRyyrKiggmnSQY6RrFFwyZHPeXTF4S3PZ+0hjVvQsCDuJV1h1caw5hINLLjfor
6yye+05vGlS0cX0UNd8rFXCiTTU7iU+x4E9HLQ5SoQWx4AR7+VYiFntO+U7uo7Zqd0agmi+BXm+c
qDVfvC6Kj+pIqTT2PEJNyjBYPeS5+Ts1vZC6zvSvBxJKfwwQwYjFi5q7IgHSPSW5+OwdZd2pZvYO
9wrJnDW2gKwq45E294frKOZucIwBOhOS/7+HjGXR9yVQexLMvXynhUI9qR1udUsJqscSBQAbJbXb
U1mdbmagN5Tqm+RrGE2/sMP+wysJvDYIlNhj4T0UtHuotQxmv54aEu5SWUf3NY/4ezZ40VrrJFqn
jGfdcpjclArJ4JjD0co26B+xwsOt2ckqy99TAWMFnVKj0ngPulh5APe8XVJlAsv6vjKBZsKmUtvh
Iy3QiVGRvRAUdlZzyGfo2drLcljGqaI0d7XzvIyIeS6M8NLv9YHnfKir+anIMvtWSotPi5a8LVfL
wVaQM7iK1uxRgWln3kY0UaxWPfMwGDG6Y7NxHrKB7AHHneTBqi3nYUhj58GtzUMXafZdoxW/ajaw
PGoHYpn1/EFvvfHwLR4RKugVkFKANTU8Go4FRGM+My0gH8sZi+o/Z5oOiaNIocqEjfgt+ix5Wg5K
A3y5xT+5XDkhKxFdkNa6XNZmjt8BM4Pfl2rggycHZyeQdmpQLm5eGk17ZUqy/VTU2q0uKtBwptN9
sbSgl0BkZ2s11jpNlNDvAwSQYaVlW4+Z9D5x2j9n4eDJTRKCnDSZfXNHKS6iVcsLmktMloWGB86c
kShE917HqBovlpG4q540tY+/Nwie/HODGtq0NT27PZbjK4VvxB6cZHjlmc+UvyMheKVbUZrBGodr
ulOSyb0b0RTs+preUjvoHr/B9Fl7BsL7qoDHh7qR3ogbP0xBDOJ0/iTrKf4O2XwSsYNeVxX5Wlro
G0e6LY8Ott5t7ia0oIcBb5BALKeneehnughZr+gBnyiBbecfVDj4moRrWQgyTdMDCGSApQgVvb4u
hyxMkisOMlKl/4wsw13/WCL/CCi0/k49+nxO+0vDPbRqtKh8Dl23I6nKSHAYsMZOw/y6pHvnMvVY
f6XJVnXq8lJG/Uo2+obcNp3oCCc9xngh9lVhKheztwPfsqTzhMVwAhZdmj/6MDj29rw3QlGvu+CO
R115GYPkzRvYHo06q3HwNfotBUG2qYcEcswU+kl8DM3CujZUdK9hNZjXWg3f2l5ULF+i9qIEeLgi
TMbhnKg+tFZxxMyW+Ko3XaY8+03P/NgHTfQJ2BQ/TmPJS8gS7dINROguN9I0Pri6+lKa43AF4ZLG
D9mI+UvkDUBPxKZ3UDnNB5YuX8sHqPzneN9RTu4EwHcbdwMA2yRHpUtfISGsu9N6ghmxrRTqEL+N
Gp//gAiiO97c7hUMTFoZ5pF/BLq0MrS7b0RhML0atBzgCrdvCVyUNT2D8tG056hj6IobM9JfKaMg
uIlrmm3qqZk7C9ZEZ64rsVE0DVuemU21wKxaiyZ6lV/IfGkwTEmex/M7ZwBxXLFi8bZ9TD9y6PQf
EQlNa10kyinNJ1oNGm10qb1qVmPSvw3YsSGBfHHgVG5dI8i3GnbxV+GEHtCRVpzVwbBvSZA/JHxh
r6MUIGFmVZKCRs1XROZSKhysI2HL0BLiwHrhORfvaodYpopm8Z1WTR9ZFJt3mQzDHfvUchUHBn2h
VDI237Dr7hcM9eCYD/G6VdPwFYtxffGKLl5pROdcDRUSo133ORshHj+IWMGvNoY7XnQFJ5OqnCer
MpDsGjsklhodIitaK13R3ZsD0yfI1OCOrIzq1WtDCkTTRqoui+pscABBmI4vR6daf4uwbC8YNoGL
aW5wwCl4xVheKifM1qNtJj+QyH0kVCFvNctiVAiganp3cu8TpWnvo0aFmq+25cGrJWQZdNHstB/s
ML2LTVxKKxf6AbKG+XSwUt610Bv3Rg/q3U4a9y0eDbz/3YA6q7L6Nzg9VWC7byWC6iPoy8p3Dmbq
i6J8IQFL3pP2TqfJzIsW1NhQP9GwIwE2N8tfhnIbyfZcm91Q3ltN2sAnU9ybEggcyFozsoHUslts
E54SBmX1YgTlk5MSbmx64sNxI4I2U1tFhhsCKSeyhFAPdNyZnrQ/rYSgTFQdL4WjfDFr8YzPMhCF
s3Ej6PM1pafph0mwjB9FTn/RkUxsEjKBDoHMyjtqF8mmC9EwUBYp70Q/UTVJig5FQGE9ki5xyGQ3
3KOGsh5t23H8bCLXgvI6PDezH04k3NM062PMxdmgPYV2E9+zdbtCPDE3DhS0o2GW0mcDVe8kq9Qn
U6lwrFt0itv50i0d+mOuR0gu+Kq7JmPHpKK53WaF2lwDpQQu5oa3ES30LQv7CAh49GdsuaHFJWSP
uEk3FY76LVIVy9zrHmEdrVSjS9XCAtElazmDtj/fdKoQa6AF4iKZotaKIcpPKuV0o6LgFzPCk6pF
wUtvOsywqt7zmwZ1tA10pzsj6EhxWuFlRFf1YGOaWQ2VraE+a/tno639wgShLXp339eTezFqy90V
BVWmMaKX3abaS5dJeC1VYh3DyqDJ6rU/jVyYl6QhD2uysnIrJozOvch/9hPy6USz2wcTmfxxcuti
m0Nk8y0bXk7ay8CfeHP4nnri2Fi6dg6taVy384xLO+yToJvkhhrEPU/oDtDWT9TgQ/FUlurme1bI
bVTXCUzyagK7ZoqOd0WytrMKNz2mfRr5ep4ar3VLjA1ojemAo9t4jesCv4i4iMkQ19GT9S4b0+SQ
R0V8ozdJ90g29s8iaFn6AkSO+6k5J7rYLFjfWui3SnWeQooahCZnX3DC0x9NkXz1g9imvda/K3Z+
BJpiviajILXKk/AqqDWssil+t3E3HDOXdhM8/aJeZ4kT7foWsnRrB/nZCGr9WiLu22Zx6e5z9CIv
qSJ3ThSmP6j7qj7JtcXJzfvikQbxa6dEKQhrgOyB0ztXA/n8xutA3S2XywHeh3mwbdrA7bUCtriK
sGa8sKXiT0c//74VWr3Xk+bUWrz/C2GXRi4hICPf44Wwu4yF3S+oAhsWtfKlmmBYiilXUJSa8VsO
1GEFhds+AbnmM2eUVN8NrWdRLTEe1sC/t2HloAuZx4ZJxZhQqMldR8rWza17m6axcbKzhIJomNC0
BWG3U92i3CyXjdGUm7wc+F/Od0WTWzOlynwuMUmiVA+q46JUH1XvZ9i3NmtXlnF5PFAW9MhrMUE2
bhdrh+OSn0GmmLYmLbXeSE+mG33QzPsKt8bBTYsPkXSJs9I6vmt140KRaNs556mfXvklv3QtafmC
5eTFTyr5mS4bp8ltf9QtUhdFMa5TViig3vnwrzQ3G9nzzaeBIV1se9lvz2yGTVKW1aa3TO2mhpF2
a+IOHgh7RMlfU4rh6iBl+D7zljMlMu6GLlkvnpxImMXWCIrG501Mb8sYBoKZLjtUh79jGgU0dbx5
SN8P/6FdTXW12JgGi8RgblzLikJ4WPUsyuZLxxI81dz5tBKevk6jaDd0Ru7XbWk8KKNiPNCOzP1B
0aqtHVpsmRtW7Cs7n7x9nkTNPevY73yzJdRMRlOBeEzUW9uGHmC6tB9HJ/LepLSjjW5r5aGfL1WD
hx1r+xdlHGofULDcmbKSD5EbaSed5ZrrwbY2MS3szOy3FLW859GGCEqlfnRhyEKleU/DMz0Glk4B
LPbCCwW9Yq1Qff4xuuUHU7l54y+snRx25/4yjgb/WOqd+YzBejy05XCaLHKTO6u1bmSEkWWSlsxd
pnHB+KfyUAdgXBo4FTVwUDKfRLP2pupm5IZ5DuHC7OwA/9sabcyXOiTNMQ/Txu89jX09BELq4vZX
T3WRpZGpPaLpwFvdgSEsAjZmYEdOSmnnv+aTQlqYHWj59nZVLCP/fkvp6+/XLC8OcnGC+MuDDBVH
2uq/pDoR5F5MzpNrsv6qE2FT/HVJ8U1lvwnaOnwZI/G1vJaUspVR1e1PZEFa9fA9oy7T6nxYZtTE
2eQtkC+0jt0ZXEZ3Xs7kN49S03LcjHi5/2lASGI9OND322uG3uwVd15g6/RpLGSO20S1owezSxN/
yPSvpNDzo02K+6Wb951G/JHbXkrxkBE9fsXPhFJorIp3MwmueYbIqZoSlziDJD+T2JadQ7Jkzq6V
24ccUOdjp8D2kfDb760iVA/QerUdEeDVbaBrlmnILpHX2rVWP5RhlB2NIco2uZoh6UN2kDkadNwA
3mpceN2RbASbCSymdY0QIXdyA8U0da2xA5XOpyZnJRuA/O7woKP/o1sFYnIHDS3YRXr0aInKgmWm
B9p9I4jn7AmdJ81V1e9bDWcEu0FKaCrbU2ZMQsW9KL7nIWquW2cSn0qdrmJtqL+MItZWY3nvijh/
HnI+k0qXpy8qXWo6K1byfRb1jHXzXbVqh3tDFgPfIkCQ49T5ydSPH16j25sMCcChrbL6tUOcFmpM
wckwk83YZF6avgOl07KGz9I6xszqltsoVNTXqtN05tSJQOP5rhO8sv3KL7Av0jORtCrMr4YyjDI6
fk+59QrrrNrS2pqL7YG3y1IHN1e76iRKJSXahk0MM0Op7SfL0a4IXeL75RYbC8oyaUu2yXzTpcLH
P13mu+Wu7dbvLsiGIwvl9GoESXqdWHJkOkTu5coO2vQ6eGmxY/5kFppfwVN7JG0VLKWOQBSRMuA6
LZEPKVnClzAIihRgGB8sDdfmI5iidYJPTw/06VxTwbjYttVdeLp3/CLOBGsXvwzsYBqJlvkBSEGu
TTadqyJz8hOPBeSjWkLGieW0jzSj+3Vn91A7gqJ7LCUbZGqQ+CzovS3d2+WwNCxcg30IQNFxW7Q/
qqAmFKKPOjLLqsb9qsgNmvkVIkGpEcVRD1BI6fCr2NGhQMx77vngkWozHJer5SADSNpiPmhNdIlz
wznAFWHhEXq237ed85FOkoZvlL/U1JYOUdBpfMNjSnwIy1YybmetC2KeU07J+BSnab9Wm57o3/kS
F4kk8WHUf1qFRx0vyaYTUAiytfjSEq5iy3cF0wGmTODUMc0uN+nJni3owsWFsjYDP6Q9spr0sLsV
cdXeOg90QEjdYiddtb2J+UAWEsvWAxSxp0U+q7sJDN2JZVvWRh0gTBjUS4nWcYo/N8aiKg5qKh5m
Ktuuxl65m4JSex+7qz7Z7kdC2ZaF4wPwD+OOsJoApRkdtlVfp9F2GVQiAICjEiQU3cULKVXxp8BP
vVK9rNgOaqSte5Fc3TgSz1atmXtFwXhjtbn7hhFyPU1h+FnYpBupJt+XnqVmJFc6Qo/3VHGdfalj
poDpke6CrDWnTYemVpj8JZo8p6iXDco2whd4lHPABLMlCcyJMb1MdfBDNxXll8QXKx36t5ZMfuo2
nrWyIJ63bsAFlg6QWJGCOXYpWgURy3OEnmerGVMX13td7PIG+f7gyO5Jb+rgLI3qa7lKWvmVNVTV
TLIfsCCjTU0CZVuxLvhpW8pzkuuHHrXHqRdR8YS8PNyOhTNtDE/Nn8wxT85myeKb55j1qIfxJC+p
lZLbmU/aPlYGd+dW/fgYtExIltkYVzCV8aaStEnMtKt/xAVo/l6afhtIc1fyFu7GPqQARjr2VR2B
g3SaLb4Qx1l1ofojFfwj8ZPHbGjye29yp0e828Om1TRzg/wuv4z6dJCOoZ9UiqCnOrnGbYVPwpmJ
z2F4bxTG8G5DtV6UcFgwFAUrC3nGDtZgXOARHMMfWZtdlaxxnpRwUA8Ag5zNMl7Qb8lN5UNEXrlt
u3Ze6060xrGM5WkWPGbtEDySVnMeSj25X4ZI5Zl8b4DMIEwveDRowh/ioENxGYtVGXfh03JA5gg7
PHtcLhycGujPNVAfojkAUxYGFqlO24apPrIImv1qCPuJSY+hgimVQ4+FjRhGC90k1mheYxlu89nS
IHjTPcDVy2G5HPv+U3HynGe0Xjy6hn1s4ky8kbxq7uOUFV5k8nNguuGTqmehQsoclbHdLhX+ttMA
yhuKsbLn+GTKdAEeRDKUi2o6me3k3EeEFGRU7n5Dy1UMT9sSip1uFyaiO2CGMoxaHs2sbWDowzJT
PDW71KQYzClwlqIad+UgTssVwvt4KykwUKtpmCIeett8zxX9Y8k8iuBVPGQKKuIkzMSlYmm3gwoV
r5eOeYaLxc6gZJDPLie1eicy3NwGuXdpUayTbJ1QsHBdeSg0RfieEVUHLdmU9PrlGo0A3zKVYInF
NhoSW75h6x2jIoufbNHqZ5gcxS2OWHo2vbhOal7eLOEVpyh3fy73XCL01jVxTlC7vcskA+qEreFu
p6i1SGKbK/OVWn5oaVw/sPD6rEgie9fMTvMt0kqPheeMr/bIahf83fsYIy8oA7Xb6nWeviGGTCQZ
bYoicqqH86lrDtE5mA+UK9ydkcmXjhSPfeMkZHx6lIU2sajepdbvMHrr+8UBDbvRvrOj/G5xOxem
M/L5JFtrgGR9zVU92NZqmhJZz+U0HxDGPIPQ105s2aOnINp+W+d51a6IewPkYQYA32hii35dgFmN
b3wAknzlBXa1V0zMbo0dxXKjT3cgl/T7Ce3flVKZ4hO+hFO4SPoz22gKoKrVnVtmtO+zsj7hpGRf
T3DpqhxePIucOJ2OANUnHb4GjURfZbdIy92d9h6SU5pvc+YQW2lnVSXpOPdrlOcGp+EK/Ej6NpIK
vnI1q/6Y+uJTjK3+6WXyOiKQ3WK1BYnP/FFBoR9r4PUcut75c+YE+iOlsWlXUmiy7kAky7NXzttN
Lwap2HTkElV996KIOL1rWmvYGGmNKQ3791NbDA+mAnl8jEZ800A6V4keWmdTt0qfKDyxNSYidGqv
QHZN9GHhBCRysxUFylXBgNIrc64aZH266mbNGl+4gCp7GVxJ2Qt93W0S9OUtwZxNw8dd1cSwXm4X
82sKocojCRRvyBx9vVWw6cAT8IWUKnJ2r7/pwvlcxh2V4nTZpO7FCpP70QYEhDgSPMr/lkNbIcUn
s8Jbz1MniRE21WH2R0M9iMrchTorIuyJ4PtMI0f3RDC2D2ZfEuRVWccqypq1gJYEJ8cKgTNFVKTn
QzaHL8SOVe9SJCasO/4xtpyloIfGTBz/L7+pzOzwAKXB/+tDHWUz09OGzGeR9llZXka/JdfOXpOx
BQvmMG6zY7foI5j6vt07untgKUp7YwST5ekaWKwWF95xOXxf/9e9bsZb/ueruspgUzH/aI5octVn
vE3F7MY2A4wuZryQOAyUwvOQPa5UcDYi7saznA9dm80Hi+BdMTYHttd44FKd4r10rCdqITT8IBj7
PZvXp8lUfoUKX780t8vXWC2esqkarnqOLVOfaAh6uqNcloNIB87UEFOEhnzlv27ASB8Kj4TP+Seo
cjwpMfgONUKl6cPfy5hKDaC2VeoGJ0w2KyXmWxrS09g6iKGQfrb6zY5tWtdzryNpBISc/88rIPdb
L1pRv6k1KMwp/zlgJl+7WdNe1GICWciHpUA6dCUSIeE5bpzEqFTXZYg8xOqaOnwBmSXkfhlTEwQT
RI7PVnwtWMuulLtolpwrCfGS0H1bTF9g7HrrsGTzRY4xnrGpvZahCMllIDAqruPfdEjEq+O5yOzL
Ub9GlsTFEyUl5jzQKwFxKqQ1FSUTUrDuWNBsxkLD+UBl8Ln0eCAG8bzOaHkqhkXenpu8nzOiPO0Y
zf0nQy98IeA+5RHfQH5ZdCKO2gAY0K9s+jJa2y2OFXAEzcFWEPhQT38UDtHqmuZ+X2kqumxIssNm
uZlGMagvL3pBJFKz5noSUa5fqth4zzVdeZ4qtblLBIu2Sa9Y4IVBce6TuCc+8auekJlOmXUqStt6
hDbPIyIQq3hGNxuBaZzIsjC/z5axwqL1MUWAHJa7y2FSYE3omJRR5ZpkUyXpBYD8zyiY8Ma2OAAd
s+3+gAEWWoBNeOzdcpCeCvkjAZNa46UqwqSEtULOyaqQH6RRjk+Nm78ZvPRYJSLfGvAIV8PQhTub
LQ9Gv7y+Ts1QX9uOXfb/hvDoxn8heODn6I6hmo6mOe4SIPMvYKU0GTzFY625kr1ms3NJMfCZU+wH
dl7ivq8Itmuc6s91XUr5oKg/JXtEIaJuO2ACuWUJodOpVpg/xtza8Vw2f2s4g7Ugx6HiZeHaqik8
jQogNn1CPfO/fwNTmwFbfzNubM9SHdVzbFcDjWQYlvYfbChHeqNXEi3Kw88VWzXIYr9qHcO3F63d
3/aXEmM5rNvwVLnFeFnuDrGrrOne28Tv6ulKMTOCuP4J7qL55tUgaZcRpWx576Lgd9ZRKVuGKPo2
ZKh26ebvz/zHfye0UZQ24fgW6cNjpBPy/bcqtEgSlvpQI5vvm99Xc8loeRnzRovQqrSRlBNPV1Fl
26QKEjlip8K1IZr4iDvDuTMB9uOLYDIh0c6hS8tYLyyEQH2DTn3MohvWOHjb/3G344nx/XPMU7z6
74vG+ecQd9+WH/keF6hKBNQTKgJUflK2iIqbHADuyBMiFHnSphSZ4GTuv4dcexaYQLsA0FAjUhri
XWTztihEdDzlSuoQygIva765HABfYiN4qnF7P0GaDVdA88fzcquXBcE0bexiPublfZ4YB9pt382g
vGDhM/bGCBABL3iuoeOPkma8LIflxqjF3HWsrzwY5X4Z1wkWOkRxXq5canD7qE71LSuD8D2J0Q20
c3hiIzI/DnrjrLSsRAzVivbIxTYZW6+D3iHqyHQLpJcK83NBeEwekCCqm9kuq1SEWjP7Sc/HORr4
/1F2ZsttI9u2/SJEoEfilX0rkaJkW35B2HIV+r7H19+BpLdl6+xdFbciCkEkIEqWQCBzrTnH/Evi
oKZumnYdGcCLAnuiH5jVG0SB+wtR6e8vkiir336N/HEOGpo3PY7tTWWo1KnmfIKhRR2D95Z9846g
4A63oQL5LUyZY21Il/pm6yZribAMaO0q2sJKFONzGyBAJ5g83aaygVSbyULJS5QgVmt8CgC1aLX5
uaGieG6QI+AddMW2IzR5Ja1XhXe0XMV4dKVEq4BGSfkw5lFkxSPepFMJoQQ/I9dy0hI4bMUkiZQN
FSpnroJa80a+8kWsr8qi8pb3NaAclCfKI63PM65It31ypkmtvQJrYQIJZv/gJaXyOfL/ksOOSb+2
pZa1CXrOIuz8oMAQfI7ga4mQH+wsWqTzQ1jViwZKwIGbhvGUcls8q91wBnYQIDWKOqZQWuzOUlPz
SYzT8CRuhiH8bAk8WdukSlqtYl9dQtNdB7nxJTbz8DWzEah4VZreRgh9QA7rGH4AnLYpSFwgci7J
8Rm4+XJq+2vEXXiZNMSX3DuiImEyULdF8dlw3qZMN15mVsLFKutnORqL0D/kgeMttbweN5PlmuvU
Y2UzJCXkg0DVX+Rur0TWms+N8RLPR63J/4Z/Ef29mSMFTDo+3o07cl/wfHtjD0yW5K4aONPBq6Ln
OgmzFaLo7jKYdrGdjK462kNHBy0u8m02+OPFt6J0ZeuN8QmqJqqZBs5ZVUUVK357ojDvaTQE/qPt
jkjFXmgWwaF3aceEQoBmoZVjQOReFncTgcaVfbGNH443fp4aEB/mRE+kBtxCu7TL7lRiMTUQ/jpC
o+XRIR+Tszvm31Oj2g0lFBlZcQTKkyHyJ1iIEtrZjeDEAPtK0fshW649LJt653CBUmu9yjzpPqdt
gsn7LPeGaqLP6/LpltaSCaDTQynGi0yTlkPQWh8bpIcxBErRLVjqVme5UWisD7CnxuqcU3U6Wli1
2nlPHkWyxFG5P6rpm2dQSg+GMDrLjUNeFmyS8ns6VspRVHV09uZNqhq0V+U+oZXofmA7Ay5ee5aJ
dBLG8TrSrPKtq7mYqzJBTzeR4pZ0anyUG7xzMdmzZNPdB+X+++H3cxzvRMYEALYe360d57v/eWbQ
Q2XCcvLq+vSzzKwjjTJKnou0MW8+MoIyNbVPSKLEg2lo3+Ue7jbjoHl4OhwUKBaFzJMXxM/8+PpW
oWnRLOh8Fid5wLByDZtXZrfbPqydo2WyThepPaxHC3sSV4rlYYXtME0aFMwcN/jyL9OIPwmTzCJ0
Uzds+nXIVVBLyFnGbxMhJ0Y/VzqqWJdF4a7yPjLUJWgFkgSIduYD8jNW3jKs8eTb1cXLa7xvc3C8
HJIbGSb/viuPNhNFFZfZH/QIc1+V/qVG0hIESnjrR9N+zor6U4Lq4qGZ2wN5ir87F1V0kLsRgg+i
g1xjI8/FUB3vWr1OVvKoojr2sY8IZKQCZMN7UPb//Ev5PzMrfiemUNWZ0shdzp7Rp7/9TtKorEe9
0+FJOGGDEKpB49E2pyqcycrBqfKEdSgz5qj//G019c9Z6f2P8fs3/sBUff/GtZb4trOPzeI5DuJi
pZMxuUU50tESS7ozJZJbbtEPWRa5/6NoWrz32ApuZETEO2KF1OUw78qxftrjgSJQbx7JYP+tRJs6
3Ir9H1po5t/wfAECMl/JKAm39QAs2FFb7JqdWJl0h78NRiVWEQmRaDCy+sZU4LMcz2AXLl3Smx5C
gG2PFfK8BbznZqN1SrOyqtG4CPdc9BrVDhr82tlMpz21U/UqN1HpuQdm4N/JIdN+DrX4RlzIaQva
OkSr9M3UbuKRJoz8iqwe8SLi/V6C9bDnkKPhRGHNC8YhurltYRNsb4Wr1B317FBNvrMNcv2lU9oK
f5f7TA9GQ3pBjUcOvW/G3kSAWxQtq7T55Xyyauba9sMpctcwIdyx9LTxmvCJoMlctwv5kq4K4uL8
JD8zckR+DmgGh3uFQBJQKeVISA+bIEMngmaVfiJOpseyLn/8y5Wk2R8XBzqfaIFRScVA7bLU+fMS
1lortp227Nco3Juj5tPcorp/0FwmvPRhBsS3avNVK+noVilyGCmeNMhXWug5rUEAC+IzKEoAtF9K
v8fcmlJHkqaweG6y1rXylZprsrxjOgm6f7RMLBZUr5tDMyqChjFT0Qrd1Lmn6iv3pnmyKl/JjWm4
8aasFBo+87nRoCMBHwJtM8qJXY18BmkzIG+567uZsyWl/tPkaT6KHyAwEqPi82h4UFB7T41t7jxi
Zly6Z/K5eO/J6ca0K/sRZV1QhftAT9pjMpnmHNX8RQpJgkSdbn57kTtyI8L0nBT5iMgMpgImRsxb
MV3jYAz1LS22eGEOerPVc8Od0N+BQSDVCql/bsQbeGfkzZrhTz6CPADdy9tkdEMW8sptM49nVxqQ
asYtAjjifDmbNlVIxEpZvMwyt1l6c1KUg0pnF9bWm4ubF8sHG6Z5zEmLDDKSOsBNkIPy5PtXyHOK
8RxnVnGQQ+9fG1nGeCyFsXk/3y4Ebzcw818Lt00o6a3/+VI0/4Td2qxQTVdndqa7+HtQ9X24Ek2n
6gLDcYKNEeCGa5XwNdIyFqxTHejHKaJov586LVsVxBfg2Eq/y0p5nCLhrsC0IBI3CAapFf3BnDeq
gmKdK2BwVf1BDstXdoIGyCjrafl+qjwgNz0Y5CIi4U3U1oPoc4KnTD84SsW1G6g5dCj6GbKYhOXn
lqUei+KeD42vZ/2LfBX+epUJu7uP+aw//vm3JdG/vy/qHSoHunB0VRDcZaj2h99Wo8VEBFhtsdFn
80qzatLXZDZlvG8kWTPm/raLs+aTHC96erp37qalzxkm4QJYan6Wm6GItKVXpP3qfUzMysr33aTH
WDfk2VenQl1azNQlvevLq9ubc4fbuvmFYs79MILNSHE5yrG+1o1t35IMJnepTHGzKcmWkM2r981v
HS3Q/hqxJGF98DWgLKox1OehUfrrOAx/56QutAul/Y83GZVoeYz9CYOyfPlf9+383BnkocmwEJhd
PA4EwRssO6dFpTjVriKMgBCyGbgE0rTegddKWDXP/JWqDKLVP//5xMcHuOPomu5SqjMFEkfnY+6w
CWdrhqKDiHX7q1DNH64Vxvdns+rlRJ21E8km8slt16ciikj4m5/qWjlye7GKeCsf046vD2cjQ4Yh
T9Vc7YeXYfuW55I/lu4i0f7njYro/kbyK6f5jTxQaaxkiFZLQQ1usY7r+1bAo9Bmp5ncDBiBUNYo
1hZVYHMfy5UfMIOBoYZ+BuGI1reEcoPJbZ5CzNpFR86DHIpGP3v0x2gjj/X0N5LSUMejooT+Hi1S
f0zE8CLNrZlVV9cAl85/G8o4Sy6d5FlmiDO5H3/4M4wLrs3ZN1Wg4mlL7HebU8JVgevgWyFrhPAE
b5zUk5SlyVeeLPzPJX/0+DhnPWtc9rhX/mVqSOP1w5NVgOx2mBpa/I9V5OOEuczp5HQJPTVH+co9
aBd1rnF531TIUxyt9M+/DVXQvftRjbalnpuXAWs7BbZarAC4B9eq12+y4qALVewqQc5dPxcgvLCa
W/g2865UAJhsyLSXcSVpwDNWEO7N1d3qRrKQSSZDwr99yUyw21gSw25b1rjH690e1JkXZRttcJMb
fwp+TFCcj3LPULX2YAsYebF3vT9SpfE175T+5yNW7hcK2NU7uKhPWM144HfazJ3J+pAFJpzi94e8
fLSrqD7WolHLZWwaeH5DYFOL+zISr7m2D4yBenlRWXc1U5rbxy4cghc5Lszk57gjnCMuhBtAknDC
bKIo574N3WM2VDbW7/AyFan/KDfUepWHGnP9o2Pqa4yJ+UkOyYNyfBDEgeMkmDN3M5947/lkA9UC
5i9uRvJErcO9tuiGQZyj8YscKtRwOsPI+HnT6Bw6iiOArfs9Zd61i8I5qZau7Py4+xyUmnWUmxiN
Q7V43+88W9uCNEE0AaSpFzAHJb/cHGIDp9LMVvxtHxtKe9Rw/M2oIddyCOBSioicKwUNXaZEDVOZ
8l+ePtbHxaBrsBacb2CWi0yJysSfs8bWCyqfhDSBxbQsL/JqBaz0iRgy9/B+PTdAI+huAwb8bawX
JUCF5NAYNevUyjW/2caNnnr6Jpz6CQyjsuARQTjqr1sQ3+iU18zE5B2I0FuCG1M3OdTIBp677C8n
mXEwnl3dckC6fdSJF0JsmqeM0HV5DApMf62IyZV7oWpMl3alTZZ5sMvAfxgz10fLOr/0TLNZIlFK
14NKSNp90Kz+Zf3mfrz78+szNV0zeXTzCODFn78+iP5VUNb4iMve3TupP22dJEUbOIMqJLJCwisk
0IKUZwPFXxatE2+O867IFa5wu+7lKaM9PHnVRLXXtLUHR2t1GOjAEtJEf3DmjRyXGzcllSGaEhtq
JOf+HOOUDDH1ubaOiW2CI5Pj8ktTl1a+HSKslG/3fkDuZpBu6DX7mFh5N54ZP79XCYZ+q9OvXgiv
fi3DSixdKgF7xQvU2+jU34sh6L6rzOhEuRUVBjWFCHInNE8s9LHbt4liw6eCkIl+RQSzU5dRfqCE
LIb5NNpY2HXIEVi/OTjKHhH86Y9BYWmPDqGnqwQHFpDDNo2ximjcP/uwxOc+76MqWw+TA+M7bOYM
xqkjOBByAJRVwJlcJIvfyAE6wER669hn5lPkxme9gvDXW06Q35CGVPHtX2YFf0alsAazdQ0FlWWS
X2cK0/pwXXhChR0xNMSOu4SybngS5Eh8oODPKRl3art8OcR6t+PZ3y6nIVvjGitfFX8yttQq243c
9e3uTADTeGsg9pwVnCBlAS9wPeju1oV9cjSshkroKFDVz7uyMOpWvr2QR22TXnkc9PyNe4ImWXjV
a3ACwfG+W821e3NOcOib5PEOG9QdYT7CuH2WemeDCyoYVesLYRXWakKFS/M/OQwEUd2mMnguqDiv
1MZARzI3+mVTn9zYQxvl0VHu1bGKHt+3mPEnvk7mWuX01Dly9RLlrLNydKMPDVb3i0s6510UWDcG
C7D5gNfl4UWbipo5bg+oO/HPuj6xbqhyfOuk7Hb3+6Vpp91patQNIVZwVgtQuyiQxi+DaYXrvjf8
/ZD04xf6vETsoGNtVJDKsYMzPrcb5V8mhbr65xJo/vsLh8WPJiCP8td3PpR1Go/MTTNhPoXg8oK2
X9vqKjWSwmk1sC5xcKojPVtIND6M0v6KP3EtD6I21Z+7HgiJMY5XY0JPcacH2/5AWnSNubAKQh9K
pJc+NUJ9lhdJ7GjG2nX9aUfZhqyX2onXWAnpawd5tSxVyIeLso3MU5BUBw2KBPFlchJTDluaZ+Mx
7cm80Xz1C+73PRon+w2yaAo5ZkSGFVjVzvUxacfQxTDPY5VNJ8d+S8PiSAs3/BLyZ13Tb5hVtJQK
5hamfRhhvC+mMUE3mmbeKgubcp/2GP0WKJjo2htzkBkBIg/lyJOeoPbylWmgsgQmVRyHCWZZBzAM
HnT5BRSsXAPJpY+ZVQb0qbFYybGMleXKygpni+1qWLMwHahlCJ/8bhfm46gWL1UDRaiBbfFXE3xT
ikK8pTrN/G5SuefiN9625HoflA4ckRt5xUpTQM/0g33uc2P6i1CXg3x/NI/Guki5yA3KkrOFIZNc
7/8Mof+TawwOtCZ+TM6S9GG5wcVZP7rqjNMRtENf1HI4qEqCCoqa/UFOqgNNbx5Ho1nLCXcZtPUT
GthlYLYpurggIEyiDD6x2MCmlDiI6Xx1I5rK3srdTH81oQx9QbM27AtjzNbhfJYr4utUtvmtnhAL
x2m+Y3qBGAkhyWvN1GrZRll5BjRr3Lhtn4007aHrIPoDKEsGCNiq12pOZCYn6/OoDsMBlBqP3Pm0
AkHYouUze5nVT5cuTMNFHHjlFurnhKM5NLekwvpg/lXrNlVddWVuTfqQY94gSYFmOmd2MVCVsaDB
d+VXsMXJMeghDQOUXfKx9FGCj2qyjBAjkSFgPpYzo1PXyg23KOulVm08sdgELlbvW+gjXGuBkqH5
igcePv3StXsINjPLNrMmZRvlrr9CBJ0+h1mhPMRx+ZBrof5g9+5DlITJFRkzvAsjYPIJ6kFt7HFV
9vGwkWNGQ7K3A7lCscjX+OenBc+EP1YY3C5mWQLTc0OzQGLaH6cRfEOlofShrnioZLumbG0HUIix
d0MvPupjaz4gntiGtUlfePZEDtOAHL0cCDivffumangAacA/h1YAMHmqeiIl2uZBOibluY2oFzlJ
1DvTI+kFqpC6LyIblbHWq3tiIK1Dgg6GCPQxGF5CL0TZ7LIsT6xuPSLSCI5D2dCHp8S47BIEuvPV
Ly07xnxdN1BZKEup+UqOyaPyQGrk3qpV1T1BgOHKTbTpm4YAqqq5rPzRdzZJMfU7oqsbjMbK3jMj
9VvjtvZyMpvoLNz8k9BBejOT2BhprF2kaNngJ6NJGaf7u4Y56p0tEnv8KF/82MACNJeZKIlrv20+
jKEvSDGb2hEtqeygg546zRwUEJB1BpbNS7Z5S5VS6ebnnRzM7YTIcHzPSuMWWx5h/nowKZ1Ytp5c
XHyG/CsCmAdUlR4AjoXrkgiBl7os8fG0fbKw+1DZ/k8K0zuUqXe6au1jalwUwIatF/8XflyIM6It
q3saUvcaN6jthdJBCZhjLgYKulej1anxzzJuFedXUyraNrEmbZnWU7OV9xS5GYFxkY/WXCjHW2h5
Au7VeFkgmUxau9bUwaNuR6/1fbceC2ZiKC/WcrogNzEhXytc5+pykvMKOWjPEwkI1c80JcJlEYr0
ME6aekLQVG+MQgueZpcEluqh+6IP2VcA7O5f5vDDmQnwizEw10js4idZlbOsqlg22PN2smbnUQ3G
z2qc5EG/1N316AbNtuvO0l9Arc/eBGakAPmLuld66ERBTCuQSN0uoNz63DpXn9r2rZ754TUV7sUI
ReogjxnkyqB9B+6DWYiiA1dCS3wcmL4xf45yU1lPnhtQBGu51lur2ru182Cn4d/AOdtnFLqANTI3
3auiH/Al4WAVtRf+UMlhV7Te/qb1fbiC9qet7x3if759aPY8m3wvIVKaYLphmpo9Iysd1bLn28tv
3asRo1gVoNZYqkmnO2+5xjqxdwoFZmrefgZitopICvjahJjvM5gOe9dB4tOX6rd48NDqNzrX+uyu
vm9ySgdhf4sSK15ahZhdJZmxhkyGHpyFdET+I8Qcf9Zwh/NmMiFIgyBTePq64SqSySnEHBqkotti
FTgWUbZxV7zQ2jsowhu/ynFvCPtDrWn5i6k7h6qyWDoTV7TI8ChcojBzlmJMyWnpVNRsg/dXZ0WH
wvCjo41idK1H5LkLMs7ufDA5r5c9gNHZJwk/HuaKk5aWGbF2WnZpNMXa5DaGQnhv8QZdIhKQmbfr
uOEuU/3wrNwBPHqSrjDI0oKW1N10em09AAIjgd4kK2LdWkVe32KihwDXdPCUndIkfyioRTynWarb
+z4wfVKrNPcTPq+cWyAFNfnpI1djrtaqF7nnFgGSByJgK8fYqNj0PlAGSRsNzmgdqfi4eUCITYLd
ZWzchyTLncfEIfNS8im0buZfqgXXNOfiiLBfM3X+F86v+j/HQpWgk7TB91G6wY36pb/zqcLMOEax
soZY2UKoMraNXkJpJ432NYu7s2HXAw4x3zljzLQXIwWnY1P6VDATeN1KGuR7qbev3cICdRomK/k5
A+yFcLEVj50vxlXUKfq+hmnAeqjUd5niVy9eXF7qGddeDirU2bC0+Ld5nvWFdGb7ccSBsqSFMW3V
uYggNzbaSjvFZ52oWQlYxHd3JUDy7WCb3Y6mlfbim+aDNP9UBYHjZY77Lhr+pXDCo+Tjh465qSZU
zUVQJCxN//ChI2N5wFWf8ouD7ra2Z+CQYRYkS8mXctNEJhlTrmFRCptfvh9RxWcYpwedtFeMjioL
uMZ+AgprrwdL9cjFy8YL+BiWhZqqbRJkN4QZqlGxn1qCks3J7PZjStWGIBDIfECmsLQTXOm/ZnQb
KTKN+jVj4rppFU8/ghVujrqmgr4cLNTghlZe5VRabn6bWTtevXAyO7/qPZFk0DS8rYb8c51HZnNK
FXKX57/UMBjtSiG6+ZT13XDJK6DFJH/bz+7Un1NRNdy2CxD4cwcBACHa/9QzFyYNUtKzopDONrcn
ZTCnfTJ4IA4k5GG++wywirWmuZUVH5JYqYs1bijvucL03dn6i104D3Q+TZa9LSV9sPD5AaB5fqg7
n00886DqAT6sGxXER/TtBmB9h8WvB8MjB8eswQfXpg+q1eQXYpJQvcbuQc8C9WDOrICqS8PPmTAe
O1IX39IeaJ0zimdboBiOnSRjquTZV6ib00IHAqYpvL9hT4h61SJ6GMLJWRpjlb7l6APzyNiAiB3X
c87DZSCLZu25gjVBlSkXuWnpUexarFN5PJ2KAomsjo1RbuLC+VxZtMFsEA4r6GgAPwHCcldv6rOo
9eSlrP2Ni8zwS8t/O93g4SJ3w9H7ESdWdRkoTl27vnpRBR7CSjxWWtr9thky9buTWPn+w3jmFRcg
EfqhJ4WNiSIf9MTsLw6mqh0lyu9u2S4h0JRHnK206bNmz1PaFXfG7G8vDYwwa2fKrAUej/iIYTXl
c1uWN7kBVnZD/NCc/clvEZiBSjS0CI464q6lPKMo9fI2ZOFc+LGuDRER59EZbn7n8WDoK3fXD1OF
GBrvWRLkE3OdtHoJdKKfs5G4eZA7LKRVIjM8pF7XhDCNjYaQ+pR2icq/LXD5ixbTI7MpqAxeNr5Q
PkFD36ubEZsTVLa8HHYkJucrfb76NAOpAtDERdrVy8ApecLOSDsxCnujFPzha4MMHVbu/XaE+/Ai
KovaIxC++642hCSOU2jdIO9VX+z5idoWqrKyjcDaxspbO/j+UcvL6AT+MjqV+vTzVTNlxcE3xuX0
6+D7aZGefKY/h2wtsmuSBOX2/lqeJL9GvjL4Uy0tpYtWo6/vWKeFl0gXynOWMTtlAdHByGC3s8aO
2XdUk3LOrul0xdoJK2zf8uQ6psKZi2l1P1r29WFC/YETZn6rSVHPjm58S6i7Y5MiIINMnVCzXjOj
0m42xrR9UmmsXy2CTrXum0jLfhsbTrHzy56uol+aJI24xVnrHET1KpaW4W9pO5DH3djXVyJviUjM
HJbavUMEsIoMe1nN6xGj1ItTRLlHm6P95CZB53J/VfNQ+99jM5Tx8OEUVamJ3VSJew8ezQKuJ+Jn
ZBfnGPgFQCoxXYIUiCIzfn0jx9R2mC6dEWo7iuEscuZTMHT0EFv3epu660J32rWX2+mnufLdzfWo
yLTcPXOwH7CSuDOr/tAsh6axDl5jGtCWqq1bK9rNMsfkGlvOkx7b+S5RsmrdW12RruTTv6Fuh2If
ZsRAzPKujosC0Wdnbxyt6Z6nCEKnPQeTNiSTF0rZfStjnXVcKvLH93MBkdxXf6yxlZVUDt/lw2Y0
LD2A/BiM8UxtdcKL0D/4pyDVknWVi3GDZqHYuqRJ7BphFrcJZxwie/oADn0AxD7ui+d1xTY1EZ5O
uauxrLefnbTMb3IjtKFY1OAlD3K3qoqaQBinJXUMRMm/zJV19/88tl1my5RnLVfHgvGx3Q5hguem
WfCsaLMLOrv+E9P0YavlVbmWuyGpq7xK1a3cVSaKs2OMIsztg+I5Uo0VeVj7nO4FuYUeqduG+7eD
f75x/PhrVwFQIVUoevYKPV4rHnO1tKxYHRYFDu8h83G8T+ZSXKK5OmkPZnk0sxghpVIkz51W0VvC
mildmZQ99M2opN8/uDWlbzONvueWUemPd2n4JFLyry3kYU0NNPR9nTZGkCbrxOtfwiCJ1kDRq1Mb
IRmI4Hw/z+aOmyEQHLQej+3YviJFJ6G4dzNEx4StxbMS4R0PKXdhMHbAhCbsab+4kRAw/DP+qmZX
N8Nf0jozjUjU7SY4uIHHBLkCX9aU1yruz5PJHAE+NgyHOa1TDZVT1cFWlsSQX0Mk3lonuSfHi8o9
yaGGe1Ww/PVF7++DqfT8/kV/vo9MyAhEiH8zaU+ySmEBddspMWaIO4nEGdJqwfoTdlPSzbmzECCP
7xu36sSmT60vKhYhmqvz0VTv/o5sgYAf8zNh8nqjnuTGqPN8MZV2tnHN/P+zH81yD3GmY9uGpuoI
bWwZIf7bck/DA02OGL3imufLwtOFBkZ9sA4d0K+NRZfjJe28H3kOU6oTAUGeTeA5FzyXDlImNASh
RrTzpGdnu3Xqb6mWLYZowNDmI8icabWYK4cl5hbI9rFt7PuhjVb6TKH0jEa5ejrNditQK7Bw7Coh
1MxKK34YOTloThPOVrP4TIWk2o9C855C6pF9VYVvKLJAC2qa/hkqfL8slcR9Uj3yvX3IJg89SW67
kHyRo6jj+Gj6jrvtgfNQxT0kto6Lvxx0UnZDhw+FaZhnuQnBx0yLCPzjKTK/RlpjntNMnzPWtBzv
ZnHpKn16JZhbXSux6ux+7i5Gv+lvCYip1ZTFFRGQhr2swgicXNmQnBs75VEekK/kmJu7VKk9/Fwt
NcJVkWfqpp29nsTKK9e8y7+mwm+P70PjG6JB49oUxC/HgHVEVTjH0Lc+OXwco6WeW+7GDE2guvO7
AOGnvk4m9jIagy9OPInPmc8N3gaS8wjoHDBoHqLh1FnkabF6Eb1uvyjIFbZd1YS7qcvLF6dMmVx1
+vdEbYkJDD1xjXvYXGmvkX6oe9Nr6JORMZ9hVTRYtV6pHhqPh9g0AutNsNTT3enyJ1MhWySSu3QH
053ZVvTzZEVk9Pzq+M/35A8Smvl6NlR6SirGEnpSQv+ggOpVz/OHobaWxmBNBxtM9YPcoOFLFoSW
BoAaLO9BdTqLPpJfE8WdlsN1LrksVa0rdlGVjE/cqO1rqNx37iMjwLdEEAvEMm18uo9ZgHJspdhU
PoJCxRPTJ0+bSPI0J+ckd5mpMe3Vw6vc6/NNXUTKSxll+ZMGyfo+ygfqjGoBzdj8Dn4/KlsmCPVF
C91s0Raa2AelsK6h0VvXIHV2iQ0YOHUz+8oaxLr4+sWAr4CJYw3iKnymbGtuVbU0drqidE99h2GQ
+r77Fo3u2jAb59UWpQsYUxlOIpn0c1lQcsFQ7MLBJUDDyMP23Ks0QCAa8NIIt4pBokeX6ezIkV8b
NOztWdG5XRODtH8/KMflbqskf//zn5i/6MfHLsool8eubltMkoT4sFpOG4gKJjKjlfBM4n4U7kAh
WvxHHZDZVoeddjTo7x61wOq3KTgMIlESbZX1QHOSEc+F2eO8Rm27Vc3n+QN4kxvDIrGi0m1lH1VR
eAPKXJ/qcXx9P0PNvQE1GCZuOaYrXXqgvL0cgKBz2xvLV+Ex18xN7p+t7mufC+uvOInLVy/WzV2F
5mXdzWdpDu0TbfSurWFkjzqxLr999TRRQC+V+gBM0rgoJY+y2ShORZgwyyxRmCsJ7TLlOd7f+YBm
oxFIB5FdnbGB6gc7aCUPtA4/XWrVmymKjbXvZwLFIuy83m+DV1HgFHAxn55yp21frEJdj/O4x0pj
B/jLXVuxH+ARDb6UQ9lexSHO1fzaV9pEg7af1jKbI3CH8iGwyxNFH/0WjVWwkq/Q/35WamG+VFqT
LCc3ou1KQMPBHApSgnXP+NzoAqu5pr1lE8HnmW81N9uxy50TGMoWFY1yi23z72ZKtbep6R8qBZ25
5wEh6mKrPOQohmEm0R4y3WnaCG/gqfXrFZ0tdVPgZ3rIVPv/HC3mMTUl17xUzENF7/YEi9FaQxcz
X0q9/9EYTvPXQLwXEuLxO2v9DOt8m14V00cAOAl75wJpPOJbPiJTUDY07qzdYKrMjnXnUwSw8/vA
SmdRKimf0LBUD0OrgHHrTf2rsH7IE0KYTwglmxVY4p5CE2BC/Bqfm3BsLxHc4OdyhPBKk3xHhBiu
aiaf5zpvsp0z1K955+tnuTGG8ucruau7KkR/t45W8gvez+spltKu1/pvWRmQOmaE4790qTXtY5fa
0PDtQUogshO9rvqx7VSFBIoGcWjyEKR8fgid7ua5LYmYauofSSim4exoKVHuSfNpMJK3lgf+U2Rg
XeZ5xx0Gs857r+c+qUpy0No6oaS+uOEjIGs37Li92nVIrkQQVkSKzPjb0guNBdU95QUywUKZFztK
IuY1qCbuu6FZ6wtHc7eyjqRMKitFHS2DrCPBNFUugHnuQlSpRk09BGc8F5q7VhUGZL9thgawgrEI
5gwHmesgN21P4VBrLAXMFwdUPbp6Rg/Noh7AMKTtizPaxtkPsHEhme/WmegUUtKKaKV0xJAktUvQ
mkVYUzaab7ZtNpv7elRNPUw9NjfhZl6PykWpbP7KA0PFAq32KUW7nbJXZ3A4OSctcZF681A1xIV4
blFtEK4q5koeUcLkbAm1OMg9uTHmrygo+J/98f7l2DfmYCLD33EH5jdtyW1NWpQq8nzH3QMawn1Q
SEjCr0NSP1mLzNqNtF6WRU98zErmSkDkRV3ce8F0qAZ8BBmsjcplued71Szn3f3z00H/oBjH1AwS
FveCaRqox8Eif3g66E0OsKJv6S7XSbCsx97mNs7GKGybMI2ohd82v8zFAxLo4JQXAum8HJLnOUZX
dgsmWNXKDSiAvr/D/chIN+lgOsVToDZfkjB0/6q0cjn6o/KdEi6e7qKunurOKLdTU1FVJE4H3x7V
hkHN9c9qUrzIL7IjqosenGjXpNgir8TMti71EKcP8jIdE7hQhY5xUR4cyJQ6j5H2JA/Ky1RYzm/n
J9E4rWF/W2t5UJ7fc77ckxvVNi7ki6QPcu9/nQ/iMqmW87nyZ5HfnM4MPwsF9bX87iYRbefKh68/
F2Ll0K+f/b+d/+tnfz9f/+Nnke9P5tbPn72PRnF2UuPJlD/LfzlX/jvlu/06V/4YRp7bGw2u+Cpz
tEscWT9/me//2P/yRb9+Oe/na14yrdscqJw8KL+JxQ903yM46f8Rdl5LkiJds30izAg0t6l1lshS
fYO1RGvN059F5Jzpmfp+m75ojABKdGUmROztvnxPsxv8n9Lbr+5QX6I6zh5Lpy1eLUF7k6Oe62Y0
c4ObHIUQIeF6k+Si6JH9yr9kW5eNiTGda0XqJyu7Muq9HAb4xFF3EVAjL1aacD04o/qsG5GGlkC5
/4Cks4KLnfP4vH9RasKEiId4Jb+oQ5y9ToN02kTT/n5Lweken3D3b+UdRd5MgsmFHNgFwyqdyI1V
Y624FFojXjy9WiogW9/LbJoObYi+TQ4BM+tLT2d1Jod62CySKshfs0lYZ91A9GvA9373YVevy6BJ
dyiVs/c+knLQ4CnlBX3ED/sMsjx714DlbYsktNfym8XzrzBZVXFxBku8TD13i/mb1f/+Fbr5V6A0
a7LI8DzICJqFhM+QQi4pd7Xj6MX3WnRhs/i10T1FW7Rl7u9cpMeL+5hJgHGpDKPfEG9KsgBy7zAy
4mrZhxgDrXgM4W/OPYd8VsDPcSzITOkqBHXzOF98Z+POh+QXDGTbHPN52Do0rapA/PMLGho7YzzH
T8NSpS4wX6zPn5wg1Jvtf9//PllAsH6AcbJ0x1WxCqFR1D+pxdBiO2EiWB2jbXGX/SzpMMvugZlj
dtdw9L4xrnW6pmuS1a5QxnNoxnq7yShOfaQTAEia699YW5erAgrWCaVQRc3/i40JZKsUsb9WZ7+0
HMbnqRXuSuoE/Ujp7uelilAOU6Xw1xYgxHNjEIiQ6f25zzC4yz11JsQEbqCsx/nY7xO/rytCoVGz
b5W1PNY0ibpM8JtvRRuYFyBYCyJEXCIWnTI73yce3WAQbqsejYg8UHQTOuuoyHiwNVi9alDkdKhD
FGxKieNH8Mqs5DVjXR78sMNM7Sv+veAYUlOkV2a81LFebTO+766qy/ZZXgH1Lv7DFApH07/XNUgp
nLmcaNqWjgb4f+wfPc/UJFGxsfRWOjxCD4wWjmoUkKDz7ibMjOZEUsVbbLz9bbCIe+UVoXBWfpTK
5H3TiHzJgxbxw2BGlM4y7VtJWWo2nKsvhRurq8LtHAD9YmPUXfpY1Q5WPpzzf4/mSGfa4cmObmh4
bKc+JKTUC45y+PvY/zWU16npwIeRyI7aHs0zVjPsbmCPWTkqrE9DkR8Dm7K98ProMGk0y/wg9veJ
FcVEZmmzqkqvz5OVB1sjGP1lkDAbglJTHiqWrWKtU28++IlWw6ecjwJ646jcNedTUTtYa/gJLkU4
BWp0nHSbibXWh1F5l8iL42cq1A0BPAMocltJPgqol6vatY+u8KihD8Mu0g1bXaU6VgEXN8MMOXgU
uQpMKd8HyFRB9UXdWTOb7lwMetavQCSiwQ69fEkhzOG/P5+iI9gBsbA2Te7cdKILDk6tDofeRBxL
xiNjuWkzVtt1mnygn7O7RaCQzyk3U5McwRfW+9+H5F5sBMopVXML81NjrafCoAZKMNhL2GOWJk3k
ecrAIpT5RN5KX+9E4NtffJcSFpFB1oPuT/0G9qfO0qdfWiFu02QK/trIIbhb1AnKgENQOGSeqnV1
HdyAqPW2cQ9Q+8Zj7gTllqwu9ehpGMXCVH25R420BpPjqG7GvdTY6CSrnFRvfGyi/Yhg4lVHiXZs
egCzcmiOic+NdSZIzmerODaXqk0VlQBhSO1t/kKtBR4RmCiq0D+gPrjPVgM8eQhVdZt51qcLfDQQ
C8cKzBMLxHTZq4P/+nsPKch7DsfPUeNVp5T6D22KfwAeiN/bsRmWbiMwNhFjuDGStj17nZXvQX5X
ZNbR5jCYSx/49vVTbIFuLGrlIkddz8IF9oRmbSnXEPFmtMoBICMdjpkiNpuJwjDPtkNKfy5UxM9m
DtsIQBVu3JwaTTz0y7xLxTppBnpdNvyIfHbh6OhVN+4sZK0DM/li26a/zBPNPZdWrT6SyfJdHp80
0CDoe4pV6hjZnp71+EhTYARUThx1IKLpUR5jOksooINJxAz8H+XQEXRdus7Gn/MJgm4Izvgki5iE
WrN95R50lPmdA5w6Ykki91E0urlv1WLt81d/Ri15yxEdEnDdIJymGHbOfdxwfZJfEXLmV0Pl1rwY
shOLmu5yH3UDZd7Y9ed49OSg8sGpl14gzqEa+FffGaJb7FbZymqn+T8z9TdIECwHLULHhRGYu9xQ
sWMj0XxWg4qsqsY336CWXAA8Ey/AfV4KRHi7TgCTS7GT8pEJyvTOxsXWCo/i8zwXuE8SzLJAAwlF
q5zn1klHqT41PWrZcwPB1PtsL2gbLRAQ0huY8kz84UZvfhL0o47QNR7NwkXRrVLKmiVY/6i5E2KD
+aHofqRTG2yS0XkymVC+J2Wfbn2LJCE51PL8o8oS58FsK4dEGeepoej93JjpKyXscRHPAPE6OFeY
Sb4r5gCfvI2N40Bscu8azh6xWLGOZ9pzaajbRgvSV3m87KOvkUDQSOuRiVFETWuNYLpFbIA0NAb0
e+7DF/kZTqLoFA9NfZEj1pZfHc1tWO3yhpBvDfkmkW+XkfdNMSAQQ0BAasV8RQKDYI3GCvyin/k7
UOy/vKkozUNt5t3WVaZf+izxC9rQ/oOeBtnMpycpkDOKHZbtAtcBU/s/RkrSUWkOwuXPx8l8r0Xx
tZ+S6BmvvnaoFBRfUj46GT8aCtsfqAPFplAafVd7UbRnhf1Np6b9UHk+4GVP4ZaWhuOD3NBDaTbh
oE5LOUwc5OBRJZJDAIZ8aaAheVW4FS8LQ+SvPrTkpcMred/L5mOidpZIHzCdppr7rUX5YSu+8lOp
sze7Suu3pM5NigEEIKHXMpa1oS9TzPHfaoU+r5Yp+ZNlBdWWgIv8ADsqOQk3QdMNHtXGuTllJ78K
1oBZ9IuVQLVzoS1sOrcpoJkSOK9nJvWkIqZR5lWPTIDzHfTbOWhtKHYIITB+VKLCQoAULwmHZB01
QXz1MXYSaoPsr0pagnXtVD3nSKEey9G+DZBnVjAiwmUGfvlcBqNCwC17coPKvzhpAgfGv4/Lk77f
DdA+1Zis2jxYmMxob60llIeqsbZyhGbCvXVkQw0+le35fIKGd1Lq/ipHLsWyBXecEaoSJ6cgjOFM
Y2KkQL+zG09/sgaWCMIzQDgGEU4EejWxFrR7B7TCpo8n7b0xanhkXIBndVgOAcFhgaWViNg89clD
CrT1chX0YDeqT/IYq56PwASpLA9hYu5BKPOwmq8vGp6bSbVTRCR2tO6SA75noPRGMz86yuZBCcZu
VVVt8ZLGsVj0Kc9oiGKPLfw/cMv5kzKMJLzFZbOOJgPfKra4laoNc/K4TfaCkRgXlzbvUsUbvMWF
1658xLfPDWWHh3oaN6C0zOc08b46VAGviq08hEGczfkPw0Odiq8Ty7R1iZh37bNcPE+mhWunDw+T
kQSHzuPnKAo1LVbjrIG6uN4rmGlJCXSqPeSZZKvj4mHez0wB7AqooCx9sYBWnRS7ZYFDzNHH4JB7
4FZxca4m1LJ8ug40BfeEx5CbNbdqddH/4SNvfK4/YpESWKQsQjUJE7WYpv37phpbzSBql7pr/toj
WsAYQkx8mJCKbg56czGitn74fUIDRbVA9NteEIHWD1VFILVZgujX7LI6tNnkX5xy+l7OsyvFLwAG
+Np3Qn39w1CWFMZMBXna7Dgodf1bQAl+A2+MBwl2F5C+KSFHvdH1wVoYtAVDaFTrAh1RWA3Dwkiq
4mjqtfuaz7PO+Q/mIE/aTbBy13OoMo11/rBJExDU1hOXJteaBGg35ymIXtvB/G6nqdLs40Z9tooE
w3DVVEtDi7Kb4tbcp4xoK0fj1NQHImASCFLdHBmVwXSuQVpZauKc22qwmaTbNoQwLnGAxGzvQ3kN
Snj7rAXCXFtTcEMoeULwWp3NJgLNJHd/b5xKO1Z2oe7VATjIItZjhdQ1CwhQ2J9Cq+pPcq8YA2J/
VbckYu9fJ7KGsLP7JeRoViitcPxgbitdK9xaivFdjurUSJdW3dpLs67ThY/17cN3yHxF3NgcdGFn
72N/pn9WXEc/tWqm325xoWTZbUY6GkvZsrCGUlk4fdnuRRocLaTB3+EItTxOR+sxIOVv7wu/3TRD
7l+SIY+X49qFIPki3wlowIm7eZGrJgLP5+NRam9Ya/lPbmm+DXVg0ATt9BfV0+6jcs7W/Xskz/19
ZV4K+zRMWbJoLeNnRVn95Le6uJXwQZd6n9S7wSnFrXdrcoHUxF15DWczmgdYfQd6B8brb+E0QB1r
V4PewieFQTLpjFurmOMxGVRUJIWpvnb9EO8cvaf3Nw/xA9drJ7CGbdmm4rWuzHyZYZM9NHxmQ2RV
WxrwOkl/2ZYuof6m94Z16CxwEMOoFwvq5+2RerVzhQeE29BFOpVOub9SjZjS54BqMzIzayG9EJ2L
CoDvCWdOWiPw469cL6pPfvGhppiIFv/ccdqsecQTiGk5FvWpnCrIylakrdsa6C8hGvVJnpAbh1dh
AXukOisW5X7sveFiijV8IbDZFvmc/NUBbkWgnS8UOoIoEsxwwXMX3Upu/hhB2cLu0D+4fZHW6EQv
LXQUGPaoqvuc268Ft04fr1FVqDepRWFAB069SSUfA/LoMLf5MbnPoe4/GWl87OcljWrYyamlh8mL
kSuvnhWNW3VU+7U941YJpSEqN2tmsowOnL7vFHY7TWyLzFJ3qqLURwdZA3FNPj08DOLjq1e0+8Ga
PMT3erEUBYx2jUi8LZEQ/WEqrObsqGa5bg21f/GrGFIFoMOV6SAqcc0gmAM9ivxIkfKfG3lMqzrU
PmpiE/JTlM6SHBxwW7TU+CKMKiTxJX6wDsYgv+DH4nEJuGhJ2OPRUn0Ml5XfTge7e7TjrN2HEn+a
2NatbjN7gerBWDFfi55In0wete6SVzmhOfORIbfdPeBy+p8DkYakm4wUetrmKQUnv8yKYdabEAwV
U5I6aTgd40LrjiyFvoJJqjdB3HTHmJi0I0xZFzzYPLbMPD/0zbC1QRbdNW2jWT0hM1OflSQTR2XU
XvRuUo5torOMSULj0tZmsZvzqzEpZumlHtrmEM5sYEqH/UG3eYFno1RFCWX+OJvGYDz9PSrtxHiq
7MFBVNLOwVRqyNwl/zDjLj5pCYJV1qXltM6QE54a14nm3kx96zrFRvQvsgNoBX4aQdEfU4RZrcvz
6SW08veasNgfYRc9oCCI3+Ch0zsNe8QUYDT3/FR9GTQJ7tX7/0NLkjWQUHNJubQnd1Iv1yoGyqVm
0P2FFpVdRFzmF7nHVAyt5YjDfl6R2kGG28OYLMKVIMQN1lKiMhTe05BtenMZzJWNvpxgl1EdXeee
ox0KNameYl4dggdUhJm5ccOOvdBmxbLbMFXQguA9q/KHFPnckslHRXjBVGDx9SgdUmC0bGNadKZa
Ueifn2ahJtaOr37P8kjdWaNn2quU988u+RNl5bN8ALUecwTVMjVkjHjgPjeIsIj6QSAsf0kxc+tT
z8kIluRO2uubDpPkfijHCnGkXSzayUq//76CMiacwvLqG6SyKrYxrIckDRZhX4aLoYoAIg/DgEyq
mb4WAoNuD726Ub1mGwWRs50mMi/VutnIC3CblKz+QbDBqT6NgyDCxvI0/iKo4oXtPiNuU2954sd7
eH41vGoDjUmkjTc+n+1CQ2NAUk4IrTub9LtxQ54odbvb3nV8aucTz2pUq04CbESlWSzCGas1seFd
FuFwxbf0kMxGtb4W+y7Rm5N0LNkrMdA6aVXW+BIUOqlRuUwBlIOWLfwb4lrgaab6YVkJ78oSY5Qc
6ny8/Pzy3yVt85PMcn7BcIJqrIsN22Zl90nTI8hKAzvV+8RCDj1zolkvUzWgLQen+Jor9OcLEf3A
cwOsM6JmAJ7Y3dEAULdoK5RnBAzhQl5ijQlME9t5b/HsrZGCpCdXzZ0zH7l8RUO5lN9NMYgxmvI4
OiLdzvRfPGG2WusehTLsDJE1P/wxeSWrD4YZeJJF4BX6W5xnyRKnk3bzFFLO+sF1HnOF31bwR0NN
7Plb22vdU+EFBuQlvEuqb4mDxYx2F/UNQBAlmmdtA0EmpUp9nir/o+0FuK2I9VumtlbscOTbQG38
6TD16n3UI9qaVk5hK3+aT3+uRQuawcI2LNs04Q5gB/v3dNoua4NQnJgCiGznRz16tqQlZ7g2rGwV
jmkyLpQcb2DYOP3ezcx9rGv1h6EW48ooPIPajjseVbW+GIELwj8arQJrLCs9Xqvj4Kf0WJP4nI91
giYUBprcYPH57uhOsJMjRa1I/5W7lRiAkQYmC+v5YhHHeHKlzNlq2niV8+35Ye4bJJkuXmo10+a5
NkXJ24ye7hsTAKkv8vAP1Zx7ueYfjjlNU7XZssOSBIG1a3yGgbMGbz3kaDDTdTT4bi5+OHbIB546
LZIykwRckn3sVdGEJSpLnVRARDG+Qc4r1QJ7UXsoFqfAjh4K367QS9q/2lSv9tUMhSVOx9lFrNOQ
1Uf14zhv5LG6zIdFwJ3siJBJx7edJQQDksW1g47fXS2X5Sf3YJj7us+CEcDaSrjR9FrE9a/cfCtI
mNaqTH/B/9qceyF+ecXQHzvIXheFmI69UVvuEppIvJh4Au9YhBKwpwOwPSlds/Yrpgpm2CmrwbHG
C5+1f24Kk/SejhjJIUjHi0IE/CoMzYnZafyaCJG9VJEpttWQQqeLJo9U1upH2VC+9p34BQ6Lu6pg
069b1HMZPuFfE+DfRyMwjCerHAWxq5VYAogwnrT5WJyVt7ifrJM7G6z7tpk2GbbAsVOcm9kr7ZYl
mAsYsh6fTJzXC8OJte8gMXYp1IL3sMgI5tDd+jhgzLnWo+hwyc8lNRw8gHIeUX6LRQn2ZKlRPLn2
8Fb2Cg/VbRG27nPbgV7oFM/6MecBd0OUfJv1sq6fvaTYCoiJBxntG802DRvxnGb0XWrdepKHqaf7
e4v5B3ZOrsKaoi2tiCSH0DK+4I/XdiAvqASobXMGDLF0/QH2UdVNi7wvDKLT2RBmS4LgmLcHsxHG
U+qX41nv0qs8KWHNZAHyodXtaNtwc9wjx8zjNd1ad1sQb76IJ288K4pGlzCJTtMMDQlsapBhSSJd
wUKEpnKPqjPORb3p58VqpnjnRHGb5zy1XQyFIdVe1012tD7CJQ0/5SA3lYWKBuEh4wJu6wEhO4vC
ekoOFY2qxCqe2s6Ivnt2+iISvftmxtW71ljO18Jtv446Jbs8Dn5GU6F9aUbgAKOFbrVrBn9JwTO6
RtPE/zQmUyuooms/xR1J5/OuF6HOSKbyKEfyWrnXsTbCtl65G8TZWvktL+pvUaH0m6rImkWs2ZV5
6KP8rYpGjVh417nKjdJRZbGT0V38Pib3/Ah8RqtCTP19gijiBFfUAUybe2WGevTNlMTaKN6mfu1f
Wqk2/3soPT/t1FrbsPAFqKdkIxdaWjv3hyEgL8eIR4sRQ4lS8gN6Ahrl0kUOToe0HlZTDfyRfO2o
OXfDxBo2bYRxyy3JgbVn6LKNK20quVVmaU76qq4l2h4rarRw1Sl4JNwseGyG8GyNZXSs+Ag92qlQ
tyOGpKUcDlr8CqG43wdOnX8zg9xDaqy+aP0YnMM5TKQkLt6yle6WT7QmHHLRqy63XyztuZxvvL2K
oNby0YILEA3cl2MD/Go6RFtyXKerTfFo4QbVSbcDDVqoLq44isUVpySNlaImQ2g+gSG52BuerW4y
RxgY+9N2kxuG8ebk2r7xm+C7glNzoZJo/ojXYjoELVUE1mILmakhhPstTH3l6tL5vaklQP05akOY
irdXbTgDisVQcWktB7ZybJo6OE5z9WHEln5Cy6XiE89NIlLRDoT21i/19JbG9LUoDFVk1TGEEjs8
KFlKUCm1hE4Z9A2dRJcgLHvLXyLc0/fwCMFjoySVXi0EGdyrWsOwZ8RDe41qAkU94Ni0DNqrPBRi
6NpTbyOJNNhTptTfsqJpD2HisEibh8AyhtVgi4+2o+FS0WuziApUgmM7b5LCxzYgx8LPw6Pckxsz
UpulHeYu9o5M2eBe1Da9klfvvVd8x+FnqDA8okAFwF3F1Jwy3sIK+vR5UM8bD2rw1qS+vig7R7kw
KXjVZpO/HPHk+8doPidmtYBTGB9tWClbXG/IkWMLAojww+0kCIKOxmx88yIimsgPb0/yLLa9pe3k
4csweDV4Af1VHs5QXO48UBsrOYydyOfZUkcHA+DZIc/1jlJ4GSxAOrh3ExrN0GIZmYT61kGv3BAL
B3DAyfaTNjNXaMVWKwmivg8zErk1CAZLw0m7J6PAHBK37nWgQbvseGJtAqZDV36We5UnDIt+K8LU
g2+SYO3G5bH22/II8IIS5O+x3GvnM/I00J1Vo/vN0RhcFltB9iA3HuEpD4OpaDxqypDO0Kyhhy/r
bam675WIv5xV+d23fEpv9H69WwJVdKc2Sb5NFDt+CwCoyQvsqA+WVsb7I+rVVnkWWO12mR2/1/Qa
TrPw9Ik/X0Kpqjo0QW/t/A5gsmyiTQrES/D83lEOUVnra4p/0G8mX9t0nUdCCLMMpCTtfpJFnwkT
/lLU/JasCsZH3761+L3TVetbX03F8be5otk7y4xOYA9LZKyjTHpnV45VgM2F4+os6///IblHn7s6
B0RC/PdiQpv1L/+erZEg46C1EMKeu0OfJralmegVkyp0Eb53Jr44XA5Vpx3E7Mt0a7oYKo8HmkSG
jfTPKmZB0EI3HHGUXI3/pm7oJak7fv0FJmnmKN5a6TX9Kvd6KoP3vXHeUyJUCv/9H9PnX/xf/zHa
ii4SEnwP2MQI0Pj3jB3zizGqHgzTyODhOfjilhvIQgiUIzAZxHbkeQkxD2Q9RCbLDLmXt056jeZj
wXws95tiMw3Txz3pi5mC9TxzUaalaavV831ZqbTh8Br3FQYwiL3HzhmbKzM8AgiyjW9A/Bjmp5bi
NFTUbZq0rt2nbxrOVwVdqTpg5czkZJKWzum//wTO58aqprFWpOsnBCIaw/68sm97fSxtz/YWAg9b
sMpF5C4o5tTX1I14gFqs1lIUPc8YIunSC1//8Pz8RS/H7lcRfrjoV2kV1dPOdiL7W6PrOWWfa572
40nCEyRQoQt1e0cujRGt6yfLH7NnNTPMo0JowyKs4+651JzuWaTYtEsPEOTQd8+FkWvru1LAHpFc
dfobF61FXBc3gpSmBwAXr2oODF2Y/TsdM6YDiuUNy0y/hj/GOlefw0QFLTGE764ViL2lW8hr52E5
YikkjIiY6HkItWKRR/R2CEPI0O9C7VTthRE74klzqpFb1FB83KvjbtSoZ1IqzJtqc4neK69tnbeX
Uu0DFPme8toEarnPtChfJen4bXS7ZEtqHL9brO/VjrjZ38Z/vwfdCq3lmwSomN0+hD3wkSb07fsw
9jY0Af6w7rI+Cc55rQ2YpgBKZjo0Oq5PXXSKQw00CsVdtHXwYNgIQlRb6ECJbHsjBl99pzCy4o4c
fkvnlp5FnsppUtvp2lgpdIjWDr7livowW6Jf8jj96yvtli58iEhi7USIxhM9AiVkB91z4zXxIU4i
daH4bfccBGyAA2yTqCHrch6FsRBrMaF8lEPLGcOHmACTlCToZ/k9/q9vKQxC1lUXhmmZani05vZr
kPfuyS2Lk8y2vKdczodykWHi54JyjpRSMerthq7ZJOSB3itvJvbneOJZjp0n2ERGXh968M6Pn674
QxzWZ2aMZugOLkE0h+bsJXQ+EwqbpqCjIMJmWVF7mpr02Nlo16RJxom7cX9fojo2Kle31dbSE4Mq
QcXoOwzcL/DEBJ44TXnbXYvcTjYyqS7KGkKmc+VRB+Rzq3tzJQ9TUCY4w0qY47Cm2BmdqmzCsa/f
BWkR6lyMDPzuuzBC5SjhwMIbknOUOQeW4XhHe8tOzpQHD5RmB1gHczPzfruoRddvWEG1ezvNhm00
hvkzP6tZ2E1f4OgzmkuBCc8fi4k+sng0Sj2jz+sJgkcDcQrmDWtxFaNp6G5zMmDsqV7gN0l/ptq6
QTT1UwNFuyjVoHnh9H/f/O5u438+ACgiaAR5OYZGffB/rW8UXQy/FDriJ90QC9nt0lK1X6zuM5Wx
2pIFx+85z2Dkpu+d6IAxGHegPl00vzxYdvVs0a+j7FOn1jEogt39ZqGoL1VL9rWMwr7vGWUAnidk
PjCnYEMk6y5yT54NQ+uV/NqIKgbZ2Uavf6X1LK62b69GkXs/lcF8zozEf080xMd6V38ZKJxf06qN
kPe4xQkSMZbipJutXU6MucLubrHXuzursxFs6d5aQF47mDT8ezgjTnHgM7GXbzm5KSm8bfOxTNY5
FJpAGWvctbwqVtj88vu5OGPrX/wwP7NOWMo6b0f05LIHlH1NwNIcx9IK1yyeR9LSSXObMhIZ7Ty/
dpbfHeXSbfIzZUdcJdI9VIHBUk/wXyL8QbOIpKVIKEJhkASGZeE0Wt3HwTC1yza36q2hqBHRsL79
M2wn6uldBX5VD/deRd2SeYnYNjEFLVaZkEuoKGewClZ0dfxTqM0iZIU7/dBQWy+Yax6Q4cbbdhjV
DWTg8R2s63tS2N4D2ifqiGb9LIh1ukYGMB3TocwQxsYb6hTzGPJCA2BmPWEMNH7aMWi3DXiWh27e
DKZWczfzZ5L8fCzvswPi7BB7BMlxXZmaLAQa7UUOS635a0jdbhsS9ASQP8wPEI7H95jwEzVs9Nfa
aozTAKdvKY9D2cpXg9I/TPCuVh1mEXWboGmnqeGeKmck3rg0WPimdMlWZQUzyGjbR8WeVFSPr2VZ
+G99NMRX0xxYoDrKa1937hZn7xLWlr1q5z9dmLiLSVPjD+jtaEuZBuyczjZeR9vYEUFdfglKIBpM
+olp68nlGcmnw211yROl31VJGh/6ULSnxKtJNJ/ylJqQg/nQJPlWrRKxiYJQ21kZ04Xfc/lKtx8c
DbiNkw4DESpiOJmt6258wKQP6GHJywRgc+MNj5Ijsqb3yJ9+ap06fB96fZdXrRIsfjllq2I4aspd
NMObUtvAlf73phCjuoOm+iAPuWqggTEJCcI2WGXOm0IpuM3hvJYjeRy8Vr6NnbZZdF79rS0n/wrR
w3wFW7v0+qK9uckQP1tVvZGHpzR3YeyTZ+BkZX3R0zBYGKlT7pXOnAmsTBJG4TXrpmkFlJrKf0MX
Y5Cd2gPByxKkhSENaaJXVkqEpVnuhRV/Pbnn/733++w4qNbFbxHcR1aYLuhZO1Q9keNjUo7WsteE
ERI/evOHhYH7eWHA7ZOgEwfzsGHjYfpsYCtoEiNDGKk46lZDF4c+ShwoxbOg+MF/uso/cse/+Kao
3qPeodo77wXzXp6Wa72yva1MDSMRqJkW+IJIGMzo3ISBF69V1bu16FBoeOMqaDPne2lBP5d2EhEt
B8f4CNwJYxlk42s07yks6HcE6YXY3Pu/qjp954BREGO5jyWGjoS2bRcSaiuH8YxbMMV0GMwvZJgV
b57QnIPlFXCL5iER9jaBXojHFHpBD7XdpIvRTmn7C9FkXxWoCrgSexWcwqxAKkycHsBvf/pa8WH5
6KiRoOA1HzT7uRmdaB0IJ75arYlBYt70yqx37Z19Xzj9Qe4pfjIgq+cYS9n+viePybO+orjLClIP
Ictthh9uTqAjkpIuOEt+6DfBA7NIutiDEB9NZAUrh0reMSxAdeo4yk9q1X7wqO3PnU2UfST0cNXA
IdsN81BlHbDF9xijk5je//tZK/5nsYXQiJ4IpV9TGBrI6U+LLcQFPd48reFO6m/SAmONDBXUheXs
6tbdMw2IT/I4fsxfA7z7w0BL7bljcRKMg/YoRzq+0Di3Tl5MNljYvbD8TJ+sRN97IrZeHaS+Z2wK
DaE6fERpgzk7oTZkWzq+/2w29plO7A8/SKMftTccVQunjW9nMBAKRT+qMGAuApbTKqVufCi0CZCO
HyTT1jdhquRgFL7kVMMWObLys6XXb70Tj8ffGzNs/xraxSg2Qxp/yJNdW0aLWnM3jgjoCZisM3An
muEOOrS1DjOCHbUQ4WTXu91DOApkiUWcnVm3hic7y7I1/tTRbr2zZ9fbe0k0T5zvKib6q1t72Rr9
pEd7dQhfXeZRZlAqG/Lygo3sX/toq85p8xjEAwDWR7nc4HblkkLopieE995TqbWv3GrzhVBH+yCB
H1YR4+bLfHdNGh+PajlOzNqFqpLSvlLJ3dWLrqFipu6NLrd+3Z0USTChA6xs7Ukl63kDRHp171aD
tC53I+ZVgsd/6fH4lNZd/8WKdB00ia7cYElPqxFx/0M7hxa2aaMcQ0ja+5Hpil95w06BI33CsW2c
TdutTmbm8UYafAJQ5nqQ2pXBpaAqKEtNYRLwhTnrgXnudp/OlaI9BLl183Nr/MM6+n88RLy7bYR0
FBR0CyHtZ5B/HLIELMBpLBXR7ClEq3ulyqmiKZl1E7UwznNKfV7b5q0IVf1JSR18WzrpdnXjbwLK
mo/Rj9RE9jXNJdQCUTtF0aml4pnawVKKueQZvevECfFKtjGswd+Qcu4vTEFBOJxvb/pI9m/RDsmm
mTmbJpP85Zi7jfLcDiwU8nD6ksEku5RUt7FfRN7h/3F3Lc2JI1v6rxC9uX0jBjd6IMHE7Y4wGBs/
cNnGdk3VhkhARgI9sB6AmJiI2cx29rOe1V3Mbpazq38yv2S+TKEqUqgMdua95Sm6w2EwdZRKZZ48
j+98x4cz3XpG1rbvaEHz1FkodVRqumkPqgZA3pkenc6wlzrLwIFardVByIqGzZMbFJQ1ZrPBPXDb
s2sw4y1BcK16H1CRPtJmU+ViQbMsLhpa9lFQ6HcCW5+dutWn0F2kn1EwvzqtxtV5V0Mu/MPARxwg
WDyxhRnNJqtTw/FxfqNJBSoQsn8SJfEKg0s+vayV9AKLoIqIB/KQ8P3rKANTjCIEUqtpDX/tGF7b
UWuT5HypgGkuTBTn+SZdavMzU3GUk9UyWfegubRLHT4iiCkbq0d0g3mEZ2OMqzpINJcr9xP7qreY
4atNNOhIYrAm1JuzjwgOxo9AURmdRA1rl4pqa70qjOsTfaLMPynq5EJREmM8m/sf7Rm+OjBSfNXT
aM4yvU0X6wd48/aHyFPVh6/vwJWisXcAXyR76JCRZy2ExXQwRABq1axrmBwVLIt8WCwKzBV6j+tI
G4XNaQ3U71NAZsypjxabbhV0Lc3a00oZpNVzxW6q3cReXmtVDarVXC9OjClKLBaTWX194k1drYs0
g2qgO6QKrm2kNpDfpj+mDdiRsCvO2DsQ+c5BSaikKQhs3E9IQKHe6ttn2a/sm+rCX3dRRXO+pn3j
wuW0q2tgwFPixQJNHh30U3WaaysO0ZoTEaCgx36rTdHeu74E5u3bH8Kq6oDvRdeBW9YuEWGHA6DP
nS4OPqPD3tqwH1vmapZ+qE9q877rnUaTj6umiXgy2mu1qhQExX54/nzdbkK5tuBveA9BgK6irrqs
X8Tgy/snN76aDcDtsFhWZ1cD1QeovAbqmmeEl86WJvJKaCkH8DaiPr3UD902KJ4aiBRThod6FN7O
EqTlFsAysXcRzW/XwcQAsv+4u5o7DvoWIP2IdMZzezBbr9GCxXEelmZyVn1upI/zxGsh7AgeGwVd
EAzFq53Dllt1UTEBvCPaA89Wg/lwijMVfA1G48MsnDjniZO4HeYQhjVEi850YNxOlMi8M85rDCpQ
DczlRVXDkZalqFKATDuBR+lP0St0AE5/PUSTVCipAS3CmPeADqEqa3CLA3Vwi+S6142Nld1mn1VR
a9jW40Q9nyV+EgDw+7m6QJ+uM7RRTU9Y69jMPAxpU1kNR+SFB4hrQ6+GbaQtUEmUpIl2CeLm5xDA
G/ovlXQ+/Ebp7KiL23Xogr+gZiKJMF1q07MBGE+CD6k7dVooKl+3QUtlXunK1L1DcwbCWN3C1boF
Mkln/dhEGU6rOld1sF60ljN0GmLEW4lLu1iw1OFKR/tOhrJgPwzDBOUHIiQZ8uLbH1hvOvAIrS/q
U/t83ahf1qfJxTJImyAZHXg68qxgmj+JQn11Bppr4N2AiYj86Ko2CTWiT83TBI+TJMkgbFMYyO1c
RXxoOoU9C4Zw524yqw66zyp69Xxr+vJM6bpMxOi6oV67XgfT+IIFChw/uE2msXrN3k0HyJ1WjWDQ
zf5oJM8toxE/zYxp9AGlifqVEq8Bqlw+RzZIg9Fy2Fwm7qk/+wiAaf1qEKcA7LteizGfPXvTJyda
qufMNGdGug+cwQy0t1eI6sedSIvMzmLWMG/qq5lxUq/V4KesXfNmYC7NmxmgKV2UOCzBLpt/tkrU
tJekSEQiDZWFhavBVbVqnyyriGsBf2+f+OozfnMazuY3+tnEp7DnaF07RztW+BgMEFRT4lk7qC6X
Hfa20VC6BshWu1GoITfGWgKxHzWaw5jGySUaWLjnQOJcO0sVDEcljiX7LJ2t0TFRnzwEUE9w8MDp
tVzFXv3KiDznfLowTw07tletAW0VF2r652eQ5p6xdyZQJD0NqfvLzFiqVquTru8ElAS9pj1WJ8vN
b+wzP0HbleelfmnSijlWNsd+IIoGZtRwZoOmB4lHM/wwYMnvEBCHLGz38vHZoAFjLn5G80JIndAw
Mc5KpVBBYCCp4EybyrxtIkl0UqPomIa6RgLbA5iPgWXYW2DiYehohoe82nRAYeDreS9ZedC0qTfy
GqtqC2XG/s3UmwNBNgBKUKmFwWWqGM0WwhaLlrGIl/c2qG1AcW04PddAyhrR0wS1FF58ocZzCzG+
VTuepPonEH1cw6vUn8BQi4wFQ65AhFd1wCPZWHbtaD24xVJHMq3ZuELNdvUW9cmD27mfet0l6iHb
7G1DjT3YjbXoYtNYYoDO88vF8+Xm7TMoRmrGPPtMq6bLy2SCJpya96yd6M8myheXqDgxafdxNWhY
trda3q3jK9sMak9uU31cgOvpE3IDIWir0QgDReXT0xmiBb3mOn4Mp1WtHdiO8km1O2gWb3+qxvXo
vLFcBjCl8HEVrV8Qb0nv0MxkdfGMgB9yWHVEfuwpTmlUpLnrR/asfxut/nFiBTfZU43++Avej4I5
FNvEjgtv/+g5ozCIgqf4L/Sfff0a/4/+OLOCa+JZUfFL3L+B6M2lT0hMuDcdH/Co9DaxwvTOihI3
fvmv2SBxD1TQTeD48X2wI+KgL7H7+K6gisXGdZ/Ord9/GQXIldDxId7p/7L50/n4919oDOS3HUHs
Zl4S4BLcczKGZN08QkoAKAodqToXGJPN54p+pOjIVTY0qEP6Qps8XGhrEr937zujKZmfl7/z0siz
WaG3bmQjyhbU14fxiluv14+aMDmbQIc32YufgcYRrUyEg4U0B3vhz+9rBlThGagdGXjIdQNlriUz
oB8ZaBbXQPnBZgYAQX1fM2DClxBb/s0jEwBzrYGf7AXnY3sX1I80lCWhhdG7u3OcfUJ3Xm8cGQ3A
7FUsgJJnr9aPGhrgF6ZiZA//3e1/pQYUutAUQPfBYlAbGhppsFfh4TePaLe/RhO+afZ6d4sgU0lv
V4GGdqTSqLoBLDl7IUq6tfyxCACeRbfIzRp4f4cAEqmii6B2BINSqaHYP3vxi6CqHQFfryFUY26U
4LvbCNRMFtsHxhHUAJAaYBBlL/4gVI/0OnQBCG82M5Ttu3dkCjRFZ6CuHGGZA7pplCpDBWsEzXlr
DYRas9d70wSggxBcBLCGEEuGJgAtQ5kq0I6aNR22EtYBe727bUDThULbQGvA5G3A4IPhy14wd7aV
IWYAh4UOwOh7e/qG6K3XtSNgLRuoX94scF4DVNnMNKkpvFn/mdZ9RyqAhY2FHr8OTa/W66BI/bbC
tx6/oh4pzE9oZDbne7p3mmcQuve6cQRMGLoa4wd7FewAHXaAWUMg8b2eAAp1X4WmQIcnYCKXhuqx
7CZ5O8DAAaFqTQWWQvZ6d/pP2Tgpb7cG6yqsQUCTmVG1tfTrMA+QTadcSNkrO27f0Q5A4kj08RtH
KDMBCDV3BngNiHAIqlprKOJ/f5qvKXz0Q7VRNwChkM3+5g4+BX5Qraaj9cS784IxYsHnrjXhBiMI
ZFIOsK01XzWPmvgD1nw+J+/vweuiN683juDXoGQbxQHsxat9+uAbsIiAtWWz/J42vHjsCw/eBPOY
CoOXvXh9jw1fV2uIfeXBwVc4PQfM09cAcdt23DGLHztWtBWE3vuFPIS6K2A7PAyfTvmF+yoNKGfC
vwWY/+DiyyzIu/VHGqPfest9N4u6b/01jxCzYW2utZmP3ZFyA+vQeDcmIf+w61ghCUcA47NA+Oau
aKj/91+O3SHxHbIdCccS/TaMnYj5V9PgRan+OAhDTioWhbDUJIpDfqw0ai8qtmW56FHr5YJoRJzu
CWGxQYSJrRB/XOla4dqaBGhwxE2JCvtX+CqWS8IkygWxwWODCYsFFpgU5lqTMNwTy/dIOMsHmGcf
RId7HmIa/DEnVsKC60RxUNgcFGgkOtr22hrZ/Dqm4XdRsaeOX5wEE0etsFgSBlblPKKyuXXWkLBJ
TkPij6x8kHQ50Bic6JDPnGFI3JiEuSgqmDaiFRaM3KYfWWkuicnFUS8s1wo94vNiZcxDaFn87NLQ
juhg22GApCenycBgJS63m/jQOdwksMyE6HjPRzvKQaGAB2G5MXH50VLAnajUCyssLDAAlyWIJX6l
R1KLz3nLOIGuCNp186uBRlFE5+HKie2kaJqw4Kyo5D4qAMmsOGQJc3zlQK/Hlh/FlsPPM23cIjrs
q2RlecMgCSe5LKp9WLhGVHQvcMeYE05uXYJa6wU+GQW8WAlbpEd1OyfVkPD0rq3YtsKdU44Fg0Qn
GDx/S8LrChlHM8A/BatHoSEM0dGi9XicTIibS2LrjMYHRAXfBTjl+I2HSJC4XLqjraJgGsgSHXCf
ac0QkMpcFp0LVYbX0Z8TXkmwWKHwgBcEDl3IWcKItuWjL8VAHeTR9ZfWmD88ADCXIdaJ19muy4Wx
GZZx5D3M0CrQ54xLlSb3ROf4wXdia1y5dPzJOODdRl3CmnuEcTXCugObHKcx1LqEHQiNjAPKmoT8
gpbh1fStcFjY26aE2YbjYVWCJxgv/JFKaejEnyUUc2xD9sgaFz09BV0LJBxWl8BdLrjZbjYVSiAg
Pvgv/0bVf5lrZuqa0kC4taFojXpNBWfL3suVhZa+ohR3A045wDPLkbz+75tdyDY7Oqr+jKG1NvHJ
mOSPmd6ptvcpZNP5UmjtDD7djp8v43DuWSunYKxRJkxRbdmHDo4rNwhBhhYLhvWc58RCfiAXzZYA
jYuLXmmjl/sxia0oF8ek6xJ86TaGh6BC5diz0HObe6xI6NKi2O+OH4M56IxtI+I2HFoFRVeroVU3
7VW+R/4P3MDs/vNoM9MFb4iNb4//bxbuRqzXWRdMghdm9tAHF0QxqdwVlgWlhvnuMztQcset9Im7
IAin58LoijZfWm4Hij5LsE884nJLuSlBQ3UDf5yEhNuCQAXm43+7DXqNCQ7JJOFGjDoWcck3UNUe
L5b22Xn56W0v2M7XlEvZp1vZKG6X5P/qoL9vRkMfP5LriviJuT3Sv92GIza1wvO5pKOnQNOXZ3b/
KdhO54WsB2XSFpV6Rtak0keOaZ7LYuOl9HKios8R6M6lMKGKhA1xHoXE4t10GZOLsT5zY5Xh6V0E
4bgwBTIM+MtkSZyYGy0lsBB9XFcW0qK8jQL6fHG5HxAAyaWwZUD5xUQHe4v6qTAXw6Q2JWyxPknG
TuU4JEWvjpadiw65jzo1Tt+C4k5c6sYCpGOudDwn3DEEVQmz/dGK4kqL+FwSE3BH8eF/srxCiIVW
ZolO9XVQwaL7U1QpxgrhGIpLP6MhSCS4WdVhpZ8Mxw5N0o+4LQlWfRnq+T7xh2XeLi05QGmRhLk6
HiaVXhJxK3MjXcJc/fNdp9+5e+yc/EuFLiKkEis7+wAomhractNqMSAFgZHW92qd7XO883e1Q2j9
cO0gUAyG5WMh7wHEBCM4P3u+8y5AM09FF9DcjfxtbvlAa/zYhw4f0chfviez42HXIH+l3KigZxV1
Z0G9TmInAf8N50LRZnQ7m+91QrM4XJlvzYJDBSX4OtnHFDZE3MI8wGcVnIh+kCB2WDJmDabCjg3y
ujF/oDuBHzHamwNCiLIJFFGZDaiI3UP+dde4gdkwKUY9DTDCoYpZq6NZFyCb6sv659DIBtYMKSxE
lEyCvbOBK6AyUGkYjM3mu2fdoRfqWVEwD2Li8XMHrQqqaFRlGGj0Ymoo091Zr8m3svCDL0YmdmgN
tzcsuHlN+h/qn0ArZSrgJsr/XOL3Hnqhr4GhyneSlA0dMSINiHuKOAc9FxiA9l72xx0bVFlyfvDG
+3wBHfn/4VBwJ4gMcupbgrV57E9gYeUPk54JO1pra+UeeNi0gjhaIuSxLVaRIRdJWM69oYz0393T
hw42CRN/7OSC6BRoEsS2bTLelrl7gr1+Xu+seTJ0nRHNVwFMUGmDBYJL/VCcueh8nFheMIJrg8vs
v56EFdgGTjgMeF94v1F6QAgn8ND9ECowmxD6XCn5nuj0fI3TMxvN/zpHuWR2HQnOWpvMrcqjFY45
U4jWPojewcnUAcwn5lY8rZQUldsBWzfnlhkSBtt5Rhg5gN5zK2cJbHxOpxgSdEoHVLQhL1ZGWrkT
204w59U17Z4oOsn32PZnxCvETGi9j6jkMzLkNyFtCSEs1C4cA7tGcfLNMDpQY+8uBJT6iY+1/eW/
Y6sy/tP5InBCbteh3kxc/KXlp9zqLfGUXj8XV86waBWARVd8tFcwdGObO1yAKpAg1xkWZkGXcNj2
kAifkAjpm3yEVA0rMo4RgFqDOOaXw4vW74GLGCBDsuR0MMg78tGX2PKHiy0IlbCLezhIR4XcvYyA
W48k0L5FR1SRcRj1gjXVkoAC5HPKVgStvxfVadcODPFcDJMqQ7Ezqfx5ocio2siUZRX9ciKScKPe
jSG8Xv3cwcznMShqTYJN2LfSkW25bgFnIaMKYBNV2YmwgT0nn523774+xb7xwFZVRilAn8JbSOXK
Cgp4Q0WCSYHmkjvRKxnZw35SSMghbiA+xfcB7/KomoTTrv/lP4PKfeB9+SuDEN2EX/7LHzl8FFLV
JMw1UgxOIVAF9JyEWSE+2pbw6gMkCOKCHyY7G1xG9QXtd4hqxcopiTgbA6wG4mNG5alTMJBVKWAZ
BDWQZ+DOV9WQYHl+3jHowZ0qPg+fHW9IhkvuBERvZXHBmQ7d3d+U10L0dAWnf+UelhEHO0A0Wlzy
8TC1uGdnqioArDX0ejCBxYWi3u+c/LigJihtmz9jVLM0L1XfD+f6cU8CFCY/5ZN4msBZR3adR5BI
0EPHqMAYEmfKC5ag6I9DABr4Q0+CtwPsxcQlYyuyc51DjXwZFSO9lNDydE6sjAHbSfGhSVDyLYTF
eX2pSRgror3DYMw/MxkGRT90KlcAzXARFhmBEMCN+USGDAsFENZJ5ZL+6B/fbS8HRYb3dA52DN8q
mJnojZFf6O3+DSTzj06R4YBckDmvGtBcRHysl2k4SddFdYbzXlx0hia4DApxY0WTMMWZbVUiW8KW
vgT+dGbvTomEfX1F+FQLCoPE5xl1UyTY2SJ1CbOMOjXkPQtrWYaPgLDe2FnwcQtQF8uYC5ekxT0t
I8Nybc35iIViSnh0NyRE0ZtbCqdrSJE/2zFVFBkUHDegeXLmc6SaovyhseP/RaDFgcHZPko6yRxq
g5OsSFgd9zY6bxZqtVXKgCfqjt2TqbM703CcZIh2ED3M5WQ2lowRI7RAzcKimgN1fH6ttx+AD+uh
VTIdlNNSdKYfHQudIfl6Xxmq7gPQacGich4D5zCv/FbpIJ0axMlmZ+bjZnFs8KhJuJHNBS8Tn0Q2
vPnfKvmvTtlFTTSJzUfx9gfTnwOy4KZl+gaNImXYPj1nPEapcIdEcT5cOmlZrcz3nz60yEHFeZtZ
66PJMvBlPmbt668ZN9L2RRELAMxMQniPZqFSggcUOu7//ut/RDP67ixMkU/DCLpICXskf2qcPgS8
0UCf8nxQb39w9w5gGlWkG/kcmwmuPzQOEpePkPyMzPLlHv124pAghb/kVG4B+yFc9JFyS6oykjkn
wWwcYALvyQxupMOXfqFHhQ64oPitXZIEjXS5OgHKegvuXwm24g1Bk7rqCDxi1ShK8sEyNZFdQ8Kz
B/3FpESyBB10ReaxXTBrsmHvPQR+XGAJKIasFFcUvLh9C3Rngqlx+6MOcLyUv5GVBXLXyv+Sf/hS
ofhxmAw5b1uCWQ6UuoP6S5aEaZFwiAzS9vqQ4BUC75g4Lo94lGGA0dGiipbTkTLoHSjep0VsVI9y
omU4yG2SonCn7MSUYc60C6tDBrjhJPCQfuFLGGQYD7nccjSfDO8NrApFsgYZ9USosR6D6yDhM5Uy
EvtdVD1yyRI0MM634tsP+wus48LzA5+1uNweCWliroj2kIH3pIw2Ec2+c1afIqMe7wZsj3FA6/o5
K0SVUTeX0WJcOnEcMW16bS0cXoPIMPWzq1wlIz6SglZM4s/0HrRYzpiM2fDvgyFqSXKhzFeUwS14
D18xm5821mUQlSlDtKTPr/v2hZ9N1KMDMlKwlcBRZ/jtTCvshBpkIOJaAFY5kV15dNCat1TJoxBQ
/L4e+i9eQcKB3QLHXwGOqcqgp2ijZAjRxXwK2JKSYfr3CW8VqbQjvGhsAIGjuNJBnRnwBwm/jWVg
xLLVCRMmtr/81bW8NB8xnZW6HAATbqBHcAW+AhnZdxkxzOwGslOg8mtG+vvn7ZtAa8D9KeX9NQVf
/h0RgLGFUufKNVmQKLLg5GW/kY3uqPx64kTzhDK4EeQHKg/942r3+Pz+nBsPbU7UxP911IuhnRU6
2+09Xcss+BfseokEWmU1e7mH0Kas+Bsf4zX1Vdt3s99F2f527qMcRGqybxY2OzPb/RT/IXpfL8zB
j2LgLytPlUFeiSzYU+DONut+e7cZIM8Dp1TTQC8anTam3V9KUPaE/z6rO6um/Qmfezihxw6fvJYR
CG0hcVZgZJbBtNIKyZpHfclAdlL9xKVbZMQs24EbFEtwZITqOyP4czwTlwyKvFM4nyOb1k8VinFk
4PVOiTujmacy09mUYDmfJQDNcFEgxDhzZSNgkCPijWwLtzSUF6u2D4zj08QnQlicCaXQTnSiNuCN
FfJh2P1Kdb9B8xAmxcGiv5T4YB8BhF+DhpF7cKgf3yf5xx0DZfQHP+GhkLFLghiGeAH3cGRY+S20
mSiGbCU4mX2qboNSJ1YGmqcVJAsrLjFjZICO2wENK/x6aYEY0p/8uUxLynD3GSKJEv7AB6Javuw6
Mhj320GQG3ycG1qXEPC5ICFiVCXPQQZk/dSZOrnyoda+DIzLKSjLKQfYGJx+lAqM0Ug7o3AXfPci
veqBB8vmFAcnf7oD7pPBUdlCrjIsmf3GXs90/zGzGTvDttFVSu2Fr4xEFLc55laTjOMSoXEOS7HL
ZpO8uvC4a4H6fjNF7B56oxOEp9z8M+4mwFqUL7i3myndYLllXOXy6AJWZMRv8yghw3X6FcYKVLlH
tNsBSIQ3YWT0JLgIbDQvgSY/jgOXK/BQZGCVKGM+zWjdWdYTN1UyHIlLpNqHCL/xgiXsjbYdAquE
/F7J3lNk9ES7Ia6Xonpwd9Jl8FZnNbyFqKQioyrq2lpW2sQtYc6X0U7g2imUBstgfXgkPugqeDNd
Rvz3GoXSvFQZJwqd4M8WEEB8Zzsw++eL/O2K68aJR4jblxptYOOScAEyB1CA3kIJHYQcAIxbLJiW
oNBhn0UAppQDY3fJ+F5/RmWh8K7lIuH8D5XjCAmnyIHKpUcuUmoUFVkBuKud+DZn/4MkTfyh3Acz
+HzcSlVlmOj3gGvzo5UBtb9P0M2mMFgJK/MjHi/sWDrhp0kMFGQ+ryzKLAMH8RGmWslpocqwwncc
Q1UGVA3gSTSo2oyZM5NQTSelTIeCtmk6Pdc425NeR/bHNMFgV0dvlBrQd/ubY/3AQEQJcaFoIGL7
bvZnWzJ7nmV2OhuoWD6AlwBhZ1aAXDO32mUg/e+SqFD2oMqAotx/+R+UoKfW9jpR95tb2zP5bXLK
PpWdnyrjmMwfy8+ThSsjuPz57rKMT/Od3eWeJb2BlI5cuMR//B8AAAD//w==</cx:binary>
              </cx:geoCache>
            </cx:geography>
          </cx:layoutPr>
          <cx:valueColors>
            <cx:minColor>
              <a:srgbClr val="00B050"/>
            </cx:minColor>
            <cx:midColor>
              <a:srgbClr val="FFFF00"/>
            </cx:midColor>
            <cx:maxColor>
              <a:srgbClr val="FF0000"/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1738BFD-140B-4403-BEC1-0BD369BBA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1</xdr:col>
      <xdr:colOff>843643</xdr:colOff>
      <xdr:row>59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EC357B28-0425-4D7B-9E6A-266569FF2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4720"/>
          <a:ext cx="1910443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22527</xdr:colOff>
      <xdr:row>157</xdr:row>
      <xdr:rowOff>195792</xdr:rowOff>
    </xdr:from>
    <xdr:to>
      <xdr:col>19</xdr:col>
      <xdr:colOff>9525</xdr:colOff>
      <xdr:row>178</xdr:row>
      <xdr:rowOff>161926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Diagram 2">
              <a:extLst>
                <a:ext uri="{FF2B5EF4-FFF2-40B4-BE49-F238E27FC236}">
                  <a16:creationId xmlns:a16="http://schemas.microsoft.com/office/drawing/2014/main" id="{279E2A05-2DAB-48BE-A649-CBF5496786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167" y="42928752"/>
              <a:ext cx="8132778" cy="51248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andi/Documents/egyetem/TDK/EU%20felzarkozas/5%20reteg/OAM%20homogenity%20GDP=head%20(NEW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radi Daniel" refreshedDate="45119.836763310188" createdVersion="8" refreshedVersion="8" minRefreshableVersion="3" recordCount="594" xr:uid="{9EFD6281-9429-4842-9D0D-46FDBD18663A}">
  <cacheSource type="worksheet">
    <worksheetSource ref="X667:AA1261" sheet="Base model" r:id="rId2"/>
  </cacheSource>
  <cacheFields count="4">
    <cacheField name="Delta" numFmtId="0">
      <sharedItems containsSemiMixedTypes="0" containsString="0" containsNumber="1" minValue="-152.4" maxValue="183.1"/>
    </cacheField>
    <cacheField name="Delta/Tény" numFmtId="0">
      <sharedItems containsSemiMixedTypes="0" containsString="0" containsNumber="1" minValue="-0.02" maxValue="0.02"/>
    </cacheField>
    <cacheField name="country" numFmtId="0">
      <sharedItems count="23">
        <s v="Hungary"/>
        <s v="Czech Republic"/>
        <s v="Poland"/>
        <s v="Slovak Republic"/>
        <s v="Slovenia"/>
        <s v="Estonia"/>
        <s v="Latvia"/>
        <s v="Lithuania"/>
        <s v="Germany"/>
        <s v="France"/>
        <s v="Spain"/>
        <s v="Italy"/>
        <s v="Greece"/>
        <s v="Austria"/>
        <s v="Belgium"/>
        <s v="Denmark"/>
        <s v="Finland"/>
        <s v="Ireland"/>
        <s v="Luxembourg"/>
        <s v="Netherlands"/>
        <s v="Portugal"/>
        <s v="Sweden"/>
        <s v="Sweeden" u="1"/>
      </sharedItems>
    </cacheField>
    <cacheField name="year" numFmtId="0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4">
  <r>
    <n v="145.1"/>
    <n v="0.01"/>
    <x v="0"/>
    <x v="0"/>
  </r>
  <r>
    <n v="145.1"/>
    <n v="0.01"/>
    <x v="0"/>
    <x v="1"/>
  </r>
  <r>
    <n v="137.6"/>
    <n v="0.01"/>
    <x v="0"/>
    <x v="2"/>
  </r>
  <r>
    <n v="131.1"/>
    <n v="0.01"/>
    <x v="0"/>
    <x v="3"/>
  </r>
  <r>
    <n v="162.6"/>
    <n v="0.02"/>
    <x v="0"/>
    <x v="4"/>
  </r>
  <r>
    <n v="98.6"/>
    <n v="0.01"/>
    <x v="0"/>
    <x v="5"/>
  </r>
  <r>
    <n v="85.1"/>
    <n v="0.01"/>
    <x v="0"/>
    <x v="6"/>
  </r>
  <r>
    <n v="72.099999999999994"/>
    <n v="0.01"/>
    <x v="0"/>
    <x v="7"/>
  </r>
  <r>
    <n v="64.599999999999994"/>
    <n v="0.01"/>
    <x v="0"/>
    <x v="8"/>
  </r>
  <r>
    <n v="49.6"/>
    <n v="0"/>
    <x v="0"/>
    <x v="9"/>
  </r>
  <r>
    <n v="43.1"/>
    <n v="0"/>
    <x v="0"/>
    <x v="10"/>
  </r>
  <r>
    <n v="44.1"/>
    <n v="0"/>
    <x v="0"/>
    <x v="11"/>
  </r>
  <r>
    <n v="66.599999999999994"/>
    <n v="0.01"/>
    <x v="0"/>
    <x v="12"/>
  </r>
  <r>
    <n v="68.099999999999994"/>
    <n v="0.01"/>
    <x v="0"/>
    <x v="13"/>
  </r>
  <r>
    <n v="62.6"/>
    <n v="0.01"/>
    <x v="0"/>
    <x v="14"/>
  </r>
  <r>
    <n v="59.1"/>
    <n v="0.01"/>
    <x v="0"/>
    <x v="15"/>
  </r>
  <r>
    <n v="59.1"/>
    <n v="0.01"/>
    <x v="0"/>
    <x v="16"/>
  </r>
  <r>
    <n v="69.099999999999994"/>
    <n v="0.01"/>
    <x v="0"/>
    <x v="17"/>
  </r>
  <r>
    <n v="81.599999999999994"/>
    <n v="0.01"/>
    <x v="0"/>
    <x v="18"/>
  </r>
  <r>
    <n v="89.6"/>
    <n v="0.01"/>
    <x v="0"/>
    <x v="19"/>
  </r>
  <r>
    <n v="95.6"/>
    <n v="0.01"/>
    <x v="0"/>
    <x v="20"/>
  </r>
  <r>
    <n v="99.1"/>
    <n v="0.01"/>
    <x v="0"/>
    <x v="21"/>
  </r>
  <r>
    <n v="126.6"/>
    <n v="0.01"/>
    <x v="0"/>
    <x v="22"/>
  </r>
  <r>
    <n v="119.1"/>
    <n v="0.01"/>
    <x v="0"/>
    <x v="23"/>
  </r>
  <r>
    <n v="114.1"/>
    <n v="0.01"/>
    <x v="0"/>
    <x v="24"/>
  </r>
  <r>
    <n v="72.099999999999994"/>
    <n v="0.01"/>
    <x v="0"/>
    <x v="25"/>
  </r>
  <r>
    <n v="111.6"/>
    <n v="0.01"/>
    <x v="0"/>
    <x v="26"/>
  </r>
  <r>
    <n v="90.6"/>
    <n v="0.01"/>
    <x v="1"/>
    <x v="0"/>
  </r>
  <r>
    <n v="63.1"/>
    <n v="0.01"/>
    <x v="1"/>
    <x v="1"/>
  </r>
  <r>
    <n v="58.1"/>
    <n v="0.01"/>
    <x v="1"/>
    <x v="2"/>
  </r>
  <r>
    <n v="-7.4"/>
    <n v="0"/>
    <x v="1"/>
    <x v="3"/>
  </r>
  <r>
    <n v="-34.9"/>
    <n v="0"/>
    <x v="1"/>
    <x v="4"/>
  </r>
  <r>
    <n v="-47.4"/>
    <n v="0"/>
    <x v="1"/>
    <x v="5"/>
  </r>
  <r>
    <n v="-11.4"/>
    <n v="0"/>
    <x v="1"/>
    <x v="6"/>
  </r>
  <r>
    <n v="-0.9"/>
    <n v="0"/>
    <x v="1"/>
    <x v="7"/>
  </r>
  <r>
    <n v="-21.9"/>
    <n v="0"/>
    <x v="1"/>
    <x v="8"/>
  </r>
  <r>
    <n v="-24.4"/>
    <n v="0"/>
    <x v="1"/>
    <x v="9"/>
  </r>
  <r>
    <n v="-26.4"/>
    <n v="0"/>
    <x v="1"/>
    <x v="10"/>
  </r>
  <r>
    <n v="-45.4"/>
    <n v="0"/>
    <x v="1"/>
    <x v="11"/>
  </r>
  <r>
    <n v="-47.9"/>
    <n v="0"/>
    <x v="1"/>
    <x v="12"/>
  </r>
  <r>
    <n v="-6.9"/>
    <n v="0"/>
    <x v="1"/>
    <x v="13"/>
  </r>
  <r>
    <n v="-57.9"/>
    <n v="-0.01"/>
    <x v="1"/>
    <x v="14"/>
  </r>
  <r>
    <n v="-55.9"/>
    <n v="-0.01"/>
    <x v="1"/>
    <x v="15"/>
  </r>
  <r>
    <n v="-62.4"/>
    <n v="-0.01"/>
    <x v="1"/>
    <x v="16"/>
  </r>
  <r>
    <n v="-71.400000000000006"/>
    <n v="-0.01"/>
    <x v="1"/>
    <x v="17"/>
  </r>
  <r>
    <n v="-67.900000000000006"/>
    <n v="-0.01"/>
    <x v="1"/>
    <x v="18"/>
  </r>
  <r>
    <n v="-63.4"/>
    <n v="-0.01"/>
    <x v="1"/>
    <x v="19"/>
  </r>
  <r>
    <n v="-24.9"/>
    <n v="0"/>
    <x v="1"/>
    <x v="20"/>
  </r>
  <r>
    <n v="-40.4"/>
    <n v="0"/>
    <x v="1"/>
    <x v="21"/>
  </r>
  <r>
    <n v="-44.4"/>
    <n v="0"/>
    <x v="1"/>
    <x v="22"/>
  </r>
  <r>
    <n v="-49.4"/>
    <n v="0"/>
    <x v="1"/>
    <x v="23"/>
  </r>
  <r>
    <n v="-39.9"/>
    <n v="0"/>
    <x v="1"/>
    <x v="24"/>
  </r>
  <r>
    <n v="-23.9"/>
    <n v="0"/>
    <x v="1"/>
    <x v="25"/>
  </r>
  <r>
    <n v="-20.399999999999999"/>
    <n v="0"/>
    <x v="1"/>
    <x v="26"/>
  </r>
  <r>
    <n v="44.6"/>
    <n v="0"/>
    <x v="2"/>
    <x v="0"/>
  </r>
  <r>
    <n v="39.1"/>
    <n v="0"/>
    <x v="2"/>
    <x v="1"/>
  </r>
  <r>
    <n v="28.6"/>
    <n v="0"/>
    <x v="2"/>
    <x v="2"/>
  </r>
  <r>
    <n v="5.0999999999999996"/>
    <n v="0"/>
    <x v="2"/>
    <x v="3"/>
  </r>
  <r>
    <n v="35.1"/>
    <n v="0"/>
    <x v="2"/>
    <x v="4"/>
  </r>
  <r>
    <n v="50.1"/>
    <n v="0.01"/>
    <x v="2"/>
    <x v="5"/>
  </r>
  <r>
    <n v="40.1"/>
    <n v="0"/>
    <x v="2"/>
    <x v="6"/>
  </r>
  <r>
    <n v="54.6"/>
    <n v="0.01"/>
    <x v="2"/>
    <x v="7"/>
  </r>
  <r>
    <n v="46.6"/>
    <n v="0"/>
    <x v="2"/>
    <x v="8"/>
  </r>
  <r>
    <n v="56.6"/>
    <n v="0.01"/>
    <x v="2"/>
    <x v="9"/>
  </r>
  <r>
    <n v="80.599999999999994"/>
    <n v="0.01"/>
    <x v="2"/>
    <x v="10"/>
  </r>
  <r>
    <n v="78.599999999999994"/>
    <n v="0.01"/>
    <x v="2"/>
    <x v="11"/>
  </r>
  <r>
    <n v="22.1"/>
    <n v="0"/>
    <x v="2"/>
    <x v="12"/>
  </r>
  <r>
    <n v="-39.4"/>
    <n v="0"/>
    <x v="2"/>
    <x v="13"/>
  </r>
  <r>
    <n v="-23.9"/>
    <n v="0"/>
    <x v="2"/>
    <x v="14"/>
  </r>
  <r>
    <n v="-39.9"/>
    <n v="0"/>
    <x v="2"/>
    <x v="15"/>
  </r>
  <r>
    <n v="-56.9"/>
    <n v="-0.01"/>
    <x v="2"/>
    <x v="16"/>
  </r>
  <r>
    <n v="-50.9"/>
    <n v="-0.01"/>
    <x v="2"/>
    <x v="17"/>
  </r>
  <r>
    <n v="-43.4"/>
    <n v="0"/>
    <x v="2"/>
    <x v="18"/>
  </r>
  <r>
    <n v="-34.4"/>
    <n v="0"/>
    <x v="2"/>
    <x v="19"/>
  </r>
  <r>
    <n v="-19.399999999999999"/>
    <n v="0"/>
    <x v="2"/>
    <x v="20"/>
  </r>
  <r>
    <n v="-35.9"/>
    <n v="0"/>
    <x v="2"/>
    <x v="21"/>
  </r>
  <r>
    <n v="-31.9"/>
    <n v="0"/>
    <x v="2"/>
    <x v="22"/>
  </r>
  <r>
    <n v="-66.900000000000006"/>
    <n v="-0.01"/>
    <x v="2"/>
    <x v="23"/>
  </r>
  <r>
    <n v="-53.4"/>
    <n v="-0.01"/>
    <x v="2"/>
    <x v="24"/>
  </r>
  <r>
    <n v="117.1"/>
    <n v="0.01"/>
    <x v="2"/>
    <x v="25"/>
  </r>
  <r>
    <n v="103.1"/>
    <n v="0.01"/>
    <x v="2"/>
    <x v="26"/>
  </r>
  <r>
    <n v="89.1"/>
    <n v="0.01"/>
    <x v="3"/>
    <x v="0"/>
  </r>
  <r>
    <n v="66.599999999999994"/>
    <n v="0.01"/>
    <x v="3"/>
    <x v="1"/>
  </r>
  <r>
    <n v="83.1"/>
    <n v="0.01"/>
    <x v="3"/>
    <x v="2"/>
  </r>
  <r>
    <n v="89.1"/>
    <n v="0.01"/>
    <x v="3"/>
    <x v="3"/>
  </r>
  <r>
    <n v="133.1"/>
    <n v="0.01"/>
    <x v="3"/>
    <x v="4"/>
  </r>
  <r>
    <n v="153.6"/>
    <n v="0.02"/>
    <x v="3"/>
    <x v="5"/>
  </r>
  <r>
    <n v="149.1"/>
    <n v="0.01"/>
    <x v="3"/>
    <x v="6"/>
  </r>
  <r>
    <n v="128.1"/>
    <n v="0.01"/>
    <x v="3"/>
    <x v="7"/>
  </r>
  <r>
    <n v="119.1"/>
    <n v="0.01"/>
    <x v="3"/>
    <x v="8"/>
  </r>
  <r>
    <n v="135.1"/>
    <n v="0.01"/>
    <x v="3"/>
    <x v="9"/>
  </r>
  <r>
    <n v="142.1"/>
    <n v="0.01"/>
    <x v="3"/>
    <x v="10"/>
  </r>
  <r>
    <n v="125.1"/>
    <n v="0.01"/>
    <x v="3"/>
    <x v="11"/>
  </r>
  <r>
    <n v="118.6"/>
    <n v="0.01"/>
    <x v="3"/>
    <x v="12"/>
  </r>
  <r>
    <n v="76.099999999999994"/>
    <n v="0.01"/>
    <x v="3"/>
    <x v="13"/>
  </r>
  <r>
    <n v="42.6"/>
    <n v="0"/>
    <x v="3"/>
    <x v="14"/>
  </r>
  <r>
    <n v="55.1"/>
    <n v="0.01"/>
    <x v="3"/>
    <x v="15"/>
  </r>
  <r>
    <n v="42.1"/>
    <n v="0"/>
    <x v="3"/>
    <x v="16"/>
  </r>
  <r>
    <n v="41.1"/>
    <n v="0"/>
    <x v="3"/>
    <x v="17"/>
  </r>
  <r>
    <n v="39.1"/>
    <n v="0"/>
    <x v="3"/>
    <x v="18"/>
  </r>
  <r>
    <n v="28.1"/>
    <n v="0"/>
    <x v="3"/>
    <x v="19"/>
  </r>
  <r>
    <n v="34.1"/>
    <n v="0"/>
    <x v="3"/>
    <x v="20"/>
  </r>
  <r>
    <n v="21.1"/>
    <n v="0"/>
    <x v="3"/>
    <x v="21"/>
  </r>
  <r>
    <n v="10.1"/>
    <n v="0"/>
    <x v="3"/>
    <x v="22"/>
  </r>
  <r>
    <n v="6.1"/>
    <n v="0"/>
    <x v="3"/>
    <x v="23"/>
  </r>
  <r>
    <n v="12.1"/>
    <n v="0"/>
    <x v="3"/>
    <x v="24"/>
  </r>
  <r>
    <n v="-7.4"/>
    <n v="0"/>
    <x v="3"/>
    <x v="25"/>
  </r>
  <r>
    <n v="40.6"/>
    <n v="0"/>
    <x v="3"/>
    <x v="26"/>
  </r>
  <r>
    <n v="-96.4"/>
    <n v="-0.01"/>
    <x v="4"/>
    <x v="0"/>
  </r>
  <r>
    <n v="-108.4"/>
    <n v="-0.01"/>
    <x v="4"/>
    <x v="1"/>
  </r>
  <r>
    <n v="-108.9"/>
    <n v="-0.01"/>
    <x v="4"/>
    <x v="2"/>
  </r>
  <r>
    <n v="-110.9"/>
    <n v="-0.01"/>
    <x v="4"/>
    <x v="3"/>
  </r>
  <r>
    <n v="-111.4"/>
    <n v="-0.01"/>
    <x v="4"/>
    <x v="4"/>
  </r>
  <r>
    <n v="-110.9"/>
    <n v="-0.01"/>
    <x v="4"/>
    <x v="5"/>
  </r>
  <r>
    <n v="-106.9"/>
    <n v="-0.01"/>
    <x v="4"/>
    <x v="6"/>
  </r>
  <r>
    <n v="-114.4"/>
    <n v="-0.01"/>
    <x v="4"/>
    <x v="7"/>
  </r>
  <r>
    <n v="-117.4"/>
    <n v="-0.01"/>
    <x v="4"/>
    <x v="8"/>
  </r>
  <r>
    <n v="-103.9"/>
    <n v="-0.01"/>
    <x v="4"/>
    <x v="9"/>
  </r>
  <r>
    <n v="-123.9"/>
    <n v="-0.01"/>
    <x v="4"/>
    <x v="10"/>
  </r>
  <r>
    <n v="-130.9"/>
    <n v="-0.01"/>
    <x v="4"/>
    <x v="11"/>
  </r>
  <r>
    <n v="-121.9"/>
    <n v="-0.01"/>
    <x v="4"/>
    <x v="12"/>
  </r>
  <r>
    <n v="-103.9"/>
    <n v="-0.01"/>
    <x v="4"/>
    <x v="13"/>
  </r>
  <r>
    <n v="-84.4"/>
    <n v="-0.01"/>
    <x v="4"/>
    <x v="14"/>
  </r>
  <r>
    <n v="-115.4"/>
    <n v="-0.01"/>
    <x v="4"/>
    <x v="15"/>
  </r>
  <r>
    <n v="-128.9"/>
    <n v="-0.01"/>
    <x v="4"/>
    <x v="16"/>
  </r>
  <r>
    <n v="-117.9"/>
    <n v="-0.01"/>
    <x v="4"/>
    <x v="17"/>
  </r>
  <r>
    <n v="-111.4"/>
    <n v="-0.01"/>
    <x v="4"/>
    <x v="18"/>
  </r>
  <r>
    <n v="-124.4"/>
    <n v="-0.01"/>
    <x v="4"/>
    <x v="19"/>
  </r>
  <r>
    <n v="-122.4"/>
    <n v="-0.01"/>
    <x v="4"/>
    <x v="20"/>
  </r>
  <r>
    <n v="-122.4"/>
    <n v="-0.01"/>
    <x v="4"/>
    <x v="21"/>
  </r>
  <r>
    <n v="-136.9"/>
    <n v="-0.01"/>
    <x v="4"/>
    <x v="22"/>
  </r>
  <r>
    <n v="-132.9"/>
    <n v="-0.01"/>
    <x v="4"/>
    <x v="23"/>
  </r>
  <r>
    <n v="-140.4"/>
    <n v="-0.01"/>
    <x v="4"/>
    <x v="24"/>
  </r>
  <r>
    <n v="-145.4"/>
    <n v="-0.01"/>
    <x v="4"/>
    <x v="25"/>
  </r>
  <r>
    <n v="-115.9"/>
    <n v="-0.01"/>
    <x v="4"/>
    <x v="26"/>
  </r>
  <r>
    <n v="108.6"/>
    <n v="0.01"/>
    <x v="5"/>
    <x v="0"/>
  </r>
  <r>
    <n v="100.6"/>
    <n v="0.01"/>
    <x v="5"/>
    <x v="1"/>
  </r>
  <r>
    <n v="92.6"/>
    <n v="0.01"/>
    <x v="5"/>
    <x v="2"/>
  </r>
  <r>
    <n v="82.6"/>
    <n v="0.01"/>
    <x v="5"/>
    <x v="3"/>
  </r>
  <r>
    <n v="114.6"/>
    <n v="0.01"/>
    <x v="5"/>
    <x v="4"/>
  </r>
  <r>
    <n v="145.1"/>
    <n v="0.01"/>
    <x v="5"/>
    <x v="5"/>
  </r>
  <r>
    <n v="144.6"/>
    <n v="0.01"/>
    <x v="5"/>
    <x v="6"/>
  </r>
  <r>
    <n v="113.1"/>
    <n v="0.01"/>
    <x v="5"/>
    <x v="7"/>
  </r>
  <r>
    <n v="88.1"/>
    <n v="0.01"/>
    <x v="5"/>
    <x v="8"/>
  </r>
  <r>
    <n v="79.599999999999994"/>
    <n v="0.01"/>
    <x v="5"/>
    <x v="9"/>
  </r>
  <r>
    <n v="92.6"/>
    <n v="0.01"/>
    <x v="5"/>
    <x v="10"/>
  </r>
  <r>
    <n v="89.6"/>
    <n v="0.01"/>
    <x v="5"/>
    <x v="11"/>
  </r>
  <r>
    <n v="93.1"/>
    <n v="0.01"/>
    <x v="5"/>
    <x v="12"/>
  </r>
  <r>
    <n v="11.6"/>
    <n v="0"/>
    <x v="5"/>
    <x v="13"/>
  </r>
  <r>
    <n v="56.1"/>
    <n v="0.01"/>
    <x v="5"/>
    <x v="14"/>
  </r>
  <r>
    <n v="19.100000000000001"/>
    <n v="0"/>
    <x v="5"/>
    <x v="15"/>
  </r>
  <r>
    <n v="-3.9"/>
    <n v="0"/>
    <x v="5"/>
    <x v="16"/>
  </r>
  <r>
    <n v="-30.9"/>
    <n v="0"/>
    <x v="5"/>
    <x v="17"/>
  </r>
  <r>
    <n v="-40.4"/>
    <n v="0"/>
    <x v="5"/>
    <x v="18"/>
  </r>
  <r>
    <n v="-44.9"/>
    <n v="0"/>
    <x v="5"/>
    <x v="19"/>
  </r>
  <r>
    <n v="-54.4"/>
    <n v="-0.01"/>
    <x v="5"/>
    <x v="20"/>
  </r>
  <r>
    <n v="-79.900000000000006"/>
    <n v="-0.01"/>
    <x v="5"/>
    <x v="21"/>
  </r>
  <r>
    <n v="-85.9"/>
    <n v="-0.01"/>
    <x v="5"/>
    <x v="22"/>
  </r>
  <r>
    <n v="-69.900000000000006"/>
    <n v="-0.01"/>
    <x v="5"/>
    <x v="23"/>
  </r>
  <r>
    <n v="-78.900000000000006"/>
    <n v="-0.01"/>
    <x v="5"/>
    <x v="24"/>
  </r>
  <r>
    <n v="-132.4"/>
    <n v="-0.01"/>
    <x v="5"/>
    <x v="25"/>
  </r>
  <r>
    <n v="-120.4"/>
    <n v="-0.01"/>
    <x v="5"/>
    <x v="26"/>
  </r>
  <r>
    <n v="155.6"/>
    <n v="0.02"/>
    <x v="6"/>
    <x v="0"/>
  </r>
  <r>
    <n v="157.6"/>
    <n v="0.02"/>
    <x v="6"/>
    <x v="1"/>
  </r>
  <r>
    <n v="171.1"/>
    <n v="0.02"/>
    <x v="6"/>
    <x v="2"/>
  </r>
  <r>
    <n v="170.1"/>
    <n v="0.02"/>
    <x v="6"/>
    <x v="3"/>
  </r>
  <r>
    <n v="170.1"/>
    <n v="0.02"/>
    <x v="6"/>
    <x v="4"/>
  </r>
  <r>
    <n v="181.6"/>
    <n v="0.02"/>
    <x v="6"/>
    <x v="5"/>
  </r>
  <r>
    <n v="183.1"/>
    <n v="0.02"/>
    <x v="6"/>
    <x v="6"/>
  </r>
  <r>
    <n v="171.6"/>
    <n v="0.02"/>
    <x v="6"/>
    <x v="7"/>
  </r>
  <r>
    <n v="146.6"/>
    <n v="0.01"/>
    <x v="6"/>
    <x v="8"/>
  </r>
  <r>
    <n v="163.1"/>
    <n v="0.02"/>
    <x v="6"/>
    <x v="9"/>
  </r>
  <r>
    <n v="108.6"/>
    <n v="0.01"/>
    <x v="6"/>
    <x v="10"/>
  </r>
  <r>
    <n v="74.099999999999994"/>
    <n v="0.01"/>
    <x v="6"/>
    <x v="11"/>
  </r>
  <r>
    <n v="70.099999999999994"/>
    <n v="0.01"/>
    <x v="6"/>
    <x v="12"/>
  </r>
  <r>
    <n v="75.599999999999994"/>
    <n v="0.01"/>
    <x v="6"/>
    <x v="13"/>
  </r>
  <r>
    <n v="168.1"/>
    <n v="0.02"/>
    <x v="6"/>
    <x v="14"/>
  </r>
  <r>
    <n v="166.1"/>
    <n v="0.02"/>
    <x v="6"/>
    <x v="15"/>
  </r>
  <r>
    <n v="137.1"/>
    <n v="0.01"/>
    <x v="6"/>
    <x v="16"/>
  </r>
  <r>
    <n v="132.1"/>
    <n v="0.01"/>
    <x v="6"/>
    <x v="17"/>
  </r>
  <r>
    <n v="84.6"/>
    <n v="0.01"/>
    <x v="6"/>
    <x v="18"/>
  </r>
  <r>
    <n v="65.099999999999994"/>
    <n v="0.01"/>
    <x v="6"/>
    <x v="19"/>
  </r>
  <r>
    <n v="44.6"/>
    <n v="0"/>
    <x v="6"/>
    <x v="20"/>
  </r>
  <r>
    <n v="49.6"/>
    <n v="0"/>
    <x v="6"/>
    <x v="21"/>
  </r>
  <r>
    <n v="53.6"/>
    <n v="0.01"/>
    <x v="6"/>
    <x v="22"/>
  </r>
  <r>
    <n v="42.1"/>
    <n v="0"/>
    <x v="6"/>
    <x v="23"/>
  </r>
  <r>
    <n v="11.1"/>
    <n v="0"/>
    <x v="6"/>
    <x v="24"/>
  </r>
  <r>
    <n v="19.600000000000001"/>
    <n v="0"/>
    <x v="6"/>
    <x v="25"/>
  </r>
  <r>
    <n v="24.1"/>
    <n v="0"/>
    <x v="6"/>
    <x v="26"/>
  </r>
  <r>
    <n v="173.1"/>
    <n v="0.02"/>
    <x v="7"/>
    <x v="0"/>
  </r>
  <r>
    <n v="168.1"/>
    <n v="0.02"/>
    <x v="7"/>
    <x v="1"/>
  </r>
  <r>
    <n v="143.6"/>
    <n v="0.01"/>
    <x v="7"/>
    <x v="2"/>
  </r>
  <r>
    <n v="120.6"/>
    <n v="0.01"/>
    <x v="7"/>
    <x v="3"/>
  </r>
  <r>
    <n v="176.1"/>
    <n v="0.02"/>
    <x v="7"/>
    <x v="4"/>
  </r>
  <r>
    <n v="153.6"/>
    <n v="0.02"/>
    <x v="7"/>
    <x v="5"/>
  </r>
  <r>
    <n v="171.6"/>
    <n v="0.02"/>
    <x v="7"/>
    <x v="6"/>
  </r>
  <r>
    <n v="150.1"/>
    <n v="0.02"/>
    <x v="7"/>
    <x v="7"/>
  </r>
  <r>
    <n v="108.6"/>
    <n v="0.01"/>
    <x v="7"/>
    <x v="8"/>
  </r>
  <r>
    <n v="96.1"/>
    <n v="0.01"/>
    <x v="7"/>
    <x v="9"/>
  </r>
  <r>
    <n v="50.6"/>
    <n v="0.01"/>
    <x v="7"/>
    <x v="10"/>
  </r>
  <r>
    <n v="38.1"/>
    <n v="0"/>
    <x v="7"/>
    <x v="11"/>
  </r>
  <r>
    <n v="32.6"/>
    <n v="0"/>
    <x v="7"/>
    <x v="12"/>
  </r>
  <r>
    <n v="-19.899999999999999"/>
    <n v="0"/>
    <x v="7"/>
    <x v="13"/>
  </r>
  <r>
    <n v="88.1"/>
    <n v="0.01"/>
    <x v="7"/>
    <x v="14"/>
  </r>
  <r>
    <n v="89.6"/>
    <n v="0.01"/>
    <x v="7"/>
    <x v="15"/>
  </r>
  <r>
    <n v="86.6"/>
    <n v="0.01"/>
    <x v="7"/>
    <x v="16"/>
  </r>
  <r>
    <n v="54.1"/>
    <n v="0.01"/>
    <x v="7"/>
    <x v="17"/>
  </r>
  <r>
    <n v="19.100000000000001"/>
    <n v="0"/>
    <x v="7"/>
    <x v="18"/>
  </r>
  <r>
    <n v="-12.4"/>
    <n v="0"/>
    <x v="7"/>
    <x v="19"/>
  </r>
  <r>
    <n v="-37.4"/>
    <n v="0"/>
    <x v="7"/>
    <x v="20"/>
  </r>
  <r>
    <n v="-23.9"/>
    <n v="0"/>
    <x v="7"/>
    <x v="21"/>
  </r>
  <r>
    <n v="-0.9"/>
    <n v="0"/>
    <x v="7"/>
    <x v="22"/>
  </r>
  <r>
    <n v="-5.9"/>
    <n v="0"/>
    <x v="7"/>
    <x v="23"/>
  </r>
  <r>
    <n v="-30.4"/>
    <n v="0"/>
    <x v="7"/>
    <x v="24"/>
  </r>
  <r>
    <n v="-4.9000000000000004"/>
    <n v="0"/>
    <x v="7"/>
    <x v="25"/>
  </r>
  <r>
    <n v="-19.899999999999999"/>
    <n v="0"/>
    <x v="7"/>
    <x v="26"/>
  </r>
  <r>
    <n v="-6.9"/>
    <n v="0"/>
    <x v="8"/>
    <x v="0"/>
  </r>
  <r>
    <n v="10.1"/>
    <n v="0"/>
    <x v="8"/>
    <x v="1"/>
  </r>
  <r>
    <n v="15.1"/>
    <n v="0"/>
    <x v="8"/>
    <x v="2"/>
  </r>
  <r>
    <n v="12.6"/>
    <n v="0"/>
    <x v="8"/>
    <x v="3"/>
  </r>
  <r>
    <n v="9.6"/>
    <n v="0"/>
    <x v="8"/>
    <x v="4"/>
  </r>
  <r>
    <n v="31.6"/>
    <n v="0"/>
    <x v="8"/>
    <x v="5"/>
  </r>
  <r>
    <n v="31.1"/>
    <n v="0"/>
    <x v="8"/>
    <x v="6"/>
  </r>
  <r>
    <n v="12.1"/>
    <n v="0"/>
    <x v="8"/>
    <x v="7"/>
  </r>
  <r>
    <n v="19.100000000000001"/>
    <n v="0"/>
    <x v="8"/>
    <x v="8"/>
  </r>
  <r>
    <n v="26.1"/>
    <n v="0"/>
    <x v="8"/>
    <x v="9"/>
  </r>
  <r>
    <n v="49.1"/>
    <n v="0"/>
    <x v="8"/>
    <x v="10"/>
  </r>
  <r>
    <n v="30.1"/>
    <n v="0"/>
    <x v="8"/>
    <x v="11"/>
  </r>
  <r>
    <n v="15.1"/>
    <n v="0"/>
    <x v="8"/>
    <x v="12"/>
  </r>
  <r>
    <n v="-2.4"/>
    <n v="0"/>
    <x v="8"/>
    <x v="13"/>
  </r>
  <r>
    <n v="6.1"/>
    <n v="0"/>
    <x v="8"/>
    <x v="14"/>
  </r>
  <r>
    <n v="35.6"/>
    <n v="0"/>
    <x v="8"/>
    <x v="15"/>
  </r>
  <r>
    <n v="53.1"/>
    <n v="0.01"/>
    <x v="8"/>
    <x v="16"/>
  </r>
  <r>
    <n v="66.599999999999994"/>
    <n v="0.01"/>
    <x v="8"/>
    <x v="17"/>
  </r>
  <r>
    <n v="75.099999999999994"/>
    <n v="0.01"/>
    <x v="8"/>
    <x v="18"/>
  </r>
  <r>
    <n v="70.099999999999994"/>
    <n v="0.01"/>
    <x v="8"/>
    <x v="19"/>
  </r>
  <r>
    <n v="62.1"/>
    <n v="0.01"/>
    <x v="8"/>
    <x v="20"/>
  </r>
  <r>
    <n v="59.6"/>
    <n v="0.01"/>
    <x v="8"/>
    <x v="21"/>
  </r>
  <r>
    <n v="49.6"/>
    <n v="0"/>
    <x v="8"/>
    <x v="22"/>
  </r>
  <r>
    <n v="37.6"/>
    <n v="0"/>
    <x v="8"/>
    <x v="23"/>
  </r>
  <r>
    <n v="28.6"/>
    <n v="0"/>
    <x v="8"/>
    <x v="24"/>
  </r>
  <r>
    <n v="22.6"/>
    <n v="0"/>
    <x v="8"/>
    <x v="25"/>
  </r>
  <r>
    <n v="37.6"/>
    <n v="0"/>
    <x v="8"/>
    <x v="26"/>
  </r>
  <r>
    <n v="-25.4"/>
    <n v="0"/>
    <x v="9"/>
    <x v="0"/>
  </r>
  <r>
    <n v="-41.4"/>
    <n v="0"/>
    <x v="9"/>
    <x v="1"/>
  </r>
  <r>
    <n v="-54.4"/>
    <n v="-0.01"/>
    <x v="9"/>
    <x v="2"/>
  </r>
  <r>
    <n v="-56.4"/>
    <n v="-0.01"/>
    <x v="9"/>
    <x v="3"/>
  </r>
  <r>
    <n v="-72.400000000000006"/>
    <n v="-0.01"/>
    <x v="9"/>
    <x v="4"/>
  </r>
  <r>
    <n v="-97.4"/>
    <n v="-0.01"/>
    <x v="9"/>
    <x v="5"/>
  </r>
  <r>
    <n v="-103.4"/>
    <n v="-0.01"/>
    <x v="9"/>
    <x v="6"/>
  </r>
  <r>
    <n v="-52.4"/>
    <n v="-0.01"/>
    <x v="9"/>
    <x v="7"/>
  </r>
  <r>
    <n v="-102.9"/>
    <n v="-0.01"/>
    <x v="9"/>
    <x v="8"/>
  </r>
  <r>
    <n v="-108.4"/>
    <n v="-0.01"/>
    <x v="9"/>
    <x v="9"/>
  </r>
  <r>
    <n v="-121.4"/>
    <n v="-0.01"/>
    <x v="9"/>
    <x v="10"/>
  </r>
  <r>
    <n v="-88.4"/>
    <n v="-0.01"/>
    <x v="9"/>
    <x v="11"/>
  </r>
  <r>
    <n v="-115.9"/>
    <n v="-0.01"/>
    <x v="9"/>
    <x v="12"/>
  </r>
  <r>
    <n v="-136.9"/>
    <n v="-0.01"/>
    <x v="9"/>
    <x v="13"/>
  </r>
  <r>
    <n v="-142.9"/>
    <n v="-0.01"/>
    <x v="9"/>
    <x v="14"/>
  </r>
  <r>
    <n v="-129.9"/>
    <n v="-0.01"/>
    <x v="9"/>
    <x v="15"/>
  </r>
  <r>
    <n v="-131.4"/>
    <n v="-0.01"/>
    <x v="9"/>
    <x v="16"/>
  </r>
  <r>
    <n v="-127.9"/>
    <n v="-0.01"/>
    <x v="9"/>
    <x v="17"/>
  </r>
  <r>
    <n v="-124.4"/>
    <n v="-0.01"/>
    <x v="9"/>
    <x v="18"/>
  </r>
  <r>
    <n v="-139.9"/>
    <n v="-0.01"/>
    <x v="9"/>
    <x v="19"/>
  </r>
  <r>
    <n v="-140.4"/>
    <n v="-0.01"/>
    <x v="9"/>
    <x v="20"/>
  </r>
  <r>
    <n v="-127.4"/>
    <n v="-0.01"/>
    <x v="9"/>
    <x v="21"/>
  </r>
  <r>
    <n v="-123.9"/>
    <n v="-0.01"/>
    <x v="9"/>
    <x v="22"/>
  </r>
  <r>
    <n v="-106.4"/>
    <n v="-0.01"/>
    <x v="9"/>
    <x v="23"/>
  </r>
  <r>
    <n v="-112.4"/>
    <n v="-0.01"/>
    <x v="9"/>
    <x v="24"/>
  </r>
  <r>
    <n v="-135.4"/>
    <n v="-0.01"/>
    <x v="9"/>
    <x v="25"/>
  </r>
  <r>
    <n v="-134.9"/>
    <n v="-0.01"/>
    <x v="9"/>
    <x v="26"/>
  </r>
  <r>
    <n v="16.600000000000001"/>
    <n v="0"/>
    <x v="10"/>
    <x v="0"/>
  </r>
  <r>
    <n v="2.6"/>
    <n v="0"/>
    <x v="10"/>
    <x v="1"/>
  </r>
  <r>
    <n v="0.1"/>
    <n v="0"/>
    <x v="10"/>
    <x v="2"/>
  </r>
  <r>
    <n v="-1.9"/>
    <n v="0"/>
    <x v="10"/>
    <x v="3"/>
  </r>
  <r>
    <n v="-47.4"/>
    <n v="0"/>
    <x v="10"/>
    <x v="4"/>
  </r>
  <r>
    <n v="-56.4"/>
    <n v="-0.01"/>
    <x v="10"/>
    <x v="5"/>
  </r>
  <r>
    <n v="-66.900000000000006"/>
    <n v="-0.01"/>
    <x v="10"/>
    <x v="6"/>
  </r>
  <r>
    <n v="-46.9"/>
    <n v="0"/>
    <x v="10"/>
    <x v="7"/>
  </r>
  <r>
    <n v="-59.9"/>
    <n v="-0.01"/>
    <x v="10"/>
    <x v="8"/>
  </r>
  <r>
    <n v="-82.9"/>
    <n v="-0.01"/>
    <x v="10"/>
    <x v="9"/>
  </r>
  <r>
    <n v="-118.9"/>
    <n v="-0.01"/>
    <x v="10"/>
    <x v="10"/>
  </r>
  <r>
    <n v="-107.4"/>
    <n v="-0.01"/>
    <x v="10"/>
    <x v="11"/>
  </r>
  <r>
    <n v="-107.9"/>
    <n v="-0.01"/>
    <x v="10"/>
    <x v="12"/>
  </r>
  <r>
    <n v="-40.9"/>
    <n v="0"/>
    <x v="10"/>
    <x v="13"/>
  </r>
  <r>
    <n v="-24.4"/>
    <n v="0"/>
    <x v="10"/>
    <x v="14"/>
  </r>
  <r>
    <n v="-23.4"/>
    <n v="0"/>
    <x v="10"/>
    <x v="15"/>
  </r>
  <r>
    <n v="-23.4"/>
    <n v="0"/>
    <x v="10"/>
    <x v="16"/>
  </r>
  <r>
    <n v="-30.9"/>
    <n v="0"/>
    <x v="10"/>
    <x v="17"/>
  </r>
  <r>
    <n v="-15.9"/>
    <n v="0"/>
    <x v="10"/>
    <x v="18"/>
  </r>
  <r>
    <n v="-23.9"/>
    <n v="0"/>
    <x v="10"/>
    <x v="19"/>
  </r>
  <r>
    <n v="-27.9"/>
    <n v="0"/>
    <x v="10"/>
    <x v="20"/>
  </r>
  <r>
    <n v="-31.9"/>
    <n v="0"/>
    <x v="10"/>
    <x v="21"/>
  </r>
  <r>
    <n v="-35.9"/>
    <n v="0"/>
    <x v="10"/>
    <x v="22"/>
  </r>
  <r>
    <n v="-35.4"/>
    <n v="0"/>
    <x v="10"/>
    <x v="23"/>
  </r>
  <r>
    <n v="-25.4"/>
    <n v="0"/>
    <x v="10"/>
    <x v="24"/>
  </r>
  <r>
    <n v="-53.4"/>
    <n v="-0.01"/>
    <x v="10"/>
    <x v="25"/>
  </r>
  <r>
    <n v="-7.4"/>
    <n v="0"/>
    <x v="10"/>
    <x v="26"/>
  </r>
  <r>
    <n v="-4.9000000000000004"/>
    <n v="0"/>
    <x v="11"/>
    <x v="0"/>
  </r>
  <r>
    <n v="-33.9"/>
    <n v="0"/>
    <x v="11"/>
    <x v="1"/>
  </r>
  <r>
    <n v="-8.4"/>
    <n v="0"/>
    <x v="11"/>
    <x v="2"/>
  </r>
  <r>
    <n v="-43.9"/>
    <n v="0"/>
    <x v="11"/>
    <x v="3"/>
  </r>
  <r>
    <n v="-54.9"/>
    <n v="-0.01"/>
    <x v="11"/>
    <x v="4"/>
  </r>
  <r>
    <n v="-36.9"/>
    <n v="0"/>
    <x v="11"/>
    <x v="5"/>
  </r>
  <r>
    <n v="-49.9"/>
    <n v="0"/>
    <x v="11"/>
    <x v="6"/>
  </r>
  <r>
    <n v="-65.900000000000006"/>
    <n v="-0.01"/>
    <x v="11"/>
    <x v="7"/>
  </r>
  <r>
    <n v="-79.400000000000006"/>
    <n v="-0.01"/>
    <x v="11"/>
    <x v="8"/>
  </r>
  <r>
    <n v="-76.400000000000006"/>
    <n v="-0.01"/>
    <x v="11"/>
    <x v="9"/>
  </r>
  <r>
    <n v="-79.900000000000006"/>
    <n v="-0.01"/>
    <x v="11"/>
    <x v="10"/>
  </r>
  <r>
    <n v="-94.9"/>
    <n v="-0.01"/>
    <x v="11"/>
    <x v="11"/>
  </r>
  <r>
    <n v="-125.4"/>
    <n v="-0.01"/>
    <x v="11"/>
    <x v="12"/>
  </r>
  <r>
    <n v="-128.9"/>
    <n v="-0.01"/>
    <x v="11"/>
    <x v="13"/>
  </r>
  <r>
    <n v="-113.4"/>
    <n v="-0.01"/>
    <x v="11"/>
    <x v="14"/>
  </r>
  <r>
    <n v="-138.9"/>
    <n v="-0.01"/>
    <x v="11"/>
    <x v="15"/>
  </r>
  <r>
    <n v="-130.4"/>
    <n v="-0.01"/>
    <x v="11"/>
    <x v="16"/>
  </r>
  <r>
    <n v="-125.9"/>
    <n v="-0.01"/>
    <x v="11"/>
    <x v="17"/>
  </r>
  <r>
    <n v="-103.9"/>
    <n v="-0.01"/>
    <x v="11"/>
    <x v="18"/>
  </r>
  <r>
    <n v="-89.9"/>
    <n v="-0.01"/>
    <x v="11"/>
    <x v="19"/>
  </r>
  <r>
    <n v="-102.4"/>
    <n v="-0.01"/>
    <x v="11"/>
    <x v="20"/>
  </r>
  <r>
    <n v="-68.900000000000006"/>
    <n v="-0.01"/>
    <x v="11"/>
    <x v="21"/>
  </r>
  <r>
    <n v="-73.400000000000006"/>
    <n v="-0.01"/>
    <x v="11"/>
    <x v="22"/>
  </r>
  <r>
    <n v="-58.4"/>
    <n v="-0.01"/>
    <x v="11"/>
    <x v="23"/>
  </r>
  <r>
    <n v="-63.4"/>
    <n v="-0.01"/>
    <x v="11"/>
    <x v="24"/>
  </r>
  <r>
    <n v="-116.4"/>
    <n v="-0.01"/>
    <x v="11"/>
    <x v="25"/>
  </r>
  <r>
    <n v="-71.400000000000006"/>
    <n v="-0.01"/>
    <x v="11"/>
    <x v="26"/>
  </r>
  <r>
    <n v="-40.4"/>
    <n v="0"/>
    <x v="12"/>
    <x v="0"/>
  </r>
  <r>
    <n v="-33.9"/>
    <n v="0"/>
    <x v="12"/>
    <x v="1"/>
  </r>
  <r>
    <n v="-4.4000000000000004"/>
    <n v="0"/>
    <x v="12"/>
    <x v="2"/>
  </r>
  <r>
    <n v="5.6"/>
    <n v="0"/>
    <x v="12"/>
    <x v="3"/>
  </r>
  <r>
    <n v="19.100000000000001"/>
    <n v="0"/>
    <x v="12"/>
    <x v="4"/>
  </r>
  <r>
    <n v="14.1"/>
    <n v="0"/>
    <x v="12"/>
    <x v="5"/>
  </r>
  <r>
    <n v="13.1"/>
    <n v="0"/>
    <x v="12"/>
    <x v="6"/>
  </r>
  <r>
    <n v="9.6"/>
    <n v="0"/>
    <x v="12"/>
    <x v="7"/>
  </r>
  <r>
    <n v="-13.4"/>
    <n v="0"/>
    <x v="12"/>
    <x v="8"/>
  </r>
  <r>
    <n v="-4.9000000000000004"/>
    <n v="0"/>
    <x v="12"/>
    <x v="9"/>
  </r>
  <r>
    <n v="-9.4"/>
    <n v="0"/>
    <x v="12"/>
    <x v="10"/>
  </r>
  <r>
    <n v="-3.9"/>
    <n v="0"/>
    <x v="12"/>
    <x v="11"/>
  </r>
  <r>
    <n v="3.6"/>
    <n v="0"/>
    <x v="12"/>
    <x v="12"/>
  </r>
  <r>
    <n v="-5.9"/>
    <n v="0"/>
    <x v="12"/>
    <x v="13"/>
  </r>
  <r>
    <n v="-42.9"/>
    <n v="0"/>
    <x v="12"/>
    <x v="14"/>
  </r>
  <r>
    <n v="4.0999999999999996"/>
    <n v="0"/>
    <x v="12"/>
    <x v="15"/>
  </r>
  <r>
    <n v="34.6"/>
    <n v="0"/>
    <x v="12"/>
    <x v="16"/>
  </r>
  <r>
    <n v="50.6"/>
    <n v="0.01"/>
    <x v="12"/>
    <x v="17"/>
  </r>
  <r>
    <n v="95.1"/>
    <n v="0.01"/>
    <x v="12"/>
    <x v="18"/>
  </r>
  <r>
    <n v="94.1"/>
    <n v="0.01"/>
    <x v="12"/>
    <x v="19"/>
  </r>
  <r>
    <n v="101.1"/>
    <n v="0.01"/>
    <x v="12"/>
    <x v="20"/>
  </r>
  <r>
    <n v="112.6"/>
    <n v="0.01"/>
    <x v="12"/>
    <x v="21"/>
  </r>
  <r>
    <n v="114.6"/>
    <n v="0.01"/>
    <x v="12"/>
    <x v="22"/>
  </r>
  <r>
    <n v="138.6"/>
    <n v="0.01"/>
    <x v="12"/>
    <x v="23"/>
  </r>
  <r>
    <n v="138.6"/>
    <n v="0.01"/>
    <x v="12"/>
    <x v="24"/>
  </r>
  <r>
    <n v="117.1"/>
    <n v="0.01"/>
    <x v="12"/>
    <x v="25"/>
  </r>
  <r>
    <n v="150.1"/>
    <n v="0.02"/>
    <x v="12"/>
    <x v="26"/>
  </r>
  <r>
    <n v="82.6"/>
    <n v="0.01"/>
    <x v="13"/>
    <x v="0"/>
  </r>
  <r>
    <n v="60.1"/>
    <n v="0.01"/>
    <x v="13"/>
    <x v="1"/>
  </r>
  <r>
    <n v="46.1"/>
    <n v="0"/>
    <x v="13"/>
    <x v="2"/>
  </r>
  <r>
    <n v="45.1"/>
    <n v="0"/>
    <x v="13"/>
    <x v="3"/>
  </r>
  <r>
    <n v="57.1"/>
    <n v="0.01"/>
    <x v="13"/>
    <x v="4"/>
  </r>
  <r>
    <n v="39.6"/>
    <n v="0"/>
    <x v="13"/>
    <x v="5"/>
  </r>
  <r>
    <n v="31.1"/>
    <n v="0"/>
    <x v="13"/>
    <x v="6"/>
  </r>
  <r>
    <n v="33.6"/>
    <n v="0"/>
    <x v="13"/>
    <x v="7"/>
  </r>
  <r>
    <n v="16.100000000000001"/>
    <n v="0"/>
    <x v="13"/>
    <x v="8"/>
  </r>
  <r>
    <n v="-23.9"/>
    <n v="0"/>
    <x v="13"/>
    <x v="9"/>
  </r>
  <r>
    <n v="-43.4"/>
    <n v="0"/>
    <x v="13"/>
    <x v="10"/>
  </r>
  <r>
    <n v="-46.4"/>
    <n v="0"/>
    <x v="13"/>
    <x v="11"/>
  </r>
  <r>
    <n v="-66.900000000000006"/>
    <n v="-0.01"/>
    <x v="13"/>
    <x v="12"/>
  </r>
  <r>
    <n v="-33.4"/>
    <n v="0"/>
    <x v="13"/>
    <x v="13"/>
  </r>
  <r>
    <n v="-34.4"/>
    <n v="0"/>
    <x v="13"/>
    <x v="14"/>
  </r>
  <r>
    <n v="-27.4"/>
    <n v="0"/>
    <x v="13"/>
    <x v="15"/>
  </r>
  <r>
    <n v="-30.4"/>
    <n v="0"/>
    <x v="13"/>
    <x v="16"/>
  </r>
  <r>
    <n v="-25.9"/>
    <n v="0"/>
    <x v="13"/>
    <x v="17"/>
  </r>
  <r>
    <n v="-35.9"/>
    <n v="0"/>
    <x v="13"/>
    <x v="18"/>
  </r>
  <r>
    <n v="-60.4"/>
    <n v="-0.01"/>
    <x v="13"/>
    <x v="19"/>
  </r>
  <r>
    <n v="-82.9"/>
    <n v="-0.01"/>
    <x v="13"/>
    <x v="20"/>
  </r>
  <r>
    <n v="-108.9"/>
    <n v="-0.01"/>
    <x v="13"/>
    <x v="21"/>
  </r>
  <r>
    <n v="-118.9"/>
    <n v="-0.01"/>
    <x v="13"/>
    <x v="22"/>
  </r>
  <r>
    <n v="-125.9"/>
    <n v="-0.01"/>
    <x v="13"/>
    <x v="23"/>
  </r>
  <r>
    <n v="-135.9"/>
    <n v="-0.01"/>
    <x v="13"/>
    <x v="24"/>
  </r>
  <r>
    <n v="-123.9"/>
    <n v="-0.01"/>
    <x v="13"/>
    <x v="25"/>
  </r>
  <r>
    <n v="-106.9"/>
    <n v="-0.01"/>
    <x v="13"/>
    <x v="26"/>
  </r>
  <r>
    <n v="-37.4"/>
    <n v="0"/>
    <x v="14"/>
    <x v="0"/>
  </r>
  <r>
    <n v="-57.4"/>
    <n v="-0.01"/>
    <x v="14"/>
    <x v="1"/>
  </r>
  <r>
    <n v="-58.4"/>
    <n v="-0.01"/>
    <x v="14"/>
    <x v="2"/>
  </r>
  <r>
    <n v="-54.9"/>
    <n v="-0.01"/>
    <x v="14"/>
    <x v="3"/>
  </r>
  <r>
    <n v="-72.900000000000006"/>
    <n v="-0.01"/>
    <x v="14"/>
    <x v="4"/>
  </r>
  <r>
    <n v="-67.400000000000006"/>
    <n v="-0.01"/>
    <x v="14"/>
    <x v="5"/>
  </r>
  <r>
    <n v="-66.400000000000006"/>
    <n v="-0.01"/>
    <x v="14"/>
    <x v="6"/>
  </r>
  <r>
    <n v="-49.9"/>
    <n v="0"/>
    <x v="14"/>
    <x v="7"/>
  </r>
  <r>
    <n v="-81.900000000000006"/>
    <n v="-0.01"/>
    <x v="14"/>
    <x v="8"/>
  </r>
  <r>
    <n v="-92.4"/>
    <n v="-0.01"/>
    <x v="14"/>
    <x v="9"/>
  </r>
  <r>
    <n v="-95.9"/>
    <n v="-0.01"/>
    <x v="14"/>
    <x v="10"/>
  </r>
  <r>
    <n v="-68.400000000000006"/>
    <n v="-0.01"/>
    <x v="14"/>
    <x v="11"/>
  </r>
  <r>
    <n v="-66.400000000000006"/>
    <n v="-0.01"/>
    <x v="14"/>
    <x v="12"/>
  </r>
  <r>
    <n v="-120.9"/>
    <n v="-0.01"/>
    <x v="14"/>
    <x v="13"/>
  </r>
  <r>
    <n v="-76.900000000000006"/>
    <n v="-0.01"/>
    <x v="14"/>
    <x v="14"/>
  </r>
  <r>
    <n v="-80.900000000000006"/>
    <n v="-0.01"/>
    <x v="14"/>
    <x v="15"/>
  </r>
  <r>
    <n v="-67.900000000000006"/>
    <n v="-0.01"/>
    <x v="14"/>
    <x v="16"/>
  </r>
  <r>
    <n v="-62.4"/>
    <n v="-0.01"/>
    <x v="14"/>
    <x v="17"/>
  </r>
  <r>
    <n v="-73.400000000000006"/>
    <n v="-0.01"/>
    <x v="14"/>
    <x v="18"/>
  </r>
  <r>
    <n v="-72.900000000000006"/>
    <n v="-0.01"/>
    <x v="14"/>
    <x v="19"/>
  </r>
  <r>
    <n v="-89.4"/>
    <n v="-0.01"/>
    <x v="14"/>
    <x v="20"/>
  </r>
  <r>
    <n v="-91.9"/>
    <n v="-0.01"/>
    <x v="14"/>
    <x v="21"/>
  </r>
  <r>
    <n v="-113.4"/>
    <n v="-0.01"/>
    <x v="14"/>
    <x v="22"/>
  </r>
  <r>
    <n v="-114.9"/>
    <n v="-0.01"/>
    <x v="14"/>
    <x v="23"/>
  </r>
  <r>
    <n v="-117.9"/>
    <n v="-0.01"/>
    <x v="14"/>
    <x v="24"/>
  </r>
  <r>
    <n v="-152.4"/>
    <n v="-0.02"/>
    <x v="14"/>
    <x v="25"/>
  </r>
  <r>
    <n v="-116.4"/>
    <n v="-0.01"/>
    <x v="14"/>
    <x v="26"/>
  </r>
  <r>
    <n v="95.1"/>
    <n v="0.01"/>
    <x v="15"/>
    <x v="0"/>
  </r>
  <r>
    <n v="104.1"/>
    <n v="0.01"/>
    <x v="15"/>
    <x v="1"/>
  </r>
  <r>
    <n v="132.1"/>
    <n v="0.01"/>
    <x v="15"/>
    <x v="2"/>
  </r>
  <r>
    <n v="139.1"/>
    <n v="0.01"/>
    <x v="15"/>
    <x v="3"/>
  </r>
  <r>
    <n v="132.6"/>
    <n v="0.01"/>
    <x v="15"/>
    <x v="4"/>
  </r>
  <r>
    <n v="142.1"/>
    <n v="0.01"/>
    <x v="15"/>
    <x v="5"/>
  </r>
  <r>
    <n v="119.6"/>
    <n v="0.01"/>
    <x v="15"/>
    <x v="6"/>
  </r>
  <r>
    <n v="117.6"/>
    <n v="0.01"/>
    <x v="15"/>
    <x v="7"/>
  </r>
  <r>
    <n v="99.1"/>
    <n v="0.01"/>
    <x v="15"/>
    <x v="8"/>
  </r>
  <r>
    <n v="100.1"/>
    <n v="0.01"/>
    <x v="15"/>
    <x v="9"/>
  </r>
  <r>
    <n v="115.6"/>
    <n v="0.01"/>
    <x v="15"/>
    <x v="10"/>
  </r>
  <r>
    <n v="116.6"/>
    <n v="0.01"/>
    <x v="15"/>
    <x v="11"/>
  </r>
  <r>
    <n v="102.6"/>
    <n v="0.01"/>
    <x v="15"/>
    <x v="12"/>
  </r>
  <r>
    <n v="105.6"/>
    <n v="0.01"/>
    <x v="15"/>
    <x v="13"/>
  </r>
  <r>
    <n v="60.6"/>
    <n v="0.01"/>
    <x v="15"/>
    <x v="14"/>
  </r>
  <r>
    <n v="47.6"/>
    <n v="0"/>
    <x v="15"/>
    <x v="15"/>
  </r>
  <r>
    <n v="45.6"/>
    <n v="0"/>
    <x v="15"/>
    <x v="16"/>
  </r>
  <r>
    <n v="57.6"/>
    <n v="0.01"/>
    <x v="15"/>
    <x v="17"/>
  </r>
  <r>
    <n v="69.599999999999994"/>
    <n v="0.01"/>
    <x v="15"/>
    <x v="18"/>
  </r>
  <r>
    <n v="73.599999999999994"/>
    <n v="0.01"/>
    <x v="15"/>
    <x v="19"/>
  </r>
  <r>
    <n v="71.599999999999994"/>
    <n v="0.01"/>
    <x v="15"/>
    <x v="20"/>
  </r>
  <r>
    <n v="58.6"/>
    <n v="0.01"/>
    <x v="15"/>
    <x v="21"/>
  </r>
  <r>
    <n v="47.6"/>
    <n v="0"/>
    <x v="15"/>
    <x v="22"/>
  </r>
  <r>
    <n v="47.1"/>
    <n v="0"/>
    <x v="15"/>
    <x v="23"/>
  </r>
  <r>
    <n v="13.6"/>
    <n v="0"/>
    <x v="15"/>
    <x v="24"/>
  </r>
  <r>
    <n v="-3.9"/>
    <n v="0"/>
    <x v="15"/>
    <x v="25"/>
  </r>
  <r>
    <n v="38.6"/>
    <n v="0"/>
    <x v="15"/>
    <x v="26"/>
  </r>
  <r>
    <n v="5.0999999999999996"/>
    <n v="0"/>
    <x v="16"/>
    <x v="0"/>
  </r>
  <r>
    <n v="-2.4"/>
    <n v="0"/>
    <x v="16"/>
    <x v="1"/>
  </r>
  <r>
    <n v="-15.4"/>
    <n v="0"/>
    <x v="16"/>
    <x v="2"/>
  </r>
  <r>
    <n v="-24.9"/>
    <n v="0"/>
    <x v="16"/>
    <x v="3"/>
  </r>
  <r>
    <n v="-42.9"/>
    <n v="0"/>
    <x v="16"/>
    <x v="4"/>
  </r>
  <r>
    <n v="-55.9"/>
    <n v="-0.01"/>
    <x v="16"/>
    <x v="5"/>
  </r>
  <r>
    <n v="-61.9"/>
    <n v="-0.01"/>
    <x v="16"/>
    <x v="6"/>
  </r>
  <r>
    <n v="-60.9"/>
    <n v="-0.01"/>
    <x v="16"/>
    <x v="7"/>
  </r>
  <r>
    <n v="-78.900000000000006"/>
    <n v="-0.01"/>
    <x v="16"/>
    <x v="8"/>
  </r>
  <r>
    <n v="-64.900000000000006"/>
    <n v="-0.01"/>
    <x v="16"/>
    <x v="9"/>
  </r>
  <r>
    <n v="-64.900000000000006"/>
    <n v="-0.01"/>
    <x v="16"/>
    <x v="10"/>
  </r>
  <r>
    <n v="-69.900000000000006"/>
    <n v="-0.01"/>
    <x v="16"/>
    <x v="11"/>
  </r>
  <r>
    <n v="-65.900000000000006"/>
    <n v="-0.01"/>
    <x v="16"/>
    <x v="12"/>
  </r>
  <r>
    <n v="-82.9"/>
    <n v="-0.01"/>
    <x v="16"/>
    <x v="13"/>
  </r>
  <r>
    <n v="-80.400000000000006"/>
    <n v="-0.01"/>
    <x v="16"/>
    <x v="14"/>
  </r>
  <r>
    <n v="-78.900000000000006"/>
    <n v="-0.01"/>
    <x v="16"/>
    <x v="15"/>
  </r>
  <r>
    <n v="-72.900000000000006"/>
    <n v="-0.01"/>
    <x v="16"/>
    <x v="16"/>
  </r>
  <r>
    <n v="-70.400000000000006"/>
    <n v="-0.01"/>
    <x v="16"/>
    <x v="17"/>
  </r>
  <r>
    <n v="-72.400000000000006"/>
    <n v="-0.01"/>
    <x v="16"/>
    <x v="18"/>
  </r>
  <r>
    <n v="-98.9"/>
    <n v="-0.01"/>
    <x v="16"/>
    <x v="19"/>
  </r>
  <r>
    <n v="-121.9"/>
    <n v="-0.01"/>
    <x v="16"/>
    <x v="20"/>
  </r>
  <r>
    <n v="-135.9"/>
    <n v="-0.01"/>
    <x v="16"/>
    <x v="21"/>
  </r>
  <r>
    <n v="-108.4"/>
    <n v="-0.01"/>
    <x v="16"/>
    <x v="22"/>
  </r>
  <r>
    <n v="-121.4"/>
    <n v="-0.01"/>
    <x v="16"/>
    <x v="23"/>
  </r>
  <r>
    <n v="-132.4"/>
    <n v="-0.01"/>
    <x v="16"/>
    <x v="24"/>
  </r>
  <r>
    <n v="-118.4"/>
    <n v="-0.01"/>
    <x v="16"/>
    <x v="25"/>
  </r>
  <r>
    <n v="-78.400000000000006"/>
    <n v="-0.01"/>
    <x v="16"/>
    <x v="26"/>
  </r>
  <r>
    <n v="-2.4"/>
    <n v="0"/>
    <x v="17"/>
    <x v="0"/>
  </r>
  <r>
    <n v="-15.9"/>
    <n v="0"/>
    <x v="17"/>
    <x v="1"/>
  </r>
  <r>
    <n v="-30.9"/>
    <n v="0"/>
    <x v="17"/>
    <x v="2"/>
  </r>
  <r>
    <n v="-28.4"/>
    <n v="0"/>
    <x v="17"/>
    <x v="3"/>
  </r>
  <r>
    <n v="-2.9"/>
    <n v="0"/>
    <x v="17"/>
    <x v="4"/>
  </r>
  <r>
    <n v="-10.9"/>
    <n v="0"/>
    <x v="17"/>
    <x v="5"/>
  </r>
  <r>
    <n v="12.6"/>
    <n v="0"/>
    <x v="17"/>
    <x v="6"/>
  </r>
  <r>
    <n v="-2.4"/>
    <n v="0"/>
    <x v="17"/>
    <x v="7"/>
  </r>
  <r>
    <n v="7.1"/>
    <n v="0"/>
    <x v="17"/>
    <x v="8"/>
  </r>
  <r>
    <n v="1.6"/>
    <n v="0"/>
    <x v="17"/>
    <x v="9"/>
  </r>
  <r>
    <n v="14.6"/>
    <n v="0"/>
    <x v="17"/>
    <x v="10"/>
  </r>
  <r>
    <n v="-7.4"/>
    <n v="0"/>
    <x v="17"/>
    <x v="11"/>
  </r>
  <r>
    <n v="-48.4"/>
    <n v="0"/>
    <x v="17"/>
    <x v="12"/>
  </r>
  <r>
    <n v="-83.9"/>
    <n v="-0.01"/>
    <x v="17"/>
    <x v="13"/>
  </r>
  <r>
    <n v="-30.9"/>
    <n v="0"/>
    <x v="17"/>
    <x v="14"/>
  </r>
  <r>
    <n v="-4.9000000000000004"/>
    <n v="0"/>
    <x v="17"/>
    <x v="15"/>
  </r>
  <r>
    <n v="-8.4"/>
    <n v="0"/>
    <x v="17"/>
    <x v="16"/>
  </r>
  <r>
    <n v="-3.4"/>
    <n v="0"/>
    <x v="17"/>
    <x v="17"/>
  </r>
  <r>
    <n v="-21.4"/>
    <n v="0"/>
    <x v="17"/>
    <x v="18"/>
  </r>
  <r>
    <n v="-46.9"/>
    <n v="0"/>
    <x v="17"/>
    <x v="19"/>
  </r>
  <r>
    <n v="-68.900000000000006"/>
    <n v="-0.01"/>
    <x v="17"/>
    <x v="20"/>
  </r>
  <r>
    <n v="-75.900000000000006"/>
    <n v="-0.01"/>
    <x v="17"/>
    <x v="21"/>
  </r>
  <r>
    <n v="-50.9"/>
    <n v="-0.01"/>
    <x v="17"/>
    <x v="22"/>
  </r>
  <r>
    <n v="-68.400000000000006"/>
    <n v="-0.01"/>
    <x v="17"/>
    <x v="23"/>
  </r>
  <r>
    <n v="-68.900000000000006"/>
    <n v="-0.01"/>
    <x v="17"/>
    <x v="24"/>
  </r>
  <r>
    <n v="39.6"/>
    <n v="0"/>
    <x v="17"/>
    <x v="25"/>
  </r>
  <r>
    <n v="-16.399999999999999"/>
    <n v="0"/>
    <x v="17"/>
    <x v="26"/>
  </r>
  <r>
    <n v="130.6"/>
    <n v="0.01"/>
    <x v="18"/>
    <x v="0"/>
  </r>
  <r>
    <n v="87.6"/>
    <n v="0.01"/>
    <x v="18"/>
    <x v="1"/>
  </r>
  <r>
    <n v="109.6"/>
    <n v="0.01"/>
    <x v="18"/>
    <x v="2"/>
  </r>
  <r>
    <n v="97.1"/>
    <n v="0.01"/>
    <x v="18"/>
    <x v="3"/>
  </r>
  <r>
    <n v="122.6"/>
    <n v="0.01"/>
    <x v="18"/>
    <x v="4"/>
  </r>
  <r>
    <n v="129.6"/>
    <n v="0.01"/>
    <x v="18"/>
    <x v="5"/>
  </r>
  <r>
    <n v="128.6"/>
    <n v="0.01"/>
    <x v="18"/>
    <x v="6"/>
  </r>
  <r>
    <n v="137.6"/>
    <n v="0.01"/>
    <x v="18"/>
    <x v="7"/>
  </r>
  <r>
    <n v="145.1"/>
    <n v="0.01"/>
    <x v="18"/>
    <x v="8"/>
  </r>
  <r>
    <n v="118.1"/>
    <n v="0.01"/>
    <x v="18"/>
    <x v="9"/>
  </r>
  <r>
    <n v="123.6"/>
    <n v="0.01"/>
    <x v="18"/>
    <x v="10"/>
  </r>
  <r>
    <n v="115.6"/>
    <n v="0.01"/>
    <x v="18"/>
    <x v="11"/>
  </r>
  <r>
    <n v="102.1"/>
    <n v="0.01"/>
    <x v="18"/>
    <x v="12"/>
  </r>
  <r>
    <n v="62.1"/>
    <n v="0.01"/>
    <x v="18"/>
    <x v="13"/>
  </r>
  <r>
    <n v="112.6"/>
    <n v="0.01"/>
    <x v="18"/>
    <x v="14"/>
  </r>
  <r>
    <n v="128.1"/>
    <n v="0.01"/>
    <x v="18"/>
    <x v="15"/>
  </r>
  <r>
    <n v="126.1"/>
    <n v="0.01"/>
    <x v="18"/>
    <x v="16"/>
  </r>
  <r>
    <n v="121.6"/>
    <n v="0.01"/>
    <x v="18"/>
    <x v="17"/>
  </r>
  <r>
    <n v="116.6"/>
    <n v="0.01"/>
    <x v="18"/>
    <x v="18"/>
  </r>
  <r>
    <n v="73.599999999999994"/>
    <n v="0.01"/>
    <x v="18"/>
    <x v="19"/>
  </r>
  <r>
    <n v="50.6"/>
    <n v="0.01"/>
    <x v="18"/>
    <x v="20"/>
  </r>
  <r>
    <n v="37.1"/>
    <n v="0"/>
    <x v="18"/>
    <x v="21"/>
  </r>
  <r>
    <n v="24.1"/>
    <n v="0"/>
    <x v="18"/>
    <x v="22"/>
  </r>
  <r>
    <n v="36.6"/>
    <n v="0"/>
    <x v="18"/>
    <x v="23"/>
  </r>
  <r>
    <n v="24.1"/>
    <n v="0"/>
    <x v="18"/>
    <x v="24"/>
  </r>
  <r>
    <n v="17.100000000000001"/>
    <n v="0"/>
    <x v="18"/>
    <x v="25"/>
  </r>
  <r>
    <n v="150.1"/>
    <n v="0.02"/>
    <x v="18"/>
    <x v="26"/>
  </r>
  <r>
    <n v="48.1"/>
    <n v="0"/>
    <x v="19"/>
    <x v="0"/>
  </r>
  <r>
    <n v="30.6"/>
    <n v="0"/>
    <x v="19"/>
    <x v="1"/>
  </r>
  <r>
    <n v="33.1"/>
    <n v="0"/>
    <x v="19"/>
    <x v="2"/>
  </r>
  <r>
    <n v="107.1"/>
    <n v="0.01"/>
    <x v="19"/>
    <x v="3"/>
  </r>
  <r>
    <n v="129.6"/>
    <n v="0.01"/>
    <x v="19"/>
    <x v="4"/>
  </r>
  <r>
    <n v="131.1"/>
    <n v="0.01"/>
    <x v="19"/>
    <x v="5"/>
  </r>
  <r>
    <n v="117.6"/>
    <n v="0.01"/>
    <x v="19"/>
    <x v="6"/>
  </r>
  <r>
    <n v="145.6"/>
    <n v="0.01"/>
    <x v="19"/>
    <x v="7"/>
  </r>
  <r>
    <n v="53.6"/>
    <n v="0.01"/>
    <x v="19"/>
    <x v="8"/>
  </r>
  <r>
    <n v="32.6"/>
    <n v="0"/>
    <x v="19"/>
    <x v="9"/>
  </r>
  <r>
    <n v="25.6"/>
    <n v="0"/>
    <x v="19"/>
    <x v="10"/>
  </r>
  <r>
    <n v="21.6"/>
    <n v="0"/>
    <x v="19"/>
    <x v="11"/>
  </r>
  <r>
    <n v="18.600000000000001"/>
    <n v="0"/>
    <x v="19"/>
    <x v="12"/>
  </r>
  <r>
    <n v="34.6"/>
    <n v="0"/>
    <x v="19"/>
    <x v="13"/>
  </r>
  <r>
    <n v="97.6"/>
    <n v="0.01"/>
    <x v="19"/>
    <x v="14"/>
  </r>
  <r>
    <n v="70.599999999999994"/>
    <n v="0.01"/>
    <x v="19"/>
    <x v="15"/>
  </r>
  <r>
    <n v="63.6"/>
    <n v="0.01"/>
    <x v="19"/>
    <x v="16"/>
  </r>
  <r>
    <n v="44.1"/>
    <n v="0"/>
    <x v="19"/>
    <x v="17"/>
  </r>
  <r>
    <n v="19.600000000000001"/>
    <n v="0"/>
    <x v="19"/>
    <x v="18"/>
  </r>
  <r>
    <n v="2.1"/>
    <n v="0"/>
    <x v="19"/>
    <x v="19"/>
  </r>
  <r>
    <n v="-17.899999999999999"/>
    <n v="0"/>
    <x v="19"/>
    <x v="20"/>
  </r>
  <r>
    <n v="-20.399999999999999"/>
    <n v="0"/>
    <x v="19"/>
    <x v="21"/>
  </r>
  <r>
    <n v="-28.4"/>
    <n v="0"/>
    <x v="19"/>
    <x v="22"/>
  </r>
  <r>
    <n v="-36.4"/>
    <n v="0"/>
    <x v="19"/>
    <x v="23"/>
  </r>
  <r>
    <n v="-67.900000000000006"/>
    <n v="-0.01"/>
    <x v="19"/>
    <x v="24"/>
  </r>
  <r>
    <n v="-121.4"/>
    <n v="-0.01"/>
    <x v="19"/>
    <x v="25"/>
  </r>
  <r>
    <n v="-8.4"/>
    <n v="0"/>
    <x v="19"/>
    <x v="26"/>
  </r>
  <r>
    <n v="-106.9"/>
    <n v="-0.01"/>
    <x v="20"/>
    <x v="0"/>
  </r>
  <r>
    <n v="-117.4"/>
    <n v="-0.01"/>
    <x v="20"/>
    <x v="1"/>
  </r>
  <r>
    <n v="-126.4"/>
    <n v="-0.01"/>
    <x v="20"/>
    <x v="2"/>
  </r>
  <r>
    <n v="-115.4"/>
    <n v="-0.01"/>
    <x v="20"/>
    <x v="3"/>
  </r>
  <r>
    <n v="-98.4"/>
    <n v="-0.01"/>
    <x v="20"/>
    <x v="4"/>
  </r>
  <r>
    <n v="-92.4"/>
    <n v="-0.01"/>
    <x v="20"/>
    <x v="5"/>
  </r>
  <r>
    <n v="-96.4"/>
    <n v="-0.01"/>
    <x v="20"/>
    <x v="6"/>
  </r>
  <r>
    <n v="-105.4"/>
    <n v="-0.01"/>
    <x v="20"/>
    <x v="7"/>
  </r>
  <r>
    <n v="-101.9"/>
    <n v="-0.01"/>
    <x v="20"/>
    <x v="8"/>
  </r>
  <r>
    <n v="-99.9"/>
    <n v="-0.01"/>
    <x v="20"/>
    <x v="9"/>
  </r>
  <r>
    <n v="-104.9"/>
    <n v="-0.01"/>
    <x v="20"/>
    <x v="10"/>
  </r>
  <r>
    <n v="-103.9"/>
    <n v="-0.01"/>
    <x v="20"/>
    <x v="11"/>
  </r>
  <r>
    <n v="-66.400000000000006"/>
    <n v="-0.01"/>
    <x v="20"/>
    <x v="12"/>
  </r>
  <r>
    <n v="-84.4"/>
    <n v="-0.01"/>
    <x v="20"/>
    <x v="13"/>
  </r>
  <r>
    <n v="-115.4"/>
    <n v="-0.01"/>
    <x v="20"/>
    <x v="14"/>
  </r>
  <r>
    <n v="-112.9"/>
    <n v="-0.01"/>
    <x v="20"/>
    <x v="15"/>
  </r>
  <r>
    <n v="-68.900000000000006"/>
    <n v="-0.01"/>
    <x v="20"/>
    <x v="16"/>
  </r>
  <r>
    <n v="-38.4"/>
    <n v="0"/>
    <x v="20"/>
    <x v="17"/>
  </r>
  <r>
    <n v="-42.9"/>
    <n v="0"/>
    <x v="20"/>
    <x v="18"/>
  </r>
  <r>
    <n v="-37.4"/>
    <n v="0"/>
    <x v="20"/>
    <x v="19"/>
  </r>
  <r>
    <n v="-42.9"/>
    <n v="0"/>
    <x v="20"/>
    <x v="20"/>
  </r>
  <r>
    <n v="-44.9"/>
    <n v="0"/>
    <x v="20"/>
    <x v="21"/>
  </r>
  <r>
    <n v="-68.900000000000006"/>
    <n v="-0.01"/>
    <x v="20"/>
    <x v="22"/>
  </r>
  <r>
    <n v="-83.9"/>
    <n v="-0.01"/>
    <x v="20"/>
    <x v="23"/>
  </r>
  <r>
    <n v="-125.4"/>
    <n v="-0.01"/>
    <x v="20"/>
    <x v="24"/>
  </r>
  <r>
    <n v="-100.4"/>
    <n v="-0.01"/>
    <x v="20"/>
    <x v="25"/>
  </r>
  <r>
    <n v="-68.900000000000006"/>
    <n v="-0.01"/>
    <x v="20"/>
    <x v="26"/>
  </r>
  <r>
    <n v="47.1"/>
    <n v="0"/>
    <x v="21"/>
    <x v="0"/>
  </r>
  <r>
    <n v="34.6"/>
    <n v="0"/>
    <x v="21"/>
    <x v="1"/>
  </r>
  <r>
    <n v="34.1"/>
    <n v="0"/>
    <x v="21"/>
    <x v="2"/>
  </r>
  <r>
    <n v="17.600000000000001"/>
    <n v="0"/>
    <x v="21"/>
    <x v="3"/>
  </r>
  <r>
    <n v="17.100000000000001"/>
    <n v="0"/>
    <x v="21"/>
    <x v="4"/>
  </r>
  <r>
    <n v="63.1"/>
    <n v="0.01"/>
    <x v="21"/>
    <x v="5"/>
  </r>
  <r>
    <n v="44.1"/>
    <n v="0"/>
    <x v="21"/>
    <x v="6"/>
  </r>
  <r>
    <n v="52.1"/>
    <n v="0.01"/>
    <x v="21"/>
    <x v="7"/>
  </r>
  <r>
    <n v="55.1"/>
    <n v="0.01"/>
    <x v="21"/>
    <x v="8"/>
  </r>
  <r>
    <n v="35.1"/>
    <n v="0"/>
    <x v="21"/>
    <x v="9"/>
  </r>
  <r>
    <n v="27.6"/>
    <n v="0"/>
    <x v="21"/>
    <x v="10"/>
  </r>
  <r>
    <n v="18.600000000000001"/>
    <n v="0"/>
    <x v="21"/>
    <x v="11"/>
  </r>
  <r>
    <n v="9.6"/>
    <n v="0"/>
    <x v="21"/>
    <x v="12"/>
  </r>
  <r>
    <n v="-13.9"/>
    <n v="0"/>
    <x v="21"/>
    <x v="13"/>
  </r>
  <r>
    <n v="-11.9"/>
    <n v="0"/>
    <x v="21"/>
    <x v="14"/>
  </r>
  <r>
    <n v="-22.4"/>
    <n v="0"/>
    <x v="21"/>
    <x v="15"/>
  </r>
  <r>
    <n v="-15.4"/>
    <n v="0"/>
    <x v="21"/>
    <x v="16"/>
  </r>
  <r>
    <n v="-6.4"/>
    <n v="0"/>
    <x v="21"/>
    <x v="17"/>
  </r>
  <r>
    <n v="-3.9"/>
    <n v="0"/>
    <x v="21"/>
    <x v="18"/>
  </r>
  <r>
    <n v="-5.9"/>
    <n v="0"/>
    <x v="21"/>
    <x v="19"/>
  </r>
  <r>
    <n v="-13.4"/>
    <n v="0"/>
    <x v="21"/>
    <x v="20"/>
  </r>
  <r>
    <n v="-63.4"/>
    <n v="-0.01"/>
    <x v="21"/>
    <x v="21"/>
  </r>
  <r>
    <n v="-50.4"/>
    <n v="-0.01"/>
    <x v="21"/>
    <x v="22"/>
  </r>
  <r>
    <n v="-81.400000000000006"/>
    <n v="-0.01"/>
    <x v="21"/>
    <x v="23"/>
  </r>
  <r>
    <n v="-34.4"/>
    <n v="0"/>
    <x v="21"/>
    <x v="24"/>
  </r>
  <r>
    <n v="-84.9"/>
    <n v="-0.01"/>
    <x v="21"/>
    <x v="25"/>
  </r>
  <r>
    <n v="-38.4"/>
    <n v="0"/>
    <x v="21"/>
    <x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7A9892-AFF4-4087-A726-2B520E116B77}" name="Kimutatás1" cacheId="7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3:AC27" firstHeaderRow="1" firstDataRow="2" firstDataCol="1"/>
  <pivotFields count="4">
    <pivotField dataField="1" showAll="0"/>
    <pivotField showAll="0"/>
    <pivotField axis="axisRow" showAll="0">
      <items count="24">
        <item x="13"/>
        <item x="14"/>
        <item x="1"/>
        <item x="15"/>
        <item x="5"/>
        <item x="16"/>
        <item x="9"/>
        <item x="8"/>
        <item x="12"/>
        <item x="0"/>
        <item x="17"/>
        <item x="11"/>
        <item x="6"/>
        <item x="7"/>
        <item x="18"/>
        <item x="19"/>
        <item x="2"/>
        <item x="20"/>
        <item x="3"/>
        <item x="4"/>
        <item x="10"/>
        <item n="Sweden" m="1" x="22"/>
        <item n="Sweden2" x="21"/>
        <item t="default"/>
      </items>
    </pivotField>
    <pivotField axis="axisCol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dataFields count="1">
    <dataField name="Összeg / Delta" fld="0" baseField="0" baseItem="0"/>
  </dataFields>
  <formats count="10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3" type="button" dataOnly="0" labelOnly="1" outline="0" axis="axisCol" fieldPosition="0"/>
    </format>
    <format dxfId="4">
      <pivotArea type="topRight" dataOnly="0" labelOnly="1" outline="0" fieldPosition="0"/>
    </format>
    <format dxfId="5">
      <pivotArea field="2" type="button" dataOnly="0" labelOnly="1" outline="0" axis="axisRow" fieldPosition="0"/>
    </format>
    <format dxfId="6">
      <pivotArea dataOnly="0" labelOnly="1" fieldPosition="0">
        <references count="1">
          <reference field="2" count="0"/>
        </references>
      </pivotArea>
    </format>
    <format dxfId="7">
      <pivotArea dataOnly="0" labelOnly="1" grandRow="1" outline="0" fieldPosition="0"/>
    </format>
    <format dxfId="8">
      <pivotArea dataOnly="0" labelOnly="1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iau.my-x.hu/myx-free/coco/test/114015020230610171938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miau.my-x.hu/myx-free/coco/test/861967320230610173134.html" TargetMode="Externa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C11DC-96C9-418C-89B9-33ACA9772300}">
  <dimension ref="A1:V597"/>
  <sheetViews>
    <sheetView tabSelected="1" topLeftCell="B38" zoomScale="70" zoomScaleNormal="70" workbookViewId="0">
      <selection activeCell="M3" sqref="M3"/>
    </sheetView>
  </sheetViews>
  <sheetFormatPr defaultColWidth="8.88671875" defaultRowHeight="14.4" x14ac:dyDescent="0.3"/>
  <cols>
    <col min="3" max="3" width="12.44140625" customWidth="1"/>
    <col min="4" max="4" width="12.109375" customWidth="1"/>
    <col min="5" max="7" width="15" customWidth="1"/>
    <col min="8" max="8" width="14.77734375" customWidth="1"/>
    <col min="9" max="10" width="15.33203125" customWidth="1"/>
    <col min="11" max="11" width="11" customWidth="1"/>
    <col min="12" max="12" width="13" customWidth="1"/>
    <col min="13" max="14" width="14.77734375" customWidth="1"/>
    <col min="15" max="15" width="15.33203125" customWidth="1"/>
    <col min="16" max="18" width="14.6640625" customWidth="1"/>
    <col min="19" max="19" width="10.6640625" customWidth="1"/>
    <col min="20" max="20" width="12.77734375" customWidth="1"/>
    <col min="21" max="21" width="13.33203125" customWidth="1"/>
    <col min="22" max="22" width="13.109375" customWidth="1"/>
  </cols>
  <sheetData>
    <row r="1" spans="1:22" x14ac:dyDescent="0.3">
      <c r="A1" t="s">
        <v>0</v>
      </c>
      <c r="C1">
        <v>1</v>
      </c>
      <c r="D1">
        <v>0</v>
      </c>
      <c r="E1">
        <v>1</v>
      </c>
      <c r="F1">
        <v>0</v>
      </c>
      <c r="G1">
        <v>1</v>
      </c>
      <c r="H1">
        <v>0</v>
      </c>
      <c r="I1">
        <v>1</v>
      </c>
      <c r="J1">
        <v>0</v>
      </c>
      <c r="K1">
        <v>1</v>
      </c>
      <c r="L1">
        <v>0</v>
      </c>
      <c r="M1">
        <v>1</v>
      </c>
      <c r="N1">
        <v>0</v>
      </c>
      <c r="O1">
        <v>1</v>
      </c>
      <c r="P1">
        <v>0</v>
      </c>
      <c r="Q1">
        <v>1</v>
      </c>
      <c r="R1">
        <v>0</v>
      </c>
      <c r="S1">
        <v>1</v>
      </c>
      <c r="T1">
        <v>0</v>
      </c>
      <c r="U1">
        <v>1</v>
      </c>
      <c r="V1">
        <v>0</v>
      </c>
    </row>
    <row r="2" spans="1:22" x14ac:dyDescent="0.3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</row>
    <row r="3" spans="1:22" ht="161.4" customHeight="1" x14ac:dyDescent="0.3">
      <c r="A3" s="1" t="str">
        <f>'OAM Base model stairs'!A3</f>
        <v>Ország</v>
      </c>
      <c r="B3" s="1" t="str">
        <f>'OAM Base model stairs'!B3</f>
        <v>Év</v>
      </c>
      <c r="C3" s="1" t="str">
        <f>'OAM Base model stairs'!C3</f>
        <v>Az átlagos jövedelmek különbsége a teljes átlagtól  (USD)</v>
      </c>
      <c r="D3" s="1" t="str">
        <f>'OAM Base model stairs'!D3</f>
        <v>Indikátor, hogy hányszor van meg az átlagtól való különbség az átlagban a jövedelem terén (USD)</v>
      </c>
      <c r="E3" s="1" t="str">
        <f>'OAM Base model stairs'!E3</f>
        <v>szórás/átlag jövedelem különbségek az ország adataival és anélkül (abszolút, USD)</v>
      </c>
      <c r="F3" s="1" t="str">
        <f>'OAM Base model stairs'!F3</f>
        <v>Relatív jövedelem különbségek az átlagtól (USD)</v>
      </c>
      <c r="G3" s="1" t="str">
        <f>'OAM Base model stairs'!G3</f>
        <v>Az átlagos munkaóra különbsége a teljes átlagtól  (óra)</v>
      </c>
      <c r="H3" s="1" t="str">
        <f>'OAM Base model stairs'!H3</f>
        <v>Indikátor, hogy hányszor van meg az átlagtól való különbség az átlagban a munkaórák terén (óra)</v>
      </c>
      <c r="I3" s="1" t="str">
        <f>'OAM Base model stairs'!I3</f>
        <v>szórás/átlag munkaóra különbségek az ország adataival és anélkül (abszolút, óra)</v>
      </c>
      <c r="J3" s="1" t="str">
        <f>'OAM Base model stairs'!J3</f>
        <v>Relatív munkaórák különbségek az átlagtól (óra)</v>
      </c>
      <c r="K3" s="1" t="str">
        <f>'OAM Base model stairs'!K3</f>
        <v>A várható élettartam különbsége a teljes átlagtól (év)</v>
      </c>
      <c r="L3" s="1" t="str">
        <f>'OAM Base model stairs'!L3</f>
        <v>Indikátor, hogy hányszor van meg az átlagtól való különbség az átlagban a várható élettartam terén (év)</v>
      </c>
      <c r="M3" s="1" t="str">
        <f>'OAM Base model stairs'!M3</f>
        <v>szórás/átlag várható élettartam különbségek az ország adataival és anélkül (év, abszolút)</v>
      </c>
      <c r="N3" s="1" t="str">
        <f>'OAM Base model stairs'!N3</f>
        <v>Relatív várható élettartam különbségek az átlagtól (év)</v>
      </c>
      <c r="O3" s="1" t="str">
        <f>'OAM Base model stairs'!O3</f>
        <v>A  munkanélküliségi ráta különbsége a teljes átlagtól (%)</v>
      </c>
      <c r="P3" s="1" t="str">
        <f>'OAM Base model stairs'!P3</f>
        <v>Indikátor, hogy hányszor van meg az átlagtól való különbség az átlagban a munkanélküliségi ráta terén (%)</v>
      </c>
      <c r="Q3" s="1" t="str">
        <f>'OAM Base model stairs'!Q3</f>
        <v>szórás/átlag munkanélküliségi ráta különbségek az ország adataival és anélkül (%, abszolút)</v>
      </c>
      <c r="R3" s="1" t="str">
        <f>'OAM Base model stairs'!R3</f>
        <v>Relatív munkanélküliségi ráta különbségek az átlagtól (év)</v>
      </c>
      <c r="S3" s="1" t="str">
        <f>'OAM Base model stairs'!S3</f>
        <v>A  GDP/fő különbsége a teljes átlagtól (USD)</v>
      </c>
      <c r="T3" s="1" t="str">
        <f>'OAM Base model stairs'!T3</f>
        <v>Indikátor, hogy hányszor van meg az átlagtól való különbség az átlagban a GDP/fő terén (USD)</v>
      </c>
      <c r="U3" s="1" t="str">
        <f>'OAM Base model stairs'!U3</f>
        <v>szórás/átlag GDP/fő különbségek az ország adataival és anélkül (USD, abszolút)</v>
      </c>
      <c r="V3" s="1" t="str">
        <f>'OAM Base model stairs'!V3</f>
        <v>Relatív GDP/fő különbségek az átlagtól (év)</v>
      </c>
    </row>
    <row r="4" spans="1:22" x14ac:dyDescent="0.3">
      <c r="A4" t="s">
        <v>23</v>
      </c>
      <c r="B4">
        <v>1995</v>
      </c>
      <c r="C4" s="2">
        <v>16732.849937048304</v>
      </c>
      <c r="D4" s="2">
        <v>1.893519434885095</v>
      </c>
      <c r="E4" s="2">
        <v>1.5570412886936558E-2</v>
      </c>
      <c r="F4" s="2">
        <v>0.52811710383140764</v>
      </c>
      <c r="G4" s="2">
        <v>231.51705310066018</v>
      </c>
      <c r="H4" s="2">
        <v>7.4140670154134973</v>
      </c>
      <c r="I4" s="2">
        <v>1.5037185013767745E-3</v>
      </c>
      <c r="J4" s="2">
        <v>0.13487873766463762</v>
      </c>
      <c r="K4" s="2">
        <v>5.1619047619047649</v>
      </c>
      <c r="L4" s="2">
        <v>14.560885608856081</v>
      </c>
      <c r="M4" s="2">
        <v>2.0814458938592795E-3</v>
      </c>
      <c r="N4" s="2">
        <v>6.8677141409021827E-2</v>
      </c>
      <c r="O4" s="3"/>
      <c r="P4" s="3"/>
      <c r="Q4" s="3"/>
      <c r="R4" s="3"/>
      <c r="S4" s="2">
        <v>15721.034913909094</v>
      </c>
      <c r="T4" s="2">
        <v>1.4882361888407918</v>
      </c>
      <c r="U4" s="2">
        <v>2.0964010157424662E-2</v>
      </c>
      <c r="V4" s="2">
        <v>0.67193635492691128</v>
      </c>
    </row>
    <row r="5" spans="1:22" x14ac:dyDescent="0.3">
      <c r="A5" t="s">
        <v>23</v>
      </c>
      <c r="B5">
        <v>1996</v>
      </c>
      <c r="C5" s="2">
        <v>16396.785297500923</v>
      </c>
      <c r="D5" s="2">
        <v>1.9121695810965691</v>
      </c>
      <c r="E5" s="2">
        <v>1.4114707803762783E-2</v>
      </c>
      <c r="F5" s="2">
        <v>0.52296616884080516</v>
      </c>
      <c r="G5" s="2">
        <v>232.11500911260623</v>
      </c>
      <c r="H5" s="2">
        <v>7.3837749546645419</v>
      </c>
      <c r="I5" s="2">
        <v>1.5707627000992874E-3</v>
      </c>
      <c r="J5" s="2">
        <v>0.13543207995095671</v>
      </c>
      <c r="K5" s="2">
        <v>4.9761904761904816</v>
      </c>
      <c r="L5" s="2">
        <v>15.187559808612423</v>
      </c>
      <c r="M5" s="2">
        <v>2.3602267866736151E-3</v>
      </c>
      <c r="N5" s="2">
        <v>6.5843362106987657E-2</v>
      </c>
      <c r="O5" s="2">
        <v>0.70781249999999396</v>
      </c>
      <c r="P5" s="2">
        <v>13.010301692421022</v>
      </c>
      <c r="Q5" s="2">
        <v>1.8199256570855971E-2</v>
      </c>
      <c r="R5" s="2">
        <v>7.6862168429386743E-2</v>
      </c>
      <c r="S5" s="2">
        <v>16225.133792636367</v>
      </c>
      <c r="T5" s="2">
        <v>1.4742710066583462</v>
      </c>
      <c r="U5" s="2">
        <v>2.1674634050709907E-2</v>
      </c>
      <c r="V5" s="2">
        <v>0.67830134044801449</v>
      </c>
    </row>
    <row r="6" spans="1:22" x14ac:dyDescent="0.3">
      <c r="A6" t="s">
        <v>23</v>
      </c>
      <c r="B6">
        <v>1997</v>
      </c>
      <c r="C6" s="2">
        <v>16801.099194804439</v>
      </c>
      <c r="D6" s="2">
        <v>1.9121859388374076</v>
      </c>
      <c r="E6" s="2">
        <v>1.4702932993999829E-2</v>
      </c>
      <c r="F6" s="2">
        <v>0.52296169514142088</v>
      </c>
      <c r="G6" s="2">
        <v>239.86681210339407</v>
      </c>
      <c r="H6" s="2">
        <v>7.1474380839213518</v>
      </c>
      <c r="I6" s="2">
        <v>1.9273751437467179E-3</v>
      </c>
      <c r="J6" s="2">
        <v>0.13991027110113313</v>
      </c>
      <c r="K6" s="2">
        <v>4.8047619047619037</v>
      </c>
      <c r="L6" s="2">
        <v>15.797819623389497</v>
      </c>
      <c r="M6" s="2">
        <v>2.139191945598834E-3</v>
      </c>
      <c r="N6" s="2">
        <v>6.3299874529485559E-2</v>
      </c>
      <c r="O6" s="2">
        <v>0.13935185185184551</v>
      </c>
      <c r="P6" s="2">
        <v>63.943521594687347</v>
      </c>
      <c r="Q6" s="2">
        <v>1.3044069934600055E-2</v>
      </c>
      <c r="R6" s="2">
        <v>1.563880085208012E-2</v>
      </c>
      <c r="S6" s="2">
        <v>16913.427265272727</v>
      </c>
      <c r="T6" s="2">
        <v>1.4702171243748663</v>
      </c>
      <c r="U6" s="2">
        <v>2.1896176080247187E-2</v>
      </c>
      <c r="V6" s="2">
        <v>0.68017164500460991</v>
      </c>
    </row>
    <row r="7" spans="1:22" x14ac:dyDescent="0.3">
      <c r="A7" t="s">
        <v>23</v>
      </c>
      <c r="B7">
        <v>1998</v>
      </c>
      <c r="C7" s="2">
        <v>17036.29595229718</v>
      </c>
      <c r="D7" s="2">
        <v>1.9197963351775573</v>
      </c>
      <c r="E7" s="2">
        <v>1.4989950290170251E-2</v>
      </c>
      <c r="F7" s="2">
        <v>0.52088858681330508</v>
      </c>
      <c r="G7" s="2">
        <v>229.59713506952062</v>
      </c>
      <c r="H7" s="2">
        <v>7.4717956058599571</v>
      </c>
      <c r="I7" s="2">
        <v>1.5956833643455265E-3</v>
      </c>
      <c r="J7" s="2">
        <v>0.13383663750326935</v>
      </c>
      <c r="K7" s="2">
        <v>5.0619047619047421</v>
      </c>
      <c r="L7" s="2">
        <v>15.026340545625644</v>
      </c>
      <c r="M7" s="2">
        <v>2.4064286649487648E-3</v>
      </c>
      <c r="N7" s="2">
        <v>6.6549802792211621E-2</v>
      </c>
      <c r="O7" s="2">
        <v>9.0350877192983958E-2</v>
      </c>
      <c r="P7" s="2">
        <v>95.383495145629439</v>
      </c>
      <c r="Q7" s="2">
        <v>1.1383808945573115E-2</v>
      </c>
      <c r="R7" s="2">
        <v>1.0483994096391853E-2</v>
      </c>
      <c r="S7" s="2">
        <v>17539.614118318183</v>
      </c>
      <c r="T7" s="2">
        <v>1.4722110078436645</v>
      </c>
      <c r="U7" s="2">
        <v>2.1748478245885883E-2</v>
      </c>
      <c r="V7" s="2">
        <v>0.67925045708270571</v>
      </c>
    </row>
    <row r="8" spans="1:22" x14ac:dyDescent="0.3">
      <c r="A8" t="s">
        <v>23</v>
      </c>
      <c r="B8">
        <v>1999</v>
      </c>
      <c r="C8" s="2">
        <v>17735.279037955373</v>
      </c>
      <c r="D8" s="2">
        <v>1.8873818962709967</v>
      </c>
      <c r="E8" s="2">
        <v>1.5750772974574057E-2</v>
      </c>
      <c r="F8" s="2">
        <v>0.52983447704767883</v>
      </c>
      <c r="G8" s="2">
        <v>238.63143137021734</v>
      </c>
      <c r="H8" s="2">
        <v>7.181654817177078</v>
      </c>
      <c r="I8" s="2">
        <v>1.8915757508502357E-3</v>
      </c>
      <c r="J8" s="2">
        <v>0.13924367370152635</v>
      </c>
      <c r="K8" s="2">
        <v>5.1904761904761898</v>
      </c>
      <c r="L8" s="2">
        <v>14.69816513761468</v>
      </c>
      <c r="M8" s="2">
        <v>2.7203672406923909E-3</v>
      </c>
      <c r="N8" s="2">
        <v>6.8035703139629228E-2</v>
      </c>
      <c r="O8" s="2">
        <v>2.32765151515152</v>
      </c>
      <c r="P8" s="2">
        <v>3.9500406834825013</v>
      </c>
      <c r="Q8" s="2">
        <v>1.4056602818582342E-3</v>
      </c>
      <c r="R8" s="2">
        <v>0.25316194949120452</v>
      </c>
      <c r="S8" s="2">
        <v>18293.371605818174</v>
      </c>
      <c r="T8" s="2">
        <v>1.4679820253187881</v>
      </c>
      <c r="U8" s="2">
        <v>2.1677401022490272E-2</v>
      </c>
      <c r="V8" s="2">
        <v>0.68120725101033797</v>
      </c>
    </row>
    <row r="9" spans="1:22" x14ac:dyDescent="0.3">
      <c r="A9" t="s">
        <v>23</v>
      </c>
      <c r="B9">
        <v>2000</v>
      </c>
      <c r="C9" s="2">
        <v>17524.697535803047</v>
      </c>
      <c r="D9" s="2">
        <v>1.9393943645820546</v>
      </c>
      <c r="E9" s="2">
        <v>1.4870549710980563E-2</v>
      </c>
      <c r="F9" s="2">
        <v>0.51562488695562603</v>
      </c>
      <c r="G9" s="2">
        <v>211.54564170338358</v>
      </c>
      <c r="H9" s="2">
        <v>8.134671763691987</v>
      </c>
      <c r="I9" s="2">
        <v>9.0975558178947591E-4</v>
      </c>
      <c r="J9" s="2">
        <v>0.12293059007781548</v>
      </c>
      <c r="K9" s="2">
        <v>4.723809523809507</v>
      </c>
      <c r="L9" s="2">
        <v>16.220766129032313</v>
      </c>
      <c r="M9" s="2">
        <v>2.2091450077616828E-3</v>
      </c>
      <c r="N9" s="2">
        <v>6.1649369212603111E-2</v>
      </c>
      <c r="O9" s="2">
        <v>2.7723484848484814</v>
      </c>
      <c r="P9" s="2">
        <v>3.2604180899029962</v>
      </c>
      <c r="Q9" s="2">
        <v>5.9419217275180625E-4</v>
      </c>
      <c r="R9" s="2">
        <v>0.30670913129111976</v>
      </c>
      <c r="S9" s="2">
        <v>19063.507890363639</v>
      </c>
      <c r="T9" s="2">
        <v>1.4704116535411123</v>
      </c>
      <c r="U9" s="2">
        <v>2.1504722975216439E-2</v>
      </c>
      <c r="V9" s="2">
        <v>0.68008166120810765</v>
      </c>
    </row>
    <row r="10" spans="1:22" x14ac:dyDescent="0.3">
      <c r="A10" t="s">
        <v>23</v>
      </c>
      <c r="B10">
        <v>2001</v>
      </c>
      <c r="C10" s="2">
        <v>16800.313407749109</v>
      </c>
      <c r="D10" s="2">
        <v>2.0543820716860486</v>
      </c>
      <c r="E10" s="2">
        <v>1.3003038555840174E-2</v>
      </c>
      <c r="F10" s="2">
        <v>0.48676437250023885</v>
      </c>
      <c r="G10" s="2">
        <v>189.99928464164827</v>
      </c>
      <c r="H10" s="2">
        <v>8.9884586596174891</v>
      </c>
      <c r="I10" s="2">
        <v>2.6441704533121391E-4</v>
      </c>
      <c r="J10" s="2">
        <v>0.11125377974899155</v>
      </c>
      <c r="K10" s="2">
        <v>4.3761904761904873</v>
      </c>
      <c r="L10" s="2">
        <v>17.566920565832383</v>
      </c>
      <c r="M10" s="2">
        <v>1.6258407284194462E-3</v>
      </c>
      <c r="N10" s="2">
        <v>5.6925173439048696E-2</v>
      </c>
      <c r="O10" s="2">
        <v>3.198106060606059</v>
      </c>
      <c r="P10" s="2">
        <v>2.7432192348691231</v>
      </c>
      <c r="Q10" s="2">
        <v>1.9035168039163164E-3</v>
      </c>
      <c r="R10" s="2">
        <v>0.36453521005137934</v>
      </c>
      <c r="S10" s="2">
        <v>19262.391802681817</v>
      </c>
      <c r="T10" s="2">
        <v>1.4856344345408661</v>
      </c>
      <c r="U10" s="2">
        <v>2.1038633153222408E-2</v>
      </c>
      <c r="V10" s="2">
        <v>0.67311310020156412</v>
      </c>
    </row>
    <row r="11" spans="1:22" x14ac:dyDescent="0.3">
      <c r="A11" t="s">
        <v>23</v>
      </c>
      <c r="B11">
        <v>2002</v>
      </c>
      <c r="C11" s="2">
        <v>16546.122837010196</v>
      </c>
      <c r="D11" s="2">
        <v>2.1240906880542783</v>
      </c>
      <c r="E11" s="2">
        <v>1.1981119954440234E-2</v>
      </c>
      <c r="F11" s="2">
        <v>0.47078969161906442</v>
      </c>
      <c r="G11" s="2">
        <v>186.7348301596362</v>
      </c>
      <c r="H11" s="2">
        <v>9.0870308896832181</v>
      </c>
      <c r="I11" s="2">
        <v>1.4495661142224781E-4</v>
      </c>
      <c r="J11" s="2">
        <v>0.11004694626220873</v>
      </c>
      <c r="K11" s="2">
        <v>4.122727272727289</v>
      </c>
      <c r="L11" s="2">
        <v>18.609702315325176</v>
      </c>
      <c r="M11" s="2">
        <v>1.0286669214859892E-3</v>
      </c>
      <c r="N11" s="2">
        <v>5.3735410865572812E-2</v>
      </c>
      <c r="O11" s="2">
        <v>3.1511363636363612</v>
      </c>
      <c r="P11" s="2">
        <v>2.7718475778338747</v>
      </c>
      <c r="Q11" s="2">
        <v>2.4801148702020548E-3</v>
      </c>
      <c r="R11" s="2">
        <v>0.36077019818725869</v>
      </c>
      <c r="S11" s="2">
        <v>19277.826395545468</v>
      </c>
      <c r="T11" s="2">
        <v>1.509701819976472</v>
      </c>
      <c r="U11" s="2">
        <v>2.0239168841886146E-2</v>
      </c>
      <c r="V11" s="2">
        <v>0.66238245643473126</v>
      </c>
    </row>
    <row r="12" spans="1:22" x14ac:dyDescent="0.3">
      <c r="A12" t="s">
        <v>23</v>
      </c>
      <c r="B12">
        <v>2003</v>
      </c>
      <c r="C12" s="2">
        <v>15675.068539606062</v>
      </c>
      <c r="D12" s="2">
        <v>2.2815467770366542</v>
      </c>
      <c r="E12" s="2">
        <v>1.012413275022056E-2</v>
      </c>
      <c r="F12" s="2">
        <v>0.43829914427563565</v>
      </c>
      <c r="G12" s="2">
        <v>168.00507736443183</v>
      </c>
      <c r="H12" s="2">
        <v>10.049070832385421</v>
      </c>
      <c r="I12" s="2">
        <v>3.7735122496419804E-4</v>
      </c>
      <c r="J12" s="2">
        <v>9.9511687864441353E-2</v>
      </c>
      <c r="K12" s="2">
        <v>4.2181818181818329</v>
      </c>
      <c r="L12" s="2">
        <v>18.211206896551662</v>
      </c>
      <c r="M12" s="2">
        <v>1.2047672783728966E-3</v>
      </c>
      <c r="N12" s="2">
        <v>5.4911242603550479E-2</v>
      </c>
      <c r="O12" s="2">
        <v>3.1840909090909042</v>
      </c>
      <c r="P12" s="2">
        <v>2.8032357839638391</v>
      </c>
      <c r="Q12" s="2">
        <v>3.8998570272277266E-3</v>
      </c>
      <c r="R12" s="2">
        <v>0.35673060600916606</v>
      </c>
      <c r="S12" s="2">
        <v>19271.081923136364</v>
      </c>
      <c r="T12" s="2">
        <v>1.5321761463059</v>
      </c>
      <c r="U12" s="2">
        <v>1.9608051792137648E-2</v>
      </c>
      <c r="V12" s="2">
        <v>0.65266647207047002</v>
      </c>
    </row>
    <row r="13" spans="1:22" x14ac:dyDescent="0.3">
      <c r="A13" t="s">
        <v>23</v>
      </c>
      <c r="B13">
        <v>2004</v>
      </c>
      <c r="C13" s="2">
        <v>15047.435883654216</v>
      </c>
      <c r="D13" s="2">
        <v>2.4281947102961619</v>
      </c>
      <c r="E13" s="2">
        <v>8.6136542243771541E-3</v>
      </c>
      <c r="F13" s="2">
        <v>0.41182858844051767</v>
      </c>
      <c r="G13" s="2">
        <v>163.08993528378051</v>
      </c>
      <c r="H13" s="2">
        <v>10.396166150694647</v>
      </c>
      <c r="I13" s="2">
        <v>2.8501426480749548E-4</v>
      </c>
      <c r="J13" s="2">
        <v>9.6189305317439772E-2</v>
      </c>
      <c r="K13" s="2">
        <v>4.372727272727289</v>
      </c>
      <c r="L13" s="2">
        <v>17.694386694386633</v>
      </c>
      <c r="M13" s="2">
        <v>1.2085608532293873E-3</v>
      </c>
      <c r="N13" s="2">
        <v>5.6515098108330594E-2</v>
      </c>
      <c r="O13" s="2">
        <v>3.0492424242424185</v>
      </c>
      <c r="P13" s="2">
        <v>2.9895652173913092</v>
      </c>
      <c r="Q13" s="2">
        <v>3.3866791707230504E-3</v>
      </c>
      <c r="R13" s="2">
        <v>0.33449680046538632</v>
      </c>
      <c r="S13" s="2">
        <v>19659.151425045457</v>
      </c>
      <c r="T13" s="2">
        <v>1.5489930462741244</v>
      </c>
      <c r="U13" s="2">
        <v>1.9137103727775107E-2</v>
      </c>
      <c r="V13" s="2">
        <v>0.64558069024606235</v>
      </c>
    </row>
    <row r="14" spans="1:22" x14ac:dyDescent="0.3">
      <c r="A14" t="s">
        <v>23</v>
      </c>
      <c r="B14">
        <v>2005</v>
      </c>
      <c r="C14" s="2">
        <v>14776.826076616722</v>
      </c>
      <c r="D14" s="2">
        <v>2.5184831801719731</v>
      </c>
      <c r="E14" s="2">
        <v>8.1199590215294548E-3</v>
      </c>
      <c r="F14" s="2">
        <v>0.39706439489967754</v>
      </c>
      <c r="G14" s="2">
        <v>140.63164088358235</v>
      </c>
      <c r="H14" s="2">
        <v>12.041872998682452</v>
      </c>
      <c r="I14" s="2">
        <v>1.1505023180390372E-3</v>
      </c>
      <c r="J14" s="2">
        <v>8.3043559760961921E-2</v>
      </c>
      <c r="K14" s="2">
        <v>4.4636363636363541</v>
      </c>
      <c r="L14" s="2">
        <v>17.354378818737306</v>
      </c>
      <c r="M14" s="2">
        <v>1.1975089334734096E-3</v>
      </c>
      <c r="N14" s="2">
        <v>5.7622344795211715E-2</v>
      </c>
      <c r="O14" s="2">
        <v>1.4787878787878741</v>
      </c>
      <c r="P14" s="2">
        <v>5.8519467213114904</v>
      </c>
      <c r="Q14" s="2">
        <v>4.2085597517260709E-3</v>
      </c>
      <c r="R14" s="2">
        <v>0.17088330561148515</v>
      </c>
      <c r="S14" s="2">
        <v>19873.434100863644</v>
      </c>
      <c r="T14" s="2">
        <v>1.5675222494893253</v>
      </c>
      <c r="U14" s="2">
        <v>1.8747485055914503E-2</v>
      </c>
      <c r="V14" s="2">
        <v>0.63794947748000685</v>
      </c>
    </row>
    <row r="15" spans="1:22" x14ac:dyDescent="0.3">
      <c r="A15" t="s">
        <v>23</v>
      </c>
      <c r="B15">
        <v>2006</v>
      </c>
      <c r="C15" s="2">
        <v>15038.39009938532</v>
      </c>
      <c r="D15" s="2">
        <v>2.5210871568330298</v>
      </c>
      <c r="E15" s="2">
        <v>8.5462280219665288E-3</v>
      </c>
      <c r="F15" s="2">
        <v>0.39665427563249828</v>
      </c>
      <c r="G15" s="2">
        <v>125.78913487442833</v>
      </c>
      <c r="H15" s="2">
        <v>13.420164363247782</v>
      </c>
      <c r="I15" s="2">
        <v>1.3702643168236467E-3</v>
      </c>
      <c r="J15" s="2">
        <v>7.4514735656932923E-2</v>
      </c>
      <c r="K15" s="2">
        <v>4.3454545454545439</v>
      </c>
      <c r="L15" s="2">
        <v>17.9142259414226</v>
      </c>
      <c r="M15" s="2">
        <v>9.6367455499476312E-4</v>
      </c>
      <c r="N15" s="2">
        <v>5.5821557865234128E-2</v>
      </c>
      <c r="O15" s="2">
        <v>0.16780303030303756</v>
      </c>
      <c r="P15" s="2">
        <v>45.446952595934853</v>
      </c>
      <c r="Q15" s="2">
        <v>7.8575790630474596E-3</v>
      </c>
      <c r="R15" s="2">
        <v>2.2003675557543283E-2</v>
      </c>
      <c r="S15" s="2">
        <v>20615.740898954558</v>
      </c>
      <c r="T15" s="2">
        <v>1.5695622454003311</v>
      </c>
      <c r="U15" s="2">
        <v>1.8755909826098649E-2</v>
      </c>
      <c r="V15" s="2">
        <v>0.63712031996854057</v>
      </c>
    </row>
    <row r="16" spans="1:22" x14ac:dyDescent="0.3">
      <c r="A16" t="s">
        <v>23</v>
      </c>
      <c r="B16">
        <v>2007</v>
      </c>
      <c r="C16" s="2">
        <v>16089.630313043937</v>
      </c>
      <c r="D16" s="2">
        <v>2.4111613208838487</v>
      </c>
      <c r="E16" s="2">
        <v>1.0552810137823609E-2</v>
      </c>
      <c r="F16" s="2">
        <v>0.41473790713988162</v>
      </c>
      <c r="G16" s="2">
        <v>102.27448251988108</v>
      </c>
      <c r="H16" s="2">
        <v>16.480411105013125</v>
      </c>
      <c r="I16" s="2">
        <v>1.7008716922341377E-3</v>
      </c>
      <c r="J16" s="2">
        <v>6.0678097993308741E-2</v>
      </c>
      <c r="K16" s="2">
        <v>4.3863636363636402</v>
      </c>
      <c r="L16" s="2">
        <v>17.779274611398947</v>
      </c>
      <c r="M16" s="2">
        <v>9.3956685541275731E-4</v>
      </c>
      <c r="N16" s="2">
        <v>5.6245264323599747E-2</v>
      </c>
      <c r="O16" s="2">
        <v>0.73750000000000426</v>
      </c>
      <c r="P16" s="2">
        <v>9.0225988700564432</v>
      </c>
      <c r="Q16" s="2">
        <v>8.2089322703443046E-3</v>
      </c>
      <c r="R16" s="2">
        <v>0.11083281152160365</v>
      </c>
      <c r="S16" s="2">
        <v>21809.70214709092</v>
      </c>
      <c r="T16" s="2">
        <v>1.5407121661023222</v>
      </c>
      <c r="U16" s="2">
        <v>1.9616514302484789E-2</v>
      </c>
      <c r="V16" s="2">
        <v>0.64905049885455868</v>
      </c>
    </row>
    <row r="17" spans="1:22" x14ac:dyDescent="0.3">
      <c r="A17" t="s">
        <v>23</v>
      </c>
      <c r="B17">
        <v>2008</v>
      </c>
      <c r="C17" s="2">
        <v>16210.433855695672</v>
      </c>
      <c r="D17" s="2">
        <v>2.420152960647489</v>
      </c>
      <c r="E17" s="2">
        <v>1.0611111202638912E-2</v>
      </c>
      <c r="F17" s="2">
        <v>0.41319702360154109</v>
      </c>
      <c r="G17" s="2">
        <v>108.91480951049289</v>
      </c>
      <c r="H17" s="2">
        <v>15.445881033537825</v>
      </c>
      <c r="I17" s="2">
        <v>1.4898665175165499E-3</v>
      </c>
      <c r="J17" s="2">
        <v>6.4742179344039238E-2</v>
      </c>
      <c r="K17" s="2">
        <v>4.2363636363636346</v>
      </c>
      <c r="L17" s="2">
        <v>18.515021459227476</v>
      </c>
      <c r="M17" s="2">
        <v>1.0138058979596021E-3</v>
      </c>
      <c r="N17" s="2">
        <v>5.4010199350950368E-2</v>
      </c>
      <c r="O17" s="2">
        <v>1.140909090909088</v>
      </c>
      <c r="P17" s="2">
        <v>5.8366533864542003</v>
      </c>
      <c r="Q17" s="2">
        <v>6.6736865106855059E-3</v>
      </c>
      <c r="R17" s="2">
        <v>0.17133105802047729</v>
      </c>
      <c r="S17" s="2">
        <v>21464.913289136362</v>
      </c>
      <c r="T17" s="2">
        <v>1.5558857023680099</v>
      </c>
      <c r="U17" s="2">
        <v>1.9339347800337525E-2</v>
      </c>
      <c r="V17" s="2">
        <v>0.64272073358475557</v>
      </c>
    </row>
    <row r="18" spans="1:22" x14ac:dyDescent="0.3">
      <c r="A18" t="s">
        <v>23</v>
      </c>
      <c r="B18">
        <v>2009</v>
      </c>
      <c r="C18" s="2">
        <v>18063.292043864629</v>
      </c>
      <c r="D18" s="2">
        <v>2.2016055350024581</v>
      </c>
      <c r="E18" s="2">
        <v>1.3011618229625266E-2</v>
      </c>
      <c r="F18" s="2">
        <v>0.45421397434799032</v>
      </c>
      <c r="G18" s="2">
        <v>103.8462202952237</v>
      </c>
      <c r="H18" s="2">
        <v>15.930803981133115</v>
      </c>
      <c r="I18" s="2">
        <v>1.5278158009630061E-3</v>
      </c>
      <c r="J18" s="2">
        <v>6.2771470993196701E-2</v>
      </c>
      <c r="K18" s="2">
        <v>4.3409090909090935</v>
      </c>
      <c r="L18" s="2">
        <v>18.139267015706796</v>
      </c>
      <c r="M18" s="2">
        <v>1.3118602277485888E-3</v>
      </c>
      <c r="N18" s="2">
        <v>5.512901922299835E-2</v>
      </c>
      <c r="O18" s="2">
        <v>0.11060606060606126</v>
      </c>
      <c r="P18" s="2">
        <v>86.472602739725517</v>
      </c>
      <c r="Q18" s="2">
        <v>9.7118306419858302E-3</v>
      </c>
      <c r="R18" s="2">
        <v>1.1564356435643634E-2</v>
      </c>
      <c r="S18" s="2">
        <v>20383.935294681811</v>
      </c>
      <c r="T18" s="2">
        <v>1.5475908263362761</v>
      </c>
      <c r="U18" s="2">
        <v>1.9481363256575901E-2</v>
      </c>
      <c r="V18" s="2">
        <v>0.64616562917174458</v>
      </c>
    </row>
    <row r="19" spans="1:22" x14ac:dyDescent="0.3">
      <c r="A19" t="s">
        <v>23</v>
      </c>
      <c r="B19">
        <v>2010</v>
      </c>
      <c r="C19" s="2">
        <v>17951.969166165323</v>
      </c>
      <c r="D19" s="2">
        <v>2.2250161150299279</v>
      </c>
      <c r="E19" s="2">
        <v>1.2697933829920793E-2</v>
      </c>
      <c r="F19" s="2">
        <v>0.44943494712016924</v>
      </c>
      <c r="G19" s="2">
        <v>109.27339759127653</v>
      </c>
      <c r="H19" s="2">
        <v>15.164959074549857</v>
      </c>
      <c r="I19" s="2">
        <v>1.2273867175112974E-3</v>
      </c>
      <c r="J19" s="2">
        <v>6.5941490186954763E-2</v>
      </c>
      <c r="K19" s="2">
        <v>4.3454545454545297</v>
      </c>
      <c r="L19" s="2">
        <v>18.190376569037721</v>
      </c>
      <c r="M19" s="2">
        <v>1.3688995370332163E-3</v>
      </c>
      <c r="N19" s="2">
        <v>5.4974123059229253E-2</v>
      </c>
      <c r="O19" s="2">
        <v>1.2500000000002842E-2</v>
      </c>
      <c r="P19" s="2">
        <v>862.99999999980355</v>
      </c>
      <c r="Q19" s="2">
        <v>1.0544909205403574E-2</v>
      </c>
      <c r="R19" s="2">
        <v>1.1587485515645742E-3</v>
      </c>
      <c r="S19" s="2">
        <v>20801.786501454553</v>
      </c>
      <c r="T19" s="2">
        <v>1.5435935129037746</v>
      </c>
      <c r="U19" s="2">
        <v>1.9569537453080543E-2</v>
      </c>
      <c r="V19" s="2">
        <v>0.64783894959419841</v>
      </c>
    </row>
    <row r="20" spans="1:22" x14ac:dyDescent="0.3">
      <c r="A20" t="s">
        <v>23</v>
      </c>
      <c r="B20">
        <v>2011</v>
      </c>
      <c r="C20" s="2">
        <v>17488.111007188465</v>
      </c>
      <c r="D20" s="2">
        <v>2.2737511967357298</v>
      </c>
      <c r="E20" s="2">
        <v>1.1742312405846222E-2</v>
      </c>
      <c r="F20" s="2">
        <v>0.43980185758038609</v>
      </c>
      <c r="G20" s="2">
        <v>94.519630596253592</v>
      </c>
      <c r="H20" s="2">
        <v>17.553817751267324</v>
      </c>
      <c r="I20" s="2">
        <v>1.5213800593942423E-3</v>
      </c>
      <c r="J20" s="2">
        <v>5.6967664480155805E-2</v>
      </c>
      <c r="K20" s="2">
        <v>4.318181818181813</v>
      </c>
      <c r="L20" s="2">
        <v>18.391578947368441</v>
      </c>
      <c r="M20" s="2">
        <v>1.4418423762509805E-3</v>
      </c>
      <c r="N20" s="2">
        <v>5.4372710622710568E-2</v>
      </c>
      <c r="O20" s="2">
        <v>0.13977272727269607</v>
      </c>
      <c r="P20" s="2">
        <v>75.254742547442248</v>
      </c>
      <c r="Q20" s="2">
        <v>1.1073036810920256E-2</v>
      </c>
      <c r="R20" s="2">
        <v>1.3288199070903443E-2</v>
      </c>
      <c r="S20" s="2">
        <v>20869.250916727266</v>
      </c>
      <c r="T20" s="2">
        <v>1.5535176597901348</v>
      </c>
      <c r="U20" s="2">
        <v>1.9446996154144136E-2</v>
      </c>
      <c r="V20" s="2">
        <v>0.64370043925673193</v>
      </c>
    </row>
    <row r="21" spans="1:22" x14ac:dyDescent="0.3">
      <c r="A21" t="s">
        <v>23</v>
      </c>
      <c r="B21">
        <v>2012</v>
      </c>
      <c r="C21" s="2">
        <v>18020.40169501003</v>
      </c>
      <c r="D21" s="2">
        <v>2.1949677329432982</v>
      </c>
      <c r="E21" s="2">
        <v>1.2799867397434939E-2</v>
      </c>
      <c r="F21" s="2">
        <v>0.45558756285636604</v>
      </c>
      <c r="G21" s="2">
        <v>90.468041007619377</v>
      </c>
      <c r="H21" s="2">
        <v>18.214520184576532</v>
      </c>
      <c r="I21" s="2">
        <v>1.6829896488589208E-3</v>
      </c>
      <c r="J21" s="2">
        <v>5.4901254047129262E-2</v>
      </c>
      <c r="K21" s="2">
        <v>4.1863636363636374</v>
      </c>
      <c r="L21" s="2">
        <v>18.986970684039083</v>
      </c>
      <c r="M21" s="2">
        <v>1.4147602567513712E-3</v>
      </c>
      <c r="N21" s="2">
        <v>5.2667696002744908E-2</v>
      </c>
      <c r="O21" s="2">
        <v>0.54848484848487722</v>
      </c>
      <c r="P21" s="2">
        <v>20.295580110496168</v>
      </c>
      <c r="Q21" s="2">
        <v>1.1000645718054647E-2</v>
      </c>
      <c r="R21" s="2">
        <v>4.9271811623794626E-2</v>
      </c>
      <c r="S21" s="2">
        <v>20726.540187545455</v>
      </c>
      <c r="T21" s="2">
        <v>1.553210608487855</v>
      </c>
      <c r="U21" s="2">
        <v>1.9476593259672215E-2</v>
      </c>
      <c r="V21" s="2">
        <v>0.64382769119350836</v>
      </c>
    </row>
    <row r="22" spans="1:22" x14ac:dyDescent="0.3">
      <c r="A22" t="s">
        <v>23</v>
      </c>
      <c r="B22">
        <v>2013</v>
      </c>
      <c r="C22" s="2">
        <v>18353.710820258577</v>
      </c>
      <c r="D22" s="2">
        <v>2.161115538389117</v>
      </c>
      <c r="E22" s="2">
        <v>1.3350985837018658E-2</v>
      </c>
      <c r="F22" s="2">
        <v>0.46272398779076579</v>
      </c>
      <c r="G22" s="2">
        <v>91.203086784576271</v>
      </c>
      <c r="H22" s="2">
        <v>18.008128574582152</v>
      </c>
      <c r="I22" s="2">
        <v>1.6920955826603412E-3</v>
      </c>
      <c r="J22" s="2">
        <v>5.5530478686800659E-2</v>
      </c>
      <c r="K22" s="2">
        <v>3.9909090909090992</v>
      </c>
      <c r="L22" s="2">
        <v>19.993166287015907</v>
      </c>
      <c r="M22" s="2">
        <v>1.168892689767477E-3</v>
      </c>
      <c r="N22" s="2">
        <v>5.0017090121909635E-2</v>
      </c>
      <c r="O22" s="2">
        <v>1.6549242424242472</v>
      </c>
      <c r="P22" s="2">
        <v>6.8210116731517321</v>
      </c>
      <c r="Q22" s="2">
        <v>8.1237626313950262E-3</v>
      </c>
      <c r="R22" s="2">
        <v>0.14660581859669181</v>
      </c>
      <c r="S22" s="2">
        <v>20511.363292909093</v>
      </c>
      <c r="T22" s="2">
        <v>1.5706597404008975</v>
      </c>
      <c r="U22" s="2">
        <v>1.8894038262352586E-2</v>
      </c>
      <c r="V22" s="2">
        <v>0.63667513356187422</v>
      </c>
    </row>
    <row r="23" spans="1:22" x14ac:dyDescent="0.3">
      <c r="A23" t="s">
        <v>23</v>
      </c>
      <c r="B23">
        <v>2014</v>
      </c>
      <c r="C23" s="2">
        <v>19043.716218600264</v>
      </c>
      <c r="D23" s="2">
        <v>2.1043380975846047</v>
      </c>
      <c r="E23" s="2">
        <v>1.4551257557879282E-2</v>
      </c>
      <c r="F23" s="2">
        <v>0.47520880848368285</v>
      </c>
      <c r="G23" s="2">
        <v>106.56932515855237</v>
      </c>
      <c r="H23" s="2">
        <v>15.408098647509092</v>
      </c>
      <c r="I23" s="2">
        <v>1.3378897336964873E-3</v>
      </c>
      <c r="J23" s="2">
        <v>6.4900934429158924E-2</v>
      </c>
      <c r="K23" s="2">
        <v>4.1681818181818073</v>
      </c>
      <c r="L23" s="2">
        <v>19.233369683751409</v>
      </c>
      <c r="M23" s="2">
        <v>1.3522814933044289E-3</v>
      </c>
      <c r="N23" s="2">
        <v>5.1992969325848938E-2</v>
      </c>
      <c r="O23" s="2">
        <v>3.1223484848484873</v>
      </c>
      <c r="P23" s="2">
        <v>3.3886934368555108</v>
      </c>
      <c r="Q23" s="2">
        <v>1.180382025998683E-3</v>
      </c>
      <c r="R23" s="2">
        <v>0.29509898686141861</v>
      </c>
      <c r="S23" s="2">
        <v>20497.619258454539</v>
      </c>
      <c r="T23" s="2">
        <v>1.5968156210118987</v>
      </c>
      <c r="U23" s="2">
        <v>1.8222472062292883E-2</v>
      </c>
      <c r="V23" s="2">
        <v>0.62624637863092925</v>
      </c>
    </row>
    <row r="24" spans="1:22" x14ac:dyDescent="0.3">
      <c r="A24" t="s">
        <v>23</v>
      </c>
      <c r="B24">
        <v>2015</v>
      </c>
      <c r="C24" s="2">
        <v>19513.725226355749</v>
      </c>
      <c r="D24" s="2">
        <v>2.0860920572080484</v>
      </c>
      <c r="E24" s="2">
        <v>1.5338415951612949E-2</v>
      </c>
      <c r="F24" s="2">
        <v>0.47936523057298086</v>
      </c>
      <c r="G24" s="2">
        <v>105.90209375306586</v>
      </c>
      <c r="H24" s="2">
        <v>15.485981892586109</v>
      </c>
      <c r="I24" s="2">
        <v>1.3301970229717408E-3</v>
      </c>
      <c r="J24" s="2">
        <v>6.4574529851332746E-2</v>
      </c>
      <c r="K24" s="2">
        <v>4.327272727272728</v>
      </c>
      <c r="L24" s="2">
        <v>18.493697478991596</v>
      </c>
      <c r="M24" s="2">
        <v>1.6251711965520298E-3</v>
      </c>
      <c r="N24" s="2">
        <v>5.4072475292513925E-2</v>
      </c>
      <c r="O24" s="2">
        <v>3.2242424242424219</v>
      </c>
      <c r="P24" s="2">
        <v>3.0211466165413561</v>
      </c>
      <c r="Q24" s="2">
        <v>8.714931534384851E-4</v>
      </c>
      <c r="R24" s="2">
        <v>0.33100015554518558</v>
      </c>
      <c r="S24" s="2">
        <v>21045.580555909095</v>
      </c>
      <c r="T24" s="2">
        <v>1.6042617148629505</v>
      </c>
      <c r="U24" s="2">
        <v>1.8060980682704675E-2</v>
      </c>
      <c r="V24" s="2">
        <v>0.6233396899865733</v>
      </c>
    </row>
    <row r="25" spans="1:22" x14ac:dyDescent="0.3">
      <c r="A25" t="s">
        <v>23</v>
      </c>
      <c r="B25">
        <v>2016</v>
      </c>
      <c r="C25" s="2">
        <v>19870.699168598017</v>
      </c>
      <c r="D25" s="2">
        <v>2.0762575507044727</v>
      </c>
      <c r="E25" s="2">
        <v>1.6024430663456823E-2</v>
      </c>
      <c r="F25" s="2">
        <v>0.48163581616389584</v>
      </c>
      <c r="G25" s="2">
        <v>117.07663601678678</v>
      </c>
      <c r="H25" s="2">
        <v>14.034596652978802</v>
      </c>
      <c r="I25" s="2">
        <v>1.0921051657544201E-3</v>
      </c>
      <c r="J25" s="2">
        <v>7.125249301608913E-2</v>
      </c>
      <c r="K25" s="2">
        <v>4.1272727272727394</v>
      </c>
      <c r="L25" s="2">
        <v>19.46255506607924</v>
      </c>
      <c r="M25" s="2">
        <v>1.3985314275591423E-3</v>
      </c>
      <c r="N25" s="2">
        <v>5.1380715255771987E-2</v>
      </c>
      <c r="O25" s="2">
        <v>4.0246212121212155</v>
      </c>
      <c r="P25" s="2">
        <v>2.2133647058823511</v>
      </c>
      <c r="Q25" s="2">
        <v>8.1208589764033556E-3</v>
      </c>
      <c r="R25" s="2">
        <v>0.45180082493515367</v>
      </c>
      <c r="S25" s="2">
        <v>21327.292363909102</v>
      </c>
      <c r="T25" s="2">
        <v>1.6112052405235906</v>
      </c>
      <c r="U25" s="2">
        <v>1.785883693004986E-2</v>
      </c>
      <c r="V25" s="2">
        <v>0.62065339340320902</v>
      </c>
    </row>
    <row r="26" spans="1:22" x14ac:dyDescent="0.3">
      <c r="A26" t="s">
        <v>23</v>
      </c>
      <c r="B26">
        <v>2017</v>
      </c>
      <c r="C26" s="2">
        <v>18802.176986332568</v>
      </c>
      <c r="D26" s="2">
        <v>2.2196927806099405</v>
      </c>
      <c r="E26" s="2">
        <v>1.3919353512454713E-2</v>
      </c>
      <c r="F26" s="2">
        <v>0.45051279561544277</v>
      </c>
      <c r="G26" s="2">
        <v>113.58748616539606</v>
      </c>
      <c r="H26" s="2">
        <v>14.383736879743871</v>
      </c>
      <c r="I26" s="2">
        <v>1.1988160028306993E-3</v>
      </c>
      <c r="J26" s="2">
        <v>6.9522962520836021E-2</v>
      </c>
      <c r="K26" s="2">
        <v>4.386363636363626</v>
      </c>
      <c r="L26" s="2">
        <v>18.326424870466361</v>
      </c>
      <c r="M26" s="2">
        <v>1.798734306171345E-3</v>
      </c>
      <c r="N26" s="2">
        <v>5.4566016398077344E-2</v>
      </c>
      <c r="O26" s="2">
        <v>3.8340909090909072</v>
      </c>
      <c r="P26" s="2">
        <v>2.0563129816241856</v>
      </c>
      <c r="Q26" s="2">
        <v>1.0052560024944146E-2</v>
      </c>
      <c r="R26" s="2">
        <v>0.48630729316805987</v>
      </c>
      <c r="S26" s="2">
        <v>21617.144127772728</v>
      </c>
      <c r="T26" s="2">
        <v>1.6304442625929871</v>
      </c>
      <c r="U26" s="2">
        <v>1.7567394645407575E-2</v>
      </c>
      <c r="V26" s="2">
        <v>0.61332976719464405</v>
      </c>
    </row>
    <row r="27" spans="1:22" x14ac:dyDescent="0.3">
      <c r="A27" t="s">
        <v>23</v>
      </c>
      <c r="B27">
        <v>2018</v>
      </c>
      <c r="C27" s="2">
        <v>18184.980142882541</v>
      </c>
      <c r="D27" s="2">
        <v>2.3228513399112147</v>
      </c>
      <c r="E27" s="2">
        <v>1.2802557522767599E-2</v>
      </c>
      <c r="F27" s="2">
        <v>0.43050538052866638</v>
      </c>
      <c r="G27" s="2">
        <v>100.11489681744411</v>
      </c>
      <c r="H27" s="2">
        <v>16.279146810233549</v>
      </c>
      <c r="I27" s="2">
        <v>1.484627305575012E-3</v>
      </c>
      <c r="J27" s="2">
        <v>6.1428280711331308E-2</v>
      </c>
      <c r="K27" s="2">
        <v>4.2954545454545467</v>
      </c>
      <c r="L27" s="2">
        <v>18.739682539682534</v>
      </c>
      <c r="M27" s="2">
        <v>1.6882104749102941E-3</v>
      </c>
      <c r="N27" s="2">
        <v>5.3362696933762506E-2</v>
      </c>
      <c r="O27" s="2">
        <v>3.3704545454545491</v>
      </c>
      <c r="P27" s="2">
        <v>2.0458530006743079</v>
      </c>
      <c r="Q27" s="2">
        <v>9.6835077669802372E-3</v>
      </c>
      <c r="R27" s="2">
        <v>0.48879367172050125</v>
      </c>
      <c r="S27" s="2">
        <v>21618.316851500007</v>
      </c>
      <c r="T27" s="2">
        <v>1.6650574169007246</v>
      </c>
      <c r="U27" s="2">
        <v>1.6800184099146631E-2</v>
      </c>
      <c r="V27" s="2">
        <v>0.60057988982828137</v>
      </c>
    </row>
    <row r="28" spans="1:22" x14ac:dyDescent="0.3">
      <c r="A28" t="s">
        <v>23</v>
      </c>
      <c r="B28">
        <v>2019</v>
      </c>
      <c r="C28" s="2">
        <v>18154.419369651736</v>
      </c>
      <c r="D28" s="2">
        <v>2.3689616335240338</v>
      </c>
      <c r="E28" s="2">
        <v>1.2751480666239268E-2</v>
      </c>
      <c r="F28" s="2">
        <v>0.42212587398995322</v>
      </c>
      <c r="G28" s="2">
        <v>99.730195186121364</v>
      </c>
      <c r="H28" s="2">
        <v>16.26859149113211</v>
      </c>
      <c r="I28" s="2">
        <v>1.3761175464650499E-3</v>
      </c>
      <c r="J28" s="2">
        <v>6.1468136350039435E-2</v>
      </c>
      <c r="K28" s="2">
        <v>4.3409090909090935</v>
      </c>
      <c r="L28" s="2">
        <v>18.623036649214651</v>
      </c>
      <c r="M28" s="2">
        <v>1.7845021505963413E-3</v>
      </c>
      <c r="N28" s="2">
        <v>5.3696935619904441E-2</v>
      </c>
      <c r="O28" s="2">
        <v>3.1034090909090875</v>
      </c>
      <c r="P28" s="2">
        <v>2.0472354448919821</v>
      </c>
      <c r="Q28" s="2">
        <v>9.6847582116010855E-3</v>
      </c>
      <c r="R28" s="2">
        <v>0.48846360221784985</v>
      </c>
      <c r="S28" s="2">
        <v>21542.585494863641</v>
      </c>
      <c r="T28" s="2">
        <v>1.7001328368220303</v>
      </c>
      <c r="U28" s="2">
        <v>1.5991989014089381E-2</v>
      </c>
      <c r="V28" s="2">
        <v>0.58818933341070445</v>
      </c>
    </row>
    <row r="29" spans="1:22" x14ac:dyDescent="0.3">
      <c r="A29" t="s">
        <v>23</v>
      </c>
      <c r="B29">
        <v>2020</v>
      </c>
      <c r="C29" s="2">
        <v>17897.35553177711</v>
      </c>
      <c r="D29" s="2">
        <v>2.4121998654252117</v>
      </c>
      <c r="E29" s="2">
        <v>1.2412240477893022E-2</v>
      </c>
      <c r="F29" s="2">
        <v>0.41455934656713223</v>
      </c>
      <c r="G29" s="2">
        <v>113.70172932310174</v>
      </c>
      <c r="H29" s="2">
        <v>13.574096716603878</v>
      </c>
      <c r="I29" s="2">
        <v>7.985959019255473E-4</v>
      </c>
      <c r="J29" s="2">
        <v>7.3669727045394998E-2</v>
      </c>
      <c r="K29" s="2">
        <v>4.4136363636363569</v>
      </c>
      <c r="L29" s="2">
        <v>18.151390319258525</v>
      </c>
      <c r="M29" s="2">
        <v>1.8215091049235237E-3</v>
      </c>
      <c r="N29" s="2">
        <v>5.5092198581560205E-2</v>
      </c>
      <c r="O29" s="2">
        <v>2.9999999999999956</v>
      </c>
      <c r="P29" s="2">
        <v>2.3805555555555586</v>
      </c>
      <c r="Q29" s="2">
        <v>6.6447608124934887E-3</v>
      </c>
      <c r="R29" s="2">
        <v>0.42007001166861085</v>
      </c>
      <c r="S29" s="2">
        <v>20871.448476045458</v>
      </c>
      <c r="T29" s="2">
        <v>1.6912706083412981</v>
      </c>
      <c r="U29" s="2">
        <v>1.5762769485619943E-2</v>
      </c>
      <c r="V29" s="2">
        <v>0.59127143525585368</v>
      </c>
    </row>
    <row r="30" spans="1:22" x14ac:dyDescent="0.3">
      <c r="A30" t="s">
        <v>23</v>
      </c>
      <c r="B30">
        <v>2021</v>
      </c>
      <c r="C30" s="2">
        <v>17886.624552070745</v>
      </c>
      <c r="D30" s="2">
        <v>2.4685854705142414</v>
      </c>
      <c r="E30" s="2">
        <v>1.190015518939469E-2</v>
      </c>
      <c r="F30" s="2">
        <v>0.40509028832276395</v>
      </c>
      <c r="G30" s="2">
        <v>108.3133206355551</v>
      </c>
      <c r="H30" s="2">
        <v>14.668432931811594</v>
      </c>
      <c r="I30" s="2">
        <v>1.5048943705704143E-3</v>
      </c>
      <c r="J30" s="2">
        <v>6.8173608227180757E-2</v>
      </c>
      <c r="K30" s="2">
        <v>5.1761904761904702</v>
      </c>
      <c r="L30" s="2">
        <v>15.392824287028535</v>
      </c>
      <c r="M30" s="2">
        <v>1.8281690620405439E-3</v>
      </c>
      <c r="N30" s="2">
        <v>6.496533588333725E-2</v>
      </c>
      <c r="O30" s="2">
        <v>2.7712121212121215</v>
      </c>
      <c r="P30" s="2">
        <v>2.4584472389283771</v>
      </c>
      <c r="Q30" s="2">
        <v>6.7560162122468626E-3</v>
      </c>
      <c r="R30" s="2">
        <v>0.40676081396641817</v>
      </c>
      <c r="S30" s="2">
        <v>21778.67973681818</v>
      </c>
      <c r="T30" s="2">
        <v>1.7125670081719684</v>
      </c>
      <c r="U30" s="2">
        <v>1.5176961776593445E-2</v>
      </c>
      <c r="V30" s="2">
        <v>0.58391875776435864</v>
      </c>
    </row>
    <row r="31" spans="1:22" x14ac:dyDescent="0.3">
      <c r="A31" t="s">
        <v>24</v>
      </c>
      <c r="B31">
        <f t="shared" ref="B31:B94" si="0">B4</f>
        <v>1995</v>
      </c>
      <c r="C31" s="2">
        <v>17297.811046007504</v>
      </c>
      <c r="D31" s="2">
        <v>1.8316754919189477</v>
      </c>
      <c r="E31" s="2">
        <v>1.7049782181060069E-2</v>
      </c>
      <c r="F31" s="2">
        <v>0.54594823395947378</v>
      </c>
      <c r="G31" s="2">
        <v>115.19058909869023</v>
      </c>
      <c r="H31" s="2">
        <v>14.901242890847037</v>
      </c>
      <c r="I31" s="2">
        <v>1.8458721488586322E-3</v>
      </c>
      <c r="J31" s="2">
        <v>6.7108496071441232E-2</v>
      </c>
      <c r="K31" s="2">
        <v>1.8619047619047677</v>
      </c>
      <c r="L31" s="2">
        <v>40.368286445012664</v>
      </c>
      <c r="M31" s="2">
        <v>6.7769651249437179E-4</v>
      </c>
      <c r="N31" s="2">
        <v>2.4771920932590039E-2</v>
      </c>
      <c r="O31" s="2">
        <v>5.3970238095238132</v>
      </c>
      <c r="P31" s="2">
        <v>1.7426932833351705</v>
      </c>
      <c r="Q31" s="2">
        <v>2.9146014476628679E-2</v>
      </c>
      <c r="R31" s="2">
        <v>0.57382444149104528</v>
      </c>
      <c r="S31" s="2">
        <v>12181.270516909095</v>
      </c>
      <c r="T31" s="2">
        <v>1.9207038422167648</v>
      </c>
      <c r="U31" s="2">
        <v>9.6636571194734788E-3</v>
      </c>
      <c r="V31" s="2">
        <v>0.52064247387866835</v>
      </c>
    </row>
    <row r="32" spans="1:22" x14ac:dyDescent="0.3">
      <c r="A32" t="s">
        <v>24</v>
      </c>
      <c r="B32">
        <f t="shared" si="0"/>
        <v>1996</v>
      </c>
      <c r="C32" s="2">
        <v>15487.409631311422</v>
      </c>
      <c r="D32" s="2">
        <v>2.0244466195473012</v>
      </c>
      <c r="E32" s="2">
        <v>1.1934477934942012E-2</v>
      </c>
      <c r="F32" s="2">
        <v>0.49396214765278229</v>
      </c>
      <c r="G32" s="2">
        <v>115.49331472537619</v>
      </c>
      <c r="H32" s="2">
        <v>14.839690028489752</v>
      </c>
      <c r="I32" s="2">
        <v>1.8232651611332501E-3</v>
      </c>
      <c r="J32" s="2">
        <v>6.7386852291399971E-2</v>
      </c>
      <c r="K32" s="2">
        <v>1.5761904761904759</v>
      </c>
      <c r="L32" s="2">
        <v>47.948640483383691</v>
      </c>
      <c r="M32" s="2">
        <v>6.2996622298202437E-4</v>
      </c>
      <c r="N32" s="2">
        <v>2.0855648667380752E-2</v>
      </c>
      <c r="O32" s="2">
        <v>5.3171875000000055</v>
      </c>
      <c r="P32" s="2">
        <v>1.7319032226466842</v>
      </c>
      <c r="Q32" s="2">
        <v>2.7844958781131912E-2</v>
      </c>
      <c r="R32" s="2">
        <v>0.57739946835586231</v>
      </c>
      <c r="S32" s="2">
        <v>12209.056073636368</v>
      </c>
      <c r="T32" s="2">
        <v>1.9592214324650832</v>
      </c>
      <c r="U32" s="2">
        <v>9.1228631185341635E-3</v>
      </c>
      <c r="V32" s="2">
        <v>0.51040682968734408</v>
      </c>
    </row>
    <row r="33" spans="1:22" x14ac:dyDescent="0.3">
      <c r="A33" t="s">
        <v>24</v>
      </c>
      <c r="B33">
        <f t="shared" si="0"/>
        <v>1997</v>
      </c>
      <c r="C33" s="2">
        <v>16012.94019451824</v>
      </c>
      <c r="D33" s="2">
        <v>2.0063039795974267</v>
      </c>
      <c r="E33" s="2">
        <v>1.2819433484990761E-2</v>
      </c>
      <c r="F33" s="2">
        <v>0.49842895701211443</v>
      </c>
      <c r="G33" s="2">
        <v>123.48548729572417</v>
      </c>
      <c r="H33" s="2">
        <v>13.883681600501488</v>
      </c>
      <c r="I33" s="2">
        <v>1.6568762246786384E-3</v>
      </c>
      <c r="J33" s="2">
        <v>7.202700470773396E-2</v>
      </c>
      <c r="K33" s="2">
        <v>1.8047619047619037</v>
      </c>
      <c r="L33" s="2">
        <v>42.058047493403713</v>
      </c>
      <c r="M33" s="2">
        <v>5.184353634903674E-4</v>
      </c>
      <c r="N33" s="2">
        <v>2.3776662484316174E-2</v>
      </c>
      <c r="O33" s="2">
        <v>4.1356481481481548</v>
      </c>
      <c r="P33" s="2">
        <v>2.1545953207209205</v>
      </c>
      <c r="Q33" s="2">
        <v>1.5291147242497249E-2</v>
      </c>
      <c r="R33" s="2">
        <v>0.46412427910843285</v>
      </c>
      <c r="S33" s="2">
        <v>13202.683059272727</v>
      </c>
      <c r="T33" s="2">
        <v>1.8834361383694762</v>
      </c>
      <c r="U33" s="2">
        <v>1.0613872182745676E-2</v>
      </c>
      <c r="V33" s="2">
        <v>0.53094446879718338</v>
      </c>
    </row>
    <row r="34" spans="1:22" x14ac:dyDescent="0.3">
      <c r="A34" t="s">
        <v>24</v>
      </c>
      <c r="B34">
        <f t="shared" si="0"/>
        <v>1998</v>
      </c>
      <c r="C34" s="2">
        <v>16595.26138287978</v>
      </c>
      <c r="D34" s="2">
        <v>1.9708167156656657</v>
      </c>
      <c r="E34" s="2">
        <v>1.3934509284391217E-2</v>
      </c>
      <c r="F34" s="2">
        <v>0.50740385549360367</v>
      </c>
      <c r="G34" s="2">
        <v>145.37401267082078</v>
      </c>
      <c r="H34" s="2">
        <v>11.800615759399838</v>
      </c>
      <c r="I34" s="2">
        <v>1.127891189182384E-3</v>
      </c>
      <c r="J34" s="2">
        <v>8.47413406544862E-2</v>
      </c>
      <c r="K34" s="2">
        <v>1.3619047619047393</v>
      </c>
      <c r="L34" s="2">
        <v>55.849650349651263</v>
      </c>
      <c r="M34" s="2">
        <v>7.2500202460145519E-4</v>
      </c>
      <c r="N34" s="2">
        <v>1.7905215050397254E-2</v>
      </c>
      <c r="O34" s="2">
        <v>2.1513157894736761</v>
      </c>
      <c r="P34" s="2">
        <v>4.0059123343527148</v>
      </c>
      <c r="Q34" s="2">
        <v>8.9587987116146461E-4</v>
      </c>
      <c r="R34" s="2">
        <v>0.24963102447961646</v>
      </c>
      <c r="S34" s="2">
        <v>14190.05414531818</v>
      </c>
      <c r="T34" s="2">
        <v>1.819726176791074</v>
      </c>
      <c r="U34" s="2">
        <v>1.1873424041974778E-2</v>
      </c>
      <c r="V34" s="2">
        <v>0.54953322799555016</v>
      </c>
    </row>
    <row r="35" spans="1:22" x14ac:dyDescent="0.3">
      <c r="A35" t="s">
        <v>24</v>
      </c>
      <c r="B35">
        <f t="shared" si="0"/>
        <v>1999</v>
      </c>
      <c r="C35" s="2">
        <v>16721.700940210874</v>
      </c>
      <c r="D35" s="2">
        <v>2.0017846689901004</v>
      </c>
      <c r="E35" s="2">
        <v>1.3375129967039656E-2</v>
      </c>
      <c r="F35" s="2">
        <v>0.49955423052795167</v>
      </c>
      <c r="G35" s="2">
        <v>176.83253323314716</v>
      </c>
      <c r="H35" s="2">
        <v>9.6914777914211196</v>
      </c>
      <c r="I35" s="2">
        <v>3.3657734368677805E-4</v>
      </c>
      <c r="J35" s="2">
        <v>0.10318343822499376</v>
      </c>
      <c r="K35" s="2">
        <v>1.3904761904761784</v>
      </c>
      <c r="L35" s="2">
        <v>54.866438356164856</v>
      </c>
      <c r="M35" s="2">
        <v>6.7660955078615442E-4</v>
      </c>
      <c r="N35" s="2">
        <v>1.8226078272267493E-2</v>
      </c>
      <c r="O35" s="2">
        <v>0.49431818181819054</v>
      </c>
      <c r="P35" s="2">
        <v>18.599999999999689</v>
      </c>
      <c r="Q35" s="2">
        <v>9.1301551390496893E-3</v>
      </c>
      <c r="R35" s="2">
        <v>5.3763440860215957E-2</v>
      </c>
      <c r="S35" s="2">
        <v>15047.433502818174</v>
      </c>
      <c r="T35" s="2">
        <v>1.7846459128587431</v>
      </c>
      <c r="U35" s="2">
        <v>1.2454796440718896E-2</v>
      </c>
      <c r="V35" s="2">
        <v>0.56033524229921072</v>
      </c>
    </row>
    <row r="36" spans="1:22" x14ac:dyDescent="0.3">
      <c r="A36" t="s">
        <v>24</v>
      </c>
      <c r="B36">
        <f t="shared" si="0"/>
        <v>2000</v>
      </c>
      <c r="C36" s="2">
        <v>16606.241809235147</v>
      </c>
      <c r="D36" s="2">
        <v>2.0466581200232952</v>
      </c>
      <c r="E36" s="2">
        <v>1.2771810333141842E-2</v>
      </c>
      <c r="F36" s="2">
        <v>0.48860138887711152</v>
      </c>
      <c r="G36" s="2">
        <v>179.40536827947358</v>
      </c>
      <c r="H36" s="2">
        <v>9.59198921860526</v>
      </c>
      <c r="I36" s="2">
        <v>1.325754211902036E-4</v>
      </c>
      <c r="J36" s="2">
        <v>0.10425366180148884</v>
      </c>
      <c r="K36" s="2">
        <v>1.5238095238095184</v>
      </c>
      <c r="L36" s="2">
        <v>50.284375000000175</v>
      </c>
      <c r="M36" s="2">
        <v>5.7891242379244645E-4</v>
      </c>
      <c r="N36" s="2">
        <v>1.98868932943881E-2</v>
      </c>
      <c r="O36" s="2">
        <v>0.2640151515151512</v>
      </c>
      <c r="P36" s="2">
        <v>34.236728837876655</v>
      </c>
      <c r="Q36" s="2">
        <v>1.205968168276228E-2</v>
      </c>
      <c r="R36" s="2">
        <v>2.9208397938230699E-2</v>
      </c>
      <c r="S36" s="2">
        <v>15739.609762363638</v>
      </c>
      <c r="T36" s="2">
        <v>1.7809338720958325</v>
      </c>
      <c r="U36" s="2">
        <v>1.2467566459672397E-2</v>
      </c>
      <c r="V36" s="2">
        <v>0.56150316172221681</v>
      </c>
    </row>
    <row r="37" spans="1:22" x14ac:dyDescent="0.3">
      <c r="A37" t="s">
        <v>24</v>
      </c>
      <c r="B37">
        <f t="shared" si="0"/>
        <v>2001</v>
      </c>
      <c r="C37" s="2">
        <v>16236.820572247809</v>
      </c>
      <c r="D37" s="2">
        <v>2.1256786394855376</v>
      </c>
      <c r="E37" s="2">
        <v>1.1763384480070804E-2</v>
      </c>
      <c r="F37" s="2">
        <v>0.47043799632950289</v>
      </c>
      <c r="G37" s="2">
        <v>115.52262428207837</v>
      </c>
      <c r="H37" s="2">
        <v>14.783257617038846</v>
      </c>
      <c r="I37" s="2">
        <v>1.5900716202109505E-3</v>
      </c>
      <c r="J37" s="2">
        <v>6.7644089408779751E-2</v>
      </c>
      <c r="K37" s="2">
        <v>1.5761904761904901</v>
      </c>
      <c r="L37" s="2">
        <v>48.773413897280541</v>
      </c>
      <c r="M37" s="2">
        <v>5.9795854244234364E-4</v>
      </c>
      <c r="N37" s="2">
        <v>2.0502973240832684E-2</v>
      </c>
      <c r="O37" s="2">
        <v>0.64810606060605913</v>
      </c>
      <c r="P37" s="2">
        <v>13.536528345996523</v>
      </c>
      <c r="Q37" s="2">
        <v>1.1631471767983625E-2</v>
      </c>
      <c r="R37" s="2">
        <v>7.3874185052458713E-2</v>
      </c>
      <c r="S37" s="2">
        <v>15891.400646681817</v>
      </c>
      <c r="T37" s="2">
        <v>1.8007772373203066</v>
      </c>
      <c r="U37" s="2">
        <v>1.2101160192171445E-2</v>
      </c>
      <c r="V37" s="2">
        <v>0.55531577103233265</v>
      </c>
    </row>
    <row r="38" spans="1:22" x14ac:dyDescent="0.3">
      <c r="A38" t="s">
        <v>24</v>
      </c>
      <c r="B38">
        <f t="shared" si="0"/>
        <v>2002</v>
      </c>
      <c r="C38" s="2">
        <v>15762.657987149396</v>
      </c>
      <c r="D38" s="2">
        <v>2.2296661813095326</v>
      </c>
      <c r="E38" s="2">
        <v>1.0327060031576241E-2</v>
      </c>
      <c r="F38" s="2">
        <v>0.448497630893194</v>
      </c>
      <c r="G38" s="2">
        <v>115.34983130588625</v>
      </c>
      <c r="H38" s="2">
        <v>14.710599492257543</v>
      </c>
      <c r="I38" s="2">
        <v>1.614161206727624E-3</v>
      </c>
      <c r="J38" s="2">
        <v>6.7978194942110839E-2</v>
      </c>
      <c r="K38" s="2">
        <v>1.3227272727272776</v>
      </c>
      <c r="L38" s="2">
        <v>58.003436426116629</v>
      </c>
      <c r="M38" s="2">
        <v>7.5276878486054549E-4</v>
      </c>
      <c r="N38" s="2">
        <v>1.7240357841104392E-2</v>
      </c>
      <c r="O38" s="2">
        <v>1.4428030303030219</v>
      </c>
      <c r="P38" s="2">
        <v>6.0538199002363138</v>
      </c>
      <c r="Q38" s="2">
        <v>7.3557600159596115E-3</v>
      </c>
      <c r="R38" s="2">
        <v>0.16518496031918037</v>
      </c>
      <c r="S38" s="2">
        <v>16148.853601545465</v>
      </c>
      <c r="T38" s="2">
        <v>1.8022189260394434</v>
      </c>
      <c r="U38" s="2">
        <v>1.2116345480079116E-2</v>
      </c>
      <c r="V38" s="2">
        <v>0.55487154504453029</v>
      </c>
    </row>
    <row r="39" spans="1:22" x14ac:dyDescent="0.3">
      <c r="A39" t="s">
        <v>24</v>
      </c>
      <c r="B39">
        <f t="shared" si="0"/>
        <v>2003</v>
      </c>
      <c r="C39" s="2">
        <v>14902.683891431661</v>
      </c>
      <c r="D39" s="2">
        <v>2.3997960613610765</v>
      </c>
      <c r="E39" s="2">
        <v>8.5743916298328671E-3</v>
      </c>
      <c r="F39" s="2">
        <v>0.41670207568923029</v>
      </c>
      <c r="G39" s="2">
        <v>110.75295979990187</v>
      </c>
      <c r="H39" s="2">
        <v>15.243790555898659</v>
      </c>
      <c r="I39" s="2">
        <v>1.6779331723421609E-3</v>
      </c>
      <c r="J39" s="2">
        <v>6.5600481476901756E-2</v>
      </c>
      <c r="K39" s="2">
        <v>1.5181818181818301</v>
      </c>
      <c r="L39" s="2">
        <v>50.598802395209191</v>
      </c>
      <c r="M39" s="2">
        <v>6.5269452434842112E-4</v>
      </c>
      <c r="N39" s="2">
        <v>1.9763313609467609E-2</v>
      </c>
      <c r="O39" s="2">
        <v>1.1507575757575736</v>
      </c>
      <c r="P39" s="2">
        <v>7.7564186965108748</v>
      </c>
      <c r="Q39" s="2">
        <v>7.2341253414192619E-3</v>
      </c>
      <c r="R39" s="2">
        <v>0.12892547954506853</v>
      </c>
      <c r="S39" s="2">
        <v>16108.665813136366</v>
      </c>
      <c r="T39" s="2">
        <v>1.8329694326427586</v>
      </c>
      <c r="U39" s="2">
        <v>1.1569375516761626E-2</v>
      </c>
      <c r="V39" s="2">
        <v>0.54556283492311664</v>
      </c>
    </row>
    <row r="40" spans="1:22" x14ac:dyDescent="0.3">
      <c r="A40" t="s">
        <v>24</v>
      </c>
      <c r="B40">
        <f t="shared" si="0"/>
        <v>2004</v>
      </c>
      <c r="C40" s="2">
        <v>14738.187315403615</v>
      </c>
      <c r="D40" s="2">
        <v>2.4791450559202772</v>
      </c>
      <c r="E40" s="2">
        <v>8.0185453561955056E-3</v>
      </c>
      <c r="F40" s="2">
        <v>0.40336486064499055</v>
      </c>
      <c r="G40" s="2">
        <v>118.14571427711053</v>
      </c>
      <c r="H40" s="2">
        <v>14.351007779591599</v>
      </c>
      <c r="I40" s="2">
        <v>1.368808516362674E-3</v>
      </c>
      <c r="J40" s="2">
        <v>6.968151751837863E-2</v>
      </c>
      <c r="K40" s="2">
        <v>1.4727272727272833</v>
      </c>
      <c r="L40" s="2">
        <v>52.537037037036669</v>
      </c>
      <c r="M40" s="2">
        <v>7.196642583605431E-4</v>
      </c>
      <c r="N40" s="2">
        <v>1.9034191046880641E-2</v>
      </c>
      <c r="O40" s="2">
        <v>0.82424242424241889</v>
      </c>
      <c r="P40" s="2">
        <v>11.059742647058892</v>
      </c>
      <c r="Q40" s="2">
        <v>7.8152430561215791E-3</v>
      </c>
      <c r="R40" s="2">
        <v>9.0418017119587232E-2</v>
      </c>
      <c r="S40" s="2">
        <v>16395.148057045459</v>
      </c>
      <c r="T40" s="2">
        <v>1.8573719948786567</v>
      </c>
      <c r="U40" s="2">
        <v>1.1134736647745447E-2</v>
      </c>
      <c r="V40" s="2">
        <v>0.53839511027263587</v>
      </c>
    </row>
    <row r="41" spans="1:22" x14ac:dyDescent="0.3">
      <c r="A41" t="s">
        <v>24</v>
      </c>
      <c r="B41">
        <f t="shared" si="0"/>
        <v>2005</v>
      </c>
      <c r="C41" s="2">
        <v>14774.441575333822</v>
      </c>
      <c r="D41" s="2">
        <v>2.51888964740415</v>
      </c>
      <c r="E41" s="2">
        <v>8.1154437691610681E-3</v>
      </c>
      <c r="F41" s="2">
        <v>0.39700032156253984</v>
      </c>
      <c r="G41" s="2">
        <v>109.45771307249242</v>
      </c>
      <c r="H41" s="2">
        <v>15.471439257961249</v>
      </c>
      <c r="I41" s="2">
        <v>1.7581501553614737E-3</v>
      </c>
      <c r="J41" s="2">
        <v>6.4635227746211318E-2</v>
      </c>
      <c r="K41" s="2">
        <v>1.3636363636363598</v>
      </c>
      <c r="L41" s="2">
        <v>56.806666666666821</v>
      </c>
      <c r="M41" s="2">
        <v>7.9238490677278201E-4</v>
      </c>
      <c r="N41" s="2">
        <v>1.760356765637831E-2</v>
      </c>
      <c r="O41" s="2">
        <v>0.71212121212120394</v>
      </c>
      <c r="P41" s="2">
        <v>12.152127659574601</v>
      </c>
      <c r="Q41" s="2">
        <v>7.3299124269962657E-3</v>
      </c>
      <c r="R41" s="2">
        <v>8.2290116431759583E-2</v>
      </c>
      <c r="S41" s="2">
        <v>16207.117797863644</v>
      </c>
      <c r="T41" s="2">
        <v>1.9221215342168969</v>
      </c>
      <c r="U41" s="2">
        <v>1.0039703632985231E-2</v>
      </c>
      <c r="V41" s="2">
        <v>0.52025846555400879</v>
      </c>
    </row>
    <row r="42" spans="1:22" x14ac:dyDescent="0.3">
      <c r="A42" t="s">
        <v>24</v>
      </c>
      <c r="B42">
        <f t="shared" si="0"/>
        <v>2006</v>
      </c>
      <c r="C42" s="2">
        <v>14572.893301839518</v>
      </c>
      <c r="D42" s="2">
        <v>2.6016173558492737</v>
      </c>
      <c r="E42" s="2">
        <v>7.6755933954920086E-3</v>
      </c>
      <c r="F42" s="2">
        <v>0.3843762795292236</v>
      </c>
      <c r="G42" s="2">
        <v>101.11806898255827</v>
      </c>
      <c r="H42" s="2">
        <v>16.694453148791357</v>
      </c>
      <c r="I42" s="2">
        <v>1.8130237105079133E-3</v>
      </c>
      <c r="J42" s="2">
        <v>5.9900135157910088E-2</v>
      </c>
      <c r="K42" s="2">
        <v>1.1454545454545411</v>
      </c>
      <c r="L42" s="2">
        <v>67.960317460317725</v>
      </c>
      <c r="M42" s="2">
        <v>8.9395559091686588E-4</v>
      </c>
      <c r="N42" s="2">
        <v>1.4714469228074217E-2</v>
      </c>
      <c r="O42" s="2">
        <v>0.49280303030303774</v>
      </c>
      <c r="P42" s="2">
        <v>15.475019215987476</v>
      </c>
      <c r="Q42" s="2">
        <v>6.8839420540415808E-3</v>
      </c>
      <c r="R42" s="2">
        <v>6.4620275170119645E-2</v>
      </c>
      <c r="S42" s="2">
        <v>16452.03760795456</v>
      </c>
      <c r="T42" s="2">
        <v>1.9667891204132439</v>
      </c>
      <c r="U42" s="2">
        <v>9.2823704853760569E-3</v>
      </c>
      <c r="V42" s="2">
        <v>0.50844291826766308</v>
      </c>
    </row>
    <row r="43" spans="1:22" x14ac:dyDescent="0.3">
      <c r="A43" t="s">
        <v>24</v>
      </c>
      <c r="B43">
        <f t="shared" si="0"/>
        <v>2007</v>
      </c>
      <c r="C43" s="2">
        <v>14757.926423790435</v>
      </c>
      <c r="D43" s="2">
        <v>2.6287361221420009</v>
      </c>
      <c r="E43" s="2">
        <v>8.015023821962286E-3</v>
      </c>
      <c r="F43" s="2">
        <v>0.38041094789885543</v>
      </c>
      <c r="G43" s="2">
        <v>89.49179501238109</v>
      </c>
      <c r="H43" s="2">
        <v>18.834414006858712</v>
      </c>
      <c r="I43" s="2">
        <v>1.8954098903673083E-3</v>
      </c>
      <c r="J43" s="2">
        <v>5.3094298534365952E-2</v>
      </c>
      <c r="K43" s="2">
        <v>0.98636363636363455</v>
      </c>
      <c r="L43" s="2">
        <v>79.064516129032398</v>
      </c>
      <c r="M43" s="2">
        <v>9.5315499836480522E-4</v>
      </c>
      <c r="N43" s="2">
        <v>1.2647898816809442E-2</v>
      </c>
      <c r="O43" s="2">
        <v>1.3291666666666657</v>
      </c>
      <c r="P43" s="2">
        <v>5.0062695924764924</v>
      </c>
      <c r="Q43" s="2">
        <v>1.3000987316686419E-3</v>
      </c>
      <c r="R43" s="2">
        <v>0.1997495303694426</v>
      </c>
      <c r="S43" s="2">
        <v>16901.98750209092</v>
      </c>
      <c r="T43" s="2">
        <v>1.988078232393321</v>
      </c>
      <c r="U43" s="2">
        <v>8.8421562318340419E-3</v>
      </c>
      <c r="V43" s="2">
        <v>0.50299831450604615</v>
      </c>
    </row>
    <row r="44" spans="1:22" x14ac:dyDescent="0.3">
      <c r="A44" t="s">
        <v>24</v>
      </c>
      <c r="B44">
        <f t="shared" si="0"/>
        <v>2008</v>
      </c>
      <c r="C44" s="2">
        <v>15066.38304700657</v>
      </c>
      <c r="D44" s="2">
        <v>2.6039248681545262</v>
      </c>
      <c r="E44" s="2">
        <v>8.434810842866014E-3</v>
      </c>
      <c r="F44" s="2">
        <v>0.38403565795226946</v>
      </c>
      <c r="G44" s="2">
        <v>107.32926386447275</v>
      </c>
      <c r="H44" s="2">
        <v>15.674058778729437</v>
      </c>
      <c r="I44" s="2">
        <v>1.5187918198779488E-3</v>
      </c>
      <c r="J44" s="2">
        <v>6.3799684186271854E-2</v>
      </c>
      <c r="K44" s="2">
        <v>1.1363636363636402</v>
      </c>
      <c r="L44" s="2">
        <v>69.023999999999759</v>
      </c>
      <c r="M44" s="2">
        <v>8.2798141214191628E-4</v>
      </c>
      <c r="N44" s="2">
        <v>1.4487714418173437E-2</v>
      </c>
      <c r="O44" s="2">
        <v>2.2507575757575822</v>
      </c>
      <c r="P44" s="2">
        <v>2.9585997980477883</v>
      </c>
      <c r="Q44" s="2">
        <v>7.9629861206170771E-3</v>
      </c>
      <c r="R44" s="2">
        <v>0.33799772468714528</v>
      </c>
      <c r="S44" s="2">
        <v>16423.762702136359</v>
      </c>
      <c r="T44" s="2">
        <v>2.0334531309802824</v>
      </c>
      <c r="U44" s="2">
        <v>8.26211239365926E-3</v>
      </c>
      <c r="V44" s="2">
        <v>0.49177430488300578</v>
      </c>
    </row>
    <row r="45" spans="1:22" x14ac:dyDescent="0.3">
      <c r="A45" t="s">
        <v>24</v>
      </c>
      <c r="B45">
        <f t="shared" si="0"/>
        <v>2009</v>
      </c>
      <c r="C45" s="2">
        <v>15699.664850559628</v>
      </c>
      <c r="D45" s="2">
        <v>2.5330632292268747</v>
      </c>
      <c r="E45" s="2">
        <v>8.4970692226159494E-3</v>
      </c>
      <c r="F45" s="2">
        <v>0.39477893345173765</v>
      </c>
      <c r="G45" s="2">
        <v>124.44722223256372</v>
      </c>
      <c r="H45" s="2">
        <v>13.293617567559389</v>
      </c>
      <c r="I45" s="2">
        <v>1.1090085697025437E-3</v>
      </c>
      <c r="J45" s="2">
        <v>7.5224068611715961E-2</v>
      </c>
      <c r="K45" s="2">
        <v>1.3409090909090935</v>
      </c>
      <c r="L45" s="2">
        <v>58.722033898304979</v>
      </c>
      <c r="M45" s="2">
        <v>6.925343752370583E-4</v>
      </c>
      <c r="N45" s="2">
        <v>1.7029382901345064E-2</v>
      </c>
      <c r="O45" s="2">
        <v>2.8810606060606094</v>
      </c>
      <c r="P45" s="2">
        <v>3.3197475677096988</v>
      </c>
      <c r="Q45" s="2">
        <v>2.0604002994814574E-3</v>
      </c>
      <c r="R45" s="2">
        <v>0.30122772277227755</v>
      </c>
      <c r="S45" s="2">
        <v>15458.623825681809</v>
      </c>
      <c r="T45" s="2">
        <v>2.0406726771029673</v>
      </c>
      <c r="U45" s="2">
        <v>8.0356626381330454E-3</v>
      </c>
      <c r="V45" s="2">
        <v>0.49003449265545418</v>
      </c>
    </row>
    <row r="46" spans="1:22" x14ac:dyDescent="0.3">
      <c r="A46" t="s">
        <v>24</v>
      </c>
      <c r="B46">
        <f t="shared" si="0"/>
        <v>2010</v>
      </c>
      <c r="C46" s="2">
        <v>15135.106216488421</v>
      </c>
      <c r="D46" s="2">
        <v>2.6391239096639598</v>
      </c>
      <c r="E46" s="2">
        <v>7.4306917707909204E-3</v>
      </c>
      <c r="F46" s="2">
        <v>0.37891362218279862</v>
      </c>
      <c r="G46" s="2">
        <v>141.97314387585652</v>
      </c>
      <c r="H46" s="2">
        <v>11.672113169922758</v>
      </c>
      <c r="I46" s="2">
        <v>4.344247599042117E-4</v>
      </c>
      <c r="J46" s="2">
        <v>8.5674289260392569E-2</v>
      </c>
      <c r="K46" s="2">
        <v>1.3454545454545297</v>
      </c>
      <c r="L46" s="2">
        <v>58.750000000000682</v>
      </c>
      <c r="M46" s="2">
        <v>6.6832594431516512E-4</v>
      </c>
      <c r="N46" s="2">
        <v>1.7021276595744483E-2</v>
      </c>
      <c r="O46" s="2">
        <v>3.4958333333333282</v>
      </c>
      <c r="P46" s="2">
        <v>3.0858164481525665</v>
      </c>
      <c r="Q46" s="2">
        <v>2.3634841707346754E-3</v>
      </c>
      <c r="R46" s="2">
        <v>0.32406334492081845</v>
      </c>
      <c r="S46" s="2">
        <v>15670.77814345455</v>
      </c>
      <c r="T46" s="2">
        <v>2.0490049955729996</v>
      </c>
      <c r="U46" s="2">
        <v>7.8640619693330915E-3</v>
      </c>
      <c r="V46" s="2">
        <v>0.48804175790716031</v>
      </c>
    </row>
    <row r="47" spans="1:22" x14ac:dyDescent="0.3">
      <c r="A47" t="s">
        <v>24</v>
      </c>
      <c r="B47">
        <f t="shared" si="0"/>
        <v>2011</v>
      </c>
      <c r="C47" s="2">
        <v>14753.149113225863</v>
      </c>
      <c r="D47" s="2">
        <v>2.6952627555017989</v>
      </c>
      <c r="E47" s="2">
        <v>6.7275257018974965E-3</v>
      </c>
      <c r="F47" s="2">
        <v>0.3710213402974219</v>
      </c>
      <c r="G47" s="2">
        <v>146.29300015091349</v>
      </c>
      <c r="H47" s="2">
        <v>11.341488435483331</v>
      </c>
      <c r="I47" s="2">
        <v>3.3359169413856027E-4</v>
      </c>
      <c r="J47" s="2">
        <v>8.8171848491364599E-2</v>
      </c>
      <c r="K47" s="2">
        <v>1.4181818181818073</v>
      </c>
      <c r="L47" s="2">
        <v>56.000000000000419</v>
      </c>
      <c r="M47" s="2">
        <v>6.0344902167334263E-4</v>
      </c>
      <c r="N47" s="2">
        <v>1.7857142857142724E-2</v>
      </c>
      <c r="O47" s="2">
        <v>3.8018939393939331</v>
      </c>
      <c r="P47" s="2">
        <v>2.7666633456212053</v>
      </c>
      <c r="Q47" s="2">
        <v>4.3541330848200221E-3</v>
      </c>
      <c r="R47" s="2">
        <v>0.36144621700457291</v>
      </c>
      <c r="S47" s="2">
        <v>15659.855105727267</v>
      </c>
      <c r="T47" s="2">
        <v>2.0703096948751494</v>
      </c>
      <c r="U47" s="2">
        <v>7.6949548179880978E-3</v>
      </c>
      <c r="V47" s="2">
        <v>0.48301952238131474</v>
      </c>
    </row>
    <row r="48" spans="1:22" x14ac:dyDescent="0.3">
      <c r="A48" t="s">
        <v>24</v>
      </c>
      <c r="B48">
        <f t="shared" si="0"/>
        <v>2012</v>
      </c>
      <c r="C48" s="2">
        <v>14497.938263926932</v>
      </c>
      <c r="D48" s="2">
        <v>2.7282638079402353</v>
      </c>
      <c r="E48" s="2">
        <v>6.2804004615183429E-3</v>
      </c>
      <c r="F48" s="2">
        <v>0.36653346978017232</v>
      </c>
      <c r="G48" s="2">
        <v>128.61635710142946</v>
      </c>
      <c r="H48" s="2">
        <v>12.811993716264775</v>
      </c>
      <c r="I48" s="2">
        <v>9.1873708487036354E-4</v>
      </c>
      <c r="J48" s="2">
        <v>7.8051864693822318E-2</v>
      </c>
      <c r="K48" s="2">
        <v>1.3863636363636402</v>
      </c>
      <c r="L48" s="2">
        <v>57.334426229508033</v>
      </c>
      <c r="M48" s="2">
        <v>5.7433227296464079E-4</v>
      </c>
      <c r="N48" s="2">
        <v>1.7441527992222844E-2</v>
      </c>
      <c r="O48" s="2">
        <v>4.1568181818181777</v>
      </c>
      <c r="P48" s="2">
        <v>2.677966101694917</v>
      </c>
      <c r="Q48" s="2">
        <v>3.6789187115004451E-3</v>
      </c>
      <c r="R48" s="2">
        <v>0.37341772151898711</v>
      </c>
      <c r="S48" s="2">
        <v>15583.320806545456</v>
      </c>
      <c r="T48" s="2">
        <v>2.0658422229890547</v>
      </c>
      <c r="U48" s="2">
        <v>7.7815238399170372E-3</v>
      </c>
      <c r="V48" s="2">
        <v>0.48406407269239854</v>
      </c>
    </row>
    <row r="49" spans="1:22" x14ac:dyDescent="0.3">
      <c r="A49" t="s">
        <v>24</v>
      </c>
      <c r="B49">
        <f t="shared" si="0"/>
        <v>2013</v>
      </c>
      <c r="C49" s="2">
        <v>14764.441483027174</v>
      </c>
      <c r="D49" s="2">
        <v>2.6864876457642208</v>
      </c>
      <c r="E49" s="2">
        <v>6.6508036001051707E-3</v>
      </c>
      <c r="F49" s="2">
        <v>0.37223323977562217</v>
      </c>
      <c r="G49" s="2">
        <v>121.90509448788634</v>
      </c>
      <c r="H49" s="2">
        <v>13.472750422080415</v>
      </c>
      <c r="I49" s="2">
        <v>1.0984158532776345E-3</v>
      </c>
      <c r="J49" s="2">
        <v>7.4223894058120868E-2</v>
      </c>
      <c r="K49" s="2">
        <v>1.4909090909090992</v>
      </c>
      <c r="L49" s="2">
        <v>53.518292682926536</v>
      </c>
      <c r="M49" s="2">
        <v>5.4697450931857905E-4</v>
      </c>
      <c r="N49" s="2">
        <v>1.8685199954426444E-2</v>
      </c>
      <c r="O49" s="2">
        <v>4.3215909090909062</v>
      </c>
      <c r="P49" s="2">
        <v>2.6120606538697539</v>
      </c>
      <c r="Q49" s="2">
        <v>3.7947831614266736E-3</v>
      </c>
      <c r="R49" s="2">
        <v>0.38283950203013295</v>
      </c>
      <c r="S49" s="2">
        <v>15616.898992909093</v>
      </c>
      <c r="T49" s="2">
        <v>2.0629173922132074</v>
      </c>
      <c r="U49" s="2">
        <v>7.8115191283725238E-3</v>
      </c>
      <c r="V49" s="2">
        <v>0.48475038495222866</v>
      </c>
    </row>
    <row r="50" spans="1:22" x14ac:dyDescent="0.3">
      <c r="A50" t="s">
        <v>24</v>
      </c>
      <c r="B50">
        <f t="shared" si="0"/>
        <v>2014</v>
      </c>
      <c r="C50" s="2">
        <v>14649.243034802963</v>
      </c>
      <c r="D50" s="2">
        <v>2.7355964716527335</v>
      </c>
      <c r="E50" s="2">
        <v>6.3342157369023488E-3</v>
      </c>
      <c r="F50" s="2">
        <v>0.3655509905654476</v>
      </c>
      <c r="G50" s="2">
        <v>131.78113486490247</v>
      </c>
      <c r="H50" s="2">
        <v>12.4602863416285</v>
      </c>
      <c r="I50" s="2">
        <v>7.6614659941626195E-4</v>
      </c>
      <c r="J50" s="2">
        <v>8.0254977500726105E-2</v>
      </c>
      <c r="K50" s="2">
        <v>1.2681818181818016</v>
      </c>
      <c r="L50" s="2">
        <v>63.215053763441674</v>
      </c>
      <c r="M50" s="2">
        <v>6.1959101353711854E-4</v>
      </c>
      <c r="N50" s="2">
        <v>1.5819016839598368E-2</v>
      </c>
      <c r="O50" s="2">
        <v>4.4640151515151478</v>
      </c>
      <c r="P50" s="2">
        <v>2.3702163767501081</v>
      </c>
      <c r="Q50" s="2">
        <v>6.3460622634999853E-3</v>
      </c>
      <c r="R50" s="2">
        <v>0.42190240933662659</v>
      </c>
      <c r="S50" s="2">
        <v>15778.631123454539</v>
      </c>
      <c r="T50" s="2">
        <v>2.0743826488725534</v>
      </c>
      <c r="U50" s="2">
        <v>7.7514903145928793E-3</v>
      </c>
      <c r="V50" s="2">
        <v>0.48207113598038892</v>
      </c>
    </row>
    <row r="51" spans="1:22" x14ac:dyDescent="0.3">
      <c r="A51" t="s">
        <v>24</v>
      </c>
      <c r="B51">
        <f t="shared" si="0"/>
        <v>2015</v>
      </c>
      <c r="C51" s="2">
        <v>14534.56903808565</v>
      </c>
      <c r="D51" s="2">
        <v>2.8007316277884375</v>
      </c>
      <c r="E51" s="2">
        <v>6.0694438488089197E-3</v>
      </c>
      <c r="F51" s="2">
        <v>0.35704956164958845</v>
      </c>
      <c r="G51" s="2">
        <v>111.47630800560569</v>
      </c>
      <c r="H51" s="2">
        <v>14.711627390498665</v>
      </c>
      <c r="I51" s="2">
        <v>1.215641054154018E-3</v>
      </c>
      <c r="J51" s="2">
        <v>6.7973445320253179E-2</v>
      </c>
      <c r="K51" s="2">
        <v>1.327272727272728</v>
      </c>
      <c r="L51" s="2">
        <v>60.294520547945176</v>
      </c>
      <c r="M51" s="2">
        <v>5.7058281632561825E-4</v>
      </c>
      <c r="N51" s="2">
        <v>1.6585255026695455E-2</v>
      </c>
      <c r="O51" s="2">
        <v>4.6825757575757621</v>
      </c>
      <c r="P51" s="2">
        <v>2.0802459149004999</v>
      </c>
      <c r="Q51" s="2">
        <v>1.0453011493317232E-2</v>
      </c>
      <c r="R51" s="2">
        <v>0.48071239695131474</v>
      </c>
      <c r="S51" s="2">
        <v>15927.649515909095</v>
      </c>
      <c r="T51" s="2">
        <v>2.119749001206098</v>
      </c>
      <c r="U51" s="2">
        <v>7.1144841360537558E-3</v>
      </c>
      <c r="V51" s="2">
        <v>0.47175396682862852</v>
      </c>
    </row>
    <row r="52" spans="1:22" x14ac:dyDescent="0.3">
      <c r="A52" t="s">
        <v>24</v>
      </c>
      <c r="B52">
        <f t="shared" si="0"/>
        <v>2016</v>
      </c>
      <c r="C52" s="2">
        <v>14159.521383044917</v>
      </c>
      <c r="D52" s="2">
        <v>2.9137064785241154</v>
      </c>
      <c r="E52" s="2">
        <v>5.4724116117103594E-3</v>
      </c>
      <c r="F52" s="2">
        <v>0.34320546951816905</v>
      </c>
      <c r="G52" s="2">
        <v>130.92299088897676</v>
      </c>
      <c r="H52" s="2">
        <v>12.550304211859846</v>
      </c>
      <c r="I52" s="2">
        <v>7.6109853390786408E-4</v>
      </c>
      <c r="J52" s="2">
        <v>7.967934347400242E-2</v>
      </c>
      <c r="K52" s="2">
        <v>1.2272727272727479</v>
      </c>
      <c r="L52" s="2">
        <v>65.451851851850762</v>
      </c>
      <c r="M52" s="2">
        <v>6.0092299710102354E-4</v>
      </c>
      <c r="N52" s="2">
        <v>1.5278406518787035E-2</v>
      </c>
      <c r="O52" s="2">
        <v>4.9412878787878753</v>
      </c>
      <c r="P52" s="2">
        <v>1.8027596780375637</v>
      </c>
      <c r="Q52" s="2">
        <v>1.5603894481282299E-2</v>
      </c>
      <c r="R52" s="2">
        <v>0.55470510694391251</v>
      </c>
      <c r="S52" s="2">
        <v>16113.8235209091</v>
      </c>
      <c r="T52" s="2">
        <v>2.1324948221209294</v>
      </c>
      <c r="U52" s="2">
        <v>6.9323423183871302E-3</v>
      </c>
      <c r="V52" s="2">
        <v>0.46893431563197108</v>
      </c>
    </row>
    <row r="53" spans="1:22" x14ac:dyDescent="0.3">
      <c r="A53" t="s">
        <v>24</v>
      </c>
      <c r="B53">
        <f t="shared" si="0"/>
        <v>2017</v>
      </c>
      <c r="C53" s="2">
        <v>13252.931414412869</v>
      </c>
      <c r="D53" s="2">
        <v>3.1491188787806546</v>
      </c>
      <c r="E53" s="2">
        <v>4.1634505057689397E-3</v>
      </c>
      <c r="F53" s="2">
        <v>0.31754914263103401</v>
      </c>
      <c r="G53" s="2">
        <v>142.63518898483608</v>
      </c>
      <c r="H53" s="2">
        <v>11.454484166654689</v>
      </c>
      <c r="I53" s="2">
        <v>4.788305973557061E-4</v>
      </c>
      <c r="J53" s="2">
        <v>8.7302054413861269E-2</v>
      </c>
      <c r="K53" s="2">
        <v>1.2863636363636317</v>
      </c>
      <c r="L53" s="2">
        <v>62.491166077738733</v>
      </c>
      <c r="M53" s="2">
        <v>5.4907529964564467E-4</v>
      </c>
      <c r="N53" s="2">
        <v>1.6002261803788467E-2</v>
      </c>
      <c r="O53" s="2">
        <v>4.9757575757575765</v>
      </c>
      <c r="P53" s="2">
        <v>1.5845006090133977</v>
      </c>
      <c r="Q53" s="2">
        <v>2.1177361617075841E-2</v>
      </c>
      <c r="R53" s="2">
        <v>0.63111367348899805</v>
      </c>
      <c r="S53" s="2">
        <v>16097.430908772727</v>
      </c>
      <c r="T53" s="2">
        <v>2.1895138930252975</v>
      </c>
      <c r="U53" s="2">
        <v>6.3554957480800311E-3</v>
      </c>
      <c r="V53" s="2">
        <v>0.45672238170559348</v>
      </c>
    </row>
    <row r="54" spans="1:22" x14ac:dyDescent="0.3">
      <c r="A54" t="s">
        <v>24</v>
      </c>
      <c r="B54">
        <f t="shared" si="0"/>
        <v>2018</v>
      </c>
      <c r="C54" s="2">
        <v>12250.304798060843</v>
      </c>
      <c r="D54" s="2">
        <v>3.4481595509231791</v>
      </c>
      <c r="E54" s="2">
        <v>2.8089484992532276E-3</v>
      </c>
      <c r="F54" s="2">
        <v>0.29000978209731304</v>
      </c>
      <c r="G54" s="2">
        <v>154.88125950899394</v>
      </c>
      <c r="H54" s="2">
        <v>10.522803781098608</v>
      </c>
      <c r="I54" s="2">
        <v>1.3596446251210037E-4</v>
      </c>
      <c r="J54" s="2">
        <v>9.5031706454151654E-2</v>
      </c>
      <c r="K54" s="2">
        <v>1.3954545454545553</v>
      </c>
      <c r="L54" s="2">
        <v>57.684039087947482</v>
      </c>
      <c r="M54" s="2">
        <v>5.0954687917780656E-4</v>
      </c>
      <c r="N54" s="2">
        <v>1.733581794567746E-2</v>
      </c>
      <c r="O54" s="2">
        <v>4.6287878787878789</v>
      </c>
      <c r="P54" s="2">
        <v>1.4896890343698861</v>
      </c>
      <c r="Q54" s="2">
        <v>2.3812911829171668E-2</v>
      </c>
      <c r="R54" s="2">
        <v>0.67128103713469534</v>
      </c>
      <c r="S54" s="2">
        <v>16299.674709500006</v>
      </c>
      <c r="T54" s="2">
        <v>2.208371605938888</v>
      </c>
      <c r="U54" s="2">
        <v>6.2792550858130625E-3</v>
      </c>
      <c r="V54" s="2">
        <v>0.45282234081924383</v>
      </c>
    </row>
    <row r="55" spans="1:22" x14ac:dyDescent="0.3">
      <c r="A55" t="s">
        <v>24</v>
      </c>
      <c r="B55">
        <f t="shared" si="0"/>
        <v>2019</v>
      </c>
      <c r="C55" s="2">
        <v>11770.669956799335</v>
      </c>
      <c r="D55" s="2">
        <v>3.6537531953113209</v>
      </c>
      <c r="E55" s="2">
        <v>2.2315444537601148E-3</v>
      </c>
      <c r="F55" s="2">
        <v>0.273691173580977</v>
      </c>
      <c r="G55" s="2">
        <v>163.56363984451127</v>
      </c>
      <c r="H55" s="2">
        <v>9.9195017080584016</v>
      </c>
      <c r="I55" s="2">
        <v>3.3488304744726249E-4</v>
      </c>
      <c r="J55" s="2">
        <v>0.1008115154804218</v>
      </c>
      <c r="K55" s="2">
        <v>1.5409090909090963</v>
      </c>
      <c r="L55" s="2">
        <v>52.463126843657633</v>
      </c>
      <c r="M55" s="2">
        <v>4.3549986156651149E-4</v>
      </c>
      <c r="N55" s="2">
        <v>1.9061006466123204E-2</v>
      </c>
      <c r="O55" s="2">
        <v>4.3367424242424173</v>
      </c>
      <c r="P55" s="2">
        <v>1.4650187789326594</v>
      </c>
      <c r="Q55" s="2">
        <v>2.4819048272780031E-2</v>
      </c>
      <c r="R55" s="2">
        <v>0.6825851070172293</v>
      </c>
      <c r="S55" s="2">
        <v>16414.009531863641</v>
      </c>
      <c r="T55" s="2">
        <v>2.2313412770210097</v>
      </c>
      <c r="U55" s="2">
        <v>6.0911457168408845E-3</v>
      </c>
      <c r="V55" s="2">
        <v>0.44816093813092861</v>
      </c>
    </row>
    <row r="56" spans="1:22" x14ac:dyDescent="0.3">
      <c r="A56" t="s">
        <v>24</v>
      </c>
      <c r="B56">
        <f t="shared" si="0"/>
        <v>2020</v>
      </c>
      <c r="C56" s="2">
        <v>12259.836089216209</v>
      </c>
      <c r="D56" s="2">
        <v>3.5214172759776239</v>
      </c>
      <c r="E56" s="2">
        <v>3.02474688763954E-3</v>
      </c>
      <c r="F56" s="2">
        <v>0.28397657012186311</v>
      </c>
      <c r="G56" s="2">
        <v>160.1982647872519</v>
      </c>
      <c r="H56" s="2">
        <v>9.6343008004898021</v>
      </c>
      <c r="I56" s="2">
        <v>7.1942576280786819E-4</v>
      </c>
      <c r="J56" s="2">
        <v>0.10379580425277574</v>
      </c>
      <c r="K56" s="2">
        <v>1.8136363636363626</v>
      </c>
      <c r="L56" s="2">
        <v>44.172932330827088</v>
      </c>
      <c r="M56" s="2">
        <v>3.3956863351389255E-4</v>
      </c>
      <c r="N56" s="2">
        <v>2.2638297872340413E-2</v>
      </c>
      <c r="O56" s="2">
        <v>4.5916666666666659</v>
      </c>
      <c r="P56" s="2">
        <v>1.5553539019963702</v>
      </c>
      <c r="Q56" s="2">
        <v>2.3853759800028795E-2</v>
      </c>
      <c r="R56" s="2">
        <v>0.6429404900816803</v>
      </c>
      <c r="S56" s="2">
        <v>16255.269555045459</v>
      </c>
      <c r="T56" s="2">
        <v>2.1715584131970882</v>
      </c>
      <c r="U56" s="2">
        <v>6.5066262299479094E-3</v>
      </c>
      <c r="V56" s="2">
        <v>0.46049878001105421</v>
      </c>
    </row>
    <row r="57" spans="1:22" x14ac:dyDescent="0.3">
      <c r="A57" t="s">
        <v>24</v>
      </c>
      <c r="B57">
        <f t="shared" si="0"/>
        <v>2021</v>
      </c>
      <c r="C57" s="2">
        <v>12443.764621378945</v>
      </c>
      <c r="D57" s="2">
        <v>3.5483362816044801</v>
      </c>
      <c r="E57" s="2">
        <v>3.0647152759385454E-3</v>
      </c>
      <c r="F57" s="2">
        <v>0.28182221769234955</v>
      </c>
      <c r="G57" s="2">
        <v>164.03395334453512</v>
      </c>
      <c r="H57" s="2">
        <v>9.6857183953091379</v>
      </c>
      <c r="I57" s="2">
        <v>5.5179141174616086E-5</v>
      </c>
      <c r="J57" s="2">
        <v>0.10324479395191863</v>
      </c>
      <c r="K57" s="2">
        <v>2.2761904761904646</v>
      </c>
      <c r="L57" s="2">
        <v>35.004184100418584</v>
      </c>
      <c r="M57" s="2">
        <v>5.0713548951474008E-4</v>
      </c>
      <c r="N57" s="2">
        <v>2.8568013387520776E-2</v>
      </c>
      <c r="O57" s="2">
        <v>4.0045454545454611</v>
      </c>
      <c r="P57" s="2">
        <v>1.7012864169504331</v>
      </c>
      <c r="Q57" s="2">
        <v>2.0625787995183942E-2</v>
      </c>
      <c r="R57" s="2">
        <v>0.58779050372512021</v>
      </c>
      <c r="S57" s="2">
        <v>17571.632876818181</v>
      </c>
      <c r="T57" s="2">
        <v>2.1225943348738965</v>
      </c>
      <c r="U57" s="2">
        <v>7.18323874753235E-3</v>
      </c>
      <c r="V57" s="2">
        <v>0.47112158153357647</v>
      </c>
    </row>
    <row r="58" spans="1:22" x14ac:dyDescent="0.3">
      <c r="A58" t="s">
        <v>25</v>
      </c>
      <c r="B58">
        <f t="shared" si="0"/>
        <v>1995</v>
      </c>
      <c r="C58" s="2">
        <v>14557.220630720003</v>
      </c>
      <c r="D58" s="2">
        <v>2.1765127671386888</v>
      </c>
      <c r="E58" s="2">
        <v>1.0203233893179176E-2</v>
      </c>
      <c r="F58" s="2">
        <v>0.45945055553918529</v>
      </c>
      <c r="G58" s="2">
        <v>186.76196131781012</v>
      </c>
      <c r="H58" s="2">
        <v>9.1907524143978421</v>
      </c>
      <c r="I58" s="2">
        <v>9.8291268703060153E-5</v>
      </c>
      <c r="J58" s="2">
        <v>0.10880501997131839</v>
      </c>
      <c r="K58" s="2">
        <v>3.1619047619047649</v>
      </c>
      <c r="L58" s="2">
        <v>23.771084337349375</v>
      </c>
      <c r="M58" s="2">
        <v>9.4738557498898202E-5</v>
      </c>
      <c r="N58" s="2">
        <v>4.2067916877851025E-2</v>
      </c>
      <c r="O58" s="3"/>
      <c r="P58" s="3"/>
      <c r="Q58" s="3"/>
      <c r="R58" s="3"/>
      <c r="S58" s="2">
        <v>17721.110240909096</v>
      </c>
      <c r="T58" s="2">
        <v>1.3202679045976549</v>
      </c>
      <c r="U58" s="2">
        <v>2.8030557667766187E-2</v>
      </c>
      <c r="V58" s="2">
        <v>0.75742203269323971</v>
      </c>
    </row>
    <row r="59" spans="1:22" x14ac:dyDescent="0.3">
      <c r="A59" t="s">
        <v>25</v>
      </c>
      <c r="B59">
        <f t="shared" si="0"/>
        <v>1996</v>
      </c>
      <c r="C59" s="2">
        <v>12872.227459963524</v>
      </c>
      <c r="D59" s="2">
        <v>2.4357427004122849</v>
      </c>
      <c r="E59" s="2">
        <v>6.1430312082458305E-3</v>
      </c>
      <c r="F59" s="2">
        <v>0.41055239530461712</v>
      </c>
      <c r="G59" s="2">
        <v>203.64318118128631</v>
      </c>
      <c r="H59" s="2">
        <v>8.4161177454877159</v>
      </c>
      <c r="I59" s="2">
        <v>4.9330148875574575E-4</v>
      </c>
      <c r="J59" s="2">
        <v>0.11881963040929981</v>
      </c>
      <c r="K59" s="2">
        <v>3.2761904761904788</v>
      </c>
      <c r="L59" s="2">
        <v>23.068313953488353</v>
      </c>
      <c r="M59" s="2">
        <v>4.6323612066383885E-4</v>
      </c>
      <c r="N59" s="2">
        <v>4.3349505387184205E-2</v>
      </c>
      <c r="O59" s="3"/>
      <c r="P59" s="3"/>
      <c r="Q59" s="3"/>
      <c r="R59" s="3"/>
      <c r="S59" s="2">
        <v>17899.855781636368</v>
      </c>
      <c r="T59" s="2">
        <v>1.3363372655871548</v>
      </c>
      <c r="U59" s="2">
        <v>2.7481510071323156E-2</v>
      </c>
      <c r="V59" s="2">
        <v>0.74831408638493957</v>
      </c>
    </row>
    <row r="60" spans="1:22" x14ac:dyDescent="0.3">
      <c r="A60" t="s">
        <v>25</v>
      </c>
      <c r="B60">
        <f t="shared" si="0"/>
        <v>1997</v>
      </c>
      <c r="C60" s="2">
        <v>12685.754125322739</v>
      </c>
      <c r="D60" s="2">
        <v>2.5325120855990262</v>
      </c>
      <c r="E60" s="2">
        <v>5.5782065597657082E-3</v>
      </c>
      <c r="F60" s="2">
        <v>0.39486484810336675</v>
      </c>
      <c r="G60" s="2">
        <v>197.73876022775403</v>
      </c>
      <c r="H60" s="2">
        <v>8.6701928641705575</v>
      </c>
      <c r="I60" s="2">
        <v>3.1738111010667924E-4</v>
      </c>
      <c r="J60" s="2">
        <v>0.11533768806141384</v>
      </c>
      <c r="K60" s="2">
        <v>3.2047619047618952</v>
      </c>
      <c r="L60" s="2">
        <v>23.684992570579563</v>
      </c>
      <c r="M60" s="2">
        <v>4.1036201992990934E-4</v>
      </c>
      <c r="N60" s="2">
        <v>4.2220828105395111E-2</v>
      </c>
      <c r="O60" s="2">
        <v>1.9560185185185439</v>
      </c>
      <c r="P60" s="2">
        <v>4.5555029585798259</v>
      </c>
      <c r="Q60" s="2">
        <v>1.4401769038033252E-2</v>
      </c>
      <c r="R60" s="2">
        <v>0.21951472956824708</v>
      </c>
      <c r="S60" s="2">
        <v>18458.268894272729</v>
      </c>
      <c r="T60" s="2">
        <v>1.347169148943774</v>
      </c>
      <c r="U60" s="2">
        <v>2.7048173305105228E-2</v>
      </c>
      <c r="V60" s="2">
        <v>0.74229728374052639</v>
      </c>
    </row>
    <row r="61" spans="1:22" x14ac:dyDescent="0.3">
      <c r="A61" t="s">
        <v>25</v>
      </c>
      <c r="B61">
        <f t="shared" si="0"/>
        <v>1998</v>
      </c>
      <c r="C61" s="2">
        <v>12685.74916283488</v>
      </c>
      <c r="D61" s="2">
        <v>2.5781858142078802</v>
      </c>
      <c r="E61" s="2">
        <v>5.4605227605378226E-3</v>
      </c>
      <c r="F61" s="2">
        <v>0.38786963859982265</v>
      </c>
      <c r="G61" s="2">
        <v>173.45877943513074</v>
      </c>
      <c r="H61" s="2">
        <v>9.8899742666068668</v>
      </c>
      <c r="I61" s="2">
        <v>3.7836414536418506E-4</v>
      </c>
      <c r="J61" s="2">
        <v>0.10111249767114795</v>
      </c>
      <c r="K61" s="2">
        <v>2.9619047619047478</v>
      </c>
      <c r="L61" s="2">
        <v>25.680064308681786</v>
      </c>
      <c r="M61" s="2">
        <v>1.7576440580863856E-4</v>
      </c>
      <c r="N61" s="2">
        <v>3.8940712452263021E-2</v>
      </c>
      <c r="O61" s="2">
        <v>1.5486842105263534</v>
      </c>
      <c r="P61" s="2">
        <v>5.5647125460208189</v>
      </c>
      <c r="Q61" s="2">
        <v>1.2591974888734758E-2</v>
      </c>
      <c r="R61" s="2">
        <v>0.17970380172019379</v>
      </c>
      <c r="S61" s="2">
        <v>19115.09949531818</v>
      </c>
      <c r="T61" s="2">
        <v>1.3508699227353071</v>
      </c>
      <c r="U61" s="2">
        <v>2.6793622125367844E-2</v>
      </c>
      <c r="V61" s="2">
        <v>0.74026372426380715</v>
      </c>
    </row>
    <row r="62" spans="1:22" x14ac:dyDescent="0.3">
      <c r="A62" t="s">
        <v>25</v>
      </c>
      <c r="B62">
        <f t="shared" si="0"/>
        <v>1999</v>
      </c>
      <c r="C62" s="2">
        <v>11717.194659953573</v>
      </c>
      <c r="D62" s="2">
        <v>2.8567626938856456</v>
      </c>
      <c r="E62" s="2">
        <v>3.1381943482317043E-3</v>
      </c>
      <c r="F62" s="2">
        <v>0.35004657619630386</v>
      </c>
      <c r="G62" s="2">
        <v>161.21121427249727</v>
      </c>
      <c r="H62" s="2">
        <v>10.630579121704145</v>
      </c>
      <c r="I62" s="2">
        <v>7.7807334841205333E-4</v>
      </c>
      <c r="J62" s="2">
        <v>9.4068252402009694E-2</v>
      </c>
      <c r="K62" s="2">
        <v>3.1904761904761898</v>
      </c>
      <c r="L62" s="2">
        <v>23.911940298507467</v>
      </c>
      <c r="M62" s="2">
        <v>4.2502209911587929E-4</v>
      </c>
      <c r="N62" s="2">
        <v>4.1820111104175765E-2</v>
      </c>
      <c r="O62" s="2">
        <v>4.1973484848485096</v>
      </c>
      <c r="P62" s="2">
        <v>2.1905062719971014</v>
      </c>
      <c r="Q62" s="2">
        <v>6.8901152792537057E-3</v>
      </c>
      <c r="R62" s="2">
        <v>0.45651546986363678</v>
      </c>
      <c r="S62" s="2">
        <v>19832.659902818174</v>
      </c>
      <c r="T62" s="2">
        <v>1.3540463473586937</v>
      </c>
      <c r="U62" s="2">
        <v>2.639398463309206E-2</v>
      </c>
      <c r="V62" s="2">
        <v>0.73852715747188147</v>
      </c>
    </row>
    <row r="63" spans="1:22" x14ac:dyDescent="0.3">
      <c r="A63" t="s">
        <v>25</v>
      </c>
      <c r="B63">
        <f t="shared" si="0"/>
        <v>2000</v>
      </c>
      <c r="C63" s="2">
        <v>12128.571404316448</v>
      </c>
      <c r="D63" s="2">
        <v>2.8022508594743218</v>
      </c>
      <c r="E63" s="2">
        <v>3.7224582244514415E-3</v>
      </c>
      <c r="F63" s="2">
        <v>0.35685598832775145</v>
      </c>
      <c r="G63" s="2">
        <v>137.48518883342354</v>
      </c>
      <c r="H63" s="2">
        <v>12.516652687451273</v>
      </c>
      <c r="I63" s="2">
        <v>1.1965024721105055E-3</v>
      </c>
      <c r="J63" s="2">
        <v>7.9893564595154301E-2</v>
      </c>
      <c r="K63" s="2">
        <v>2.8238095238095156</v>
      </c>
      <c r="L63" s="2">
        <v>27.134907251264831</v>
      </c>
      <c r="M63" s="2">
        <v>1.9818371094630638E-4</v>
      </c>
      <c r="N63" s="2">
        <v>3.6852899136162971E-2</v>
      </c>
      <c r="O63" s="2">
        <v>7.0359848484848477</v>
      </c>
      <c r="P63" s="2">
        <v>1.2846837146702559</v>
      </c>
      <c r="Q63" s="2">
        <v>1.5088922513213365E-3</v>
      </c>
      <c r="R63" s="2">
        <v>0.77840170975987921</v>
      </c>
      <c r="S63" s="2">
        <v>20686.578701363636</v>
      </c>
      <c r="T63" s="2">
        <v>1.3550430239832676</v>
      </c>
      <c r="U63" s="2">
        <v>2.625771222858797E-2</v>
      </c>
      <c r="V63" s="2">
        <v>0.73798394759482433</v>
      </c>
    </row>
    <row r="64" spans="1:22" x14ac:dyDescent="0.3">
      <c r="A64" t="s">
        <v>25</v>
      </c>
      <c r="B64">
        <f t="shared" si="0"/>
        <v>2001</v>
      </c>
      <c r="C64" s="2">
        <v>11406.697353207208</v>
      </c>
      <c r="D64" s="2">
        <v>3.0257892880696247</v>
      </c>
      <c r="E64" s="2">
        <v>2.4047977959967826E-3</v>
      </c>
      <c r="F64" s="2">
        <v>0.33049227979717455</v>
      </c>
      <c r="G64" s="2">
        <v>152.31842956438823</v>
      </c>
      <c r="H64" s="2">
        <v>11.212042562692179</v>
      </c>
      <c r="I64" s="2">
        <v>8.0572906349800355E-4</v>
      </c>
      <c r="J64" s="2">
        <v>8.9189814827092928E-2</v>
      </c>
      <c r="K64" s="2">
        <v>2.6761904761904844</v>
      </c>
      <c r="L64" s="2">
        <v>28.725978647686748</v>
      </c>
      <c r="M64" s="2">
        <v>2.1510687105541493E-5</v>
      </c>
      <c r="N64" s="2">
        <v>3.4811694747274628E-2</v>
      </c>
      <c r="O64" s="2">
        <v>9.5352272727272425</v>
      </c>
      <c r="P64" s="2">
        <v>0.92007309418822025</v>
      </c>
      <c r="Q64" s="2">
        <v>1.4094022248837379E-2</v>
      </c>
      <c r="R64" s="2">
        <v>1.0868701696817895</v>
      </c>
      <c r="S64" s="2">
        <v>21178.837743681815</v>
      </c>
      <c r="T64" s="2">
        <v>1.3512012745939732</v>
      </c>
      <c r="U64" s="2">
        <v>2.6535558219590749E-2</v>
      </c>
      <c r="V64" s="2">
        <v>0.74008219116022755</v>
      </c>
    </row>
    <row r="65" spans="1:22" x14ac:dyDescent="0.3">
      <c r="A65" t="s">
        <v>25</v>
      </c>
      <c r="B65">
        <f t="shared" si="0"/>
        <v>2002</v>
      </c>
      <c r="C65" s="2">
        <v>12133.032086791296</v>
      </c>
      <c r="D65" s="2">
        <v>2.8966762133396924</v>
      </c>
      <c r="E65" s="2">
        <v>3.4262634035375217E-3</v>
      </c>
      <c r="F65" s="2">
        <v>0.34522325808967808</v>
      </c>
      <c r="G65" s="2">
        <v>158.59792636213638</v>
      </c>
      <c r="H65" s="2">
        <v>10.699163657195664</v>
      </c>
      <c r="I65" s="2">
        <v>6.6472489867196172E-4</v>
      </c>
      <c r="J65" s="2">
        <v>9.3465249438207762E-2</v>
      </c>
      <c r="K65" s="2">
        <v>2.2227272727272833</v>
      </c>
      <c r="L65" s="2">
        <v>34.517382413087773</v>
      </c>
      <c r="M65" s="2">
        <v>3.7773530947207007E-4</v>
      </c>
      <c r="N65" s="2">
        <v>2.8970910598969269E-2</v>
      </c>
      <c r="O65" s="2">
        <v>11.298863636363608</v>
      </c>
      <c r="P65" s="2">
        <v>0.77303965939186847</v>
      </c>
      <c r="Q65" s="2">
        <v>4.7812873045537607E-2</v>
      </c>
      <c r="R65" s="2">
        <v>1.2935946918773555</v>
      </c>
      <c r="S65" s="2">
        <v>21510.534878545466</v>
      </c>
      <c r="T65" s="2">
        <v>1.3530007393527654</v>
      </c>
      <c r="U65" s="2">
        <v>2.6512925867132053E-2</v>
      </c>
      <c r="V65" s="2">
        <v>0.73909789619063304</v>
      </c>
    </row>
    <row r="66" spans="1:22" x14ac:dyDescent="0.3">
      <c r="A66" t="s">
        <v>25</v>
      </c>
      <c r="B66">
        <f t="shared" si="0"/>
        <v>2003</v>
      </c>
      <c r="C66" s="2">
        <v>12472.702180787262</v>
      </c>
      <c r="D66" s="2">
        <v>2.8673339255591461</v>
      </c>
      <c r="E66" s="2">
        <v>4.0718227588341649E-3</v>
      </c>
      <c r="F66" s="2">
        <v>0.34875603119891047</v>
      </c>
      <c r="G66" s="2">
        <v>172.25382774013178</v>
      </c>
      <c r="H66" s="2">
        <v>9.8012040996998309</v>
      </c>
      <c r="I66" s="2">
        <v>2.5561011187021088E-4</v>
      </c>
      <c r="J66" s="2">
        <v>0.10202828038553199</v>
      </c>
      <c r="K66" s="2">
        <v>2.1181818181818244</v>
      </c>
      <c r="L66" s="2">
        <v>36.266094420600758</v>
      </c>
      <c r="M66" s="2">
        <v>3.9038995365672791E-4</v>
      </c>
      <c r="N66" s="2">
        <v>2.7573964497041498E-2</v>
      </c>
      <c r="O66" s="2">
        <v>10.824242424242426</v>
      </c>
      <c r="P66" s="2">
        <v>0.82460806270996612</v>
      </c>
      <c r="Q66" s="2">
        <v>6.1449748821467587E-2</v>
      </c>
      <c r="R66" s="2">
        <v>1.2126973349176715</v>
      </c>
      <c r="S66" s="2">
        <v>21660.203267136367</v>
      </c>
      <c r="T66" s="2">
        <v>1.3631770520332704</v>
      </c>
      <c r="U66" s="2">
        <v>2.6202546208809019E-2</v>
      </c>
      <c r="V66" s="2">
        <v>0.73358042413377822</v>
      </c>
    </row>
    <row r="67" spans="1:22" x14ac:dyDescent="0.3">
      <c r="A67" t="s">
        <v>25</v>
      </c>
      <c r="B67">
        <f t="shared" si="0"/>
        <v>2004</v>
      </c>
      <c r="C67" s="2">
        <v>13764.308578546417</v>
      </c>
      <c r="D67" s="2">
        <v>2.6545542776597957</v>
      </c>
      <c r="E67" s="2">
        <v>6.2038204319945223E-3</v>
      </c>
      <c r="F67" s="2">
        <v>0.37671107666390641</v>
      </c>
      <c r="G67" s="2">
        <v>165.36070488406062</v>
      </c>
      <c r="H67" s="2">
        <v>10.253403708607753</v>
      </c>
      <c r="I67" s="2">
        <v>2.1947309007958049E-4</v>
      </c>
      <c r="J67" s="2">
        <v>9.7528589375691699E-2</v>
      </c>
      <c r="K67" s="2">
        <v>2.4727272727272833</v>
      </c>
      <c r="L67" s="2">
        <v>31.290441176470459</v>
      </c>
      <c r="M67" s="2">
        <v>2.6986322824394671E-4</v>
      </c>
      <c r="N67" s="2">
        <v>3.1958641757725427E-2</v>
      </c>
      <c r="O67" s="2">
        <v>10.025757575757613</v>
      </c>
      <c r="P67" s="2">
        <v>0.90924890433730943</v>
      </c>
      <c r="Q67" s="2">
        <v>5.5051380226999902E-2</v>
      </c>
      <c r="R67" s="2">
        <v>1.099808858971167</v>
      </c>
      <c r="S67" s="2">
        <v>22190.180625045457</v>
      </c>
      <c r="T67" s="2">
        <v>1.3723136989103744</v>
      </c>
      <c r="U67" s="2">
        <v>2.5889374598171977E-2</v>
      </c>
      <c r="V67" s="2">
        <v>0.72869636205920418</v>
      </c>
    </row>
    <row r="68" spans="1:22" x14ac:dyDescent="0.3">
      <c r="A68" t="s">
        <v>25</v>
      </c>
      <c r="B68">
        <f t="shared" si="0"/>
        <v>2005</v>
      </c>
      <c r="C68" s="2">
        <v>14484.102968661722</v>
      </c>
      <c r="D68" s="2">
        <v>2.5693816186481011</v>
      </c>
      <c r="E68" s="2">
        <v>7.5697556184580739E-3</v>
      </c>
      <c r="F68" s="2">
        <v>0.38919870553372965</v>
      </c>
      <c r="G68" s="2">
        <v>162.50648518572234</v>
      </c>
      <c r="H68" s="2">
        <v>10.420927861315924</v>
      </c>
      <c r="I68" s="2">
        <v>6.1569821571814953E-4</v>
      </c>
      <c r="J68" s="2">
        <v>9.5960744888384908E-2</v>
      </c>
      <c r="K68" s="2">
        <v>2.4636363636363541</v>
      </c>
      <c r="L68" s="2">
        <v>31.442804428044397</v>
      </c>
      <c r="M68" s="2">
        <v>3.2616223048757831E-4</v>
      </c>
      <c r="N68" s="2">
        <v>3.1803778899190116E-2</v>
      </c>
      <c r="O68" s="2">
        <v>9.2712121212121268</v>
      </c>
      <c r="P68" s="2">
        <v>0.93340415100506513</v>
      </c>
      <c r="Q68" s="2">
        <v>6.2699989507491283E-2</v>
      </c>
      <c r="R68" s="2">
        <v>1.0713472817998786</v>
      </c>
      <c r="S68" s="2">
        <v>22596.359776863643</v>
      </c>
      <c r="T68" s="2">
        <v>1.3786313563107697</v>
      </c>
      <c r="U68" s="2">
        <v>2.5847950461998281E-2</v>
      </c>
      <c r="V68" s="2">
        <v>0.7253570691123763</v>
      </c>
    </row>
    <row r="69" spans="1:22" x14ac:dyDescent="0.3">
      <c r="A69" t="s">
        <v>25</v>
      </c>
      <c r="B69">
        <f t="shared" si="0"/>
        <v>2006</v>
      </c>
      <c r="C69" s="2">
        <v>15033.021130401517</v>
      </c>
      <c r="D69" s="2">
        <v>2.5219875506150302</v>
      </c>
      <c r="E69" s="2">
        <v>8.5360667833573323E-3</v>
      </c>
      <c r="F69" s="2">
        <v>0.39651266310023325</v>
      </c>
      <c r="G69" s="2">
        <v>169.23075691813824</v>
      </c>
      <c r="H69" s="2">
        <v>9.9752012924113984</v>
      </c>
      <c r="I69" s="2">
        <v>3.0745826066330695E-4</v>
      </c>
      <c r="J69" s="2">
        <v>0.10024860358063618</v>
      </c>
      <c r="K69" s="2">
        <v>2.5454545454545467</v>
      </c>
      <c r="L69" s="2">
        <v>30.582142857142841</v>
      </c>
      <c r="M69" s="2">
        <v>3.4243875838355087E-4</v>
      </c>
      <c r="N69" s="2">
        <v>3.2698820506831733E-2</v>
      </c>
      <c r="O69" s="2">
        <v>6.3405303030303326</v>
      </c>
      <c r="P69" s="2">
        <v>1.2027600215066561</v>
      </c>
      <c r="Q69" s="2">
        <v>3.7744251556538488E-2</v>
      </c>
      <c r="R69" s="2">
        <v>0.83142105001738775</v>
      </c>
      <c r="S69" s="2">
        <v>23270.531498954559</v>
      </c>
      <c r="T69" s="2">
        <v>1.3905006242512443</v>
      </c>
      <c r="U69" s="2">
        <v>2.5411404562599715E-2</v>
      </c>
      <c r="V69" s="2">
        <v>0.7191654448472321</v>
      </c>
    </row>
    <row r="70" spans="1:22" x14ac:dyDescent="0.3">
      <c r="A70" t="s">
        <v>25</v>
      </c>
      <c r="B70">
        <f t="shared" si="0"/>
        <v>2007</v>
      </c>
      <c r="C70" s="2">
        <v>15179.051052514234</v>
      </c>
      <c r="D70" s="2">
        <v>2.5558049804243819</v>
      </c>
      <c r="E70" s="2">
        <v>8.7987437284359205E-3</v>
      </c>
      <c r="F70" s="2">
        <v>0.39126615984368013</v>
      </c>
      <c r="G70" s="2">
        <v>169.16920247642111</v>
      </c>
      <c r="H70" s="2">
        <v>9.9635482866040483</v>
      </c>
      <c r="I70" s="2">
        <v>1.6169148331285355E-4</v>
      </c>
      <c r="J70" s="2">
        <v>0.10036585072252785</v>
      </c>
      <c r="K70" s="2">
        <v>2.5863636363636289</v>
      </c>
      <c r="L70" s="2">
        <v>30.152899824253161</v>
      </c>
      <c r="M70" s="2">
        <v>3.5366100543120921E-4</v>
      </c>
      <c r="N70" s="2">
        <v>3.3164306114122417E-2</v>
      </c>
      <c r="O70" s="2">
        <v>2.9541666666666648</v>
      </c>
      <c r="P70" s="2">
        <v>2.2524682651622014</v>
      </c>
      <c r="Q70" s="2">
        <v>2.8871501775259989E-3</v>
      </c>
      <c r="R70" s="2">
        <v>0.44395742016280504</v>
      </c>
      <c r="S70" s="2">
        <v>23869.539724090922</v>
      </c>
      <c r="T70" s="2">
        <v>1.4077553997900007</v>
      </c>
      <c r="U70" s="2">
        <v>2.4587285465019204E-2</v>
      </c>
      <c r="V70" s="2">
        <v>0.71035067608277203</v>
      </c>
    </row>
    <row r="71" spans="1:22" x14ac:dyDescent="0.3">
      <c r="A71" t="s">
        <v>25</v>
      </c>
      <c r="B71">
        <f t="shared" si="0"/>
        <v>2008</v>
      </c>
      <c r="C71" s="2">
        <v>14356.747612698371</v>
      </c>
      <c r="D71" s="2">
        <v>2.7326335008175651</v>
      </c>
      <c r="E71" s="2">
        <v>7.148724866166245E-3</v>
      </c>
      <c r="F71" s="2">
        <v>0.36594735433815556</v>
      </c>
      <c r="G71" s="2">
        <v>165.25497508789294</v>
      </c>
      <c r="H71" s="2">
        <v>10.179936728650757</v>
      </c>
      <c r="I71" s="2">
        <v>1.3121441758208452E-4</v>
      </c>
      <c r="J71" s="2">
        <v>9.8232437652148299E-2</v>
      </c>
      <c r="K71" s="2">
        <v>2.8363636363636431</v>
      </c>
      <c r="L71" s="2">
        <v>27.653846153846089</v>
      </c>
      <c r="M71" s="2">
        <v>7.8894606767195008E-5</v>
      </c>
      <c r="N71" s="2">
        <v>3.6161335187760865E-2</v>
      </c>
      <c r="O71" s="2">
        <v>0.38257575757575779</v>
      </c>
      <c r="P71" s="2">
        <v>17.405940594059402</v>
      </c>
      <c r="Q71" s="2">
        <v>7.4750587246361633E-3</v>
      </c>
      <c r="R71" s="2">
        <v>5.7451649601820261E-2</v>
      </c>
      <c r="S71" s="2">
        <v>23255.236584136361</v>
      </c>
      <c r="T71" s="2">
        <v>1.4361045766319231</v>
      </c>
      <c r="U71" s="2">
        <v>2.3668890984289703E-2</v>
      </c>
      <c r="V71" s="2">
        <v>0.6963281200212359</v>
      </c>
    </row>
    <row r="72" spans="1:22" x14ac:dyDescent="0.3">
      <c r="A72" t="s">
        <v>25</v>
      </c>
      <c r="B72">
        <f t="shared" si="0"/>
        <v>2009</v>
      </c>
      <c r="C72" s="2">
        <v>14957.302083825129</v>
      </c>
      <c r="D72" s="2">
        <v>2.658784553609018</v>
      </c>
      <c r="E72" s="2">
        <v>7.1818704147670331E-3</v>
      </c>
      <c r="F72" s="2">
        <v>0.37611170812716138</v>
      </c>
      <c r="G72" s="2">
        <v>179.26023985140364</v>
      </c>
      <c r="H72" s="2">
        <v>9.2287825848952334</v>
      </c>
      <c r="I72" s="2">
        <v>4.4594817488091687E-4</v>
      </c>
      <c r="J72" s="2">
        <v>0.1083566538490897</v>
      </c>
      <c r="K72" s="2">
        <v>2.8409090909090935</v>
      </c>
      <c r="L72" s="2">
        <v>27.716799999999978</v>
      </c>
      <c r="M72" s="2">
        <v>4.3144881906154176E-5</v>
      </c>
      <c r="N72" s="2">
        <v>3.607920106217171E-2</v>
      </c>
      <c r="O72" s="2">
        <v>1.4393939393939394</v>
      </c>
      <c r="P72" s="2">
        <v>6.6447368421052628</v>
      </c>
      <c r="Q72" s="2">
        <v>5.201163178028545E-3</v>
      </c>
      <c r="R72" s="2">
        <v>0.15049504950495049</v>
      </c>
      <c r="S72" s="2">
        <v>21216.50163968181</v>
      </c>
      <c r="T72" s="2">
        <v>1.486861114165988</v>
      </c>
      <c r="U72" s="2">
        <v>2.1587489193893306E-2</v>
      </c>
      <c r="V72" s="2">
        <v>0.67255777319922794</v>
      </c>
    </row>
    <row r="73" spans="1:22" x14ac:dyDescent="0.3">
      <c r="A73" t="s">
        <v>25</v>
      </c>
      <c r="B73">
        <f t="shared" si="0"/>
        <v>2010</v>
      </c>
      <c r="C73" s="2">
        <v>14431.859468356022</v>
      </c>
      <c r="D73" s="2">
        <v>2.7677251693601961</v>
      </c>
      <c r="E73" s="2">
        <v>6.225149602369251E-3</v>
      </c>
      <c r="F73" s="2">
        <v>0.36130754999462827</v>
      </c>
      <c r="G73" s="2">
        <v>171.84535468916647</v>
      </c>
      <c r="H73" s="2">
        <v>9.6431271325671322</v>
      </c>
      <c r="I73" s="2">
        <v>5.0189738109136794E-4</v>
      </c>
      <c r="J73" s="2">
        <v>0.10370080019195872</v>
      </c>
      <c r="K73" s="2">
        <v>2.6454545454545269</v>
      </c>
      <c r="L73" s="2">
        <v>29.879725085910859</v>
      </c>
      <c r="M73" s="2">
        <v>5.1172662019940973E-5</v>
      </c>
      <c r="N73" s="2">
        <v>3.3467510063254512E-2</v>
      </c>
      <c r="O73" s="2">
        <v>0.80416666666666714</v>
      </c>
      <c r="P73" s="2">
        <v>13.414507772020714</v>
      </c>
      <c r="Q73" s="2">
        <v>8.6443569214468274E-3</v>
      </c>
      <c r="R73" s="2">
        <v>7.4546156817304032E-2</v>
      </c>
      <c r="S73" s="2">
        <v>21486.265631454553</v>
      </c>
      <c r="T73" s="2">
        <v>1.4944198890219547</v>
      </c>
      <c r="U73" s="2">
        <v>2.1267766906752805E-2</v>
      </c>
      <c r="V73" s="2">
        <v>0.66915597640664759</v>
      </c>
    </row>
    <row r="74" spans="1:22" x14ac:dyDescent="0.3">
      <c r="A74" t="s">
        <v>25</v>
      </c>
      <c r="B74">
        <f t="shared" si="0"/>
        <v>2011</v>
      </c>
      <c r="C74" s="2">
        <v>14282.882504498164</v>
      </c>
      <c r="D74" s="2">
        <v>2.7840047916601676</v>
      </c>
      <c r="E74" s="2">
        <v>5.9313192835349082E-3</v>
      </c>
      <c r="F74" s="2">
        <v>0.35919478407351318</v>
      </c>
      <c r="G74" s="2">
        <v>165.14948986285344</v>
      </c>
      <c r="H74" s="2">
        <v>10.046536448774951</v>
      </c>
      <c r="I74" s="2">
        <v>2.4816144864678313E-4</v>
      </c>
      <c r="J74" s="2">
        <v>9.9536791121873386E-2</v>
      </c>
      <c r="K74" s="2">
        <v>2.6181818181818102</v>
      </c>
      <c r="L74" s="2">
        <v>30.333333333333421</v>
      </c>
      <c r="M74" s="2">
        <v>1.1315147888601995E-5</v>
      </c>
      <c r="N74" s="2">
        <v>3.2967032967032871E-2</v>
      </c>
      <c r="O74" s="2">
        <v>0.5685606060606041</v>
      </c>
      <c r="P74" s="2">
        <v>18.50033311125922</v>
      </c>
      <c r="Q74" s="2">
        <v>9.4787946800359291E-3</v>
      </c>
      <c r="R74" s="2">
        <v>5.4053080773524262E-2</v>
      </c>
      <c r="S74" s="2">
        <v>21264.476013727268</v>
      </c>
      <c r="T74" s="2">
        <v>1.5246437215193112</v>
      </c>
      <c r="U74" s="2">
        <v>2.041472923380605E-2</v>
      </c>
      <c r="V74" s="2">
        <v>0.65589093759130668</v>
      </c>
    </row>
    <row r="75" spans="1:22" x14ac:dyDescent="0.3">
      <c r="A75" t="s">
        <v>25</v>
      </c>
      <c r="B75">
        <f t="shared" si="0"/>
        <v>2012</v>
      </c>
      <c r="C75" s="2">
        <v>14336.375436973231</v>
      </c>
      <c r="D75" s="2">
        <v>2.7590097949872479</v>
      </c>
      <c r="E75" s="2">
        <v>6.0074082179050747E-3</v>
      </c>
      <c r="F75" s="2">
        <v>0.36244887633848433</v>
      </c>
      <c r="G75" s="2">
        <v>171.8558464633295</v>
      </c>
      <c r="H75" s="2">
        <v>9.5884544686932944</v>
      </c>
      <c r="I75" s="2">
        <v>3.3189018037749207E-4</v>
      </c>
      <c r="J75" s="2">
        <v>0.10429209454610665</v>
      </c>
      <c r="K75" s="2">
        <v>2.5863636363636289</v>
      </c>
      <c r="L75" s="2">
        <v>30.732864674868278</v>
      </c>
      <c r="M75" s="2">
        <v>2.9283311768768527E-5</v>
      </c>
      <c r="N75" s="2">
        <v>3.2538457139589319E-2</v>
      </c>
      <c r="O75" s="2">
        <v>0.74015151515147792</v>
      </c>
      <c r="P75" s="2">
        <v>15.039918116684476</v>
      </c>
      <c r="Q75" s="2">
        <v>1.048204402216707E-2</v>
      </c>
      <c r="R75" s="2">
        <v>6.6489723696743649E-2</v>
      </c>
      <c r="S75" s="2">
        <v>20866.371045545457</v>
      </c>
      <c r="T75" s="2">
        <v>1.5428021492706052</v>
      </c>
      <c r="U75" s="2">
        <v>1.9820347987562381E-2</v>
      </c>
      <c r="V75" s="2">
        <v>0.64817125155858302</v>
      </c>
    </row>
    <row r="76" spans="1:22" x14ac:dyDescent="0.3">
      <c r="A76" t="s">
        <v>25</v>
      </c>
      <c r="B76">
        <f t="shared" si="0"/>
        <v>2013</v>
      </c>
      <c r="C76" s="2">
        <v>14178.238304441875</v>
      </c>
      <c r="D76" s="2">
        <v>2.7975612194594626</v>
      </c>
      <c r="E76" s="2">
        <v>5.6629247835747742E-3</v>
      </c>
      <c r="F76" s="2">
        <v>0.35745419726443639</v>
      </c>
      <c r="G76" s="2">
        <v>174.0366277504163</v>
      </c>
      <c r="H76" s="2">
        <v>9.4370761743945302</v>
      </c>
      <c r="I76" s="2">
        <v>3.8008995995175709E-4</v>
      </c>
      <c r="J76" s="2">
        <v>0.10596502364930403</v>
      </c>
      <c r="K76" s="2">
        <v>2.690909090909102</v>
      </c>
      <c r="L76" s="2">
        <v>29.652027027026907</v>
      </c>
      <c r="M76" s="2">
        <v>7.8197036784202756E-5</v>
      </c>
      <c r="N76" s="2">
        <v>3.3724507234818409E-2</v>
      </c>
      <c r="O76" s="2">
        <v>0.67992424242427596</v>
      </c>
      <c r="P76" s="2">
        <v>16.60222841225545</v>
      </c>
      <c r="Q76" s="2">
        <v>1.1169624497018749E-2</v>
      </c>
      <c r="R76" s="2">
        <v>6.023287809134218E-2</v>
      </c>
      <c r="S76" s="2">
        <v>20783.550953909093</v>
      </c>
      <c r="T76" s="2">
        <v>1.550089906020109</v>
      </c>
      <c r="U76" s="2">
        <v>1.9559275309158242E-2</v>
      </c>
      <c r="V76" s="2">
        <v>0.64512387063246068</v>
      </c>
    </row>
    <row r="77" spans="1:22" x14ac:dyDescent="0.3">
      <c r="A77" t="s">
        <v>25</v>
      </c>
      <c r="B77">
        <f t="shared" si="0"/>
        <v>2014</v>
      </c>
      <c r="C77" s="2">
        <v>14048.890765303164</v>
      </c>
      <c r="D77" s="2">
        <v>2.8524969143729826</v>
      </c>
      <c r="E77" s="2">
        <v>5.3410913050230824E-3</v>
      </c>
      <c r="F77" s="2">
        <v>0.35057005494423593</v>
      </c>
      <c r="G77" s="2">
        <v>180.26554247926242</v>
      </c>
      <c r="H77" s="2">
        <v>9.1089547800314925</v>
      </c>
      <c r="I77" s="2">
        <v>7.3661288006651726E-4</v>
      </c>
      <c r="J77" s="2">
        <v>0.1097820797389602</v>
      </c>
      <c r="K77" s="2">
        <v>2.3681818181818102</v>
      </c>
      <c r="L77" s="2">
        <v>33.85220729366614</v>
      </c>
      <c r="M77" s="2">
        <v>1.2154256617336046E-4</v>
      </c>
      <c r="N77" s="2">
        <v>2.9540171230934869E-2</v>
      </c>
      <c r="O77" s="2">
        <v>1.3723484848484873</v>
      </c>
      <c r="P77" s="2">
        <v>7.70990891526358</v>
      </c>
      <c r="Q77" s="2">
        <v>8.7065638705109416E-3</v>
      </c>
      <c r="R77" s="2">
        <v>0.12970321841549445</v>
      </c>
      <c r="S77" s="2">
        <v>20853.871799454537</v>
      </c>
      <c r="T77" s="2">
        <v>1.5695367718866797</v>
      </c>
      <c r="U77" s="2">
        <v>1.9074749674473868E-2</v>
      </c>
      <c r="V77" s="2">
        <v>0.63713066040366706</v>
      </c>
    </row>
    <row r="78" spans="1:22" x14ac:dyDescent="0.3">
      <c r="A78" t="s">
        <v>25</v>
      </c>
      <c r="B78">
        <f t="shared" si="0"/>
        <v>2015</v>
      </c>
      <c r="C78" s="2">
        <v>13997.65642513035</v>
      </c>
      <c r="D78" s="2">
        <v>2.9081601923131908</v>
      </c>
      <c r="E78" s="2">
        <v>5.1976408434292187E-3</v>
      </c>
      <c r="F78" s="2">
        <v>0.34386001247221054</v>
      </c>
      <c r="G78" s="2">
        <v>189.16073196658567</v>
      </c>
      <c r="H78" s="2">
        <v>8.6698644544081791</v>
      </c>
      <c r="I78" s="2">
        <v>1.1141485033498988E-3</v>
      </c>
      <c r="J78" s="2">
        <v>0.11534205699047019</v>
      </c>
      <c r="K78" s="2">
        <v>2.5272727272727309</v>
      </c>
      <c r="L78" s="2">
        <v>31.665467625899236</v>
      </c>
      <c r="M78" s="2">
        <v>2.2548798733389164E-5</v>
      </c>
      <c r="N78" s="2">
        <v>3.1580143133022875E-2</v>
      </c>
      <c r="O78" s="2">
        <v>2.0575757575757621</v>
      </c>
      <c r="P78" s="2">
        <v>4.7341678939616987</v>
      </c>
      <c r="Q78" s="2">
        <v>5.246659798382125E-3</v>
      </c>
      <c r="R78" s="2">
        <v>0.21123036242028354</v>
      </c>
      <c r="S78" s="2">
        <v>21355.616474909093</v>
      </c>
      <c r="T78" s="2">
        <v>1.5809714129572003</v>
      </c>
      <c r="U78" s="2">
        <v>1.8778474325151673E-2</v>
      </c>
      <c r="V78" s="2">
        <v>0.63252250597593307</v>
      </c>
    </row>
    <row r="79" spans="1:22" x14ac:dyDescent="0.3">
      <c r="A79" t="s">
        <v>25</v>
      </c>
      <c r="B79">
        <f t="shared" si="0"/>
        <v>2016</v>
      </c>
      <c r="C79" s="2">
        <v>13205.999526157619</v>
      </c>
      <c r="D79" s="2">
        <v>3.1240868292369726</v>
      </c>
      <c r="E79" s="2">
        <v>3.9854689670546506E-3</v>
      </c>
      <c r="F79" s="2">
        <v>0.32009353601872842</v>
      </c>
      <c r="G79" s="2">
        <v>188.24043358685662</v>
      </c>
      <c r="H79" s="2">
        <v>8.7288545434902769</v>
      </c>
      <c r="I79" s="2">
        <v>1.0752382562743551E-3</v>
      </c>
      <c r="J79" s="2">
        <v>0.11456256889350626</v>
      </c>
      <c r="K79" s="2">
        <v>2.3272727272727423</v>
      </c>
      <c r="L79" s="2">
        <v>34.515624999999787</v>
      </c>
      <c r="M79" s="2">
        <v>1.0048204342074513E-4</v>
      </c>
      <c r="N79" s="2">
        <v>2.8972385694884743E-2</v>
      </c>
      <c r="O79" s="2">
        <v>2.624621212121216</v>
      </c>
      <c r="P79" s="2">
        <v>3.3939962476547794</v>
      </c>
      <c r="Q79" s="2">
        <v>1.3910519688790091E-3</v>
      </c>
      <c r="R79" s="2">
        <v>0.29463792150359358</v>
      </c>
      <c r="S79" s="2">
        <v>21579.8931989091</v>
      </c>
      <c r="T79" s="2">
        <v>1.5923454720640688</v>
      </c>
      <c r="U79" s="2">
        <v>1.8431325035940915E-2</v>
      </c>
      <c r="V79" s="2">
        <v>0.62800442337664053</v>
      </c>
    </row>
    <row r="80" spans="1:22" x14ac:dyDescent="0.3">
      <c r="A80" t="s">
        <v>25</v>
      </c>
      <c r="B80">
        <f t="shared" si="0"/>
        <v>2017</v>
      </c>
      <c r="C80" s="2">
        <v>12498.579464622868</v>
      </c>
      <c r="D80" s="2">
        <v>3.3391839956247447</v>
      </c>
      <c r="E80" s="2">
        <v>3.04396411157698E-3</v>
      </c>
      <c r="F80" s="2">
        <v>0.29947436299116098</v>
      </c>
      <c r="G80" s="2">
        <v>177.80370281886599</v>
      </c>
      <c r="H80" s="2">
        <v>9.1888553946428111</v>
      </c>
      <c r="I80" s="2">
        <v>6.5051128327288377E-4</v>
      </c>
      <c r="J80" s="2">
        <v>0.10882748253748876</v>
      </c>
      <c r="K80" s="2">
        <v>2.5863636363636289</v>
      </c>
      <c r="L80" s="2">
        <v>31.080843585237343</v>
      </c>
      <c r="M80" s="2">
        <v>1.1462480003128495E-4</v>
      </c>
      <c r="N80" s="2">
        <v>3.2174158891716056E-2</v>
      </c>
      <c r="O80" s="2">
        <v>2.9257575757575767</v>
      </c>
      <c r="P80" s="2">
        <v>2.6947177628171914</v>
      </c>
      <c r="Q80" s="2">
        <v>2.5550100990261448E-3</v>
      </c>
      <c r="R80" s="2">
        <v>0.3710963774382629</v>
      </c>
      <c r="S80" s="2">
        <v>21804.011921772726</v>
      </c>
      <c r="T80" s="2">
        <v>1.6164708010261979</v>
      </c>
      <c r="U80" s="2">
        <v>1.7979446083047135E-2</v>
      </c>
      <c r="V80" s="2">
        <v>0.61863165073267112</v>
      </c>
    </row>
    <row r="81" spans="1:22" x14ac:dyDescent="0.3">
      <c r="A81" t="s">
        <v>25</v>
      </c>
      <c r="B81">
        <f t="shared" si="0"/>
        <v>2018</v>
      </c>
      <c r="C81" s="2">
        <v>11027.592181938442</v>
      </c>
      <c r="D81" s="2">
        <v>3.8304831004122581</v>
      </c>
      <c r="E81" s="2">
        <v>1.1324385709690077E-3</v>
      </c>
      <c r="F81" s="2">
        <v>0.2610636762481407</v>
      </c>
      <c r="G81" s="2">
        <v>157.54350038982398</v>
      </c>
      <c r="H81" s="2">
        <v>10.344984713109922</v>
      </c>
      <c r="I81" s="2">
        <v>5.3114477149826533E-5</v>
      </c>
      <c r="J81" s="2">
        <v>9.6665198425351637E-2</v>
      </c>
      <c r="K81" s="2">
        <v>2.7954545454545467</v>
      </c>
      <c r="L81" s="2">
        <v>28.7951219512195</v>
      </c>
      <c r="M81" s="2">
        <v>2.62648620876757E-4</v>
      </c>
      <c r="N81" s="2">
        <v>3.472810435371846E-2</v>
      </c>
      <c r="O81" s="2">
        <v>3.0121212121212189</v>
      </c>
      <c r="P81" s="2">
        <v>2.2892354124748451</v>
      </c>
      <c r="Q81" s="2">
        <v>6.1831948728217068E-3</v>
      </c>
      <c r="R81" s="2">
        <v>0.43682707097341317</v>
      </c>
      <c r="S81" s="2">
        <v>21751.738214500008</v>
      </c>
      <c r="T81" s="2">
        <v>1.654844245528146</v>
      </c>
      <c r="U81" s="2">
        <v>1.7085779706177417E-2</v>
      </c>
      <c r="V81" s="2">
        <v>0.60428647753544229</v>
      </c>
    </row>
    <row r="82" spans="1:22" x14ac:dyDescent="0.3">
      <c r="A82" t="s">
        <v>25</v>
      </c>
      <c r="B82">
        <f t="shared" si="0"/>
        <v>2019</v>
      </c>
      <c r="C82" s="2">
        <v>10311.690690959636</v>
      </c>
      <c r="D82" s="2">
        <v>4.1707149927717788</v>
      </c>
      <c r="E82" s="2">
        <v>3.3003684842525249E-4</v>
      </c>
      <c r="F82" s="2">
        <v>0.23976704275719854</v>
      </c>
      <c r="G82" s="2">
        <v>160.15541437258139</v>
      </c>
      <c r="H82" s="2">
        <v>10.13059602867629</v>
      </c>
      <c r="I82" s="2">
        <v>2.190939436007705E-4</v>
      </c>
      <c r="J82" s="2">
        <v>9.8710875171543533E-2</v>
      </c>
      <c r="K82" s="2">
        <v>2.8409090909090935</v>
      </c>
      <c r="L82" s="2">
        <v>28.455999999999975</v>
      </c>
      <c r="M82" s="2">
        <v>3.2178074023821515E-4</v>
      </c>
      <c r="N82" s="2">
        <v>3.5141973573235903E-2</v>
      </c>
      <c r="O82" s="2">
        <v>3.0450757575757574</v>
      </c>
      <c r="P82" s="2">
        <v>2.0864535389973868</v>
      </c>
      <c r="Q82" s="2">
        <v>9.049513675578158E-3</v>
      </c>
      <c r="R82" s="2">
        <v>0.47928217969355535</v>
      </c>
      <c r="S82" s="2">
        <v>21736.928369863643</v>
      </c>
      <c r="T82" s="2">
        <v>1.6849324967478556</v>
      </c>
      <c r="U82" s="2">
        <v>1.6397321779410889E-2</v>
      </c>
      <c r="V82" s="2">
        <v>0.59349558628024168</v>
      </c>
    </row>
    <row r="83" spans="1:22" x14ac:dyDescent="0.3">
      <c r="A83" t="s">
        <v>25</v>
      </c>
      <c r="B83">
        <f t="shared" si="0"/>
        <v>2020</v>
      </c>
      <c r="C83" s="2">
        <v>9841.6759203150068</v>
      </c>
      <c r="D83" s="2">
        <v>4.3866511105192014</v>
      </c>
      <c r="E83" s="2">
        <v>1.3547601133745424E-4</v>
      </c>
      <c r="F83" s="2">
        <v>0.22796433425079035</v>
      </c>
      <c r="G83" s="2">
        <v>225.35812678828188</v>
      </c>
      <c r="H83" s="2">
        <v>6.8486470520181459</v>
      </c>
      <c r="I83" s="2">
        <v>3.8915128624030793E-3</v>
      </c>
      <c r="J83" s="2">
        <v>0.14601424082809494</v>
      </c>
      <c r="K83" s="2">
        <v>3.6136363636363598</v>
      </c>
      <c r="L83" s="2">
        <v>22.169811320754739</v>
      </c>
      <c r="M83" s="2">
        <v>9.5213731134609E-4</v>
      </c>
      <c r="N83" s="2">
        <v>4.510638297872336E-2</v>
      </c>
      <c r="O83" s="2">
        <v>3.9249999999999958</v>
      </c>
      <c r="P83" s="2">
        <v>1.8195329087048848</v>
      </c>
      <c r="Q83" s="2">
        <v>1.6028636203698932E-2</v>
      </c>
      <c r="R83" s="2">
        <v>0.54959159859976614</v>
      </c>
      <c r="S83" s="2">
        <v>20699.529396045458</v>
      </c>
      <c r="T83" s="2">
        <v>1.7053173859976356</v>
      </c>
      <c r="U83" s="2">
        <v>1.5395148842422213E-2</v>
      </c>
      <c r="V83" s="2">
        <v>0.58640110527870171</v>
      </c>
    </row>
    <row r="84" spans="1:22" x14ac:dyDescent="0.3">
      <c r="A84" t="s">
        <v>25</v>
      </c>
      <c r="B84">
        <f t="shared" si="0"/>
        <v>2021</v>
      </c>
      <c r="C84" s="2">
        <v>10588.382541162944</v>
      </c>
      <c r="D84" s="2">
        <v>4.1701044814098251</v>
      </c>
      <c r="E84" s="2">
        <v>6.4009398316972055E-4</v>
      </c>
      <c r="F84" s="2">
        <v>0.23980214511601899</v>
      </c>
      <c r="G84" s="2">
        <v>241.45012799376514</v>
      </c>
      <c r="H84" s="2">
        <v>6.5801856994893431</v>
      </c>
      <c r="I84" s="2">
        <v>3.1553682483343309E-3</v>
      </c>
      <c r="J84" s="2">
        <v>0.15197139498321532</v>
      </c>
      <c r="K84" s="2">
        <v>4.0761904761904759</v>
      </c>
      <c r="L84" s="2">
        <v>19.546728971962615</v>
      </c>
      <c r="M84" s="2">
        <v>7.2096831142273027E-4</v>
      </c>
      <c r="N84" s="2">
        <v>5.1159454936648342E-2</v>
      </c>
      <c r="O84" s="2">
        <v>3.4378787878787911</v>
      </c>
      <c r="P84" s="2">
        <v>1.9817100044072269</v>
      </c>
      <c r="Q84" s="2">
        <v>1.3795642216548498E-2</v>
      </c>
      <c r="R84" s="2">
        <v>0.50461470032247324</v>
      </c>
      <c r="S84" s="2">
        <v>21619.471406818182</v>
      </c>
      <c r="T84" s="2">
        <v>1.7251785530267683</v>
      </c>
      <c r="U84" s="2">
        <v>1.4857213476366926E-2</v>
      </c>
      <c r="V84" s="2">
        <v>0.57965014591998798</v>
      </c>
    </row>
    <row r="85" spans="1:22" x14ac:dyDescent="0.3">
      <c r="A85" t="s">
        <v>26</v>
      </c>
      <c r="B85">
        <f t="shared" si="0"/>
        <v>1995</v>
      </c>
      <c r="C85" s="2">
        <v>20287.087989410404</v>
      </c>
      <c r="D85" s="2">
        <v>1.5617804079794708</v>
      </c>
      <c r="E85" s="2">
        <v>2.5474742540009809E-2</v>
      </c>
      <c r="F85" s="2">
        <v>0.64029488069563789</v>
      </c>
      <c r="G85" s="2">
        <v>136.51705310066018</v>
      </c>
      <c r="H85" s="2">
        <v>12.573395835271214</v>
      </c>
      <c r="I85" s="2">
        <v>1.4267611925291301E-3</v>
      </c>
      <c r="J85" s="2">
        <v>7.9533008671752323E-2</v>
      </c>
      <c r="K85" s="2">
        <v>2.7619047619047592</v>
      </c>
      <c r="L85" s="2">
        <v>27.213793103448303</v>
      </c>
      <c r="M85" s="2">
        <v>1.8474690208225564E-4</v>
      </c>
      <c r="N85" s="2">
        <v>3.6746071971616792E-2</v>
      </c>
      <c r="O85" s="3"/>
      <c r="P85" s="3"/>
      <c r="Q85" s="3"/>
      <c r="R85" s="3"/>
      <c r="S85" s="2">
        <v>15856.411715909095</v>
      </c>
      <c r="T85" s="2">
        <v>1.4755301201869491</v>
      </c>
      <c r="U85" s="2">
        <v>2.1426717389920857E-2</v>
      </c>
      <c r="V85" s="2">
        <v>0.67772252583586723</v>
      </c>
    </row>
    <row r="86" spans="1:22" x14ac:dyDescent="0.3">
      <c r="A86" t="s">
        <v>26</v>
      </c>
      <c r="B86">
        <f t="shared" si="0"/>
        <v>1996</v>
      </c>
      <c r="C86" s="2">
        <v>19029.059572435523</v>
      </c>
      <c r="D86" s="2">
        <v>1.6476607240785366</v>
      </c>
      <c r="E86" s="2">
        <v>2.0916308894491309E-2</v>
      </c>
      <c r="F86" s="2">
        <v>0.60692106414034697</v>
      </c>
      <c r="G86" s="2">
        <v>106.11500911260623</v>
      </c>
      <c r="H86" s="2">
        <v>16.151202409723847</v>
      </c>
      <c r="I86" s="2">
        <v>1.9826297591112874E-3</v>
      </c>
      <c r="J86" s="2">
        <v>6.1914894918160955E-2</v>
      </c>
      <c r="K86" s="2">
        <v>2.6761904761904702</v>
      </c>
      <c r="L86" s="2">
        <v>28.240213523131736</v>
      </c>
      <c r="M86" s="2">
        <v>9.9560341825788434E-6</v>
      </c>
      <c r="N86" s="2">
        <v>3.5410497133135828E-2</v>
      </c>
      <c r="O86" s="3"/>
      <c r="P86" s="3"/>
      <c r="Q86" s="3"/>
      <c r="R86" s="3"/>
      <c r="S86" s="2">
        <v>15896.285371636368</v>
      </c>
      <c r="T86" s="2">
        <v>1.5047694332612507</v>
      </c>
      <c r="U86" s="2">
        <v>2.0574180000251019E-2</v>
      </c>
      <c r="V86" s="2">
        <v>0.66455363718594684</v>
      </c>
    </row>
    <row r="87" spans="1:22" x14ac:dyDescent="0.3">
      <c r="A87" t="s">
        <v>26</v>
      </c>
      <c r="B87">
        <f t="shared" si="0"/>
        <v>1997</v>
      </c>
      <c r="C87" s="2">
        <v>18133.359322993041</v>
      </c>
      <c r="D87" s="2">
        <v>1.7716974039432851</v>
      </c>
      <c r="E87" s="2">
        <v>1.8035087953411133E-2</v>
      </c>
      <c r="F87" s="2">
        <v>0.56443047089999099</v>
      </c>
      <c r="G87" s="2">
        <v>115.56681210339411</v>
      </c>
      <c r="H87" s="2">
        <v>14.834995936054328</v>
      </c>
      <c r="I87" s="2">
        <v>1.8050388621043134E-3</v>
      </c>
      <c r="J87" s="2">
        <v>6.7408174852926217E-2</v>
      </c>
      <c r="K87" s="2">
        <v>3.0047619047618923</v>
      </c>
      <c r="L87" s="2">
        <v>25.261489698890752</v>
      </c>
      <c r="M87" s="2">
        <v>2.4562267657912695E-4</v>
      </c>
      <c r="N87" s="2">
        <v>3.9585947302383781E-2</v>
      </c>
      <c r="O87" s="3"/>
      <c r="P87" s="3"/>
      <c r="Q87" s="3"/>
      <c r="R87" s="3"/>
      <c r="S87" s="2">
        <v>16382.474871272729</v>
      </c>
      <c r="T87" s="2">
        <v>1.517866536812267</v>
      </c>
      <c r="U87" s="2">
        <v>2.0187487093588974E-2</v>
      </c>
      <c r="V87" s="2">
        <v>0.65881945200540515</v>
      </c>
    </row>
    <row r="88" spans="1:22" x14ac:dyDescent="0.3">
      <c r="A88" t="s">
        <v>26</v>
      </c>
      <c r="B88">
        <f t="shared" si="0"/>
        <v>1998</v>
      </c>
      <c r="C88" s="2">
        <v>18161.967494551081</v>
      </c>
      <c r="D88" s="2">
        <v>1.8008081197168113</v>
      </c>
      <c r="E88" s="2">
        <v>1.7776538545362597E-2</v>
      </c>
      <c r="F88" s="2">
        <v>0.5553062478179277</v>
      </c>
      <c r="G88" s="2">
        <v>106.49713506952071</v>
      </c>
      <c r="H88" s="2">
        <v>16.108441450660706</v>
      </c>
      <c r="I88" s="2">
        <v>1.913834244182025E-3</v>
      </c>
      <c r="J88" s="2">
        <v>6.2079252239451377E-2</v>
      </c>
      <c r="K88" s="2">
        <v>3.261904761904745</v>
      </c>
      <c r="L88" s="2">
        <v>23.318248175182596</v>
      </c>
      <c r="M88" s="2">
        <v>4.1867054577268692E-4</v>
      </c>
      <c r="N88" s="2">
        <v>4.2884868215112795E-2</v>
      </c>
      <c r="O88" s="2">
        <v>4.0903508771929538</v>
      </c>
      <c r="P88" s="2">
        <v>2.1069054256916284</v>
      </c>
      <c r="Q88" s="2">
        <v>3.3350636709839621E-3</v>
      </c>
      <c r="R88" s="2">
        <v>0.47462975215023356</v>
      </c>
      <c r="S88" s="2">
        <v>17004.328872318179</v>
      </c>
      <c r="T88" s="2">
        <v>1.5185552556769562</v>
      </c>
      <c r="U88" s="2">
        <v>2.0092844935959087E-2</v>
      </c>
      <c r="V88" s="2">
        <v>0.65852065393182579</v>
      </c>
    </row>
    <row r="89" spans="1:22" x14ac:dyDescent="0.3">
      <c r="A89" t="s">
        <v>26</v>
      </c>
      <c r="B89">
        <f t="shared" si="0"/>
        <v>1999</v>
      </c>
      <c r="C89" s="2">
        <v>19231.843794806773</v>
      </c>
      <c r="D89" s="2">
        <v>1.740511463107367</v>
      </c>
      <c r="E89" s="2">
        <v>1.9448175467844997E-2</v>
      </c>
      <c r="F89" s="2">
        <v>0.57454375980648908</v>
      </c>
      <c r="G89" s="2">
        <v>102.23143137021725</v>
      </c>
      <c r="H89" s="2">
        <v>16.763617076079104</v>
      </c>
      <c r="I89" s="2">
        <v>2.0218478395605394E-3</v>
      </c>
      <c r="J89" s="2">
        <v>5.9652997050794798E-2</v>
      </c>
      <c r="K89" s="2">
        <v>3.0904761904761813</v>
      </c>
      <c r="L89" s="2">
        <v>24.685670261941521</v>
      </c>
      <c r="M89" s="2">
        <v>3.4100267549723451E-4</v>
      </c>
      <c r="N89" s="2">
        <v>4.0509331502402976E-2</v>
      </c>
      <c r="O89" s="2">
        <v>7.2973484848485093</v>
      </c>
      <c r="P89" s="2">
        <v>1.2599532831559792</v>
      </c>
      <c r="Q89" s="2">
        <v>1.4262908787949502E-2</v>
      </c>
      <c r="R89" s="2">
        <v>0.79368022082149081</v>
      </c>
      <c r="S89" s="2">
        <v>18053.782878818172</v>
      </c>
      <c r="T89" s="2">
        <v>1.4874633687616443</v>
      </c>
      <c r="U89" s="2">
        <v>2.0963184252787315E-2</v>
      </c>
      <c r="V89" s="2">
        <v>0.67228546329347827</v>
      </c>
    </row>
    <row r="90" spans="1:22" x14ac:dyDescent="0.3">
      <c r="A90" t="s">
        <v>26</v>
      </c>
      <c r="B90">
        <f t="shared" si="0"/>
        <v>2000</v>
      </c>
      <c r="C90" s="2">
        <v>19201.024344489448</v>
      </c>
      <c r="D90" s="2">
        <v>1.7700774204630156</v>
      </c>
      <c r="E90" s="2">
        <v>1.8917794832549018E-2</v>
      </c>
      <c r="F90" s="2">
        <v>0.56494704041726074</v>
      </c>
      <c r="G90" s="2">
        <v>95.14564170338349</v>
      </c>
      <c r="H90" s="2">
        <v>18.086528478743983</v>
      </c>
      <c r="I90" s="2">
        <v>1.943164115873669E-3</v>
      </c>
      <c r="J90" s="2">
        <v>5.5289770017239094E-2</v>
      </c>
      <c r="K90" s="2">
        <v>3.3238095238095156</v>
      </c>
      <c r="L90" s="2">
        <v>23.053008595988594</v>
      </c>
      <c r="M90" s="2">
        <v>6.2232315558209683E-4</v>
      </c>
      <c r="N90" s="2">
        <v>4.3378285998384086E-2</v>
      </c>
      <c r="O90" s="2">
        <v>9.8693181818181479</v>
      </c>
      <c r="P90" s="2">
        <v>0.91587027441950042</v>
      </c>
      <c r="Q90" s="2">
        <v>2.3577405322087186E-2</v>
      </c>
      <c r="R90" s="2">
        <v>1.0918576876335713</v>
      </c>
      <c r="S90" s="2">
        <v>19136.386402363638</v>
      </c>
      <c r="T90" s="2">
        <v>1.4648117763707653</v>
      </c>
      <c r="U90" s="2">
        <v>2.1713337549592815E-2</v>
      </c>
      <c r="V90" s="2">
        <v>0.68268156778313982</v>
      </c>
    </row>
    <row r="91" spans="1:22" x14ac:dyDescent="0.3">
      <c r="A91" t="s">
        <v>26</v>
      </c>
      <c r="B91">
        <f t="shared" si="0"/>
        <v>2001</v>
      </c>
      <c r="C91" s="2">
        <v>19728.861947859907</v>
      </c>
      <c r="D91" s="2">
        <v>1.7494299851051698</v>
      </c>
      <c r="E91" s="2">
        <v>1.9953857316035994E-2</v>
      </c>
      <c r="F91" s="2">
        <v>0.57161475938683159</v>
      </c>
      <c r="G91" s="2">
        <v>93.199284641648319</v>
      </c>
      <c r="H91" s="2">
        <v>18.324182657891136</v>
      </c>
      <c r="I91" s="2">
        <v>1.9436795007005819E-3</v>
      </c>
      <c r="J91" s="2">
        <v>5.4572693291144399E-2</v>
      </c>
      <c r="K91" s="2">
        <v>3.276190476190493</v>
      </c>
      <c r="L91" s="2">
        <v>23.465116279069651</v>
      </c>
      <c r="M91" s="2">
        <v>4.9486041053374563E-4</v>
      </c>
      <c r="N91" s="2">
        <v>4.2616451932606755E-2</v>
      </c>
      <c r="O91" s="2">
        <v>10.685227272727241</v>
      </c>
      <c r="P91" s="2">
        <v>0.82105001949732581</v>
      </c>
      <c r="Q91" s="2">
        <v>2.6842307368109219E-2</v>
      </c>
      <c r="R91" s="2">
        <v>1.2179525927205181</v>
      </c>
      <c r="S91" s="2">
        <v>19396.483770681814</v>
      </c>
      <c r="T91" s="2">
        <v>1.4753639315254041</v>
      </c>
      <c r="U91" s="2">
        <v>2.1413403589773727E-2</v>
      </c>
      <c r="V91" s="2">
        <v>0.67779886618624519</v>
      </c>
    </row>
    <row r="92" spans="1:22" x14ac:dyDescent="0.3">
      <c r="A92" t="s">
        <v>26</v>
      </c>
      <c r="B92">
        <f t="shared" si="0"/>
        <v>2002</v>
      </c>
      <c r="C92" s="2">
        <v>19597.970307682794</v>
      </c>
      <c r="D92" s="2">
        <v>1.7933217006517188</v>
      </c>
      <c r="E92" s="2">
        <v>1.8991671230689566E-2</v>
      </c>
      <c r="F92" s="2">
        <v>0.55762443494470948</v>
      </c>
      <c r="G92" s="2">
        <v>57.134830159636294</v>
      </c>
      <c r="H92" s="2">
        <v>29.699312400146731</v>
      </c>
      <c r="I92" s="2">
        <v>2.3461390428543977E-3</v>
      </c>
      <c r="J92" s="2">
        <v>3.3670813200209287E-2</v>
      </c>
      <c r="K92" s="2">
        <v>2.9227272727272862</v>
      </c>
      <c r="L92" s="2">
        <v>26.250388802488217</v>
      </c>
      <c r="M92" s="2">
        <v>4.1117373718389805E-5</v>
      </c>
      <c r="N92" s="2">
        <v>3.8094673855086372E-2</v>
      </c>
      <c r="O92" s="2">
        <v>10.07386363636361</v>
      </c>
      <c r="P92" s="2">
        <v>0.8670426771949632</v>
      </c>
      <c r="Q92" s="2">
        <v>3.0170015272480921E-2</v>
      </c>
      <c r="R92" s="2">
        <v>1.1533457652109782</v>
      </c>
      <c r="S92" s="2">
        <v>19466.039250545466</v>
      </c>
      <c r="T92" s="2">
        <v>1.4951048449021256</v>
      </c>
      <c r="U92" s="2">
        <v>2.0752628814141971E-2</v>
      </c>
      <c r="V92" s="2">
        <v>0.66884941441378531</v>
      </c>
    </row>
    <row r="93" spans="1:22" x14ac:dyDescent="0.3">
      <c r="A93" t="s">
        <v>26</v>
      </c>
      <c r="B93">
        <f t="shared" si="0"/>
        <v>2003</v>
      </c>
      <c r="C93" s="2">
        <v>19915.386886436761</v>
      </c>
      <c r="D93" s="2">
        <v>1.7957673787760198</v>
      </c>
      <c r="E93" s="2">
        <v>1.967125407772935E-2</v>
      </c>
      <c r="F93" s="2">
        <v>0.55686499923035226</v>
      </c>
      <c r="G93" s="2">
        <v>9.7050773644318724</v>
      </c>
      <c r="H93" s="2">
        <v>173.95996541181611</v>
      </c>
      <c r="I93" s="2">
        <v>2.4869914683814109E-3</v>
      </c>
      <c r="J93" s="2">
        <v>5.7484490620166315E-3</v>
      </c>
      <c r="K93" s="2">
        <v>3.0181818181818301</v>
      </c>
      <c r="L93" s="2">
        <v>25.451807228915566</v>
      </c>
      <c r="M93" s="2">
        <v>1.6121578439848988E-4</v>
      </c>
      <c r="N93" s="2">
        <v>3.9289940828402516E-2</v>
      </c>
      <c r="O93" s="2">
        <v>8.7659090909091244</v>
      </c>
      <c r="P93" s="2">
        <v>1.0182352432806112</v>
      </c>
      <c r="Q93" s="2">
        <v>2.9055961323643742E-2</v>
      </c>
      <c r="R93" s="2">
        <v>0.98209132575114977</v>
      </c>
      <c r="S93" s="2">
        <v>19360.241291136364</v>
      </c>
      <c r="T93" s="2">
        <v>1.5251200432948362</v>
      </c>
      <c r="U93" s="2">
        <v>1.9846061516514579E-2</v>
      </c>
      <c r="V93" s="2">
        <v>0.65568609133194644</v>
      </c>
    </row>
    <row r="94" spans="1:22" x14ac:dyDescent="0.3">
      <c r="A94" t="s">
        <v>26</v>
      </c>
      <c r="B94">
        <f t="shared" si="0"/>
        <v>2004</v>
      </c>
      <c r="C94" s="2">
        <v>20460.501977765016</v>
      </c>
      <c r="D94" s="2">
        <v>1.7857872820479561</v>
      </c>
      <c r="E94" s="2">
        <v>2.0530310300051924E-2</v>
      </c>
      <c r="F94" s="2">
        <v>0.55997710928548639</v>
      </c>
      <c r="G94" s="2">
        <v>46.489935283780596</v>
      </c>
      <c r="H94" s="2">
        <v>36.470475907669176</v>
      </c>
      <c r="I94" s="2">
        <v>2.2827917561929201E-3</v>
      </c>
      <c r="J94" s="2">
        <v>2.7419439289239313E-2</v>
      </c>
      <c r="K94" s="2">
        <v>3.1727272727272862</v>
      </c>
      <c r="L94" s="2">
        <v>24.38681948424059</v>
      </c>
      <c r="M94" s="2">
        <v>1.7726019518052305E-4</v>
      </c>
      <c r="N94" s="2">
        <v>4.1005757255316813E-2</v>
      </c>
      <c r="O94" s="2">
        <v>9.2424242424242102</v>
      </c>
      <c r="P94" s="2">
        <v>0.98631147540983921</v>
      </c>
      <c r="Q94" s="2">
        <v>4.2015764223781393E-2</v>
      </c>
      <c r="R94" s="2">
        <v>1.0138785007894924</v>
      </c>
      <c r="S94" s="2">
        <v>19754.794587045457</v>
      </c>
      <c r="T94" s="2">
        <v>1.541493571034892</v>
      </c>
      <c r="U94" s="2">
        <v>1.93835452775446E-2</v>
      </c>
      <c r="V94" s="2">
        <v>0.64872148596029711</v>
      </c>
    </row>
    <row r="95" spans="1:22" x14ac:dyDescent="0.3">
      <c r="A95" t="s">
        <v>26</v>
      </c>
      <c r="B95">
        <f t="shared" ref="B95:B158" si="1">B68</f>
        <v>2005</v>
      </c>
      <c r="C95" s="2">
        <v>20151.162778473223</v>
      </c>
      <c r="D95" s="2">
        <v>1.8468010178569694</v>
      </c>
      <c r="E95" s="2">
        <v>1.9712461237279155E-2</v>
      </c>
      <c r="F95" s="2">
        <v>0.54147685123132616</v>
      </c>
      <c r="G95" s="2">
        <v>75.53164088358244</v>
      </c>
      <c r="H95" s="2">
        <v>22.420648344269054</v>
      </c>
      <c r="I95" s="2">
        <v>2.2173569329675541E-3</v>
      </c>
      <c r="J95" s="2">
        <v>4.4601743207645025E-2</v>
      </c>
      <c r="K95" s="2">
        <v>3.3636363636363598</v>
      </c>
      <c r="L95" s="2">
        <v>23.029729729729752</v>
      </c>
      <c r="M95" s="2">
        <v>2.4842909434582422E-4</v>
      </c>
      <c r="N95" s="2">
        <v>4.3422133552399905E-2</v>
      </c>
      <c r="O95" s="2">
        <v>7.7212121212121261</v>
      </c>
      <c r="P95" s="2">
        <v>1.1207810047095748</v>
      </c>
      <c r="Q95" s="2">
        <v>3.4697359204869049E-2</v>
      </c>
      <c r="R95" s="2">
        <v>0.89223496454521689</v>
      </c>
      <c r="S95" s="2">
        <v>19756.462948863642</v>
      </c>
      <c r="T95" s="2">
        <v>1.5768030040344574</v>
      </c>
      <c r="U95" s="2">
        <v>1.8454600113071762E-2</v>
      </c>
      <c r="V95" s="2">
        <v>0.63419463144182808</v>
      </c>
    </row>
    <row r="96" spans="1:22" x14ac:dyDescent="0.3">
      <c r="A96" t="s">
        <v>26</v>
      </c>
      <c r="B96">
        <f t="shared" si="1"/>
        <v>2006</v>
      </c>
      <c r="C96" s="2">
        <v>20258.288603521618</v>
      </c>
      <c r="D96" s="2">
        <v>1.8714854389237332</v>
      </c>
      <c r="E96" s="2">
        <v>1.9769337555021582E-2</v>
      </c>
      <c r="F96" s="2">
        <v>0.53433490809048823</v>
      </c>
      <c r="G96" s="2">
        <v>85.889134874428237</v>
      </c>
      <c r="H96" s="2">
        <v>19.654533342239692</v>
      </c>
      <c r="I96" s="2">
        <v>2.0293639900563487E-3</v>
      </c>
      <c r="J96" s="2">
        <v>5.0878847265780312E-2</v>
      </c>
      <c r="K96" s="2">
        <v>3.3454545454545439</v>
      </c>
      <c r="L96" s="2">
        <v>23.269021739130444</v>
      </c>
      <c r="M96" s="2">
        <v>1.5277470610428751E-4</v>
      </c>
      <c r="N96" s="2">
        <v>4.2975592666121665E-2</v>
      </c>
      <c r="O96" s="2">
        <v>5.8405303030303326</v>
      </c>
      <c r="P96" s="2">
        <v>1.3057267008236533</v>
      </c>
      <c r="Q96" s="2">
        <v>2.8870491983917557E-2</v>
      </c>
      <c r="R96" s="2">
        <v>0.76585705061342424</v>
      </c>
      <c r="S96" s="2">
        <v>20003.017046954559</v>
      </c>
      <c r="T96" s="2">
        <v>1.6176404039450132</v>
      </c>
      <c r="U96" s="2">
        <v>1.7288096393738628E-2</v>
      </c>
      <c r="V96" s="2">
        <v>0.61818436134585564</v>
      </c>
    </row>
    <row r="97" spans="1:22" x14ac:dyDescent="0.3">
      <c r="A97" t="s">
        <v>26</v>
      </c>
      <c r="B97">
        <f t="shared" si="1"/>
        <v>2007</v>
      </c>
      <c r="C97" s="2">
        <v>20056.848794708036</v>
      </c>
      <c r="D97" s="2">
        <v>1.9342367624752572</v>
      </c>
      <c r="E97" s="2">
        <v>1.9162474961362252E-2</v>
      </c>
      <c r="F97" s="2">
        <v>0.51699978999483631</v>
      </c>
      <c r="G97" s="2">
        <v>105.47448251988112</v>
      </c>
      <c r="H97" s="2">
        <v>15.980410400803914</v>
      </c>
      <c r="I97" s="2">
        <v>1.6472506835097933E-3</v>
      </c>
      <c r="J97" s="2">
        <v>6.2576615676259092E-2</v>
      </c>
      <c r="K97" s="2">
        <v>3.3863636363636402</v>
      </c>
      <c r="L97" s="2">
        <v>23.029530201342254</v>
      </c>
      <c r="M97" s="2">
        <v>1.3782024226976358E-4</v>
      </c>
      <c r="N97" s="2">
        <v>4.3422509762779088E-2</v>
      </c>
      <c r="O97" s="2">
        <v>4.5791666666666346</v>
      </c>
      <c r="P97" s="2">
        <v>1.4531392174704376</v>
      </c>
      <c r="Q97" s="2">
        <v>2.5537799440086439E-2</v>
      </c>
      <c r="R97" s="2">
        <v>0.6881653099561631</v>
      </c>
      <c r="S97" s="2">
        <v>19923.871230090921</v>
      </c>
      <c r="T97" s="2">
        <v>1.686543395559658</v>
      </c>
      <c r="U97" s="2">
        <v>1.5298858567407758E-2</v>
      </c>
      <c r="V97" s="2">
        <v>0.59292871006628489</v>
      </c>
    </row>
    <row r="98" spans="1:22" x14ac:dyDescent="0.3">
      <c r="A98" t="s">
        <v>26</v>
      </c>
      <c r="B98">
        <f t="shared" si="1"/>
        <v>2008</v>
      </c>
      <c r="C98" s="2">
        <v>20300.513334952971</v>
      </c>
      <c r="D98" s="2">
        <v>1.9325486425850056</v>
      </c>
      <c r="E98" s="2">
        <v>1.945339692602388E-2</v>
      </c>
      <c r="F98" s="2">
        <v>0.51745139965138742</v>
      </c>
      <c r="G98" s="2">
        <v>110.71480951049284</v>
      </c>
      <c r="H98" s="2">
        <v>15.194762091245535</v>
      </c>
      <c r="I98" s="2">
        <v>1.4564204583703833E-3</v>
      </c>
      <c r="J98" s="2">
        <v>6.5812152503272839E-2</v>
      </c>
      <c r="K98" s="2">
        <v>3.5363636363636317</v>
      </c>
      <c r="L98" s="2">
        <v>22.179948586118282</v>
      </c>
      <c r="M98" s="2">
        <v>4.1177894004761767E-4</v>
      </c>
      <c r="N98" s="2">
        <v>4.508576726935553E-2</v>
      </c>
      <c r="O98" s="2">
        <v>2.9159090909090875</v>
      </c>
      <c r="P98" s="2">
        <v>2.2837100545596294</v>
      </c>
      <c r="Q98" s="2">
        <v>5.1248389638494651E-3</v>
      </c>
      <c r="R98" s="2">
        <v>0.43788395904436789</v>
      </c>
      <c r="S98" s="2">
        <v>18980.605526136358</v>
      </c>
      <c r="T98" s="2">
        <v>1.7595303607753001</v>
      </c>
      <c r="U98" s="2">
        <v>1.3675786328359085E-2</v>
      </c>
      <c r="V98" s="2">
        <v>0.56833347255194333</v>
      </c>
    </row>
    <row r="99" spans="1:22" x14ac:dyDescent="0.3">
      <c r="A99" t="s">
        <v>26</v>
      </c>
      <c r="B99">
        <f t="shared" si="1"/>
        <v>2009</v>
      </c>
      <c r="C99" s="2">
        <v>20193.231201547827</v>
      </c>
      <c r="D99" s="2">
        <v>1.9693848570945873</v>
      </c>
      <c r="E99" s="2">
        <v>1.751352615304036E-2</v>
      </c>
      <c r="F99" s="2">
        <v>0.50777276792677761</v>
      </c>
      <c r="G99" s="2">
        <v>125.64622029522366</v>
      </c>
      <c r="H99" s="2">
        <v>13.166761211102386</v>
      </c>
      <c r="I99" s="2">
        <v>1.0818940099574237E-3</v>
      </c>
      <c r="J99" s="2">
        <v>7.5948821731253599E-2</v>
      </c>
      <c r="K99" s="2">
        <v>3.440909090909102</v>
      </c>
      <c r="L99" s="2">
        <v>22.883751651254883</v>
      </c>
      <c r="M99" s="2">
        <v>4.8425813643122179E-4</v>
      </c>
      <c r="N99" s="2">
        <v>4.3699128326502475E-2</v>
      </c>
      <c r="O99" s="2">
        <v>2.5189393939393607</v>
      </c>
      <c r="P99" s="2">
        <v>3.7969924812030578</v>
      </c>
      <c r="Q99" s="2">
        <v>9.8188346357466205E-3</v>
      </c>
      <c r="R99" s="2">
        <v>0.26336633663365988</v>
      </c>
      <c r="S99" s="2">
        <v>17946.066291681811</v>
      </c>
      <c r="T99" s="2">
        <v>1.7578220627271228</v>
      </c>
      <c r="U99" s="2">
        <v>1.3599968593105527E-2</v>
      </c>
      <c r="V99" s="2">
        <v>0.56888579407666473</v>
      </c>
    </row>
    <row r="100" spans="1:22" x14ac:dyDescent="0.3">
      <c r="A100" t="s">
        <v>26</v>
      </c>
      <c r="B100">
        <f t="shared" si="1"/>
        <v>2010</v>
      </c>
      <c r="C100" s="2">
        <v>19516.158785515421</v>
      </c>
      <c r="D100" s="2">
        <v>2.0466845515155159</v>
      </c>
      <c r="E100" s="2">
        <v>1.5930641335839435E-2</v>
      </c>
      <c r="F100" s="2">
        <v>0.48859507893364734</v>
      </c>
      <c r="G100" s="2">
        <v>147.87339759127644</v>
      </c>
      <c r="H100" s="2">
        <v>11.20638755450144</v>
      </c>
      <c r="I100" s="2">
        <v>2.6575157147579187E-4</v>
      </c>
      <c r="J100" s="2">
        <v>8.92348221169912E-2</v>
      </c>
      <c r="K100" s="2">
        <v>3.4454545454545382</v>
      </c>
      <c r="L100" s="2">
        <v>22.941952506596351</v>
      </c>
      <c r="M100" s="2">
        <v>5.2721096569920828E-4</v>
      </c>
      <c r="N100" s="2">
        <v>4.3588269120183931E-2</v>
      </c>
      <c r="O100" s="2">
        <v>3.6375000000000028</v>
      </c>
      <c r="P100" s="2">
        <v>2.9656357388316121</v>
      </c>
      <c r="Q100" s="2">
        <v>1.0657303317640032E-2</v>
      </c>
      <c r="R100" s="2">
        <v>0.33719582850521468</v>
      </c>
      <c r="S100" s="2">
        <v>17628.769300454551</v>
      </c>
      <c r="T100" s="2">
        <v>1.8214262239864141</v>
      </c>
      <c r="U100" s="2">
        <v>1.2118169957187397E-2</v>
      </c>
      <c r="V100" s="2">
        <v>0.54902031541600282</v>
      </c>
    </row>
    <row r="101" spans="1:22" x14ac:dyDescent="0.3">
      <c r="A101" t="s">
        <v>26</v>
      </c>
      <c r="B101">
        <f t="shared" si="1"/>
        <v>2011</v>
      </c>
      <c r="C101" s="2">
        <v>19514.783957195865</v>
      </c>
      <c r="D101" s="2">
        <v>2.0376148369595279</v>
      </c>
      <c r="E101" s="2">
        <v>1.588798269356817E-2</v>
      </c>
      <c r="F101" s="2">
        <v>0.49076988538823763</v>
      </c>
      <c r="G101" s="2">
        <v>133.81963059625355</v>
      </c>
      <c r="H101" s="2">
        <v>12.398632114070395</v>
      </c>
      <c r="I101" s="2">
        <v>6.7405692078068014E-4</v>
      </c>
      <c r="J101" s="2">
        <v>8.0654058512242291E-2</v>
      </c>
      <c r="K101" s="2">
        <v>3.318181818181813</v>
      </c>
      <c r="L101" s="2">
        <v>23.934246575342499</v>
      </c>
      <c r="M101" s="2">
        <v>4.9657226212330291E-4</v>
      </c>
      <c r="N101" s="2">
        <v>4.1781135531135473E-2</v>
      </c>
      <c r="O101" s="2">
        <v>3.0897727272726971</v>
      </c>
      <c r="P101" s="2">
        <v>3.404315312001994</v>
      </c>
      <c r="Q101" s="2">
        <v>1.2013095707409105E-2</v>
      </c>
      <c r="R101" s="2">
        <v>0.29374482336418029</v>
      </c>
      <c r="S101" s="2">
        <v>17465.407257727267</v>
      </c>
      <c r="T101" s="2">
        <v>1.8562836449967846</v>
      </c>
      <c r="U101" s="2">
        <v>1.1557614363795987E-2</v>
      </c>
      <c r="V101" s="2">
        <v>0.53871077445264681</v>
      </c>
    </row>
    <row r="102" spans="1:22" x14ac:dyDescent="0.3">
      <c r="A102" t="s">
        <v>26</v>
      </c>
      <c r="B102">
        <f t="shared" si="1"/>
        <v>2012</v>
      </c>
      <c r="C102" s="2">
        <v>19557.778601481732</v>
      </c>
      <c r="D102" s="2">
        <v>2.0224280610389482</v>
      </c>
      <c r="E102" s="2">
        <v>1.5990750297392109E-2</v>
      </c>
      <c r="F102" s="2">
        <v>0.49445516469262529</v>
      </c>
      <c r="G102" s="2">
        <v>141.16804100761942</v>
      </c>
      <c r="H102" s="2">
        <v>11.672840022646771</v>
      </c>
      <c r="I102" s="2">
        <v>5.9847129451603975E-4</v>
      </c>
      <c r="J102" s="2">
        <v>8.566895443267232E-2</v>
      </c>
      <c r="K102" s="2">
        <v>3.1863636363636374</v>
      </c>
      <c r="L102" s="2">
        <v>24.945791726105554</v>
      </c>
      <c r="M102" s="2">
        <v>4.6818928034522006E-4</v>
      </c>
      <c r="N102" s="2">
        <v>4.008692171327273E-2</v>
      </c>
      <c r="O102" s="2">
        <v>2.7765151515151221</v>
      </c>
      <c r="P102" s="2">
        <v>4.0092769440655252</v>
      </c>
      <c r="Q102" s="2">
        <v>1.5231634800573379E-2</v>
      </c>
      <c r="R102" s="2">
        <v>0.24942153259833691</v>
      </c>
      <c r="S102" s="2">
        <v>17062.911624545457</v>
      </c>
      <c r="T102" s="2">
        <v>1.88670508321894</v>
      </c>
      <c r="U102" s="2">
        <v>1.0957266451458558E-2</v>
      </c>
      <c r="V102" s="2">
        <v>0.53002454326029735</v>
      </c>
    </row>
    <row r="103" spans="1:22" x14ac:dyDescent="0.3">
      <c r="A103" t="s">
        <v>26</v>
      </c>
      <c r="B103">
        <f t="shared" si="1"/>
        <v>2013</v>
      </c>
      <c r="C103" s="2">
        <v>19515.141785848777</v>
      </c>
      <c r="D103" s="2">
        <v>2.0324981532813466</v>
      </c>
      <c r="E103" s="2">
        <v>1.5762682924295335E-2</v>
      </c>
      <c r="F103" s="2">
        <v>0.49200536708265141</v>
      </c>
      <c r="G103" s="2">
        <v>129.60308678457636</v>
      </c>
      <c r="H103" s="2">
        <v>12.67251385721532</v>
      </c>
      <c r="I103" s="2">
        <v>9.1780753290271466E-4</v>
      </c>
      <c r="J103" s="2">
        <v>7.8910941528040415E-2</v>
      </c>
      <c r="K103" s="2">
        <v>3.190909090909102</v>
      </c>
      <c r="L103" s="2">
        <v>25.005698005697919</v>
      </c>
      <c r="M103" s="2">
        <v>4.4507813906493471E-4</v>
      </c>
      <c r="N103" s="2">
        <v>3.9990885268315048E-2</v>
      </c>
      <c r="O103" s="2">
        <v>2.8450757575757244</v>
      </c>
      <c r="P103" s="2">
        <v>3.9676474504061177</v>
      </c>
      <c r="Q103" s="2">
        <v>1.6203274105783372E-2</v>
      </c>
      <c r="R103" s="2">
        <v>0.25203852219723877</v>
      </c>
      <c r="S103" s="2">
        <v>17009.881436909091</v>
      </c>
      <c r="T103" s="2">
        <v>1.8939798413294062</v>
      </c>
      <c r="U103" s="2">
        <v>1.0796495257814565E-2</v>
      </c>
      <c r="V103" s="2">
        <v>0.52798872415563225</v>
      </c>
    </row>
    <row r="104" spans="1:22" x14ac:dyDescent="0.3">
      <c r="A104" t="s">
        <v>26</v>
      </c>
      <c r="B104">
        <f t="shared" si="1"/>
        <v>2014</v>
      </c>
      <c r="C104" s="2">
        <v>19521.216323416764</v>
      </c>
      <c r="D104" s="2">
        <v>2.052864785393465</v>
      </c>
      <c r="E104" s="2">
        <v>1.5546188660991056E-2</v>
      </c>
      <c r="F104" s="2">
        <v>0.48712414335088983</v>
      </c>
      <c r="G104" s="2">
        <v>117.96932515855246</v>
      </c>
      <c r="H104" s="2">
        <v>13.919132559540667</v>
      </c>
      <c r="I104" s="2">
        <v>1.0967599992583593E-3</v>
      </c>
      <c r="J104" s="2">
        <v>7.1843557471874542E-2</v>
      </c>
      <c r="K104" s="2">
        <v>3.1681818181818073</v>
      </c>
      <c r="L104" s="2">
        <v>25.304160688665792</v>
      </c>
      <c r="M104" s="2">
        <v>4.2879444435844905E-4</v>
      </c>
      <c r="N104" s="2">
        <v>3.9519192606452216E-2</v>
      </c>
      <c r="O104" s="2">
        <v>2.519318181818182</v>
      </c>
      <c r="P104" s="2">
        <v>4.1998195760036081</v>
      </c>
      <c r="Q104" s="2">
        <v>1.6038975024858959E-2</v>
      </c>
      <c r="R104" s="2">
        <v>0.23810546665234672</v>
      </c>
      <c r="S104" s="2">
        <v>17130.291622454541</v>
      </c>
      <c r="T104" s="2">
        <v>1.9107041109884291</v>
      </c>
      <c r="U104" s="2">
        <v>1.0595645421268229E-2</v>
      </c>
      <c r="V104" s="2">
        <v>0.52336727295922791</v>
      </c>
    </row>
    <row r="105" spans="1:22" x14ac:dyDescent="0.3">
      <c r="A105" t="s">
        <v>26</v>
      </c>
      <c r="B105">
        <f t="shared" si="1"/>
        <v>2015</v>
      </c>
      <c r="C105" s="2">
        <v>19347.06662714175</v>
      </c>
      <c r="D105" s="2">
        <v>2.1040619741358171</v>
      </c>
      <c r="E105" s="2">
        <v>1.4993017265805764E-2</v>
      </c>
      <c r="F105" s="2">
        <v>0.47527117180601169</v>
      </c>
      <c r="G105" s="2">
        <v>114.00209375306576</v>
      </c>
      <c r="H105" s="2">
        <v>14.385682334916162</v>
      </c>
      <c r="I105" s="2">
        <v>1.1614720519035338E-3</v>
      </c>
      <c r="J105" s="2">
        <v>6.951356054713187E-2</v>
      </c>
      <c r="K105" s="2">
        <v>3.327272727272728</v>
      </c>
      <c r="L105" s="2">
        <v>24.051912568306005</v>
      </c>
      <c r="M105" s="2">
        <v>6.245635981120129E-4</v>
      </c>
      <c r="N105" s="2">
        <v>4.1576735203907769E-2</v>
      </c>
      <c r="O105" s="2">
        <v>1.7257575757576085</v>
      </c>
      <c r="P105" s="2">
        <v>5.6444249341526591</v>
      </c>
      <c r="Q105" s="2">
        <v>1.559746112829119E-2</v>
      </c>
      <c r="R105" s="2">
        <v>0.17716596671333357</v>
      </c>
      <c r="S105" s="2">
        <v>17367.329675909095</v>
      </c>
      <c r="T105" s="2">
        <v>1.9440305322091367</v>
      </c>
      <c r="U105" s="2">
        <v>1.0023205341395447E-2</v>
      </c>
      <c r="V105" s="2">
        <v>0.51439521315729064</v>
      </c>
    </row>
    <row r="106" spans="1:22" x14ac:dyDescent="0.3">
      <c r="A106" t="s">
        <v>26</v>
      </c>
      <c r="B106">
        <f t="shared" si="1"/>
        <v>2016</v>
      </c>
      <c r="C106" s="2">
        <v>19217.33933596922</v>
      </c>
      <c r="D106" s="2">
        <v>2.1468470980974095</v>
      </c>
      <c r="E106" s="2">
        <v>1.4671650765394784E-2</v>
      </c>
      <c r="F106" s="2">
        <v>0.46579935799164524</v>
      </c>
      <c r="G106" s="2">
        <v>96.876636016786733</v>
      </c>
      <c r="H106" s="2">
        <v>16.960986998954976</v>
      </c>
      <c r="I106" s="2">
        <v>1.4988373892271672E-3</v>
      </c>
      <c r="J106" s="2">
        <v>5.8958833000792542E-2</v>
      </c>
      <c r="K106" s="2">
        <v>3.0272727272727451</v>
      </c>
      <c r="L106" s="2">
        <v>26.534534534534384</v>
      </c>
      <c r="M106" s="2">
        <v>3.7849920311276014E-4</v>
      </c>
      <c r="N106" s="2">
        <v>3.7686736079674273E-2</v>
      </c>
      <c r="O106" s="2">
        <v>0.75037878787878398</v>
      </c>
      <c r="P106" s="2">
        <v>11.871277132761294</v>
      </c>
      <c r="Q106" s="2">
        <v>1.4870501903279543E-2</v>
      </c>
      <c r="R106" s="2">
        <v>8.4236934983203199E-2</v>
      </c>
      <c r="S106" s="2">
        <v>17674.679202909101</v>
      </c>
      <c r="T106" s="2">
        <v>1.9441736298814014</v>
      </c>
      <c r="U106" s="2">
        <v>1.0026273328432089E-2</v>
      </c>
      <c r="V106" s="2">
        <v>0.51435735195163723</v>
      </c>
    </row>
    <row r="107" spans="1:22" x14ac:dyDescent="0.3">
      <c r="A107" t="s">
        <v>26</v>
      </c>
      <c r="B107">
        <f t="shared" si="1"/>
        <v>2017</v>
      </c>
      <c r="C107" s="2">
        <v>19042.271421426667</v>
      </c>
      <c r="D107" s="2">
        <v>2.1917057893288834</v>
      </c>
      <c r="E107" s="2">
        <v>1.4403126404908539E-2</v>
      </c>
      <c r="F107" s="2">
        <v>0.45626561962324674</v>
      </c>
      <c r="G107" s="2">
        <v>79.971327369715937</v>
      </c>
      <c r="H107" s="2">
        <v>20.429978688253044</v>
      </c>
      <c r="I107" s="2">
        <v>1.7992924598735915E-3</v>
      </c>
      <c r="J107" s="2">
        <v>4.8947677100367515E-2</v>
      </c>
      <c r="K107" s="2">
        <v>3.0863636363636289</v>
      </c>
      <c r="L107" s="2">
        <v>26.045655375552343</v>
      </c>
      <c r="M107" s="2">
        <v>4.8958061013813087E-4</v>
      </c>
      <c r="N107" s="2">
        <v>3.8394119310149757E-2</v>
      </c>
      <c r="O107" s="2">
        <v>0.19924242424242333</v>
      </c>
      <c r="P107" s="2">
        <v>39.570342205323364</v>
      </c>
      <c r="Q107" s="2">
        <v>1.419473840617258E-2</v>
      </c>
      <c r="R107" s="2">
        <v>2.527145190736993E-2</v>
      </c>
      <c r="S107" s="2">
        <v>18091.23747577273</v>
      </c>
      <c r="T107" s="2">
        <v>1.9482110421673786</v>
      </c>
      <c r="U107" s="2">
        <v>1.0191970775083936E-2</v>
      </c>
      <c r="V107" s="2">
        <v>0.51329141368971154</v>
      </c>
    </row>
    <row r="108" spans="1:22" x14ac:dyDescent="0.3">
      <c r="A108" t="s">
        <v>26</v>
      </c>
      <c r="B108">
        <f t="shared" si="1"/>
        <v>2018</v>
      </c>
      <c r="C108" s="2">
        <v>18907.62215160744</v>
      </c>
      <c r="D108" s="2">
        <v>2.2340728597415094</v>
      </c>
      <c r="E108" s="2">
        <v>1.4234838332877808E-2</v>
      </c>
      <c r="F108" s="2">
        <v>0.44761297539584444</v>
      </c>
      <c r="G108" s="2">
        <v>74.138857374523923</v>
      </c>
      <c r="H108" s="2">
        <v>21.982873231366973</v>
      </c>
      <c r="I108" s="2">
        <v>1.8931314749046912E-3</v>
      </c>
      <c r="J108" s="2">
        <v>4.5489958909152861E-2</v>
      </c>
      <c r="K108" s="2">
        <v>3.0954545454545439</v>
      </c>
      <c r="L108" s="2">
        <v>26.004405286343626</v>
      </c>
      <c r="M108" s="2">
        <v>4.9625860208435402E-4</v>
      </c>
      <c r="N108" s="2">
        <v>3.8455022869727233E-2</v>
      </c>
      <c r="O108" s="2">
        <v>0.38712121212121886</v>
      </c>
      <c r="P108" s="2">
        <v>17.812133072406745</v>
      </c>
      <c r="Q108" s="2">
        <v>1.2481045025145798E-2</v>
      </c>
      <c r="R108" s="2">
        <v>5.6141507361020505E-2</v>
      </c>
      <c r="S108" s="2">
        <v>18175.017324500008</v>
      </c>
      <c r="T108" s="2">
        <v>1.9805064375909884</v>
      </c>
      <c r="U108" s="2">
        <v>9.7971154655627224E-3</v>
      </c>
      <c r="V108" s="2">
        <v>0.50492135800192672</v>
      </c>
    </row>
    <row r="109" spans="1:22" x14ac:dyDescent="0.3">
      <c r="A109" t="s">
        <v>26</v>
      </c>
      <c r="B109">
        <f t="shared" si="1"/>
        <v>2019</v>
      </c>
      <c r="C109" s="2">
        <v>18911.590077332836</v>
      </c>
      <c r="D109" s="2">
        <v>2.2741145926781834</v>
      </c>
      <c r="E109" s="2">
        <v>1.4243413360227664E-2</v>
      </c>
      <c r="F109" s="2">
        <v>0.43973157870743806</v>
      </c>
      <c r="G109" s="2">
        <v>69.516502998601254</v>
      </c>
      <c r="H109" s="2">
        <v>23.33934727479782</v>
      </c>
      <c r="I109" s="2">
        <v>1.8588524798509309E-3</v>
      </c>
      <c r="J109" s="2">
        <v>4.2846099688478224E-2</v>
      </c>
      <c r="K109" s="2">
        <v>3.0409090909090963</v>
      </c>
      <c r="L109" s="2">
        <v>26.584454409566472</v>
      </c>
      <c r="M109" s="2">
        <v>4.7899064929255233E-4</v>
      </c>
      <c r="N109" s="2">
        <v>3.7615968512791746E-2</v>
      </c>
      <c r="O109" s="2">
        <v>0.63674242424241712</v>
      </c>
      <c r="P109" s="2">
        <v>9.9779892920881483</v>
      </c>
      <c r="Q109" s="2">
        <v>1.0924317054722521E-2</v>
      </c>
      <c r="R109" s="2">
        <v>0.10022059261908914</v>
      </c>
      <c r="S109" s="2">
        <v>18379.741223863643</v>
      </c>
      <c r="T109" s="2">
        <v>1.992697097514661</v>
      </c>
      <c r="U109" s="2">
        <v>9.7053549519517945E-3</v>
      </c>
      <c r="V109" s="2">
        <v>0.50183241660121036</v>
      </c>
    </row>
    <row r="110" spans="1:22" x14ac:dyDescent="0.3">
      <c r="A110" t="s">
        <v>26</v>
      </c>
      <c r="B110">
        <f t="shared" si="1"/>
        <v>2020</v>
      </c>
      <c r="C110" s="2">
        <v>18765.252951391009</v>
      </c>
      <c r="D110" s="2">
        <v>2.3006350469696017</v>
      </c>
      <c r="E110" s="2">
        <v>1.4116035169939367E-2</v>
      </c>
      <c r="F110" s="2">
        <v>0.43466259514615357</v>
      </c>
      <c r="G110" s="2">
        <v>28.582121725161869</v>
      </c>
      <c r="H110" s="2">
        <v>53.998729888487922</v>
      </c>
      <c r="I110" s="2">
        <v>2.0985460269580813E-3</v>
      </c>
      <c r="J110" s="2">
        <v>1.8518954095125703E-2</v>
      </c>
      <c r="K110" s="2">
        <v>3.1136363636363598</v>
      </c>
      <c r="L110" s="2">
        <v>25.729927007299302</v>
      </c>
      <c r="M110" s="2">
        <v>5.0423780142059421E-4</v>
      </c>
      <c r="N110" s="2">
        <v>3.8865248226950311E-2</v>
      </c>
      <c r="O110" s="2">
        <v>0.48333333333333606</v>
      </c>
      <c r="P110" s="2">
        <v>14.775862068965433</v>
      </c>
      <c r="Q110" s="2">
        <v>1.0447175183500357E-2</v>
      </c>
      <c r="R110" s="2">
        <v>6.7677946324387783E-2</v>
      </c>
      <c r="S110" s="2">
        <v>17692.937064045458</v>
      </c>
      <c r="T110" s="2">
        <v>1.9951050090365463</v>
      </c>
      <c r="U110" s="2">
        <v>9.2527268983592093E-3</v>
      </c>
      <c r="V110" s="2">
        <v>0.50122675020645091</v>
      </c>
    </row>
    <row r="111" spans="1:22" x14ac:dyDescent="0.3">
      <c r="A111" t="s">
        <v>26</v>
      </c>
      <c r="B111">
        <f t="shared" si="1"/>
        <v>2021</v>
      </c>
      <c r="C111" s="2">
        <v>19349.990346163144</v>
      </c>
      <c r="D111" s="2">
        <v>2.2818957888803522</v>
      </c>
      <c r="E111" s="2">
        <v>1.4727094349896275E-2</v>
      </c>
      <c r="F111" s="2">
        <v>0.43823210721233929</v>
      </c>
      <c r="G111" s="2">
        <v>5.6272717376548371</v>
      </c>
      <c r="H111" s="2">
        <v>282.33693936141265</v>
      </c>
      <c r="I111" s="2">
        <v>2.3886019262081837E-3</v>
      </c>
      <c r="J111" s="2">
        <v>3.5418673952540246E-3</v>
      </c>
      <c r="K111" s="2">
        <v>4.8761904761904731</v>
      </c>
      <c r="L111" s="2">
        <v>16.339843750000011</v>
      </c>
      <c r="M111" s="2">
        <v>1.4979236811204083E-3</v>
      </c>
      <c r="N111" s="2">
        <v>6.120009562514938E-2</v>
      </c>
      <c r="O111" s="2">
        <v>1.2121212121209091E-2</v>
      </c>
      <c r="P111" s="2">
        <v>562.06250000014074</v>
      </c>
      <c r="Q111" s="2">
        <v>1.1350024501798062E-2</v>
      </c>
      <c r="R111" s="2">
        <v>1.7791615701096399E-3</v>
      </c>
      <c r="S111" s="2">
        <v>19094.243674818183</v>
      </c>
      <c r="T111" s="2">
        <v>1.9533346821171398</v>
      </c>
      <c r="U111" s="2">
        <v>9.9671666441650819E-3</v>
      </c>
      <c r="V111" s="2">
        <v>0.51194503899154686</v>
      </c>
    </row>
    <row r="112" spans="1:22" x14ac:dyDescent="0.3">
      <c r="A112" t="s">
        <v>27</v>
      </c>
      <c r="B112">
        <f t="shared" si="1"/>
        <v>1995</v>
      </c>
      <c r="C112" s="2">
        <v>6419.8326015116036</v>
      </c>
      <c r="D112" s="2">
        <v>4.9353275269757884</v>
      </c>
      <c r="E112" s="2">
        <v>5.3235618343946411E-3</v>
      </c>
      <c r="F112" s="2">
        <v>0.20262079761356147</v>
      </c>
      <c r="G112" s="2">
        <v>38.517053100660178</v>
      </c>
      <c r="H112" s="2">
        <v>44.564233468575495</v>
      </c>
      <c r="I112" s="2">
        <v>2.6643127515811743E-3</v>
      </c>
      <c r="J112" s="2">
        <v>2.2439519815933798E-2</v>
      </c>
      <c r="K112" s="2">
        <v>0.46190476190476204</v>
      </c>
      <c r="L112" s="2">
        <v>162.72164948453604</v>
      </c>
      <c r="M112" s="2">
        <v>1.0804518945727246E-3</v>
      </c>
      <c r="N112" s="2">
        <v>6.1454637607704019E-3</v>
      </c>
      <c r="O112" s="3"/>
      <c r="P112" s="3"/>
      <c r="Q112" s="3"/>
      <c r="R112" s="3"/>
      <c r="S112" s="2">
        <v>10112.642330909095</v>
      </c>
      <c r="T112" s="2">
        <v>2.3136003745922866</v>
      </c>
      <c r="U112" s="2">
        <v>3.7684156382850054E-3</v>
      </c>
      <c r="V112" s="2">
        <v>0.43222676266043775</v>
      </c>
    </row>
    <row r="113" spans="1:22" x14ac:dyDescent="0.3">
      <c r="A113" t="s">
        <v>27</v>
      </c>
      <c r="B113">
        <f t="shared" si="1"/>
        <v>1996</v>
      </c>
      <c r="C113" s="2">
        <v>4833.8972884778232</v>
      </c>
      <c r="D113" s="2">
        <v>6.4861605869010521</v>
      </c>
      <c r="E113" s="2">
        <v>7.2814626340679256E-3</v>
      </c>
      <c r="F113" s="2">
        <v>0.15417441282898894</v>
      </c>
      <c r="G113" s="2">
        <v>13.115009112606231</v>
      </c>
      <c r="H113" s="2">
        <v>130.68118948083662</v>
      </c>
      <c r="I113" s="2">
        <v>2.6934235964412578E-3</v>
      </c>
      <c r="J113" s="2">
        <v>7.6522107272878953E-3</v>
      </c>
      <c r="K113" s="2">
        <v>0.37619047619047308</v>
      </c>
      <c r="L113" s="2">
        <v>200.89873417721685</v>
      </c>
      <c r="M113" s="2">
        <v>9.5405510104464714E-4</v>
      </c>
      <c r="N113" s="2">
        <v>4.9776321592841883E-3</v>
      </c>
      <c r="O113" s="2">
        <v>2.3171875000000055</v>
      </c>
      <c r="P113" s="2">
        <v>3.9741514947179084</v>
      </c>
      <c r="Q113" s="2">
        <v>3.3344944734976512E-3</v>
      </c>
      <c r="R113" s="2">
        <v>0.25162603925117394</v>
      </c>
      <c r="S113" s="2">
        <v>10218.827954636366</v>
      </c>
      <c r="T113" s="2">
        <v>2.3408011599592058</v>
      </c>
      <c r="U113" s="2">
        <v>3.6157042820926799E-3</v>
      </c>
      <c r="V113" s="2">
        <v>0.4272041628761955</v>
      </c>
    </row>
    <row r="114" spans="1:22" x14ac:dyDescent="0.3">
      <c r="A114" t="s">
        <v>27</v>
      </c>
      <c r="B114">
        <f t="shared" si="1"/>
        <v>1997</v>
      </c>
      <c r="C114" s="2">
        <v>4193.2206577885408</v>
      </c>
      <c r="D114" s="2">
        <v>7.6616110286599799</v>
      </c>
      <c r="E114" s="2">
        <v>7.7962927875269705E-3</v>
      </c>
      <c r="F114" s="2">
        <v>0.1305208521105124</v>
      </c>
      <c r="G114" s="2">
        <v>0.56681210339411336</v>
      </c>
      <c r="H114" s="2">
        <v>3024.6940346376718</v>
      </c>
      <c r="I114" s="2">
        <v>2.6591083232594681E-3</v>
      </c>
      <c r="J114" s="2">
        <v>3.3061195233249105E-4</v>
      </c>
      <c r="K114" s="2">
        <v>0.70476190476189515</v>
      </c>
      <c r="L114" s="2">
        <v>107.70270270270416</v>
      </c>
      <c r="M114" s="2">
        <v>8.9259671840553195E-4</v>
      </c>
      <c r="N114" s="2">
        <v>9.284818067753952E-3</v>
      </c>
      <c r="O114" s="2">
        <v>1.9939814814814856</v>
      </c>
      <c r="P114" s="2">
        <v>4.468771766891102</v>
      </c>
      <c r="Q114" s="2">
        <v>3.287072596032059E-3</v>
      </c>
      <c r="R114" s="2">
        <v>0.223775133787084</v>
      </c>
      <c r="S114" s="2">
        <v>10447.528874272728</v>
      </c>
      <c r="T114" s="2">
        <v>2.3801236346430987</v>
      </c>
      <c r="U114" s="2">
        <v>3.227563326457461E-3</v>
      </c>
      <c r="V114" s="2">
        <v>0.42014624175182846</v>
      </c>
    </row>
    <row r="115" spans="1:22" x14ac:dyDescent="0.3">
      <c r="A115" t="s">
        <v>27</v>
      </c>
      <c r="B115">
        <f t="shared" si="1"/>
        <v>1998</v>
      </c>
      <c r="C115" s="2">
        <v>4429.5190378874795</v>
      </c>
      <c r="D115" s="2">
        <v>7.3836952171264603</v>
      </c>
      <c r="E115" s="2">
        <v>7.3335141987666552E-3</v>
      </c>
      <c r="F115" s="2">
        <v>0.13543354250057651</v>
      </c>
      <c r="G115" s="2">
        <v>12.497135069520709</v>
      </c>
      <c r="H115" s="2">
        <v>137.27169110258103</v>
      </c>
      <c r="I115" s="2">
        <v>2.6496749145356602E-3</v>
      </c>
      <c r="J115" s="2">
        <v>7.2848231996553124E-3</v>
      </c>
      <c r="K115" s="2">
        <v>0.76190476190474499</v>
      </c>
      <c r="L115" s="2">
        <v>99.831250000002186</v>
      </c>
      <c r="M115" s="2">
        <v>8.9684990355450023E-4</v>
      </c>
      <c r="N115" s="2">
        <v>1.0016903524697708E-2</v>
      </c>
      <c r="O115" s="2">
        <v>1.2513157894736766</v>
      </c>
      <c r="P115" s="2">
        <v>6.8871363477042093</v>
      </c>
      <c r="Q115" s="2">
        <v>6.3491131224087671E-3</v>
      </c>
      <c r="R115" s="2">
        <v>0.14519822891750137</v>
      </c>
      <c r="S115" s="2">
        <v>10900.429924318179</v>
      </c>
      <c r="T115" s="2">
        <v>2.3688985808450433</v>
      </c>
      <c r="U115" s="2">
        <v>3.293408718634705E-3</v>
      </c>
      <c r="V115" s="2">
        <v>0.42213710966185636</v>
      </c>
    </row>
    <row r="116" spans="1:22" x14ac:dyDescent="0.3">
      <c r="A116" t="s">
        <v>27</v>
      </c>
      <c r="B116">
        <f t="shared" si="1"/>
        <v>1999</v>
      </c>
      <c r="C116" s="2">
        <v>4668.5146514801745</v>
      </c>
      <c r="D116" s="2">
        <v>7.1699988284150766</v>
      </c>
      <c r="E116" s="2">
        <v>7.1537143495949418E-3</v>
      </c>
      <c r="F116" s="2">
        <v>0.13947003673654007</v>
      </c>
      <c r="G116" s="2">
        <v>16.231431370217251</v>
      </c>
      <c r="H116" s="2">
        <v>105.58332962392612</v>
      </c>
      <c r="I116" s="2">
        <v>2.6795981926148044E-3</v>
      </c>
      <c r="J116" s="2">
        <v>9.4711921243805057E-3</v>
      </c>
      <c r="K116" s="2">
        <v>0.59047619047618127</v>
      </c>
      <c r="L116" s="2">
        <v>129.20161290322781</v>
      </c>
      <c r="M116" s="2">
        <v>8.9641632616191402E-4</v>
      </c>
      <c r="N116" s="2">
        <v>7.7398414580861418E-3</v>
      </c>
      <c r="O116" s="2">
        <v>1.7859848484848602</v>
      </c>
      <c r="P116" s="2">
        <v>5.1480381760339053</v>
      </c>
      <c r="Q116" s="2">
        <v>4.176390229284177E-3</v>
      </c>
      <c r="R116" s="2">
        <v>0.19424875375932216</v>
      </c>
      <c r="S116" s="2">
        <v>11147.822802818175</v>
      </c>
      <c r="T116" s="2">
        <v>2.4089314276711846</v>
      </c>
      <c r="U116" s="2">
        <v>2.663705505338898E-3</v>
      </c>
      <c r="V116" s="2">
        <v>0.41512182061850633</v>
      </c>
    </row>
    <row r="117" spans="1:22" x14ac:dyDescent="0.3">
      <c r="A117" t="s">
        <v>27</v>
      </c>
      <c r="B117">
        <f t="shared" si="1"/>
        <v>2000</v>
      </c>
      <c r="C117" s="2">
        <v>4437.2694708785493</v>
      </c>
      <c r="D117" s="2">
        <v>7.6595076916102176</v>
      </c>
      <c r="E117" s="2">
        <v>7.333871872007347E-3</v>
      </c>
      <c r="F117" s="2">
        <v>0.13055669375400489</v>
      </c>
      <c r="G117" s="2">
        <v>10.754358296616601</v>
      </c>
      <c r="H117" s="2">
        <v>160.01460159998666</v>
      </c>
      <c r="I117" s="2">
        <v>2.4218145976545452E-3</v>
      </c>
      <c r="J117" s="2">
        <v>6.2494296770481943E-3</v>
      </c>
      <c r="K117" s="2">
        <v>0.42380952380950987</v>
      </c>
      <c r="L117" s="2">
        <v>180.79775280899469</v>
      </c>
      <c r="M117" s="2">
        <v>8.841168220236964E-4</v>
      </c>
      <c r="N117" s="2">
        <v>5.5310421975015281E-3</v>
      </c>
      <c r="O117" s="2">
        <v>2.2973484848484818</v>
      </c>
      <c r="P117" s="2">
        <v>3.934542456718884</v>
      </c>
      <c r="Q117" s="2">
        <v>3.3233056677274275E-3</v>
      </c>
      <c r="R117" s="2">
        <v>0.25415915852994142</v>
      </c>
      <c r="S117" s="2">
        <v>11794.384257363639</v>
      </c>
      <c r="T117" s="2">
        <v>2.3766568519134683</v>
      </c>
      <c r="U117" s="2">
        <v>2.9480107287935819E-3</v>
      </c>
      <c r="V117" s="2">
        <v>0.42075910083312645</v>
      </c>
    </row>
    <row r="118" spans="1:22" x14ac:dyDescent="0.3">
      <c r="A118" t="s">
        <v>27</v>
      </c>
      <c r="B118">
        <f t="shared" si="1"/>
        <v>2001</v>
      </c>
      <c r="C118" s="2">
        <v>3756.2546836659094</v>
      </c>
      <c r="D118" s="2">
        <v>9.1884777711351511</v>
      </c>
      <c r="E118" s="2">
        <v>7.8617775601477757E-3</v>
      </c>
      <c r="F118" s="2">
        <v>0.10883195507545525</v>
      </c>
      <c r="G118" s="2">
        <v>11.90071535835159</v>
      </c>
      <c r="H118" s="2">
        <v>143.5040385332689</v>
      </c>
      <c r="I118" s="2">
        <v>2.4044613342094068E-3</v>
      </c>
      <c r="J118" s="2">
        <v>6.9684450014148381E-3</v>
      </c>
      <c r="K118" s="2">
        <v>0.4761904761904816</v>
      </c>
      <c r="L118" s="2">
        <v>161.43999999999818</v>
      </c>
      <c r="M118" s="2">
        <v>9.0771255410183882E-4</v>
      </c>
      <c r="N118" s="2">
        <v>6.1942517343905549E-3</v>
      </c>
      <c r="O118" s="2">
        <v>2.5814393939393891</v>
      </c>
      <c r="P118" s="2">
        <v>3.3985326485693381</v>
      </c>
      <c r="Q118" s="2">
        <v>2.0399854698683884E-3</v>
      </c>
      <c r="R118" s="2">
        <v>0.29424463537843737</v>
      </c>
      <c r="S118" s="2">
        <v>11879.290142681817</v>
      </c>
      <c r="T118" s="2">
        <v>2.4089715976262362</v>
      </c>
      <c r="U118" s="2">
        <v>2.6712884033074369E-3</v>
      </c>
      <c r="V118" s="2">
        <v>0.41511489840120352</v>
      </c>
    </row>
    <row r="119" spans="1:22" x14ac:dyDescent="0.3">
      <c r="A119" t="s">
        <v>27</v>
      </c>
      <c r="B119">
        <f t="shared" si="1"/>
        <v>2002</v>
      </c>
      <c r="C119" s="2">
        <v>4304.5170634002934</v>
      </c>
      <c r="D119" s="2">
        <v>8.1647871117353468</v>
      </c>
      <c r="E119" s="2">
        <v>7.2676818686020495E-3</v>
      </c>
      <c r="F119" s="2">
        <v>0.12247716766095322</v>
      </c>
      <c r="G119" s="2">
        <v>23.634830159636294</v>
      </c>
      <c r="H119" s="2">
        <v>71.795107406283805</v>
      </c>
      <c r="I119" s="2">
        <v>2.4902911293676333E-3</v>
      </c>
      <c r="J119" s="2">
        <v>1.3928525718905405E-2</v>
      </c>
      <c r="K119" s="2">
        <v>0.12272727272728901</v>
      </c>
      <c r="L119" s="2">
        <v>625.14814814806527</v>
      </c>
      <c r="M119" s="2">
        <v>9.734152061917356E-4</v>
      </c>
      <c r="N119" s="2">
        <v>1.5996208306181395E-3</v>
      </c>
      <c r="O119" s="2">
        <v>2.3928030303030212</v>
      </c>
      <c r="P119" s="2">
        <v>3.6503086908342683</v>
      </c>
      <c r="Q119" s="2">
        <v>2.3310328237796663E-3</v>
      </c>
      <c r="R119" s="2">
        <v>0.27394943406045275</v>
      </c>
      <c r="S119" s="2">
        <v>11806.189166545464</v>
      </c>
      <c r="T119" s="2">
        <v>2.4651281784485706</v>
      </c>
      <c r="U119" s="2">
        <v>2.128322875362687E-3</v>
      </c>
      <c r="V119" s="2">
        <v>0.40565841920210027</v>
      </c>
    </row>
    <row r="120" spans="1:22" x14ac:dyDescent="0.3">
      <c r="A120" t="s">
        <v>27</v>
      </c>
      <c r="B120">
        <f t="shared" si="1"/>
        <v>2003</v>
      </c>
      <c r="C120" s="2">
        <v>4282.5976908997618</v>
      </c>
      <c r="D120" s="2">
        <v>8.3508666205937896</v>
      </c>
      <c r="E120" s="2">
        <v>7.0076707073148392E-3</v>
      </c>
      <c r="F120" s="2">
        <v>0.11974805076325058</v>
      </c>
      <c r="G120" s="2">
        <v>35.505077364431827</v>
      </c>
      <c r="H120" s="2">
        <v>47.550802531889801</v>
      </c>
      <c r="I120" s="2">
        <v>2.4567339646391489E-3</v>
      </c>
      <c r="J120" s="2">
        <v>2.1030139277446538E-2</v>
      </c>
      <c r="K120" s="2">
        <v>0.41818181818182154</v>
      </c>
      <c r="L120" s="2">
        <v>183.69565217391158</v>
      </c>
      <c r="M120" s="2">
        <v>9.1999916994989217E-4</v>
      </c>
      <c r="N120" s="2">
        <v>5.4437869822485637E-3</v>
      </c>
      <c r="O120" s="2">
        <v>2.2257575757575738</v>
      </c>
      <c r="P120" s="2">
        <v>4.0102110279101453</v>
      </c>
      <c r="Q120" s="2">
        <v>2.0715959098421277E-3</v>
      </c>
      <c r="R120" s="2">
        <v>0.24936343574944814</v>
      </c>
      <c r="S120" s="2">
        <v>11728.174311136365</v>
      </c>
      <c r="T120" s="2">
        <v>2.5175863909269838</v>
      </c>
      <c r="U120" s="2">
        <v>1.7241529684095536E-3</v>
      </c>
      <c r="V120" s="2">
        <v>0.39720583317571739</v>
      </c>
    </row>
    <row r="121" spans="1:22" x14ac:dyDescent="0.3">
      <c r="A121" t="s">
        <v>27</v>
      </c>
      <c r="B121">
        <f t="shared" si="1"/>
        <v>2004</v>
      </c>
      <c r="C121" s="2">
        <v>3536.6096578857178</v>
      </c>
      <c r="D121" s="2">
        <v>10.331392986709565</v>
      </c>
      <c r="E121" s="2">
        <v>7.5108527499623268E-3</v>
      </c>
      <c r="F121" s="2">
        <v>9.679236878186831E-2</v>
      </c>
      <c r="G121" s="2">
        <v>40.989935283780596</v>
      </c>
      <c r="H121" s="2">
        <v>41.3640581029929</v>
      </c>
      <c r="I121" s="2">
        <v>2.3126382353879649E-3</v>
      </c>
      <c r="J121" s="2">
        <v>2.4175577684135516E-2</v>
      </c>
      <c r="K121" s="2">
        <v>0.17272727272728616</v>
      </c>
      <c r="L121" s="2">
        <v>447.94736842101787</v>
      </c>
      <c r="M121" s="2">
        <v>9.8103659024137424E-4</v>
      </c>
      <c r="N121" s="2">
        <v>2.232405122782455E-3</v>
      </c>
      <c r="O121" s="2">
        <v>2.7742424242424182</v>
      </c>
      <c r="P121" s="2">
        <v>3.2859093391589358</v>
      </c>
      <c r="Q121" s="2">
        <v>1.6082440769322748E-3</v>
      </c>
      <c r="R121" s="2">
        <v>0.30432975982714144</v>
      </c>
      <c r="S121" s="2">
        <v>11886.734161045457</v>
      </c>
      <c r="T121" s="2">
        <v>2.5618381332057285</v>
      </c>
      <c r="U121" s="2">
        <v>1.3785301964353014E-3</v>
      </c>
      <c r="V121" s="2">
        <v>0.39034472437517381</v>
      </c>
    </row>
    <row r="122" spans="1:22" x14ac:dyDescent="0.3">
      <c r="A122" t="s">
        <v>27</v>
      </c>
      <c r="B122">
        <f t="shared" si="1"/>
        <v>2005</v>
      </c>
      <c r="C122" s="2">
        <v>2956.4117003001229</v>
      </c>
      <c r="D122" s="2">
        <v>12.587958546675988</v>
      </c>
      <c r="E122" s="2">
        <v>7.672971274304774E-3</v>
      </c>
      <c r="F122" s="2">
        <v>7.9440998815813776E-2</v>
      </c>
      <c r="G122" s="2">
        <v>3.1316408835823495</v>
      </c>
      <c r="H122" s="2">
        <v>540.76071365476093</v>
      </c>
      <c r="I122" s="2">
        <v>2.5091378526074098E-3</v>
      </c>
      <c r="J122" s="2">
        <v>1.8492467643247325E-3</v>
      </c>
      <c r="K122" s="2">
        <v>3.6363636363645924E-2</v>
      </c>
      <c r="L122" s="2">
        <v>2130.2499999994398</v>
      </c>
      <c r="M122" s="2">
        <v>1.02069717401055E-3</v>
      </c>
      <c r="N122" s="2">
        <v>4.6942847083687972E-4</v>
      </c>
      <c r="O122" s="2">
        <v>2.1121212121212043</v>
      </c>
      <c r="P122" s="2">
        <v>4.0972022955523801</v>
      </c>
      <c r="Q122" s="2">
        <v>8.4261959754983184E-4</v>
      </c>
      <c r="R122" s="2">
        <v>0.24406898362951862</v>
      </c>
      <c r="S122" s="2">
        <v>11915.910109863642</v>
      </c>
      <c r="T122" s="2">
        <v>2.6143240289364793</v>
      </c>
      <c r="U122" s="2">
        <v>1.0810543983800214E-3</v>
      </c>
      <c r="V122" s="2">
        <v>0.38250805521104636</v>
      </c>
    </row>
    <row r="123" spans="1:22" x14ac:dyDescent="0.3">
      <c r="A123" t="s">
        <v>27</v>
      </c>
      <c r="B123">
        <f t="shared" si="1"/>
        <v>2006</v>
      </c>
      <c r="C123" s="2">
        <v>2513.6788274494174</v>
      </c>
      <c r="D123" s="2">
        <v>15.082711333283186</v>
      </c>
      <c r="E123" s="2">
        <v>7.7477548587382983E-3</v>
      </c>
      <c r="F123" s="2">
        <v>6.6301076636883505E-2</v>
      </c>
      <c r="G123" s="2">
        <v>20.710865125571672</v>
      </c>
      <c r="H123" s="2">
        <v>81.508466927403433</v>
      </c>
      <c r="I123" s="2">
        <v>2.3541863663715523E-3</v>
      </c>
      <c r="J123" s="2">
        <v>1.2268664074993128E-2</v>
      </c>
      <c r="K123" s="2">
        <v>0.45454545454545325</v>
      </c>
      <c r="L123" s="2">
        <v>171.26000000000047</v>
      </c>
      <c r="M123" s="2">
        <v>1.0460567543635405E-3</v>
      </c>
      <c r="N123" s="2">
        <v>5.8390750905056472E-3</v>
      </c>
      <c r="O123" s="2">
        <v>1.6344696969696981</v>
      </c>
      <c r="P123" s="2">
        <v>4.6658169177288524</v>
      </c>
      <c r="Q123" s="2">
        <v>1.2976638013876274E-3</v>
      </c>
      <c r="R123" s="2">
        <v>0.21432474047583572</v>
      </c>
      <c r="S123" s="2">
        <v>12087.435192954559</v>
      </c>
      <c r="T123" s="2">
        <v>2.6769689400125998</v>
      </c>
      <c r="U123" s="2">
        <v>6.0668166297928039E-4</v>
      </c>
      <c r="V123" s="2">
        <v>0.37355681833024679</v>
      </c>
    </row>
    <row r="124" spans="1:22" x14ac:dyDescent="0.3">
      <c r="A124" t="s">
        <v>27</v>
      </c>
      <c r="B124">
        <f t="shared" si="1"/>
        <v>2007</v>
      </c>
      <c r="C124" s="2">
        <v>2604.3789209141323</v>
      </c>
      <c r="D124" s="2">
        <v>14.895948499120461</v>
      </c>
      <c r="E124" s="2">
        <v>7.3300511566319893E-3</v>
      </c>
      <c r="F124" s="2">
        <v>6.7132348105194209E-2</v>
      </c>
      <c r="G124" s="2">
        <v>30.625517480118788</v>
      </c>
      <c r="H124" s="2">
        <v>55.036637946585358</v>
      </c>
      <c r="I124" s="2">
        <v>2.2193991676344865E-3</v>
      </c>
      <c r="J124" s="2">
        <v>1.8169714526721795E-2</v>
      </c>
      <c r="K124" s="2">
        <v>0.41363636363637113</v>
      </c>
      <c r="L124" s="2">
        <v>188.53846153845811</v>
      </c>
      <c r="M124" s="2">
        <v>1.068752539243642E-3</v>
      </c>
      <c r="N124" s="2">
        <v>5.3039575683395497E-3</v>
      </c>
      <c r="O124" s="2">
        <v>1.7958333333333361</v>
      </c>
      <c r="P124" s="2">
        <v>3.7053364269141471</v>
      </c>
      <c r="Q124" s="2">
        <v>2.4671459300810161E-3</v>
      </c>
      <c r="R124" s="2">
        <v>0.26988102692548571</v>
      </c>
      <c r="S124" s="2">
        <v>12035.659908090922</v>
      </c>
      <c r="T124" s="2">
        <v>2.7919095166939538</v>
      </c>
      <c r="U124" s="2">
        <v>3.6573304555209685E-4</v>
      </c>
      <c r="V124" s="2">
        <v>0.3581777969596065</v>
      </c>
    </row>
    <row r="125" spans="1:22" x14ac:dyDescent="0.3">
      <c r="A125" t="s">
        <v>27</v>
      </c>
      <c r="B125">
        <f t="shared" si="1"/>
        <v>2008</v>
      </c>
      <c r="C125" s="2">
        <v>2491.1967030751694</v>
      </c>
      <c r="D125" s="2">
        <v>15.748146037931871</v>
      </c>
      <c r="E125" s="2">
        <v>7.32991834397273E-3</v>
      </c>
      <c r="F125" s="2">
        <v>6.3499538141908493E-2</v>
      </c>
      <c r="G125" s="2">
        <v>8.7851904895071584</v>
      </c>
      <c r="H125" s="2">
        <v>191.49103169689857</v>
      </c>
      <c r="I125" s="2">
        <v>2.302632726071549E-3</v>
      </c>
      <c r="J125" s="2">
        <v>5.2221766791817658E-3</v>
      </c>
      <c r="K125" s="2">
        <v>0.66363636363635692</v>
      </c>
      <c r="L125" s="2">
        <v>118.19178082191901</v>
      </c>
      <c r="M125" s="2">
        <v>9.61112098441054E-4</v>
      </c>
      <c r="N125" s="2">
        <v>8.460825220213174E-3</v>
      </c>
      <c r="O125" s="2">
        <v>2.2674242424242417</v>
      </c>
      <c r="P125" s="2">
        <v>2.936852656197797</v>
      </c>
      <c r="Q125" s="2">
        <v>8.1520561629719324E-3</v>
      </c>
      <c r="R125" s="2">
        <v>0.34050056882821361</v>
      </c>
      <c r="S125" s="2">
        <v>11107.48036013636</v>
      </c>
      <c r="T125" s="2">
        <v>3.0067081467904</v>
      </c>
      <c r="U125" s="2">
        <v>1.6529994507565871E-3</v>
      </c>
      <c r="V125" s="2">
        <v>0.33258964660985796</v>
      </c>
    </row>
    <row r="126" spans="1:22" x14ac:dyDescent="0.3">
      <c r="A126" t="s">
        <v>27</v>
      </c>
      <c r="B126">
        <f t="shared" si="1"/>
        <v>2009</v>
      </c>
      <c r="C126" s="2">
        <v>2716.5783016573259</v>
      </c>
      <c r="D126" s="2">
        <v>14.639093494885268</v>
      </c>
      <c r="E126" s="2">
        <v>7.6388360523373944E-3</v>
      </c>
      <c r="F126" s="2">
        <v>6.8310240681869305E-2</v>
      </c>
      <c r="G126" s="2">
        <v>24.646220295223657</v>
      </c>
      <c r="H126" s="2">
        <v>67.124036054541946</v>
      </c>
      <c r="I126" s="2">
        <v>2.3282098235813398E-3</v>
      </c>
      <c r="J126" s="2">
        <v>1.4897793082457754E-2</v>
      </c>
      <c r="K126" s="2">
        <v>0.65909090909090651</v>
      </c>
      <c r="L126" s="2">
        <v>119.46896551724186</v>
      </c>
      <c r="M126" s="2">
        <v>8.8962044132947365E-4</v>
      </c>
      <c r="N126" s="2">
        <v>8.3703746464237963E-3</v>
      </c>
      <c r="O126" s="2">
        <v>3.7143939393939398</v>
      </c>
      <c r="P126" s="2">
        <v>2.5749541097287372</v>
      </c>
      <c r="Q126" s="2">
        <v>7.6199897806843997E-3</v>
      </c>
      <c r="R126" s="2">
        <v>0.38835643564356442</v>
      </c>
      <c r="S126" s="2">
        <v>11137.742738681809</v>
      </c>
      <c r="T126" s="2">
        <v>2.8323505046602815</v>
      </c>
      <c r="U126" s="2">
        <v>5.8654646635969421E-4</v>
      </c>
      <c r="V126" s="2">
        <v>0.35306364743862878</v>
      </c>
    </row>
    <row r="127" spans="1:22" x14ac:dyDescent="0.3">
      <c r="A127" t="s">
        <v>27</v>
      </c>
      <c r="B127">
        <f t="shared" si="1"/>
        <v>2010</v>
      </c>
      <c r="C127" s="2">
        <v>1820.119246071321</v>
      </c>
      <c r="D127" s="2">
        <v>21.945496580762516</v>
      </c>
      <c r="E127" s="2">
        <v>8.1900008251835077E-3</v>
      </c>
      <c r="F127" s="2">
        <v>4.5567435501851564E-2</v>
      </c>
      <c r="G127" s="2">
        <v>23.173397591276398</v>
      </c>
      <c r="H127" s="2">
        <v>71.509867980366721</v>
      </c>
      <c r="I127" s="2">
        <v>2.2046542051028101E-3</v>
      </c>
      <c r="J127" s="2">
        <v>1.3984083990681585E-2</v>
      </c>
      <c r="K127" s="2">
        <v>0.75454545454546462</v>
      </c>
      <c r="L127" s="2">
        <v>104.7590361445769</v>
      </c>
      <c r="M127" s="2">
        <v>8.5495853149731432E-4</v>
      </c>
      <c r="N127" s="2">
        <v>9.5457159286947806E-3</v>
      </c>
      <c r="O127" s="2">
        <v>3.5291666666666677</v>
      </c>
      <c r="P127" s="2">
        <v>3.0566706021251462</v>
      </c>
      <c r="Q127" s="2">
        <v>2.5455094919398236E-3</v>
      </c>
      <c r="R127" s="2">
        <v>0.32715334105832383</v>
      </c>
      <c r="S127" s="2">
        <v>11499.307664454551</v>
      </c>
      <c r="T127" s="2">
        <v>2.7922987746217163</v>
      </c>
      <c r="U127" s="2">
        <v>3.2787623519225928E-4</v>
      </c>
      <c r="V127" s="2">
        <v>0.35812786550231324</v>
      </c>
    </row>
    <row r="128" spans="1:22" x14ac:dyDescent="0.3">
      <c r="A128" t="s">
        <v>27</v>
      </c>
      <c r="B128">
        <f t="shared" si="1"/>
        <v>2011</v>
      </c>
      <c r="C128" s="2">
        <v>1756.1314045098625</v>
      </c>
      <c r="D128" s="2">
        <v>22.642732331490944</v>
      </c>
      <c r="E128" s="2">
        <v>8.3341837236188265E-3</v>
      </c>
      <c r="F128" s="2">
        <v>4.4164281296088327E-2</v>
      </c>
      <c r="G128" s="2">
        <v>4.2196305962536371</v>
      </c>
      <c r="H128" s="2">
        <v>393.20512342403515</v>
      </c>
      <c r="I128" s="2">
        <v>2.2167042796881475E-3</v>
      </c>
      <c r="J128" s="2">
        <v>2.5432018568120056E-3</v>
      </c>
      <c r="K128" s="2">
        <v>0.68181818181818699</v>
      </c>
      <c r="L128" s="2">
        <v>116.47999999999909</v>
      </c>
      <c r="M128" s="2">
        <v>8.2774625857214013E-4</v>
      </c>
      <c r="N128" s="2">
        <v>8.5851648351649018E-3</v>
      </c>
      <c r="O128" s="2">
        <v>2.3352272727272734</v>
      </c>
      <c r="P128" s="2">
        <v>4.5042984590429818</v>
      </c>
      <c r="Q128" s="2">
        <v>3.2519436703036253E-3</v>
      </c>
      <c r="R128" s="2">
        <v>0.22201015520904618</v>
      </c>
      <c r="S128" s="2">
        <v>11673.720777727267</v>
      </c>
      <c r="T128" s="2">
        <v>2.7772421889329442</v>
      </c>
      <c r="U128" s="2">
        <v>4.565239923637332E-5</v>
      </c>
      <c r="V128" s="2">
        <v>0.36006942570039746</v>
      </c>
    </row>
    <row r="129" spans="1:22" x14ac:dyDescent="0.3">
      <c r="A129" t="s">
        <v>27</v>
      </c>
      <c r="B129">
        <f t="shared" si="1"/>
        <v>2012</v>
      </c>
      <c r="C129" s="2">
        <v>2671.6751982311325</v>
      </c>
      <c r="D129" s="2">
        <v>14.805018320120592</v>
      </c>
      <c r="E129" s="2">
        <v>7.8311571260332724E-3</v>
      </c>
      <c r="F129" s="2">
        <v>6.7544664814157052E-2</v>
      </c>
      <c r="G129" s="2">
        <v>3.5319589923806234</v>
      </c>
      <c r="H129" s="2">
        <v>466.54900652787677</v>
      </c>
      <c r="I129" s="2">
        <v>2.265942409006988E-3</v>
      </c>
      <c r="J129" s="2">
        <v>2.1433975552582149E-3</v>
      </c>
      <c r="K129" s="2">
        <v>0.8136363636363626</v>
      </c>
      <c r="L129" s="2">
        <v>97.692737430167725</v>
      </c>
      <c r="M129" s="2">
        <v>7.7132171693784779E-4</v>
      </c>
      <c r="N129" s="2">
        <v>1.0236175444615988E-2</v>
      </c>
      <c r="O129" s="2">
        <v>2.2818181818181777</v>
      </c>
      <c r="P129" s="2">
        <v>4.8784860557768992</v>
      </c>
      <c r="Q129" s="2">
        <v>5.2431360948246852E-3</v>
      </c>
      <c r="R129" s="2">
        <v>0.20498162515312343</v>
      </c>
      <c r="S129" s="2">
        <v>12031.844672545456</v>
      </c>
      <c r="T129" s="2">
        <v>2.675623146133483</v>
      </c>
      <c r="U129" s="2">
        <v>7.7769086456547232E-4</v>
      </c>
      <c r="V129" s="2">
        <v>0.37374471118815455</v>
      </c>
    </row>
    <row r="130" spans="1:22" x14ac:dyDescent="0.3">
      <c r="A130" t="s">
        <v>27</v>
      </c>
      <c r="B130">
        <f t="shared" si="1"/>
        <v>2013</v>
      </c>
      <c r="C130" s="2">
        <v>3385.3913874744758</v>
      </c>
      <c r="D130" s="2">
        <v>11.716367504069078</v>
      </c>
      <c r="E130" s="2">
        <v>7.3308893838632261E-3</v>
      </c>
      <c r="F130" s="2">
        <v>8.5350685667097886E-2</v>
      </c>
      <c r="G130" s="2">
        <v>19.803086784576408</v>
      </c>
      <c r="H130" s="2">
        <v>82.936409413435541</v>
      </c>
      <c r="I130" s="2">
        <v>2.3088294860186126E-3</v>
      </c>
      <c r="J130" s="2">
        <v>1.205743059137067E-2</v>
      </c>
      <c r="K130" s="2">
        <v>0.70909090909090366</v>
      </c>
      <c r="L130" s="2">
        <v>112.52564102564189</v>
      </c>
      <c r="M130" s="2">
        <v>7.9624494939492529E-4</v>
      </c>
      <c r="N130" s="2">
        <v>8.886863392958801E-3</v>
      </c>
      <c r="O130" s="2">
        <v>1.179924242424276</v>
      </c>
      <c r="P130" s="2">
        <v>9.5669341894058277</v>
      </c>
      <c r="Q130" s="2">
        <v>9.6957296991421194E-3</v>
      </c>
      <c r="R130" s="2">
        <v>0.10452669373511253</v>
      </c>
      <c r="S130" s="2">
        <v>12289.970941909094</v>
      </c>
      <c r="T130" s="2">
        <v>2.6213546555305913</v>
      </c>
      <c r="U130" s="2">
        <v>1.224497247196088E-3</v>
      </c>
      <c r="V130" s="2">
        <v>0.38148214622167897</v>
      </c>
    </row>
    <row r="131" spans="1:22" x14ac:dyDescent="0.3">
      <c r="A131" t="s">
        <v>27</v>
      </c>
      <c r="B131">
        <f t="shared" si="1"/>
        <v>2014</v>
      </c>
      <c r="C131" s="2">
        <v>3074.5403316377633</v>
      </c>
      <c r="D131" s="2">
        <v>13.034279350969937</v>
      </c>
      <c r="E131" s="2">
        <v>7.4898307772890971E-3</v>
      </c>
      <c r="F131" s="2">
        <v>7.672077397401994E-2</v>
      </c>
      <c r="G131" s="2">
        <v>39.769325158552419</v>
      </c>
      <c r="H131" s="2">
        <v>41.288874485423037</v>
      </c>
      <c r="I131" s="2">
        <v>2.187084217232127E-3</v>
      </c>
      <c r="J131" s="2">
        <v>2.4219599406930994E-2</v>
      </c>
      <c r="K131" s="2">
        <v>1.0318181818181955</v>
      </c>
      <c r="L131" s="2">
        <v>77.69603524228971</v>
      </c>
      <c r="M131" s="2">
        <v>7.3092828938324528E-4</v>
      </c>
      <c r="N131" s="2">
        <v>1.2870669615014063E-2</v>
      </c>
      <c r="O131" s="2">
        <v>0.88068181818181834</v>
      </c>
      <c r="P131" s="2">
        <v>12.014193548387095</v>
      </c>
      <c r="Q131" s="2">
        <v>1.0354190718142586E-2</v>
      </c>
      <c r="R131" s="2">
        <v>8.323488347116316E-2</v>
      </c>
      <c r="S131" s="2">
        <v>12275.299732454539</v>
      </c>
      <c r="T131" s="2">
        <v>2.6664048405203173</v>
      </c>
      <c r="U131" s="2">
        <v>9.5658285826127898E-4</v>
      </c>
      <c r="V131" s="2">
        <v>0.37503682291728135</v>
      </c>
    </row>
    <row r="132" spans="1:22" x14ac:dyDescent="0.3">
      <c r="A132" t="s">
        <v>27</v>
      </c>
      <c r="B132">
        <f t="shared" si="1"/>
        <v>2015</v>
      </c>
      <c r="C132" s="2">
        <v>2928.0277676042533</v>
      </c>
      <c r="D132" s="2">
        <v>13.902677990840349</v>
      </c>
      <c r="E132" s="2">
        <v>7.4133826540029313E-3</v>
      </c>
      <c r="F132" s="2">
        <v>7.1928588194219906E-2</v>
      </c>
      <c r="G132" s="2">
        <v>47.302093753065719</v>
      </c>
      <c r="H132" s="2">
        <v>34.670725461082654</v>
      </c>
      <c r="I132" s="2">
        <v>2.1255881063555193E-3</v>
      </c>
      <c r="J132" s="2">
        <v>2.8842776916291654E-2</v>
      </c>
      <c r="K132" s="2">
        <v>0.87272727272727479</v>
      </c>
      <c r="L132" s="2">
        <v>91.697916666666458</v>
      </c>
      <c r="M132" s="2">
        <v>7.364293397733937E-4</v>
      </c>
      <c r="N132" s="2">
        <v>1.0905373168238126E-2</v>
      </c>
      <c r="O132" s="2">
        <v>0.75757575757576134</v>
      </c>
      <c r="P132" s="2">
        <v>12.857999999999938</v>
      </c>
      <c r="Q132" s="2">
        <v>1.0449758951286858E-2</v>
      </c>
      <c r="R132" s="2">
        <v>7.7772592938248938E-2</v>
      </c>
      <c r="S132" s="2">
        <v>12870.093823909094</v>
      </c>
      <c r="T132" s="2">
        <v>2.623339007069819</v>
      </c>
      <c r="U132" s="2">
        <v>1.3779008801211301E-3</v>
      </c>
      <c r="V132" s="2">
        <v>0.38119358470446646</v>
      </c>
    </row>
    <row r="133" spans="1:22" x14ac:dyDescent="0.3">
      <c r="A133" t="s">
        <v>27</v>
      </c>
      <c r="B133">
        <f t="shared" si="1"/>
        <v>2016</v>
      </c>
      <c r="C133" s="2">
        <v>2014.91851998942</v>
      </c>
      <c r="D133" s="2">
        <v>20.475611682201098</v>
      </c>
      <c r="E133" s="2">
        <v>7.7894136495806343E-3</v>
      </c>
      <c r="F133" s="2">
        <v>4.8838589807271703E-2</v>
      </c>
      <c r="G133" s="2">
        <v>9.2766360167868243</v>
      </c>
      <c r="H133" s="2">
        <v>177.12491478698189</v>
      </c>
      <c r="I133" s="2">
        <v>2.2460484242457224E-3</v>
      </c>
      <c r="J133" s="2">
        <v>5.6457331324768368E-3</v>
      </c>
      <c r="K133" s="2">
        <v>0.87272727272726058</v>
      </c>
      <c r="L133" s="2">
        <v>92.041666666667965</v>
      </c>
      <c r="M133" s="2">
        <v>7.3298145633258344E-4</v>
      </c>
      <c r="N133" s="2">
        <v>1.0864644635581558E-2</v>
      </c>
      <c r="O133" s="2">
        <v>0.89962121212121637</v>
      </c>
      <c r="P133" s="2">
        <v>9.901894736842058</v>
      </c>
      <c r="Q133" s="2">
        <v>9.9562065464668947E-3</v>
      </c>
      <c r="R133" s="2">
        <v>0.10099077263256415</v>
      </c>
      <c r="S133" s="2">
        <v>12817.201447909101</v>
      </c>
      <c r="T133" s="2">
        <v>2.6809787895246631</v>
      </c>
      <c r="U133" s="2">
        <v>8.9368979514525826E-4</v>
      </c>
      <c r="V133" s="2">
        <v>0.3729981020018811</v>
      </c>
    </row>
    <row r="134" spans="1:22" x14ac:dyDescent="0.3">
      <c r="A134" t="s">
        <v>27</v>
      </c>
      <c r="B134">
        <f t="shared" si="1"/>
        <v>2017</v>
      </c>
      <c r="C134" s="2">
        <v>1772.8566040364676</v>
      </c>
      <c r="D134" s="2">
        <v>23.541134923879202</v>
      </c>
      <c r="E134" s="2">
        <v>7.6884714333433912E-3</v>
      </c>
      <c r="F134" s="2">
        <v>4.2478835588578158E-2</v>
      </c>
      <c r="G134" s="2">
        <v>11.889107961754007</v>
      </c>
      <c r="H134" s="2">
        <v>137.42095025887599</v>
      </c>
      <c r="I134" s="2">
        <v>2.207984364214724E-3</v>
      </c>
      <c r="J134" s="2">
        <v>7.276910821211631E-3</v>
      </c>
      <c r="K134" s="2">
        <v>0.81363636363637681</v>
      </c>
      <c r="L134" s="2">
        <v>98.798882681562631</v>
      </c>
      <c r="M134" s="2">
        <v>7.1387770982146714E-4</v>
      </c>
      <c r="N134" s="2">
        <v>1.0121571953633187E-2</v>
      </c>
      <c r="O134" s="2">
        <v>1.3090909090909069</v>
      </c>
      <c r="P134" s="2">
        <v>6.0225694444444535</v>
      </c>
      <c r="Q134" s="2">
        <v>7.8615865934784646E-3</v>
      </c>
      <c r="R134" s="2">
        <v>0.16604208705678847</v>
      </c>
      <c r="S134" s="2">
        <v>12675.575037772727</v>
      </c>
      <c r="T134" s="2">
        <v>2.7805877454665642</v>
      </c>
      <c r="U134" s="2">
        <v>3.3103836296910494E-4</v>
      </c>
      <c r="V134" s="2">
        <v>0.35963619620721826</v>
      </c>
    </row>
    <row r="135" spans="1:22" x14ac:dyDescent="0.3">
      <c r="A135" t="s">
        <v>27</v>
      </c>
      <c r="B135">
        <f t="shared" si="1"/>
        <v>2018</v>
      </c>
      <c r="C135" s="2">
        <v>1576.5996977746399</v>
      </c>
      <c r="D135" s="2">
        <v>26.792473416540954</v>
      </c>
      <c r="E135" s="2">
        <v>7.5454713597498113E-3</v>
      </c>
      <c r="F135" s="2">
        <v>3.7323914983624723E-2</v>
      </c>
      <c r="G135" s="2">
        <v>30.675744881476021</v>
      </c>
      <c r="H135" s="2">
        <v>53.129438567169878</v>
      </c>
      <c r="I135" s="2">
        <v>2.0849923884558724E-3</v>
      </c>
      <c r="J135" s="2">
        <v>1.8821956846687388E-2</v>
      </c>
      <c r="K135" s="2">
        <v>1.0045454545454504</v>
      </c>
      <c r="L135" s="2">
        <v>80.131221719457344</v>
      </c>
      <c r="M135" s="2">
        <v>6.7304213950046543E-4</v>
      </c>
      <c r="N135" s="2">
        <v>1.2479530182393081E-2</v>
      </c>
      <c r="O135" s="2">
        <v>1.7704545454545491</v>
      </c>
      <c r="P135" s="2">
        <v>3.8947368421052571</v>
      </c>
      <c r="Q135" s="2">
        <v>4.1744077524713541E-3</v>
      </c>
      <c r="R135" s="2">
        <v>0.25675675675675713</v>
      </c>
      <c r="S135" s="2">
        <v>12490.244651500008</v>
      </c>
      <c r="T135" s="2">
        <v>2.881908226687707</v>
      </c>
      <c r="U135" s="2">
        <v>2.2675155942042391E-4</v>
      </c>
      <c r="V135" s="2">
        <v>0.34699231250307377</v>
      </c>
    </row>
    <row r="136" spans="1:22" x14ac:dyDescent="0.3">
      <c r="A136" t="s">
        <v>27</v>
      </c>
      <c r="B136">
        <f t="shared" si="1"/>
        <v>2019</v>
      </c>
      <c r="C136" s="2">
        <v>1146.9616167173372</v>
      </c>
      <c r="D136" s="2">
        <v>37.496566876142829</v>
      </c>
      <c r="E136" s="2">
        <v>7.4650773281270677E-3</v>
      </c>
      <c r="F136" s="2">
        <v>2.66691082227117E-2</v>
      </c>
      <c r="G136" s="2">
        <v>20.634702092488624</v>
      </c>
      <c r="H136" s="2">
        <v>78.628215592435652</v>
      </c>
      <c r="I136" s="2">
        <v>2.0995016729400406E-3</v>
      </c>
      <c r="J136" s="2">
        <v>1.2718080811898826E-2</v>
      </c>
      <c r="K136" s="2">
        <v>0.75909090909090082</v>
      </c>
      <c r="L136" s="2">
        <v>106.49700598802511</v>
      </c>
      <c r="M136" s="2">
        <v>7.065093919401827E-4</v>
      </c>
      <c r="N136" s="2">
        <v>9.3899353387685222E-3</v>
      </c>
      <c r="O136" s="2">
        <v>1.9117424242424175</v>
      </c>
      <c r="P136" s="2">
        <v>3.3233604121260254</v>
      </c>
      <c r="Q136" s="2">
        <v>1.8681390780522777E-3</v>
      </c>
      <c r="R136" s="2">
        <v>0.30090025636439427</v>
      </c>
      <c r="S136" s="2">
        <v>12507.128978863642</v>
      </c>
      <c r="T136" s="2">
        <v>2.9283504673021525</v>
      </c>
      <c r="U136" s="2">
        <v>4.287210613219683E-4</v>
      </c>
      <c r="V136" s="2">
        <v>0.3414891800574969</v>
      </c>
    </row>
    <row r="137" spans="1:22" x14ac:dyDescent="0.3">
      <c r="A137" t="s">
        <v>27</v>
      </c>
      <c r="B137">
        <f t="shared" si="1"/>
        <v>2020</v>
      </c>
      <c r="C137" s="2">
        <v>137.71870180468977</v>
      </c>
      <c r="D137" s="2">
        <v>313.47956406418695</v>
      </c>
      <c r="E137" s="2">
        <v>7.8471333151123313E-3</v>
      </c>
      <c r="F137" s="2">
        <v>3.1900006081265427E-3</v>
      </c>
      <c r="G137" s="2">
        <v>9.5756011788482738</v>
      </c>
      <c r="H137" s="2">
        <v>161.18029999893267</v>
      </c>
      <c r="I137" s="2">
        <v>2.0854538599083539E-3</v>
      </c>
      <c r="J137" s="2">
        <v>6.2042321549632424E-3</v>
      </c>
      <c r="K137" s="2">
        <v>0.48636363636363455</v>
      </c>
      <c r="L137" s="2">
        <v>164.71962616822489</v>
      </c>
      <c r="M137" s="2">
        <v>7.6752347906995644E-4</v>
      </c>
      <c r="N137" s="2">
        <v>6.0709219858155802E-3</v>
      </c>
      <c r="O137" s="2">
        <v>2.1583333333333359</v>
      </c>
      <c r="P137" s="2">
        <v>3.3088803088803047</v>
      </c>
      <c r="Q137" s="2">
        <v>4.3617496389225519E-4</v>
      </c>
      <c r="R137" s="2">
        <v>0.30221703617269585</v>
      </c>
      <c r="S137" s="2">
        <v>12374.659041045459</v>
      </c>
      <c r="T137" s="2">
        <v>2.8525446433684722</v>
      </c>
      <c r="U137" s="2">
        <v>2.9112263220487655E-4</v>
      </c>
      <c r="V137" s="2">
        <v>0.3505641891792215</v>
      </c>
    </row>
    <row r="138" spans="1:22" x14ac:dyDescent="0.3">
      <c r="A138" t="s">
        <v>27</v>
      </c>
      <c r="B138">
        <f t="shared" si="1"/>
        <v>2021</v>
      </c>
      <c r="C138" s="2">
        <v>262.23608137254632</v>
      </c>
      <c r="D138" s="2">
        <v>168.37752171508663</v>
      </c>
      <c r="E138" s="2">
        <v>7.5747822326655556E-3</v>
      </c>
      <c r="F138" s="2">
        <v>5.9390350316006575E-3</v>
      </c>
      <c r="G138" s="2">
        <v>7.6087122602052659</v>
      </c>
      <c r="H138" s="2">
        <v>208.81150778615236</v>
      </c>
      <c r="I138" s="2">
        <v>2.4255299542457059E-3</v>
      </c>
      <c r="J138" s="2">
        <v>4.7890080896504901E-3</v>
      </c>
      <c r="K138" s="2">
        <v>1.2238095238095354</v>
      </c>
      <c r="L138" s="2">
        <v>65.105058365758126</v>
      </c>
      <c r="M138" s="2">
        <v>9.7524841840963827E-4</v>
      </c>
      <c r="N138" s="2">
        <v>1.5359789624671437E-2</v>
      </c>
      <c r="O138" s="2">
        <v>2.0378787878787907</v>
      </c>
      <c r="P138" s="2">
        <v>3.3431226765799225</v>
      </c>
      <c r="Q138" s="2">
        <v>2.3004190650038892E-4</v>
      </c>
      <c r="R138" s="2">
        <v>0.29912153897475841</v>
      </c>
      <c r="S138" s="2">
        <v>12548.510053818183</v>
      </c>
      <c r="T138" s="2">
        <v>2.9722611081998171</v>
      </c>
      <c r="U138" s="2">
        <v>1.1264911363458863E-3</v>
      </c>
      <c r="V138" s="2">
        <v>0.33644419638679085</v>
      </c>
    </row>
    <row r="139" spans="1:22" x14ac:dyDescent="0.3">
      <c r="A139" t="s">
        <v>28</v>
      </c>
      <c r="B139">
        <f t="shared" si="1"/>
        <v>1995</v>
      </c>
      <c r="C139" s="2">
        <v>22367.513101394907</v>
      </c>
      <c r="D139" s="2">
        <v>1.4165176259510448</v>
      </c>
      <c r="E139" s="2">
        <v>3.1943114808029915E-2</v>
      </c>
      <c r="F139" s="2">
        <v>0.70595662325670228</v>
      </c>
      <c r="G139" s="3"/>
      <c r="H139" s="3"/>
      <c r="I139" s="3"/>
      <c r="J139" s="3"/>
      <c r="K139" s="2">
        <v>7.461904761904762</v>
      </c>
      <c r="L139" s="2">
        <v>10.07275047862157</v>
      </c>
      <c r="M139" s="2">
        <v>5.7419137190511255E-3</v>
      </c>
      <c r="N139" s="2">
        <v>9.9277749619868225E-2</v>
      </c>
      <c r="O139" s="3"/>
      <c r="P139" s="3"/>
      <c r="Q139" s="3"/>
      <c r="R139" s="3"/>
      <c r="S139" s="2">
        <v>16315.597232909095</v>
      </c>
      <c r="T139" s="2">
        <v>1.434002859406051</v>
      </c>
      <c r="U139" s="2">
        <v>2.3013011193251054E-2</v>
      </c>
      <c r="V139" s="2">
        <v>0.69734867921685284</v>
      </c>
    </row>
    <row r="140" spans="1:22" x14ac:dyDescent="0.3">
      <c r="A140" t="s">
        <v>28</v>
      </c>
      <c r="B140">
        <f t="shared" si="1"/>
        <v>1996</v>
      </c>
      <c r="C140" s="2">
        <v>21420.588109232864</v>
      </c>
      <c r="D140" s="2">
        <v>1.4637055674553832</v>
      </c>
      <c r="E140" s="2">
        <v>2.77391043443041E-2</v>
      </c>
      <c r="F140" s="2">
        <v>0.68319751064312462</v>
      </c>
      <c r="G140" s="3"/>
      <c r="H140" s="3"/>
      <c r="I140" s="3"/>
      <c r="J140" s="3"/>
      <c r="K140" s="2">
        <v>5.6761904761904702</v>
      </c>
      <c r="L140" s="2">
        <v>13.314597315436256</v>
      </c>
      <c r="M140" s="2">
        <v>3.4028515615455307E-3</v>
      </c>
      <c r="N140" s="2">
        <v>7.5105538403377151E-2</v>
      </c>
      <c r="O140" s="3"/>
      <c r="P140" s="3"/>
      <c r="Q140" s="3"/>
      <c r="R140" s="3"/>
      <c r="S140" s="2">
        <v>16369.811604636368</v>
      </c>
      <c r="T140" s="2">
        <v>1.4612412718825374</v>
      </c>
      <c r="U140" s="2">
        <v>2.2162908914461044E-2</v>
      </c>
      <c r="V140" s="2">
        <v>0.68434968217923797</v>
      </c>
    </row>
    <row r="141" spans="1:22" x14ac:dyDescent="0.3">
      <c r="A141" t="s">
        <v>28</v>
      </c>
      <c r="B141">
        <f t="shared" si="1"/>
        <v>1997</v>
      </c>
      <c r="C141" s="2">
        <v>21302.153362522939</v>
      </c>
      <c r="D141" s="2">
        <v>1.5081492040066964</v>
      </c>
      <c r="E141" s="2">
        <v>2.6721984414518507E-2</v>
      </c>
      <c r="F141" s="2">
        <v>0.66306436879275765</v>
      </c>
      <c r="G141" s="3"/>
      <c r="H141" s="3"/>
      <c r="I141" s="3"/>
      <c r="J141" s="3"/>
      <c r="K141" s="2">
        <v>5.8047619047619037</v>
      </c>
      <c r="L141" s="2">
        <v>13.076292042657917</v>
      </c>
      <c r="M141" s="2">
        <v>3.6242706257010246E-3</v>
      </c>
      <c r="N141" s="2">
        <v>7.6474278544542029E-2</v>
      </c>
      <c r="O141" s="2">
        <v>0.7143518518518448</v>
      </c>
      <c r="P141" s="2">
        <v>12.473752430330658</v>
      </c>
      <c r="Q141" s="2">
        <v>1.4179629641262348E-2</v>
      </c>
      <c r="R141" s="2">
        <v>8.0168337922792307E-2</v>
      </c>
      <c r="S141" s="2">
        <v>16214.082765272728</v>
      </c>
      <c r="T141" s="2">
        <v>1.5336304098885896</v>
      </c>
      <c r="U141" s="2">
        <v>1.9652179618129928E-2</v>
      </c>
      <c r="V141" s="2">
        <v>0.65204758170688915</v>
      </c>
    </row>
    <row r="142" spans="1:22" x14ac:dyDescent="0.3">
      <c r="A142" t="s">
        <v>28</v>
      </c>
      <c r="B142">
        <f t="shared" si="1"/>
        <v>1998</v>
      </c>
      <c r="C142" s="2">
        <v>21144.867905178082</v>
      </c>
      <c r="D142" s="2">
        <v>1.5467686381815176</v>
      </c>
      <c r="E142" s="2">
        <v>2.5814640814082801E-2</v>
      </c>
      <c r="F142" s="2">
        <v>0.64650909988430161</v>
      </c>
      <c r="G142" s="3"/>
      <c r="H142" s="3"/>
      <c r="I142" s="3"/>
      <c r="J142" s="3"/>
      <c r="K142" s="2">
        <v>6.3619047619047393</v>
      </c>
      <c r="L142" s="2">
        <v>11.955838323353333</v>
      </c>
      <c r="M142" s="2">
        <v>4.4721581451056258E-3</v>
      </c>
      <c r="N142" s="2">
        <v>8.3641144431227415E-2</v>
      </c>
      <c r="O142" s="2">
        <v>0.53201754385965394</v>
      </c>
      <c r="P142" s="2">
        <v>16.198680956306521</v>
      </c>
      <c r="Q142" s="2">
        <v>1.2225098095357767E-2</v>
      </c>
      <c r="R142" s="2">
        <v>6.1733421548170984E-2</v>
      </c>
      <c r="S142" s="2">
        <v>16710.591814318181</v>
      </c>
      <c r="T142" s="2">
        <v>1.5452482632119011</v>
      </c>
      <c r="U142" s="2">
        <v>1.9196885206871683E-2</v>
      </c>
      <c r="V142" s="2">
        <v>0.64714520236472139</v>
      </c>
    </row>
    <row r="143" spans="1:22" x14ac:dyDescent="0.3">
      <c r="A143" t="s">
        <v>28</v>
      </c>
      <c r="B143">
        <f t="shared" si="1"/>
        <v>1999</v>
      </c>
      <c r="C143" s="2">
        <v>21379.527285544274</v>
      </c>
      <c r="D143" s="2">
        <v>1.5656681335599194</v>
      </c>
      <c r="E143" s="2">
        <v>2.515544692688626E-2</v>
      </c>
      <c r="F143" s="2">
        <v>0.638704958327447</v>
      </c>
      <c r="G143" s="3"/>
      <c r="H143" s="3"/>
      <c r="I143" s="3"/>
      <c r="J143" s="3"/>
      <c r="K143" s="2">
        <v>5.6904761904761898</v>
      </c>
      <c r="L143" s="2">
        <v>13.406694560669457</v>
      </c>
      <c r="M143" s="2">
        <v>3.4934614736081837E-3</v>
      </c>
      <c r="N143" s="2">
        <v>7.4589601148492599E-2</v>
      </c>
      <c r="O143" s="2">
        <v>2.1556818181818098</v>
      </c>
      <c r="P143" s="2">
        <v>4.2651555086979647</v>
      </c>
      <c r="Q143" s="2">
        <v>1.1899428601129192E-2</v>
      </c>
      <c r="R143" s="2">
        <v>0.23445803979730453</v>
      </c>
      <c r="S143" s="2">
        <v>17690.208205818177</v>
      </c>
      <c r="T143" s="2">
        <v>1.5180341795517129</v>
      </c>
      <c r="U143" s="2">
        <v>1.9889583981844372E-2</v>
      </c>
      <c r="V143" s="2">
        <v>0.65874669587170143</v>
      </c>
    </row>
    <row r="144" spans="1:22" x14ac:dyDescent="0.3">
      <c r="A144" t="s">
        <v>28</v>
      </c>
      <c r="B144">
        <f t="shared" si="1"/>
        <v>2000</v>
      </c>
      <c r="C144" s="2">
        <v>20937.601197196447</v>
      </c>
      <c r="D144" s="2">
        <v>1.6232661670188064</v>
      </c>
      <c r="E144" s="2">
        <v>2.3409864275678927E-2</v>
      </c>
      <c r="F144" s="2">
        <v>0.61604191617973547</v>
      </c>
      <c r="G144" s="2">
        <v>163.14564170338349</v>
      </c>
      <c r="H144" s="2">
        <v>10.547964017483942</v>
      </c>
      <c r="I144" s="2">
        <v>5.843260619529389E-4</v>
      </c>
      <c r="J144" s="2">
        <v>9.4805025722730432E-2</v>
      </c>
      <c r="K144" s="2">
        <v>5.5238095238095184</v>
      </c>
      <c r="L144" s="2">
        <v>13.871551724137943</v>
      </c>
      <c r="M144" s="2">
        <v>3.4049790522667767E-3</v>
      </c>
      <c r="N144" s="2">
        <v>7.2089988192157048E-2</v>
      </c>
      <c r="O144" s="2">
        <v>5.4193181818181486</v>
      </c>
      <c r="P144" s="2">
        <v>1.667924792059841</v>
      </c>
      <c r="Q144" s="2">
        <v>1.0002461952146269E-2</v>
      </c>
      <c r="R144" s="2">
        <v>0.59954741650253163</v>
      </c>
      <c r="S144" s="2">
        <v>18101.73489636364</v>
      </c>
      <c r="T144" s="2">
        <v>1.54853688443944</v>
      </c>
      <c r="U144" s="2">
        <v>1.879382619890646E-2</v>
      </c>
      <c r="V144" s="2">
        <v>0.64577086283740237</v>
      </c>
    </row>
    <row r="145" spans="1:22" x14ac:dyDescent="0.3">
      <c r="A145" t="s">
        <v>28</v>
      </c>
      <c r="B145">
        <f t="shared" si="1"/>
        <v>2001</v>
      </c>
      <c r="C145" s="2">
        <v>20983.97886233711</v>
      </c>
      <c r="D145" s="2">
        <v>1.6447911470943244</v>
      </c>
      <c r="E145" s="2">
        <v>2.319780382687936E-2</v>
      </c>
      <c r="F145" s="2">
        <v>0.60797992606331352</v>
      </c>
      <c r="G145" s="2">
        <v>169.19928464164832</v>
      </c>
      <c r="H145" s="2">
        <v>10.093427516406754</v>
      </c>
      <c r="I145" s="2">
        <v>3.6026595112846616E-4</v>
      </c>
      <c r="J145" s="2">
        <v>9.9074372741520284E-2</v>
      </c>
      <c r="K145" s="2">
        <v>5.9761904761904816</v>
      </c>
      <c r="L145" s="2">
        <v>12.863745019920309</v>
      </c>
      <c r="M145" s="2">
        <v>3.9439306034247529E-3</v>
      </c>
      <c r="N145" s="2">
        <v>7.7737859266600651E-2</v>
      </c>
      <c r="O145" s="2">
        <v>4.2685606060606407</v>
      </c>
      <c r="P145" s="2">
        <v>2.0552844085544244</v>
      </c>
      <c r="Q145" s="2">
        <v>1.6471801749717407E-2</v>
      </c>
      <c r="R145" s="2">
        <v>0.48655066706964695</v>
      </c>
      <c r="S145" s="2">
        <v>18026.274140681817</v>
      </c>
      <c r="T145" s="2">
        <v>1.5875090065949384</v>
      </c>
      <c r="U145" s="2">
        <v>1.7653356468873782E-2</v>
      </c>
      <c r="V145" s="2">
        <v>0.62991768603877629</v>
      </c>
    </row>
    <row r="146" spans="1:22" x14ac:dyDescent="0.3">
      <c r="A146" t="s">
        <v>28</v>
      </c>
      <c r="B146">
        <f t="shared" si="1"/>
        <v>2002</v>
      </c>
      <c r="C146" s="2">
        <v>20841.386674475696</v>
      </c>
      <c r="D146" s="2">
        <v>1.6863304726521871</v>
      </c>
      <c r="E146" s="2">
        <v>2.2111066249747846E-2</v>
      </c>
      <c r="F146" s="2">
        <v>0.59300357564389117</v>
      </c>
      <c r="G146" s="2">
        <v>182.13483015963629</v>
      </c>
      <c r="H146" s="2">
        <v>9.3165330780120801</v>
      </c>
      <c r="I146" s="2">
        <v>2.0151234520204842E-6</v>
      </c>
      <c r="J146" s="2">
        <v>0.10733606499611931</v>
      </c>
      <c r="K146" s="2">
        <v>5.3227272727272776</v>
      </c>
      <c r="L146" s="2">
        <v>14.414175918018776</v>
      </c>
      <c r="M146" s="2">
        <v>2.3795111660492307E-3</v>
      </c>
      <c r="N146" s="2">
        <v>6.9376147876059058E-2</v>
      </c>
      <c r="O146" s="2">
        <v>2.5988636363636086</v>
      </c>
      <c r="P146" s="2">
        <v>3.3608803381431618</v>
      </c>
      <c r="Q146" s="2">
        <v>1.6080573638732498E-2</v>
      </c>
      <c r="R146" s="2">
        <v>0.29754109024675535</v>
      </c>
      <c r="S146" s="2">
        <v>17720.848762545465</v>
      </c>
      <c r="T146" s="2">
        <v>1.6423462546590195</v>
      </c>
      <c r="U146" s="2">
        <v>1.6099944906097563E-2</v>
      </c>
      <c r="V146" s="2">
        <v>0.60888500044566907</v>
      </c>
    </row>
    <row r="147" spans="1:22" x14ac:dyDescent="0.3">
      <c r="A147" t="s">
        <v>28</v>
      </c>
      <c r="B147">
        <f t="shared" si="1"/>
        <v>2003</v>
      </c>
      <c r="C147" s="2">
        <v>20109.87057825346</v>
      </c>
      <c r="D147" s="2">
        <v>1.7784004112408818</v>
      </c>
      <c r="E147" s="2">
        <v>2.0152013495700394E-2</v>
      </c>
      <c r="F147" s="2">
        <v>0.56230306385402173</v>
      </c>
      <c r="G147" s="2">
        <v>195.70507736443187</v>
      </c>
      <c r="H147" s="2">
        <v>8.6267303095653087</v>
      </c>
      <c r="I147" s="2">
        <v>4.8079625986115204E-4</v>
      </c>
      <c r="J147" s="2">
        <v>0.11591877387093011</v>
      </c>
      <c r="K147" s="2">
        <v>4.9181818181818215</v>
      </c>
      <c r="L147" s="2">
        <v>15.619223659889085</v>
      </c>
      <c r="M147" s="2">
        <v>1.9862468712267892E-3</v>
      </c>
      <c r="N147" s="2">
        <v>6.4023668639053288E-2</v>
      </c>
      <c r="O147" s="2">
        <v>1.4242424242424256</v>
      </c>
      <c r="P147" s="2">
        <v>6.2670212765957372</v>
      </c>
      <c r="Q147" s="2">
        <v>1.2964663451359715E-2</v>
      </c>
      <c r="R147" s="2">
        <v>0.15956543880495691</v>
      </c>
      <c r="S147" s="2">
        <v>17204.716104136365</v>
      </c>
      <c r="T147" s="2">
        <v>1.7161975738174224</v>
      </c>
      <c r="U147" s="2">
        <v>1.4266793864243899E-2</v>
      </c>
      <c r="V147" s="2">
        <v>0.58268349475384174</v>
      </c>
    </row>
    <row r="148" spans="1:22" x14ac:dyDescent="0.3">
      <c r="A148" t="s">
        <v>28</v>
      </c>
      <c r="B148">
        <f t="shared" si="1"/>
        <v>2004</v>
      </c>
      <c r="C148" s="2">
        <v>19578.423764776515</v>
      </c>
      <c r="D148" s="2">
        <v>1.8662434042287619</v>
      </c>
      <c r="E148" s="2">
        <v>1.8391855391757528E-2</v>
      </c>
      <c r="F148" s="2">
        <v>0.53583578526470776</v>
      </c>
      <c r="G148" s="2">
        <v>196.4899352837806</v>
      </c>
      <c r="H148" s="2">
        <v>8.6289919240264332</v>
      </c>
      <c r="I148" s="2">
        <v>7.8647174429667677E-4</v>
      </c>
      <c r="J148" s="2">
        <v>0.11588839215570654</v>
      </c>
      <c r="K148" s="2">
        <v>4.9727272727272833</v>
      </c>
      <c r="L148" s="2">
        <v>15.559414990859203</v>
      </c>
      <c r="M148" s="2">
        <v>1.8562800268382001E-3</v>
      </c>
      <c r="N148" s="2">
        <v>6.4269768534837388E-2</v>
      </c>
      <c r="O148" s="2">
        <v>0.96742424242421166</v>
      </c>
      <c r="P148" s="2">
        <v>9.4228660924043695</v>
      </c>
      <c r="Q148" s="2">
        <v>1.1551435300683421E-2</v>
      </c>
      <c r="R148" s="2">
        <v>0.10612482340230697</v>
      </c>
      <c r="S148" s="2">
        <v>17205.799367045456</v>
      </c>
      <c r="T148" s="2">
        <v>1.7698619054788265</v>
      </c>
      <c r="U148" s="2">
        <v>1.3048385686854624E-2</v>
      </c>
      <c r="V148" s="2">
        <v>0.56501583366723485</v>
      </c>
    </row>
    <row r="149" spans="1:22" x14ac:dyDescent="0.3">
      <c r="A149" t="s">
        <v>28</v>
      </c>
      <c r="B149">
        <f t="shared" si="1"/>
        <v>2005</v>
      </c>
      <c r="C149" s="2">
        <v>19117.431220491922</v>
      </c>
      <c r="D149" s="2">
        <v>1.9466625772606396</v>
      </c>
      <c r="E149" s="2">
        <v>1.7259565937576493E-2</v>
      </c>
      <c r="F149" s="2">
        <v>0.51369970927740782</v>
      </c>
      <c r="G149" s="2">
        <v>219.53164088358244</v>
      </c>
      <c r="H149" s="2">
        <v>7.7140058367006112</v>
      </c>
      <c r="I149" s="2">
        <v>1.2132993531330932E-3</v>
      </c>
      <c r="J149" s="2">
        <v>0.12963433281866871</v>
      </c>
      <c r="K149" s="2">
        <v>4.4636363636363541</v>
      </c>
      <c r="L149" s="2">
        <v>17.354378818737306</v>
      </c>
      <c r="M149" s="2">
        <v>1.1975089334734096E-3</v>
      </c>
      <c r="N149" s="2">
        <v>5.7622344795211715E-2</v>
      </c>
      <c r="O149" s="2">
        <v>0.67878787878787428</v>
      </c>
      <c r="P149" s="2">
        <v>12.748883928571507</v>
      </c>
      <c r="Q149" s="2">
        <v>7.4419617651065861E-3</v>
      </c>
      <c r="R149" s="2">
        <v>7.8438238641337171E-2</v>
      </c>
      <c r="S149" s="2">
        <v>16565.077012863643</v>
      </c>
      <c r="T149" s="2">
        <v>1.8805858917934675</v>
      </c>
      <c r="U149" s="2">
        <v>1.0847008459874297E-2</v>
      </c>
      <c r="V149" s="2">
        <v>0.53174917687291867</v>
      </c>
    </row>
    <row r="150" spans="1:22" x14ac:dyDescent="0.3">
      <c r="A150" t="s">
        <v>28</v>
      </c>
      <c r="B150">
        <f t="shared" si="1"/>
        <v>2006</v>
      </c>
      <c r="C150" s="2">
        <v>18202.170744943618</v>
      </c>
      <c r="D150" s="2">
        <v>2.0828885010617317</v>
      </c>
      <c r="E150" s="2">
        <v>1.5024364076891061E-2</v>
      </c>
      <c r="F150" s="2">
        <v>0.48010251124352549</v>
      </c>
      <c r="G150" s="2">
        <v>217.88913487442824</v>
      </c>
      <c r="H150" s="2">
        <v>7.7475678908838086</v>
      </c>
      <c r="I150" s="2">
        <v>1.3277986198937664E-3</v>
      </c>
      <c r="J150" s="2">
        <v>0.12907276374778878</v>
      </c>
      <c r="K150" s="2">
        <v>4.6454545454545411</v>
      </c>
      <c r="L150" s="2">
        <v>16.757338551859114</v>
      </c>
      <c r="M150" s="2">
        <v>1.2500682261864099E-3</v>
      </c>
      <c r="N150" s="2">
        <v>5.9675347424967828E-2</v>
      </c>
      <c r="O150" s="2">
        <v>1.6844696969696979</v>
      </c>
      <c r="P150" s="2">
        <v>4.5273217899707667</v>
      </c>
      <c r="Q150" s="2">
        <v>9.757336635735081E-4</v>
      </c>
      <c r="R150" s="2">
        <v>0.22088114041623205</v>
      </c>
      <c r="S150" s="2">
        <v>16249.008033954558</v>
      </c>
      <c r="T150" s="2">
        <v>1.9913639348530492</v>
      </c>
      <c r="U150" s="2">
        <v>8.8503734045451976E-3</v>
      </c>
      <c r="V150" s="2">
        <v>0.5021683794197036</v>
      </c>
    </row>
    <row r="151" spans="1:22" x14ac:dyDescent="0.3">
      <c r="A151" t="s">
        <v>28</v>
      </c>
      <c r="B151">
        <f t="shared" si="1"/>
        <v>2007</v>
      </c>
      <c r="C151" s="2">
        <v>15874.564883637137</v>
      </c>
      <c r="D151" s="2">
        <v>2.4438272521169919</v>
      </c>
      <c r="E151" s="2">
        <v>1.0131163486843453E-2</v>
      </c>
      <c r="F151" s="2">
        <v>0.4091942256285665</v>
      </c>
      <c r="G151" s="2">
        <v>217.47448251988112</v>
      </c>
      <c r="H151" s="2">
        <v>7.7504519056668233</v>
      </c>
      <c r="I151" s="2">
        <v>1.5158864145321388E-3</v>
      </c>
      <c r="J151" s="2">
        <v>0.12902473457952041</v>
      </c>
      <c r="K151" s="2">
        <v>4.7863636363636317</v>
      </c>
      <c r="L151" s="2">
        <v>16.293447293447308</v>
      </c>
      <c r="M151" s="2">
        <v>1.3207897821783179E-3</v>
      </c>
      <c r="N151" s="2">
        <v>6.1374366147927899E-2</v>
      </c>
      <c r="O151" s="2">
        <v>2.0541666666666663</v>
      </c>
      <c r="P151" s="2">
        <v>3.2393509127789049</v>
      </c>
      <c r="Q151" s="2">
        <v>4.9090382414289091E-3</v>
      </c>
      <c r="R151" s="2">
        <v>0.308703819661866</v>
      </c>
      <c r="S151" s="2">
        <v>16172.23735209092</v>
      </c>
      <c r="T151" s="2">
        <v>2.0777875506969625</v>
      </c>
      <c r="U151" s="2">
        <v>7.3679115971048148E-3</v>
      </c>
      <c r="V151" s="2">
        <v>0.48128115873279015</v>
      </c>
    </row>
    <row r="152" spans="1:22" x14ac:dyDescent="0.3">
      <c r="A152" t="s">
        <v>28</v>
      </c>
      <c r="B152">
        <f t="shared" si="1"/>
        <v>2008</v>
      </c>
      <c r="C152" s="2">
        <v>16010.931906686972</v>
      </c>
      <c r="D152" s="2">
        <v>2.4503089337889836</v>
      </c>
      <c r="E152" s="2">
        <v>1.022240895311205E-2</v>
      </c>
      <c r="F152" s="2">
        <v>0.40811180427509242</v>
      </c>
      <c r="G152" s="2">
        <v>191.71480951049284</v>
      </c>
      <c r="H152" s="2">
        <v>8.7749360353793282</v>
      </c>
      <c r="I152" s="2">
        <v>7.3509019828855993E-4</v>
      </c>
      <c r="J152" s="2">
        <v>0.11396094466878599</v>
      </c>
      <c r="K152" s="2">
        <v>4.0363636363636317</v>
      </c>
      <c r="L152" s="2">
        <v>19.432432432432456</v>
      </c>
      <c r="M152" s="2">
        <v>8.3017030719955559E-4</v>
      </c>
      <c r="N152" s="2">
        <v>5.1460361613351817E-2</v>
      </c>
      <c r="O152" s="2">
        <v>1.1424242424242417</v>
      </c>
      <c r="P152" s="2">
        <v>5.8289124668435077</v>
      </c>
      <c r="Q152" s="2">
        <v>1.980861088225816E-3</v>
      </c>
      <c r="R152" s="2">
        <v>0.17155858930602941</v>
      </c>
      <c r="S152" s="2">
        <v>16805.63845913636</v>
      </c>
      <c r="T152" s="2">
        <v>1.9872468261376977</v>
      </c>
      <c r="U152" s="2">
        <v>9.0439976860718918E-3</v>
      </c>
      <c r="V152" s="2">
        <v>0.50320875436673573</v>
      </c>
    </row>
    <row r="153" spans="1:22" x14ac:dyDescent="0.3">
      <c r="A153" t="s">
        <v>28</v>
      </c>
      <c r="B153">
        <f t="shared" si="1"/>
        <v>2009</v>
      </c>
      <c r="C153" s="2">
        <v>17209.368770395628</v>
      </c>
      <c r="D153" s="2">
        <v>2.3108484846085378</v>
      </c>
      <c r="E153" s="2">
        <v>1.1322793735981052E-2</v>
      </c>
      <c r="F153" s="2">
        <v>0.43274148290574838</v>
      </c>
      <c r="G153" s="2">
        <v>90.646220295223657</v>
      </c>
      <c r="H153" s="2">
        <v>18.250664774733554</v>
      </c>
      <c r="I153" s="2">
        <v>1.7498290817980072E-3</v>
      </c>
      <c r="J153" s="2">
        <v>5.479252467474019E-2</v>
      </c>
      <c r="K153" s="2">
        <v>3.440909090909102</v>
      </c>
      <c r="L153" s="2">
        <v>22.883751651254883</v>
      </c>
      <c r="M153" s="2">
        <v>4.8425813643122179E-4</v>
      </c>
      <c r="N153" s="2">
        <v>4.3699128326502475E-2</v>
      </c>
      <c r="O153" s="2">
        <v>3.9106060606060602</v>
      </c>
      <c r="P153" s="2">
        <v>2.445757458349477</v>
      </c>
      <c r="Q153" s="2">
        <v>5.8457954041998827E-3</v>
      </c>
      <c r="R153" s="2">
        <v>0.40887128712871285</v>
      </c>
      <c r="S153" s="2">
        <v>17353.19939068181</v>
      </c>
      <c r="T153" s="2">
        <v>1.8178775311958404</v>
      </c>
      <c r="U153" s="2">
        <v>1.2233804329672471E-2</v>
      </c>
      <c r="V153" s="2">
        <v>0.55009206222059293</v>
      </c>
    </row>
    <row r="154" spans="1:22" x14ac:dyDescent="0.3">
      <c r="A154" t="s">
        <v>28</v>
      </c>
      <c r="B154">
        <f t="shared" si="1"/>
        <v>2010</v>
      </c>
      <c r="C154" s="2">
        <v>17517.122897325822</v>
      </c>
      <c r="D154" s="2">
        <v>2.2802500687676295</v>
      </c>
      <c r="E154" s="2">
        <v>1.1838597360166625E-2</v>
      </c>
      <c r="F154" s="2">
        <v>0.43854839155446407</v>
      </c>
      <c r="G154" s="2">
        <v>127.87339759127644</v>
      </c>
      <c r="H154" s="2">
        <v>12.959119204022567</v>
      </c>
      <c r="I154" s="2">
        <v>8.0561072726065275E-4</v>
      </c>
      <c r="J154" s="2">
        <v>7.7165738215417889E-2</v>
      </c>
      <c r="K154" s="2">
        <v>3.0454545454545325</v>
      </c>
      <c r="L154" s="2">
        <v>25.955223880597121</v>
      </c>
      <c r="M154" s="2">
        <v>2.1859121839559043E-4</v>
      </c>
      <c r="N154" s="2">
        <v>3.8527889591719225E-2</v>
      </c>
      <c r="O154" s="2">
        <v>5.7958333333333023</v>
      </c>
      <c r="P154" s="2">
        <v>1.8612508986340859</v>
      </c>
      <c r="Q154" s="2">
        <v>3.8432339625563139E-3</v>
      </c>
      <c r="R154" s="2">
        <v>0.53727307840864924</v>
      </c>
      <c r="S154" s="2">
        <v>17543.629155454553</v>
      </c>
      <c r="T154" s="2">
        <v>1.8302657002112512</v>
      </c>
      <c r="U154" s="2">
        <v>1.1927740049480051E-2</v>
      </c>
      <c r="V154" s="2">
        <v>0.54636875940175178</v>
      </c>
    </row>
    <row r="155" spans="1:22" x14ac:dyDescent="0.3">
      <c r="A155" t="s">
        <v>28</v>
      </c>
      <c r="B155">
        <f t="shared" si="1"/>
        <v>2011</v>
      </c>
      <c r="C155" s="2">
        <v>17810.869821589964</v>
      </c>
      <c r="D155" s="2">
        <v>2.23254752460441</v>
      </c>
      <c r="E155" s="2">
        <v>1.2377810329483374E-2</v>
      </c>
      <c r="F155" s="2">
        <v>0.44791879634329046</v>
      </c>
      <c r="G155" s="2">
        <v>167.81963059625355</v>
      </c>
      <c r="H155" s="2">
        <v>9.8866882468324686</v>
      </c>
      <c r="I155" s="2">
        <v>3.3715180600521477E-4</v>
      </c>
      <c r="J155" s="2">
        <v>0.10114610423974717</v>
      </c>
      <c r="K155" s="2">
        <v>2.818181818181813</v>
      </c>
      <c r="L155" s="2">
        <v>28.180645161290371</v>
      </c>
      <c r="M155" s="2">
        <v>1.2129505264093371E-4</v>
      </c>
      <c r="N155" s="2">
        <v>3.5485347985347922E-2</v>
      </c>
      <c r="O155" s="2">
        <v>1.8314393939393963</v>
      </c>
      <c r="P155" s="2">
        <v>5.7433298862461131</v>
      </c>
      <c r="Q155" s="2">
        <v>1.2755935192250989E-2</v>
      </c>
      <c r="R155" s="2">
        <v>0.17411502034642973</v>
      </c>
      <c r="S155" s="2">
        <v>16754.644859727268</v>
      </c>
      <c r="T155" s="2">
        <v>1.9350305612061187</v>
      </c>
      <c r="U155" s="2">
        <v>1.0010483702406425E-2</v>
      </c>
      <c r="V155" s="2">
        <v>0.51678770353719516</v>
      </c>
    </row>
    <row r="156" spans="1:22" x14ac:dyDescent="0.3">
      <c r="A156" t="s">
        <v>28</v>
      </c>
      <c r="B156">
        <f t="shared" si="1"/>
        <v>2012</v>
      </c>
      <c r="C156" s="2">
        <v>17333.589468515333</v>
      </c>
      <c r="D156" s="2">
        <v>2.2819393713615885</v>
      </c>
      <c r="E156" s="2">
        <v>1.1442808901917345E-2</v>
      </c>
      <c r="F156" s="2">
        <v>0.43822373747086868</v>
      </c>
      <c r="G156" s="2">
        <v>148.16804100761942</v>
      </c>
      <c r="H156" s="2">
        <v>11.121372380887738</v>
      </c>
      <c r="I156" s="2">
        <v>4.0479417326445832E-4</v>
      </c>
      <c r="J156" s="2">
        <v>8.9916960403062879E-2</v>
      </c>
      <c r="K156" s="2">
        <v>2.7863636363636317</v>
      </c>
      <c r="L156" s="2">
        <v>28.52691680261016</v>
      </c>
      <c r="M156" s="2">
        <v>1.6517974204682123E-4</v>
      </c>
      <c r="N156" s="2">
        <v>3.5054611997483789E-2</v>
      </c>
      <c r="O156" s="2">
        <v>1.2234848484848477</v>
      </c>
      <c r="P156" s="2">
        <v>9.0984520123839037</v>
      </c>
      <c r="Q156" s="2">
        <v>9.0436198578346949E-3</v>
      </c>
      <c r="R156" s="2">
        <v>0.1099088063155029</v>
      </c>
      <c r="S156" s="2">
        <v>15965.928642545457</v>
      </c>
      <c r="T156" s="2">
        <v>2.0163363382922497</v>
      </c>
      <c r="U156" s="2">
        <v>8.5881790800941271E-3</v>
      </c>
      <c r="V156" s="2">
        <v>0.49594900464223002</v>
      </c>
    </row>
    <row r="157" spans="1:22" x14ac:dyDescent="0.3">
      <c r="A157" t="s">
        <v>28</v>
      </c>
      <c r="B157">
        <f t="shared" si="1"/>
        <v>2013</v>
      </c>
      <c r="C157" s="2">
        <v>16905.367380996577</v>
      </c>
      <c r="D157" s="2">
        <v>2.346266055439195</v>
      </c>
      <c r="E157" s="2">
        <v>1.0511524931980487E-2</v>
      </c>
      <c r="F157" s="2">
        <v>0.42620912393194516</v>
      </c>
      <c r="G157" s="2">
        <v>134.60308678457636</v>
      </c>
      <c r="H157" s="2">
        <v>12.201777481106172</v>
      </c>
      <c r="I157" s="2">
        <v>7.9359211004026431E-4</v>
      </c>
      <c r="J157" s="2">
        <v>8.1955272627160167E-2</v>
      </c>
      <c r="K157" s="2">
        <v>2.2909090909090963</v>
      </c>
      <c r="L157" s="2">
        <v>34.829365079364997</v>
      </c>
      <c r="M157" s="2">
        <v>1.6965371907438909E-4</v>
      </c>
      <c r="N157" s="2">
        <v>2.8711404808021031E-2</v>
      </c>
      <c r="O157" s="2">
        <v>2.7965909090909058</v>
      </c>
      <c r="P157" s="2">
        <v>4.0364350535012914</v>
      </c>
      <c r="Q157" s="2">
        <v>3.6636119295090364E-3</v>
      </c>
      <c r="R157" s="2">
        <v>0.24774336431663335</v>
      </c>
      <c r="S157" s="2">
        <v>15690.611271909092</v>
      </c>
      <c r="T157" s="2">
        <v>2.0532260972258025</v>
      </c>
      <c r="U157" s="2">
        <v>7.9661129556861665E-3</v>
      </c>
      <c r="V157" s="2">
        <v>0.4870384227782516</v>
      </c>
    </row>
    <row r="158" spans="1:22" x14ac:dyDescent="0.3">
      <c r="A158" t="s">
        <v>28</v>
      </c>
      <c r="B158">
        <f t="shared" si="1"/>
        <v>2014</v>
      </c>
      <c r="C158" s="2">
        <v>16115.677511315662</v>
      </c>
      <c r="D158" s="2">
        <v>2.4866728395534108</v>
      </c>
      <c r="E158" s="2">
        <v>8.889836540340923E-3</v>
      </c>
      <c r="F158" s="2">
        <v>0.40214377383861766</v>
      </c>
      <c r="G158" s="2">
        <v>128.96932515855246</v>
      </c>
      <c r="H158" s="2">
        <v>12.731947483037272</v>
      </c>
      <c r="I158" s="2">
        <v>8.3689355428001599E-4</v>
      </c>
      <c r="J158" s="2">
        <v>7.8542579706073756E-2</v>
      </c>
      <c r="K158" s="2">
        <v>2.7681818181818016</v>
      </c>
      <c r="L158" s="2">
        <v>28.960591133005096</v>
      </c>
      <c r="M158" s="2">
        <v>1.3333329374642239E-4</v>
      </c>
      <c r="N158" s="2">
        <v>3.4529681918693454E-2</v>
      </c>
      <c r="O158" s="2">
        <v>3.2640151515151477</v>
      </c>
      <c r="P158" s="2">
        <v>3.2416154113960811</v>
      </c>
      <c r="Q158" s="2">
        <v>4.5778280446828745E-4</v>
      </c>
      <c r="R158" s="2">
        <v>0.30848816811656427</v>
      </c>
      <c r="S158" s="2">
        <v>15650.58086645454</v>
      </c>
      <c r="T158" s="2">
        <v>2.0913548771605019</v>
      </c>
      <c r="U158" s="2">
        <v>7.4884816622191597E-3</v>
      </c>
      <c r="V158" s="2">
        <v>0.47815892506858104</v>
      </c>
    </row>
    <row r="159" spans="1:22" x14ac:dyDescent="0.3">
      <c r="A159" t="s">
        <v>28</v>
      </c>
      <c r="B159">
        <f t="shared" ref="B159:B222" si="2">B132</f>
        <v>2015</v>
      </c>
      <c r="C159" s="2">
        <v>15622.82271880655</v>
      </c>
      <c r="D159" s="2">
        <v>2.605638426162129</v>
      </c>
      <c r="E159" s="2">
        <v>7.9118957825037861E-3</v>
      </c>
      <c r="F159" s="2">
        <v>0.38378310281250727</v>
      </c>
      <c r="G159" s="2">
        <v>123.00209375306576</v>
      </c>
      <c r="H159" s="2">
        <v>13.333089350001883</v>
      </c>
      <c r="I159" s="2">
        <v>9.5693073415779872E-4</v>
      </c>
      <c r="J159" s="2">
        <v>7.5001372431353186E-2</v>
      </c>
      <c r="K159" s="2">
        <v>2.0272727272727309</v>
      </c>
      <c r="L159" s="2">
        <v>39.475336322869886</v>
      </c>
      <c r="M159" s="2">
        <v>2.6879991763630734E-4</v>
      </c>
      <c r="N159" s="2">
        <v>2.5332273088719798E-2</v>
      </c>
      <c r="O159" s="2">
        <v>3.3492424242424219</v>
      </c>
      <c r="P159" s="2">
        <v>2.9083917665686521</v>
      </c>
      <c r="Q159" s="2">
        <v>1.6083157486804778E-3</v>
      </c>
      <c r="R159" s="2">
        <v>0.34383263337999659</v>
      </c>
      <c r="S159" s="2">
        <v>16332.662739909094</v>
      </c>
      <c r="T159" s="2">
        <v>2.0671840036474673</v>
      </c>
      <c r="U159" s="2">
        <v>7.9193161420357816E-3</v>
      </c>
      <c r="V159" s="2">
        <v>0.48374987337147451</v>
      </c>
    </row>
    <row r="160" spans="1:22" x14ac:dyDescent="0.3">
      <c r="A160" t="s">
        <v>28</v>
      </c>
      <c r="B160">
        <f t="shared" si="2"/>
        <v>2016</v>
      </c>
      <c r="C160" s="2">
        <v>14803.219794009317</v>
      </c>
      <c r="D160" s="2">
        <v>2.7870078105085487</v>
      </c>
      <c r="E160" s="2">
        <v>6.5200303055720221E-3</v>
      </c>
      <c r="F160" s="2">
        <v>0.35880774938249232</v>
      </c>
      <c r="G160" s="2">
        <v>123.87663601678673</v>
      </c>
      <c r="H160" s="2">
        <v>13.264191027600644</v>
      </c>
      <c r="I160" s="2">
        <v>9.3489611069719203E-4</v>
      </c>
      <c r="J160" s="2">
        <v>7.5390952823218629E-2</v>
      </c>
      <c r="K160" s="2">
        <v>2.3272727272727423</v>
      </c>
      <c r="L160" s="2">
        <v>34.515624999999787</v>
      </c>
      <c r="M160" s="2">
        <v>1.0048204342074513E-4</v>
      </c>
      <c r="N160" s="2">
        <v>2.8972385694884743E-2</v>
      </c>
      <c r="O160" s="2">
        <v>2.0746212121212153</v>
      </c>
      <c r="P160" s="2">
        <v>4.2937739638488157</v>
      </c>
      <c r="Q160" s="2">
        <v>4.4998055537308623E-3</v>
      </c>
      <c r="R160" s="2">
        <v>0.23289535229833772</v>
      </c>
      <c r="S160" s="2">
        <v>16418.2004139091</v>
      </c>
      <c r="T160" s="2">
        <v>2.0929605167809928</v>
      </c>
      <c r="U160" s="2">
        <v>7.5238191131411503E-3</v>
      </c>
      <c r="V160" s="2">
        <v>0.47779209974682951</v>
      </c>
    </row>
    <row r="161" spans="1:22" x14ac:dyDescent="0.3">
      <c r="A161" t="s">
        <v>28</v>
      </c>
      <c r="B161">
        <f t="shared" si="2"/>
        <v>2017</v>
      </c>
      <c r="C161" s="2">
        <v>14675.66524510007</v>
      </c>
      <c r="D161" s="2">
        <v>2.8438272350377658</v>
      </c>
      <c r="E161" s="2">
        <v>6.4079378189967895E-3</v>
      </c>
      <c r="F161" s="2">
        <v>0.3516388012884053</v>
      </c>
      <c r="G161" s="2">
        <v>134.18748616539597</v>
      </c>
      <c r="H161" s="2">
        <v>12.175595210277727</v>
      </c>
      <c r="I161" s="2">
        <v>7.0775957881477614E-4</v>
      </c>
      <c r="J161" s="2">
        <v>8.2131508376352289E-2</v>
      </c>
      <c r="K161" s="2">
        <v>1.9863636363636203</v>
      </c>
      <c r="L161" s="2">
        <v>40.469107551487738</v>
      </c>
      <c r="M161" s="2">
        <v>2.4648337842857887E-4</v>
      </c>
      <c r="N161" s="2">
        <v>2.4710206389595507E-2</v>
      </c>
      <c r="O161" s="2">
        <v>2.075757575757577</v>
      </c>
      <c r="P161" s="2">
        <v>3.7981751824817485</v>
      </c>
      <c r="Q161" s="2">
        <v>3.3880205681696696E-3</v>
      </c>
      <c r="R161" s="2">
        <v>0.26328432785625083</v>
      </c>
      <c r="S161" s="2">
        <v>16257.425040772727</v>
      </c>
      <c r="T161" s="2">
        <v>2.1679662387111631</v>
      </c>
      <c r="U161" s="2">
        <v>6.654479480253217E-3</v>
      </c>
      <c r="V161" s="2">
        <v>0.46126179556859298</v>
      </c>
    </row>
    <row r="162" spans="1:22" x14ac:dyDescent="0.3">
      <c r="A162" t="s">
        <v>28</v>
      </c>
      <c r="B162">
        <f t="shared" si="2"/>
        <v>2018</v>
      </c>
      <c r="C162" s="2">
        <v>13707.615232030341</v>
      </c>
      <c r="D162" s="2">
        <v>3.081572160885413</v>
      </c>
      <c r="E162" s="2">
        <v>4.975777700428341E-3</v>
      </c>
      <c r="F162" s="2">
        <v>0.32450968135455732</v>
      </c>
      <c r="G162" s="2">
        <v>77.408363445834084</v>
      </c>
      <c r="H162" s="2">
        <v>21.054380051878837</v>
      </c>
      <c r="I162" s="2">
        <v>1.8497333131349408E-3</v>
      </c>
      <c r="J162" s="2">
        <v>4.7496055335562476E-2</v>
      </c>
      <c r="K162" s="2">
        <v>1.9954545454545496</v>
      </c>
      <c r="L162" s="2">
        <v>40.339407744874634</v>
      </c>
      <c r="M162" s="2">
        <v>2.4146034067138583E-4</v>
      </c>
      <c r="N162" s="2">
        <v>2.4789654977695006E-2</v>
      </c>
      <c r="O162" s="2">
        <v>1.5037878787878789</v>
      </c>
      <c r="P162" s="2">
        <v>4.5853904282115892</v>
      </c>
      <c r="Q162" s="2">
        <v>6.0412519999072378E-3</v>
      </c>
      <c r="R162" s="2">
        <v>0.21808393759613262</v>
      </c>
      <c r="S162" s="2">
        <v>16341.845605500006</v>
      </c>
      <c r="T162" s="2">
        <v>2.2026727998449145</v>
      </c>
      <c r="U162" s="2">
        <v>6.3560734076638647E-3</v>
      </c>
      <c r="V162" s="2">
        <v>0.45399389326930806</v>
      </c>
    </row>
    <row r="163" spans="1:22" x14ac:dyDescent="0.3">
      <c r="A163" t="s">
        <v>28</v>
      </c>
      <c r="B163">
        <f t="shared" si="2"/>
        <v>2019</v>
      </c>
      <c r="C163" s="2">
        <v>12794.308479138534</v>
      </c>
      <c r="D163" s="2">
        <v>3.3614261400477261</v>
      </c>
      <c r="E163" s="2">
        <v>3.675729921694737E-3</v>
      </c>
      <c r="F163" s="2">
        <v>0.29749277786773021</v>
      </c>
      <c r="G163" s="2">
        <v>71.926372430211359</v>
      </c>
      <c r="H163" s="2">
        <v>22.55737012718286</v>
      </c>
      <c r="I163" s="2">
        <v>1.8278687534239169E-3</v>
      </c>
      <c r="J163" s="2">
        <v>4.4331408952453438E-2</v>
      </c>
      <c r="K163" s="2">
        <v>1.8409090909090935</v>
      </c>
      <c r="L163" s="2">
        <v>43.913580246913519</v>
      </c>
      <c r="M163" s="2">
        <v>3.0053941220511277E-4</v>
      </c>
      <c r="N163" s="2">
        <v>2.2771998875456875E-2</v>
      </c>
      <c r="O163" s="2">
        <v>1.8700757575757576</v>
      </c>
      <c r="P163" s="2">
        <v>3.397407332388088</v>
      </c>
      <c r="Q163" s="2">
        <v>2.2180751616917016E-3</v>
      </c>
      <c r="R163" s="2">
        <v>0.29434209741847034</v>
      </c>
      <c r="S163" s="2">
        <v>16323.888720863644</v>
      </c>
      <c r="T163" s="2">
        <v>2.2436600503808091</v>
      </c>
      <c r="U163" s="2">
        <v>5.9308141356102517E-3</v>
      </c>
      <c r="V163" s="2">
        <v>0.44570031891875656</v>
      </c>
    </row>
    <row r="164" spans="1:22" x14ac:dyDescent="0.3">
      <c r="A164" t="s">
        <v>28</v>
      </c>
      <c r="B164">
        <f t="shared" si="2"/>
        <v>2020</v>
      </c>
      <c r="C164" s="2">
        <v>11154.744932573711</v>
      </c>
      <c r="D164" s="2">
        <v>3.8702811105210029</v>
      </c>
      <c r="E164" s="2">
        <v>1.5171380753174479E-3</v>
      </c>
      <c r="F164" s="2">
        <v>0.2583791645732379</v>
      </c>
      <c r="G164" s="2">
        <v>93.757757644781805</v>
      </c>
      <c r="H164" s="2">
        <v>16.461552723182024</v>
      </c>
      <c r="I164" s="2">
        <v>1.2711461715118055E-3</v>
      </c>
      <c r="J164" s="2">
        <v>6.0747610922009039E-2</v>
      </c>
      <c r="K164" s="2">
        <v>1.2136363636363541</v>
      </c>
      <c r="L164" s="2">
        <v>66.011235955056691</v>
      </c>
      <c r="M164" s="2">
        <v>5.7977564908416601E-4</v>
      </c>
      <c r="N164" s="2">
        <v>1.5148936170212648E-2</v>
      </c>
      <c r="O164" s="2">
        <v>0.25833333333333552</v>
      </c>
      <c r="P164" s="2">
        <v>27.645161290322342</v>
      </c>
      <c r="Q164" s="2">
        <v>1.1377550669446457E-2</v>
      </c>
      <c r="R164" s="2">
        <v>3.617269544924185E-2</v>
      </c>
      <c r="S164" s="2">
        <v>15171.579442045459</v>
      </c>
      <c r="T164" s="2">
        <v>2.3266705682085762</v>
      </c>
      <c r="U164" s="2">
        <v>4.5181050081182228E-3</v>
      </c>
      <c r="V164" s="2">
        <v>0.42979870621303801</v>
      </c>
    </row>
    <row r="165" spans="1:22" x14ac:dyDescent="0.3">
      <c r="A165" t="s">
        <v>28</v>
      </c>
      <c r="B165">
        <f t="shared" si="2"/>
        <v>2021</v>
      </c>
      <c r="C165" s="2">
        <v>10966.545187234049</v>
      </c>
      <c r="D165" s="2">
        <v>4.0263055257534308</v>
      </c>
      <c r="E165" s="2">
        <v>1.110498837960161E-3</v>
      </c>
      <c r="F165" s="2">
        <v>0.24836664619803608</v>
      </c>
      <c r="G165" s="2">
        <v>178.26905172580518</v>
      </c>
      <c r="H165" s="2">
        <v>8.9122966885365518</v>
      </c>
      <c r="I165" s="2">
        <v>4.2775774674544409E-4</v>
      </c>
      <c r="J165" s="2">
        <v>0.11220452313781819</v>
      </c>
      <c r="K165" s="2">
        <v>2.7761904761904646</v>
      </c>
      <c r="L165" s="2">
        <v>28.699828473413497</v>
      </c>
      <c r="M165" s="2">
        <v>2.3569409737889818E-4</v>
      </c>
      <c r="N165" s="2">
        <v>3.484341381783395E-2</v>
      </c>
      <c r="O165" s="2">
        <v>0.60454545454546071</v>
      </c>
      <c r="P165" s="2">
        <v>11.269423558897133</v>
      </c>
      <c r="Q165" s="2">
        <v>8.8979172994963496E-3</v>
      </c>
      <c r="R165" s="2">
        <v>8.8735683309241378E-2</v>
      </c>
      <c r="S165" s="2">
        <v>15576.106489818183</v>
      </c>
      <c r="T165" s="2">
        <v>2.3945296228681312</v>
      </c>
      <c r="U165" s="2">
        <v>3.7215169902824474E-3</v>
      </c>
      <c r="V165" s="2">
        <v>0.41761855457950664</v>
      </c>
    </row>
    <row r="166" spans="1:22" x14ac:dyDescent="0.3">
      <c r="A166" t="s">
        <v>29</v>
      </c>
      <c r="B166">
        <f t="shared" si="2"/>
        <v>1995</v>
      </c>
      <c r="C166" s="3"/>
      <c r="D166" s="3"/>
      <c r="E166" s="3"/>
      <c r="F166" s="3"/>
      <c r="G166" s="2">
        <v>150.66433840175023</v>
      </c>
      <c r="H166" s="2">
        <v>11.392761984075456</v>
      </c>
      <c r="I166" s="2">
        <v>1.1016296623090754E-3</v>
      </c>
      <c r="J166" s="2">
        <v>8.7775027811322431E-2</v>
      </c>
      <c r="K166" s="3"/>
      <c r="L166" s="3"/>
      <c r="M166" s="3"/>
      <c r="N166" s="3"/>
      <c r="O166" s="3"/>
      <c r="P166" s="3"/>
      <c r="Q166" s="3"/>
      <c r="R166" s="3"/>
      <c r="S166" s="2">
        <v>18426.790004909097</v>
      </c>
      <c r="T166" s="2">
        <v>1.2697063937167561</v>
      </c>
      <c r="U166" s="2">
        <v>3.0642301738445954E-2</v>
      </c>
      <c r="V166" s="2">
        <v>0.78758365315680867</v>
      </c>
    </row>
    <row r="167" spans="1:22" x14ac:dyDescent="0.3">
      <c r="A167" t="s">
        <v>29</v>
      </c>
      <c r="B167">
        <f t="shared" si="2"/>
        <v>1996</v>
      </c>
      <c r="C167" s="2">
        <v>21227.197763612625</v>
      </c>
      <c r="D167" s="2">
        <v>1.4770406542967416</v>
      </c>
      <c r="E167" s="2">
        <v>2.7164258196272273E-2</v>
      </c>
      <c r="F167" s="2">
        <v>0.67702943523658565</v>
      </c>
      <c r="G167" s="2">
        <v>151.61100208883613</v>
      </c>
      <c r="H167" s="2">
        <v>11.304489563911375</v>
      </c>
      <c r="I167" s="2">
        <v>1.0553446163088648E-3</v>
      </c>
      <c r="J167" s="2">
        <v>8.8460429314067862E-2</v>
      </c>
      <c r="K167" s="3"/>
      <c r="L167" s="3"/>
      <c r="M167" s="3"/>
      <c r="N167" s="3"/>
      <c r="O167" s="3"/>
      <c r="P167" s="3"/>
      <c r="Q167" s="3"/>
      <c r="R167" s="3"/>
      <c r="S167" s="2">
        <v>18764.049232636367</v>
      </c>
      <c r="T167" s="2">
        <v>1.2747911729005599</v>
      </c>
      <c r="U167" s="2">
        <v>3.061111754196677E-2</v>
      </c>
      <c r="V167" s="2">
        <v>0.78444220611025905</v>
      </c>
    </row>
    <row r="168" spans="1:22" x14ac:dyDescent="0.3">
      <c r="A168" t="s">
        <v>29</v>
      </c>
      <c r="B168">
        <f t="shared" si="2"/>
        <v>1997</v>
      </c>
      <c r="C168" s="2">
        <v>21523.373728643441</v>
      </c>
      <c r="D168" s="2">
        <v>1.4926482271021926</v>
      </c>
      <c r="E168" s="2">
        <v>2.7369121496223225E-2</v>
      </c>
      <c r="F168" s="2">
        <v>0.6699502145534898</v>
      </c>
      <c r="G168" s="2">
        <v>146.77669984257409</v>
      </c>
      <c r="H168" s="2">
        <v>11.680554132470807</v>
      </c>
      <c r="I168" s="2">
        <v>1.1524147517818356E-3</v>
      </c>
      <c r="J168" s="2">
        <v>8.5612376661146336E-2</v>
      </c>
      <c r="K168" s="3"/>
      <c r="L168" s="3"/>
      <c r="M168" s="3"/>
      <c r="N168" s="3"/>
      <c r="O168" s="3"/>
      <c r="P168" s="3"/>
      <c r="Q168" s="3"/>
      <c r="R168" s="3"/>
      <c r="S168" s="2">
        <v>19198.350390272728</v>
      </c>
      <c r="T168" s="2">
        <v>1.2952368246113399</v>
      </c>
      <c r="U168" s="2">
        <v>2.9611919729075842E-2</v>
      </c>
      <c r="V168" s="2">
        <v>0.77205958091877802</v>
      </c>
    </row>
    <row r="169" spans="1:22" x14ac:dyDescent="0.3">
      <c r="A169" t="s">
        <v>29</v>
      </c>
      <c r="B169">
        <f t="shared" si="2"/>
        <v>1998</v>
      </c>
      <c r="C169" s="2">
        <v>21780.93286472308</v>
      </c>
      <c r="D169" s="2">
        <v>1.5015986109204789</v>
      </c>
      <c r="E169" s="2">
        <v>2.7653615762588513E-2</v>
      </c>
      <c r="F169" s="2">
        <v>0.66595692932014683</v>
      </c>
      <c r="G169" s="2">
        <v>144.5394351768507</v>
      </c>
      <c r="H169" s="2">
        <v>11.868753069579123</v>
      </c>
      <c r="I169" s="2">
        <v>1.1478063787629667E-3</v>
      </c>
      <c r="J169" s="2">
        <v>8.4254849194150522E-2</v>
      </c>
      <c r="K169" s="3"/>
      <c r="L169" s="3"/>
      <c r="M169" s="3"/>
      <c r="N169" s="3"/>
      <c r="O169" s="3"/>
      <c r="P169" s="3"/>
      <c r="Q169" s="3"/>
      <c r="R169" s="3"/>
      <c r="S169" s="2">
        <v>19737.72796731818</v>
      </c>
      <c r="T169" s="2">
        <v>1.3082566048673072</v>
      </c>
      <c r="U169" s="2">
        <v>2.8858608457961843E-2</v>
      </c>
      <c r="V169" s="2">
        <v>0.76437603775860707</v>
      </c>
    </row>
    <row r="170" spans="1:22" x14ac:dyDescent="0.3">
      <c r="A170" t="s">
        <v>29</v>
      </c>
      <c r="B170">
        <f t="shared" si="2"/>
        <v>1999</v>
      </c>
      <c r="C170" s="2">
        <v>22098.590686983873</v>
      </c>
      <c r="D170" s="2">
        <v>1.5147230452694569</v>
      </c>
      <c r="E170" s="2">
        <v>2.7173634683088699E-2</v>
      </c>
      <c r="F170" s="2">
        <v>0.66018669427592158</v>
      </c>
      <c r="G170" s="2">
        <v>147.71810931625714</v>
      </c>
      <c r="H170" s="2">
        <v>11.60161456548763</v>
      </c>
      <c r="I170" s="2">
        <v>1.1211446287671539E-3</v>
      </c>
      <c r="J170" s="2">
        <v>8.6194899369850669E-2</v>
      </c>
      <c r="K170" s="3"/>
      <c r="L170" s="3"/>
      <c r="M170" s="3"/>
      <c r="N170" s="3"/>
      <c r="O170" s="2">
        <v>4.8723484848485104</v>
      </c>
      <c r="P170" s="2">
        <v>1.8870403482857727</v>
      </c>
      <c r="Q170" s="2">
        <v>3.757421698750818E-3</v>
      </c>
      <c r="R170" s="2">
        <v>0.52993037531413734</v>
      </c>
      <c r="S170" s="2">
        <v>20551.313305818174</v>
      </c>
      <c r="T170" s="2">
        <v>1.3066970611661874</v>
      </c>
      <c r="U170" s="2">
        <v>2.8672114493390466E-2</v>
      </c>
      <c r="V170" s="2">
        <v>0.76528832100343924</v>
      </c>
    </row>
    <row r="171" spans="1:22" x14ac:dyDescent="0.3">
      <c r="A171" t="s">
        <v>29</v>
      </c>
      <c r="B171">
        <f t="shared" si="2"/>
        <v>2000</v>
      </c>
      <c r="C171" s="2">
        <v>22015.781635305448</v>
      </c>
      <c r="D171" s="2">
        <v>1.5437698376985154</v>
      </c>
      <c r="E171" s="2">
        <v>2.6354593314816488E-2</v>
      </c>
      <c r="F171" s="2">
        <v>0.64776495535812584</v>
      </c>
      <c r="G171" s="2">
        <v>143.79278352363349</v>
      </c>
      <c r="H171" s="2">
        <v>11.967598902581786</v>
      </c>
      <c r="I171" s="2">
        <v>1.0573352101904271E-3</v>
      </c>
      <c r="J171" s="2">
        <v>8.3558950140304969E-2</v>
      </c>
      <c r="K171" s="3"/>
      <c r="L171" s="3"/>
      <c r="M171" s="3"/>
      <c r="N171" s="3"/>
      <c r="O171" s="2">
        <v>5.302651515151549</v>
      </c>
      <c r="P171" s="2">
        <v>1.7046217586970389</v>
      </c>
      <c r="Q171" s="2">
        <v>1.046790463955638E-2</v>
      </c>
      <c r="R171" s="2">
        <v>0.58664040564891629</v>
      </c>
      <c r="S171" s="2">
        <v>21306.045574363638</v>
      </c>
      <c r="T171" s="2">
        <v>1.3156455552264472</v>
      </c>
      <c r="U171" s="2">
        <v>2.813096789616043E-2</v>
      </c>
      <c r="V171" s="2">
        <v>0.76008313639449887</v>
      </c>
    </row>
    <row r="172" spans="1:22" x14ac:dyDescent="0.3">
      <c r="A172" t="s">
        <v>29</v>
      </c>
      <c r="B172">
        <f t="shared" si="2"/>
        <v>2001</v>
      </c>
      <c r="C172" s="2">
        <v>22152.499771315212</v>
      </c>
      <c r="D172" s="2">
        <v>1.5580301555076992</v>
      </c>
      <c r="E172" s="2">
        <v>2.6363684361019213E-2</v>
      </c>
      <c r="F172" s="2">
        <v>0.64183610083858766</v>
      </c>
      <c r="G172" s="2">
        <v>164.72045247338838</v>
      </c>
      <c r="H172" s="2">
        <v>10.36787290050856</v>
      </c>
      <c r="I172" s="2">
        <v>4.8378295514972525E-4</v>
      </c>
      <c r="J172" s="2">
        <v>9.6451799669626387E-2</v>
      </c>
      <c r="K172" s="3"/>
      <c r="L172" s="3"/>
      <c r="M172" s="3"/>
      <c r="N172" s="3"/>
      <c r="O172" s="2">
        <v>4.7018939393939405</v>
      </c>
      <c r="P172" s="2">
        <v>1.8658664303552719</v>
      </c>
      <c r="Q172" s="2">
        <v>1.5466692567866369E-2</v>
      </c>
      <c r="R172" s="2">
        <v>0.53594404386684535</v>
      </c>
      <c r="S172" s="2">
        <v>21374.951823681818</v>
      </c>
      <c r="T172" s="2">
        <v>1.3388040726237569</v>
      </c>
      <c r="U172" s="2">
        <v>2.7115178169089149E-2</v>
      </c>
      <c r="V172" s="2">
        <v>0.74693528384644325</v>
      </c>
    </row>
    <row r="173" spans="1:22" x14ac:dyDescent="0.3">
      <c r="A173" t="s">
        <v>29</v>
      </c>
      <c r="B173">
        <f t="shared" si="2"/>
        <v>2002</v>
      </c>
      <c r="C173" s="2">
        <v>23161.259220897395</v>
      </c>
      <c r="D173" s="2">
        <v>1.5174246402710856</v>
      </c>
      <c r="E173" s="2">
        <v>2.8348244343069706E-2</v>
      </c>
      <c r="F173" s="2">
        <v>0.65901130999253543</v>
      </c>
      <c r="G173" s="2">
        <v>144.8165833796163</v>
      </c>
      <c r="H173" s="2">
        <v>11.717340170857852</v>
      </c>
      <c r="I173" s="2">
        <v>1.0056001971185391E-3</v>
      </c>
      <c r="J173" s="2">
        <v>8.5343600631062652E-2</v>
      </c>
      <c r="K173" s="2">
        <v>6.5227272727272805</v>
      </c>
      <c r="L173" s="2">
        <v>11.762369337979083</v>
      </c>
      <c r="M173" s="2">
        <v>4.1335422787312434E-3</v>
      </c>
      <c r="N173" s="2">
        <v>8.5016884886545505E-2</v>
      </c>
      <c r="O173" s="2">
        <v>3.7571969696970076</v>
      </c>
      <c r="P173" s="2">
        <v>2.3247303155559789</v>
      </c>
      <c r="Q173" s="2">
        <v>1.4636212766647172E-2</v>
      </c>
      <c r="R173" s="2">
        <v>0.43015742226463011</v>
      </c>
      <c r="S173" s="2">
        <v>21256.810359545467</v>
      </c>
      <c r="T173" s="2">
        <v>1.3691503618028134</v>
      </c>
      <c r="U173" s="2">
        <v>2.5779831610062809E-2</v>
      </c>
      <c r="V173" s="2">
        <v>0.73037996986924159</v>
      </c>
    </row>
    <row r="174" spans="1:22" x14ac:dyDescent="0.3">
      <c r="A174" t="s">
        <v>29</v>
      </c>
      <c r="B174">
        <f t="shared" si="2"/>
        <v>2003</v>
      </c>
      <c r="C174" s="2">
        <v>22921.996540079963</v>
      </c>
      <c r="D174" s="2">
        <v>1.5602219485476854</v>
      </c>
      <c r="E174" s="2">
        <v>2.7535671309130538E-2</v>
      </c>
      <c r="F174" s="2">
        <v>0.6409344522622813</v>
      </c>
      <c r="G174" s="2">
        <v>147.70493661934188</v>
      </c>
      <c r="H174" s="2">
        <v>11.430186162203645</v>
      </c>
      <c r="I174" s="2">
        <v>9.1038150330580159E-4</v>
      </c>
      <c r="J174" s="2">
        <v>8.7487638942112228E-2</v>
      </c>
      <c r="K174" s="2">
        <v>6.2181818181818329</v>
      </c>
      <c r="L174" s="2">
        <v>12.353801169590616</v>
      </c>
      <c r="M174" s="2">
        <v>3.8089533150613905E-3</v>
      </c>
      <c r="N174" s="2">
        <v>8.0946745562130357E-2</v>
      </c>
      <c r="O174" s="2">
        <v>2.7242424242424264</v>
      </c>
      <c r="P174" s="2">
        <v>3.2764182424916544</v>
      </c>
      <c r="Q174" s="2">
        <v>1.2194524293773656E-2</v>
      </c>
      <c r="R174" s="2">
        <v>0.30521133933118344</v>
      </c>
      <c r="S174" s="2">
        <v>20935.923509136366</v>
      </c>
      <c r="T174" s="2">
        <v>1.4103362587874864</v>
      </c>
      <c r="U174" s="2">
        <v>2.4155717729590687E-2</v>
      </c>
      <c r="V174" s="2">
        <v>0.70905076273067935</v>
      </c>
    </row>
    <row r="175" spans="1:22" x14ac:dyDescent="0.3">
      <c r="A175" t="s">
        <v>29</v>
      </c>
      <c r="B175">
        <f t="shared" si="2"/>
        <v>2004</v>
      </c>
      <c r="C175" s="2">
        <v>22578.040246633915</v>
      </c>
      <c r="D175" s="2">
        <v>1.6183027320830983</v>
      </c>
      <c r="E175" s="2">
        <v>2.5985588997086251E-2</v>
      </c>
      <c r="F175" s="2">
        <v>0.61793135497756235</v>
      </c>
      <c r="G175" s="2">
        <v>106.64875766271052</v>
      </c>
      <c r="H175" s="2">
        <v>15.898076094598993</v>
      </c>
      <c r="I175" s="2">
        <v>1.5819231595287919E-3</v>
      </c>
      <c r="J175" s="2">
        <v>6.2900692766197475E-2</v>
      </c>
      <c r="K175" s="2">
        <v>6.4727272727272833</v>
      </c>
      <c r="L175" s="2">
        <v>11.953651685393242</v>
      </c>
      <c r="M175" s="2">
        <v>3.8978604305313705E-3</v>
      </c>
      <c r="N175" s="2">
        <v>8.3656444601104579E-2</v>
      </c>
      <c r="O175" s="2">
        <v>2.6257575757576106</v>
      </c>
      <c r="P175" s="2">
        <v>3.4717253317945289</v>
      </c>
      <c r="Q175" s="2">
        <v>1.0688885002762438E-2</v>
      </c>
      <c r="R175" s="2">
        <v>0.28804121997839666</v>
      </c>
      <c r="S175" s="2">
        <v>21046.320097045456</v>
      </c>
      <c r="T175" s="2">
        <v>1.446898494018457</v>
      </c>
      <c r="U175" s="2">
        <v>2.2778330422939974E-2</v>
      </c>
      <c r="V175" s="2">
        <v>0.69113348595913582</v>
      </c>
    </row>
    <row r="176" spans="1:22" x14ac:dyDescent="0.3">
      <c r="A176" t="s">
        <v>29</v>
      </c>
      <c r="B176">
        <f t="shared" si="2"/>
        <v>2005</v>
      </c>
      <c r="C176" s="2">
        <v>20978.063288327823</v>
      </c>
      <c r="D176" s="2">
        <v>1.7740049411993299</v>
      </c>
      <c r="E176" s="2">
        <v>2.1752966116829364E-2</v>
      </c>
      <c r="F176" s="2">
        <v>0.56369628786036086</v>
      </c>
      <c r="G176" s="2">
        <v>148.66524549094243</v>
      </c>
      <c r="H176" s="2">
        <v>11.391151667789051</v>
      </c>
      <c r="I176" s="2">
        <v>9.6459388669635493E-4</v>
      </c>
      <c r="J176" s="2">
        <v>8.7787436175370798E-2</v>
      </c>
      <c r="K176" s="2">
        <v>6.8636363636363598</v>
      </c>
      <c r="L176" s="2">
        <v>11.286092715231794</v>
      </c>
      <c r="M176" s="2">
        <v>4.3112969611389246E-3</v>
      </c>
      <c r="N176" s="2">
        <v>8.8604623870437701E-2</v>
      </c>
      <c r="O176" s="2">
        <v>1.3878787878788259</v>
      </c>
      <c r="P176" s="2">
        <v>6.23526200873345</v>
      </c>
      <c r="Q176" s="2">
        <v>1.0496835680913086E-2</v>
      </c>
      <c r="R176" s="2">
        <v>0.16037818436488235</v>
      </c>
      <c r="S176" s="2">
        <v>20625.367481863643</v>
      </c>
      <c r="T176" s="2">
        <v>1.5103755195758986</v>
      </c>
      <c r="U176" s="2">
        <v>2.0654070939214009E-2</v>
      </c>
      <c r="V176" s="2">
        <v>0.66208700223159866</v>
      </c>
    </row>
    <row r="177" spans="1:22" x14ac:dyDescent="0.3">
      <c r="A177" t="s">
        <v>29</v>
      </c>
      <c r="B177">
        <f t="shared" si="2"/>
        <v>2006</v>
      </c>
      <c r="C177" s="2">
        <v>20009.365725547417</v>
      </c>
      <c r="D177" s="2">
        <v>1.8947673134185812</v>
      </c>
      <c r="E177" s="2">
        <v>1.9172021735591016E-2</v>
      </c>
      <c r="F177" s="2">
        <v>0.52776929014876128</v>
      </c>
      <c r="G177" s="2">
        <v>140.8930308785782</v>
      </c>
      <c r="H177" s="2">
        <v>11.981507208687901</v>
      </c>
      <c r="I177" s="2">
        <v>1.042153342478272E-3</v>
      </c>
      <c r="J177" s="2">
        <v>8.3461953707701375E-2</v>
      </c>
      <c r="K177" s="2">
        <v>7.2454545454545496</v>
      </c>
      <c r="L177" s="2">
        <v>10.744040150564611</v>
      </c>
      <c r="M177" s="2">
        <v>4.6509186858141732E-3</v>
      </c>
      <c r="N177" s="2">
        <v>9.3074856942660336E-2</v>
      </c>
      <c r="O177" s="2">
        <v>0.59280303030303827</v>
      </c>
      <c r="P177" s="2">
        <v>12.864536741213891</v>
      </c>
      <c r="Q177" s="2">
        <v>6.5293531324064902E-3</v>
      </c>
      <c r="R177" s="2">
        <v>7.773307505091244E-2</v>
      </c>
      <c r="S177" s="2">
        <v>20464.054124954557</v>
      </c>
      <c r="T177" s="2">
        <v>1.5811963933625695</v>
      </c>
      <c r="U177" s="2">
        <v>1.8390158610159579E-2</v>
      </c>
      <c r="V177" s="2">
        <v>0.6324325075605578</v>
      </c>
    </row>
    <row r="178" spans="1:22" x14ac:dyDescent="0.3">
      <c r="A178" t="s">
        <v>29</v>
      </c>
      <c r="B178">
        <f t="shared" si="2"/>
        <v>2007</v>
      </c>
      <c r="C178" s="2">
        <v>16721.628302368335</v>
      </c>
      <c r="D178" s="2">
        <v>2.3200308951154729</v>
      </c>
      <c r="E178" s="2">
        <v>1.1818363008859467E-2</v>
      </c>
      <c r="F178" s="2">
        <v>0.43102874280914599</v>
      </c>
      <c r="G178" s="2">
        <v>108.10040530328115</v>
      </c>
      <c r="H178" s="2">
        <v>15.592221997237585</v>
      </c>
      <c r="I178" s="2">
        <v>1.6017713300073705E-3</v>
      </c>
      <c r="J178" s="2">
        <v>6.4134540938242557E-2</v>
      </c>
      <c r="K178" s="2">
        <v>7.1863636363636374</v>
      </c>
      <c r="L178" s="2">
        <v>10.851992409867171</v>
      </c>
      <c r="M178" s="2">
        <v>4.4036184385753477E-3</v>
      </c>
      <c r="N178" s="2">
        <v>9.2148977093897549E-2</v>
      </c>
      <c r="O178" s="2">
        <v>0.57916666666666572</v>
      </c>
      <c r="P178" s="2">
        <v>11.489208633093543</v>
      </c>
      <c r="Q178" s="2">
        <v>5.6462967353498872E-3</v>
      </c>
      <c r="R178" s="2">
        <v>8.7038196618659858E-2</v>
      </c>
      <c r="S178" s="2">
        <v>20421.597409090922</v>
      </c>
      <c r="T178" s="2">
        <v>1.645438050900581</v>
      </c>
      <c r="U178" s="2">
        <v>1.6416834925560342E-2</v>
      </c>
      <c r="V178" s="2">
        <v>0.60774089881577742</v>
      </c>
    </row>
    <row r="179" spans="1:22" x14ac:dyDescent="0.3">
      <c r="A179" t="s">
        <v>29</v>
      </c>
      <c r="B179">
        <f t="shared" si="2"/>
        <v>2008</v>
      </c>
      <c r="C179" s="2">
        <v>16456.46958161467</v>
      </c>
      <c r="D179" s="2">
        <v>2.3839699818162847</v>
      </c>
      <c r="E179" s="2">
        <v>1.1095852531192552E-2</v>
      </c>
      <c r="F179" s="2">
        <v>0.41946836899268586</v>
      </c>
      <c r="G179" s="2">
        <v>68.798874574212732</v>
      </c>
      <c r="H179" s="2">
        <v>24.452219616977036</v>
      </c>
      <c r="I179" s="2">
        <v>2.0688373459471637E-3</v>
      </c>
      <c r="J179" s="2">
        <v>4.0896082877715761E-2</v>
      </c>
      <c r="K179" s="2">
        <v>6.3363636363636431</v>
      </c>
      <c r="L179" s="2">
        <v>12.37876614060257</v>
      </c>
      <c r="M179" s="2">
        <v>3.5452053936007658E-3</v>
      </c>
      <c r="N179" s="2">
        <v>8.0783495595734903E-2</v>
      </c>
      <c r="O179" s="2">
        <v>1.0909090909090882</v>
      </c>
      <c r="P179" s="2">
        <v>6.1041666666666847</v>
      </c>
      <c r="Q179" s="2">
        <v>6.8008193003289419E-3</v>
      </c>
      <c r="R179" s="2">
        <v>0.16382252559726915</v>
      </c>
      <c r="S179" s="2">
        <v>20507.894977136362</v>
      </c>
      <c r="T179" s="2">
        <v>1.6284924282267692</v>
      </c>
      <c r="U179" s="2">
        <v>1.7110354540497918E-2</v>
      </c>
      <c r="V179" s="2">
        <v>0.61406487538224463</v>
      </c>
    </row>
    <row r="180" spans="1:22" x14ac:dyDescent="0.3">
      <c r="A180" t="s">
        <v>29</v>
      </c>
      <c r="B180">
        <f t="shared" si="2"/>
        <v>2009</v>
      </c>
      <c r="C180" s="2">
        <v>19201.291215019428</v>
      </c>
      <c r="D180" s="2">
        <v>2.0711234103376932</v>
      </c>
      <c r="E180" s="2">
        <v>1.5365135884572834E-2</v>
      </c>
      <c r="F180" s="2">
        <v>0.48282975075683765</v>
      </c>
      <c r="G180" s="2">
        <v>52.977258751263662</v>
      </c>
      <c r="H180" s="2">
        <v>31.227621411523398</v>
      </c>
      <c r="I180" s="2">
        <v>2.1875466225702439E-3</v>
      </c>
      <c r="J180" s="2">
        <v>3.202293209661454E-2</v>
      </c>
      <c r="K180" s="2">
        <v>5.940909090909102</v>
      </c>
      <c r="L180" s="2">
        <v>13.25401683244068</v>
      </c>
      <c r="M180" s="2">
        <v>3.3168777018097451E-3</v>
      </c>
      <c r="N180" s="2">
        <v>7.5448825261213548E-2</v>
      </c>
      <c r="O180" s="2">
        <v>7.9856060606060613</v>
      </c>
      <c r="P180" s="2">
        <v>1.1977042026373208</v>
      </c>
      <c r="Q180" s="2">
        <v>2.5607512059476756E-2</v>
      </c>
      <c r="R180" s="2">
        <v>0.83493069306930701</v>
      </c>
      <c r="S180" s="2">
        <v>20310.555847681811</v>
      </c>
      <c r="T180" s="2">
        <v>1.5531820745458513</v>
      </c>
      <c r="U180" s="2">
        <v>1.9298124337238209E-2</v>
      </c>
      <c r="V180" s="2">
        <v>0.64383951913197224</v>
      </c>
    </row>
    <row r="181" spans="1:22" x14ac:dyDescent="0.3">
      <c r="A181" t="s">
        <v>29</v>
      </c>
      <c r="B181">
        <f t="shared" si="2"/>
        <v>2010</v>
      </c>
      <c r="C181" s="2">
        <v>20171.014598487822</v>
      </c>
      <c r="D181" s="2">
        <v>1.9802385495389356</v>
      </c>
      <c r="E181" s="2">
        <v>1.735048190563182E-2</v>
      </c>
      <c r="F181" s="2">
        <v>0.50498966411538282</v>
      </c>
      <c r="G181" s="2">
        <v>35.269329203346388</v>
      </c>
      <c r="H181" s="2">
        <v>46.984919754342641</v>
      </c>
      <c r="I181" s="2">
        <v>2.1624094896389306E-3</v>
      </c>
      <c r="J181" s="2">
        <v>2.1283424665369866E-2</v>
      </c>
      <c r="K181" s="2">
        <v>5.9454545454545382</v>
      </c>
      <c r="L181" s="2">
        <v>13.295107033639157</v>
      </c>
      <c r="M181" s="2">
        <v>3.4116195710275077E-3</v>
      </c>
      <c r="N181" s="2">
        <v>7.5215641173087905E-2</v>
      </c>
      <c r="O181" s="2">
        <v>8.6875000000000036</v>
      </c>
      <c r="P181" s="2">
        <v>1.2417266187050353</v>
      </c>
      <c r="Q181" s="2">
        <v>1.4515404616960159E-2</v>
      </c>
      <c r="R181" s="2">
        <v>0.80533024333719627</v>
      </c>
      <c r="S181" s="2">
        <v>21145.875603454551</v>
      </c>
      <c r="T181" s="2">
        <v>1.5184759100355674</v>
      </c>
      <c r="U181" s="2">
        <v>2.0419197462985816E-2</v>
      </c>
      <c r="V181" s="2">
        <v>0.65855506392365282</v>
      </c>
    </row>
    <row r="182" spans="1:22" x14ac:dyDescent="0.3">
      <c r="A182" t="s">
        <v>29</v>
      </c>
      <c r="B182">
        <f t="shared" si="2"/>
        <v>2011</v>
      </c>
      <c r="C182" s="2">
        <v>20677.372075875362</v>
      </c>
      <c r="D182" s="2">
        <v>1.9230496595665045</v>
      </c>
      <c r="E182" s="2">
        <v>1.8434565312518969E-2</v>
      </c>
      <c r="F182" s="2">
        <v>0.52000737215773241</v>
      </c>
      <c r="G182" s="2">
        <v>47.859351981793452</v>
      </c>
      <c r="H182" s="2">
        <v>34.66784025899323</v>
      </c>
      <c r="I182" s="2">
        <v>2.0949000103504811E-3</v>
      </c>
      <c r="J182" s="2">
        <v>2.884517733234301E-2</v>
      </c>
      <c r="K182" s="2">
        <v>5.5181818181818016</v>
      </c>
      <c r="L182" s="2">
        <v>14.392092257001689</v>
      </c>
      <c r="M182" s="2">
        <v>2.9462768161385572E-3</v>
      </c>
      <c r="N182" s="2">
        <v>6.9482600732600527E-2</v>
      </c>
      <c r="O182" s="2">
        <v>5.6897727272726968</v>
      </c>
      <c r="P182" s="2">
        <v>1.8486785167432356</v>
      </c>
      <c r="Q182" s="2">
        <v>4.7458937344601604E-3</v>
      </c>
      <c r="R182" s="2">
        <v>0.54092693291079708</v>
      </c>
      <c r="S182" s="2">
        <v>20964.856328727266</v>
      </c>
      <c r="T182" s="2">
        <v>1.546433199320449</v>
      </c>
      <c r="U182" s="2">
        <v>1.9680102255029475E-2</v>
      </c>
      <c r="V182" s="2">
        <v>0.64664933502425537</v>
      </c>
    </row>
    <row r="183" spans="1:22" x14ac:dyDescent="0.3">
      <c r="A183" t="s">
        <v>29</v>
      </c>
      <c r="B183">
        <f t="shared" si="2"/>
        <v>2012</v>
      </c>
      <c r="C183" s="2">
        <v>19693.66715773553</v>
      </c>
      <c r="D183" s="2">
        <v>2.0084730760612621</v>
      </c>
      <c r="E183" s="2">
        <v>1.6283065000228025E-2</v>
      </c>
      <c r="F183" s="2">
        <v>0.49789066725308606</v>
      </c>
      <c r="G183" s="2">
        <v>43.803452438049362</v>
      </c>
      <c r="H183" s="2">
        <v>37.618769007371903</v>
      </c>
      <c r="I183" s="2">
        <v>2.2002568051078253E-3</v>
      </c>
      <c r="J183" s="2">
        <v>2.658247535436464E-2</v>
      </c>
      <c r="K183" s="2">
        <v>5.3863636363636402</v>
      </c>
      <c r="L183" s="2">
        <v>14.756962025316446</v>
      </c>
      <c r="M183" s="2">
        <v>2.9361106585852753E-3</v>
      </c>
      <c r="N183" s="2">
        <v>6.7764625150111557E-2</v>
      </c>
      <c r="O183" s="2">
        <v>3.9098484848485224</v>
      </c>
      <c r="P183" s="2">
        <v>2.8471226506490703</v>
      </c>
      <c r="Q183" s="2">
        <v>1.4550839266617543E-2</v>
      </c>
      <c r="R183" s="2">
        <v>0.35123179529059834</v>
      </c>
      <c r="S183" s="2">
        <v>19778.234257545457</v>
      </c>
      <c r="T183" s="2">
        <v>1.6276823136657839</v>
      </c>
      <c r="U183" s="2">
        <v>1.7181491316603181E-2</v>
      </c>
      <c r="V183" s="2">
        <v>0.61437050191191822</v>
      </c>
    </row>
    <row r="184" spans="1:22" x14ac:dyDescent="0.3">
      <c r="A184" t="s">
        <v>29</v>
      </c>
      <c r="B184">
        <f t="shared" si="2"/>
        <v>2013</v>
      </c>
      <c r="C184" s="2">
        <v>18853.839464536275</v>
      </c>
      <c r="D184" s="2">
        <v>2.103788446664641</v>
      </c>
      <c r="E184" s="2">
        <v>1.4374698337653424E-2</v>
      </c>
      <c r="F184" s="2">
        <v>0.47533296495919353</v>
      </c>
      <c r="G184" s="2">
        <v>43.532362033686468</v>
      </c>
      <c r="H184" s="2">
        <v>37.728182815912781</v>
      </c>
      <c r="I184" s="2">
        <v>2.2207454099124058E-3</v>
      </c>
      <c r="J184" s="2">
        <v>2.6505384711458344E-2</v>
      </c>
      <c r="K184" s="2">
        <v>5.4909090909090992</v>
      </c>
      <c r="L184" s="2">
        <v>14.531456953642364</v>
      </c>
      <c r="M184" s="2">
        <v>3.0180811807539037E-3</v>
      </c>
      <c r="N184" s="2">
        <v>6.8816224222399552E-2</v>
      </c>
      <c r="O184" s="2">
        <v>0.57840909090912263</v>
      </c>
      <c r="P184" s="2">
        <v>19.516044531760556</v>
      </c>
      <c r="Q184" s="2">
        <v>1.4052584983509586E-2</v>
      </c>
      <c r="R184" s="2">
        <v>5.1239891278818957E-2</v>
      </c>
      <c r="S184" s="2">
        <v>19421.549550909091</v>
      </c>
      <c r="T184" s="2">
        <v>1.6587951677316652</v>
      </c>
      <c r="U184" s="2">
        <v>1.6282310180565474E-2</v>
      </c>
      <c r="V184" s="2">
        <v>0.60284718659233816</v>
      </c>
    </row>
    <row r="185" spans="1:22" x14ac:dyDescent="0.3">
      <c r="A185" t="s">
        <v>29</v>
      </c>
      <c r="B185">
        <f t="shared" si="2"/>
        <v>2014</v>
      </c>
      <c r="C185" s="2">
        <v>17867.920437206365</v>
      </c>
      <c r="D185" s="2">
        <v>2.2428137454061758</v>
      </c>
      <c r="E185" s="2">
        <v>1.2187525530884979E-2</v>
      </c>
      <c r="F185" s="2">
        <v>0.44586849980219778</v>
      </c>
      <c r="G185" s="2">
        <v>53.272749957352517</v>
      </c>
      <c r="H185" s="2">
        <v>30.823088279767322</v>
      </c>
      <c r="I185" s="2">
        <v>2.0920442924838439E-3</v>
      </c>
      <c r="J185" s="2">
        <v>3.2443212403749075E-2</v>
      </c>
      <c r="K185" s="2">
        <v>5.6681818181818073</v>
      </c>
      <c r="L185" s="2">
        <v>14.143544506816385</v>
      </c>
      <c r="M185" s="2">
        <v>3.2776973384280594E-3</v>
      </c>
      <c r="N185" s="2">
        <v>7.0703634404944024E-2</v>
      </c>
      <c r="O185" s="2">
        <v>0.2609848484848829</v>
      </c>
      <c r="P185" s="2">
        <v>40.541364296075926</v>
      </c>
      <c r="Q185" s="2">
        <v>1.3384075780234039E-2</v>
      </c>
      <c r="R185" s="2">
        <v>2.46661654673716E-2</v>
      </c>
      <c r="S185" s="2">
        <v>19571.353007454538</v>
      </c>
      <c r="T185" s="2">
        <v>1.6723891604728427</v>
      </c>
      <c r="U185" s="2">
        <v>1.6047266565500484E-2</v>
      </c>
      <c r="V185" s="2">
        <v>0.59794695136463649</v>
      </c>
    </row>
    <row r="186" spans="1:22" x14ac:dyDescent="0.3">
      <c r="A186" t="s">
        <v>29</v>
      </c>
      <c r="B186">
        <f t="shared" si="2"/>
        <v>2015</v>
      </c>
      <c r="C186" s="2">
        <v>16645.299405154452</v>
      </c>
      <c r="D186" s="2">
        <v>2.4455809541422502</v>
      </c>
      <c r="E186" s="2">
        <v>9.7356527209450094E-3</v>
      </c>
      <c r="F186" s="2">
        <v>0.40890079647792099</v>
      </c>
      <c r="G186" s="2">
        <v>23.183001906965728</v>
      </c>
      <c r="H186" s="2">
        <v>70.741395477096034</v>
      </c>
      <c r="I186" s="2">
        <v>2.2397125043960159E-3</v>
      </c>
      <c r="J186" s="2">
        <v>1.4135994819663548E-2</v>
      </c>
      <c r="K186" s="2">
        <v>5.2272727272727337</v>
      </c>
      <c r="L186" s="2">
        <v>15.309565217391286</v>
      </c>
      <c r="M186" s="2">
        <v>2.781970834114602E-3</v>
      </c>
      <c r="N186" s="2">
        <v>6.5318641372259539E-2</v>
      </c>
      <c r="O186" s="2">
        <v>0.13409090909090793</v>
      </c>
      <c r="P186" s="2">
        <v>72.644067796610813</v>
      </c>
      <c r="Q186" s="2">
        <v>1.3028879734129806E-2</v>
      </c>
      <c r="R186" s="2">
        <v>1.3765748950069875E-2</v>
      </c>
      <c r="S186" s="2">
        <v>19974.670280909093</v>
      </c>
      <c r="T186" s="2">
        <v>1.6902716629659671</v>
      </c>
      <c r="U186" s="2">
        <v>1.5630606317374895E-2</v>
      </c>
      <c r="V186" s="2">
        <v>0.59162087486296255</v>
      </c>
    </row>
    <row r="187" spans="1:22" x14ac:dyDescent="0.3">
      <c r="A187" t="s">
        <v>29</v>
      </c>
      <c r="B187">
        <f t="shared" si="2"/>
        <v>2016</v>
      </c>
      <c r="C187" s="2">
        <v>15783.355943369417</v>
      </c>
      <c r="D187" s="2">
        <v>2.6139364362438169</v>
      </c>
      <c r="E187" s="2">
        <v>8.1834811992914647E-3</v>
      </c>
      <c r="F187" s="2">
        <v>0.38256477324176386</v>
      </c>
      <c r="G187" s="2">
        <v>20.712259412596723</v>
      </c>
      <c r="H187" s="2">
        <v>79.330957152067299</v>
      </c>
      <c r="I187" s="2">
        <v>2.2407588434130016E-3</v>
      </c>
      <c r="J187" s="2">
        <v>1.2605419572628222E-2</v>
      </c>
      <c r="K187" s="2">
        <v>5.4272727272727366</v>
      </c>
      <c r="L187" s="2">
        <v>14.800670016750397</v>
      </c>
      <c r="M187" s="2">
        <v>3.0663446723129852E-3</v>
      </c>
      <c r="N187" s="2">
        <v>6.7564508827523864E-2</v>
      </c>
      <c r="O187" s="2">
        <v>0.72537878787878363</v>
      </c>
      <c r="P187" s="2">
        <v>12.280417754569262</v>
      </c>
      <c r="Q187" s="2">
        <v>1.4820292619419417E-2</v>
      </c>
      <c r="R187" s="2">
        <v>8.1430454564782442E-2</v>
      </c>
      <c r="S187" s="2">
        <v>20118.626002909099</v>
      </c>
      <c r="T187" s="2">
        <v>1.7080015910599637</v>
      </c>
      <c r="U187" s="2">
        <v>1.5174846928667884E-2</v>
      </c>
      <c r="V187" s="2">
        <v>0.58547954828274651</v>
      </c>
    </row>
    <row r="188" spans="1:22" x14ac:dyDescent="0.3">
      <c r="A188" t="s">
        <v>29</v>
      </c>
      <c r="B188">
        <f t="shared" si="2"/>
        <v>2017</v>
      </c>
      <c r="C188" s="2">
        <v>15348.39182045067</v>
      </c>
      <c r="D188" s="2">
        <v>2.7191810715115894</v>
      </c>
      <c r="E188" s="2">
        <v>7.5302350475224267E-3</v>
      </c>
      <c r="F188" s="2">
        <v>0.36775778210463239</v>
      </c>
      <c r="G188" s="2">
        <v>16.047776706565855</v>
      </c>
      <c r="H188" s="2">
        <v>101.80927512321</v>
      </c>
      <c r="I188" s="2">
        <v>2.2719871044905859E-3</v>
      </c>
      <c r="J188" s="2">
        <v>9.8222877904768097E-3</v>
      </c>
      <c r="K188" s="2">
        <v>5.4863636363636203</v>
      </c>
      <c r="L188" s="2">
        <v>14.652029826014953</v>
      </c>
      <c r="M188" s="2">
        <v>3.322854796774518E-3</v>
      </c>
      <c r="N188" s="2">
        <v>6.8249929318631414E-2</v>
      </c>
      <c r="O188" s="2">
        <v>0.82424242424242333</v>
      </c>
      <c r="P188" s="2">
        <v>9.5652573529411846</v>
      </c>
      <c r="Q188" s="2">
        <v>1.584770195222851E-2</v>
      </c>
      <c r="R188" s="2">
        <v>0.1045450177764965</v>
      </c>
      <c r="S188" s="2">
        <v>20391.916021772729</v>
      </c>
      <c r="T188" s="2">
        <v>1.7284078935564746</v>
      </c>
      <c r="U188" s="2">
        <v>1.4918611807249627E-2</v>
      </c>
      <c r="V188" s="2">
        <v>0.57856713321433673</v>
      </c>
    </row>
    <row r="189" spans="1:22" x14ac:dyDescent="0.3">
      <c r="A189" t="s">
        <v>29</v>
      </c>
      <c r="B189">
        <f t="shared" si="2"/>
        <v>2018</v>
      </c>
      <c r="C189" s="2">
        <v>14883.727960912442</v>
      </c>
      <c r="D189" s="2">
        <v>2.8380662158087424</v>
      </c>
      <c r="E189" s="2">
        <v>6.8594912136774044E-3</v>
      </c>
      <c r="F189" s="2">
        <v>0.35235259643687966</v>
      </c>
      <c r="G189" s="2">
        <v>31.523900035424049</v>
      </c>
      <c r="H189" s="2">
        <v>51.699983230220035</v>
      </c>
      <c r="I189" s="2">
        <v>2.2502925323049094E-3</v>
      </c>
      <c r="J189" s="2">
        <v>1.93423660419192E-2</v>
      </c>
      <c r="K189" s="2">
        <v>5.3954545454545553</v>
      </c>
      <c r="L189" s="2">
        <v>14.919123841617496</v>
      </c>
      <c r="M189" s="2">
        <v>3.176461734255516E-3</v>
      </c>
      <c r="N189" s="2">
        <v>6.7028064825794917E-2</v>
      </c>
      <c r="O189" s="2">
        <v>0.5045454545454513</v>
      </c>
      <c r="P189" s="2">
        <v>13.666666666666762</v>
      </c>
      <c r="Q189" s="2">
        <v>1.6010720853714688E-2</v>
      </c>
      <c r="R189" s="2">
        <v>7.3170731707316569E-2</v>
      </c>
      <c r="S189" s="2">
        <v>20429.58370950001</v>
      </c>
      <c r="T189" s="2">
        <v>1.7619418646186873</v>
      </c>
      <c r="U189" s="2">
        <v>1.4302639072521495E-2</v>
      </c>
      <c r="V189" s="2">
        <v>0.56755561581279301</v>
      </c>
    </row>
    <row r="190" spans="1:22" x14ac:dyDescent="0.3">
      <c r="A190" t="s">
        <v>29</v>
      </c>
      <c r="B190">
        <f t="shared" si="2"/>
        <v>2019</v>
      </c>
      <c r="C190" s="2">
        <v>14459.666795700035</v>
      </c>
      <c r="D190" s="2">
        <v>2.9742817433663022</v>
      </c>
      <c r="E190" s="2">
        <v>6.2211488856387942E-3</v>
      </c>
      <c r="F190" s="2">
        <v>0.33621562658963056</v>
      </c>
      <c r="G190" s="2">
        <v>8.5666825154812614</v>
      </c>
      <c r="H190" s="2">
        <v>189.39301204192358</v>
      </c>
      <c r="I190" s="2">
        <v>2.216121609168592E-3</v>
      </c>
      <c r="J190" s="2">
        <v>5.2800258532170264E-3</v>
      </c>
      <c r="K190" s="2">
        <v>5.1409090909090907</v>
      </c>
      <c r="L190" s="2">
        <v>15.725022104332451</v>
      </c>
      <c r="M190" s="2">
        <v>2.8525558642041038E-3</v>
      </c>
      <c r="N190" s="2">
        <v>6.3592915378127626E-2</v>
      </c>
      <c r="O190" s="2">
        <v>3.6742424242417471E-2</v>
      </c>
      <c r="P190" s="2">
        <v>172.91752577322765</v>
      </c>
      <c r="Q190" s="2">
        <v>1.3997711950861413E-2</v>
      </c>
      <c r="R190" s="2">
        <v>5.7831037977691636E-3</v>
      </c>
      <c r="S190" s="2">
        <v>20550.091268863645</v>
      </c>
      <c r="T190" s="2">
        <v>1.7822430329229824</v>
      </c>
      <c r="U190" s="2">
        <v>1.3956445316416155E-2</v>
      </c>
      <c r="V190" s="2">
        <v>0.56109070509869896</v>
      </c>
    </row>
    <row r="191" spans="1:22" x14ac:dyDescent="0.3">
      <c r="A191" t="s">
        <v>29</v>
      </c>
      <c r="B191">
        <f t="shared" si="2"/>
        <v>2020</v>
      </c>
      <c r="C191" s="2">
        <v>13359.27127501131</v>
      </c>
      <c r="D191" s="2">
        <v>3.231613290612168</v>
      </c>
      <c r="E191" s="2">
        <v>4.6313817010462666E-3</v>
      </c>
      <c r="F191" s="2">
        <v>0.30944296550116274</v>
      </c>
      <c r="G191" s="2">
        <v>33.532017176661839</v>
      </c>
      <c r="H191" s="2">
        <v>46.027599906846575</v>
      </c>
      <c r="I191" s="2">
        <v>2.0735406218714697E-3</v>
      </c>
      <c r="J191" s="2">
        <v>2.1726094821886435E-2</v>
      </c>
      <c r="K191" s="2">
        <v>4.6136363636363598</v>
      </c>
      <c r="L191" s="2">
        <v>17.364532019704448</v>
      </c>
      <c r="M191" s="2">
        <v>2.0697483339838542E-3</v>
      </c>
      <c r="N191" s="2">
        <v>5.7588652482269458E-2</v>
      </c>
      <c r="O191" s="2">
        <v>0.95000000000000462</v>
      </c>
      <c r="P191" s="2">
        <v>7.5175438596490851</v>
      </c>
      <c r="Q191" s="2">
        <v>1.4670704525568179E-2</v>
      </c>
      <c r="R191" s="2">
        <v>0.13302217036172762</v>
      </c>
      <c r="S191" s="2">
        <v>19476.301630045458</v>
      </c>
      <c r="T191" s="2">
        <v>1.8124214767032785</v>
      </c>
      <c r="U191" s="2">
        <v>1.283074774958648E-2</v>
      </c>
      <c r="V191" s="2">
        <v>0.5517480414207846</v>
      </c>
    </row>
    <row r="192" spans="1:22" x14ac:dyDescent="0.3">
      <c r="A192" t="s">
        <v>29</v>
      </c>
      <c r="B192">
        <f t="shared" si="2"/>
        <v>2021</v>
      </c>
      <c r="C192" s="2">
        <v>11919.252112473147</v>
      </c>
      <c r="D192" s="2">
        <v>3.704482552187867</v>
      </c>
      <c r="E192" s="2">
        <v>2.3495029477376139E-3</v>
      </c>
      <c r="F192" s="2">
        <v>0.26994323388279967</v>
      </c>
      <c r="G192" s="2">
        <v>12.416171168235223</v>
      </c>
      <c r="H192" s="2">
        <v>127.96108058087182</v>
      </c>
      <c r="I192" s="2">
        <v>2.4299407137759882E-3</v>
      </c>
      <c r="J192" s="2">
        <v>7.8148761753226732E-3</v>
      </c>
      <c r="K192" s="2">
        <v>6.2761904761904646</v>
      </c>
      <c r="L192" s="2">
        <v>12.694992412746608</v>
      </c>
      <c r="M192" s="2">
        <v>3.2315652382860147E-3</v>
      </c>
      <c r="N192" s="2">
        <v>7.877121683002615E-2</v>
      </c>
      <c r="O192" s="2">
        <v>0.76212121212120909</v>
      </c>
      <c r="P192" s="2">
        <v>8.9393638170974548</v>
      </c>
      <c r="Q192" s="2">
        <v>1.3121209559513125E-2</v>
      </c>
      <c r="R192" s="2">
        <v>0.11186478372067113</v>
      </c>
      <c r="S192" s="2">
        <v>20674.697261818183</v>
      </c>
      <c r="T192" s="2">
        <v>1.8040142463270175</v>
      </c>
      <c r="U192" s="2">
        <v>1.2987727701218366E-2</v>
      </c>
      <c r="V192" s="2">
        <v>0.55431934755282852</v>
      </c>
    </row>
    <row r="193" spans="1:22" x14ac:dyDescent="0.3">
      <c r="A193" t="s">
        <v>30</v>
      </c>
      <c r="B193">
        <f t="shared" si="2"/>
        <v>1995</v>
      </c>
      <c r="C193" s="2">
        <v>20969.964328475304</v>
      </c>
      <c r="D193" s="2">
        <v>1.5109218146734207</v>
      </c>
      <c r="E193" s="2">
        <v>2.7542403346189015E-2</v>
      </c>
      <c r="F193" s="2">
        <v>0.66184761533550684</v>
      </c>
      <c r="G193" s="2">
        <v>189.4459252207098</v>
      </c>
      <c r="H193" s="2">
        <v>9.0605429749918827</v>
      </c>
      <c r="I193" s="2">
        <v>1.1178278354836146E-3</v>
      </c>
      <c r="J193" s="2">
        <v>0.11036866143233494</v>
      </c>
      <c r="K193" s="2">
        <v>6.0619047619047706</v>
      </c>
      <c r="L193" s="2">
        <v>12.399057344854656</v>
      </c>
      <c r="M193" s="2">
        <v>3.3217636376631568E-3</v>
      </c>
      <c r="N193" s="2">
        <v>8.0651292448048764E-2</v>
      </c>
      <c r="O193" s="3"/>
      <c r="P193" s="3"/>
      <c r="Q193" s="3"/>
      <c r="R193" s="3"/>
      <c r="S193" s="2">
        <v>18460.590224909094</v>
      </c>
      <c r="T193" s="2">
        <v>1.267381638390942</v>
      </c>
      <c r="U193" s="2">
        <v>3.0768956033756734E-2</v>
      </c>
      <c r="V193" s="2">
        <v>0.78902831610342117</v>
      </c>
    </row>
    <row r="194" spans="1:22" x14ac:dyDescent="0.3">
      <c r="A194" t="s">
        <v>30</v>
      </c>
      <c r="B194">
        <f t="shared" si="2"/>
        <v>1996</v>
      </c>
      <c r="C194" s="2">
        <v>19402.469291982125</v>
      </c>
      <c r="D194" s="2">
        <v>1.6159507123461452</v>
      </c>
      <c r="E194" s="2">
        <v>2.1940881180955774E-2</v>
      </c>
      <c r="F194" s="2">
        <v>0.61883075539360555</v>
      </c>
      <c r="G194" s="2">
        <v>188.89292494314373</v>
      </c>
      <c r="H194" s="2">
        <v>9.0733149026268123</v>
      </c>
      <c r="I194" s="2">
        <v>1.1258779247748929E-3</v>
      </c>
      <c r="J194" s="2">
        <v>0.1102133024954849</v>
      </c>
      <c r="K194" s="2">
        <v>5.2761904761904788</v>
      </c>
      <c r="L194" s="2">
        <v>14.324007220216599</v>
      </c>
      <c r="M194" s="2">
        <v>2.7870138455046781E-3</v>
      </c>
      <c r="N194" s="2">
        <v>6.9812866234011756E-2</v>
      </c>
      <c r="O194" s="3"/>
      <c r="P194" s="3"/>
      <c r="Q194" s="3"/>
      <c r="R194" s="3"/>
      <c r="S194" s="2">
        <v>18689.965319636365</v>
      </c>
      <c r="T194" s="2">
        <v>1.2798442330176438</v>
      </c>
      <c r="U194" s="2">
        <v>3.0339260515887312E-2</v>
      </c>
      <c r="V194" s="2">
        <v>0.78134508419214332</v>
      </c>
    </row>
    <row r="195" spans="1:22" x14ac:dyDescent="0.3">
      <c r="A195" t="s">
        <v>30</v>
      </c>
      <c r="B195">
        <f t="shared" si="2"/>
        <v>1997</v>
      </c>
      <c r="C195" s="2">
        <v>18921.736583490041</v>
      </c>
      <c r="D195" s="2">
        <v>1.6978793408079391</v>
      </c>
      <c r="E195" s="2">
        <v>2.0095473824903287E-2</v>
      </c>
      <c r="F195" s="2">
        <v>0.58897000273538169</v>
      </c>
      <c r="G195" s="2">
        <v>184.4540981135558</v>
      </c>
      <c r="H195" s="2">
        <v>9.2946332200282491</v>
      </c>
      <c r="I195" s="2">
        <v>9.8077901488453911E-4</v>
      </c>
      <c r="J195" s="2">
        <v>0.10758896842160283</v>
      </c>
      <c r="K195" s="2">
        <v>4.8047619047619037</v>
      </c>
      <c r="L195" s="2">
        <v>15.797819623389497</v>
      </c>
      <c r="M195" s="2">
        <v>2.139191945598834E-3</v>
      </c>
      <c r="N195" s="2">
        <v>6.3299874529485559E-2</v>
      </c>
      <c r="O195" s="3"/>
      <c r="P195" s="3"/>
      <c r="Q195" s="3"/>
      <c r="R195" s="3"/>
      <c r="S195" s="2">
        <v>19159.615842272728</v>
      </c>
      <c r="T195" s="2">
        <v>1.2978553746578176</v>
      </c>
      <c r="U195" s="2">
        <v>2.9476195794010618E-2</v>
      </c>
      <c r="V195" s="2">
        <v>0.77050187526761382</v>
      </c>
    </row>
    <row r="196" spans="1:22" x14ac:dyDescent="0.3">
      <c r="A196" t="s">
        <v>30</v>
      </c>
      <c r="B196">
        <f t="shared" si="2"/>
        <v>1998</v>
      </c>
      <c r="C196" s="2">
        <v>18284.108288923981</v>
      </c>
      <c r="D196" s="2">
        <v>1.7887784308318129</v>
      </c>
      <c r="E196" s="2">
        <v>1.8086951959623898E-2</v>
      </c>
      <c r="F196" s="2">
        <v>0.55904073012272559</v>
      </c>
      <c r="G196" s="2">
        <v>144.11109347649926</v>
      </c>
      <c r="H196" s="2">
        <v>11.904030588805663</v>
      </c>
      <c r="I196" s="2">
        <v>3.0267131857721064E-4</v>
      </c>
      <c r="J196" s="2">
        <v>8.4005160482398478E-2</v>
      </c>
      <c r="K196" s="2">
        <v>4.6619047619047365</v>
      </c>
      <c r="L196" s="2">
        <v>16.315628192032772</v>
      </c>
      <c r="M196" s="2">
        <v>1.8824003546426202E-3</v>
      </c>
      <c r="N196" s="2">
        <v>6.1290928441745128E-2</v>
      </c>
      <c r="O196" s="3"/>
      <c r="P196" s="3"/>
      <c r="Q196" s="3"/>
      <c r="R196" s="3"/>
      <c r="S196" s="2">
        <v>19643.835072318179</v>
      </c>
      <c r="T196" s="2">
        <v>1.3145097626433548</v>
      </c>
      <c r="U196" s="2">
        <v>2.8544616645687637E-2</v>
      </c>
      <c r="V196" s="2">
        <v>0.76073988069064968</v>
      </c>
    </row>
    <row r="197" spans="1:22" x14ac:dyDescent="0.3">
      <c r="A197" t="s">
        <v>30</v>
      </c>
      <c r="B197">
        <f t="shared" si="2"/>
        <v>1999</v>
      </c>
      <c r="C197" s="2">
        <v>18413.457554601875</v>
      </c>
      <c r="D197" s="2">
        <v>1.8178685063515336</v>
      </c>
      <c r="E197" s="2">
        <v>1.7398103914714858E-2</v>
      </c>
      <c r="F197" s="2">
        <v>0.5500947931635618</v>
      </c>
      <c r="G197" s="2">
        <v>189.68707625628281</v>
      </c>
      <c r="H197" s="2">
        <v>9.034714448939793</v>
      </c>
      <c r="I197" s="2">
        <v>1.1865777270326922E-3</v>
      </c>
      <c r="J197" s="2">
        <v>0.110684184392496</v>
      </c>
      <c r="K197" s="2">
        <v>4.490476190476187</v>
      </c>
      <c r="L197" s="2">
        <v>16.989395546129387</v>
      </c>
      <c r="M197" s="2">
        <v>1.7781705638178075E-3</v>
      </c>
      <c r="N197" s="2">
        <v>5.8860245927220479E-2</v>
      </c>
      <c r="O197" s="2">
        <v>5.4473484848485096</v>
      </c>
      <c r="P197" s="2">
        <v>1.687852026980037</v>
      </c>
      <c r="Q197" s="2">
        <v>4.7161716659227526E-4</v>
      </c>
      <c r="R197" s="2">
        <v>0.59246899847567469</v>
      </c>
      <c r="S197" s="2">
        <v>20703.191337818174</v>
      </c>
      <c r="T197" s="2">
        <v>1.2971111681107732</v>
      </c>
      <c r="U197" s="2">
        <v>2.9159788750526605E-2</v>
      </c>
      <c r="V197" s="2">
        <v>0.77094394419291601</v>
      </c>
    </row>
    <row r="198" spans="1:22" x14ac:dyDescent="0.3">
      <c r="A198" t="s">
        <v>30</v>
      </c>
      <c r="B198">
        <f t="shared" si="2"/>
        <v>2000</v>
      </c>
      <c r="C198" s="2">
        <v>18865.491258300448</v>
      </c>
      <c r="D198" s="2">
        <v>1.8015592160626985</v>
      </c>
      <c r="E198" s="2">
        <v>1.8085132479957355E-2</v>
      </c>
      <c r="F198" s="2">
        <v>0.55507473253390838</v>
      </c>
      <c r="G198" s="2">
        <v>90.628234609856463</v>
      </c>
      <c r="H198" s="2">
        <v>18.988060020198841</v>
      </c>
      <c r="I198" s="2">
        <v>1.4949318565416481E-3</v>
      </c>
      <c r="J198" s="2">
        <v>5.2664674481554964E-2</v>
      </c>
      <c r="K198" s="2">
        <v>4.5238095238095184</v>
      </c>
      <c r="L198" s="2">
        <v>16.937894736842122</v>
      </c>
      <c r="M198" s="2">
        <v>1.9445257912352881E-3</v>
      </c>
      <c r="N198" s="2">
        <v>5.9039214467714811E-2</v>
      </c>
      <c r="O198" s="2">
        <v>7.4026515151515468</v>
      </c>
      <c r="P198" s="2">
        <v>1.2210510157089443</v>
      </c>
      <c r="Q198" s="2">
        <v>9.7123330504866878E-4</v>
      </c>
      <c r="R198" s="2">
        <v>0.81896660101412577</v>
      </c>
      <c r="S198" s="2">
        <v>21607.71731736364</v>
      </c>
      <c r="T198" s="2">
        <v>1.2972774378549548</v>
      </c>
      <c r="U198" s="2">
        <v>2.9055103260474668E-2</v>
      </c>
      <c r="V198" s="2">
        <v>0.77084513367741736</v>
      </c>
    </row>
    <row r="199" spans="1:22" x14ac:dyDescent="0.3">
      <c r="A199" t="s">
        <v>30</v>
      </c>
      <c r="B199">
        <f t="shared" si="2"/>
        <v>2001</v>
      </c>
      <c r="C199" s="2">
        <v>18549.740431866907</v>
      </c>
      <c r="D199" s="2">
        <v>1.8606331873137094</v>
      </c>
      <c r="E199" s="2">
        <v>1.7052022331465022E-2</v>
      </c>
      <c r="F199" s="2">
        <v>0.53745144761378283</v>
      </c>
      <c r="G199" s="2">
        <v>90.82844943015175</v>
      </c>
      <c r="H199" s="2">
        <v>18.802486732658277</v>
      </c>
      <c r="I199" s="2">
        <v>1.4645135539075177E-3</v>
      </c>
      <c r="J199" s="2">
        <v>5.3184454493622232E-2</v>
      </c>
      <c r="K199" s="2">
        <v>5.276190476190493</v>
      </c>
      <c r="L199" s="2">
        <v>14.570397111913314</v>
      </c>
      <c r="M199" s="2">
        <v>2.824206151082545E-3</v>
      </c>
      <c r="N199" s="2">
        <v>6.8632309217046786E-2</v>
      </c>
      <c r="O199" s="2">
        <v>8.6435606060606407</v>
      </c>
      <c r="P199" s="2">
        <v>1.0149875104079891</v>
      </c>
      <c r="Q199" s="2">
        <v>5.8706543254656296E-3</v>
      </c>
      <c r="R199" s="2">
        <v>0.98523379819524615</v>
      </c>
      <c r="S199" s="2">
        <v>21717.635873681815</v>
      </c>
      <c r="T199" s="2">
        <v>1.3176789923235031</v>
      </c>
      <c r="U199" s="2">
        <v>2.8135638797359364E-2</v>
      </c>
      <c r="V199" s="2">
        <v>0.75891017905405767</v>
      </c>
    </row>
    <row r="200" spans="1:22" x14ac:dyDescent="0.3">
      <c r="A200" t="s">
        <v>30</v>
      </c>
      <c r="B200">
        <f t="shared" si="2"/>
        <v>2002</v>
      </c>
      <c r="C200" s="2">
        <v>18103.553780071496</v>
      </c>
      <c r="D200" s="2">
        <v>1.9413572533026053</v>
      </c>
      <c r="E200" s="2">
        <v>1.544515990439127E-2</v>
      </c>
      <c r="F200" s="2">
        <v>0.51510354330652763</v>
      </c>
      <c r="G200" s="2">
        <v>105.53730888659379</v>
      </c>
      <c r="H200" s="2">
        <v>16.078344120596704</v>
      </c>
      <c r="I200" s="2">
        <v>1.1792782304257121E-3</v>
      </c>
      <c r="J200" s="2">
        <v>6.2195459463949304E-2</v>
      </c>
      <c r="K200" s="2">
        <v>4.9227272727272862</v>
      </c>
      <c r="L200" s="2">
        <v>15.585410895660162</v>
      </c>
      <c r="M200" s="2">
        <v>1.8867626104946897E-3</v>
      </c>
      <c r="N200" s="2">
        <v>6.4162568872563705E-2</v>
      </c>
      <c r="O200" s="2">
        <v>5.0405303030303088</v>
      </c>
      <c r="P200" s="2">
        <v>1.7328473735627834</v>
      </c>
      <c r="Q200" s="2">
        <v>1.0823468441213957E-2</v>
      </c>
      <c r="R200" s="2">
        <v>0.57708486924845059</v>
      </c>
      <c r="S200" s="2">
        <v>21679.374659545465</v>
      </c>
      <c r="T200" s="2">
        <v>1.3424635189710616</v>
      </c>
      <c r="U200" s="2">
        <v>2.7003631504061709E-2</v>
      </c>
      <c r="V200" s="2">
        <v>0.74489919902363932</v>
      </c>
    </row>
    <row r="201" spans="1:22" x14ac:dyDescent="0.3">
      <c r="A201" t="s">
        <v>30</v>
      </c>
      <c r="B201">
        <f t="shared" si="2"/>
        <v>2003</v>
      </c>
      <c r="C201" s="2">
        <v>16883.689519618361</v>
      </c>
      <c r="D201" s="2">
        <v>2.1182219718510469</v>
      </c>
      <c r="E201" s="2">
        <v>1.266516142450208E-2</v>
      </c>
      <c r="F201" s="2">
        <v>0.4720940549616392</v>
      </c>
      <c r="G201" s="2">
        <v>111.3509468346881</v>
      </c>
      <c r="H201" s="2">
        <v>15.16192695821451</v>
      </c>
      <c r="I201" s="2">
        <v>1.0314792660127969E-3</v>
      </c>
      <c r="J201" s="2">
        <v>6.5954677314826043E-2</v>
      </c>
      <c r="K201" s="2">
        <v>4.8181818181818272</v>
      </c>
      <c r="L201" s="2">
        <v>15.943396226415066</v>
      </c>
      <c r="M201" s="2">
        <v>1.8664345506116883E-3</v>
      </c>
      <c r="N201" s="2">
        <v>6.2721893491124364E-2</v>
      </c>
      <c r="O201" s="2">
        <v>3.5075757575757258</v>
      </c>
      <c r="P201" s="2">
        <v>2.5447084233261563</v>
      </c>
      <c r="Q201" s="2">
        <v>1.0483695500599299E-2</v>
      </c>
      <c r="R201" s="2">
        <v>0.39297233067390586</v>
      </c>
      <c r="S201" s="2">
        <v>21250.888711136366</v>
      </c>
      <c r="T201" s="2">
        <v>1.389433281473218</v>
      </c>
      <c r="U201" s="2">
        <v>2.5040706962064285E-2</v>
      </c>
      <c r="V201" s="2">
        <v>0.71971789745794668</v>
      </c>
    </row>
    <row r="202" spans="1:22" x14ac:dyDescent="0.3">
      <c r="A202" t="s">
        <v>30</v>
      </c>
      <c r="B202">
        <f t="shared" si="2"/>
        <v>2004</v>
      </c>
      <c r="C202" s="2">
        <v>15588.076369310118</v>
      </c>
      <c r="D202" s="2">
        <v>2.3439777526460044</v>
      </c>
      <c r="E202" s="2">
        <v>9.6759782060057975E-3</v>
      </c>
      <c r="F202" s="2">
        <v>0.42662520959132305</v>
      </c>
      <c r="G202" s="2">
        <v>36.738959127759472</v>
      </c>
      <c r="H202" s="2">
        <v>46.150193281744727</v>
      </c>
      <c r="I202" s="2">
        <v>2.1302673961534485E-3</v>
      </c>
      <c r="J202" s="2">
        <v>2.1668381622912122E-2</v>
      </c>
      <c r="K202" s="2">
        <v>5.372727272727289</v>
      </c>
      <c r="L202" s="2">
        <v>14.401015228426356</v>
      </c>
      <c r="M202" s="2">
        <v>2.3398259127335314E-3</v>
      </c>
      <c r="N202" s="2">
        <v>6.9439548819175384E-2</v>
      </c>
      <c r="O202" s="2">
        <v>1.775757575757611</v>
      </c>
      <c r="P202" s="2">
        <v>5.1335324232080879</v>
      </c>
      <c r="Q202" s="2">
        <v>1.1662596667924241E-2</v>
      </c>
      <c r="R202" s="2">
        <v>0.19479763982382176</v>
      </c>
      <c r="S202" s="2">
        <v>21532.806993045459</v>
      </c>
      <c r="T202" s="2">
        <v>1.4142089725171749</v>
      </c>
      <c r="U202" s="2">
        <v>2.408945430179843E-2</v>
      </c>
      <c r="V202" s="2">
        <v>0.70710907612195584</v>
      </c>
    </row>
    <row r="203" spans="1:22" x14ac:dyDescent="0.3">
      <c r="A203" t="s">
        <v>30</v>
      </c>
      <c r="B203">
        <f t="shared" si="2"/>
        <v>2005</v>
      </c>
      <c r="C203" s="2">
        <v>14071.638784376421</v>
      </c>
      <c r="D203" s="2">
        <v>2.6446946585642475</v>
      </c>
      <c r="E203" s="2">
        <v>6.8084663720955896E-3</v>
      </c>
      <c r="F203" s="2">
        <v>0.37811548367662234</v>
      </c>
      <c r="G203" s="2">
        <v>34.322160974097642</v>
      </c>
      <c r="H203" s="2">
        <v>49.340376918412851</v>
      </c>
      <c r="I203" s="2">
        <v>2.2971839779024616E-3</v>
      </c>
      <c r="J203" s="2">
        <v>2.0267376588013454E-2</v>
      </c>
      <c r="K203" s="2">
        <v>6.2636363636363512</v>
      </c>
      <c r="L203" s="2">
        <v>12.367198838896975</v>
      </c>
      <c r="M203" s="2">
        <v>3.3869476040551544E-3</v>
      </c>
      <c r="N203" s="2">
        <v>8.085905410163112E-2</v>
      </c>
      <c r="O203" s="2">
        <v>0.33712121212120394</v>
      </c>
      <c r="P203" s="2">
        <v>25.669662921348923</v>
      </c>
      <c r="Q203" s="2">
        <v>8.4765715453233303E-3</v>
      </c>
      <c r="R203" s="2">
        <v>3.8956491289502709E-2</v>
      </c>
      <c r="S203" s="2">
        <v>21385.480046863646</v>
      </c>
      <c r="T203" s="2">
        <v>1.4566916458549335</v>
      </c>
      <c r="U203" s="2">
        <v>2.2623365122242167E-2</v>
      </c>
      <c r="V203" s="2">
        <v>0.68648708382830004</v>
      </c>
    </row>
    <row r="204" spans="1:22" x14ac:dyDescent="0.3">
      <c r="A204" t="s">
        <v>30</v>
      </c>
      <c r="B204">
        <f t="shared" si="2"/>
        <v>2006</v>
      </c>
      <c r="C204" s="2">
        <v>11409.51457574312</v>
      </c>
      <c r="D204" s="2">
        <v>3.3229364744061409</v>
      </c>
      <c r="E204" s="2">
        <v>2.3090338126531273E-3</v>
      </c>
      <c r="F204" s="2">
        <v>0.30093864499131456</v>
      </c>
      <c r="G204" s="2">
        <v>33.170993821071761</v>
      </c>
      <c r="H204" s="2">
        <v>50.891175411609318</v>
      </c>
      <c r="I204" s="2">
        <v>2.2578663644031577E-3</v>
      </c>
      <c r="J204" s="2">
        <v>1.9649772124773514E-2</v>
      </c>
      <c r="K204" s="2">
        <v>6.8454545454545439</v>
      </c>
      <c r="L204" s="2">
        <v>11.371845949535196</v>
      </c>
      <c r="M204" s="2">
        <v>4.0120041521141819E-3</v>
      </c>
      <c r="N204" s="2">
        <v>8.7936470863015287E-2</v>
      </c>
      <c r="O204" s="2">
        <v>1.8344696969696983</v>
      </c>
      <c r="P204" s="2">
        <v>4.1571340078463752</v>
      </c>
      <c r="Q204" s="2">
        <v>2.923404831528531E-5</v>
      </c>
      <c r="R204" s="2">
        <v>0.2405503402374212</v>
      </c>
      <c r="S204" s="2">
        <v>21698.288484954559</v>
      </c>
      <c r="T204" s="2">
        <v>1.4912553401799939</v>
      </c>
      <c r="U204" s="2">
        <v>2.1411678096045605E-2</v>
      </c>
      <c r="V204" s="2">
        <v>0.67057597250870549</v>
      </c>
    </row>
    <row r="205" spans="1:22" x14ac:dyDescent="0.3">
      <c r="A205" t="s">
        <v>30</v>
      </c>
      <c r="B205">
        <f t="shared" si="2"/>
        <v>2007</v>
      </c>
      <c r="C205" s="2">
        <v>10563.640370502235</v>
      </c>
      <c r="D205" s="2">
        <v>3.6724739689607011</v>
      </c>
      <c r="E205" s="2">
        <v>1.143861285864356E-3</v>
      </c>
      <c r="F205" s="2">
        <v>0.27229600766455447</v>
      </c>
      <c r="G205" s="2">
        <v>4.4916710729289662</v>
      </c>
      <c r="H205" s="2">
        <v>375.25577677285423</v>
      </c>
      <c r="I205" s="2">
        <v>2.3778110853382023E-3</v>
      </c>
      <c r="J205" s="2">
        <v>2.6648490493600295E-3</v>
      </c>
      <c r="K205" s="2">
        <v>7.2863636363636317</v>
      </c>
      <c r="L205" s="2">
        <v>10.703056768558959</v>
      </c>
      <c r="M205" s="2">
        <v>4.5643606763972819E-3</v>
      </c>
      <c r="N205" s="2">
        <v>9.343125254997954E-2</v>
      </c>
      <c r="O205" s="2">
        <v>2.3958333333333357</v>
      </c>
      <c r="P205" s="2">
        <v>2.7773913043478231</v>
      </c>
      <c r="Q205" s="2">
        <v>8.5361456419685844E-3</v>
      </c>
      <c r="R205" s="2">
        <v>0.36005009392611187</v>
      </c>
      <c r="S205" s="2">
        <v>21617.55003409092</v>
      </c>
      <c r="T205" s="2">
        <v>1.5544071083031958</v>
      </c>
      <c r="U205" s="2">
        <v>1.9166401132038602E-2</v>
      </c>
      <c r="V205" s="2">
        <v>0.64333210692249632</v>
      </c>
    </row>
    <row r="206" spans="1:22" x14ac:dyDescent="0.3">
      <c r="A206" t="s">
        <v>30</v>
      </c>
      <c r="B206">
        <f t="shared" si="2"/>
        <v>2008</v>
      </c>
      <c r="C206" s="2">
        <v>10484.644256098771</v>
      </c>
      <c r="D206" s="2">
        <v>3.7418274317148743</v>
      </c>
      <c r="E206" s="2">
        <v>9.7836301985804175E-4</v>
      </c>
      <c r="F206" s="2">
        <v>0.26724909639718514</v>
      </c>
      <c r="G206" s="2">
        <v>25.06457302825288</v>
      </c>
      <c r="H206" s="2">
        <v>67.118046997777654</v>
      </c>
      <c r="I206" s="2">
        <v>2.3427558104370388E-3</v>
      </c>
      <c r="J206" s="2">
        <v>1.4899122437712034E-2</v>
      </c>
      <c r="K206" s="2">
        <v>6.7363636363636346</v>
      </c>
      <c r="L206" s="2">
        <v>11.643724696356278</v>
      </c>
      <c r="M206" s="2">
        <v>4.1633144214913639E-3</v>
      </c>
      <c r="N206" s="2">
        <v>8.5883171070931824E-2</v>
      </c>
      <c r="O206" s="2">
        <v>0.83409090909091166</v>
      </c>
      <c r="P206" s="2">
        <v>7.9836512261580168</v>
      </c>
      <c r="Q206" s="2">
        <v>3.8489252996516399E-3</v>
      </c>
      <c r="R206" s="2">
        <v>0.12525597269624605</v>
      </c>
      <c r="S206" s="2">
        <v>20971.55343313636</v>
      </c>
      <c r="T206" s="2">
        <v>1.592488214839016</v>
      </c>
      <c r="U206" s="2">
        <v>1.8182854087215206E-2</v>
      </c>
      <c r="V206" s="2">
        <v>0.6279481321631567</v>
      </c>
    </row>
    <row r="207" spans="1:22" x14ac:dyDescent="0.3">
      <c r="A207" t="s">
        <v>30</v>
      </c>
      <c r="B207">
        <f t="shared" si="2"/>
        <v>2009</v>
      </c>
      <c r="C207" s="2">
        <v>14805.059685718326</v>
      </c>
      <c r="D207" s="2">
        <v>2.6861251888434188</v>
      </c>
      <c r="E207" s="2">
        <v>6.9181632732415732E-3</v>
      </c>
      <c r="F207" s="2">
        <v>0.37228346770783832</v>
      </c>
      <c r="G207" s="2">
        <v>9.361018451746304</v>
      </c>
      <c r="H207" s="2">
        <v>176.72796910213927</v>
      </c>
      <c r="I207" s="2">
        <v>2.2856541493483373E-3</v>
      </c>
      <c r="J207" s="2">
        <v>5.6584139176185169E-3</v>
      </c>
      <c r="K207" s="2">
        <v>5.8409090909090935</v>
      </c>
      <c r="L207" s="2">
        <v>13.480933852140073</v>
      </c>
      <c r="M207" s="2">
        <v>3.1699348909899061E-3</v>
      </c>
      <c r="N207" s="2">
        <v>7.4178837383824997E-2</v>
      </c>
      <c r="O207" s="2">
        <v>4.2356060606060613</v>
      </c>
      <c r="P207" s="2">
        <v>2.2580933643355388</v>
      </c>
      <c r="Q207" s="2">
        <v>4.4649568901519165E-3</v>
      </c>
      <c r="R207" s="2">
        <v>0.44285148514851491</v>
      </c>
      <c r="S207" s="2">
        <v>20846.201967681809</v>
      </c>
      <c r="T207" s="2">
        <v>1.5132728405676992</v>
      </c>
      <c r="U207" s="2">
        <v>2.0644598060348462E-2</v>
      </c>
      <c r="V207" s="2">
        <v>0.66081936660202889</v>
      </c>
    </row>
    <row r="208" spans="1:22" x14ac:dyDescent="0.3">
      <c r="A208" t="s">
        <v>30</v>
      </c>
      <c r="B208">
        <f t="shared" si="2"/>
        <v>2010</v>
      </c>
      <c r="C208" s="2">
        <v>14885.50042466462</v>
      </c>
      <c r="D208" s="2">
        <v>2.6833777536329064</v>
      </c>
      <c r="E208" s="2">
        <v>6.9978403104221654E-3</v>
      </c>
      <c r="F208" s="2">
        <v>0.37266463830750041</v>
      </c>
      <c r="G208" s="2">
        <v>39.556747230106339</v>
      </c>
      <c r="H208" s="2">
        <v>41.892387985519122</v>
      </c>
      <c r="I208" s="2">
        <v>2.1400542552633545E-3</v>
      </c>
      <c r="J208" s="2">
        <v>2.387068505967405E-2</v>
      </c>
      <c r="K208" s="2">
        <v>5.7454545454545354</v>
      </c>
      <c r="L208" s="2">
        <v>13.757911392405084</v>
      </c>
      <c r="M208" s="2">
        <v>3.1149637254295759E-3</v>
      </c>
      <c r="N208" s="2">
        <v>7.2685451408855545E-2</v>
      </c>
      <c r="O208" s="2">
        <v>7.0541666666667027</v>
      </c>
      <c r="P208" s="2">
        <v>1.5292380389840439</v>
      </c>
      <c r="Q208" s="2">
        <v>2.7542977707374905E-3</v>
      </c>
      <c r="R208" s="2">
        <v>0.65392043259946275</v>
      </c>
      <c r="S208" s="2">
        <v>21002.552648454552</v>
      </c>
      <c r="T208" s="2">
        <v>1.528838100678076</v>
      </c>
      <c r="U208" s="2">
        <v>2.0064296919166447E-2</v>
      </c>
      <c r="V208" s="2">
        <v>0.65409149572899594</v>
      </c>
    </row>
    <row r="209" spans="1:22" x14ac:dyDescent="0.3">
      <c r="A209" t="s">
        <v>30</v>
      </c>
      <c r="B209">
        <f t="shared" si="2"/>
        <v>2011</v>
      </c>
      <c r="C209" s="2">
        <v>14194.451688431163</v>
      </c>
      <c r="D209" s="2">
        <v>2.8013490203112541</v>
      </c>
      <c r="E209" s="2">
        <v>5.7837446634482204E-3</v>
      </c>
      <c r="F209" s="2">
        <v>0.3569708710872776</v>
      </c>
      <c r="G209" s="2">
        <v>15.037762375113516</v>
      </c>
      <c r="H209" s="2">
        <v>110.33425904837931</v>
      </c>
      <c r="I209" s="2">
        <v>2.2235076465270814E-3</v>
      </c>
      <c r="J209" s="2">
        <v>9.0633680655934842E-3</v>
      </c>
      <c r="K209" s="2">
        <v>5.7181818181818045</v>
      </c>
      <c r="L209" s="2">
        <v>13.888712241653449</v>
      </c>
      <c r="M209" s="2">
        <v>3.2397080065315817E-3</v>
      </c>
      <c r="N209" s="2">
        <v>7.2000915750915592E-2</v>
      </c>
      <c r="O209" s="2">
        <v>4.8731060606060961</v>
      </c>
      <c r="P209" s="2">
        <v>2.1584920326466994</v>
      </c>
      <c r="Q209" s="2">
        <v>7.896581970443517E-3</v>
      </c>
      <c r="R209" s="2">
        <v>0.4632863985019301</v>
      </c>
      <c r="S209" s="2">
        <v>20374.028375727266</v>
      </c>
      <c r="T209" s="2">
        <v>1.5912783298344642</v>
      </c>
      <c r="U209" s="2">
        <v>1.8249637829579224E-2</v>
      </c>
      <c r="V209" s="2">
        <v>0.62842557536997745</v>
      </c>
    </row>
    <row r="210" spans="1:22" x14ac:dyDescent="0.3">
      <c r="A210" t="s">
        <v>30</v>
      </c>
      <c r="B210">
        <f t="shared" si="2"/>
        <v>2012</v>
      </c>
      <c r="C210" s="2">
        <v>13557.952956280431</v>
      </c>
      <c r="D210" s="2">
        <v>2.9174168388673376</v>
      </c>
      <c r="E210" s="2">
        <v>4.7237573984452719E-3</v>
      </c>
      <c r="F210" s="2">
        <v>0.34276898202460554</v>
      </c>
      <c r="G210" s="2">
        <v>24.422271924889401</v>
      </c>
      <c r="H210" s="2">
        <v>67.472508866508448</v>
      </c>
      <c r="I210" s="2">
        <v>2.2826255197936351E-3</v>
      </c>
      <c r="J210" s="2">
        <v>1.4820850992490265E-2</v>
      </c>
      <c r="K210" s="2">
        <v>5.3863636363636402</v>
      </c>
      <c r="L210" s="2">
        <v>14.756962025316446</v>
      </c>
      <c r="M210" s="2">
        <v>2.9361106585852753E-3</v>
      </c>
      <c r="N210" s="2">
        <v>6.7764625150111557E-2</v>
      </c>
      <c r="O210" s="2">
        <v>2.2765151515151221</v>
      </c>
      <c r="P210" s="2">
        <v>4.8898502495840876</v>
      </c>
      <c r="Q210" s="2">
        <v>1.5181317254477411E-2</v>
      </c>
      <c r="R210" s="2">
        <v>0.2045052402341066</v>
      </c>
      <c r="S210" s="2">
        <v>19513.989357545455</v>
      </c>
      <c r="T210" s="2">
        <v>1.6497232578482239</v>
      </c>
      <c r="U210" s="2">
        <v>1.655317904294118E-2</v>
      </c>
      <c r="V210" s="2">
        <v>0.60616227312229665</v>
      </c>
    </row>
    <row r="211" spans="1:22" x14ac:dyDescent="0.3">
      <c r="A211" t="s">
        <v>30</v>
      </c>
      <c r="B211">
        <f t="shared" si="2"/>
        <v>2013</v>
      </c>
      <c r="C211" s="2">
        <v>12683.635284076176</v>
      </c>
      <c r="D211" s="2">
        <v>3.1272177693849761</v>
      </c>
      <c r="E211" s="2">
        <v>3.2775277333447206E-3</v>
      </c>
      <c r="F211" s="2">
        <v>0.31977306147012208</v>
      </c>
      <c r="G211" s="2">
        <v>15.085065601416318</v>
      </c>
      <c r="H211" s="2">
        <v>108.87568914922193</v>
      </c>
      <c r="I211" s="2">
        <v>2.3126014810642276E-3</v>
      </c>
      <c r="J211" s="2">
        <v>9.1847868685306627E-3</v>
      </c>
      <c r="K211" s="2">
        <v>5.690909090909102</v>
      </c>
      <c r="L211" s="2">
        <v>14.020766773162913</v>
      </c>
      <c r="M211" s="2">
        <v>3.31769053582558E-3</v>
      </c>
      <c r="N211" s="2">
        <v>7.132277543579825E-2</v>
      </c>
      <c r="O211" s="2">
        <v>0.51174242424242422</v>
      </c>
      <c r="P211" s="2">
        <v>22.058475203552927</v>
      </c>
      <c r="Q211" s="2">
        <v>1.3929713754107009E-2</v>
      </c>
      <c r="R211" s="2">
        <v>4.5334049192980098E-2</v>
      </c>
      <c r="S211" s="2">
        <v>18954.038236909095</v>
      </c>
      <c r="T211" s="2">
        <v>1.6997102222878462</v>
      </c>
      <c r="U211" s="2">
        <v>1.5187292806241981E-2</v>
      </c>
      <c r="V211" s="2">
        <v>0.58833558031673117</v>
      </c>
    </row>
    <row r="212" spans="1:22" x14ac:dyDescent="0.3">
      <c r="A212" t="s">
        <v>30</v>
      </c>
      <c r="B212">
        <f t="shared" si="2"/>
        <v>2014</v>
      </c>
      <c r="C212" s="2">
        <v>11866.531967805564</v>
      </c>
      <c r="D212" s="2">
        <v>3.3770959929248128</v>
      </c>
      <c r="E212" s="2">
        <v>1.9885665568892819E-3</v>
      </c>
      <c r="F212" s="2">
        <v>0.2961124001494333</v>
      </c>
      <c r="G212" s="2">
        <v>7.8609440427824211</v>
      </c>
      <c r="H212" s="2">
        <v>208.88466651140828</v>
      </c>
      <c r="I212" s="2">
        <v>2.259599488212069E-3</v>
      </c>
      <c r="J212" s="2">
        <v>4.7873308113086646E-3</v>
      </c>
      <c r="K212" s="2">
        <v>5.4681818181818045</v>
      </c>
      <c r="L212" s="2">
        <v>14.660847880299286</v>
      </c>
      <c r="M212" s="2">
        <v>2.9802705169001166E-3</v>
      </c>
      <c r="N212" s="2">
        <v>6.8208879061064639E-2</v>
      </c>
      <c r="O212" s="2">
        <v>0.14431818181818201</v>
      </c>
      <c r="P212" s="2">
        <v>73.31496062992116</v>
      </c>
      <c r="Q212" s="2">
        <v>1.3125783995632467E-2</v>
      </c>
      <c r="R212" s="2">
        <v>1.3639780904306753E-2</v>
      </c>
      <c r="S212" s="2">
        <v>18880.91836245454</v>
      </c>
      <c r="T212" s="2">
        <v>1.7335448412584251</v>
      </c>
      <c r="U212" s="2">
        <v>1.4464079573957456E-2</v>
      </c>
      <c r="V212" s="2">
        <v>0.57685268716445437</v>
      </c>
    </row>
    <row r="213" spans="1:22" x14ac:dyDescent="0.3">
      <c r="A213" t="s">
        <v>30</v>
      </c>
      <c r="B213">
        <f t="shared" si="2"/>
        <v>2015</v>
      </c>
      <c r="C213" s="2">
        <v>10652.50381623465</v>
      </c>
      <c r="D213" s="2">
        <v>3.8213952234592994</v>
      </c>
      <c r="E213" s="2">
        <v>3.1377938927024118E-4</v>
      </c>
      <c r="F213" s="2">
        <v>0.26168452659935937</v>
      </c>
      <c r="G213" s="2">
        <v>33.20373979484566</v>
      </c>
      <c r="H213" s="2">
        <v>49.391963567354459</v>
      </c>
      <c r="I213" s="2">
        <v>2.2072350656340972E-3</v>
      </c>
      <c r="J213" s="2">
        <v>2.024620864963847E-2</v>
      </c>
      <c r="K213" s="2">
        <v>5.4272727272727366</v>
      </c>
      <c r="L213" s="2">
        <v>14.745393634840847</v>
      </c>
      <c r="M213" s="2">
        <v>3.0747790996787025E-3</v>
      </c>
      <c r="N213" s="2">
        <v>6.7817789389980801E-2</v>
      </c>
      <c r="O213" s="2">
        <v>0.60757575757576276</v>
      </c>
      <c r="P213" s="2">
        <v>16.032418952618318</v>
      </c>
      <c r="Q213" s="2">
        <v>1.0940228898261184E-2</v>
      </c>
      <c r="R213" s="2">
        <v>6.2373619536475869E-2</v>
      </c>
      <c r="S213" s="2">
        <v>19498.654471909096</v>
      </c>
      <c r="T213" s="2">
        <v>1.7315358452835554</v>
      </c>
      <c r="U213" s="2">
        <v>1.4574146657570397E-2</v>
      </c>
      <c r="V213" s="2">
        <v>0.5775219743350104</v>
      </c>
    </row>
    <row r="214" spans="1:22" x14ac:dyDescent="0.3">
      <c r="A214" t="s">
        <v>30</v>
      </c>
      <c r="B214">
        <f t="shared" si="2"/>
        <v>2016</v>
      </c>
      <c r="C214" s="2">
        <v>9655.544310885718</v>
      </c>
      <c r="D214" s="2">
        <v>4.2728496559293587</v>
      </c>
      <c r="E214" s="2">
        <v>8.7690656864991556E-4</v>
      </c>
      <c r="F214" s="2">
        <v>0.23403584973141225</v>
      </c>
      <c r="G214" s="2">
        <v>51.207637066906727</v>
      </c>
      <c r="H214" s="2">
        <v>32.087466989276344</v>
      </c>
      <c r="I214" s="2">
        <v>2.0920218108935601E-3</v>
      </c>
      <c r="J214" s="2">
        <v>3.1164815855804412E-2</v>
      </c>
      <c r="K214" s="2">
        <v>5.4272727272727366</v>
      </c>
      <c r="L214" s="2">
        <v>14.800670016750397</v>
      </c>
      <c r="M214" s="2">
        <v>3.0663446723129852E-3</v>
      </c>
      <c r="N214" s="2">
        <v>6.7564508827523864E-2</v>
      </c>
      <c r="O214" s="2">
        <v>1.0079545454545453</v>
      </c>
      <c r="P214" s="2">
        <v>8.8376550169109365</v>
      </c>
      <c r="Q214" s="2">
        <v>9.5208454712195634E-3</v>
      </c>
      <c r="R214" s="2">
        <v>0.11315218777905343</v>
      </c>
      <c r="S214" s="2">
        <v>19552.393592909102</v>
      </c>
      <c r="T214" s="2">
        <v>1.7574648883587893</v>
      </c>
      <c r="U214" s="2">
        <v>1.3948864551397877E-2</v>
      </c>
      <c r="V214" s="2">
        <v>0.56900141028356543</v>
      </c>
    </row>
    <row r="215" spans="1:22" x14ac:dyDescent="0.3">
      <c r="A215" t="s">
        <v>30</v>
      </c>
      <c r="B215">
        <f t="shared" si="2"/>
        <v>2017</v>
      </c>
      <c r="C215" s="2">
        <v>8310.4494611956688</v>
      </c>
      <c r="D215" s="2">
        <v>5.0219975118298983</v>
      </c>
      <c r="E215" s="2">
        <v>2.2932523801322824E-3</v>
      </c>
      <c r="F215" s="2">
        <v>0.1991239536945974</v>
      </c>
      <c r="G215" s="2">
        <v>23.086399049446072</v>
      </c>
      <c r="H215" s="2">
        <v>70.769482513722949</v>
      </c>
      <c r="I215" s="2">
        <v>2.2622875762468853E-3</v>
      </c>
      <c r="J215" s="2">
        <v>1.413038451716938E-2</v>
      </c>
      <c r="K215" s="2">
        <v>4.5863636363636289</v>
      </c>
      <c r="L215" s="2">
        <v>17.527254707631343</v>
      </c>
      <c r="M215" s="2">
        <v>2.0457564889702524E-3</v>
      </c>
      <c r="N215" s="2">
        <v>5.705400056545086E-2</v>
      </c>
      <c r="O215" s="2">
        <v>0.76742424242423724</v>
      </c>
      <c r="P215" s="2">
        <v>10.273445212240935</v>
      </c>
      <c r="Q215" s="2">
        <v>1.0514136968587051E-2</v>
      </c>
      <c r="R215" s="2">
        <v>9.7338329970211718E-2</v>
      </c>
      <c r="S215" s="2">
        <v>19583.552312772728</v>
      </c>
      <c r="T215" s="2">
        <v>1.7997525706194262</v>
      </c>
      <c r="U215" s="2">
        <v>1.3221181945246685E-2</v>
      </c>
      <c r="V215" s="2">
        <v>0.55563193314724757</v>
      </c>
    </row>
    <row r="216" spans="1:22" x14ac:dyDescent="0.3">
      <c r="A216" t="s">
        <v>30</v>
      </c>
      <c r="B216">
        <f t="shared" si="2"/>
        <v>2018</v>
      </c>
      <c r="C216" s="2">
        <v>7288.6923405470443</v>
      </c>
      <c r="D216" s="2">
        <v>5.7954161758435792</v>
      </c>
      <c r="E216" s="2">
        <v>3.2024557188021774E-3</v>
      </c>
      <c r="F216" s="2">
        <v>0.17255016200013285</v>
      </c>
      <c r="G216" s="2">
        <v>34.236323074874008</v>
      </c>
      <c r="H216" s="2">
        <v>47.603976034992293</v>
      </c>
      <c r="I216" s="2">
        <v>2.2390248872584395E-3</v>
      </c>
      <c r="J216" s="2">
        <v>2.1006648672895079E-2</v>
      </c>
      <c r="K216" s="2">
        <v>4.4954545454545496</v>
      </c>
      <c r="L216" s="2">
        <v>17.905965621840227</v>
      </c>
      <c r="M216" s="2">
        <v>1.9291147441801715E-3</v>
      </c>
      <c r="N216" s="2">
        <v>5.5847309277768417E-2</v>
      </c>
      <c r="O216" s="2">
        <v>0.71212121212121904</v>
      </c>
      <c r="P216" s="2">
        <v>9.6829787234041671</v>
      </c>
      <c r="Q216" s="2">
        <v>1.0837013747717394E-2</v>
      </c>
      <c r="R216" s="2">
        <v>0.10327400571303105</v>
      </c>
      <c r="S216" s="2">
        <v>19552.153482500009</v>
      </c>
      <c r="T216" s="2">
        <v>1.8410114694894193</v>
      </c>
      <c r="U216" s="2">
        <v>1.2513240574912876E-2</v>
      </c>
      <c r="V216" s="2">
        <v>0.54317966866188894</v>
      </c>
    </row>
    <row r="217" spans="1:22" x14ac:dyDescent="0.3">
      <c r="A217" t="s">
        <v>30</v>
      </c>
      <c r="B217">
        <f t="shared" si="2"/>
        <v>2019</v>
      </c>
      <c r="C217" s="2">
        <v>5701.981358701938</v>
      </c>
      <c r="D217" s="2">
        <v>7.5424874723548996</v>
      </c>
      <c r="E217" s="2">
        <v>4.4809050148470475E-3</v>
      </c>
      <c r="F217" s="2">
        <v>0.13258225534550105</v>
      </c>
      <c r="G217" s="2">
        <v>42.911921489331235</v>
      </c>
      <c r="H217" s="2">
        <v>37.809302135707377</v>
      </c>
      <c r="I217" s="2">
        <v>2.1152591572789758E-3</v>
      </c>
      <c r="J217" s="2">
        <v>2.6448517785669281E-2</v>
      </c>
      <c r="K217" s="2">
        <v>4.3409090909090935</v>
      </c>
      <c r="L217" s="2">
        <v>18.623036649214651</v>
      </c>
      <c r="M217" s="2">
        <v>1.7845021505963413E-3</v>
      </c>
      <c r="N217" s="2">
        <v>5.3696935619904441E-2</v>
      </c>
      <c r="O217" s="2">
        <v>7.0075757575757791E-2</v>
      </c>
      <c r="P217" s="2">
        <v>90.664864864864541</v>
      </c>
      <c r="Q217" s="2">
        <v>1.3847098827582061E-2</v>
      </c>
      <c r="R217" s="2">
        <v>1.1029630954510265E-2</v>
      </c>
      <c r="S217" s="2">
        <v>19375.538723863643</v>
      </c>
      <c r="T217" s="2">
        <v>1.8902832851173628</v>
      </c>
      <c r="U217" s="2">
        <v>1.1621796887609337E-2</v>
      </c>
      <c r="V217" s="2">
        <v>0.52902123606193374</v>
      </c>
    </row>
    <row r="218" spans="1:22" x14ac:dyDescent="0.3">
      <c r="A218" t="s">
        <v>30</v>
      </c>
      <c r="B218">
        <f t="shared" si="2"/>
        <v>2020</v>
      </c>
      <c r="C218" s="2">
        <v>3561.4024444360111</v>
      </c>
      <c r="D218" s="2">
        <v>12.122190423232746</v>
      </c>
      <c r="E218" s="2">
        <v>5.983492903725296E-3</v>
      </c>
      <c r="F218" s="2">
        <v>8.2493341969241227E-2</v>
      </c>
      <c r="G218" s="2">
        <v>51.527428370691723</v>
      </c>
      <c r="H218" s="2">
        <v>29.952945828648559</v>
      </c>
      <c r="I218" s="2">
        <v>1.9306267507451513E-3</v>
      </c>
      <c r="J218" s="2">
        <v>3.3385697878288413E-2</v>
      </c>
      <c r="K218" s="2">
        <v>5.0136363636363654</v>
      </c>
      <c r="L218" s="2">
        <v>15.979147778785125</v>
      </c>
      <c r="M218" s="2">
        <v>2.6053923740219469E-3</v>
      </c>
      <c r="N218" s="2">
        <v>6.258156028368797E-2</v>
      </c>
      <c r="O218" s="2">
        <v>1.3750000000000036</v>
      </c>
      <c r="P218" s="2">
        <v>5.1939393939393801</v>
      </c>
      <c r="Q218" s="2">
        <v>1.5135716815501521E-2</v>
      </c>
      <c r="R218" s="2">
        <v>0.19253208868144744</v>
      </c>
      <c r="S218" s="2">
        <v>18057.918635045458</v>
      </c>
      <c r="T218" s="2">
        <v>1.9547805079007987</v>
      </c>
      <c r="U218" s="2">
        <v>9.969519208782085E-3</v>
      </c>
      <c r="V218" s="2">
        <v>0.51156638607670635</v>
      </c>
    </row>
    <row r="219" spans="1:22" x14ac:dyDescent="0.3">
      <c r="A219" t="s">
        <v>30</v>
      </c>
      <c r="B219">
        <f t="shared" si="2"/>
        <v>2021</v>
      </c>
      <c r="C219" s="2">
        <v>2127.3455700486447</v>
      </c>
      <c r="D219" s="2">
        <v>20.755754075618043</v>
      </c>
      <c r="E219" s="2">
        <v>6.748665879214466E-3</v>
      </c>
      <c r="F219" s="2">
        <v>4.8179410700125241E-2</v>
      </c>
      <c r="G219" s="2">
        <v>31.191183773015155</v>
      </c>
      <c r="H219" s="2">
        <v>50.937043330140391</v>
      </c>
      <c r="I219" s="2">
        <v>2.401127240313522E-3</v>
      </c>
      <c r="J219" s="2">
        <v>1.9632077847916263E-2</v>
      </c>
      <c r="K219" s="2">
        <v>5.1761904761904702</v>
      </c>
      <c r="L219" s="2">
        <v>15.392824287028535</v>
      </c>
      <c r="M219" s="2">
        <v>1.8281690620405439E-3</v>
      </c>
      <c r="N219" s="2">
        <v>6.496533588333725E-2</v>
      </c>
      <c r="O219" s="2">
        <v>0.31212121212120891</v>
      </c>
      <c r="P219" s="2">
        <v>21.827669902912856</v>
      </c>
      <c r="Q219" s="2">
        <v>1.2219126686131176E-2</v>
      </c>
      <c r="R219" s="2">
        <v>4.5813410430334212E-2</v>
      </c>
      <c r="S219" s="2">
        <v>19112.69323581818</v>
      </c>
      <c r="T219" s="2">
        <v>1.9514491201543918</v>
      </c>
      <c r="U219" s="2">
        <v>1.0001657691173782E-2</v>
      </c>
      <c r="V219" s="2">
        <v>0.51243969913029741</v>
      </c>
    </row>
    <row r="220" spans="1:22" x14ac:dyDescent="0.3">
      <c r="A220" t="s">
        <v>31</v>
      </c>
      <c r="B220">
        <f t="shared" si="2"/>
        <v>1995</v>
      </c>
      <c r="C220" s="2">
        <v>14156.320861518197</v>
      </c>
      <c r="D220" s="2">
        <v>2.238150495934637</v>
      </c>
      <c r="E220" s="2">
        <v>1.2418242602982799E-2</v>
      </c>
      <c r="F220" s="2">
        <v>0.44679747935466979</v>
      </c>
      <c r="G220" s="2">
        <v>185.88294689933991</v>
      </c>
      <c r="H220" s="2">
        <v>9.2342141951776604</v>
      </c>
      <c r="I220" s="2">
        <v>9.8568601781733045E-4</v>
      </c>
      <c r="J220" s="2">
        <v>0.10829291793147112</v>
      </c>
      <c r="K220" s="2">
        <v>1.538095238095238</v>
      </c>
      <c r="L220" s="2">
        <v>48.866873065015483</v>
      </c>
      <c r="M220" s="2">
        <v>8.9966303438400452E-4</v>
      </c>
      <c r="N220" s="2">
        <v>2.0463760770400404E-2</v>
      </c>
      <c r="O220" s="2">
        <v>1.1553571428571434</v>
      </c>
      <c r="P220" s="2">
        <v>8.1406491499227176</v>
      </c>
      <c r="Q220" s="2">
        <v>1.4506747791798835E-2</v>
      </c>
      <c r="R220" s="2">
        <v>0.12284032656161008</v>
      </c>
      <c r="S220" s="2">
        <v>8375.4935990909034</v>
      </c>
      <c r="T220" s="2">
        <v>2.7934608042024678</v>
      </c>
      <c r="U220" s="2">
        <v>2.5408723177430259E-2</v>
      </c>
      <c r="V220" s="2">
        <v>0.35797889073496408</v>
      </c>
    </row>
    <row r="221" spans="1:22" x14ac:dyDescent="0.3">
      <c r="A221" t="s">
        <v>31</v>
      </c>
      <c r="B221">
        <f t="shared" si="2"/>
        <v>1996</v>
      </c>
      <c r="C221" s="2">
        <v>15013.639442549174</v>
      </c>
      <c r="D221" s="2">
        <v>2.0883300277477028</v>
      </c>
      <c r="E221" s="2">
        <v>1.1701276178753384E-2</v>
      </c>
      <c r="F221" s="2">
        <v>0.47885151614590149</v>
      </c>
      <c r="G221" s="2">
        <v>197.08499088739381</v>
      </c>
      <c r="H221" s="2">
        <v>8.6961720584122837</v>
      </c>
      <c r="I221" s="2">
        <v>1.4399410547335373E-3</v>
      </c>
      <c r="J221" s="2">
        <v>0.11499312493853489</v>
      </c>
      <c r="K221" s="2">
        <v>1.4238095238095241</v>
      </c>
      <c r="L221" s="2">
        <v>53.080267558528419</v>
      </c>
      <c r="M221" s="2">
        <v>7.6379803359687137E-4</v>
      </c>
      <c r="N221" s="2">
        <v>1.8839392602860567E-2</v>
      </c>
      <c r="O221" s="2">
        <v>0.26718750000000568</v>
      </c>
      <c r="P221" s="2">
        <v>34.465886939570453</v>
      </c>
      <c r="Q221" s="2">
        <v>1.5220497967192714E-2</v>
      </c>
      <c r="R221" s="2">
        <v>2.901419602963692E-2</v>
      </c>
      <c r="S221" s="2">
        <v>8045.7719983636343</v>
      </c>
      <c r="T221" s="2">
        <v>2.9730204055622402</v>
      </c>
      <c r="U221" s="2">
        <v>2.4614733319379134E-2</v>
      </c>
      <c r="V221" s="2">
        <v>0.3363582699025861</v>
      </c>
    </row>
    <row r="222" spans="1:22" x14ac:dyDescent="0.3">
      <c r="A222" t="s">
        <v>31</v>
      </c>
      <c r="B222">
        <f t="shared" si="2"/>
        <v>1997</v>
      </c>
      <c r="C222" s="2">
        <v>14044.168213220859</v>
      </c>
      <c r="D222" s="2">
        <v>2.2875563115994351</v>
      </c>
      <c r="E222" s="2">
        <v>1.1409822566967598E-2</v>
      </c>
      <c r="F222" s="2">
        <v>0.4371477086397102</v>
      </c>
      <c r="G222" s="2">
        <v>206.73318789660584</v>
      </c>
      <c r="H222" s="2">
        <v>8.2929751402762246</v>
      </c>
      <c r="I222" s="2">
        <v>1.8489423993639509E-3</v>
      </c>
      <c r="J222" s="2">
        <v>0.12058398621543338</v>
      </c>
      <c r="K222" s="2">
        <v>1.4952380952381077</v>
      </c>
      <c r="L222" s="2">
        <v>50.764331210190655</v>
      </c>
      <c r="M222" s="2">
        <v>7.2984617840403387E-4</v>
      </c>
      <c r="N222" s="2">
        <v>1.9698870765370302E-2</v>
      </c>
      <c r="O222" s="2">
        <v>0.76435185185184551</v>
      </c>
      <c r="P222" s="2">
        <v>11.657783161720275</v>
      </c>
      <c r="Q222" s="2">
        <v>1.4247877881512494E-2</v>
      </c>
      <c r="R222" s="2">
        <v>8.5779602015897807E-2</v>
      </c>
      <c r="S222" s="2">
        <v>7654.9234937272704</v>
      </c>
      <c r="T222" s="2">
        <v>3.2484204992576595</v>
      </c>
      <c r="U222" s="2">
        <v>2.4121151570748789E-2</v>
      </c>
      <c r="V222" s="2">
        <v>0.30784191893522511</v>
      </c>
    </row>
    <row r="223" spans="1:22" x14ac:dyDescent="0.3">
      <c r="A223" t="s">
        <v>31</v>
      </c>
      <c r="B223">
        <f t="shared" ref="B223:B286" si="3">B196</f>
        <v>1998</v>
      </c>
      <c r="C223" s="2">
        <v>14030.175958627216</v>
      </c>
      <c r="D223" s="2">
        <v>2.3311338810479554</v>
      </c>
      <c r="E223" s="2">
        <v>1.0662489502183681E-2</v>
      </c>
      <c r="F223" s="2">
        <v>0.4289757907643007</v>
      </c>
      <c r="G223" s="2">
        <v>211.00286493047929</v>
      </c>
      <c r="H223" s="2">
        <v>8.1302349401544802</v>
      </c>
      <c r="I223" s="2">
        <v>2.0949051450794426E-3</v>
      </c>
      <c r="J223" s="2">
        <v>0.12299767563432788</v>
      </c>
      <c r="K223" s="2">
        <v>1.738095238095255</v>
      </c>
      <c r="L223" s="2">
        <v>43.761643835615999</v>
      </c>
      <c r="M223" s="2">
        <v>6.5994338479570536E-4</v>
      </c>
      <c r="N223" s="2">
        <v>2.2851061165717376E-2</v>
      </c>
      <c r="O223" s="2">
        <v>0.83201754385965287</v>
      </c>
      <c r="P223" s="2">
        <v>10.357933579335741</v>
      </c>
      <c r="Q223" s="2">
        <v>1.2562755577554707E-2</v>
      </c>
      <c r="R223" s="2">
        <v>9.6544353402209251E-2</v>
      </c>
      <c r="S223" s="2">
        <v>7380.3485386818174</v>
      </c>
      <c r="T223" s="2">
        <v>3.4987525105325412</v>
      </c>
      <c r="U223" s="2">
        <v>2.403515776568832E-2</v>
      </c>
      <c r="V223" s="2">
        <v>0.28581615789903103</v>
      </c>
    </row>
    <row r="224" spans="1:22" x14ac:dyDescent="0.3">
      <c r="A224" t="s">
        <v>31</v>
      </c>
      <c r="B224">
        <f t="shared" si="3"/>
        <v>1999</v>
      </c>
      <c r="C224" s="2">
        <v>13884.916363344229</v>
      </c>
      <c r="D224" s="2">
        <v>2.4107631407791446</v>
      </c>
      <c r="E224" s="2">
        <v>1.0933346776374642E-2</v>
      </c>
      <c r="F224" s="2">
        <v>0.41480640842916067</v>
      </c>
      <c r="G224" s="2">
        <v>222.26856862978275</v>
      </c>
      <c r="H224" s="2">
        <v>7.7103504971244385</v>
      </c>
      <c r="I224" s="2">
        <v>2.5254510823173593E-3</v>
      </c>
      <c r="J224" s="2">
        <v>0.12969579014247773</v>
      </c>
      <c r="K224" s="2">
        <v>1.7095238095238159</v>
      </c>
      <c r="L224" s="2">
        <v>44.626740947075042</v>
      </c>
      <c r="M224" s="2">
        <v>6.2708062003408171E-4</v>
      </c>
      <c r="N224" s="2">
        <v>2.240808938268531E-2</v>
      </c>
      <c r="O224" s="2">
        <v>0.56931818181818983</v>
      </c>
      <c r="P224" s="2">
        <v>16.14970059880218</v>
      </c>
      <c r="Q224" s="2">
        <v>8.9063037502841169E-3</v>
      </c>
      <c r="R224" s="2">
        <v>6.1920652576938157E-2</v>
      </c>
      <c r="S224" s="2">
        <v>6984.6075391818231</v>
      </c>
      <c r="T224" s="2">
        <v>3.8447887800670748</v>
      </c>
      <c r="U224" s="2">
        <v>2.4233375942108615E-2</v>
      </c>
      <c r="V224" s="2">
        <v>0.26009231123030752</v>
      </c>
    </row>
    <row r="225" spans="1:22" x14ac:dyDescent="0.3">
      <c r="A225" t="s">
        <v>31</v>
      </c>
      <c r="B225">
        <f t="shared" si="3"/>
        <v>2000</v>
      </c>
      <c r="C225" s="2">
        <v>13643.636605382155</v>
      </c>
      <c r="D225" s="2">
        <v>2.4910733571234305</v>
      </c>
      <c r="E225" s="2">
        <v>1.078031121605505E-2</v>
      </c>
      <c r="F225" s="2">
        <v>0.40143338097226933</v>
      </c>
      <c r="G225" s="2">
        <v>254.95435829661642</v>
      </c>
      <c r="H225" s="2">
        <v>6.7496565651745302</v>
      </c>
      <c r="I225" s="2">
        <v>4.0039755326167908E-3</v>
      </c>
      <c r="J225" s="2">
        <v>0.14815568619588607</v>
      </c>
      <c r="K225" s="2">
        <v>1.6761904761904844</v>
      </c>
      <c r="L225" s="2">
        <v>45.713068181817953</v>
      </c>
      <c r="M225" s="2">
        <v>5.8995305761521538E-4</v>
      </c>
      <c r="N225" s="2">
        <v>2.1875582623827095E-2</v>
      </c>
      <c r="O225" s="2">
        <v>1.0306818181818223</v>
      </c>
      <c r="P225" s="2">
        <v>8.7699375229694621</v>
      </c>
      <c r="Q225" s="2">
        <v>9.3280131857563786E-3</v>
      </c>
      <c r="R225" s="2">
        <v>0.11402589783346649</v>
      </c>
      <c r="S225" s="2">
        <v>6778.3412446363582</v>
      </c>
      <c r="T225" s="2">
        <v>4.1354076384903875</v>
      </c>
      <c r="U225" s="2">
        <v>2.4126451812374383E-2</v>
      </c>
      <c r="V225" s="2">
        <v>0.24181412992820353</v>
      </c>
    </row>
    <row r="226" spans="1:22" x14ac:dyDescent="0.3">
      <c r="A226" t="s">
        <v>31</v>
      </c>
      <c r="B226">
        <f t="shared" si="3"/>
        <v>2001</v>
      </c>
      <c r="C226" s="2">
        <v>13464.02651267749</v>
      </c>
      <c r="D226" s="2">
        <v>2.5634428624370642</v>
      </c>
      <c r="E226" s="2">
        <v>1.031952371555539E-2</v>
      </c>
      <c r="F226" s="2">
        <v>0.39010036644596802</v>
      </c>
      <c r="G226" s="2">
        <v>249.60071535835164</v>
      </c>
      <c r="H226" s="2">
        <v>6.8421306922396559</v>
      </c>
      <c r="I226" s="2">
        <v>3.8720572166793116E-3</v>
      </c>
      <c r="J226" s="2">
        <v>0.14615330296660367</v>
      </c>
      <c r="K226" s="2">
        <v>1.723809523809507</v>
      </c>
      <c r="L226" s="2">
        <v>44.596685082873371</v>
      </c>
      <c r="M226" s="2">
        <v>6.1613548089151093E-4</v>
      </c>
      <c r="N226" s="2">
        <v>2.2423191278493338E-2</v>
      </c>
      <c r="O226" s="2">
        <v>0.91477272727272929</v>
      </c>
      <c r="P226" s="2">
        <v>9.5904761904761671</v>
      </c>
      <c r="Q226" s="2">
        <v>1.0559197262645981E-2</v>
      </c>
      <c r="R226" s="2">
        <v>0.10427010923535278</v>
      </c>
      <c r="S226" s="2">
        <v>6751.9322553181846</v>
      </c>
      <c r="T226" s="2">
        <v>4.2383234119598328</v>
      </c>
      <c r="U226" s="2">
        <v>2.3791599067367164E-2</v>
      </c>
      <c r="V226" s="2">
        <v>0.23594235333202013</v>
      </c>
    </row>
    <row r="227" spans="1:22" x14ac:dyDescent="0.3">
      <c r="A227" t="s">
        <v>31</v>
      </c>
      <c r="B227">
        <f t="shared" si="3"/>
        <v>2002</v>
      </c>
      <c r="C227" s="2">
        <v>13115.485075211407</v>
      </c>
      <c r="D227" s="2">
        <v>2.6796923819402911</v>
      </c>
      <c r="E227" s="2">
        <v>1.0359000161182685E-2</v>
      </c>
      <c r="F227" s="2">
        <v>0.37317716269952139</v>
      </c>
      <c r="G227" s="2">
        <v>247.96516984036361</v>
      </c>
      <c r="H227" s="2">
        <v>6.8431593474711825</v>
      </c>
      <c r="I227" s="2">
        <v>3.8044045172698354E-3</v>
      </c>
      <c r="J227" s="2">
        <v>0.14613133338324782</v>
      </c>
      <c r="K227" s="2">
        <v>1.877272727272711</v>
      </c>
      <c r="L227" s="2">
        <v>40.869249394673481</v>
      </c>
      <c r="M227" s="2">
        <v>6.3686588179600462E-4</v>
      </c>
      <c r="N227" s="2">
        <v>2.4468274186859196E-2</v>
      </c>
      <c r="O227" s="2">
        <v>5.1136363636361537E-2</v>
      </c>
      <c r="P227" s="2">
        <v>170.8074074074143</v>
      </c>
      <c r="Q227" s="2">
        <v>1.2697966977395447E-2</v>
      </c>
      <c r="R227" s="2">
        <v>5.8545470315275834E-3</v>
      </c>
      <c r="S227" s="2">
        <v>6168.6195484545351</v>
      </c>
      <c r="T227" s="2">
        <v>4.7180360801853993</v>
      </c>
      <c r="U227" s="2">
        <v>2.3208913994513303E-2</v>
      </c>
      <c r="V227" s="2">
        <v>0.21195259701377783</v>
      </c>
    </row>
    <row r="228" spans="1:22" x14ac:dyDescent="0.3">
      <c r="A228" t="s">
        <v>31</v>
      </c>
      <c r="B228">
        <f t="shared" si="3"/>
        <v>2003</v>
      </c>
      <c r="C228" s="2">
        <v>12657.498232951039</v>
      </c>
      <c r="D228" s="2">
        <v>2.8254716254484347</v>
      </c>
      <c r="E228" s="2">
        <v>9.7637460868952863E-3</v>
      </c>
      <c r="F228" s="2">
        <v>0.35392321444434555</v>
      </c>
      <c r="G228" s="2">
        <v>244.89492263556804</v>
      </c>
      <c r="H228" s="2">
        <v>6.8939564139022442</v>
      </c>
      <c r="I228" s="2">
        <v>3.7288793876108922E-3</v>
      </c>
      <c r="J228" s="2">
        <v>0.14505458693986167</v>
      </c>
      <c r="K228" s="2">
        <v>1.7818181818181671</v>
      </c>
      <c r="L228" s="2">
        <v>43.112244897959542</v>
      </c>
      <c r="M228" s="2">
        <v>6.3395480029423273E-4</v>
      </c>
      <c r="N228" s="2">
        <v>2.3195266272189156E-2</v>
      </c>
      <c r="O228" s="2">
        <v>0.88257575757575601</v>
      </c>
      <c r="P228" s="2">
        <v>10.113304721030058</v>
      </c>
      <c r="Q228" s="2">
        <v>1.2547608655665621E-2</v>
      </c>
      <c r="R228" s="2">
        <v>9.8879646919028868E-2</v>
      </c>
      <c r="S228" s="2">
        <v>5511.204776863633</v>
      </c>
      <c r="T228" s="2">
        <v>5.3575748373733427</v>
      </c>
      <c r="U228" s="2">
        <v>2.2386380740130218E-2</v>
      </c>
      <c r="V228" s="2">
        <v>0.18665161576917325</v>
      </c>
    </row>
    <row r="229" spans="1:22" x14ac:dyDescent="0.3">
      <c r="A229" t="s">
        <v>31</v>
      </c>
      <c r="B229">
        <f t="shared" si="3"/>
        <v>2004</v>
      </c>
      <c r="C229" s="2">
        <v>11876.551826902687</v>
      </c>
      <c r="D229" s="2">
        <v>3.0764909502978757</v>
      </c>
      <c r="E229" s="2">
        <v>9.7044410569714912E-3</v>
      </c>
      <c r="F229" s="2">
        <v>0.32504564978589545</v>
      </c>
      <c r="G229" s="2">
        <v>252.91006471621949</v>
      </c>
      <c r="H229" s="2">
        <v>6.7040039178301782</v>
      </c>
      <c r="I229" s="2">
        <v>4.4421190639217928E-3</v>
      </c>
      <c r="J229" s="2">
        <v>0.14916459063222931</v>
      </c>
      <c r="K229" s="2">
        <v>1.9272727272727082</v>
      </c>
      <c r="L229" s="2">
        <v>40.146226415094745</v>
      </c>
      <c r="M229" s="2">
        <v>6.3873843408421976E-4</v>
      </c>
      <c r="N229" s="2">
        <v>2.4908941369991524E-2</v>
      </c>
      <c r="O229" s="2">
        <v>1.3840909090909115</v>
      </c>
      <c r="P229" s="2">
        <v>6.5862068965517109</v>
      </c>
      <c r="Q229" s="2">
        <v>1.1733225185528329E-2</v>
      </c>
      <c r="R229" s="2">
        <v>0.15183246073298459</v>
      </c>
      <c r="S229" s="2">
        <v>5038.2076939545441</v>
      </c>
      <c r="T229" s="2">
        <v>6.0441908517557437</v>
      </c>
      <c r="U229" s="2">
        <v>2.1747923871313413E-2</v>
      </c>
      <c r="V229" s="2">
        <v>0.16544811779222945</v>
      </c>
    </row>
    <row r="230" spans="1:22" x14ac:dyDescent="0.3">
      <c r="A230" t="s">
        <v>31</v>
      </c>
      <c r="B230">
        <f t="shared" si="3"/>
        <v>2005</v>
      </c>
      <c r="C230" s="2">
        <v>11374.483009203876</v>
      </c>
      <c r="D230" s="2">
        <v>3.2718135760695635</v>
      </c>
      <c r="E230" s="2">
        <v>9.1702477514331027E-3</v>
      </c>
      <c r="F230" s="2">
        <v>0.30564088593375854</v>
      </c>
      <c r="G230" s="2">
        <v>261.06835911641747</v>
      </c>
      <c r="H230" s="2">
        <v>6.4866855747971126</v>
      </c>
      <c r="I230" s="2">
        <v>4.3927197712934629E-3</v>
      </c>
      <c r="J230" s="2">
        <v>0.15416193500812275</v>
      </c>
      <c r="K230" s="2">
        <v>1.9363636363636516</v>
      </c>
      <c r="L230" s="2">
        <v>40.004694835680432</v>
      </c>
      <c r="M230" s="2">
        <v>6.8136581462696633E-4</v>
      </c>
      <c r="N230" s="2">
        <v>2.4997066072057469E-2</v>
      </c>
      <c r="O230" s="2">
        <v>2.6295454545454255</v>
      </c>
      <c r="P230" s="2">
        <v>3.2909824258139211</v>
      </c>
      <c r="Q230" s="2">
        <v>8.5396784732796327E-3</v>
      </c>
      <c r="R230" s="2">
        <v>0.30386063205812514</v>
      </c>
      <c r="S230" s="2">
        <v>4650.0336721363565</v>
      </c>
      <c r="T230" s="2">
        <v>6.69931710678377</v>
      </c>
      <c r="U230" s="2">
        <v>2.0968569518354463E-2</v>
      </c>
      <c r="V230" s="2">
        <v>0.14926894548511427</v>
      </c>
    </row>
    <row r="231" spans="1:22" x14ac:dyDescent="0.3">
      <c r="A231" t="s">
        <v>31</v>
      </c>
      <c r="B231">
        <f t="shared" si="3"/>
        <v>2006</v>
      </c>
      <c r="C231" s="2">
        <v>10667.269407887979</v>
      </c>
      <c r="D231" s="2">
        <v>3.5541515536272335</v>
      </c>
      <c r="E231" s="2">
        <v>8.9596511283532854E-3</v>
      </c>
      <c r="F231" s="2">
        <v>0.28136110261798986</v>
      </c>
      <c r="G231" s="2">
        <v>234.91086512557172</v>
      </c>
      <c r="H231" s="2">
        <v>7.1861761873942749</v>
      </c>
      <c r="I231" s="2">
        <v>3.2963826205560792E-3</v>
      </c>
      <c r="J231" s="2">
        <v>0.13915606491170687</v>
      </c>
      <c r="K231" s="2">
        <v>2.0545454545454618</v>
      </c>
      <c r="L231" s="2">
        <v>37.88938053097332</v>
      </c>
      <c r="M231" s="2">
        <v>6.898096547375554E-4</v>
      </c>
      <c r="N231" s="2">
        <v>2.6392619409085695E-2</v>
      </c>
      <c r="O231" s="2">
        <v>2.6488636363636324</v>
      </c>
      <c r="P231" s="2">
        <v>2.8790218790218849</v>
      </c>
      <c r="Q231" s="2">
        <v>4.5003739457210035E-3</v>
      </c>
      <c r="R231" s="2">
        <v>0.34734018775145215</v>
      </c>
      <c r="S231" s="2">
        <v>4885.8552070454425</v>
      </c>
      <c r="T231" s="2">
        <v>6.6227276914171567</v>
      </c>
      <c r="U231" s="2">
        <v>2.0864343272946062E-2</v>
      </c>
      <c r="V231" s="2">
        <v>0.15099518606147252</v>
      </c>
    </row>
    <row r="232" spans="1:22" x14ac:dyDescent="0.3">
      <c r="A232" t="s">
        <v>31</v>
      </c>
      <c r="B232">
        <f t="shared" si="3"/>
        <v>2007</v>
      </c>
      <c r="C232" s="2">
        <v>9637.8497142647611</v>
      </c>
      <c r="D232" s="2">
        <v>4.0252437450557768</v>
      </c>
      <c r="E232" s="2">
        <v>8.6997315977591083E-3</v>
      </c>
      <c r="F232" s="2">
        <v>0.24843216046936389</v>
      </c>
      <c r="G232" s="2">
        <v>231.42551748011897</v>
      </c>
      <c r="H232" s="2">
        <v>7.2832310621274381</v>
      </c>
      <c r="I232" s="2">
        <v>3.3245582012549207E-3</v>
      </c>
      <c r="J232" s="2">
        <v>0.13730169913185469</v>
      </c>
      <c r="K232" s="2">
        <v>2.1136363636363598</v>
      </c>
      <c r="L232" s="2">
        <v>36.896774193548453</v>
      </c>
      <c r="M232" s="2">
        <v>6.9727034327342341E-4</v>
      </c>
      <c r="N232" s="2">
        <v>2.7102640321734518E-2</v>
      </c>
      <c r="O232" s="2">
        <v>1.8875000000000037</v>
      </c>
      <c r="P232" s="2">
        <v>3.5253863134657761</v>
      </c>
      <c r="Q232" s="2">
        <v>5.0027622656984572E-3</v>
      </c>
      <c r="R232" s="2">
        <v>0.2836568566061371</v>
      </c>
      <c r="S232" s="2">
        <v>4835.3165099090766</v>
      </c>
      <c r="T232" s="2">
        <v>6.9493844649525913</v>
      </c>
      <c r="U232" s="2">
        <v>2.085252243630642E-2</v>
      </c>
      <c r="V232" s="2">
        <v>0.1438976365523075</v>
      </c>
    </row>
    <row r="233" spans="1:22" x14ac:dyDescent="0.3">
      <c r="A233" t="s">
        <v>31</v>
      </c>
      <c r="B233">
        <f t="shared" si="3"/>
        <v>2008</v>
      </c>
      <c r="C233" s="2">
        <v>9417.8366287373283</v>
      </c>
      <c r="D233" s="2">
        <v>4.1656838014721496</v>
      </c>
      <c r="E233" s="2">
        <v>8.6420552829037378E-3</v>
      </c>
      <c r="F233" s="2">
        <v>0.24005662639267067</v>
      </c>
      <c r="G233" s="2">
        <v>234.9851904895072</v>
      </c>
      <c r="H233" s="2">
        <v>7.1591115464981874</v>
      </c>
      <c r="I233" s="2">
        <v>3.6983583707713708E-3</v>
      </c>
      <c r="J233" s="2">
        <v>0.1396821370228741</v>
      </c>
      <c r="K233" s="2">
        <v>1.7636363636363654</v>
      </c>
      <c r="L233" s="2">
        <v>44.474226804123667</v>
      </c>
      <c r="M233" s="2">
        <v>7.1038363946165223E-4</v>
      </c>
      <c r="N233" s="2">
        <v>2.2484932777005123E-2</v>
      </c>
      <c r="O233" s="2">
        <v>0.76590909090908799</v>
      </c>
      <c r="P233" s="2">
        <v>8.6943620178041918</v>
      </c>
      <c r="Q233" s="2">
        <v>7.3696438329435288E-3</v>
      </c>
      <c r="R233" s="2">
        <v>0.1150170648464159</v>
      </c>
      <c r="S233" s="2">
        <v>5519.3475788636424</v>
      </c>
      <c r="T233" s="2">
        <v>6.0508875753775833</v>
      </c>
      <c r="U233" s="2">
        <v>2.0889735992939085E-2</v>
      </c>
      <c r="V233" s="2">
        <v>0.16526501071829924</v>
      </c>
    </row>
    <row r="234" spans="1:22" x14ac:dyDescent="0.3">
      <c r="A234" t="s">
        <v>31</v>
      </c>
      <c r="B234">
        <f t="shared" si="3"/>
        <v>2009</v>
      </c>
      <c r="C234" s="2">
        <v>8891.0857329788705</v>
      </c>
      <c r="D234" s="2">
        <v>4.4728219858042317</v>
      </c>
      <c r="E234" s="2">
        <v>9.8174543477221876E-3</v>
      </c>
      <c r="F234" s="2">
        <v>0.22357250147083504</v>
      </c>
      <c r="G234" s="2">
        <v>249.35377970477634</v>
      </c>
      <c r="H234" s="2">
        <v>6.6345646802043943</v>
      </c>
      <c r="I234" s="2">
        <v>4.7124870548253678E-3</v>
      </c>
      <c r="J234" s="2">
        <v>0.15072578958853297</v>
      </c>
      <c r="K234" s="2">
        <v>1.559090909090898</v>
      </c>
      <c r="L234" s="2">
        <v>50.504373177842929</v>
      </c>
      <c r="M234" s="2">
        <v>6.8898387452127202E-4</v>
      </c>
      <c r="N234" s="2">
        <v>1.9800265542919675E-2</v>
      </c>
      <c r="O234" s="2">
        <v>2.3393939393939398</v>
      </c>
      <c r="P234" s="2">
        <v>4.0884067357512945</v>
      </c>
      <c r="Q234" s="2">
        <v>1.0156593246778978E-3</v>
      </c>
      <c r="R234" s="2">
        <v>0.24459405940594064</v>
      </c>
      <c r="S234" s="2">
        <v>5282.614384318189</v>
      </c>
      <c r="T234" s="2">
        <v>5.9716626979868712</v>
      </c>
      <c r="U234" s="2">
        <v>2.1185584628858112E-2</v>
      </c>
      <c r="V234" s="2">
        <v>0.16745754919096714</v>
      </c>
    </row>
    <row r="235" spans="1:22" x14ac:dyDescent="0.3">
      <c r="A235" t="s">
        <v>31</v>
      </c>
      <c r="B235">
        <f t="shared" si="3"/>
        <v>2010</v>
      </c>
      <c r="C235" s="2">
        <v>9142.0211268982821</v>
      </c>
      <c r="D235" s="2">
        <v>4.3692111554756687</v>
      </c>
      <c r="E235" s="2">
        <v>9.6726866265724465E-3</v>
      </c>
      <c r="F235" s="2">
        <v>0.22887426686777548</v>
      </c>
      <c r="G235" s="2">
        <v>231.42660240872351</v>
      </c>
      <c r="H235" s="2">
        <v>7.1604845128481172</v>
      </c>
      <c r="I235" s="2">
        <v>4.1435019140066004E-3</v>
      </c>
      <c r="J235" s="2">
        <v>0.13965535407634661</v>
      </c>
      <c r="K235" s="2">
        <v>1.4545454545454675</v>
      </c>
      <c r="L235" s="2">
        <v>54.34374999999951</v>
      </c>
      <c r="M235" s="2">
        <v>6.9665577914187343E-4</v>
      </c>
      <c r="N235" s="2">
        <v>1.840138010350793E-2</v>
      </c>
      <c r="O235" s="2">
        <v>4.2124999999999977</v>
      </c>
      <c r="P235" s="2">
        <v>2.5608308605341255</v>
      </c>
      <c r="Q235" s="2">
        <v>6.526185713674415E-3</v>
      </c>
      <c r="R235" s="2">
        <v>0.39049826187717251</v>
      </c>
      <c r="S235" s="2">
        <v>6353.5981725454512</v>
      </c>
      <c r="T235" s="2">
        <v>5.0537509342663505</v>
      </c>
      <c r="U235" s="2">
        <v>2.1871345798340269E-2</v>
      </c>
      <c r="V235" s="2">
        <v>0.19787283010320517</v>
      </c>
    </row>
    <row r="236" spans="1:22" x14ac:dyDescent="0.3">
      <c r="A236" t="s">
        <v>31</v>
      </c>
      <c r="B236">
        <f t="shared" si="3"/>
        <v>2011</v>
      </c>
      <c r="C236" s="2">
        <v>10312.274904403035</v>
      </c>
      <c r="D236" s="2">
        <v>3.8559497007070846</v>
      </c>
      <c r="E236" s="2">
        <v>9.4236273810496818E-3</v>
      </c>
      <c r="F236" s="2">
        <v>0.25933948251882671</v>
      </c>
      <c r="G236" s="2">
        <v>232.28036940374636</v>
      </c>
      <c r="H236" s="2">
        <v>7.1430072789310204</v>
      </c>
      <c r="I236" s="2">
        <v>4.1476812403803409E-3</v>
      </c>
      <c r="J236" s="2">
        <v>0.13999705739480278</v>
      </c>
      <c r="K236" s="2">
        <v>1.181818181818187</v>
      </c>
      <c r="L236" s="2">
        <v>67.19999999999969</v>
      </c>
      <c r="M236" s="2">
        <v>7.3054161202857487E-4</v>
      </c>
      <c r="N236" s="2">
        <v>1.4880952380952448E-2</v>
      </c>
      <c r="O236" s="2">
        <v>5.0018939393939332</v>
      </c>
      <c r="P236" s="2">
        <v>2.1029155622870146</v>
      </c>
      <c r="Q236" s="2">
        <v>1.2242983609224434E-2</v>
      </c>
      <c r="R236" s="2">
        <v>0.47553026756454991</v>
      </c>
      <c r="S236" s="2">
        <v>7556.5833972727341</v>
      </c>
      <c r="T236" s="2">
        <v>4.2903979406127277</v>
      </c>
      <c r="U236" s="2">
        <v>2.2028153092372604E-2</v>
      </c>
      <c r="V236" s="2">
        <v>0.23307861271655989</v>
      </c>
    </row>
    <row r="237" spans="1:22" x14ac:dyDescent="0.3">
      <c r="A237" t="s">
        <v>31</v>
      </c>
      <c r="B237">
        <f t="shared" si="3"/>
        <v>2012</v>
      </c>
      <c r="C237" s="2">
        <v>11189.401637689669</v>
      </c>
      <c r="D237" s="2">
        <v>3.5349701026006501</v>
      </c>
      <c r="E237" s="2">
        <v>9.2101728472773758E-3</v>
      </c>
      <c r="F237" s="2">
        <v>0.28288782393500522</v>
      </c>
      <c r="G237" s="2">
        <v>239.83195899238058</v>
      </c>
      <c r="H237" s="2">
        <v>6.8707772138271697</v>
      </c>
      <c r="I237" s="2">
        <v>4.3988131691995724E-3</v>
      </c>
      <c r="J237" s="2">
        <v>0.14554394195572798</v>
      </c>
      <c r="K237" s="2">
        <v>1.2136363636363683</v>
      </c>
      <c r="L237" s="2">
        <v>65.494382022471655</v>
      </c>
      <c r="M237" s="2">
        <v>6.8202318462277922E-4</v>
      </c>
      <c r="N237" s="2">
        <v>1.5268485160404931E-2</v>
      </c>
      <c r="O237" s="2">
        <v>6.048484848484847</v>
      </c>
      <c r="P237" s="2">
        <v>1.8404308617234466</v>
      </c>
      <c r="Q237" s="2">
        <v>1.5540265342448512E-2</v>
      </c>
      <c r="R237" s="2">
        <v>0.54335102763032539</v>
      </c>
      <c r="S237" s="2">
        <v>7876.5836754545417</v>
      </c>
      <c r="T237" s="2">
        <v>4.0871377011922219</v>
      </c>
      <c r="U237" s="2">
        <v>2.215417770209871E-2</v>
      </c>
      <c r="V237" s="2">
        <v>0.24467000456292409</v>
      </c>
    </row>
    <row r="238" spans="1:22" x14ac:dyDescent="0.3">
      <c r="A238" t="s">
        <v>31</v>
      </c>
      <c r="B238">
        <f t="shared" si="3"/>
        <v>2013</v>
      </c>
      <c r="C238" s="2">
        <v>11556.983510433027</v>
      </c>
      <c r="D238" s="2">
        <v>3.4320797987601432</v>
      </c>
      <c r="E238" s="2">
        <v>9.0572536890159427E-3</v>
      </c>
      <c r="F238" s="2">
        <v>0.2913685166531545</v>
      </c>
      <c r="G238" s="2">
        <v>245.89691321542364</v>
      </c>
      <c r="H238" s="2">
        <v>6.6792091520748942</v>
      </c>
      <c r="I238" s="2">
        <v>4.7155306922080642E-3</v>
      </c>
      <c r="J238" s="2">
        <v>0.14971832401585303</v>
      </c>
      <c r="K238" s="2">
        <v>0.80909090909089798</v>
      </c>
      <c r="L238" s="2">
        <v>98.617977528091245</v>
      </c>
      <c r="M238" s="2">
        <v>7.8038120193008043E-4</v>
      </c>
      <c r="N238" s="2">
        <v>1.0140138999658058E-2</v>
      </c>
      <c r="O238" s="2">
        <v>6.3382575757575763</v>
      </c>
      <c r="P238" s="2">
        <v>1.7809717325046315</v>
      </c>
      <c r="Q238" s="2">
        <v>1.631510993732066E-2</v>
      </c>
      <c r="R238" s="2">
        <v>0.5614912251266736</v>
      </c>
      <c r="S238" s="2">
        <v>7918.4467080909089</v>
      </c>
      <c r="T238" s="2">
        <v>4.0685217357074652</v>
      </c>
      <c r="U238" s="2">
        <v>2.2213585409266323E-2</v>
      </c>
      <c r="V238" s="2">
        <v>0.24578951888679351</v>
      </c>
    </row>
    <row r="239" spans="1:22" x14ac:dyDescent="0.3">
      <c r="A239" t="s">
        <v>31</v>
      </c>
      <c r="B239">
        <f t="shared" si="3"/>
        <v>2014</v>
      </c>
      <c r="C239" s="2">
        <v>12005.94255680724</v>
      </c>
      <c r="D239" s="2">
        <v>3.3378818338314136</v>
      </c>
      <c r="E239" s="2">
        <v>8.6370073388310487E-3</v>
      </c>
      <c r="F239" s="2">
        <v>0.29959119279310803</v>
      </c>
      <c r="G239" s="2">
        <v>241.63067484144744</v>
      </c>
      <c r="H239" s="2">
        <v>6.7956217724380847</v>
      </c>
      <c r="I239" s="2">
        <v>4.6613413166915196E-3</v>
      </c>
      <c r="J239" s="2">
        <v>0.14715356938431068</v>
      </c>
      <c r="K239" s="2">
        <v>1.0318181818181955</v>
      </c>
      <c r="L239" s="2">
        <v>77.69603524228971</v>
      </c>
      <c r="M239" s="2">
        <v>7.3092828938324528E-4</v>
      </c>
      <c r="N239" s="2">
        <v>1.2870669615014063E-2</v>
      </c>
      <c r="O239" s="2">
        <v>5.8723484848484873</v>
      </c>
      <c r="P239" s="2">
        <v>1.8017803005869824</v>
      </c>
      <c r="Q239" s="2">
        <v>1.5903240771950711E-2</v>
      </c>
      <c r="R239" s="2">
        <v>0.55500662299072812</v>
      </c>
      <c r="S239" s="2">
        <v>8119.9908845454593</v>
      </c>
      <c r="T239" s="2">
        <v>4.0309058336198795</v>
      </c>
      <c r="U239" s="2">
        <v>2.1923470733764772E-2</v>
      </c>
      <c r="V239" s="2">
        <v>0.24808319550892824</v>
      </c>
    </row>
    <row r="240" spans="1:22" x14ac:dyDescent="0.3">
      <c r="A240" t="s">
        <v>31</v>
      </c>
      <c r="B240">
        <f t="shared" si="3"/>
        <v>2015</v>
      </c>
      <c r="C240" s="2">
        <v>12570.506588932352</v>
      </c>
      <c r="D240" s="2">
        <v>3.2383282975311216</v>
      </c>
      <c r="E240" s="2">
        <v>7.8567852281604122E-3</v>
      </c>
      <c r="F240" s="2">
        <v>0.30880130367337766</v>
      </c>
      <c r="G240" s="2">
        <v>238.99790624693424</v>
      </c>
      <c r="H240" s="2">
        <v>6.8619760398757528</v>
      </c>
      <c r="I240" s="2">
        <v>4.5710645366549979E-3</v>
      </c>
      <c r="J240" s="2">
        <v>0.14573061668954859</v>
      </c>
      <c r="K240" s="2">
        <v>0.67272727272727195</v>
      </c>
      <c r="L240" s="2">
        <v>118.95945945945961</v>
      </c>
      <c r="M240" s="2">
        <v>7.7006075252319256E-4</v>
      </c>
      <c r="N240" s="2">
        <v>8.4062251505168592E-3</v>
      </c>
      <c r="O240" s="2">
        <v>5.3742424242424223</v>
      </c>
      <c r="P240" s="2">
        <v>1.8125176205243876</v>
      </c>
      <c r="Q240" s="2">
        <v>1.5757555579199833E-2</v>
      </c>
      <c r="R240" s="2">
        <v>0.55171877430393501</v>
      </c>
      <c r="S240" s="2">
        <v>7340.4415460909077</v>
      </c>
      <c r="T240" s="2">
        <v>4.5995351833963039</v>
      </c>
      <c r="U240" s="2">
        <v>2.1344739693655912E-2</v>
      </c>
      <c r="V240" s="2">
        <v>0.21741327332593602</v>
      </c>
    </row>
    <row r="241" spans="1:22" x14ac:dyDescent="0.3">
      <c r="A241" t="s">
        <v>31</v>
      </c>
      <c r="B241">
        <f t="shared" si="3"/>
        <v>2016</v>
      </c>
      <c r="C241" s="2">
        <v>12837.22128771538</v>
      </c>
      <c r="D241" s="2">
        <v>3.2138332947535493</v>
      </c>
      <c r="E241" s="2">
        <v>7.1941547882193313E-3</v>
      </c>
      <c r="F241" s="2">
        <v>0.31115490701787768</v>
      </c>
      <c r="G241" s="2">
        <v>247.52336398321336</v>
      </c>
      <c r="H241" s="2">
        <v>6.6382556278390243</v>
      </c>
      <c r="I241" s="2">
        <v>5.0438740314255881E-3</v>
      </c>
      <c r="J241" s="2">
        <v>0.15064198428970921</v>
      </c>
      <c r="K241" s="2">
        <v>0.67272727272725774</v>
      </c>
      <c r="L241" s="2">
        <v>119.40540540540809</v>
      </c>
      <c r="M241" s="2">
        <v>7.66530806095643E-4</v>
      </c>
      <c r="N241" s="2">
        <v>8.3748302399273816E-3</v>
      </c>
      <c r="O241" s="2">
        <v>4.999621212121216</v>
      </c>
      <c r="P241" s="2">
        <v>1.7817258883248717</v>
      </c>
      <c r="Q241" s="2">
        <v>1.6114115669830786E-2</v>
      </c>
      <c r="R241" s="2">
        <v>0.56125356125356163</v>
      </c>
      <c r="S241" s="2">
        <v>7319.2194800908983</v>
      </c>
      <c r="T241" s="2">
        <v>4.6948510447568035</v>
      </c>
      <c r="U241" s="2">
        <v>2.1262504521371905E-2</v>
      </c>
      <c r="V241" s="2">
        <v>0.21299930295270969</v>
      </c>
    </row>
    <row r="242" spans="1:22" x14ac:dyDescent="0.3">
      <c r="A242" t="s">
        <v>31</v>
      </c>
      <c r="B242">
        <f t="shared" si="3"/>
        <v>2017</v>
      </c>
      <c r="C242" s="2">
        <v>12928.798501749428</v>
      </c>
      <c r="D242" s="2">
        <v>3.2280692216423277</v>
      </c>
      <c r="E242" s="2">
        <v>6.5649375283580169E-3</v>
      </c>
      <c r="F242" s="2">
        <v>0.30978270022699056</v>
      </c>
      <c r="G242" s="2">
        <v>244.71251383460412</v>
      </c>
      <c r="H242" s="2">
        <v>6.6764567460528905</v>
      </c>
      <c r="I242" s="2">
        <v>4.8663442115382399E-3</v>
      </c>
      <c r="J242" s="2">
        <v>0.1497800462185572</v>
      </c>
      <c r="K242" s="2">
        <v>0.71363636363636829</v>
      </c>
      <c r="L242" s="2">
        <v>112.64331210191008</v>
      </c>
      <c r="M242" s="2">
        <v>7.3110915658371189E-4</v>
      </c>
      <c r="N242" s="2">
        <v>8.8775798699463407E-3</v>
      </c>
      <c r="O242" s="2">
        <v>4.3174242424242371</v>
      </c>
      <c r="P242" s="2">
        <v>1.8261098438322532</v>
      </c>
      <c r="Q242" s="2">
        <v>1.4529051920682434E-2</v>
      </c>
      <c r="R242" s="2">
        <v>0.54761218410685064</v>
      </c>
      <c r="S242" s="2">
        <v>7394.0068232272679</v>
      </c>
      <c r="T242" s="2">
        <v>4.7667725307006243</v>
      </c>
      <c r="U242" s="2">
        <v>2.0655616448384317E-2</v>
      </c>
      <c r="V242" s="2">
        <v>0.20978555061300966</v>
      </c>
    </row>
    <row r="243" spans="1:22" x14ac:dyDescent="0.3">
      <c r="A243" t="s">
        <v>31</v>
      </c>
      <c r="B243">
        <f t="shared" si="3"/>
        <v>2018</v>
      </c>
      <c r="C243" s="2">
        <v>13201.558201629858</v>
      </c>
      <c r="D243" s="2">
        <v>3.1996984633176475</v>
      </c>
      <c r="E243" s="2">
        <v>5.7764502825370934E-3</v>
      </c>
      <c r="F243" s="2">
        <v>0.31252944971668906</v>
      </c>
      <c r="G243" s="2">
        <v>245.08510318255594</v>
      </c>
      <c r="H243" s="2">
        <v>6.6498741947958457</v>
      </c>
      <c r="I243" s="2">
        <v>4.8746917923698646E-3</v>
      </c>
      <c r="J243" s="2">
        <v>0.15037878472687413</v>
      </c>
      <c r="K243" s="2">
        <v>0.50454545454545041</v>
      </c>
      <c r="L243" s="2">
        <v>159.54054054054185</v>
      </c>
      <c r="M243" s="2">
        <v>7.5797419772521274E-4</v>
      </c>
      <c r="N243" s="2">
        <v>6.2679993223783998E-3</v>
      </c>
      <c r="O243" s="2">
        <v>3.6871212121212191</v>
      </c>
      <c r="P243" s="2">
        <v>1.8701458804191469</v>
      </c>
      <c r="Q243" s="2">
        <v>1.29687173889107E-2</v>
      </c>
      <c r="R243" s="2">
        <v>0.53471764447374281</v>
      </c>
      <c r="S243" s="2">
        <v>6932.8895414999934</v>
      </c>
      <c r="T243" s="2">
        <v>5.1920254316805403</v>
      </c>
      <c r="U243" s="2">
        <v>1.9980363821623937E-2</v>
      </c>
      <c r="V243" s="2">
        <v>0.19260306274661732</v>
      </c>
    </row>
    <row r="244" spans="1:22" x14ac:dyDescent="0.3">
      <c r="A244" t="s">
        <v>31</v>
      </c>
      <c r="B244">
        <f t="shared" si="3"/>
        <v>2019</v>
      </c>
      <c r="C244" s="2">
        <v>13325.037981363763</v>
      </c>
      <c r="D244" s="2">
        <v>3.2275422423380538</v>
      </c>
      <c r="E244" s="2">
        <v>5.0347075412190967E-3</v>
      </c>
      <c r="F244" s="2">
        <v>0.30983328022241252</v>
      </c>
      <c r="G244" s="2">
        <v>240.96980481387868</v>
      </c>
      <c r="H244" s="2">
        <v>6.7330834502980528</v>
      </c>
      <c r="I244" s="2">
        <v>4.9551536064621343E-3</v>
      </c>
      <c r="J244" s="2">
        <v>0.14852036327512516</v>
      </c>
      <c r="K244" s="2">
        <v>0.45909090909090366</v>
      </c>
      <c r="L244" s="2">
        <v>176.08910891089317</v>
      </c>
      <c r="M244" s="2">
        <v>7.4712217421973176E-4</v>
      </c>
      <c r="N244" s="2">
        <v>5.6789429294348496E-3</v>
      </c>
      <c r="O244" s="2">
        <v>3.3784090909090874</v>
      </c>
      <c r="P244" s="2">
        <v>1.8805919946182317</v>
      </c>
      <c r="Q244" s="2">
        <v>1.2776799698440477E-2</v>
      </c>
      <c r="R244" s="2">
        <v>0.5317474512609548</v>
      </c>
      <c r="S244" s="2">
        <v>6659.3256701363571</v>
      </c>
      <c r="T244" s="2">
        <v>5.4998446996081061</v>
      </c>
      <c r="U244" s="2">
        <v>1.9555228118725787E-2</v>
      </c>
      <c r="V244" s="2">
        <v>0.18182331586040157</v>
      </c>
    </row>
    <row r="245" spans="1:22" x14ac:dyDescent="0.3">
      <c r="A245" t="s">
        <v>31</v>
      </c>
      <c r="B245">
        <f t="shared" si="3"/>
        <v>2020</v>
      </c>
      <c r="C245" s="2">
        <v>12748.670487603587</v>
      </c>
      <c r="D245" s="2">
        <v>3.3863922239733957</v>
      </c>
      <c r="E245" s="2">
        <v>5.1760804350561296E-3</v>
      </c>
      <c r="F245" s="2">
        <v>0.29529952051055036</v>
      </c>
      <c r="G245" s="2">
        <v>219.19827067689812</v>
      </c>
      <c r="H245" s="2">
        <v>7.0411060539427925</v>
      </c>
      <c r="I245" s="2">
        <v>4.643572912408564E-3</v>
      </c>
      <c r="J245" s="2">
        <v>0.14202314129894866</v>
      </c>
      <c r="K245" s="2">
        <v>0.98636363636363455</v>
      </c>
      <c r="L245" s="2">
        <v>81.221198156682178</v>
      </c>
      <c r="M245" s="2">
        <v>6.8502635354553143E-4</v>
      </c>
      <c r="N245" s="2">
        <v>1.2312056737588631E-2</v>
      </c>
      <c r="O245" s="2">
        <v>3.5166666666666657</v>
      </c>
      <c r="P245" s="2">
        <v>2.0308056872037916</v>
      </c>
      <c r="Q245" s="2">
        <v>1.1677380604845244E-2</v>
      </c>
      <c r="R245" s="2">
        <v>0.49241540256709443</v>
      </c>
      <c r="S245" s="2">
        <v>6351.0907429545405</v>
      </c>
      <c r="T245" s="2">
        <v>5.5579850437822849</v>
      </c>
      <c r="U245" s="2">
        <v>2.039713224150197E-2</v>
      </c>
      <c r="V245" s="2">
        <v>0.17992131898928002</v>
      </c>
    </row>
    <row r="246" spans="1:22" x14ac:dyDescent="0.3">
      <c r="A246" t="s">
        <v>31</v>
      </c>
      <c r="B246">
        <f t="shared" si="3"/>
        <v>2021</v>
      </c>
      <c r="C246" s="2">
        <v>11885.554661077258</v>
      </c>
      <c r="D246" s="2">
        <v>3.7149853536396211</v>
      </c>
      <c r="E246" s="2">
        <v>5.6990038609781579E-3</v>
      </c>
      <c r="F246" s="2">
        <v>0.26918006527812727</v>
      </c>
      <c r="G246" s="2">
        <v>239.48667936444485</v>
      </c>
      <c r="H246" s="2">
        <v>6.6341338214751762</v>
      </c>
      <c r="I246" s="2">
        <v>4.4024227615070688E-3</v>
      </c>
      <c r="J246" s="2">
        <v>0.1507355785864504</v>
      </c>
      <c r="K246" s="2">
        <v>1.2238095238095354</v>
      </c>
      <c r="L246" s="2">
        <v>65.105058365758126</v>
      </c>
      <c r="M246" s="2">
        <v>9.7524841840963133E-4</v>
      </c>
      <c r="N246" s="2">
        <v>1.5359789624671437E-2</v>
      </c>
      <c r="O246" s="2">
        <v>3.2378787878787909</v>
      </c>
      <c r="P246" s="2">
        <v>2.1041179223210098</v>
      </c>
      <c r="Q246" s="2">
        <v>1.1571806763855941E-2</v>
      </c>
      <c r="R246" s="2">
        <v>0.47525853441565685</v>
      </c>
      <c r="S246" s="2">
        <v>5429.0769811818172</v>
      </c>
      <c r="T246" s="2">
        <v>6.8699428149753672</v>
      </c>
      <c r="U246" s="2">
        <v>1.9802875556824695E-2</v>
      </c>
      <c r="V246" s="2">
        <v>0.14556161920593594</v>
      </c>
    </row>
    <row r="247" spans="1:22" x14ac:dyDescent="0.3">
      <c r="A247" t="s">
        <v>32</v>
      </c>
      <c r="B247">
        <f t="shared" si="3"/>
        <v>1995</v>
      </c>
      <c r="C247" s="2">
        <v>6704.1831492074962</v>
      </c>
      <c r="D247" s="2">
        <v>4.7260010431788659</v>
      </c>
      <c r="E247" s="2">
        <v>1.5353199579976162E-2</v>
      </c>
      <c r="F247" s="2">
        <v>0.21159538283287524</v>
      </c>
      <c r="G247" s="2">
        <v>115.48294689933982</v>
      </c>
      <c r="H247" s="2">
        <v>14.863518753080525</v>
      </c>
      <c r="I247" s="2">
        <v>1.1372983765629702E-3</v>
      </c>
      <c r="J247" s="2">
        <v>6.7278819814638166E-2</v>
      </c>
      <c r="K247" s="2">
        <v>2.9380952380952294</v>
      </c>
      <c r="L247" s="2">
        <v>25.581847649919037</v>
      </c>
      <c r="M247" s="2">
        <v>2.3505096267489173E-4</v>
      </c>
      <c r="N247" s="2">
        <v>3.9090217942219854E-2</v>
      </c>
      <c r="O247" s="2">
        <v>2.5446428571428559</v>
      </c>
      <c r="P247" s="2">
        <v>3.6961403508771951</v>
      </c>
      <c r="Q247" s="2">
        <v>2.5561492030591548E-2</v>
      </c>
      <c r="R247" s="2">
        <v>0.27055249667742531</v>
      </c>
      <c r="S247" s="2">
        <v>6355.3405860909043</v>
      </c>
      <c r="T247" s="2">
        <v>3.6814097951121889</v>
      </c>
      <c r="U247" s="2">
        <v>2.4342828305074615E-2</v>
      </c>
      <c r="V247" s="2">
        <v>0.27163506799153436</v>
      </c>
    </row>
    <row r="248" spans="1:22" x14ac:dyDescent="0.3">
      <c r="A248" t="s">
        <v>32</v>
      </c>
      <c r="B248">
        <f t="shared" si="3"/>
        <v>1996</v>
      </c>
      <c r="C248" s="2">
        <v>7148.4080677391757</v>
      </c>
      <c r="D248" s="2">
        <v>4.386072224269209</v>
      </c>
      <c r="E248" s="2">
        <v>1.5015895968040316E-2</v>
      </c>
      <c r="F248" s="2">
        <v>0.22799442163007619</v>
      </c>
      <c r="G248" s="2">
        <v>116.88499088739377</v>
      </c>
      <c r="H248" s="2">
        <v>14.663003161274482</v>
      </c>
      <c r="I248" s="2">
        <v>1.0878551857745888E-3</v>
      </c>
      <c r="J248" s="2">
        <v>6.8198853195437892E-2</v>
      </c>
      <c r="K248" s="2">
        <v>2.6238095238095269</v>
      </c>
      <c r="L248" s="2">
        <v>28.803992740471834</v>
      </c>
      <c r="M248" s="2">
        <v>1.782046325801076E-4</v>
      </c>
      <c r="N248" s="2">
        <v>3.471740911095713E-2</v>
      </c>
      <c r="O248" s="2">
        <v>3.1911458333333247</v>
      </c>
      <c r="P248" s="2">
        <v>2.8857515913171317</v>
      </c>
      <c r="Q248" s="2">
        <v>1.7620575248959325E-2</v>
      </c>
      <c r="R248" s="2">
        <v>0.34653017363271182</v>
      </c>
      <c r="S248" s="2">
        <v>6145.0332113636323</v>
      </c>
      <c r="T248" s="2">
        <v>3.8926143288212227</v>
      </c>
      <c r="U248" s="2">
        <v>2.3607920479598254E-2</v>
      </c>
      <c r="V248" s="2">
        <v>0.25689675768696668</v>
      </c>
    </row>
    <row r="249" spans="1:22" x14ac:dyDescent="0.3">
      <c r="A249" t="s">
        <v>32</v>
      </c>
      <c r="B249">
        <f t="shared" si="3"/>
        <v>1997</v>
      </c>
      <c r="C249" s="2">
        <v>6805.3861704250594</v>
      </c>
      <c r="D249" s="2">
        <v>4.7207939171673665</v>
      </c>
      <c r="E249" s="2">
        <v>1.421387131594648E-2</v>
      </c>
      <c r="F249" s="2">
        <v>0.21182877658850088</v>
      </c>
      <c r="G249" s="2">
        <v>118.43318789660589</v>
      </c>
      <c r="H249" s="2">
        <v>14.475952377414126</v>
      </c>
      <c r="I249" s="2">
        <v>1.0364912323116843E-3</v>
      </c>
      <c r="J249" s="2">
        <v>6.9080083570890585E-2</v>
      </c>
      <c r="K249" s="2">
        <v>2.6952380952380963</v>
      </c>
      <c r="L249" s="2">
        <v>28.162544169611294</v>
      </c>
      <c r="M249" s="2">
        <v>1.2104863907850399E-4</v>
      </c>
      <c r="N249" s="2">
        <v>3.5508155583437909E-2</v>
      </c>
      <c r="O249" s="2">
        <v>3.422685185185145</v>
      </c>
      <c r="P249" s="2">
        <v>2.6034086297849641</v>
      </c>
      <c r="Q249" s="2">
        <v>1.0551756996609096E-2</v>
      </c>
      <c r="R249" s="2">
        <v>0.38411180963266522</v>
      </c>
      <c r="S249" s="2">
        <v>5791.9738847272711</v>
      </c>
      <c r="T249" s="2">
        <v>4.2932531969528416</v>
      </c>
      <c r="U249" s="2">
        <v>2.3051095061202398E-2</v>
      </c>
      <c r="V249" s="2">
        <v>0.23292360224869921</v>
      </c>
    </row>
    <row r="250" spans="1:22" x14ac:dyDescent="0.3">
      <c r="A250" t="s">
        <v>32</v>
      </c>
      <c r="B250">
        <f t="shared" si="3"/>
        <v>1998</v>
      </c>
      <c r="C250" s="2">
        <v>6827.4923126475187</v>
      </c>
      <c r="D250" s="2">
        <v>4.7903706128872647</v>
      </c>
      <c r="E250" s="2">
        <v>1.3656148579279159E-2</v>
      </c>
      <c r="F250" s="2">
        <v>0.2087521156107956</v>
      </c>
      <c r="G250" s="2">
        <v>130.50286493047929</v>
      </c>
      <c r="H250" s="2">
        <v>13.145327237408557</v>
      </c>
      <c r="I250" s="2">
        <v>6.854667755957361E-4</v>
      </c>
      <c r="J250" s="2">
        <v>7.6072659275779123E-2</v>
      </c>
      <c r="K250" s="2">
        <v>2.738095238095255</v>
      </c>
      <c r="L250" s="2">
        <v>27.779130434782431</v>
      </c>
      <c r="M250" s="2">
        <v>1.2693229004353407E-4</v>
      </c>
      <c r="N250" s="2">
        <v>3.5998247041883411E-2</v>
      </c>
      <c r="O250" s="2">
        <v>3.4320175438596543</v>
      </c>
      <c r="P250" s="2">
        <v>2.5110543130990366</v>
      </c>
      <c r="Q250" s="2">
        <v>7.2088109333174333E-3</v>
      </c>
      <c r="R250" s="2">
        <v>0.39823909613720881</v>
      </c>
      <c r="S250" s="2">
        <v>5819.9608906818212</v>
      </c>
      <c r="T250" s="2">
        <v>4.4368018038851584</v>
      </c>
      <c r="U250" s="2">
        <v>2.3085641247508115E-2</v>
      </c>
      <c r="V250" s="2">
        <v>0.22538757515026556</v>
      </c>
    </row>
    <row r="251" spans="1:22" x14ac:dyDescent="0.3">
      <c r="A251" t="s">
        <v>32</v>
      </c>
      <c r="B251">
        <f t="shared" si="3"/>
        <v>1999</v>
      </c>
      <c r="C251" s="2">
        <v>6930.9721875560281</v>
      </c>
      <c r="D251" s="2">
        <v>4.829516505873424</v>
      </c>
      <c r="E251" s="2">
        <v>1.3599462324306921E-2</v>
      </c>
      <c r="F251" s="2">
        <v>0.20706006466358451</v>
      </c>
      <c r="G251" s="2">
        <v>135.76856862978275</v>
      </c>
      <c r="H251" s="2">
        <v>12.622719572914784</v>
      </c>
      <c r="I251" s="2">
        <v>5.7866397343948883E-4</v>
      </c>
      <c r="J251" s="2">
        <v>7.9222230536258709E-2</v>
      </c>
      <c r="K251" s="2">
        <v>2.6095238095238216</v>
      </c>
      <c r="L251" s="2">
        <v>29.235401459853879</v>
      </c>
      <c r="M251" s="2">
        <v>1.5082143181952695E-4</v>
      </c>
      <c r="N251" s="2">
        <v>3.4205105798639446E-2</v>
      </c>
      <c r="O251" s="2">
        <v>2.1223484848485104</v>
      </c>
      <c r="P251" s="2">
        <v>4.3321434945564397</v>
      </c>
      <c r="Q251" s="2">
        <v>1.1928016798090857E-2</v>
      </c>
      <c r="R251" s="2">
        <v>0.23083261236765387</v>
      </c>
      <c r="S251" s="2">
        <v>5701.966737181825</v>
      </c>
      <c r="T251" s="2">
        <v>4.7096628124300191</v>
      </c>
      <c r="U251" s="2">
        <v>2.3365360803274449E-2</v>
      </c>
      <c r="V251" s="2">
        <v>0.21232942565670332</v>
      </c>
    </row>
    <row r="252" spans="1:22" x14ac:dyDescent="0.3">
      <c r="A252" t="s">
        <v>32</v>
      </c>
      <c r="B252">
        <f t="shared" si="3"/>
        <v>2000</v>
      </c>
      <c r="C252" s="2">
        <v>6609.3449531824517</v>
      </c>
      <c r="D252" s="2">
        <v>5.1423098480548051</v>
      </c>
      <c r="E252" s="2">
        <v>1.3313097412497421E-2</v>
      </c>
      <c r="F252" s="2">
        <v>0.19446513911997593</v>
      </c>
      <c r="G252" s="2">
        <v>162.85435829661651</v>
      </c>
      <c r="H252" s="2">
        <v>10.566830242039456</v>
      </c>
      <c r="I252" s="2">
        <v>3.0794893760768827E-4</v>
      </c>
      <c r="J252" s="2">
        <v>9.4635758983007426E-2</v>
      </c>
      <c r="K252" s="2">
        <v>2.5761904761904901</v>
      </c>
      <c r="L252" s="2">
        <v>29.743068391866746</v>
      </c>
      <c r="M252" s="2">
        <v>1.0448337560910875E-4</v>
      </c>
      <c r="N252" s="2">
        <v>3.3621278975825182E-2</v>
      </c>
      <c r="O252" s="2">
        <v>0.51931818181818912</v>
      </c>
      <c r="P252" s="2">
        <v>17.405543398978605</v>
      </c>
      <c r="Q252" s="2">
        <v>1.4140746782817737E-2</v>
      </c>
      <c r="R252" s="2">
        <v>5.7452960650380053E-2</v>
      </c>
      <c r="S252" s="2">
        <v>5571.402791636363</v>
      </c>
      <c r="T252" s="2">
        <v>5.031265052572274</v>
      </c>
      <c r="U252" s="2">
        <v>2.3278743742329411E-2</v>
      </c>
      <c r="V252" s="2">
        <v>0.19875716933035403</v>
      </c>
    </row>
    <row r="253" spans="1:22" x14ac:dyDescent="0.3">
      <c r="A253" t="s">
        <v>32</v>
      </c>
      <c r="B253">
        <f t="shared" si="3"/>
        <v>2001</v>
      </c>
      <c r="C253" s="2">
        <v>6337.9198382893883</v>
      </c>
      <c r="D253" s="2">
        <v>5.4456767431918083</v>
      </c>
      <c r="E253" s="2">
        <v>1.2872795149190042E-2</v>
      </c>
      <c r="F253" s="2">
        <v>0.18363190603448895</v>
      </c>
      <c r="G253" s="2">
        <v>169.80071535835168</v>
      </c>
      <c r="H253" s="2">
        <v>10.057676799265341</v>
      </c>
      <c r="I253" s="2">
        <v>5.9512958742492794E-4</v>
      </c>
      <c r="J253" s="2">
        <v>9.9426539543709003E-2</v>
      </c>
      <c r="K253" s="2">
        <v>2.4238095238095099</v>
      </c>
      <c r="L253" s="2">
        <v>31.717092337917673</v>
      </c>
      <c r="M253" s="2">
        <v>2.6428244517028715E-4</v>
      </c>
      <c r="N253" s="2">
        <v>3.1528741328047387E-2</v>
      </c>
      <c r="O253" s="2">
        <v>3.1439393939388438E-2</v>
      </c>
      <c r="P253" s="2">
        <v>279.04819277113313</v>
      </c>
      <c r="Q253" s="2">
        <v>1.3801368602180397E-2</v>
      </c>
      <c r="R253" s="2">
        <v>3.5836103795166656E-3</v>
      </c>
      <c r="S253" s="2">
        <v>5403.7380793181801</v>
      </c>
      <c r="T253" s="2">
        <v>5.2957549262440509</v>
      </c>
      <c r="U253" s="2">
        <v>2.2857308816285671E-2</v>
      </c>
      <c r="V253" s="2">
        <v>0.18883049044515315</v>
      </c>
    </row>
    <row r="254" spans="1:22" x14ac:dyDescent="0.3">
      <c r="A254" t="s">
        <v>32</v>
      </c>
      <c r="B254">
        <f t="shared" si="3"/>
        <v>2002</v>
      </c>
      <c r="C254" s="2">
        <v>6808.6603899073016</v>
      </c>
      <c r="D254" s="2">
        <v>5.1618767024410355</v>
      </c>
      <c r="E254" s="2">
        <v>1.2636934900870034E-2</v>
      </c>
      <c r="F254" s="2">
        <v>0.19372799035031255</v>
      </c>
      <c r="G254" s="2">
        <v>192.86516984036371</v>
      </c>
      <c r="H254" s="2">
        <v>8.798193946812038</v>
      </c>
      <c r="I254" s="2">
        <v>1.4159177768007791E-3</v>
      </c>
      <c r="J254" s="2">
        <v>0.11365969039161074</v>
      </c>
      <c r="K254" s="2">
        <v>2.6772727272727224</v>
      </c>
      <c r="L254" s="2">
        <v>28.657045840407527</v>
      </c>
      <c r="M254" s="2">
        <v>2.5088071846721127E-4</v>
      </c>
      <c r="N254" s="2">
        <v>3.489543219385028E-2</v>
      </c>
      <c r="O254" s="2">
        <v>0.10113636363636225</v>
      </c>
      <c r="P254" s="2">
        <v>86.363295880150943</v>
      </c>
      <c r="Q254" s="2">
        <v>1.254786241979533E-2</v>
      </c>
      <c r="R254" s="2">
        <v>1.1578993017910426E-2</v>
      </c>
      <c r="S254" s="2">
        <v>5053.717268454533</v>
      </c>
      <c r="T254" s="2">
        <v>5.7588836194324005</v>
      </c>
      <c r="U254" s="2">
        <v>2.2404869341702383E-2</v>
      </c>
      <c r="V254" s="2">
        <v>0.17364476625741582</v>
      </c>
    </row>
    <row r="255" spans="1:22" x14ac:dyDescent="0.3">
      <c r="A255" t="s">
        <v>32</v>
      </c>
      <c r="B255">
        <f t="shared" si="3"/>
        <v>2003</v>
      </c>
      <c r="C255" s="2">
        <v>6533.2502084643347</v>
      </c>
      <c r="D255" s="2">
        <v>5.4740597658471106</v>
      </c>
      <c r="E255" s="2">
        <v>1.1992835453471185E-2</v>
      </c>
      <c r="F255" s="2">
        <v>0.18267977383788209</v>
      </c>
      <c r="G255" s="2">
        <v>181.29492263556813</v>
      </c>
      <c r="H255" s="2">
        <v>9.3124225328103183</v>
      </c>
      <c r="I255" s="2">
        <v>1.0317851859828614E-3</v>
      </c>
      <c r="J255" s="2">
        <v>0.1073834436181042</v>
      </c>
      <c r="K255" s="2">
        <v>2.4818181818181699</v>
      </c>
      <c r="L255" s="2">
        <v>30.952380952381105</v>
      </c>
      <c r="M255" s="2">
        <v>3.0977707835255774E-4</v>
      </c>
      <c r="N255" s="2">
        <v>3.2307692307692149E-2</v>
      </c>
      <c r="O255" s="2">
        <v>0.4174242424242447</v>
      </c>
      <c r="P255" s="2">
        <v>21.3829401088928</v>
      </c>
      <c r="Q255" s="2">
        <v>9.825443589115912E-3</v>
      </c>
      <c r="R255" s="2">
        <v>4.6766253607197682E-2</v>
      </c>
      <c r="S255" s="2">
        <v>4669.0387178636302</v>
      </c>
      <c r="T255" s="2">
        <v>6.3239338588407827</v>
      </c>
      <c r="U255" s="2">
        <v>2.1762678685592451E-2</v>
      </c>
      <c r="V255" s="2">
        <v>0.15812942107261482</v>
      </c>
    </row>
    <row r="256" spans="1:22" x14ac:dyDescent="0.3">
      <c r="A256" t="s">
        <v>32</v>
      </c>
      <c r="B256">
        <f t="shared" si="3"/>
        <v>2004</v>
      </c>
      <c r="C256" s="2">
        <v>6448.1400364451838</v>
      </c>
      <c r="D256" s="2">
        <v>5.6664563749693357</v>
      </c>
      <c r="E256" s="2">
        <v>1.153592134001058E-2</v>
      </c>
      <c r="F256" s="2">
        <v>0.17647713735472137</v>
      </c>
      <c r="G256" s="2">
        <v>164.5100647162194</v>
      </c>
      <c r="H256" s="2">
        <v>10.306421480296551</v>
      </c>
      <c r="I256" s="2">
        <v>6.3591980000410331E-4</v>
      </c>
      <c r="J256" s="2">
        <v>9.7026887742924575E-2</v>
      </c>
      <c r="K256" s="2">
        <v>3.0272727272727167</v>
      </c>
      <c r="L256" s="2">
        <v>25.558558558558655</v>
      </c>
      <c r="M256" s="2">
        <v>7.3963019293785126E-5</v>
      </c>
      <c r="N256" s="2">
        <v>3.9125837151920896E-2</v>
      </c>
      <c r="O256" s="2">
        <v>0.21590909090908816</v>
      </c>
      <c r="P256" s="2">
        <v>42.221052631579475</v>
      </c>
      <c r="Q256" s="2">
        <v>9.6158464082043982E-3</v>
      </c>
      <c r="R256" s="2">
        <v>2.3684866616803496E-2</v>
      </c>
      <c r="S256" s="2">
        <v>4453.4990289545458</v>
      </c>
      <c r="T256" s="2">
        <v>6.8377445812970139</v>
      </c>
      <c r="U256" s="2">
        <v>2.1311896254018192E-2</v>
      </c>
      <c r="V256" s="2">
        <v>0.14624705385095207</v>
      </c>
    </row>
    <row r="257" spans="1:22" x14ac:dyDescent="0.3">
      <c r="A257" t="s">
        <v>32</v>
      </c>
      <c r="B257">
        <f t="shared" si="3"/>
        <v>2005</v>
      </c>
      <c r="C257" s="2">
        <v>6288.9445259545755</v>
      </c>
      <c r="D257" s="2">
        <v>5.9175570362718481</v>
      </c>
      <c r="E257" s="2">
        <v>1.0912989938117124E-2</v>
      </c>
      <c r="F257" s="2">
        <v>0.16898865424878362</v>
      </c>
      <c r="G257" s="2">
        <v>161.46835911641756</v>
      </c>
      <c r="H257" s="2">
        <v>10.487926974568675</v>
      </c>
      <c r="I257" s="2">
        <v>2.7813126026929313E-4</v>
      </c>
      <c r="J257" s="2">
        <v>9.5347727193831444E-2</v>
      </c>
      <c r="K257" s="2">
        <v>2.9363636363636516</v>
      </c>
      <c r="L257" s="2">
        <v>26.380804953560233</v>
      </c>
      <c r="M257" s="2">
        <v>1.9598014954926024E-4</v>
      </c>
      <c r="N257" s="2">
        <v>3.7906349020068265E-2</v>
      </c>
      <c r="O257" s="2">
        <v>0.22954545454545539</v>
      </c>
      <c r="P257" s="2">
        <v>37.699669966996538</v>
      </c>
      <c r="Q257" s="2">
        <v>9.7333541754348607E-3</v>
      </c>
      <c r="R257" s="2">
        <v>2.652543114768461E-2</v>
      </c>
      <c r="S257" s="2">
        <v>4068.1735331363598</v>
      </c>
      <c r="T257" s="2">
        <v>7.6575027768903849</v>
      </c>
      <c r="U257" s="2">
        <v>2.0537993935527132E-2</v>
      </c>
      <c r="V257" s="2">
        <v>0.13059087657374477</v>
      </c>
    </row>
    <row r="258" spans="1:22" x14ac:dyDescent="0.3">
      <c r="A258" t="s">
        <v>32</v>
      </c>
      <c r="B258">
        <f t="shared" si="3"/>
        <v>2006</v>
      </c>
      <c r="C258" s="2">
        <v>6076.7505043576821</v>
      </c>
      <c r="D258" s="2">
        <v>6.2390404397576571</v>
      </c>
      <c r="E258" s="2">
        <v>1.0439611317483333E-2</v>
      </c>
      <c r="F258" s="2">
        <v>0.16028105758500949</v>
      </c>
      <c r="G258" s="2">
        <v>173.11086512557176</v>
      </c>
      <c r="H258" s="2">
        <v>9.7516170570867633</v>
      </c>
      <c r="I258" s="2">
        <v>7.7243302861854102E-4</v>
      </c>
      <c r="J258" s="2">
        <v>0.10254709492240295</v>
      </c>
      <c r="K258" s="2">
        <v>3.1545454545454561</v>
      </c>
      <c r="L258" s="2">
        <v>24.6772334293948</v>
      </c>
      <c r="M258" s="2">
        <v>1.4256990013116616E-4</v>
      </c>
      <c r="N258" s="2">
        <v>4.0523181128109327E-2</v>
      </c>
      <c r="O258" s="2">
        <v>1.2238636363636317</v>
      </c>
      <c r="P258" s="2">
        <v>6.2311977715877713</v>
      </c>
      <c r="Q258" s="2">
        <v>8.8995528058312123E-3</v>
      </c>
      <c r="R258" s="2">
        <v>0.16048278945015576</v>
      </c>
      <c r="S258" s="2">
        <v>3475.030400045438</v>
      </c>
      <c r="T258" s="2">
        <v>9.3114835989726767</v>
      </c>
      <c r="U258" s="2">
        <v>1.9836767266678712E-2</v>
      </c>
      <c r="V258" s="2">
        <v>0.10739427174745049</v>
      </c>
    </row>
    <row r="259" spans="1:22" x14ac:dyDescent="0.3">
      <c r="A259" t="s">
        <v>32</v>
      </c>
      <c r="B259">
        <f t="shared" si="3"/>
        <v>2007</v>
      </c>
      <c r="C259" s="2">
        <v>5356.1719925255675</v>
      </c>
      <c r="D259" s="2">
        <v>7.2429888980915971</v>
      </c>
      <c r="E259" s="2">
        <v>9.8629878710809193E-3</v>
      </c>
      <c r="F259" s="2">
        <v>0.13806454960375306</v>
      </c>
      <c r="G259" s="2">
        <v>148.52551748011888</v>
      </c>
      <c r="H259" s="2">
        <v>11.348390135760594</v>
      </c>
      <c r="I259" s="2">
        <v>8.4146500746215547E-5</v>
      </c>
      <c r="J259" s="2">
        <v>8.8118225407922829E-2</v>
      </c>
      <c r="K259" s="2">
        <v>3.3136363636363626</v>
      </c>
      <c r="L259" s="2">
        <v>23.534979423868318</v>
      </c>
      <c r="M259" s="2">
        <v>8.8275122437198039E-5</v>
      </c>
      <c r="N259" s="2">
        <v>4.2489945794719347E-2</v>
      </c>
      <c r="O259" s="2">
        <v>1.3625000000000034</v>
      </c>
      <c r="P259" s="2">
        <v>4.8837920489296511</v>
      </c>
      <c r="Q259" s="2">
        <v>7.1178815944716867E-3</v>
      </c>
      <c r="R259" s="2">
        <v>0.20475892298058915</v>
      </c>
      <c r="S259" s="2">
        <v>2873.1610239090805</v>
      </c>
      <c r="T259" s="2">
        <v>11.69529767300444</v>
      </c>
      <c r="U259" s="2">
        <v>1.9397773106740623E-2</v>
      </c>
      <c r="V259" s="2">
        <v>8.55044504175589E-2</v>
      </c>
    </row>
    <row r="260" spans="1:22" x14ac:dyDescent="0.3">
      <c r="A260" t="s">
        <v>32</v>
      </c>
      <c r="B260">
        <f t="shared" si="3"/>
        <v>2008</v>
      </c>
      <c r="C260" s="2">
        <v>4834.4609898656272</v>
      </c>
      <c r="D260" s="2">
        <v>8.1150162492742766</v>
      </c>
      <c r="E260" s="2">
        <v>9.7360258485877926E-3</v>
      </c>
      <c r="F260" s="2">
        <v>0.1232283422832862</v>
      </c>
      <c r="G260" s="2">
        <v>139.28519048950716</v>
      </c>
      <c r="H260" s="2">
        <v>12.077990377708099</v>
      </c>
      <c r="I260" s="2">
        <v>8.9242258210317504E-5</v>
      </c>
      <c r="J260" s="2">
        <v>8.2795230723619634E-2</v>
      </c>
      <c r="K260" s="2">
        <v>2.9636363636363683</v>
      </c>
      <c r="L260" s="2">
        <v>26.466257668711616</v>
      </c>
      <c r="M260" s="2">
        <v>1.4232275725486326E-4</v>
      </c>
      <c r="N260" s="2">
        <v>3.7783959202596258E-2</v>
      </c>
      <c r="O260" s="2">
        <v>0.77424242424241818</v>
      </c>
      <c r="P260" s="2">
        <v>8.6007827788650424</v>
      </c>
      <c r="Q260" s="2">
        <v>7.3605930103790018E-3</v>
      </c>
      <c r="R260" s="2">
        <v>0.11626848691695012</v>
      </c>
      <c r="S260" s="2">
        <v>2968.2675138636405</v>
      </c>
      <c r="T260" s="2">
        <v>11.251328100702512</v>
      </c>
      <c r="U260" s="2">
        <v>1.911746644891088E-2</v>
      </c>
      <c r="V260" s="2">
        <v>8.8878396492371586E-2</v>
      </c>
    </row>
    <row r="261" spans="1:22" x14ac:dyDescent="0.3">
      <c r="A261" t="s">
        <v>32</v>
      </c>
      <c r="B261">
        <f t="shared" si="3"/>
        <v>2009</v>
      </c>
      <c r="C261" s="2">
        <v>5699.9861383387688</v>
      </c>
      <c r="D261" s="2">
        <v>6.9769018343136668</v>
      </c>
      <c r="E261" s="2">
        <v>1.0394943449606509E-2</v>
      </c>
      <c r="F261" s="2">
        <v>0.14333009461045002</v>
      </c>
      <c r="G261" s="2">
        <v>123.35377970477634</v>
      </c>
      <c r="H261" s="2">
        <v>13.411455925097354</v>
      </c>
      <c r="I261" s="2">
        <v>4.6059364187039931E-4</v>
      </c>
      <c r="J261" s="2">
        <v>7.456312018508468E-2</v>
      </c>
      <c r="K261" s="2">
        <v>2.8590909090908951</v>
      </c>
      <c r="L261" s="2">
        <v>27.540540540540679</v>
      </c>
      <c r="M261" s="2">
        <v>7.3941149859056698E-5</v>
      </c>
      <c r="N261" s="2">
        <v>3.6310107948969397E-2</v>
      </c>
      <c r="O261" s="2">
        <v>0.44772727272726875</v>
      </c>
      <c r="P261" s="2">
        <v>21.362098138748074</v>
      </c>
      <c r="Q261" s="2">
        <v>8.4811269564865066E-3</v>
      </c>
      <c r="R261" s="2">
        <v>4.6811881188118395E-2</v>
      </c>
      <c r="S261" s="2">
        <v>3593.6227283181906</v>
      </c>
      <c r="T261" s="2">
        <v>8.778325843193139</v>
      </c>
      <c r="U261" s="2">
        <v>1.9972394491082235E-2</v>
      </c>
      <c r="V261" s="2">
        <v>0.11391693790626567</v>
      </c>
    </row>
    <row r="262" spans="1:22" x14ac:dyDescent="0.3">
      <c r="A262" t="s">
        <v>32</v>
      </c>
      <c r="B262">
        <f t="shared" si="3"/>
        <v>2010</v>
      </c>
      <c r="C262" s="2">
        <v>6442.691164296979</v>
      </c>
      <c r="D262" s="2">
        <v>6.1998037268323438</v>
      </c>
      <c r="E262" s="2">
        <v>1.0284080887999536E-2</v>
      </c>
      <c r="F262" s="2">
        <v>0.16129542870398714</v>
      </c>
      <c r="G262" s="2">
        <v>117.12660240872356</v>
      </c>
      <c r="H262" s="2">
        <v>14.148165901936052</v>
      </c>
      <c r="I262" s="2">
        <v>4.5387931734781894E-4</v>
      </c>
      <c r="J262" s="2">
        <v>7.0680539578855159E-2</v>
      </c>
      <c r="K262" s="2">
        <v>2.8545454545454731</v>
      </c>
      <c r="L262" s="2">
        <v>27.691082802547587</v>
      </c>
      <c r="M262" s="2">
        <v>4.0472127947999148E-5</v>
      </c>
      <c r="N262" s="2">
        <v>3.6112708453134225E-2</v>
      </c>
      <c r="O262" s="2">
        <v>1.5124999999999975</v>
      </c>
      <c r="P262" s="2">
        <v>7.1322314049586879</v>
      </c>
      <c r="Q262" s="2">
        <v>6.4523915528962306E-3</v>
      </c>
      <c r="R262" s="2">
        <v>0.14020857473928136</v>
      </c>
      <c r="S262" s="2">
        <v>3539.3495985454465</v>
      </c>
      <c r="T262" s="2">
        <v>9.0721478075097401</v>
      </c>
      <c r="U262" s="2">
        <v>1.9957989446490076E-2</v>
      </c>
      <c r="V262" s="2">
        <v>0.1102274809910196</v>
      </c>
    </row>
    <row r="263" spans="1:22" x14ac:dyDescent="0.3">
      <c r="A263" t="s">
        <v>32</v>
      </c>
      <c r="B263">
        <f t="shared" si="3"/>
        <v>2011</v>
      </c>
      <c r="C263" s="2">
        <v>6539.2030353923328</v>
      </c>
      <c r="D263" s="2">
        <v>6.080804207489539</v>
      </c>
      <c r="E263" s="2">
        <v>1.0452094721148053E-2</v>
      </c>
      <c r="F263" s="2">
        <v>0.16445193199418109</v>
      </c>
      <c r="G263" s="2">
        <v>113.18036940374645</v>
      </c>
      <c r="H263" s="2">
        <v>14.659612600176095</v>
      </c>
      <c r="I263" s="2">
        <v>5.7490353655813287E-4</v>
      </c>
      <c r="J263" s="2">
        <v>6.8214626625807823E-2</v>
      </c>
      <c r="K263" s="2">
        <v>2.8818181818181898</v>
      </c>
      <c r="L263" s="2">
        <v>27.558359621451025</v>
      </c>
      <c r="M263" s="2">
        <v>4.4634614563776598E-5</v>
      </c>
      <c r="N263" s="2">
        <v>3.6286630036630144E-2</v>
      </c>
      <c r="O263" s="2">
        <v>1.3018939393939331</v>
      </c>
      <c r="P263" s="2">
        <v>8.0794297352342532</v>
      </c>
      <c r="Q263" s="2">
        <v>7.282966018785586E-3</v>
      </c>
      <c r="R263" s="2">
        <v>0.12377111167128756</v>
      </c>
      <c r="S263" s="2">
        <v>3831.8883792727356</v>
      </c>
      <c r="T263" s="2">
        <v>8.4607761596334612</v>
      </c>
      <c r="U263" s="2">
        <v>1.9796702281616674E-2</v>
      </c>
      <c r="V263" s="2">
        <v>0.11819246616770465</v>
      </c>
    </row>
    <row r="264" spans="1:22" x14ac:dyDescent="0.3">
      <c r="A264" t="s">
        <v>32</v>
      </c>
      <c r="B264">
        <f t="shared" si="3"/>
        <v>2012</v>
      </c>
      <c r="C264" s="2">
        <v>7048.4463667038654</v>
      </c>
      <c r="D264" s="2">
        <v>5.6117615425256977</v>
      </c>
      <c r="E264" s="2">
        <v>1.0559036705091118E-2</v>
      </c>
      <c r="F264" s="2">
        <v>0.17819716543941527</v>
      </c>
      <c r="G264" s="2">
        <v>106.83195899238058</v>
      </c>
      <c r="H264" s="2">
        <v>15.424522535526158</v>
      </c>
      <c r="I264" s="2">
        <v>8.1722218997082319E-4</v>
      </c>
      <c r="J264" s="2">
        <v>6.4831828518307405E-2</v>
      </c>
      <c r="K264" s="2">
        <v>2.6136363636363598</v>
      </c>
      <c r="L264" s="2">
        <v>30.412173913043521</v>
      </c>
      <c r="M264" s="2">
        <v>5.8553964696506089E-5</v>
      </c>
      <c r="N264" s="2">
        <v>3.2881569165665876E-2</v>
      </c>
      <c r="O264" s="2">
        <v>1.3734848484848481</v>
      </c>
      <c r="P264" s="2">
        <v>8.1047986762272473</v>
      </c>
      <c r="Q264" s="2">
        <v>8.5592525189472357E-3</v>
      </c>
      <c r="R264" s="2">
        <v>0.12338369402477203</v>
      </c>
      <c r="S264" s="2">
        <v>3995.6637184545434</v>
      </c>
      <c r="T264" s="2">
        <v>8.0569047760097927</v>
      </c>
      <c r="U264" s="2">
        <v>1.9902161897966897E-2</v>
      </c>
      <c r="V264" s="2">
        <v>0.12411714272428738</v>
      </c>
    </row>
    <row r="265" spans="1:22" x14ac:dyDescent="0.3">
      <c r="A265" t="s">
        <v>32</v>
      </c>
      <c r="B265">
        <f t="shared" si="3"/>
        <v>2013</v>
      </c>
      <c r="C265" s="2">
        <v>7330.7274143813265</v>
      </c>
      <c r="D265" s="2">
        <v>5.4107167541038272</v>
      </c>
      <c r="E265" s="2">
        <v>1.0537262366634048E-2</v>
      </c>
      <c r="F265" s="2">
        <v>0.18481839753329116</v>
      </c>
      <c r="G265" s="2">
        <v>116.39691321542364</v>
      </c>
      <c r="H265" s="2">
        <v>14.110313305093655</v>
      </c>
      <c r="I265" s="2">
        <v>5.8665027410126358E-4</v>
      </c>
      <c r="J265" s="2">
        <v>7.0870148548651424E-2</v>
      </c>
      <c r="K265" s="2">
        <v>2.6090909090909093</v>
      </c>
      <c r="L265" s="2">
        <v>30.581881533101043</v>
      </c>
      <c r="M265" s="2">
        <v>8.1889562620743317E-5</v>
      </c>
      <c r="N265" s="2">
        <v>3.2699099920246097E-2</v>
      </c>
      <c r="O265" s="2">
        <v>0.98825757575757578</v>
      </c>
      <c r="P265" s="2">
        <v>11.422384055193561</v>
      </c>
      <c r="Q265" s="2">
        <v>1.0282677883061475E-2</v>
      </c>
      <c r="R265" s="2">
        <v>8.7547397738330923E-2</v>
      </c>
      <c r="S265" s="2">
        <v>3993.0115630909058</v>
      </c>
      <c r="T265" s="2">
        <v>8.0681891439280182</v>
      </c>
      <c r="U265" s="2">
        <v>1.9932409818779417E-2</v>
      </c>
      <c r="V265" s="2">
        <v>0.12394354943359044</v>
      </c>
    </row>
    <row r="266" spans="1:22" x14ac:dyDescent="0.3">
      <c r="A266" t="s">
        <v>32</v>
      </c>
      <c r="B266">
        <f t="shared" si="3"/>
        <v>2014</v>
      </c>
      <c r="C266" s="2">
        <v>7244.1142373275361</v>
      </c>
      <c r="D266" s="2">
        <v>5.531996907488641</v>
      </c>
      <c r="E266" s="2">
        <v>1.0394080030028674E-2</v>
      </c>
      <c r="F266" s="2">
        <v>0.18076655079945983</v>
      </c>
      <c r="G266" s="2">
        <v>124.03067484144754</v>
      </c>
      <c r="H266" s="2">
        <v>13.238907850340322</v>
      </c>
      <c r="I266" s="2">
        <v>2.9844811594324783E-4</v>
      </c>
      <c r="J266" s="2">
        <v>7.5534931680508219E-2</v>
      </c>
      <c r="K266" s="2">
        <v>2.7318181818181984</v>
      </c>
      <c r="L266" s="2">
        <v>29.346089850249403</v>
      </c>
      <c r="M266" s="2">
        <v>1.0816363696652953E-6</v>
      </c>
      <c r="N266" s="2">
        <v>3.4076090037988532E-2</v>
      </c>
      <c r="O266" s="2">
        <v>0.30568181818181728</v>
      </c>
      <c r="P266" s="2">
        <v>34.613382899628355</v>
      </c>
      <c r="Q266" s="2">
        <v>1.2019794244711002E-2</v>
      </c>
      <c r="R266" s="2">
        <v>2.8890559553216542E-2</v>
      </c>
      <c r="S266" s="2">
        <v>3647.7367915454633</v>
      </c>
      <c r="T266" s="2">
        <v>8.9729387003241516</v>
      </c>
      <c r="U266" s="2">
        <v>1.938975098477147E-2</v>
      </c>
      <c r="V266" s="2">
        <v>0.11144620880602635</v>
      </c>
    </row>
    <row r="267" spans="1:22" x14ac:dyDescent="0.3">
      <c r="A267" t="s">
        <v>32</v>
      </c>
      <c r="B267">
        <f t="shared" si="3"/>
        <v>2015</v>
      </c>
      <c r="C267" s="2">
        <v>7062.5501563716462</v>
      </c>
      <c r="D267" s="2">
        <v>5.7638425639378834</v>
      </c>
      <c r="E267" s="2">
        <v>1.0064264422778524E-2</v>
      </c>
      <c r="F267" s="2">
        <v>0.17349537030324358</v>
      </c>
      <c r="G267" s="2">
        <v>120.51355007154416</v>
      </c>
      <c r="H267" s="2">
        <v>13.608410882206456</v>
      </c>
      <c r="I267" s="2">
        <v>3.7737139145273269E-4</v>
      </c>
      <c r="J267" s="2">
        <v>7.3483965810257845E-2</v>
      </c>
      <c r="K267" s="2">
        <v>2.3727272727272748</v>
      </c>
      <c r="L267" s="2">
        <v>33.727969348658974</v>
      </c>
      <c r="M267" s="2">
        <v>1.6749539456749341E-4</v>
      </c>
      <c r="N267" s="2">
        <v>2.9648983301147361E-2</v>
      </c>
      <c r="O267" s="2">
        <v>0.60909090909090757</v>
      </c>
      <c r="P267" s="2">
        <v>15.992537313432878</v>
      </c>
      <c r="Q267" s="2">
        <v>1.4070694507392512E-2</v>
      </c>
      <c r="R267" s="2">
        <v>6.2529164722351677E-2</v>
      </c>
      <c r="S267" s="2">
        <v>2872.2863480909073</v>
      </c>
      <c r="T267" s="2">
        <v>11.754614638387201</v>
      </c>
      <c r="U267" s="2">
        <v>1.8632767852311938E-2</v>
      </c>
      <c r="V267" s="2">
        <v>8.5072971829658006E-2</v>
      </c>
    </row>
    <row r="268" spans="1:22" x14ac:dyDescent="0.3">
      <c r="A268" t="s">
        <v>32</v>
      </c>
      <c r="B268">
        <f t="shared" si="3"/>
        <v>2016</v>
      </c>
      <c r="C268" s="2">
        <v>7065.7896808651785</v>
      </c>
      <c r="D268" s="2">
        <v>5.8389353561295074</v>
      </c>
      <c r="E268" s="2">
        <v>9.6877911444484544E-3</v>
      </c>
      <c r="F268" s="2">
        <v>0.17126409850560093</v>
      </c>
      <c r="G268" s="2">
        <v>121.05400569250332</v>
      </c>
      <c r="H268" s="2">
        <v>13.573473711865523</v>
      </c>
      <c r="I268" s="2">
        <v>3.6296372935160082E-4</v>
      </c>
      <c r="J268" s="2">
        <v>7.3673108389772771E-2</v>
      </c>
      <c r="K268" s="2">
        <v>2.3727272727272606</v>
      </c>
      <c r="L268" s="2">
        <v>33.85440613026838</v>
      </c>
      <c r="M268" s="2">
        <v>1.6562187556748431E-4</v>
      </c>
      <c r="N268" s="2">
        <v>2.9538252602987619E-2</v>
      </c>
      <c r="O268" s="2">
        <v>1.1587121212121545</v>
      </c>
      <c r="P268" s="2">
        <v>7.6878064727032775</v>
      </c>
      <c r="Q268" s="2">
        <v>1.5583577016317518E-2</v>
      </c>
      <c r="R268" s="2">
        <v>0.13007611515074574</v>
      </c>
      <c r="S268" s="2">
        <v>2535.0382810908995</v>
      </c>
      <c r="T268" s="2">
        <v>13.555079416048057</v>
      </c>
      <c r="U268" s="2">
        <v>1.8328826522161945E-2</v>
      </c>
      <c r="V268" s="2">
        <v>7.377308308618874E-2</v>
      </c>
    </row>
    <row r="269" spans="1:22" x14ac:dyDescent="0.3">
      <c r="A269" t="s">
        <v>32</v>
      </c>
      <c r="B269">
        <f t="shared" si="3"/>
        <v>2017</v>
      </c>
      <c r="C269" s="2">
        <v>7257.9934047268325</v>
      </c>
      <c r="D269" s="2">
        <v>5.7502196804329477</v>
      </c>
      <c r="E269" s="2">
        <v>9.232638877630317E-3</v>
      </c>
      <c r="F269" s="2">
        <v>0.17390639933337426</v>
      </c>
      <c r="G269" s="2">
        <v>126.20769334753413</v>
      </c>
      <c r="H269" s="2">
        <v>12.945427259617416</v>
      </c>
      <c r="I269" s="2">
        <v>2.3317524793360633E-4</v>
      </c>
      <c r="J269" s="2">
        <v>7.7247353829676041E-2</v>
      </c>
      <c r="K269" s="2">
        <v>2.3136363636363768</v>
      </c>
      <c r="L269" s="2">
        <v>34.744597249508637</v>
      </c>
      <c r="M269" s="2">
        <v>1.4834260321796439E-4</v>
      </c>
      <c r="N269" s="2">
        <v>2.8781453208934292E-2</v>
      </c>
      <c r="O269" s="2">
        <v>1.5409090909090937</v>
      </c>
      <c r="P269" s="2">
        <v>5.1165191740412874</v>
      </c>
      <c r="Q269" s="2">
        <v>1.7028759507994096E-2</v>
      </c>
      <c r="R269" s="2">
        <v>0.19544537330642878</v>
      </c>
      <c r="S269" s="2">
        <v>2337.3439852272713</v>
      </c>
      <c r="T269" s="2">
        <v>15.079316026881525</v>
      </c>
      <c r="U269" s="2">
        <v>1.7714395087681689E-2</v>
      </c>
      <c r="V269" s="2">
        <v>6.6316005196610017E-2</v>
      </c>
    </row>
    <row r="270" spans="1:22" x14ac:dyDescent="0.3">
      <c r="A270" t="s">
        <v>32</v>
      </c>
      <c r="B270">
        <f t="shared" si="3"/>
        <v>2018</v>
      </c>
      <c r="C270" s="2">
        <v>6689.4982214793563</v>
      </c>
      <c r="D270" s="2">
        <v>6.3145252592371728</v>
      </c>
      <c r="E270" s="2">
        <v>8.9275843770374452E-3</v>
      </c>
      <c r="F270" s="2">
        <v>0.15836503283238193</v>
      </c>
      <c r="G270" s="2">
        <v>115.374775744526</v>
      </c>
      <c r="H270" s="2">
        <v>14.126008849554637</v>
      </c>
      <c r="I270" s="2">
        <v>5.5110244611508707E-4</v>
      </c>
      <c r="J270" s="2">
        <v>7.0791404044145703E-2</v>
      </c>
      <c r="K270" s="2">
        <v>2.3045454545454476</v>
      </c>
      <c r="L270" s="2">
        <v>34.928994082840347</v>
      </c>
      <c r="M270" s="2">
        <v>1.5329290540803953E-4</v>
      </c>
      <c r="N270" s="2">
        <v>2.8629510418431217E-2</v>
      </c>
      <c r="O270" s="2">
        <v>2.1295454545454513</v>
      </c>
      <c r="P270" s="2">
        <v>3.2379935965848521</v>
      </c>
      <c r="Q270" s="2">
        <v>1.8658524576335211E-2</v>
      </c>
      <c r="R270" s="2">
        <v>0.30883322346736919</v>
      </c>
      <c r="S270" s="2">
        <v>2099.0898294999934</v>
      </c>
      <c r="T270" s="2">
        <v>17.148260311982099</v>
      </c>
      <c r="U270" s="2">
        <v>1.7192580196860874E-2</v>
      </c>
      <c r="V270" s="2">
        <v>5.8314953342600263E-2</v>
      </c>
    </row>
    <row r="271" spans="1:22" x14ac:dyDescent="0.3">
      <c r="A271" t="s">
        <v>32</v>
      </c>
      <c r="B271">
        <f t="shared" si="3"/>
        <v>2019</v>
      </c>
      <c r="C271" s="2">
        <v>6395.4015169430641</v>
      </c>
      <c r="D271" s="2">
        <v>6.7246947438207911</v>
      </c>
      <c r="E271" s="2">
        <v>8.5135248383800266E-3</v>
      </c>
      <c r="F271" s="2">
        <v>0.14870563469351278</v>
      </c>
      <c r="G271" s="2">
        <v>104.31254915498857</v>
      </c>
      <c r="H271" s="2">
        <v>15.553927288299681</v>
      </c>
      <c r="I271" s="2">
        <v>7.3292305718505868E-4</v>
      </c>
      <c r="J271" s="2">
        <v>6.4292444053807685E-2</v>
      </c>
      <c r="K271" s="2">
        <v>2.1590909090909065</v>
      </c>
      <c r="L271" s="2">
        <v>37.442105263157941</v>
      </c>
      <c r="M271" s="2">
        <v>2.1085252077328309E-4</v>
      </c>
      <c r="N271" s="2">
        <v>2.6707899915659229E-2</v>
      </c>
      <c r="O271" s="2">
        <v>2.0799242424242426</v>
      </c>
      <c r="P271" s="2">
        <v>3.0546348570387889</v>
      </c>
      <c r="Q271" s="2">
        <v>1.859365292415982E-2</v>
      </c>
      <c r="R271" s="2">
        <v>0.32737137065521987</v>
      </c>
      <c r="S271" s="2">
        <v>1992.4415091363553</v>
      </c>
      <c r="T271" s="2">
        <v>18.382098958447841</v>
      </c>
      <c r="U271" s="2">
        <v>1.6893845857041234E-2</v>
      </c>
      <c r="V271" s="2">
        <v>5.4400751636712902E-2</v>
      </c>
    </row>
    <row r="272" spans="1:22" x14ac:dyDescent="0.3">
      <c r="A272" t="s">
        <v>32</v>
      </c>
      <c r="B272">
        <f t="shared" si="3"/>
        <v>2020</v>
      </c>
      <c r="C272" s="2">
        <v>4200.8098806198905</v>
      </c>
      <c r="D272" s="2">
        <v>10.27706557356727</v>
      </c>
      <c r="E272" s="2">
        <v>8.5344211256171421E-3</v>
      </c>
      <c r="F272" s="2">
        <v>9.7304040033763278E-2</v>
      </c>
      <c r="G272" s="2">
        <v>136.14063587210808</v>
      </c>
      <c r="H272" s="2">
        <v>11.336793462069492</v>
      </c>
      <c r="I272" s="2">
        <v>5.8031636458789893E-4</v>
      </c>
      <c r="J272" s="2">
        <v>8.8208363621141025E-2</v>
      </c>
      <c r="K272" s="2">
        <v>2.1863636363636374</v>
      </c>
      <c r="L272" s="2">
        <v>36.642411642411624</v>
      </c>
      <c r="M272" s="2">
        <v>2.2696699949484311E-4</v>
      </c>
      <c r="N272" s="2">
        <v>2.7290780141843985E-2</v>
      </c>
      <c r="O272" s="2">
        <v>0.89166666666666394</v>
      </c>
      <c r="P272" s="2">
        <v>8.0093457943925461</v>
      </c>
      <c r="Q272" s="2">
        <v>1.457840825461576E-2</v>
      </c>
      <c r="R272" s="2">
        <v>0.12485414235705915</v>
      </c>
      <c r="S272" s="2">
        <v>185.47551495453808</v>
      </c>
      <c r="T272" s="2">
        <v>190.31766737349491</v>
      </c>
      <c r="U272" s="2">
        <v>1.6129399404595568E-2</v>
      </c>
      <c r="V272" s="2">
        <v>5.2543729323747887E-3</v>
      </c>
    </row>
    <row r="273" spans="1:22" x14ac:dyDescent="0.3">
      <c r="A273" t="s">
        <v>32</v>
      </c>
      <c r="B273">
        <f t="shared" si="3"/>
        <v>2021</v>
      </c>
      <c r="C273" s="2">
        <v>5157.9199959272519</v>
      </c>
      <c r="D273" s="2">
        <v>8.560555712506229</v>
      </c>
      <c r="E273" s="2">
        <v>8.3157617174745013E-3</v>
      </c>
      <c r="F273" s="2">
        <v>0.11681484632347952</v>
      </c>
      <c r="G273" s="2">
        <v>98.454935044874901</v>
      </c>
      <c r="H273" s="2">
        <v>16.137196968748086</v>
      </c>
      <c r="I273" s="2">
        <v>1.1062685888754975E-3</v>
      </c>
      <c r="J273" s="2">
        <v>6.1968630731634396E-2</v>
      </c>
      <c r="K273" s="2">
        <v>2.8238095238095298</v>
      </c>
      <c r="L273" s="2">
        <v>28.215851602023548</v>
      </c>
      <c r="M273" s="2">
        <v>3.5726331508489223E-4</v>
      </c>
      <c r="N273" s="2">
        <v>3.544107100167352E-2</v>
      </c>
      <c r="O273" s="2">
        <v>1.0621212121212089</v>
      </c>
      <c r="P273" s="2">
        <v>6.4144079885877545</v>
      </c>
      <c r="Q273" s="2">
        <v>1.3452113608699301E-2</v>
      </c>
      <c r="R273" s="2">
        <v>0.15589903258089571</v>
      </c>
      <c r="S273" s="2">
        <v>487.79384818182007</v>
      </c>
      <c r="T273" s="2">
        <v>76.461498105888268</v>
      </c>
      <c r="U273" s="2">
        <v>1.6415487657311045E-2</v>
      </c>
      <c r="V273" s="2">
        <v>1.3078477727641992E-2</v>
      </c>
    </row>
    <row r="274" spans="1:22" x14ac:dyDescent="0.3">
      <c r="A274" t="s">
        <v>33</v>
      </c>
      <c r="B274">
        <f t="shared" si="3"/>
        <v>1995</v>
      </c>
      <c r="C274" s="2">
        <v>7361.8995205548963</v>
      </c>
      <c r="D274" s="2">
        <v>4.3037773700052693</v>
      </c>
      <c r="E274" s="2">
        <v>1.5355561971382381E-2</v>
      </c>
      <c r="F274" s="2">
        <v>0.23235402624898688</v>
      </c>
      <c r="G274" s="2">
        <v>38.317053100660132</v>
      </c>
      <c r="H274" s="2">
        <v>44.796841301706678</v>
      </c>
      <c r="I274" s="2">
        <v>2.6650622805628327E-3</v>
      </c>
      <c r="J274" s="2">
        <v>2.2323002491738225E-2</v>
      </c>
      <c r="K274" s="2">
        <v>2.9380952380952294</v>
      </c>
      <c r="L274" s="2">
        <v>25.581847649919037</v>
      </c>
      <c r="M274" s="2">
        <v>2.3505096267489173E-4</v>
      </c>
      <c r="N274" s="2">
        <v>3.9090217942219854E-2</v>
      </c>
      <c r="O274" s="2">
        <v>11.344642857142857</v>
      </c>
      <c r="P274" s="2">
        <v>0.82905713835983008</v>
      </c>
      <c r="Q274" s="2">
        <v>8.2800309308789066E-2</v>
      </c>
      <c r="R274" s="2">
        <v>1.2061894816783747</v>
      </c>
      <c r="S274" s="2">
        <v>3392.2263109090964</v>
      </c>
      <c r="T274" s="2">
        <v>6.8971262352596225</v>
      </c>
      <c r="U274" s="2">
        <v>1.1780146494720922E-2</v>
      </c>
      <c r="V274" s="2">
        <v>0.14498792190982102</v>
      </c>
    </row>
    <row r="275" spans="1:22" x14ac:dyDescent="0.3">
      <c r="A275" t="s">
        <v>33</v>
      </c>
      <c r="B275">
        <f t="shared" si="3"/>
        <v>1996</v>
      </c>
      <c r="C275" s="2">
        <v>8221.2716820834758</v>
      </c>
      <c r="D275" s="2">
        <v>3.8136963825171848</v>
      </c>
      <c r="E275" s="2">
        <v>1.4970360163176433E-2</v>
      </c>
      <c r="F275" s="2">
        <v>0.26221279821440896</v>
      </c>
      <c r="G275" s="2">
        <v>35.815009112606276</v>
      </c>
      <c r="H275" s="2">
        <v>47.853819763070653</v>
      </c>
      <c r="I275" s="2">
        <v>2.6639970208203467E-3</v>
      </c>
      <c r="J275" s="2">
        <v>2.0896973427640807E-2</v>
      </c>
      <c r="K275" s="2">
        <v>2.7238095238095212</v>
      </c>
      <c r="L275" s="2">
        <v>27.746503496503522</v>
      </c>
      <c r="M275" s="2">
        <v>1.1225588617570781E-4</v>
      </c>
      <c r="N275" s="2">
        <v>3.6040577153298434E-2</v>
      </c>
      <c r="O275" s="2">
        <v>10.682812500000026</v>
      </c>
      <c r="P275" s="2">
        <v>0.86202525474135705</v>
      </c>
      <c r="Q275" s="2">
        <v>7.7114970281996209E-2</v>
      </c>
      <c r="R275" s="2">
        <v>1.1600588202024789</v>
      </c>
      <c r="S275" s="2">
        <v>3468.769166636368</v>
      </c>
      <c r="T275" s="2">
        <v>6.8958881898825215</v>
      </c>
      <c r="U275" s="2">
        <v>1.1550096312181624E-2</v>
      </c>
      <c r="V275" s="2">
        <v>0.14501395215009077</v>
      </c>
    </row>
    <row r="276" spans="1:22" x14ac:dyDescent="0.3">
      <c r="A276" t="s">
        <v>33</v>
      </c>
      <c r="B276">
        <f t="shared" si="3"/>
        <v>1997</v>
      </c>
      <c r="C276" s="2">
        <v>7490.3024760638582</v>
      </c>
      <c r="D276" s="2">
        <v>4.2891226008539158</v>
      </c>
      <c r="E276" s="2">
        <v>1.4195417898930918E-2</v>
      </c>
      <c r="F276" s="2">
        <v>0.23314791696579421</v>
      </c>
      <c r="G276" s="2">
        <v>35.266812103394159</v>
      </c>
      <c r="H276" s="2">
        <v>48.61321694941644</v>
      </c>
      <c r="I276" s="2">
        <v>2.6538764575157192E-3</v>
      </c>
      <c r="J276" s="2">
        <v>2.0570537453642103E-2</v>
      </c>
      <c r="K276" s="2">
        <v>2.8952380952380992</v>
      </c>
      <c r="L276" s="2">
        <v>26.217105263157858</v>
      </c>
      <c r="M276" s="2">
        <v>1.7581204979834342E-5</v>
      </c>
      <c r="N276" s="2">
        <v>3.8143036386449239E-2</v>
      </c>
      <c r="O276" s="2">
        <v>9.481018518518546</v>
      </c>
      <c r="P276" s="2">
        <v>0.93984081253967278</v>
      </c>
      <c r="Q276" s="2">
        <v>6.5722198757177497E-2</v>
      </c>
      <c r="R276" s="2">
        <v>1.0640099755806123</v>
      </c>
      <c r="S276" s="2">
        <v>3745.4821332727297</v>
      </c>
      <c r="T276" s="2">
        <v>6.6390412535608441</v>
      </c>
      <c r="U276" s="2">
        <v>1.12248637667276E-2</v>
      </c>
      <c r="V276" s="2">
        <v>0.15062415818905339</v>
      </c>
    </row>
    <row r="277" spans="1:22" x14ac:dyDescent="0.3">
      <c r="A277" t="s">
        <v>33</v>
      </c>
      <c r="B277">
        <f t="shared" si="3"/>
        <v>1998</v>
      </c>
      <c r="C277" s="2">
        <v>7122.7003377931178</v>
      </c>
      <c r="D277" s="2">
        <v>4.5918285177155163</v>
      </c>
      <c r="E277" s="2">
        <v>1.3644896285276542E-2</v>
      </c>
      <c r="F277" s="2">
        <v>0.21777816748642664</v>
      </c>
      <c r="G277" s="2">
        <v>38.297135069520664</v>
      </c>
      <c r="H277" s="2">
        <v>44.794548255798574</v>
      </c>
      <c r="I277" s="2">
        <v>2.6089105404965285E-3</v>
      </c>
      <c r="J277" s="2">
        <v>2.2324145212705693E-2</v>
      </c>
      <c r="K277" s="2">
        <v>2.738095238095255</v>
      </c>
      <c r="L277" s="2">
        <v>27.779130434782431</v>
      </c>
      <c r="M277" s="2">
        <v>1.2693229004354101E-4</v>
      </c>
      <c r="N277" s="2">
        <v>3.5998247041883411E-2</v>
      </c>
      <c r="O277" s="2">
        <v>7.790350877192953</v>
      </c>
      <c r="P277" s="2">
        <v>1.1062380362571818</v>
      </c>
      <c r="Q277" s="2">
        <v>4.1877640001436678E-2</v>
      </c>
      <c r="R277" s="2">
        <v>0.90396457835004029</v>
      </c>
      <c r="S277" s="2">
        <v>3863.1903353181806</v>
      </c>
      <c r="T277" s="2">
        <v>6.6841161674710561</v>
      </c>
      <c r="U277" s="2">
        <v>1.1349680787942518E-2</v>
      </c>
      <c r="V277" s="2">
        <v>0.14960841118629919</v>
      </c>
    </row>
    <row r="278" spans="1:22" x14ac:dyDescent="0.3">
      <c r="A278" t="s">
        <v>33</v>
      </c>
      <c r="B278">
        <f t="shared" si="3"/>
        <v>1999</v>
      </c>
      <c r="C278" s="2">
        <v>6332.3098091640277</v>
      </c>
      <c r="D278" s="2">
        <v>5.2861034267637184</v>
      </c>
      <c r="E278" s="2">
        <v>1.3593463136526318E-2</v>
      </c>
      <c r="F278" s="2">
        <v>0.18917526186433783</v>
      </c>
      <c r="G278" s="2">
        <v>40.031431370217206</v>
      </c>
      <c r="H278" s="2">
        <v>42.810574340461912</v>
      </c>
      <c r="I278" s="2">
        <v>2.6320266687654831E-3</v>
      </c>
      <c r="J278" s="2">
        <v>2.3358714883085829E-2</v>
      </c>
      <c r="K278" s="2">
        <v>2.509523809523813</v>
      </c>
      <c r="L278" s="2">
        <v>30.400379506641322</v>
      </c>
      <c r="M278" s="2">
        <v>2.1440658845491012E-4</v>
      </c>
      <c r="N278" s="2">
        <v>3.2894326196866663E-2</v>
      </c>
      <c r="O278" s="2">
        <v>4.4056818181818098</v>
      </c>
      <c r="P278" s="2">
        <v>2.0869228785143208</v>
      </c>
      <c r="Q278" s="2">
        <v>6.0048418190735142E-3</v>
      </c>
      <c r="R278" s="2">
        <v>0.47917439129897282</v>
      </c>
      <c r="S278" s="2">
        <v>3997.8842968181743</v>
      </c>
      <c r="T278" s="2">
        <v>6.7171380425368827</v>
      </c>
      <c r="U278" s="2">
        <v>1.1640395390823621E-2</v>
      </c>
      <c r="V278" s="2">
        <v>0.14887292678331304</v>
      </c>
    </row>
    <row r="279" spans="1:22" x14ac:dyDescent="0.3">
      <c r="A279" t="s">
        <v>33</v>
      </c>
      <c r="B279">
        <f t="shared" si="3"/>
        <v>2000</v>
      </c>
      <c r="C279" s="2">
        <v>4952.7270795733493</v>
      </c>
      <c r="D279" s="2">
        <v>6.8623405037027139</v>
      </c>
      <c r="E279" s="2">
        <v>1.3174821895264532E-2</v>
      </c>
      <c r="F279" s="2">
        <v>0.14572287683195403</v>
      </c>
      <c r="G279" s="2">
        <v>31.945641703383444</v>
      </c>
      <c r="H279" s="2">
        <v>53.868204441620477</v>
      </c>
      <c r="I279" s="2">
        <v>2.4641552675487149E-3</v>
      </c>
      <c r="J279" s="2">
        <v>1.8563826479194183E-2</v>
      </c>
      <c r="K279" s="2">
        <v>2.6761904761904844</v>
      </c>
      <c r="L279" s="2">
        <v>28.631672597864675</v>
      </c>
      <c r="M279" s="2">
        <v>3.6702781521180672E-5</v>
      </c>
      <c r="N279" s="2">
        <v>3.4926356348269329E-2</v>
      </c>
      <c r="O279" s="2">
        <v>2.8776515151515483</v>
      </c>
      <c r="P279" s="2">
        <v>3.1411083322363731</v>
      </c>
      <c r="Q279" s="2">
        <v>1.5961799947427191E-2</v>
      </c>
      <c r="R279" s="2">
        <v>0.31835896576290018</v>
      </c>
      <c r="S279" s="2">
        <v>4085.2805613636374</v>
      </c>
      <c r="T279" s="2">
        <v>6.8615126276681044</v>
      </c>
      <c r="U279" s="2">
        <v>1.1877631057815807E-2</v>
      </c>
      <c r="V279" s="2">
        <v>0.14574045903051142</v>
      </c>
    </row>
    <row r="280" spans="1:22" x14ac:dyDescent="0.3">
      <c r="A280" t="s">
        <v>33</v>
      </c>
      <c r="B280">
        <f t="shared" si="3"/>
        <v>2001</v>
      </c>
      <c r="C280" s="2">
        <v>4221.9893679265879</v>
      </c>
      <c r="D280" s="2">
        <v>8.1748814731232748</v>
      </c>
      <c r="E280" s="2">
        <v>1.2640953691357204E-2</v>
      </c>
      <c r="F280" s="2">
        <v>0.12232593258846877</v>
      </c>
      <c r="G280" s="2">
        <v>54.299284641648228</v>
      </c>
      <c r="H280" s="2">
        <v>31.45162457717624</v>
      </c>
      <c r="I280" s="2">
        <v>2.3437967468235565E-3</v>
      </c>
      <c r="J280" s="2">
        <v>3.1794859993517735E-2</v>
      </c>
      <c r="K280" s="2">
        <v>2.9238095238095099</v>
      </c>
      <c r="L280" s="2">
        <v>26.29315960912065</v>
      </c>
      <c r="M280" s="2">
        <v>6.6777315421741312E-5</v>
      </c>
      <c r="N280" s="2">
        <v>3.8032705649157394E-2</v>
      </c>
      <c r="O280" s="2">
        <v>1.7852272727272407</v>
      </c>
      <c r="P280" s="2">
        <v>4.9142796520263978</v>
      </c>
      <c r="Q280" s="2">
        <v>1.7642267912179266E-2</v>
      </c>
      <c r="R280" s="2">
        <v>0.20348862311644214</v>
      </c>
      <c r="S280" s="2">
        <v>3858.3756086818175</v>
      </c>
      <c r="T280" s="2">
        <v>7.4168187486180326</v>
      </c>
      <c r="U280" s="2">
        <v>1.2251777946512221E-2</v>
      </c>
      <c r="V280" s="2">
        <v>0.13482869595354868</v>
      </c>
    </row>
    <row r="281" spans="1:22" x14ac:dyDescent="0.3">
      <c r="A281" t="s">
        <v>33</v>
      </c>
      <c r="B281">
        <f t="shared" si="3"/>
        <v>2002</v>
      </c>
      <c r="C281" s="2">
        <v>3784.9560091988023</v>
      </c>
      <c r="D281" s="2">
        <v>9.2855677466473825</v>
      </c>
      <c r="E281" s="2">
        <v>1.2334910123918019E-2</v>
      </c>
      <c r="F281" s="2">
        <v>0.10769400722546629</v>
      </c>
      <c r="G281" s="2">
        <v>66.734830159636203</v>
      </c>
      <c r="H281" s="2">
        <v>25.426979671354481</v>
      </c>
      <c r="I281" s="2">
        <v>2.2677764044326948E-3</v>
      </c>
      <c r="J281" s="2">
        <v>3.9328304538135121E-2</v>
      </c>
      <c r="K281" s="2">
        <v>3.0772727272727138</v>
      </c>
      <c r="L281" s="2">
        <v>24.932053175775593</v>
      </c>
      <c r="M281" s="2">
        <v>2.0996996340227891E-6</v>
      </c>
      <c r="N281" s="2">
        <v>4.0109011197345633E-2</v>
      </c>
      <c r="O281" s="2">
        <v>2.7071969696970086</v>
      </c>
      <c r="P281" s="2">
        <v>3.2263886945571083</v>
      </c>
      <c r="Q281" s="2">
        <v>1.6023169393318382E-2</v>
      </c>
      <c r="R281" s="2">
        <v>0.30994405655059226</v>
      </c>
      <c r="S281" s="2">
        <v>4072.8269525454634</v>
      </c>
      <c r="T281" s="2">
        <v>7.1458399616895072</v>
      </c>
      <c r="U281" s="2">
        <v>1.1962782919123005E-2</v>
      </c>
      <c r="V281" s="2">
        <v>0.13994156115463405</v>
      </c>
    </row>
    <row r="282" spans="1:22" x14ac:dyDescent="0.3">
      <c r="A282" t="s">
        <v>33</v>
      </c>
      <c r="B282">
        <f t="shared" si="3"/>
        <v>2003</v>
      </c>
      <c r="C282" s="2">
        <v>2969.0435285494386</v>
      </c>
      <c r="D282" s="2">
        <v>12.045428691926082</v>
      </c>
      <c r="E282" s="2">
        <v>1.1579985082636135E-2</v>
      </c>
      <c r="F282" s="2">
        <v>8.3019046110852743E-2</v>
      </c>
      <c r="G282" s="2">
        <v>66.305077364431781</v>
      </c>
      <c r="H282" s="2">
        <v>25.462528508280197</v>
      </c>
      <c r="I282" s="2">
        <v>2.2631798094660815E-3</v>
      </c>
      <c r="J282" s="2">
        <v>3.9273397364083799E-2</v>
      </c>
      <c r="K282" s="2">
        <v>2.8818181818181756</v>
      </c>
      <c r="L282" s="2">
        <v>26.656151419558419</v>
      </c>
      <c r="M282" s="2">
        <v>7.222938673766971E-5</v>
      </c>
      <c r="N282" s="2">
        <v>3.7514792899408199E-2</v>
      </c>
      <c r="O282" s="2">
        <v>2.5659090909091251</v>
      </c>
      <c r="P282" s="2">
        <v>3.4785946265130914</v>
      </c>
      <c r="Q282" s="2">
        <v>1.2424649102314222E-2</v>
      </c>
      <c r="R282" s="2">
        <v>0.28747241554914665</v>
      </c>
      <c r="S282" s="2">
        <v>4221.3857671363658</v>
      </c>
      <c r="T282" s="2">
        <v>6.9945495780088818</v>
      </c>
      <c r="U282" s="2">
        <v>1.1669259581068347E-2</v>
      </c>
      <c r="V282" s="2">
        <v>0.1429684626361126</v>
      </c>
    </row>
    <row r="283" spans="1:22" x14ac:dyDescent="0.3">
      <c r="A283" t="s">
        <v>33</v>
      </c>
      <c r="B283">
        <f t="shared" si="3"/>
        <v>2004</v>
      </c>
      <c r="C283" s="2">
        <v>1701.3958265760812</v>
      </c>
      <c r="D283" s="2">
        <v>21.475369602698354</v>
      </c>
      <c r="E283" s="2">
        <v>1.078958358362847E-2</v>
      </c>
      <c r="F283" s="2">
        <v>4.6564972733896565E-2</v>
      </c>
      <c r="G283" s="2">
        <v>44.389935283780687</v>
      </c>
      <c r="H283" s="2">
        <v>38.195821955517232</v>
      </c>
      <c r="I283" s="2">
        <v>2.2948584835857516E-3</v>
      </c>
      <c r="J283" s="2">
        <v>2.6180873949108827E-2</v>
      </c>
      <c r="K283" s="2">
        <v>3.0272727272727167</v>
      </c>
      <c r="L283" s="2">
        <v>25.558558558558655</v>
      </c>
      <c r="M283" s="2">
        <v>7.3963019293778187E-5</v>
      </c>
      <c r="N283" s="2">
        <v>3.9125837151920896E-2</v>
      </c>
      <c r="O283" s="2">
        <v>1.8424242424242117</v>
      </c>
      <c r="P283" s="2">
        <v>4.9477796052632392</v>
      </c>
      <c r="Q283" s="2">
        <v>1.1627048194374601E-2</v>
      </c>
      <c r="R283" s="2">
        <v>0.20211086179672236</v>
      </c>
      <c r="S283" s="2">
        <v>4760.0086160454557</v>
      </c>
      <c r="T283" s="2">
        <v>6.3974440614236601</v>
      </c>
      <c r="U283" s="2">
        <v>1.0979227523050472E-2</v>
      </c>
      <c r="V283" s="2">
        <v>0.15631242577484361</v>
      </c>
    </row>
    <row r="284" spans="1:22" x14ac:dyDescent="0.3">
      <c r="A284" t="s">
        <v>33</v>
      </c>
      <c r="B284">
        <f t="shared" si="3"/>
        <v>2005</v>
      </c>
      <c r="C284" s="2">
        <v>1189.1999141991764</v>
      </c>
      <c r="D284" s="2">
        <v>31.294307614668003</v>
      </c>
      <c r="E284" s="2">
        <v>1.0125049821873178E-2</v>
      </c>
      <c r="F284" s="2">
        <v>3.1954693240482127E-2</v>
      </c>
      <c r="G284" s="2">
        <v>30.231640883582486</v>
      </c>
      <c r="H284" s="2">
        <v>56.016422186202533</v>
      </c>
      <c r="I284" s="2">
        <v>2.5086182258751977E-3</v>
      </c>
      <c r="J284" s="2">
        <v>1.7851907725843854E-2</v>
      </c>
      <c r="K284" s="2">
        <v>2.8363636363636431</v>
      </c>
      <c r="L284" s="2">
        <v>27.310897435897367</v>
      </c>
      <c r="M284" s="2">
        <v>2.543160963829269E-4</v>
      </c>
      <c r="N284" s="2">
        <v>3.6615420725267078E-2</v>
      </c>
      <c r="O284" s="2">
        <v>0.51287878787879571</v>
      </c>
      <c r="P284" s="2">
        <v>16.872968980797371</v>
      </c>
      <c r="Q284" s="2">
        <v>1.0145582593287739E-2</v>
      </c>
      <c r="R284" s="2">
        <v>5.9266392366279501E-2</v>
      </c>
      <c r="S284" s="2">
        <v>5011.9051368636428</v>
      </c>
      <c r="T284" s="2">
        <v>6.2156104866657591</v>
      </c>
      <c r="U284" s="2">
        <v>1.0546196885610648E-2</v>
      </c>
      <c r="V284" s="2">
        <v>0.16088524243037472</v>
      </c>
    </row>
    <row r="285" spans="1:22" x14ac:dyDescent="0.3">
      <c r="A285" t="s">
        <v>33</v>
      </c>
      <c r="B285">
        <f t="shared" si="3"/>
        <v>2006</v>
      </c>
      <c r="C285" s="2">
        <v>307.91927974658029</v>
      </c>
      <c r="D285" s="2">
        <v>123.12672389402852</v>
      </c>
      <c r="E285" s="2">
        <v>9.3994749217700679E-3</v>
      </c>
      <c r="F285" s="2">
        <v>8.1217136976751685E-3</v>
      </c>
      <c r="G285" s="2">
        <v>25.589134874428282</v>
      </c>
      <c r="H285" s="2">
        <v>65.969829515906525</v>
      </c>
      <c r="I285" s="2">
        <v>2.4666292152213942E-3</v>
      </c>
      <c r="J285" s="2">
        <v>1.5158444509226477E-2</v>
      </c>
      <c r="K285" s="2">
        <v>3.2545454545454504</v>
      </c>
      <c r="L285" s="2">
        <v>23.918994413407852</v>
      </c>
      <c r="M285" s="2">
        <v>8.0227267118246348E-5</v>
      </c>
      <c r="N285" s="2">
        <v>4.1807777648020503E-2</v>
      </c>
      <c r="O285" s="2">
        <v>0.83219696969696244</v>
      </c>
      <c r="P285" s="2">
        <v>9.163859808830308</v>
      </c>
      <c r="Q285" s="2">
        <v>9.1251034718043966E-3</v>
      </c>
      <c r="R285" s="2">
        <v>0.10912432325038393</v>
      </c>
      <c r="S285" s="2">
        <v>5573.2214479545582</v>
      </c>
      <c r="T285" s="2">
        <v>5.8059219211234163</v>
      </c>
      <c r="U285" s="2">
        <v>9.9574917857427891E-3</v>
      </c>
      <c r="V285" s="2">
        <v>0.17223793457534217</v>
      </c>
    </row>
    <row r="286" spans="1:22" x14ac:dyDescent="0.3">
      <c r="A286" t="s">
        <v>33</v>
      </c>
      <c r="B286">
        <f t="shared" si="3"/>
        <v>2007</v>
      </c>
      <c r="C286" s="2">
        <v>159.62487247903482</v>
      </c>
      <c r="D286" s="2">
        <v>243.03665008864544</v>
      </c>
      <c r="E286" s="2">
        <v>8.744792104430632E-3</v>
      </c>
      <c r="F286" s="2">
        <v>4.1146057585769837E-3</v>
      </c>
      <c r="G286" s="2">
        <v>15.774482519881076</v>
      </c>
      <c r="H286" s="2">
        <v>106.85139847572167</v>
      </c>
      <c r="I286" s="2">
        <v>2.4134149718921388E-3</v>
      </c>
      <c r="J286" s="2">
        <v>9.3587918760578113E-3</v>
      </c>
      <c r="K286" s="2">
        <v>3.1136363636363598</v>
      </c>
      <c r="L286" s="2">
        <v>25.046715328467183</v>
      </c>
      <c r="M286" s="2">
        <v>2.1027759999216883E-4</v>
      </c>
      <c r="N286" s="2">
        <v>3.9925394882555178E-2</v>
      </c>
      <c r="O286" s="2">
        <v>1.5708333333333337</v>
      </c>
      <c r="P286" s="2">
        <v>4.2360742705570278</v>
      </c>
      <c r="Q286" s="2">
        <v>6.4121683230004001E-3</v>
      </c>
      <c r="R286" s="2">
        <v>0.23606762680025056</v>
      </c>
      <c r="S286" s="2">
        <v>6389.5610090909213</v>
      </c>
      <c r="T286" s="2">
        <v>5.2589643309269745</v>
      </c>
      <c r="U286" s="2">
        <v>9.2110915251258918E-3</v>
      </c>
      <c r="V286" s="2">
        <v>0.19015150837194106</v>
      </c>
    </row>
    <row r="287" spans="1:22" x14ac:dyDescent="0.3">
      <c r="A287" t="s">
        <v>33</v>
      </c>
      <c r="B287">
        <f t="shared" ref="B287:B350" si="4">B260</f>
        <v>2008</v>
      </c>
      <c r="C287" s="2">
        <v>768.69521855103085</v>
      </c>
      <c r="D287" s="2">
        <v>51.036780953565568</v>
      </c>
      <c r="E287" s="2">
        <v>9.0207026571483273E-3</v>
      </c>
      <c r="F287" s="2">
        <v>1.9593712246660365E-2</v>
      </c>
      <c r="G287" s="2">
        <v>27.814809510492751</v>
      </c>
      <c r="H287" s="2">
        <v>60.481636225295318</v>
      </c>
      <c r="I287" s="2">
        <v>2.3363851928316637E-3</v>
      </c>
      <c r="J287" s="2">
        <v>1.6533944225235239E-2</v>
      </c>
      <c r="K287" s="2">
        <v>3.0636363636363626</v>
      </c>
      <c r="L287" s="2">
        <v>25.602373887240365</v>
      </c>
      <c r="M287" s="2">
        <v>8.0722628720865386E-5</v>
      </c>
      <c r="N287" s="2">
        <v>3.9058878071395443E-2</v>
      </c>
      <c r="O287" s="2">
        <v>4.6075757575757876</v>
      </c>
      <c r="P287" s="2">
        <v>1.4452482735942036</v>
      </c>
      <c r="Q287" s="2">
        <v>3.1885274094243465E-2</v>
      </c>
      <c r="R287" s="2">
        <v>0.69192263936291665</v>
      </c>
      <c r="S287" s="2">
        <v>6388.7371071363596</v>
      </c>
      <c r="T287" s="2">
        <v>5.2274731498704545</v>
      </c>
      <c r="U287" s="2">
        <v>8.937458111477059E-3</v>
      </c>
      <c r="V287" s="2">
        <v>0.19129701317065237</v>
      </c>
    </row>
    <row r="288" spans="1:22" x14ac:dyDescent="0.3">
      <c r="A288" t="s">
        <v>33</v>
      </c>
      <c r="B288">
        <f t="shared" si="4"/>
        <v>2009</v>
      </c>
      <c r="C288" s="2">
        <v>2749.6774116792731</v>
      </c>
      <c r="D288" s="2">
        <v>14.462876108747285</v>
      </c>
      <c r="E288" s="2">
        <v>1.012637017561302E-2</v>
      </c>
      <c r="F288" s="2">
        <v>6.9142540700821639E-2</v>
      </c>
      <c r="G288" s="2">
        <v>61.446220295223611</v>
      </c>
      <c r="H288" s="2">
        <v>26.923605256048173</v>
      </c>
      <c r="I288" s="2">
        <v>2.1142082085809782E-3</v>
      </c>
      <c r="J288" s="2">
        <v>3.7142128273306117E-2</v>
      </c>
      <c r="K288" s="2">
        <v>3.1590909090909065</v>
      </c>
      <c r="L288" s="2">
        <v>24.925179856115133</v>
      </c>
      <c r="M288" s="2">
        <v>1.2435172467627209E-4</v>
      </c>
      <c r="N288" s="2">
        <v>4.012007158113487E-2</v>
      </c>
      <c r="O288" s="2">
        <v>8.3022727272727597</v>
      </c>
      <c r="P288" s="2">
        <v>1.1520211698147595</v>
      </c>
      <c r="Q288" s="2">
        <v>2.9510425352060055E-2</v>
      </c>
      <c r="R288" s="2">
        <v>0.86803960396039948</v>
      </c>
      <c r="S288" s="2">
        <v>5769.5944866818099</v>
      </c>
      <c r="T288" s="2">
        <v>5.4676271165158497</v>
      </c>
      <c r="U288" s="2">
        <v>9.4546645977761079E-3</v>
      </c>
      <c r="V288" s="2">
        <v>0.18289469612500434</v>
      </c>
    </row>
    <row r="289" spans="1:22" x14ac:dyDescent="0.3">
      <c r="A289" t="s">
        <v>33</v>
      </c>
      <c r="B289">
        <f t="shared" si="4"/>
        <v>2010</v>
      </c>
      <c r="C289" s="2">
        <v>2172.4115778006817</v>
      </c>
      <c r="D289" s="2">
        <v>18.386672718655074</v>
      </c>
      <c r="E289" s="2">
        <v>9.9373221271747969E-3</v>
      </c>
      <c r="F289" s="2">
        <v>5.4387219226750161E-2</v>
      </c>
      <c r="G289" s="2">
        <v>48.673397591276398</v>
      </c>
      <c r="H289" s="2">
        <v>34.045837858373091</v>
      </c>
      <c r="I289" s="2">
        <v>2.07964003782031E-3</v>
      </c>
      <c r="J289" s="2">
        <v>2.9372165965187554E-2</v>
      </c>
      <c r="K289" s="2">
        <v>3.3545454545454731</v>
      </c>
      <c r="L289" s="2">
        <v>23.563685636856235</v>
      </c>
      <c r="M289" s="2">
        <v>3.0755551090348721E-4</v>
      </c>
      <c r="N289" s="2">
        <v>4.2438182863715021E-2</v>
      </c>
      <c r="O289" s="2">
        <v>9.0875000000000021</v>
      </c>
      <c r="P289" s="2">
        <v>1.1870701513067394</v>
      </c>
      <c r="Q289" s="2">
        <v>1.7992730678329572E-2</v>
      </c>
      <c r="R289" s="2">
        <v>0.84241019698725417</v>
      </c>
      <c r="S289" s="2">
        <v>6399.19937245455</v>
      </c>
      <c r="T289" s="2">
        <v>5.0177375061434075</v>
      </c>
      <c r="U289" s="2">
        <v>8.7325123731937238E-3</v>
      </c>
      <c r="V289" s="2">
        <v>0.19929300780992665</v>
      </c>
    </row>
    <row r="290" spans="1:22" x14ac:dyDescent="0.3">
      <c r="A290" t="s">
        <v>33</v>
      </c>
      <c r="B290">
        <f t="shared" si="4"/>
        <v>2011</v>
      </c>
      <c r="C290" s="2">
        <v>1599.8762947887371</v>
      </c>
      <c r="D290" s="2">
        <v>24.854179951764852</v>
      </c>
      <c r="E290" s="2">
        <v>9.9026059695984658E-3</v>
      </c>
      <c r="F290" s="2">
        <v>4.0234680924525604E-2</v>
      </c>
      <c r="G290" s="2">
        <v>51.519630596253592</v>
      </c>
      <c r="H290" s="2">
        <v>32.204818827338386</v>
      </c>
      <c r="I290" s="2">
        <v>2.066579974142585E-3</v>
      </c>
      <c r="J290" s="2">
        <v>3.1051253707134935E-2</v>
      </c>
      <c r="K290" s="2">
        <v>3.181818181818187</v>
      </c>
      <c r="L290" s="2">
        <v>24.959999999999955</v>
      </c>
      <c r="M290" s="2">
        <v>2.5525842589107367E-4</v>
      </c>
      <c r="N290" s="2">
        <v>4.0064102564102637E-2</v>
      </c>
      <c r="O290" s="2">
        <v>10.889772727272696</v>
      </c>
      <c r="P290" s="2">
        <v>0.96591185780375222</v>
      </c>
      <c r="Q290" s="2">
        <v>3.7244399478672141E-2</v>
      </c>
      <c r="R290" s="2">
        <v>1.0352911520040307</v>
      </c>
      <c r="S290" s="2">
        <v>7014.6444347272663</v>
      </c>
      <c r="T290" s="2">
        <v>4.6218664605753181</v>
      </c>
      <c r="U290" s="2">
        <v>7.7210969815423303E-3</v>
      </c>
      <c r="V290" s="2">
        <v>0.21636280678596725</v>
      </c>
    </row>
    <row r="291" spans="1:22" x14ac:dyDescent="0.3">
      <c r="A291" t="s">
        <v>33</v>
      </c>
      <c r="B291">
        <f t="shared" si="4"/>
        <v>2012</v>
      </c>
      <c r="C291" s="2">
        <v>651.02761054346774</v>
      </c>
      <c r="D291" s="2">
        <v>60.756563338695422</v>
      </c>
      <c r="E291" s="2">
        <v>9.6729687520527019E-3</v>
      </c>
      <c r="F291" s="2">
        <v>1.6459127130436412E-2</v>
      </c>
      <c r="G291" s="2">
        <v>48.868041007619468</v>
      </c>
      <c r="H291" s="2">
        <v>33.720033073055902</v>
      </c>
      <c r="I291" s="2">
        <v>2.1659956555067084E-3</v>
      </c>
      <c r="J291" s="2">
        <v>2.9655961423094009E-2</v>
      </c>
      <c r="K291" s="2">
        <v>3.0136363636363654</v>
      </c>
      <c r="L291" s="2">
        <v>26.375565610859713</v>
      </c>
      <c r="M291" s="2">
        <v>2.1124528973079371E-4</v>
      </c>
      <c r="N291" s="2">
        <v>3.7913878881454817E-2</v>
      </c>
      <c r="O291" s="2">
        <v>13.659848484848522</v>
      </c>
      <c r="P291" s="2">
        <v>0.81492984304808125</v>
      </c>
      <c r="Q291" s="2">
        <v>4.5208394489978487E-2</v>
      </c>
      <c r="R291" s="2">
        <v>1.2270994963930895</v>
      </c>
      <c r="S291" s="2">
        <v>7554.2159595454577</v>
      </c>
      <c r="T291" s="2">
        <v>4.2615517307083328</v>
      </c>
      <c r="U291" s="2">
        <v>6.8085829566634226E-3</v>
      </c>
      <c r="V291" s="2">
        <v>0.23465630906087467</v>
      </c>
    </row>
    <row r="292" spans="1:22" x14ac:dyDescent="0.3">
      <c r="A292" t="s">
        <v>33</v>
      </c>
      <c r="B292">
        <f t="shared" si="4"/>
        <v>2013</v>
      </c>
      <c r="C292" s="2">
        <v>543.89862285642448</v>
      </c>
      <c r="D292" s="2">
        <v>72.926254956213967</v>
      </c>
      <c r="E292" s="2">
        <v>9.6389737835966827E-3</v>
      </c>
      <c r="F292" s="2">
        <v>1.3712482570240516E-2</v>
      </c>
      <c r="G292" s="2">
        <v>47.403086784576317</v>
      </c>
      <c r="H292" s="2">
        <v>34.647467593815328</v>
      </c>
      <c r="I292" s="2">
        <v>2.1954050239800793E-3</v>
      </c>
      <c r="J292" s="2">
        <v>2.8862138258511649E-2</v>
      </c>
      <c r="K292" s="2">
        <v>3.4090909090909065</v>
      </c>
      <c r="L292" s="2">
        <v>23.405333333333353</v>
      </c>
      <c r="M292" s="2">
        <v>4.8921913208847118E-4</v>
      </c>
      <c r="N292" s="2">
        <v>4.2725304773840685E-2</v>
      </c>
      <c r="O292" s="2">
        <v>14.828409090909123</v>
      </c>
      <c r="P292" s="2">
        <v>0.76125884486678264</v>
      </c>
      <c r="Q292" s="2">
        <v>5.028390282728179E-2</v>
      </c>
      <c r="R292" s="2">
        <v>1.3136136371262737</v>
      </c>
      <c r="S292" s="2">
        <v>7833.3827949090919</v>
      </c>
      <c r="T292" s="2">
        <v>4.112702441382857</v>
      </c>
      <c r="U292" s="2">
        <v>6.4028904735132786E-3</v>
      </c>
      <c r="V292" s="2">
        <v>0.24314912499815072</v>
      </c>
    </row>
    <row r="293" spans="1:22" x14ac:dyDescent="0.3">
      <c r="A293" t="s">
        <v>33</v>
      </c>
      <c r="B293">
        <f t="shared" si="4"/>
        <v>2014</v>
      </c>
      <c r="C293" s="2">
        <v>10.440663349538227</v>
      </c>
      <c r="D293" s="2">
        <v>3838.3018604045678</v>
      </c>
      <c r="E293" s="2">
        <v>9.2966481174568405E-3</v>
      </c>
      <c r="F293" s="2">
        <v>2.6053188007849835E-4</v>
      </c>
      <c r="G293" s="2">
        <v>48.569325158552374</v>
      </c>
      <c r="H293" s="2">
        <v>33.807977967186332</v>
      </c>
      <c r="I293" s="2">
        <v>2.1295115262290054E-3</v>
      </c>
      <c r="J293" s="2">
        <v>2.9578817194290338E-2</v>
      </c>
      <c r="K293" s="2">
        <v>3.1318181818181898</v>
      </c>
      <c r="L293" s="2">
        <v>25.597968069666113</v>
      </c>
      <c r="M293" s="2">
        <v>2.7566240334490205E-4</v>
      </c>
      <c r="N293" s="2">
        <v>3.9065600725747114E-2</v>
      </c>
      <c r="O293" s="2">
        <v>13.869318181818182</v>
      </c>
      <c r="P293" s="2">
        <v>0.76288406390823427</v>
      </c>
      <c r="Q293" s="2">
        <v>5.0996235025672965E-2</v>
      </c>
      <c r="R293" s="2">
        <v>1.3108151648587691</v>
      </c>
      <c r="S293" s="2">
        <v>7934.0936544545402</v>
      </c>
      <c r="T293" s="2">
        <v>4.1253506765801786</v>
      </c>
      <c r="U293" s="2">
        <v>6.310108512662338E-3</v>
      </c>
      <c r="V293" s="2">
        <v>0.24240363508417595</v>
      </c>
    </row>
    <row r="294" spans="1:22" x14ac:dyDescent="0.3">
      <c r="A294" t="s">
        <v>33</v>
      </c>
      <c r="B294">
        <f t="shared" si="4"/>
        <v>2015</v>
      </c>
      <c r="C294" s="2">
        <v>23.042985989050067</v>
      </c>
      <c r="D294" s="2">
        <v>1766.5864667272313</v>
      </c>
      <c r="E294" s="2">
        <v>9.0454076776146919E-3</v>
      </c>
      <c r="F294" s="2">
        <v>5.6606343297341949E-4</v>
      </c>
      <c r="G294" s="2">
        <v>54.20209375306581</v>
      </c>
      <c r="H294" s="2">
        <v>30.2570951173666</v>
      </c>
      <c r="I294" s="2">
        <v>2.0702522986862787E-3</v>
      </c>
      <c r="J294" s="2">
        <v>3.3050099360861382E-2</v>
      </c>
      <c r="K294" s="2">
        <v>2.9727272727272691</v>
      </c>
      <c r="L294" s="2">
        <v>26.92048929663612</v>
      </c>
      <c r="M294" s="2">
        <v>2.2145457780384237E-4</v>
      </c>
      <c r="N294" s="2">
        <v>3.7146427354310986E-2</v>
      </c>
      <c r="O294" s="2">
        <v>12.334090909090907</v>
      </c>
      <c r="P294" s="2">
        <v>0.78975492905841183</v>
      </c>
      <c r="Q294" s="2">
        <v>4.5986474569902458E-2</v>
      </c>
      <c r="R294" s="2">
        <v>1.2662155856276245</v>
      </c>
      <c r="S294" s="2">
        <v>7989.0115039090924</v>
      </c>
      <c r="T294" s="2">
        <v>4.2261322488256212</v>
      </c>
      <c r="U294" s="2">
        <v>6.5391307542040922E-3</v>
      </c>
      <c r="V294" s="2">
        <v>0.23662297844036587</v>
      </c>
    </row>
    <row r="295" spans="1:22" x14ac:dyDescent="0.3">
      <c r="A295" t="s">
        <v>33</v>
      </c>
      <c r="B295">
        <f t="shared" si="4"/>
        <v>2016</v>
      </c>
      <c r="C295" s="2">
        <v>801.6906923148199</v>
      </c>
      <c r="D295" s="2">
        <v>51.46210325512601</v>
      </c>
      <c r="E295" s="2">
        <v>8.4430762329797404E-3</v>
      </c>
      <c r="F295" s="2">
        <v>1.9431774776915916E-2</v>
      </c>
      <c r="G295" s="2">
        <v>58.376636016786733</v>
      </c>
      <c r="H295" s="2">
        <v>28.146934734483814</v>
      </c>
      <c r="I295" s="2">
        <v>2.0284752047015631E-3</v>
      </c>
      <c r="J295" s="2">
        <v>3.5527847328073861E-2</v>
      </c>
      <c r="K295" s="2">
        <v>3.1727272727272577</v>
      </c>
      <c r="L295" s="2">
        <v>25.318051575931356</v>
      </c>
      <c r="M295" s="2">
        <v>3.7279945439809559E-4</v>
      </c>
      <c r="N295" s="2">
        <v>3.949751018560415E-2</v>
      </c>
      <c r="O295" s="2">
        <v>10.742045454545453</v>
      </c>
      <c r="P295" s="2">
        <v>0.8292605522056492</v>
      </c>
      <c r="Q295" s="2">
        <v>3.4321057614352446E-2</v>
      </c>
      <c r="R295" s="2">
        <v>1.2058936088786834</v>
      </c>
      <c r="S295" s="2">
        <v>7828.8053579090993</v>
      </c>
      <c r="T295" s="2">
        <v>4.389257830786919</v>
      </c>
      <c r="U295" s="2">
        <v>6.9654097636543399E-3</v>
      </c>
      <c r="V295" s="2">
        <v>0.22782894934670928</v>
      </c>
    </row>
    <row r="296" spans="1:22" x14ac:dyDescent="0.3">
      <c r="A296" t="s">
        <v>33</v>
      </c>
      <c r="B296">
        <f t="shared" si="4"/>
        <v>2017</v>
      </c>
      <c r="C296" s="2">
        <v>1807.6730666935691</v>
      </c>
      <c r="D296" s="2">
        <v>23.087723817587619</v>
      </c>
      <c r="E296" s="2">
        <v>7.6691796773264431E-3</v>
      </c>
      <c r="F296" s="2">
        <v>4.3313061430431107E-2</v>
      </c>
      <c r="G296" s="2">
        <v>58.587486165396058</v>
      </c>
      <c r="H296" s="2">
        <v>27.886714736697378</v>
      </c>
      <c r="I296" s="2">
        <v>2.0540749960516191E-3</v>
      </c>
      <c r="J296" s="2">
        <v>3.5859369217273028E-2</v>
      </c>
      <c r="K296" s="2">
        <v>3.0136363636363797</v>
      </c>
      <c r="L296" s="2">
        <v>26.674208144796236</v>
      </c>
      <c r="M296" s="2">
        <v>3.1916370981117242E-4</v>
      </c>
      <c r="N296" s="2">
        <v>3.7489397794741509E-2</v>
      </c>
      <c r="O296" s="2">
        <v>9.3492424242423908</v>
      </c>
      <c r="P296" s="2">
        <v>0.84328660562353408</v>
      </c>
      <c r="Q296" s="2">
        <v>2.6849783025326368E-2</v>
      </c>
      <c r="R296" s="2">
        <v>1.1858364562313788</v>
      </c>
      <c r="S296" s="2">
        <v>7970.8586217727279</v>
      </c>
      <c r="T296" s="2">
        <v>4.4218007481023518</v>
      </c>
      <c r="U296" s="2">
        <v>6.7986414248331073E-3</v>
      </c>
      <c r="V296" s="2">
        <v>0.22615220743023243</v>
      </c>
    </row>
    <row r="297" spans="1:22" x14ac:dyDescent="0.3">
      <c r="A297" t="s">
        <v>33</v>
      </c>
      <c r="B297">
        <f t="shared" si="4"/>
        <v>2018</v>
      </c>
      <c r="C297" s="2">
        <v>2446.8993495369432</v>
      </c>
      <c r="D297" s="2">
        <v>17.26307438806068</v>
      </c>
      <c r="E297" s="2">
        <v>7.0612065127435009E-3</v>
      </c>
      <c r="F297" s="2">
        <v>5.7927109477765464E-2</v>
      </c>
      <c r="G297" s="2">
        <v>67.836848344774126</v>
      </c>
      <c r="H297" s="2">
        <v>24.025071077879872</v>
      </c>
      <c r="I297" s="2">
        <v>1.970310516594756E-3</v>
      </c>
      <c r="J297" s="2">
        <v>4.1623185911017352E-2</v>
      </c>
      <c r="K297" s="2">
        <v>3.0045454545454504</v>
      </c>
      <c r="L297" s="2">
        <v>26.791225416036347</v>
      </c>
      <c r="M297" s="2">
        <v>3.1185197892712874E-4</v>
      </c>
      <c r="N297" s="2">
        <v>3.7325653622451806E-2</v>
      </c>
      <c r="O297" s="2">
        <v>8.3712121212121495</v>
      </c>
      <c r="P297" s="2">
        <v>0.8237104072398167</v>
      </c>
      <c r="Q297" s="2">
        <v>2.363152611659558E-2</v>
      </c>
      <c r="R297" s="2">
        <v>1.2140188969457297</v>
      </c>
      <c r="S297" s="2">
        <v>8214.9488415000087</v>
      </c>
      <c r="T297" s="2">
        <v>4.3817362115096712</v>
      </c>
      <c r="U297" s="2">
        <v>6.5087750303383096E-3</v>
      </c>
      <c r="V297" s="2">
        <v>0.22822003692811596</v>
      </c>
    </row>
    <row r="298" spans="1:22" x14ac:dyDescent="0.3">
      <c r="A298" t="s">
        <v>33</v>
      </c>
      <c r="B298">
        <f t="shared" si="4"/>
        <v>2019</v>
      </c>
      <c r="C298" s="2">
        <v>3129.9076073662363</v>
      </c>
      <c r="D298" s="2">
        <v>13.740700480868281</v>
      </c>
      <c r="E298" s="2">
        <v>6.3817756575670903E-3</v>
      </c>
      <c r="F298" s="2">
        <v>7.2776493555939112E-2</v>
      </c>
      <c r="G298" s="2">
        <v>60.466614266291344</v>
      </c>
      <c r="H298" s="2">
        <v>26.83248970528793</v>
      </c>
      <c r="I298" s="2">
        <v>1.963664224655548E-3</v>
      </c>
      <c r="J298" s="2">
        <v>3.7268252442594928E-2</v>
      </c>
      <c r="K298" s="2">
        <v>3.1590909090909065</v>
      </c>
      <c r="L298" s="2">
        <v>25.58992805755398</v>
      </c>
      <c r="M298" s="2">
        <v>4.637951480491731E-4</v>
      </c>
      <c r="N298" s="2">
        <v>3.9077874613438257E-2</v>
      </c>
      <c r="O298" s="2">
        <v>7.7549242424242131</v>
      </c>
      <c r="P298" s="2">
        <v>0.81927416597470104</v>
      </c>
      <c r="Q298" s="2">
        <v>2.4592337128821029E-2</v>
      </c>
      <c r="R298" s="2">
        <v>1.2205926190902006</v>
      </c>
      <c r="S298" s="2">
        <v>8519.7813848636433</v>
      </c>
      <c r="T298" s="2">
        <v>4.2988493877240277</v>
      </c>
      <c r="U298" s="2">
        <v>6.1745113000954976E-3</v>
      </c>
      <c r="V298" s="2">
        <v>0.23262038508621433</v>
      </c>
    </row>
    <row r="299" spans="1:22" x14ac:dyDescent="0.3">
      <c r="A299" t="s">
        <v>33</v>
      </c>
      <c r="B299">
        <f t="shared" si="4"/>
        <v>2020</v>
      </c>
      <c r="C299" s="2">
        <v>4746.1248661217105</v>
      </c>
      <c r="D299" s="2">
        <v>9.0962627033657988</v>
      </c>
      <c r="E299" s="2">
        <v>5.1390210381958568E-3</v>
      </c>
      <c r="F299" s="2">
        <v>0.10993525941483419</v>
      </c>
      <c r="G299" s="2">
        <v>26.273915041851751</v>
      </c>
      <c r="H299" s="2">
        <v>58.742607191140614</v>
      </c>
      <c r="I299" s="2">
        <v>2.1081032559468887E-3</v>
      </c>
      <c r="J299" s="2">
        <v>1.7023418738397723E-2</v>
      </c>
      <c r="K299" s="2">
        <v>2.2863636363636459</v>
      </c>
      <c r="L299" s="2">
        <v>35.039761431411385</v>
      </c>
      <c r="M299" s="2">
        <v>1.7185556265075091E-4</v>
      </c>
      <c r="N299" s="2">
        <v>2.8539007092198702E-2</v>
      </c>
      <c r="O299" s="2">
        <v>8.3916666666666337</v>
      </c>
      <c r="P299" s="2">
        <v>0.8510427010923568</v>
      </c>
      <c r="Q299" s="2">
        <v>3.8324060481446653E-2</v>
      </c>
      <c r="R299" s="2">
        <v>1.1750291715285837</v>
      </c>
      <c r="S299" s="2">
        <v>10508.602458045458</v>
      </c>
      <c r="T299" s="2">
        <v>3.3590829515127485</v>
      </c>
      <c r="U299" s="2">
        <v>3.2409651875821011E-3</v>
      </c>
      <c r="V299" s="2">
        <v>0.29770029928842762</v>
      </c>
    </row>
    <row r="300" spans="1:22" x14ac:dyDescent="0.3">
      <c r="A300" t="s">
        <v>33</v>
      </c>
      <c r="B300">
        <f t="shared" si="4"/>
        <v>2021</v>
      </c>
      <c r="C300" s="2">
        <v>4952.3604229187476</v>
      </c>
      <c r="D300" s="2">
        <v>8.9158820673560619</v>
      </c>
      <c r="E300" s="2">
        <v>4.945671516600525E-3</v>
      </c>
      <c r="F300" s="2">
        <v>0.11215940189040012</v>
      </c>
      <c r="G300" s="2">
        <v>52.154020945235288</v>
      </c>
      <c r="H300" s="2">
        <v>30.463359307094688</v>
      </c>
      <c r="I300" s="2">
        <v>2.2820133793784586E-3</v>
      </c>
      <c r="J300" s="2">
        <v>3.2826320627321867E-2</v>
      </c>
      <c r="K300" s="2">
        <v>3.6238095238095269</v>
      </c>
      <c r="L300" s="2">
        <v>21.986859395532175</v>
      </c>
      <c r="M300" s="2">
        <v>1.5581856098079161E-4</v>
      </c>
      <c r="N300" s="2">
        <v>4.5481711690174557E-2</v>
      </c>
      <c r="O300" s="2">
        <v>7.9787878787879087</v>
      </c>
      <c r="P300" s="2">
        <v>0.85387390808962882</v>
      </c>
      <c r="Q300" s="2">
        <v>5.0006983514893244E-2</v>
      </c>
      <c r="R300" s="2">
        <v>1.1711331035249677</v>
      </c>
      <c r="S300" s="2">
        <v>11125.097602818183</v>
      </c>
      <c r="T300" s="2">
        <v>3.3525502184691018</v>
      </c>
      <c r="U300" s="2">
        <v>3.2375008205617339E-3</v>
      </c>
      <c r="V300" s="2">
        <v>0.29828039397919498</v>
      </c>
    </row>
    <row r="301" spans="1:22" x14ac:dyDescent="0.3">
      <c r="A301" t="s">
        <v>34</v>
      </c>
      <c r="B301">
        <f t="shared" si="4"/>
        <v>1995</v>
      </c>
      <c r="C301" s="2">
        <v>6891.2729305848952</v>
      </c>
      <c r="D301" s="2">
        <v>4.597695792340013</v>
      </c>
      <c r="E301" s="2">
        <v>1.5358888535547066E-2</v>
      </c>
      <c r="F301" s="2">
        <v>0.21750025342391052</v>
      </c>
      <c r="G301" s="2">
        <v>139.71705310066022</v>
      </c>
      <c r="H301" s="2">
        <v>12.285421920992611</v>
      </c>
      <c r="I301" s="2">
        <v>1.3565285033474289E-3</v>
      </c>
      <c r="J301" s="2">
        <v>8.1397285858881119E-2</v>
      </c>
      <c r="K301" s="2">
        <v>3.1380952380952323</v>
      </c>
      <c r="L301" s="2">
        <v>23.951441578148756</v>
      </c>
      <c r="M301" s="2">
        <v>1.0263298947722765E-4</v>
      </c>
      <c r="N301" s="2">
        <v>4.1751140395336971E-2</v>
      </c>
      <c r="O301" s="2">
        <v>1.7779761904761564</v>
      </c>
      <c r="P301" s="2">
        <v>5.2899229996653174</v>
      </c>
      <c r="Q301" s="2">
        <v>2.5427796063105745E-2</v>
      </c>
      <c r="R301" s="2">
        <v>0.18903866843870279</v>
      </c>
      <c r="S301" s="2">
        <v>5868.4775080909058</v>
      </c>
      <c r="T301" s="2">
        <v>3.9868284495684003</v>
      </c>
      <c r="U301" s="2">
        <v>2.4004893293899432E-2</v>
      </c>
      <c r="V301" s="2">
        <v>0.25082594163494953</v>
      </c>
    </row>
    <row r="302" spans="1:22" x14ac:dyDescent="0.3">
      <c r="A302" t="s">
        <v>34</v>
      </c>
      <c r="B302">
        <f t="shared" si="4"/>
        <v>1996</v>
      </c>
      <c r="C302" s="2">
        <v>7535.1187116758738</v>
      </c>
      <c r="D302" s="2">
        <v>4.1609741363556374</v>
      </c>
      <c r="E302" s="2">
        <v>1.5013897982223856E-2</v>
      </c>
      <c r="F302" s="2">
        <v>0.24032833832412223</v>
      </c>
      <c r="G302" s="2">
        <v>152.31500911260628</v>
      </c>
      <c r="H302" s="2">
        <v>11.252239689788686</v>
      </c>
      <c r="I302" s="2">
        <v>1.0379149898200463E-3</v>
      </c>
      <c r="J302" s="2">
        <v>8.8871196096852761E-2</v>
      </c>
      <c r="K302" s="2">
        <v>3.1238095238095269</v>
      </c>
      <c r="L302" s="2">
        <v>24.193597560975586</v>
      </c>
      <c r="M302" s="2">
        <v>1.7870486231381238E-4</v>
      </c>
      <c r="N302" s="2">
        <v>4.1333249322664023E-2</v>
      </c>
      <c r="O302" s="2">
        <v>1.9578125000000242</v>
      </c>
      <c r="P302" s="2">
        <v>4.7036445863260967</v>
      </c>
      <c r="Q302" s="2">
        <v>1.9416234070380511E-2</v>
      </c>
      <c r="R302" s="2">
        <v>0.21260109722301015</v>
      </c>
      <c r="S302" s="2">
        <v>5707.2327183636335</v>
      </c>
      <c r="T302" s="2">
        <v>4.1912158676604188</v>
      </c>
      <c r="U302" s="2">
        <v>2.330995394671409E-2</v>
      </c>
      <c r="V302" s="2">
        <v>0.23859424844137428</v>
      </c>
    </row>
    <row r="303" spans="1:22" x14ac:dyDescent="0.3">
      <c r="A303" t="s">
        <v>34</v>
      </c>
      <c r="B303">
        <f t="shared" si="4"/>
        <v>1997</v>
      </c>
      <c r="C303" s="2">
        <v>7871.8914271642643</v>
      </c>
      <c r="D303" s="2">
        <v>4.0812079199230986</v>
      </c>
      <c r="E303" s="2">
        <v>1.4163234183918516E-2</v>
      </c>
      <c r="F303" s="2">
        <v>0.24502549725985115</v>
      </c>
      <c r="G303" s="2">
        <v>145.4668121033942</v>
      </c>
      <c r="H303" s="2">
        <v>11.785734237978827</v>
      </c>
      <c r="I303" s="2">
        <v>1.1835268219914652E-3</v>
      </c>
      <c r="J303" s="2">
        <v>8.4848341207080638E-2</v>
      </c>
      <c r="K303" s="2">
        <v>3.095238095238102</v>
      </c>
      <c r="L303" s="2">
        <v>24.523076923076868</v>
      </c>
      <c r="M303" s="2">
        <v>1.6713687363842378E-4</v>
      </c>
      <c r="N303" s="2">
        <v>4.0777917189460569E-2</v>
      </c>
      <c r="O303" s="2">
        <v>2.3060185185185453</v>
      </c>
      <c r="P303" s="2">
        <v>3.8640835173659487</v>
      </c>
      <c r="Q303" s="2">
        <v>1.3898347932703892E-2</v>
      </c>
      <c r="R303" s="2">
        <v>0.25879357821998517</v>
      </c>
      <c r="S303" s="2">
        <v>5287.3499367272707</v>
      </c>
      <c r="T303" s="2">
        <v>4.7030006893518337</v>
      </c>
      <c r="U303" s="2">
        <v>2.2689860355932345E-2</v>
      </c>
      <c r="V303" s="2">
        <v>0.21263020485285528</v>
      </c>
    </row>
    <row r="304" spans="1:22" x14ac:dyDescent="0.3">
      <c r="A304" t="s">
        <v>34</v>
      </c>
      <c r="B304">
        <f t="shared" si="4"/>
        <v>1998</v>
      </c>
      <c r="C304" s="2">
        <v>7426.4481579485218</v>
      </c>
      <c r="D304" s="2">
        <v>4.4040189655420861</v>
      </c>
      <c r="E304" s="2">
        <v>1.3623600664378899E-2</v>
      </c>
      <c r="F304" s="2">
        <v>0.22706532551839523</v>
      </c>
      <c r="G304" s="2">
        <v>157.59713506952062</v>
      </c>
      <c r="H304" s="2">
        <v>10.885368342347858</v>
      </c>
      <c r="I304" s="2">
        <v>8.2069891887934232E-4</v>
      </c>
      <c r="J304" s="2">
        <v>9.1866436536617052E-2</v>
      </c>
      <c r="K304" s="2">
        <v>3.0380952380952522</v>
      </c>
      <c r="L304" s="2">
        <v>25.036050156739691</v>
      </c>
      <c r="M304" s="2">
        <v>8.3985260593590072E-5</v>
      </c>
      <c r="N304" s="2">
        <v>3.9942402804733185E-2</v>
      </c>
      <c r="O304" s="2">
        <v>2.6820175438596543</v>
      </c>
      <c r="P304" s="2">
        <v>3.2132461161079235</v>
      </c>
      <c r="Q304" s="2">
        <v>1.033230712344485E-2</v>
      </c>
      <c r="R304" s="2">
        <v>0.31121176650211285</v>
      </c>
      <c r="S304" s="2">
        <v>4868.9224736818214</v>
      </c>
      <c r="T304" s="2">
        <v>5.3034348190785385</v>
      </c>
      <c r="U304" s="2">
        <v>2.2376002679740159E-2</v>
      </c>
      <c r="V304" s="2">
        <v>0.18855704540812063</v>
      </c>
    </row>
    <row r="305" spans="1:22" x14ac:dyDescent="0.3">
      <c r="A305" t="s">
        <v>34</v>
      </c>
      <c r="B305">
        <f t="shared" si="4"/>
        <v>1999</v>
      </c>
      <c r="C305" s="2">
        <v>7118.4455276985245</v>
      </c>
      <c r="D305" s="2">
        <v>4.7023250302757829</v>
      </c>
      <c r="E305" s="2">
        <v>1.3593833215005902E-2</v>
      </c>
      <c r="F305" s="2">
        <v>0.21266075687272343</v>
      </c>
      <c r="G305" s="2">
        <v>156.13143137021734</v>
      </c>
      <c r="H305" s="2">
        <v>10.976448198736559</v>
      </c>
      <c r="I305" s="2">
        <v>9.1136727221471925E-4</v>
      </c>
      <c r="J305" s="2">
        <v>9.1104151533745209E-2</v>
      </c>
      <c r="K305" s="2">
        <v>3.3095238095238102</v>
      </c>
      <c r="L305" s="2">
        <v>23.051798561151074</v>
      </c>
      <c r="M305" s="2">
        <v>3.7116756539862239E-4</v>
      </c>
      <c r="N305" s="2">
        <v>4.3380563011048014E-2</v>
      </c>
      <c r="O305" s="2">
        <v>1.6723484848485093</v>
      </c>
      <c r="P305" s="2">
        <v>5.4978482446205357</v>
      </c>
      <c r="Q305" s="2">
        <v>1.2152438484254069E-2</v>
      </c>
      <c r="R305" s="2">
        <v>0.1818893420673201</v>
      </c>
      <c r="S305" s="2">
        <v>4330.2850021818267</v>
      </c>
      <c r="T305" s="2">
        <v>6.2015180724334629</v>
      </c>
      <c r="U305" s="2">
        <v>2.2257400888586631E-2</v>
      </c>
      <c r="V305" s="2">
        <v>0.16125084024912018</v>
      </c>
    </row>
    <row r="306" spans="1:22" x14ac:dyDescent="0.3">
      <c r="A306" t="s">
        <v>34</v>
      </c>
      <c r="B306">
        <f t="shared" si="4"/>
        <v>2000</v>
      </c>
      <c r="C306" s="2">
        <v>6587.5939406172547</v>
      </c>
      <c r="D306" s="2">
        <v>5.15928880078435</v>
      </c>
      <c r="E306" s="2">
        <v>1.3313056863440087E-2</v>
      </c>
      <c r="F306" s="2">
        <v>0.19382516440017336</v>
      </c>
      <c r="G306" s="2">
        <v>129.34564170338354</v>
      </c>
      <c r="H306" s="2">
        <v>13.304308793356126</v>
      </c>
      <c r="I306" s="2">
        <v>1.3652939621082577E-3</v>
      </c>
      <c r="J306" s="2">
        <v>7.516361921029506E-2</v>
      </c>
      <c r="K306" s="2">
        <v>3.276190476190493</v>
      </c>
      <c r="L306" s="2">
        <v>23.388081395348713</v>
      </c>
      <c r="M306" s="2">
        <v>4.2997776912164637E-4</v>
      </c>
      <c r="N306" s="2">
        <v>4.2756820582934785E-2</v>
      </c>
      <c r="O306" s="2">
        <v>1.0109848484848492</v>
      </c>
      <c r="P306" s="2">
        <v>8.9408017984263708</v>
      </c>
      <c r="Q306" s="2">
        <v>1.5076313285215859E-2</v>
      </c>
      <c r="R306" s="2">
        <v>0.1118467921049324</v>
      </c>
      <c r="S306" s="2">
        <v>4319.7047526363604</v>
      </c>
      <c r="T306" s="2">
        <v>6.4891481627895766</v>
      </c>
      <c r="U306" s="2">
        <v>2.2261697122885837E-2</v>
      </c>
      <c r="V306" s="2">
        <v>0.15410343159280196</v>
      </c>
    </row>
    <row r="307" spans="1:22" x14ac:dyDescent="0.3">
      <c r="A307" t="s">
        <v>34</v>
      </c>
      <c r="B307">
        <f t="shared" si="4"/>
        <v>2001</v>
      </c>
      <c r="C307" s="2">
        <v>6348.1119229410906</v>
      </c>
      <c r="D307" s="2">
        <v>5.4369335453676113</v>
      </c>
      <c r="E307" s="2">
        <v>1.2872838645216156E-2</v>
      </c>
      <c r="F307" s="2">
        <v>0.18392720669761034</v>
      </c>
      <c r="G307" s="2">
        <v>129.79928464164823</v>
      </c>
      <c r="H307" s="2">
        <v>13.15724289292713</v>
      </c>
      <c r="I307" s="2">
        <v>1.3157956105436519E-3</v>
      </c>
      <c r="J307" s="2">
        <v>7.6003765236983253E-2</v>
      </c>
      <c r="K307" s="2">
        <v>3.4238095238095099</v>
      </c>
      <c r="L307" s="2">
        <v>22.453407510431248</v>
      </c>
      <c r="M307" s="2">
        <v>4.6646406835902654E-4</v>
      </c>
      <c r="N307" s="2">
        <v>4.4536669970267402E-2</v>
      </c>
      <c r="O307" s="2">
        <v>0.23522727272727018</v>
      </c>
      <c r="P307" s="2">
        <v>37.296296296296696</v>
      </c>
      <c r="Q307" s="2">
        <v>1.4605035864096116E-2</v>
      </c>
      <c r="R307" s="2">
        <v>2.6812313803376078E-2</v>
      </c>
      <c r="S307" s="2">
        <v>4343.500519318186</v>
      </c>
      <c r="T307" s="2">
        <v>6.5884353936197764</v>
      </c>
      <c r="U307" s="2">
        <v>2.2011927860059455E-2</v>
      </c>
      <c r="V307" s="2">
        <v>0.15178110435269615</v>
      </c>
    </row>
    <row r="308" spans="1:22" x14ac:dyDescent="0.3">
      <c r="A308" t="s">
        <v>34</v>
      </c>
      <c r="B308">
        <f t="shared" si="4"/>
        <v>2002</v>
      </c>
      <c r="C308" s="2">
        <v>5427.5336941875066</v>
      </c>
      <c r="D308" s="2">
        <v>6.4754025348813276</v>
      </c>
      <c r="E308" s="2">
        <v>1.2608559090837912E-2</v>
      </c>
      <c r="F308" s="2">
        <v>0.15443055387109253</v>
      </c>
      <c r="G308" s="2">
        <v>129.33483015963634</v>
      </c>
      <c r="H308" s="2">
        <v>13.119939677084236</v>
      </c>
      <c r="I308" s="2">
        <v>1.3456105361601134E-3</v>
      </c>
      <c r="J308" s="2">
        <v>7.6219862637526933E-2</v>
      </c>
      <c r="K308" s="2">
        <v>3.6772727272727224</v>
      </c>
      <c r="L308" s="2">
        <v>20.864029666254666</v>
      </c>
      <c r="M308" s="2">
        <v>4.4291724111070185E-4</v>
      </c>
      <c r="N308" s="2">
        <v>4.7929379702588946E-2</v>
      </c>
      <c r="O308" s="2">
        <v>0.25946969696969191</v>
      </c>
      <c r="P308" s="2">
        <v>33.662773722628373</v>
      </c>
      <c r="Q308" s="2">
        <v>1.205185791203589E-2</v>
      </c>
      <c r="R308" s="2">
        <v>2.9706405308122082E-2</v>
      </c>
      <c r="S308" s="2">
        <v>3876.6350804545327</v>
      </c>
      <c r="T308" s="2">
        <v>7.5074823888590174</v>
      </c>
      <c r="U308" s="2">
        <v>2.1442803319192794E-2</v>
      </c>
      <c r="V308" s="2">
        <v>0.13320044566258107</v>
      </c>
    </row>
    <row r="309" spans="1:22" x14ac:dyDescent="0.3">
      <c r="A309" t="s">
        <v>34</v>
      </c>
      <c r="B309">
        <f t="shared" si="4"/>
        <v>2003</v>
      </c>
      <c r="C309" s="2">
        <v>4697.6239391980343</v>
      </c>
      <c r="D309" s="2">
        <v>7.6130832457551492</v>
      </c>
      <c r="E309" s="2">
        <v>1.1933789411866791E-2</v>
      </c>
      <c r="F309" s="2">
        <v>0.1313528261440689</v>
      </c>
      <c r="G309" s="2">
        <v>126.80507736443178</v>
      </c>
      <c r="H309" s="2">
        <v>13.314095600316449</v>
      </c>
      <c r="I309" s="2">
        <v>1.3762844876283042E-3</v>
      </c>
      <c r="J309" s="2">
        <v>7.5108368605692755E-2</v>
      </c>
      <c r="K309" s="2">
        <v>3.2818181818181671</v>
      </c>
      <c r="L309" s="2">
        <v>23.40720221606659</v>
      </c>
      <c r="M309" s="2">
        <v>2.0428577348842458E-4</v>
      </c>
      <c r="N309" s="2">
        <v>4.2721893491124062E-2</v>
      </c>
      <c r="O309" s="2">
        <v>0.49242424242424399</v>
      </c>
      <c r="P309" s="2">
        <v>18.126153846153784</v>
      </c>
      <c r="Q309" s="2">
        <v>9.5951711035340281E-3</v>
      </c>
      <c r="R309" s="2">
        <v>5.5168901714479898E-2</v>
      </c>
      <c r="S309" s="2">
        <v>3321.4110018636347</v>
      </c>
      <c r="T309" s="2">
        <v>8.8898037670041496</v>
      </c>
      <c r="U309" s="2">
        <v>2.0643231692199726E-2</v>
      </c>
      <c r="V309" s="2">
        <v>0.11248842226547802</v>
      </c>
    </row>
    <row r="310" spans="1:22" x14ac:dyDescent="0.3">
      <c r="A310" t="s">
        <v>34</v>
      </c>
      <c r="B310">
        <f t="shared" si="4"/>
        <v>2004</v>
      </c>
      <c r="C310" s="2">
        <v>4706.1779869155871</v>
      </c>
      <c r="D310" s="2">
        <v>7.7638594030645161</v>
      </c>
      <c r="E310" s="2">
        <v>1.1511494664695088E-2</v>
      </c>
      <c r="F310" s="2">
        <v>0.12880192029305482</v>
      </c>
      <c r="G310" s="2">
        <v>119.08993528378051</v>
      </c>
      <c r="H310" s="2">
        <v>14.237223831518364</v>
      </c>
      <c r="I310" s="2">
        <v>1.3501590490015425E-3</v>
      </c>
      <c r="J310" s="2">
        <v>7.0238412476609391E-2</v>
      </c>
      <c r="K310" s="2">
        <v>3.5272727272727167</v>
      </c>
      <c r="L310" s="2">
        <v>21.935567010309349</v>
      </c>
      <c r="M310" s="2">
        <v>2.7423697137012037E-4</v>
      </c>
      <c r="N310" s="2">
        <v>4.5588062507343291E-2</v>
      </c>
      <c r="O310" s="2">
        <v>1.0659090909090878</v>
      </c>
      <c r="P310" s="2">
        <v>8.5522388059701715</v>
      </c>
      <c r="Q310" s="2">
        <v>6.9494010145639273E-3</v>
      </c>
      <c r="R310" s="2">
        <v>0.1169284467713784</v>
      </c>
      <c r="S310" s="2">
        <v>2616.6842789545408</v>
      </c>
      <c r="T310" s="2">
        <v>11.637586199437129</v>
      </c>
      <c r="U310" s="2">
        <v>1.9769333105355447E-2</v>
      </c>
      <c r="V310" s="2">
        <v>8.5928472009802748E-2</v>
      </c>
    </row>
    <row r="311" spans="1:22" x14ac:dyDescent="0.3">
      <c r="A311" t="s">
        <v>34</v>
      </c>
      <c r="B311">
        <f t="shared" si="4"/>
        <v>2005</v>
      </c>
      <c r="C311" s="2">
        <v>4577.7133638245796</v>
      </c>
      <c r="D311" s="2">
        <v>8.129645736314373</v>
      </c>
      <c r="E311" s="2">
        <v>1.0926464498373423E-2</v>
      </c>
      <c r="F311" s="2">
        <v>0.1230065900083558</v>
      </c>
      <c r="G311" s="2">
        <v>117.63164088358235</v>
      </c>
      <c r="H311" s="2">
        <v>14.396367732321348</v>
      </c>
      <c r="I311" s="2">
        <v>1.6161836517979561E-3</v>
      </c>
      <c r="J311" s="2">
        <v>6.946196558697898E-2</v>
      </c>
      <c r="K311" s="2">
        <v>3.4363636363636516</v>
      </c>
      <c r="L311" s="2">
        <v>22.542328042327938</v>
      </c>
      <c r="M311" s="2">
        <v>1.29084975975087E-4</v>
      </c>
      <c r="N311" s="2">
        <v>4.4360990494073667E-2</v>
      </c>
      <c r="O311" s="2">
        <v>0.87045454545454426</v>
      </c>
      <c r="P311" s="2">
        <v>9.9416884247171531</v>
      </c>
      <c r="Q311" s="2">
        <v>6.7707350150280066E-3</v>
      </c>
      <c r="R311" s="2">
        <v>0.10058653593626884</v>
      </c>
      <c r="S311" s="2">
        <v>1992.9581761363588</v>
      </c>
      <c r="T311" s="2">
        <v>15.631060651386299</v>
      </c>
      <c r="U311" s="2">
        <v>1.879420778315033E-2</v>
      </c>
      <c r="V311" s="2">
        <v>6.3975185197129358E-2</v>
      </c>
    </row>
    <row r="312" spans="1:22" x14ac:dyDescent="0.3">
      <c r="A312" t="s">
        <v>34</v>
      </c>
      <c r="B312">
        <f t="shared" si="4"/>
        <v>2006</v>
      </c>
      <c r="C312" s="2">
        <v>4139.3109475858801</v>
      </c>
      <c r="D312" s="2">
        <v>9.1592761740011124</v>
      </c>
      <c r="E312" s="2">
        <v>1.0444434713124062E-2</v>
      </c>
      <c r="F312" s="2">
        <v>0.1091789330295041</v>
      </c>
      <c r="G312" s="2">
        <v>123.78913487442833</v>
      </c>
      <c r="H312" s="2">
        <v>13.636987340108574</v>
      </c>
      <c r="I312" s="2">
        <v>1.4104445798116261E-3</v>
      </c>
      <c r="J312" s="2">
        <v>7.3329979346599461E-2</v>
      </c>
      <c r="K312" s="2">
        <v>3.5545454545454618</v>
      </c>
      <c r="L312" s="2">
        <v>21.900255754475658</v>
      </c>
      <c r="M312" s="2">
        <v>1.196747903282197E-4</v>
      </c>
      <c r="N312" s="2">
        <v>4.5661567207754383E-2</v>
      </c>
      <c r="O312" s="2">
        <v>0.75946969696969813</v>
      </c>
      <c r="P312" s="2">
        <v>10.04139650872817</v>
      </c>
      <c r="Q312" s="2">
        <v>5.8809243590164928E-3</v>
      </c>
      <c r="R312" s="2">
        <v>9.9587741518899417E-2</v>
      </c>
      <c r="S312" s="2">
        <v>1246.1041900454402</v>
      </c>
      <c r="T312" s="2">
        <v>25.967081111230844</v>
      </c>
      <c r="U312" s="2">
        <v>1.7928332999824992E-2</v>
      </c>
      <c r="V312" s="2">
        <v>3.8510296776001401E-2</v>
      </c>
    </row>
    <row r="313" spans="1:22" x14ac:dyDescent="0.3">
      <c r="A313" t="s">
        <v>34</v>
      </c>
      <c r="B313">
        <f t="shared" si="4"/>
        <v>2007</v>
      </c>
      <c r="C313" s="2">
        <v>3243.5248018015627</v>
      </c>
      <c r="D313" s="2">
        <v>11.960659051098965</v>
      </c>
      <c r="E313" s="2">
        <v>9.7774623096675284E-3</v>
      </c>
      <c r="F313" s="2">
        <v>8.3607432979047963E-2</v>
      </c>
      <c r="G313" s="2">
        <v>132.17448251988117</v>
      </c>
      <c r="H313" s="2">
        <v>12.752276274102973</v>
      </c>
      <c r="I313" s="2">
        <v>1.1222762961299176E-3</v>
      </c>
      <c r="J313" s="2">
        <v>7.8417372593375875E-2</v>
      </c>
      <c r="K313" s="2">
        <v>3.6136363636363598</v>
      </c>
      <c r="L313" s="2">
        <v>21.581132075471722</v>
      </c>
      <c r="M313" s="2">
        <v>1.1043889466565149E-4</v>
      </c>
      <c r="N313" s="2">
        <v>4.6336772162965507E-2</v>
      </c>
      <c r="O313" s="2">
        <v>0.50416666666666554</v>
      </c>
      <c r="P313" s="2">
        <v>13.198347107438044</v>
      </c>
      <c r="Q313" s="2">
        <v>5.9659773255733572E-3</v>
      </c>
      <c r="R313" s="2">
        <v>7.5767063243581553E-2</v>
      </c>
      <c r="S313" s="2">
        <v>294.22719790908013</v>
      </c>
      <c r="T313" s="2">
        <v>114.20587109514771</v>
      </c>
      <c r="U313" s="2">
        <v>1.7108228166151651E-2</v>
      </c>
      <c r="V313" s="2">
        <v>8.7561172679719371E-3</v>
      </c>
    </row>
    <row r="314" spans="1:22" x14ac:dyDescent="0.3">
      <c r="A314" t="s">
        <v>34</v>
      </c>
      <c r="B314">
        <f t="shared" si="4"/>
        <v>2008</v>
      </c>
      <c r="C314" s="2">
        <v>2752.8752509957267</v>
      </c>
      <c r="D314" s="2">
        <v>14.25118318567174</v>
      </c>
      <c r="E314" s="2">
        <v>9.5646517439451628E-3</v>
      </c>
      <c r="F314" s="2">
        <v>7.0169612373336729E-2</v>
      </c>
      <c r="G314" s="2">
        <v>124.21480951049284</v>
      </c>
      <c r="H314" s="2">
        <v>13.543354428663346</v>
      </c>
      <c r="I314" s="2">
        <v>1.1848632750860039E-3</v>
      </c>
      <c r="J314" s="2">
        <v>7.3836951197525036E-2</v>
      </c>
      <c r="K314" s="2">
        <v>3.2636363636363654</v>
      </c>
      <c r="L314" s="2">
        <v>24.033426183843996</v>
      </c>
      <c r="M314" s="2">
        <v>4.9210036476454722E-5</v>
      </c>
      <c r="N314" s="2">
        <v>4.1608715808993994E-2</v>
      </c>
      <c r="O314" s="2">
        <v>0.11590909090908852</v>
      </c>
      <c r="P314" s="2">
        <v>57.450980392158073</v>
      </c>
      <c r="Q314" s="2">
        <v>7.1928153365189984E-3</v>
      </c>
      <c r="R314" s="2">
        <v>1.7406143344709531E-2</v>
      </c>
      <c r="S314" s="2">
        <v>84.310219136357773</v>
      </c>
      <c r="T314" s="2">
        <v>396.11985393042733</v>
      </c>
      <c r="U314" s="2">
        <v>1.6426655125904133E-2</v>
      </c>
      <c r="V314" s="2">
        <v>2.5244884599387825E-3</v>
      </c>
    </row>
    <row r="315" spans="1:22" x14ac:dyDescent="0.3">
      <c r="A315" t="s">
        <v>34</v>
      </c>
      <c r="B315">
        <f t="shared" si="4"/>
        <v>2009</v>
      </c>
      <c r="C315" s="2">
        <v>2537.2642968367727</v>
      </c>
      <c r="D315" s="2">
        <v>15.673670178434943</v>
      </c>
      <c r="E315" s="2">
        <v>1.0077720425203718E-2</v>
      </c>
      <c r="F315" s="2">
        <v>6.3801265984011701E-2</v>
      </c>
      <c r="G315" s="2">
        <v>120.8462202952237</v>
      </c>
      <c r="H315" s="2">
        <v>13.689743673101562</v>
      </c>
      <c r="I315" s="2">
        <v>1.1886226118254378E-3</v>
      </c>
      <c r="J315" s="2">
        <v>7.3047386706360365E-2</v>
      </c>
      <c r="K315" s="2">
        <v>3.059090909090898</v>
      </c>
      <c r="L315" s="2">
        <v>25.739970282318076</v>
      </c>
      <c r="M315" s="2">
        <v>5.5846952152598106E-5</v>
      </c>
      <c r="N315" s="2">
        <v>3.8850083703746319E-2</v>
      </c>
      <c r="O315" s="2">
        <v>1.6893939393939394</v>
      </c>
      <c r="P315" s="2">
        <v>5.6614349775784749</v>
      </c>
      <c r="Q315" s="2">
        <v>4.1539960696489464E-3</v>
      </c>
      <c r="R315" s="2">
        <v>0.17663366336633665</v>
      </c>
      <c r="S315" s="2">
        <v>174.98492168180746</v>
      </c>
      <c r="T315" s="2">
        <v>180.27834034777598</v>
      </c>
      <c r="U315" s="2">
        <v>1.6505013720474082E-2</v>
      </c>
      <c r="V315" s="2">
        <v>5.5469780677528668E-3</v>
      </c>
    </row>
    <row r="316" spans="1:22" x14ac:dyDescent="0.3">
      <c r="A316" t="s">
        <v>34</v>
      </c>
      <c r="B316">
        <f t="shared" si="4"/>
        <v>2010</v>
      </c>
      <c r="C316" s="2">
        <v>2725.6914186410795</v>
      </c>
      <c r="D316" s="2">
        <v>14.65441774445341</v>
      </c>
      <c r="E316" s="2">
        <v>1.0071669119750493E-2</v>
      </c>
      <c r="F316" s="2">
        <v>6.8238808080825511E-2</v>
      </c>
      <c r="G316" s="2">
        <v>119.6733975912764</v>
      </c>
      <c r="H316" s="2">
        <v>13.84707575586974</v>
      </c>
      <c r="I316" s="2">
        <v>1.0010045483238306E-3</v>
      </c>
      <c r="J316" s="2">
        <v>7.2217413815772805E-2</v>
      </c>
      <c r="K316" s="2">
        <v>3.1545454545454703</v>
      </c>
      <c r="L316" s="2">
        <v>25.057636887607941</v>
      </c>
      <c r="M316" s="2">
        <v>1.6094905414616723E-4</v>
      </c>
      <c r="N316" s="2">
        <v>3.9907993099482668E-2</v>
      </c>
      <c r="O316" s="2">
        <v>2.2458333333333282</v>
      </c>
      <c r="P316" s="2">
        <v>4.8033395176252416</v>
      </c>
      <c r="Q316" s="2">
        <v>3.653044558877272E-3</v>
      </c>
      <c r="R316" s="2">
        <v>0.20818848976438736</v>
      </c>
      <c r="S316" s="2">
        <v>341.78607145455317</v>
      </c>
      <c r="T316" s="2">
        <v>93.946200217594622</v>
      </c>
      <c r="U316" s="2">
        <v>1.6394432774266998E-2</v>
      </c>
      <c r="V316" s="2">
        <v>1.0644390062438268E-2</v>
      </c>
    </row>
    <row r="317" spans="1:22" x14ac:dyDescent="0.3">
      <c r="A317" t="s">
        <v>34</v>
      </c>
      <c r="B317">
        <f t="shared" si="4"/>
        <v>2011</v>
      </c>
      <c r="C317" s="2">
        <v>2217.7341632291354</v>
      </c>
      <c r="D317" s="2">
        <v>17.929837575006822</v>
      </c>
      <c r="E317" s="2">
        <v>1.0086729014809115E-2</v>
      </c>
      <c r="F317" s="2">
        <v>5.57729536487237E-2</v>
      </c>
      <c r="G317" s="2">
        <v>113.41963059625346</v>
      </c>
      <c r="H317" s="2">
        <v>14.628687826625256</v>
      </c>
      <c r="I317" s="2">
        <v>1.1561583463475522E-3</v>
      </c>
      <c r="J317" s="2">
        <v>6.8358831075739312E-2</v>
      </c>
      <c r="K317" s="2">
        <v>2.9818181818181984</v>
      </c>
      <c r="L317" s="2">
        <v>26.634146341463264</v>
      </c>
      <c r="M317" s="2">
        <v>1.1230235678953704E-4</v>
      </c>
      <c r="N317" s="2">
        <v>3.7545787545787759E-2</v>
      </c>
      <c r="O317" s="2">
        <v>2.0102272727272741</v>
      </c>
      <c r="P317" s="2">
        <v>5.2325230827209301</v>
      </c>
      <c r="Q317" s="2">
        <v>4.6377938743415448E-3</v>
      </c>
      <c r="R317" s="2">
        <v>0.19111239151571915</v>
      </c>
      <c r="S317" s="2">
        <v>538.86732272726658</v>
      </c>
      <c r="T317" s="2">
        <v>60.164623977646848</v>
      </c>
      <c r="U317" s="2">
        <v>1.5916799581174423E-2</v>
      </c>
      <c r="V317" s="2">
        <v>1.6621062908521344E-2</v>
      </c>
    </row>
    <row r="318" spans="1:22" x14ac:dyDescent="0.3">
      <c r="A318" t="s">
        <v>34</v>
      </c>
      <c r="B318">
        <f t="shared" si="4"/>
        <v>2012</v>
      </c>
      <c r="C318" s="2">
        <v>1100.4110885614646</v>
      </c>
      <c r="D318" s="2">
        <v>35.944930641267696</v>
      </c>
      <c r="E318" s="2">
        <v>9.8502211160489961E-3</v>
      </c>
      <c r="F318" s="2">
        <v>2.7820334666383215E-2</v>
      </c>
      <c r="G318" s="2">
        <v>85.768041007619331</v>
      </c>
      <c r="H318" s="2">
        <v>19.212657064721729</v>
      </c>
      <c r="I318" s="2">
        <v>1.7557028273294112E-3</v>
      </c>
      <c r="J318" s="2">
        <v>5.2049021467009862E-2</v>
      </c>
      <c r="K318" s="2">
        <v>2.9136363636363711</v>
      </c>
      <c r="L318" s="2">
        <v>27.280811232449228</v>
      </c>
      <c r="M318" s="2">
        <v>1.3985669603049089E-4</v>
      </c>
      <c r="N318" s="2">
        <v>3.6655801452507672E-2</v>
      </c>
      <c r="O318" s="2">
        <v>0.24848484848487651</v>
      </c>
      <c r="P318" s="2">
        <v>44.79878048779981</v>
      </c>
      <c r="Q318" s="2">
        <v>1.1753124454026931E-2</v>
      </c>
      <c r="R318" s="2">
        <v>2.2322036205256371E-2</v>
      </c>
      <c r="S318" s="2">
        <v>1345.6515765454569</v>
      </c>
      <c r="T318" s="2">
        <v>23.923490045759234</v>
      </c>
      <c r="U318" s="2">
        <v>1.5019090950796121E-2</v>
      </c>
      <c r="V318" s="2">
        <v>4.179992125259599E-2</v>
      </c>
    </row>
    <row r="319" spans="1:22" x14ac:dyDescent="0.3">
      <c r="A319" t="s">
        <v>34</v>
      </c>
      <c r="B319">
        <f t="shared" si="4"/>
        <v>2013</v>
      </c>
      <c r="C319" s="2">
        <v>1119.2382980849216</v>
      </c>
      <c r="D319" s="2">
        <v>35.438824518987069</v>
      </c>
      <c r="E319" s="2">
        <v>9.8679125249300226E-3</v>
      </c>
      <c r="F319" s="2">
        <v>2.8217640217277233E-2</v>
      </c>
      <c r="G319" s="2">
        <v>76.703086784576271</v>
      </c>
      <c r="H319" s="2">
        <v>21.412396580963708</v>
      </c>
      <c r="I319" s="2">
        <v>1.9030287713882738E-3</v>
      </c>
      <c r="J319" s="2">
        <v>4.6701918499353373E-2</v>
      </c>
      <c r="K319" s="2">
        <v>3.1090909090909093</v>
      </c>
      <c r="L319" s="2">
        <v>25.663742690058481</v>
      </c>
      <c r="M319" s="2">
        <v>2.5545961451927529E-4</v>
      </c>
      <c r="N319" s="2">
        <v>3.8965477953742736E-2</v>
      </c>
      <c r="O319" s="2">
        <v>1.0784090909091226</v>
      </c>
      <c r="P319" s="2">
        <v>10.467509659290174</v>
      </c>
      <c r="Q319" s="2">
        <v>1.4866698454372274E-2</v>
      </c>
      <c r="R319" s="2">
        <v>9.5533706922589293E-2</v>
      </c>
      <c r="S319" s="2">
        <v>1997.7022229090908</v>
      </c>
      <c r="T319" s="2">
        <v>16.126714069524844</v>
      </c>
      <c r="U319" s="2">
        <v>1.4309266860458303E-2</v>
      </c>
      <c r="V319" s="2">
        <v>6.2008912397704827E-2</v>
      </c>
    </row>
    <row r="320" spans="1:22" x14ac:dyDescent="0.3">
      <c r="A320" t="s">
        <v>34</v>
      </c>
      <c r="B320">
        <f t="shared" si="4"/>
        <v>2014</v>
      </c>
      <c r="C320" s="2">
        <v>865.28281628083641</v>
      </c>
      <c r="D320" s="2">
        <v>46.313663930873439</v>
      </c>
      <c r="E320" s="2">
        <v>9.6569973059201786E-3</v>
      </c>
      <c r="F320" s="2">
        <v>2.1591899995054887E-2</v>
      </c>
      <c r="G320" s="2">
        <v>74.269325158552419</v>
      </c>
      <c r="H320" s="2">
        <v>22.109136865536215</v>
      </c>
      <c r="I320" s="2">
        <v>1.8676020178622771E-3</v>
      </c>
      <c r="J320" s="2">
        <v>4.5230169141464896E-2</v>
      </c>
      <c r="K320" s="2">
        <v>3.0318181818181955</v>
      </c>
      <c r="L320" s="2">
        <v>26.442278860569591</v>
      </c>
      <c r="M320" s="2">
        <v>2.0258785424581705E-4</v>
      </c>
      <c r="N320" s="2">
        <v>3.7818223053807512E-2</v>
      </c>
      <c r="O320" s="2">
        <v>2.2443181818181817</v>
      </c>
      <c r="P320" s="2">
        <v>4.7144303797468359</v>
      </c>
      <c r="Q320" s="2">
        <v>1.5957518480033905E-2</v>
      </c>
      <c r="R320" s="2">
        <v>0.21211470303941574</v>
      </c>
      <c r="S320" s="2">
        <v>2518.1811014545383</v>
      </c>
      <c r="T320" s="2">
        <v>12.997841420757499</v>
      </c>
      <c r="U320" s="2">
        <v>1.3578566273765746E-2</v>
      </c>
      <c r="V320" s="2">
        <v>7.6935851702499169E-2</v>
      </c>
    </row>
    <row r="321" spans="1:22" x14ac:dyDescent="0.3">
      <c r="A321" t="s">
        <v>34</v>
      </c>
      <c r="B321">
        <f t="shared" si="4"/>
        <v>2015</v>
      </c>
      <c r="C321" s="2">
        <v>592.84613240454928</v>
      </c>
      <c r="D321" s="2">
        <v>68.66440544384443</v>
      </c>
      <c r="E321" s="2">
        <v>9.3015293984038405E-3</v>
      </c>
      <c r="F321" s="2">
        <v>1.4563586381270373E-2</v>
      </c>
      <c r="G321" s="2">
        <v>77.502093753065765</v>
      </c>
      <c r="H321" s="2">
        <v>21.160691625599604</v>
      </c>
      <c r="I321" s="2">
        <v>1.8082203492493509E-3</v>
      </c>
      <c r="J321" s="2">
        <v>4.7257434572234316E-2</v>
      </c>
      <c r="K321" s="2">
        <v>2.672727272727272</v>
      </c>
      <c r="L321" s="2">
        <v>29.942176870748309</v>
      </c>
      <c r="M321" s="2">
        <v>1.5091875263599508E-5</v>
      </c>
      <c r="N321" s="2">
        <v>3.339770532772917E-2</v>
      </c>
      <c r="O321" s="2">
        <v>2.2590909090909079</v>
      </c>
      <c r="P321" s="2">
        <v>4.3118712273641879</v>
      </c>
      <c r="Q321" s="2">
        <v>1.5862812278888416E-2</v>
      </c>
      <c r="R321" s="2">
        <v>0.23191787214185705</v>
      </c>
      <c r="S321" s="2">
        <v>3268.6807729090942</v>
      </c>
      <c r="T321" s="2">
        <v>10.329127100062662</v>
      </c>
      <c r="U321" s="2">
        <v>1.2738834783307063E-2</v>
      </c>
      <c r="V321" s="2">
        <v>9.6813601992944157E-2</v>
      </c>
    </row>
    <row r="322" spans="1:22" x14ac:dyDescent="0.3">
      <c r="A322" t="s">
        <v>34</v>
      </c>
      <c r="B322">
        <f t="shared" si="4"/>
        <v>2016</v>
      </c>
      <c r="C322" s="2">
        <v>372.43684418628254</v>
      </c>
      <c r="D322" s="2">
        <v>110.77499401735686</v>
      </c>
      <c r="E322" s="2">
        <v>8.9593166869801344E-3</v>
      </c>
      <c r="F322" s="2">
        <v>9.0273080930459298E-3</v>
      </c>
      <c r="G322" s="2">
        <v>78.576636016786779</v>
      </c>
      <c r="H322" s="2">
        <v>20.911093262279429</v>
      </c>
      <c r="I322" s="2">
        <v>1.7903991285828369E-3</v>
      </c>
      <c r="J322" s="2">
        <v>4.7821507343370442E-2</v>
      </c>
      <c r="K322" s="2">
        <v>3.0727272727272634</v>
      </c>
      <c r="L322" s="2">
        <v>26.142011834319611</v>
      </c>
      <c r="M322" s="2">
        <v>2.9615466993087453E-4</v>
      </c>
      <c r="N322" s="2">
        <v>3.8252602987777148E-2</v>
      </c>
      <c r="O322" s="2">
        <v>2.8420454545454543</v>
      </c>
      <c r="P322" s="2">
        <v>3.1343462614954021</v>
      </c>
      <c r="Q322" s="2">
        <v>1.6354912926264897E-2</v>
      </c>
      <c r="R322" s="2">
        <v>0.31904579665773691</v>
      </c>
      <c r="S322" s="2">
        <v>3415.4981559090993</v>
      </c>
      <c r="T322" s="2">
        <v>10.060800402851582</v>
      </c>
      <c r="U322" s="2">
        <v>1.2630068777909287E-2</v>
      </c>
      <c r="V322" s="2">
        <v>9.9395670320282375E-2</v>
      </c>
    </row>
    <row r="323" spans="1:22" x14ac:dyDescent="0.3">
      <c r="A323" t="s">
        <v>34</v>
      </c>
      <c r="B323">
        <f t="shared" si="4"/>
        <v>2017</v>
      </c>
      <c r="C323" s="2">
        <v>380.41092407976976</v>
      </c>
      <c r="D323" s="2">
        <v>109.71045749348984</v>
      </c>
      <c r="E323" s="2">
        <v>8.3768977812422318E-3</v>
      </c>
      <c r="F323" s="2">
        <v>9.1149013762825623E-3</v>
      </c>
      <c r="G323" s="2">
        <v>85.387486165396012</v>
      </c>
      <c r="H323" s="2">
        <v>19.134097831032296</v>
      </c>
      <c r="I323" s="2">
        <v>1.7191605088005407E-3</v>
      </c>
      <c r="J323" s="2">
        <v>5.2262720136100053E-2</v>
      </c>
      <c r="K323" s="2">
        <v>2.7136363636363683</v>
      </c>
      <c r="L323" s="2">
        <v>29.623115577889394</v>
      </c>
      <c r="M323" s="2">
        <v>1.0237999591920788E-4</v>
      </c>
      <c r="N323" s="2">
        <v>3.3757421543681145E-2</v>
      </c>
      <c r="O323" s="2">
        <v>3.3742424242423938</v>
      </c>
      <c r="P323" s="2">
        <v>2.3365514144589339</v>
      </c>
      <c r="Q323" s="2">
        <v>1.646300076873819E-2</v>
      </c>
      <c r="R323" s="2">
        <v>0.42798116652252916</v>
      </c>
      <c r="S323" s="2">
        <v>3723.0455827727274</v>
      </c>
      <c r="T323" s="2">
        <v>9.4668592777539153</v>
      </c>
      <c r="U323" s="2">
        <v>1.2084984693433554E-2</v>
      </c>
      <c r="V323" s="2">
        <v>0.10563165360975531</v>
      </c>
    </row>
    <row r="324" spans="1:22" x14ac:dyDescent="0.3">
      <c r="A324" t="s">
        <v>34</v>
      </c>
      <c r="B324">
        <f t="shared" si="4"/>
        <v>2018</v>
      </c>
      <c r="C324" s="2">
        <v>826.16379257624067</v>
      </c>
      <c r="D324" s="2">
        <v>51.129093129865559</v>
      </c>
      <c r="E324" s="2">
        <v>7.9117084159484596E-3</v>
      </c>
      <c r="F324" s="2">
        <v>1.9558336336223406E-2</v>
      </c>
      <c r="G324" s="2">
        <v>89.614896817444105</v>
      </c>
      <c r="H324" s="2">
        <v>18.186542205171719</v>
      </c>
      <c r="I324" s="2">
        <v>1.6673516279307882E-3</v>
      </c>
      <c r="J324" s="2">
        <v>5.4985713541281601E-2</v>
      </c>
      <c r="K324" s="2">
        <v>2.9045454545454561</v>
      </c>
      <c r="L324" s="2">
        <v>27.713615023474166</v>
      </c>
      <c r="M324" s="2">
        <v>2.3716943508002991E-4</v>
      </c>
      <c r="N324" s="2">
        <v>3.6083347450448944E-2</v>
      </c>
      <c r="O324" s="2">
        <v>3.7045454545454506</v>
      </c>
      <c r="P324" s="2">
        <v>1.8613496932515368</v>
      </c>
      <c r="Q324" s="2">
        <v>1.63287879595303E-2</v>
      </c>
      <c r="R324" s="2">
        <v>0.53724456163480472</v>
      </c>
      <c r="S324" s="2">
        <v>4114.9280555000078</v>
      </c>
      <c r="T324" s="2">
        <v>8.7475985798556426</v>
      </c>
      <c r="U324" s="2">
        <v>1.151748102993666E-2</v>
      </c>
      <c r="V324" s="2">
        <v>0.11431708838387307</v>
      </c>
    </row>
    <row r="325" spans="1:22" x14ac:dyDescent="0.3">
      <c r="A325" t="s">
        <v>34</v>
      </c>
      <c r="B325">
        <f t="shared" si="4"/>
        <v>2019</v>
      </c>
      <c r="C325" s="2">
        <v>1381.8428165129371</v>
      </c>
      <c r="D325" s="2">
        <v>31.123020977261703</v>
      </c>
      <c r="E325" s="2">
        <v>7.3541585995333114E-3</v>
      </c>
      <c r="F325" s="2">
        <v>3.2130557015355103E-2</v>
      </c>
      <c r="G325" s="2">
        <v>87.730195186121364</v>
      </c>
      <c r="H325" s="2">
        <v>18.493858373069575</v>
      </c>
      <c r="I325" s="2">
        <v>1.5924631718762516E-3</v>
      </c>
      <c r="J325" s="2">
        <v>5.4072004869258762E-2</v>
      </c>
      <c r="K325" s="2">
        <v>2.7590909090909008</v>
      </c>
      <c r="L325" s="2">
        <v>29.299835255354289</v>
      </c>
      <c r="M325" s="2">
        <v>1.6064791223756314E-4</v>
      </c>
      <c r="N325" s="2">
        <v>3.4129884734326578E-2</v>
      </c>
      <c r="O325" s="2">
        <v>3.5799242424242426</v>
      </c>
      <c r="P325" s="2">
        <v>1.7747328325044958</v>
      </c>
      <c r="Q325" s="2">
        <v>1.5640744187137234E-2</v>
      </c>
      <c r="R325" s="2">
        <v>0.56346509270851997</v>
      </c>
      <c r="S325" s="2">
        <v>4510.9673488636436</v>
      </c>
      <c r="T325" s="2">
        <v>8.1191580779430605</v>
      </c>
      <c r="U325" s="2">
        <v>1.1024024429689527E-2</v>
      </c>
      <c r="V325" s="2">
        <v>0.12316547977020592</v>
      </c>
    </row>
    <row r="326" spans="1:22" x14ac:dyDescent="0.3">
      <c r="A326" t="s">
        <v>34</v>
      </c>
      <c r="B326">
        <f t="shared" si="4"/>
        <v>2020</v>
      </c>
      <c r="C326" s="2">
        <v>3964.1857011072061</v>
      </c>
      <c r="D326" s="2">
        <v>10.890508634134337</v>
      </c>
      <c r="E326" s="2">
        <v>5.709851311813563E-3</v>
      </c>
      <c r="F326" s="2">
        <v>9.1823075817201061E-2</v>
      </c>
      <c r="G326" s="2">
        <v>10.201729323101745</v>
      </c>
      <c r="H326" s="2">
        <v>151.2879063730777</v>
      </c>
      <c r="I326" s="2">
        <v>2.1376526334639795E-3</v>
      </c>
      <c r="J326" s="2">
        <v>6.6099136670844565E-3</v>
      </c>
      <c r="K326" s="2">
        <v>2.1863636363636374</v>
      </c>
      <c r="L326" s="2">
        <v>36.642411642411624</v>
      </c>
      <c r="M326" s="2">
        <v>2.2696699949484311E-4</v>
      </c>
      <c r="N326" s="2">
        <v>2.7290780141843985E-2</v>
      </c>
      <c r="O326" s="2">
        <v>2.158333333333335</v>
      </c>
      <c r="P326" s="2">
        <v>3.308880308880306</v>
      </c>
      <c r="Q326" s="2">
        <v>1.5022220736342073E-2</v>
      </c>
      <c r="R326" s="2">
        <v>0.30221703617269574</v>
      </c>
      <c r="S326" s="2">
        <v>5945.4761160454582</v>
      </c>
      <c r="T326" s="2">
        <v>5.9371641012535461</v>
      </c>
      <c r="U326" s="2">
        <v>9.5802671122792171E-3</v>
      </c>
      <c r="V326" s="2">
        <v>0.16843058115723372</v>
      </c>
    </row>
    <row r="327" spans="1:22" x14ac:dyDescent="0.3">
      <c r="A327" t="s">
        <v>34</v>
      </c>
      <c r="B327">
        <f t="shared" si="4"/>
        <v>2021</v>
      </c>
      <c r="C327" s="2">
        <v>3387.4576719761462</v>
      </c>
      <c r="D327" s="2">
        <v>13.034749290321486</v>
      </c>
      <c r="E327" s="2">
        <v>6.0264515972941468E-3</v>
      </c>
      <c r="F327" s="2">
        <v>7.6718007974462252E-2</v>
      </c>
      <c r="G327" s="2">
        <v>79.713320635555192</v>
      </c>
      <c r="H327" s="2">
        <v>19.931256993147834</v>
      </c>
      <c r="I327" s="2">
        <v>1.9847031528743564E-3</v>
      </c>
      <c r="J327" s="2">
        <v>5.0172450254582036E-2</v>
      </c>
      <c r="K327" s="2">
        <v>3.2238095238095354</v>
      </c>
      <c r="L327" s="2">
        <v>24.714918759231814</v>
      </c>
      <c r="M327" s="2">
        <v>1.1820286381936107E-4</v>
      </c>
      <c r="N327" s="2">
        <v>4.0461391345924129E-2</v>
      </c>
      <c r="O327" s="2">
        <v>2.7454545454545389</v>
      </c>
      <c r="P327" s="2">
        <v>2.4815121412803602</v>
      </c>
      <c r="Q327" s="2">
        <v>1.1161793687304855E-2</v>
      </c>
      <c r="R327" s="2">
        <v>0.40298009562993325</v>
      </c>
      <c r="S327" s="2">
        <v>5804.0372388181822</v>
      </c>
      <c r="T327" s="2">
        <v>6.4261214847774975</v>
      </c>
      <c r="U327" s="2">
        <v>1.0173813662254116E-2</v>
      </c>
      <c r="V327" s="2">
        <v>0.15561486074747383</v>
      </c>
    </row>
    <row r="328" spans="1:22" x14ac:dyDescent="0.3">
      <c r="A328" t="s">
        <v>35</v>
      </c>
      <c r="B328">
        <f t="shared" si="4"/>
        <v>1995</v>
      </c>
      <c r="C328" s="2">
        <v>10677.150133701405</v>
      </c>
      <c r="D328" s="2">
        <v>2.9674563118494848</v>
      </c>
      <c r="E328" s="2">
        <v>1.9122731592955411E-3</v>
      </c>
      <c r="F328" s="2">
        <v>0.33698895448160587</v>
      </c>
      <c r="G328" s="2">
        <v>284.33845691257011</v>
      </c>
      <c r="H328" s="2">
        <v>6.0367597318259802</v>
      </c>
      <c r="I328" s="2">
        <v>9.8568601781733045E-4</v>
      </c>
      <c r="J328" s="2">
        <v>0.16565178082671894</v>
      </c>
      <c r="K328" s="2">
        <v>2.6380952380952323</v>
      </c>
      <c r="L328" s="2">
        <v>28.490974729241941</v>
      </c>
      <c r="M328" s="2">
        <v>4.1584227742939156E-4</v>
      </c>
      <c r="N328" s="2">
        <v>3.5098834262544266E-2</v>
      </c>
      <c r="O328" s="3"/>
      <c r="P328" s="3"/>
      <c r="Q328" s="3"/>
      <c r="R328" s="3"/>
      <c r="S328" s="2">
        <v>7449.7457829090945</v>
      </c>
      <c r="T328" s="2">
        <v>3.1405921445782297</v>
      </c>
      <c r="U328" s="2">
        <v>3.0528241183248594E-3</v>
      </c>
      <c r="V328" s="2">
        <v>0.31841129123574768</v>
      </c>
    </row>
    <row r="329" spans="1:22" x14ac:dyDescent="0.3">
      <c r="A329" t="s">
        <v>35</v>
      </c>
      <c r="B329">
        <f t="shared" si="4"/>
        <v>1996</v>
      </c>
      <c r="C329" s="2">
        <v>10128.675057478522</v>
      </c>
      <c r="D329" s="2">
        <v>3.0955118903239836</v>
      </c>
      <c r="E329" s="2">
        <v>8.2248760407027666E-4</v>
      </c>
      <c r="F329" s="2">
        <v>0.32304834723000775</v>
      </c>
      <c r="G329" s="2">
        <v>285.69943940433632</v>
      </c>
      <c r="H329" s="2">
        <v>5.9989091839337387</v>
      </c>
      <c r="I329" s="2">
        <v>1.4399410547335373E-3</v>
      </c>
      <c r="J329" s="2">
        <v>0.16669697262265565</v>
      </c>
      <c r="K329" s="2">
        <v>2.3238095238095298</v>
      </c>
      <c r="L329" s="2">
        <v>32.522540983606476</v>
      </c>
      <c r="M329" s="2">
        <v>3.5999551454928003E-4</v>
      </c>
      <c r="N329" s="2">
        <v>3.0747904983933039E-2</v>
      </c>
      <c r="O329" s="3"/>
      <c r="P329" s="3"/>
      <c r="Q329" s="3"/>
      <c r="R329" s="3"/>
      <c r="S329" s="2">
        <v>7589.0978696363672</v>
      </c>
      <c r="T329" s="2">
        <v>3.1519219728790384</v>
      </c>
      <c r="U329" s="2">
        <v>2.9386730281705242E-3</v>
      </c>
      <c r="V329" s="2">
        <v>0.31726673712248554</v>
      </c>
    </row>
    <row r="330" spans="1:22" x14ac:dyDescent="0.3">
      <c r="A330" t="s">
        <v>35</v>
      </c>
      <c r="B330">
        <f t="shared" si="4"/>
        <v>1997</v>
      </c>
      <c r="C330" s="2">
        <v>8513.2854161758405</v>
      </c>
      <c r="D330" s="2">
        <v>3.773728245534246</v>
      </c>
      <c r="E330" s="2">
        <v>1.9036849529464606E-3</v>
      </c>
      <c r="F330" s="2">
        <v>0.26498993433970236</v>
      </c>
      <c r="G330" s="2">
        <v>283.76840514516402</v>
      </c>
      <c r="H330" s="2">
        <v>6.0416634016023512</v>
      </c>
      <c r="I330" s="2">
        <v>1.8489423993639509E-3</v>
      </c>
      <c r="J330" s="2">
        <v>0.16551733082892089</v>
      </c>
      <c r="K330" s="2">
        <v>2.4952380952381077</v>
      </c>
      <c r="L330" s="2">
        <v>30.419847328244121</v>
      </c>
      <c r="M330" s="2">
        <v>2.4888138030623036E-4</v>
      </c>
      <c r="N330" s="2">
        <v>3.2873274780426766E-2</v>
      </c>
      <c r="O330" s="3"/>
      <c r="P330" s="3"/>
      <c r="Q330" s="3"/>
      <c r="R330" s="3"/>
      <c r="S330" s="2">
        <v>7886.9548412727272</v>
      </c>
      <c r="T330" s="2">
        <v>3.1528531477251374</v>
      </c>
      <c r="U330" s="2">
        <v>2.8830347425612413E-3</v>
      </c>
      <c r="V330" s="2">
        <v>0.31717303443756178</v>
      </c>
    </row>
    <row r="331" spans="1:22" x14ac:dyDescent="0.3">
      <c r="A331" t="s">
        <v>35</v>
      </c>
      <c r="B331">
        <f t="shared" si="4"/>
        <v>1998</v>
      </c>
      <c r="C331" s="2">
        <v>7139.7716849646822</v>
      </c>
      <c r="D331" s="2">
        <v>4.5808493572833582</v>
      </c>
      <c r="E331" s="2">
        <v>3.8899603349150658E-3</v>
      </c>
      <c r="F331" s="2">
        <v>0.21830012777216568</v>
      </c>
      <c r="G331" s="2">
        <v>283.16437150267075</v>
      </c>
      <c r="H331" s="2">
        <v>6.058328792661329</v>
      </c>
      <c r="I331" s="2">
        <v>2.0949051450794426E-3</v>
      </c>
      <c r="J331" s="2">
        <v>0.16506202192448449</v>
      </c>
      <c r="K331" s="2">
        <v>2.238095238095255</v>
      </c>
      <c r="L331" s="2">
        <v>33.985106382978458</v>
      </c>
      <c r="M331" s="2">
        <v>4.2570789797628794E-4</v>
      </c>
      <c r="N331" s="2">
        <v>2.9424654103800393E-2</v>
      </c>
      <c r="O331" s="3"/>
      <c r="P331" s="3"/>
      <c r="Q331" s="3"/>
      <c r="R331" s="3"/>
      <c r="S331" s="2">
        <v>8278.7267933181793</v>
      </c>
      <c r="T331" s="2">
        <v>3.1190802188519271</v>
      </c>
      <c r="U331" s="2">
        <v>2.7538834099016807E-3</v>
      </c>
      <c r="V331" s="2">
        <v>0.32060733608450781</v>
      </c>
    </row>
    <row r="332" spans="1:22" x14ac:dyDescent="0.3">
      <c r="A332" t="s">
        <v>35</v>
      </c>
      <c r="B332">
        <f t="shared" si="4"/>
        <v>1999</v>
      </c>
      <c r="C332" s="2">
        <v>7498.1637337547727</v>
      </c>
      <c r="D332" s="2">
        <v>4.4641922702839469</v>
      </c>
      <c r="E332" s="2">
        <v>3.5971016759913654E-3</v>
      </c>
      <c r="F332" s="2">
        <v>0.22400468874437493</v>
      </c>
      <c r="G332" s="2">
        <v>281.50116813562727</v>
      </c>
      <c r="H332" s="2">
        <v>6.0879625472960344</v>
      </c>
      <c r="I332" s="2">
        <v>2.5254510823173593E-3</v>
      </c>
      <c r="J332" s="2">
        <v>0.16425856634813718</v>
      </c>
      <c r="K332" s="2">
        <v>2.2095238095238159</v>
      </c>
      <c r="L332" s="2">
        <v>34.52801724137921</v>
      </c>
      <c r="M332" s="2">
        <v>3.8903099822016479E-4</v>
      </c>
      <c r="N332" s="2">
        <v>2.8961987391548677E-2</v>
      </c>
      <c r="O332" s="2">
        <v>2.7890151515151107</v>
      </c>
      <c r="P332" s="2">
        <v>3.2966182262665185</v>
      </c>
      <c r="Q332" s="2">
        <v>1.1038268986023725E-2</v>
      </c>
      <c r="R332" s="2">
        <v>0.30334116096073355</v>
      </c>
      <c r="S332" s="2">
        <v>8841.1437618181735</v>
      </c>
      <c r="T332" s="2">
        <v>3.0374283490098573</v>
      </c>
      <c r="U332" s="2">
        <v>2.4677382699203054E-3</v>
      </c>
      <c r="V332" s="2">
        <v>0.32922587304025808</v>
      </c>
    </row>
    <row r="333" spans="1:22" x14ac:dyDescent="0.3">
      <c r="A333" t="s">
        <v>35</v>
      </c>
      <c r="B333">
        <f t="shared" si="4"/>
        <v>2000</v>
      </c>
      <c r="C333" s="2">
        <v>6534.1762906449476</v>
      </c>
      <c r="D333" s="2">
        <v>5.2014665858650675</v>
      </c>
      <c r="E333" s="2">
        <v>4.8770818698114504E-3</v>
      </c>
      <c r="F333" s="2">
        <v>0.19225346995739429</v>
      </c>
      <c r="G333" s="2">
        <v>277.06058621286343</v>
      </c>
      <c r="H333" s="2">
        <v>6.211112095801667</v>
      </c>
      <c r="I333" s="2">
        <v>4.0039755326167908E-3</v>
      </c>
      <c r="J333" s="2">
        <v>0.1610017633840386</v>
      </c>
      <c r="K333" s="2">
        <v>1.9761904761904816</v>
      </c>
      <c r="L333" s="2">
        <v>38.773493975903506</v>
      </c>
      <c r="M333" s="2">
        <v>4.5274268102266785E-4</v>
      </c>
      <c r="N333" s="2">
        <v>2.579081474115973E-2</v>
      </c>
      <c r="O333" s="2">
        <v>2.194318181818149</v>
      </c>
      <c r="P333" s="2">
        <v>4.1192818919386083</v>
      </c>
      <c r="Q333" s="2">
        <v>1.6134938954403877E-2</v>
      </c>
      <c r="R333" s="2">
        <v>0.24276075933453101</v>
      </c>
      <c r="S333" s="2">
        <v>9388.3116373636403</v>
      </c>
      <c r="T333" s="2">
        <v>2.9857556120958897</v>
      </c>
      <c r="U333" s="2">
        <v>2.216363556312273E-3</v>
      </c>
      <c r="V333" s="2">
        <v>0.3349235938630748</v>
      </c>
    </row>
    <row r="334" spans="1:22" x14ac:dyDescent="0.3">
      <c r="A334" t="s">
        <v>35</v>
      </c>
      <c r="B334">
        <f t="shared" si="4"/>
        <v>2001</v>
      </c>
      <c r="C334" s="2">
        <v>6138.3962804054099</v>
      </c>
      <c r="D334" s="2">
        <v>5.6226840182607134</v>
      </c>
      <c r="E334" s="2">
        <v>5.2590740546391568E-3</v>
      </c>
      <c r="F334" s="2">
        <v>0.17785100438728438</v>
      </c>
      <c r="G334" s="2">
        <v>283.94286045477838</v>
      </c>
      <c r="H334" s="2">
        <v>6.0145929100772069</v>
      </c>
      <c r="I334" s="2">
        <v>3.8720572166793116E-3</v>
      </c>
      <c r="J334" s="2">
        <v>0.1662622915550179</v>
      </c>
      <c r="K334" s="2">
        <v>2.223809523809507</v>
      </c>
      <c r="L334" s="2">
        <v>34.569593147751874</v>
      </c>
      <c r="M334" s="2">
        <v>3.7794594767142503E-4</v>
      </c>
      <c r="N334" s="2">
        <v>2.8927155599603346E-2</v>
      </c>
      <c r="O334" s="2">
        <v>1.9018939393939416</v>
      </c>
      <c r="P334" s="2">
        <v>4.6128261302529312</v>
      </c>
      <c r="Q334" s="2">
        <v>1.7756391170604569E-2</v>
      </c>
      <c r="R334" s="2">
        <v>0.216786839946462</v>
      </c>
      <c r="S334" s="2">
        <v>9304.4384026818152</v>
      </c>
      <c r="T334" s="2">
        <v>3.0756152402958126</v>
      </c>
      <c r="U334" s="2">
        <v>2.6911545054811858E-3</v>
      </c>
      <c r="V334" s="2">
        <v>0.32513819898480539</v>
      </c>
    </row>
    <row r="335" spans="1:22" x14ac:dyDescent="0.3">
      <c r="A335" t="s">
        <v>35</v>
      </c>
      <c r="B335">
        <f t="shared" si="4"/>
        <v>2002</v>
      </c>
      <c r="C335" s="2">
        <v>4189.3651962495933</v>
      </c>
      <c r="D335" s="2">
        <v>8.3892102490750968</v>
      </c>
      <c r="E335" s="2">
        <v>7.3826184602594491E-3</v>
      </c>
      <c r="F335" s="2">
        <v>0.11920073169107295</v>
      </c>
      <c r="G335" s="2">
        <v>287.37595118216632</v>
      </c>
      <c r="H335" s="2">
        <v>5.9046874411725865</v>
      </c>
      <c r="I335" s="2">
        <v>3.8044045172698354E-3</v>
      </c>
      <c r="J335" s="2">
        <v>0.16935697443138739</v>
      </c>
      <c r="K335" s="2">
        <v>2.4772727272727195</v>
      </c>
      <c r="L335" s="2">
        <v>30.970642201834963</v>
      </c>
      <c r="M335" s="2">
        <v>3.6120089815137174E-4</v>
      </c>
      <c r="N335" s="2">
        <v>3.2288642692102507E-2</v>
      </c>
      <c r="O335" s="2">
        <v>1.5988636363636086</v>
      </c>
      <c r="P335" s="2">
        <v>5.4629234778489426</v>
      </c>
      <c r="Q335" s="2">
        <v>1.5873034849797962E-2</v>
      </c>
      <c r="R335" s="2">
        <v>0.18305217051910011</v>
      </c>
      <c r="S335" s="2">
        <v>9107.1117925454637</v>
      </c>
      <c r="T335" s="2">
        <v>3.195718934554868</v>
      </c>
      <c r="U335" s="2">
        <v>3.3284592035951466E-3</v>
      </c>
      <c r="V335" s="2">
        <v>0.31291863285820848</v>
      </c>
    </row>
    <row r="336" spans="1:22" x14ac:dyDescent="0.3">
      <c r="A336" t="s">
        <v>35</v>
      </c>
      <c r="B336">
        <f t="shared" si="4"/>
        <v>2003</v>
      </c>
      <c r="C336" s="2">
        <v>3443.7214274397629</v>
      </c>
      <c r="D336" s="2">
        <v>10.385103110083788</v>
      </c>
      <c r="E336" s="2">
        <v>7.7889510520989802E-3</v>
      </c>
      <c r="F336" s="2">
        <v>9.6291773841803666E-2</v>
      </c>
      <c r="G336" s="2">
        <v>294.29884504254187</v>
      </c>
      <c r="H336" s="2">
        <v>5.7366685295401671</v>
      </c>
      <c r="I336" s="2">
        <v>3.7288793876108922E-3</v>
      </c>
      <c r="J336" s="2">
        <v>0.17431720080228461</v>
      </c>
      <c r="K336" s="2">
        <v>2.4818181818181699</v>
      </c>
      <c r="L336" s="2">
        <v>30.952380952381105</v>
      </c>
      <c r="M336" s="2">
        <v>3.0977707835255774E-4</v>
      </c>
      <c r="N336" s="2">
        <v>3.2307692307692149E-2</v>
      </c>
      <c r="O336" s="2">
        <v>0.81590909090909669</v>
      </c>
      <c r="P336" s="2">
        <v>10.939647168059345</v>
      </c>
      <c r="Q336" s="2">
        <v>1.2466851142178326E-2</v>
      </c>
      <c r="R336" s="2">
        <v>9.1410626379223203E-2</v>
      </c>
      <c r="S336" s="2">
        <v>8421.8207681363674</v>
      </c>
      <c r="T336" s="2">
        <v>3.5059748775287956</v>
      </c>
      <c r="U336" s="2">
        <v>4.7174840152364172E-3</v>
      </c>
      <c r="V336" s="2">
        <v>0.28522737182442537</v>
      </c>
    </row>
    <row r="337" spans="1:22" x14ac:dyDescent="0.3">
      <c r="A337" t="s">
        <v>35</v>
      </c>
      <c r="B337">
        <f t="shared" si="4"/>
        <v>2004</v>
      </c>
      <c r="C337" s="2">
        <v>3625.7079990096172</v>
      </c>
      <c r="D337" s="2">
        <v>10.07750878619856</v>
      </c>
      <c r="E337" s="2">
        <v>7.4331044873410246E-3</v>
      </c>
      <c r="F337" s="2">
        <v>9.923087354381957E-2</v>
      </c>
      <c r="G337" s="2">
        <v>278.62109819778061</v>
      </c>
      <c r="H337" s="2">
        <v>6.0853613587893225</v>
      </c>
      <c r="I337" s="2">
        <v>4.4421190639217928E-3</v>
      </c>
      <c r="J337" s="2">
        <v>0.16432877869375193</v>
      </c>
      <c r="K337" s="2">
        <v>2.0272727272727167</v>
      </c>
      <c r="L337" s="2">
        <v>38.165919282511418</v>
      </c>
      <c r="M337" s="2">
        <v>5.9857938491007789E-4</v>
      </c>
      <c r="N337" s="2">
        <v>2.6201386441076113E-2</v>
      </c>
      <c r="O337" s="2">
        <v>1.492424242424212</v>
      </c>
      <c r="P337" s="2">
        <v>6.1081218274112903</v>
      </c>
      <c r="Q337" s="2">
        <v>1.173723137765581E-2</v>
      </c>
      <c r="R337" s="2">
        <v>0.16371644643895625</v>
      </c>
      <c r="S337" s="2">
        <v>8333.6765070454567</v>
      </c>
      <c r="T337" s="2">
        <v>3.6540761844188241</v>
      </c>
      <c r="U337" s="2">
        <v>5.252769584002448E-3</v>
      </c>
      <c r="V337" s="2">
        <v>0.27366698162015707</v>
      </c>
    </row>
    <row r="338" spans="1:22" x14ac:dyDescent="0.3">
      <c r="A338" t="s">
        <v>35</v>
      </c>
      <c r="B338">
        <f t="shared" si="4"/>
        <v>2005</v>
      </c>
      <c r="C338" s="2">
        <v>4412.6619166391247</v>
      </c>
      <c r="D338" s="2">
        <v>8.4337274491743806</v>
      </c>
      <c r="E338" s="2">
        <v>6.4313211759878253E-3</v>
      </c>
      <c r="F338" s="2">
        <v>0.11857153388302759</v>
      </c>
      <c r="G338" s="2">
        <v>331.55543588330238</v>
      </c>
      <c r="H338" s="2">
        <v>5.1076476988073507</v>
      </c>
      <c r="I338" s="2">
        <v>4.3927197712934629E-3</v>
      </c>
      <c r="J338" s="2">
        <v>0.1957848424497842</v>
      </c>
      <c r="K338" s="2">
        <v>2.1363636363636402</v>
      </c>
      <c r="L338" s="2">
        <v>36.259574468085034</v>
      </c>
      <c r="M338" s="2">
        <v>6.0154895333254521E-4</v>
      </c>
      <c r="N338" s="2">
        <v>2.7578922661659483E-2</v>
      </c>
      <c r="O338" s="2">
        <v>1.354545454545427</v>
      </c>
      <c r="P338" s="2">
        <v>6.3887024608502383</v>
      </c>
      <c r="Q338" s="2">
        <v>1.0509249444274893E-2</v>
      </c>
      <c r="R338" s="2">
        <v>0.15652630657445193</v>
      </c>
      <c r="S338" s="2">
        <v>8966.504926863643</v>
      </c>
      <c r="T338" s="2">
        <v>3.4742690023547662</v>
      </c>
      <c r="U338" s="2">
        <v>4.3072645186346126E-3</v>
      </c>
      <c r="V338" s="2">
        <v>0.2878303318834054</v>
      </c>
    </row>
    <row r="339" spans="1:22" x14ac:dyDescent="0.3">
      <c r="A339" t="s">
        <v>35</v>
      </c>
      <c r="B339">
        <f t="shared" si="4"/>
        <v>2006</v>
      </c>
      <c r="C339" s="2">
        <v>4720.3910126453193</v>
      </c>
      <c r="D339" s="2">
        <v>8.0317694100851025</v>
      </c>
      <c r="E339" s="2">
        <v>5.9395036498043341E-3</v>
      </c>
      <c r="F339" s="2">
        <v>0.12450556645019571</v>
      </c>
      <c r="G339" s="2">
        <v>326.58057545213819</v>
      </c>
      <c r="H339" s="2">
        <v>5.1690485963179151</v>
      </c>
      <c r="I339" s="2">
        <v>3.2963826205560792E-3</v>
      </c>
      <c r="J339" s="2">
        <v>0.19345919879962692</v>
      </c>
      <c r="K339" s="2">
        <v>2.0545454545454618</v>
      </c>
      <c r="L339" s="2">
        <v>37.88938053097332</v>
      </c>
      <c r="M339" s="2">
        <v>6.898096547375554E-4</v>
      </c>
      <c r="N339" s="2">
        <v>2.6392619409085695E-2</v>
      </c>
      <c r="O339" s="2">
        <v>1.4071969696969617</v>
      </c>
      <c r="P339" s="2">
        <v>5.419380888290747</v>
      </c>
      <c r="Q339" s="2">
        <v>8.6515379702341022E-3</v>
      </c>
      <c r="R339" s="2">
        <v>0.18452292256494199</v>
      </c>
      <c r="S339" s="2">
        <v>8988.3959299545568</v>
      </c>
      <c r="T339" s="2">
        <v>3.5999402816825126</v>
      </c>
      <c r="U339" s="2">
        <v>4.7757659591178836E-3</v>
      </c>
      <c r="V339" s="2">
        <v>0.27778238574908459</v>
      </c>
    </row>
    <row r="340" spans="1:22" x14ac:dyDescent="0.3">
      <c r="A340" t="s">
        <v>35</v>
      </c>
      <c r="B340">
        <f t="shared" si="4"/>
        <v>2007</v>
      </c>
      <c r="C340" s="2">
        <v>5595.8634192298341</v>
      </c>
      <c r="D340" s="2">
        <v>6.9327450246223483</v>
      </c>
      <c r="E340" s="2">
        <v>4.8394928901736578E-3</v>
      </c>
      <c r="F340" s="2">
        <v>0.14424300856996736</v>
      </c>
      <c r="G340" s="2">
        <v>315.56321656847103</v>
      </c>
      <c r="H340" s="2">
        <v>5.3413244287754083</v>
      </c>
      <c r="I340" s="2">
        <v>3.3245582012549207E-3</v>
      </c>
      <c r="J340" s="2">
        <v>0.18721948335747648</v>
      </c>
      <c r="K340" s="2">
        <v>1.7136363636363683</v>
      </c>
      <c r="L340" s="2">
        <v>45.509283819628521</v>
      </c>
      <c r="M340" s="2">
        <v>8.3575346484835583E-4</v>
      </c>
      <c r="N340" s="2">
        <v>2.1973538497406367E-2</v>
      </c>
      <c r="O340" s="2">
        <v>1.7625000000000037</v>
      </c>
      <c r="P340" s="2">
        <v>3.7754137115839161</v>
      </c>
      <c r="Q340" s="2">
        <v>5.6081640953896117E-3</v>
      </c>
      <c r="R340" s="2">
        <v>0.26487163431433997</v>
      </c>
      <c r="S340" s="2">
        <v>9529.5240540909217</v>
      </c>
      <c r="T340" s="2">
        <v>3.5261439339843781</v>
      </c>
      <c r="U340" s="2">
        <v>4.5360186811008729E-3</v>
      </c>
      <c r="V340" s="2">
        <v>0.28359591063829509</v>
      </c>
    </row>
    <row r="341" spans="1:22" x14ac:dyDescent="0.3">
      <c r="A341" t="s">
        <v>35</v>
      </c>
      <c r="B341">
        <f t="shared" si="4"/>
        <v>2008</v>
      </c>
      <c r="C341" s="2">
        <v>6546.68122610317</v>
      </c>
      <c r="D341" s="2">
        <v>5.992613376807773</v>
      </c>
      <c r="E341" s="2">
        <v>3.853995367859131E-3</v>
      </c>
      <c r="F341" s="2">
        <v>0.16687210355838</v>
      </c>
      <c r="G341" s="2">
        <v>314.31962447364276</v>
      </c>
      <c r="H341" s="2">
        <v>5.3521481304473086</v>
      </c>
      <c r="I341" s="2">
        <v>3.6983583707713708E-3</v>
      </c>
      <c r="J341" s="2">
        <v>0.18684086755955023</v>
      </c>
      <c r="K341" s="2">
        <v>1.7636363636363654</v>
      </c>
      <c r="L341" s="2">
        <v>44.474226804123667</v>
      </c>
      <c r="M341" s="2">
        <v>7.1038363946165223E-4</v>
      </c>
      <c r="N341" s="2">
        <v>2.2484932777005123E-2</v>
      </c>
      <c r="O341" s="2">
        <v>1.1075757575757583</v>
      </c>
      <c r="P341" s="2">
        <v>6.0123119015047868</v>
      </c>
      <c r="Q341" s="2">
        <v>6.7596244168037778E-3</v>
      </c>
      <c r="R341" s="2">
        <v>0.16632536973833906</v>
      </c>
      <c r="S341" s="2">
        <v>9468.2843281363603</v>
      </c>
      <c r="T341" s="2">
        <v>3.5272442748569079</v>
      </c>
      <c r="U341" s="2">
        <v>4.3453585528342442E-3</v>
      </c>
      <c r="V341" s="2">
        <v>0.28350744152545765</v>
      </c>
    </row>
    <row r="342" spans="1:22" x14ac:dyDescent="0.3">
      <c r="A342" t="s">
        <v>35</v>
      </c>
      <c r="B342">
        <f t="shared" si="4"/>
        <v>2009</v>
      </c>
      <c r="C342" s="2">
        <v>5540.0192163195316</v>
      </c>
      <c r="D342" s="2">
        <v>7.1783584481062412</v>
      </c>
      <c r="E342" s="2">
        <v>5.3552825570203355E-3</v>
      </c>
      <c r="F342" s="2">
        <v>0.13930761569364303</v>
      </c>
      <c r="G342" s="2">
        <v>318.50674649879375</v>
      </c>
      <c r="H342" s="2">
        <v>5.1940933681636841</v>
      </c>
      <c r="I342" s="2">
        <v>4.7124870548253678E-3</v>
      </c>
      <c r="J342" s="2">
        <v>0.19252638124091698</v>
      </c>
      <c r="K342" s="2">
        <v>1.6590909090909065</v>
      </c>
      <c r="L342" s="2">
        <v>47.46027397260282</v>
      </c>
      <c r="M342" s="2">
        <v>6.5546232346122557E-4</v>
      </c>
      <c r="N342" s="2">
        <v>2.1070253420308226E-2</v>
      </c>
      <c r="O342" s="2">
        <v>0.18560606060606055</v>
      </c>
      <c r="P342" s="2">
        <v>51.530612244897974</v>
      </c>
      <c r="Q342" s="2">
        <v>9.8431475162367721E-3</v>
      </c>
      <c r="R342" s="2">
        <v>1.9405940594059399E-2</v>
      </c>
      <c r="S342" s="2">
        <v>8706.5539336818074</v>
      </c>
      <c r="T342" s="2">
        <v>3.6232465229032025</v>
      </c>
      <c r="U342" s="2">
        <v>4.8564167737116248E-3</v>
      </c>
      <c r="V342" s="2">
        <v>0.27599557294233706</v>
      </c>
    </row>
    <row r="343" spans="1:22" x14ac:dyDescent="0.3">
      <c r="A343" t="s">
        <v>35</v>
      </c>
      <c r="B343">
        <f t="shared" si="4"/>
        <v>2010</v>
      </c>
      <c r="C343" s="2">
        <v>7278.5650556483197</v>
      </c>
      <c r="D343" s="2">
        <v>5.4878153023089746</v>
      </c>
      <c r="E343" s="2">
        <v>3.6109587645544727E-3</v>
      </c>
      <c r="F343" s="2">
        <v>0.18222187608596344</v>
      </c>
      <c r="G343" s="2">
        <v>273.95322235040635</v>
      </c>
      <c r="H343" s="2">
        <v>6.0489399912556481</v>
      </c>
      <c r="I343" s="2">
        <v>4.1435019140066004E-3</v>
      </c>
      <c r="J343" s="2">
        <v>0.16531822128267112</v>
      </c>
      <c r="K343" s="2">
        <v>1.5545454545454618</v>
      </c>
      <c r="L343" s="2">
        <v>50.847953216374023</v>
      </c>
      <c r="M343" s="2">
        <v>6.649291938691862E-4</v>
      </c>
      <c r="N343" s="2">
        <v>1.9666474985624016E-2</v>
      </c>
      <c r="O343" s="2">
        <v>2.1708333333333023</v>
      </c>
      <c r="P343" s="2">
        <v>4.9692898272553485</v>
      </c>
      <c r="Q343" s="2">
        <v>1.2284845109542308E-2</v>
      </c>
      <c r="R343" s="2">
        <v>0.20123599845499909</v>
      </c>
      <c r="S343" s="2">
        <v>10549.227320454553</v>
      </c>
      <c r="T343" s="2">
        <v>3.0437776839063315</v>
      </c>
      <c r="U343" s="2">
        <v>2.028004507740655E-3</v>
      </c>
      <c r="V343" s="2">
        <v>0.32853910628473282</v>
      </c>
    </row>
    <row r="344" spans="1:22" x14ac:dyDescent="0.3">
      <c r="A344" t="s">
        <v>35</v>
      </c>
      <c r="B344">
        <f t="shared" si="4"/>
        <v>2011</v>
      </c>
      <c r="C344" s="2">
        <v>9170.9875717814648</v>
      </c>
      <c r="D344" s="2">
        <v>4.3358049523032971</v>
      </c>
      <c r="E344" s="2">
        <v>1.4958217640419491E-3</v>
      </c>
      <c r="F344" s="2">
        <v>0.23063768112280347</v>
      </c>
      <c r="G344" s="2">
        <v>291.0403248037735</v>
      </c>
      <c r="H344" s="2">
        <v>5.7008607673950555</v>
      </c>
      <c r="I344" s="2">
        <v>4.1476812403803409E-3</v>
      </c>
      <c r="J344" s="2">
        <v>0.17541210718902345</v>
      </c>
      <c r="K344" s="2">
        <v>1.3818181818181898</v>
      </c>
      <c r="L344" s="2">
        <v>57.473684210525974</v>
      </c>
      <c r="M344" s="2">
        <v>6.7527862303674163E-4</v>
      </c>
      <c r="N344" s="2">
        <v>1.7399267399267504E-2</v>
      </c>
      <c r="O344" s="2">
        <v>7.5731060606060971</v>
      </c>
      <c r="P344" s="2">
        <v>1.3889361276446686</v>
      </c>
      <c r="Q344" s="2">
        <v>5.8018565980499925E-3</v>
      </c>
      <c r="R344" s="2">
        <v>0.71997551226187839</v>
      </c>
      <c r="S344" s="2">
        <v>13020.106770727267</v>
      </c>
      <c r="T344" s="2">
        <v>2.4900525331034848</v>
      </c>
      <c r="U344" s="2">
        <v>2.4478584033544859E-3</v>
      </c>
      <c r="V344" s="2">
        <v>0.40159795293701966</v>
      </c>
    </row>
    <row r="345" spans="1:22" x14ac:dyDescent="0.3">
      <c r="A345" t="s">
        <v>35</v>
      </c>
      <c r="B345">
        <f t="shared" si="4"/>
        <v>2012</v>
      </c>
      <c r="C345" s="2">
        <v>10741.841162301331</v>
      </c>
      <c r="D345" s="2">
        <v>3.6822551793113316</v>
      </c>
      <c r="E345" s="2">
        <v>5.1441640865668159E-4</v>
      </c>
      <c r="F345" s="2">
        <v>0.27157270512333787</v>
      </c>
      <c r="G345" s="2">
        <v>342.09941432235951</v>
      </c>
      <c r="H345" s="2">
        <v>4.8168219236985665</v>
      </c>
      <c r="I345" s="2">
        <v>4.3988131691995724E-3</v>
      </c>
      <c r="J345" s="2">
        <v>0.20760576492978514</v>
      </c>
      <c r="K345" s="2">
        <v>1.2136363636363683</v>
      </c>
      <c r="L345" s="2">
        <v>65.494382022471655</v>
      </c>
      <c r="M345" s="2">
        <v>6.8202318462277922E-4</v>
      </c>
      <c r="N345" s="2">
        <v>1.5268485160404931E-2</v>
      </c>
      <c r="O345" s="2">
        <v>13.676515151515124</v>
      </c>
      <c r="P345" s="2">
        <v>0.81393674181576603</v>
      </c>
      <c r="Q345" s="2">
        <v>4.541349954886198E-2</v>
      </c>
      <c r="R345" s="2">
        <v>1.2285967061385581</v>
      </c>
      <c r="S345" s="2">
        <v>14069.056030545456</v>
      </c>
      <c r="T345" s="2">
        <v>2.2881906239232848</v>
      </c>
      <c r="U345" s="2">
        <v>4.6885010311398245E-3</v>
      </c>
      <c r="V345" s="2">
        <v>0.43702652635007333</v>
      </c>
    </row>
    <row r="346" spans="1:22" x14ac:dyDescent="0.3">
      <c r="A346" t="s">
        <v>35</v>
      </c>
      <c r="B346">
        <f t="shared" si="4"/>
        <v>2013</v>
      </c>
      <c r="C346" s="2">
        <v>12735.020687184577</v>
      </c>
      <c r="D346" s="2">
        <v>3.114599545226981</v>
      </c>
      <c r="E346" s="2">
        <v>3.356373051733752E-3</v>
      </c>
      <c r="F346" s="2">
        <v>0.3210685629015988</v>
      </c>
      <c r="G346" s="2">
        <v>354.20957095425638</v>
      </c>
      <c r="H346" s="2">
        <v>4.6367942819578056</v>
      </c>
      <c r="I346" s="2">
        <v>4.7155306922080642E-3</v>
      </c>
      <c r="J346" s="2">
        <v>0.21566624249238148</v>
      </c>
      <c r="K346" s="2">
        <v>1.6090909090909093</v>
      </c>
      <c r="L346" s="2">
        <v>49.58757062146892</v>
      </c>
      <c r="M346" s="2">
        <v>5.674460377445914E-4</v>
      </c>
      <c r="N346" s="2">
        <v>2.0166343853252822E-2</v>
      </c>
      <c r="O346" s="2">
        <v>16.536742424242423</v>
      </c>
      <c r="P346" s="2">
        <v>0.68261676248940617</v>
      </c>
      <c r="Q346" s="2">
        <v>7.4246538685807273E-2</v>
      </c>
      <c r="R346" s="2">
        <v>1.4649508405758194</v>
      </c>
      <c r="S346" s="2">
        <v>14420.161298909094</v>
      </c>
      <c r="T346" s="2">
        <v>2.2341201237011341</v>
      </c>
      <c r="U346" s="2">
        <v>5.354147284612587E-3</v>
      </c>
      <c r="V346" s="2">
        <v>0.44760350591326276</v>
      </c>
    </row>
    <row r="347" spans="1:22" x14ac:dyDescent="0.3">
      <c r="A347" t="s">
        <v>35</v>
      </c>
      <c r="B347">
        <f t="shared" si="4"/>
        <v>2014</v>
      </c>
      <c r="C347" s="2">
        <v>13255.808694719064</v>
      </c>
      <c r="D347" s="2">
        <v>3.0231590151384329</v>
      </c>
      <c r="E347" s="2">
        <v>4.0761578516922969E-3</v>
      </c>
      <c r="F347" s="2">
        <v>0.33077982170058268</v>
      </c>
      <c r="G347" s="2">
        <v>307.30332573119244</v>
      </c>
      <c r="H347" s="2">
        <v>5.3433547161731063</v>
      </c>
      <c r="I347" s="2">
        <v>4.6613413166915196E-3</v>
      </c>
      <c r="J347" s="2">
        <v>0.18714834651969292</v>
      </c>
      <c r="K347" s="2">
        <v>1.3318181818181927</v>
      </c>
      <c r="L347" s="2">
        <v>60.19453924914626</v>
      </c>
      <c r="M347" s="2">
        <v>6.5323557949519689E-4</v>
      </c>
      <c r="N347" s="2">
        <v>1.6612802630833045E-2</v>
      </c>
      <c r="O347" s="2">
        <v>16.069318181818183</v>
      </c>
      <c r="P347" s="2">
        <v>0.65843999717134571</v>
      </c>
      <c r="Q347" s="2">
        <v>8.5616501228575947E-2</v>
      </c>
      <c r="R347" s="2">
        <v>1.5187412737622168</v>
      </c>
      <c r="S347" s="2">
        <v>14730.425534454538</v>
      </c>
      <c r="T347" s="2">
        <v>2.2219940998239838</v>
      </c>
      <c r="U347" s="2">
        <v>5.6312435149059592E-3</v>
      </c>
      <c r="V347" s="2">
        <v>0.45004619952825947</v>
      </c>
    </row>
    <row r="348" spans="1:22" x14ac:dyDescent="0.3">
      <c r="A348" t="s">
        <v>35</v>
      </c>
      <c r="B348">
        <f t="shared" si="4"/>
        <v>2015</v>
      </c>
      <c r="C348" s="2">
        <v>13625.353764627653</v>
      </c>
      <c r="D348" s="2">
        <v>2.9876235072090611</v>
      </c>
      <c r="E348" s="2">
        <v>4.6074864366784096E-3</v>
      </c>
      <c r="F348" s="2">
        <v>0.33471419594437685</v>
      </c>
      <c r="G348" s="2">
        <v>294.98890180556577</v>
      </c>
      <c r="H348" s="2">
        <v>5.5595240912754607</v>
      </c>
      <c r="I348" s="2">
        <v>4.5710645366549979E-3</v>
      </c>
      <c r="J348" s="2">
        <v>0.17987151122688649</v>
      </c>
      <c r="K348" s="2">
        <v>1.0727272727272634</v>
      </c>
      <c r="L348" s="2">
        <v>74.601694915254882</v>
      </c>
      <c r="M348" s="2">
        <v>6.9298757718735254E-4</v>
      </c>
      <c r="N348" s="2">
        <v>1.3404521185959216E-2</v>
      </c>
      <c r="O348" s="2">
        <v>15.242424242424207</v>
      </c>
      <c r="P348" s="2">
        <v>0.63906560636183063</v>
      </c>
      <c r="Q348" s="2">
        <v>9.6717671661975479E-2</v>
      </c>
      <c r="R348" s="2">
        <v>1.5647845699175571</v>
      </c>
      <c r="S348" s="2">
        <v>15678.875233909093</v>
      </c>
      <c r="T348" s="2">
        <v>2.1533827298969661</v>
      </c>
      <c r="U348" s="2">
        <v>6.6253439341219522E-3</v>
      </c>
      <c r="V348" s="2">
        <v>0.46438563201807026</v>
      </c>
    </row>
    <row r="349" spans="1:22" x14ac:dyDescent="0.3">
      <c r="A349" t="s">
        <v>35</v>
      </c>
      <c r="B349">
        <f t="shared" si="4"/>
        <v>2016</v>
      </c>
      <c r="C349" s="2">
        <v>14796.01347602842</v>
      </c>
      <c r="D349" s="2">
        <v>2.7883652075216232</v>
      </c>
      <c r="E349" s="2">
        <v>6.5081057649112317E-3</v>
      </c>
      <c r="F349" s="2">
        <v>0.3586330790896749</v>
      </c>
      <c r="G349" s="2">
        <v>299.6031795020167</v>
      </c>
      <c r="H349" s="2">
        <v>5.4843321980571735</v>
      </c>
      <c r="I349" s="2">
        <v>5.0438740314255881E-3</v>
      </c>
      <c r="J349" s="2">
        <v>0.18233760536136931</v>
      </c>
      <c r="K349" s="2">
        <v>1.1727272727272577</v>
      </c>
      <c r="L349" s="2">
        <v>68.496124031008634</v>
      </c>
      <c r="M349" s="2">
        <v>6.6430523988381118E-4</v>
      </c>
      <c r="N349" s="2">
        <v>1.4599366229062735E-2</v>
      </c>
      <c r="O349" s="2">
        <v>14.967045454545454</v>
      </c>
      <c r="P349" s="2">
        <v>0.59517120947536262</v>
      </c>
      <c r="Q349" s="2">
        <v>0.1143591552899636</v>
      </c>
      <c r="R349" s="2">
        <v>1.6801887995917846</v>
      </c>
      <c r="S349" s="2">
        <v>16291.894641909101</v>
      </c>
      <c r="T349" s="2">
        <v>2.1091865604455231</v>
      </c>
      <c r="U349" s="2">
        <v>7.2776799090763511E-3</v>
      </c>
      <c r="V349" s="2">
        <v>0.47411642893683631</v>
      </c>
    </row>
    <row r="350" spans="1:22" x14ac:dyDescent="0.3">
      <c r="A350" t="s">
        <v>35</v>
      </c>
      <c r="B350">
        <f t="shared" si="4"/>
        <v>2017</v>
      </c>
      <c r="C350" s="2">
        <v>15105.28177166107</v>
      </c>
      <c r="D350" s="2">
        <v>2.7629445876747338</v>
      </c>
      <c r="E350" s="2">
        <v>7.1201158130839159E-3</v>
      </c>
      <c r="F350" s="2">
        <v>0.36193270196619826</v>
      </c>
      <c r="G350" s="2">
        <v>313.1284397574359</v>
      </c>
      <c r="H350" s="2">
        <v>5.2177071974051046</v>
      </c>
      <c r="I350" s="2">
        <v>4.8663442115382399E-3</v>
      </c>
      <c r="J350" s="2">
        <v>0.19165506268679178</v>
      </c>
      <c r="K350" s="2">
        <v>1.0136363636363797</v>
      </c>
      <c r="L350" s="2">
        <v>79.304932735424742</v>
      </c>
      <c r="M350" s="2">
        <v>6.7183867826776239E-4</v>
      </c>
      <c r="N350" s="2">
        <v>1.2609556121006704E-2</v>
      </c>
      <c r="O350" s="2">
        <v>13.957575757575793</v>
      </c>
      <c r="P350" s="2">
        <v>0.56486105080329851</v>
      </c>
      <c r="Q350" s="2">
        <v>0.12306912573393058</v>
      </c>
      <c r="R350" s="2">
        <v>1.7703468819064141</v>
      </c>
      <c r="S350" s="2">
        <v>16941.279455772728</v>
      </c>
      <c r="T350" s="2">
        <v>2.0804537643562</v>
      </c>
      <c r="U350" s="2">
        <v>7.9498577604386611E-3</v>
      </c>
      <c r="V350" s="2">
        <v>0.48066437098132375</v>
      </c>
    </row>
    <row r="351" spans="1:22" x14ac:dyDescent="0.3">
      <c r="A351" t="s">
        <v>35</v>
      </c>
      <c r="B351">
        <f t="shared" ref="B351:B414" si="5">B324</f>
        <v>2018</v>
      </c>
      <c r="C351" s="2">
        <v>16840.537335796642</v>
      </c>
      <c r="D351" s="2">
        <v>2.5082932123172261</v>
      </c>
      <c r="E351" s="2">
        <v>1.0264315611459407E-2</v>
      </c>
      <c r="F351" s="2">
        <v>0.39867747322737207</v>
      </c>
      <c r="G351" s="2">
        <v>331.29607790761406</v>
      </c>
      <c r="H351" s="2">
        <v>4.9194216649828295</v>
      </c>
      <c r="I351" s="2">
        <v>4.8746917923698646E-3</v>
      </c>
      <c r="J351" s="2">
        <v>0.20327592715179263</v>
      </c>
      <c r="K351" s="2">
        <v>1.4045454545454561</v>
      </c>
      <c r="L351" s="2">
        <v>57.310679611650428</v>
      </c>
      <c r="M351" s="2">
        <v>5.5955590469530803E-4</v>
      </c>
      <c r="N351" s="2">
        <v>1.7448754870404898E-2</v>
      </c>
      <c r="O351" s="2">
        <v>12.846212121212151</v>
      </c>
      <c r="P351" s="2">
        <v>0.53676947573273481</v>
      </c>
      <c r="Q351" s="2">
        <v>0.12899965517793049</v>
      </c>
      <c r="R351" s="2">
        <v>1.8629971434849517</v>
      </c>
      <c r="S351" s="2">
        <v>17348.266329500009</v>
      </c>
      <c r="T351" s="2">
        <v>2.074889682393839</v>
      </c>
      <c r="U351" s="2">
        <v>8.220583730381148E-3</v>
      </c>
      <c r="V351" s="2">
        <v>0.48195333394606371</v>
      </c>
    </row>
    <row r="352" spans="1:22" x14ac:dyDescent="0.3">
      <c r="A352" t="s">
        <v>35</v>
      </c>
      <c r="B352">
        <f t="shared" si="5"/>
        <v>2019</v>
      </c>
      <c r="C352" s="2">
        <v>17377.509276884935</v>
      </c>
      <c r="D352" s="2">
        <v>2.4748726805640309</v>
      </c>
      <c r="E352" s="2">
        <v>1.1275619518567204E-2</v>
      </c>
      <c r="F352" s="2">
        <v>0.4040611898354694</v>
      </c>
      <c r="G352" s="2">
        <v>294.19024581947133</v>
      </c>
      <c r="H352" s="2">
        <v>5.5150360281132533</v>
      </c>
      <c r="I352" s="2">
        <v>4.9551536064621343E-3</v>
      </c>
      <c r="J352" s="2">
        <v>0.18132247820366637</v>
      </c>
      <c r="K352" s="2">
        <v>0.85909090909090935</v>
      </c>
      <c r="L352" s="2">
        <v>94.100529100529073</v>
      </c>
      <c r="M352" s="2">
        <v>6.8788756268265555E-4</v>
      </c>
      <c r="N352" s="2">
        <v>1.062693280854653E-2</v>
      </c>
      <c r="O352" s="2">
        <v>11.529924242424213</v>
      </c>
      <c r="P352" s="2">
        <v>0.55103649922796516</v>
      </c>
      <c r="Q352" s="2">
        <v>0.11847600426582128</v>
      </c>
      <c r="R352" s="2">
        <v>1.8147618195910058</v>
      </c>
      <c r="S352" s="2">
        <v>17606.301420863641</v>
      </c>
      <c r="T352" s="2">
        <v>2.080235713019337</v>
      </c>
      <c r="U352" s="2">
        <v>8.2565790787181292E-3</v>
      </c>
      <c r="V352" s="2">
        <v>0.48071475445855133</v>
      </c>
    </row>
    <row r="353" spans="1:22" x14ac:dyDescent="0.3">
      <c r="A353" t="s">
        <v>35</v>
      </c>
      <c r="B353">
        <f t="shared" si="5"/>
        <v>2020</v>
      </c>
      <c r="C353" s="2">
        <v>17452.48552012931</v>
      </c>
      <c r="D353" s="2">
        <v>2.4736876908120786</v>
      </c>
      <c r="E353" s="2">
        <v>1.156619991724761E-2</v>
      </c>
      <c r="F353" s="2">
        <v>0.4042547503932129</v>
      </c>
      <c r="G353" s="2">
        <v>187.33936852529177</v>
      </c>
      <c r="H353" s="2">
        <v>8.2385153896178078</v>
      </c>
      <c r="I353" s="2">
        <v>4.643572912408564E-3</v>
      </c>
      <c r="J353" s="2">
        <v>0.12138109267359043</v>
      </c>
      <c r="K353" s="2">
        <v>1.2863636363636459</v>
      </c>
      <c r="L353" s="2">
        <v>62.279151943462431</v>
      </c>
      <c r="M353" s="2">
        <v>6.0521224382648064E-4</v>
      </c>
      <c r="N353" s="2">
        <v>1.6056737588652604E-2</v>
      </c>
      <c r="O353" s="2">
        <v>10.475000000000033</v>
      </c>
      <c r="P353" s="2">
        <v>0.68178202068416638</v>
      </c>
      <c r="Q353" s="2">
        <v>8.432442948466351E-2</v>
      </c>
      <c r="R353" s="2">
        <v>1.4667444574095732</v>
      </c>
      <c r="S353" s="2">
        <v>17955.645164045458</v>
      </c>
      <c r="T353" s="2">
        <v>1.9659147325838797</v>
      </c>
      <c r="U353" s="2">
        <v>9.7678602215608423E-3</v>
      </c>
      <c r="V353" s="2">
        <v>0.5086690604763211</v>
      </c>
    </row>
    <row r="354" spans="1:22" x14ac:dyDescent="0.3">
      <c r="A354" t="s">
        <v>35</v>
      </c>
      <c r="B354">
        <f t="shared" si="5"/>
        <v>2021</v>
      </c>
      <c r="C354" s="2">
        <v>18411.154181587845</v>
      </c>
      <c r="D354" s="2">
        <v>2.3982560273131712</v>
      </c>
      <c r="E354" s="2">
        <v>1.2890912339700467E-2</v>
      </c>
      <c r="F354" s="2">
        <v>0.41696965987419032</v>
      </c>
      <c r="G354" s="2">
        <v>283.45037136749511</v>
      </c>
      <c r="H354" s="2">
        <v>5.6051670410569807</v>
      </c>
      <c r="I354" s="2">
        <v>4.4024227615070688E-3</v>
      </c>
      <c r="J354" s="2">
        <v>0.17840681511811421</v>
      </c>
      <c r="K354" s="2">
        <v>0.62380952380952692</v>
      </c>
      <c r="L354" s="2">
        <v>127.72519083969401</v>
      </c>
      <c r="M354" s="2">
        <v>1.0710573385644545E-3</v>
      </c>
      <c r="N354" s="2">
        <v>7.8293091082955214E-3</v>
      </c>
      <c r="O354" s="2">
        <v>7.9787878787879087</v>
      </c>
      <c r="P354" s="2">
        <v>0.85387390808962882</v>
      </c>
      <c r="Q354" s="2">
        <v>5.0006983514893855E-2</v>
      </c>
      <c r="R354" s="2">
        <v>1.1711331035249677</v>
      </c>
      <c r="S354" s="2">
        <v>18455.844061818181</v>
      </c>
      <c r="T354" s="2">
        <v>2.0209017953277946</v>
      </c>
      <c r="U354" s="2">
        <v>8.7848778601925526E-3</v>
      </c>
      <c r="V354" s="2">
        <v>0.49482859697187698</v>
      </c>
    </row>
    <row r="355" spans="1:22" x14ac:dyDescent="0.3">
      <c r="A355" t="s">
        <v>36</v>
      </c>
      <c r="B355">
        <f t="shared" si="5"/>
        <v>1995</v>
      </c>
      <c r="C355" s="2">
        <v>17251.883674336099</v>
      </c>
      <c r="D355" s="2">
        <v>1.8365517154483186</v>
      </c>
      <c r="E355" s="2">
        <v>9.2078799962816982E-3</v>
      </c>
      <c r="F355" s="2">
        <v>0.54449868826911363</v>
      </c>
      <c r="G355" s="2">
        <v>63.482946899339822</v>
      </c>
      <c r="H355" s="2">
        <v>27.038488771181949</v>
      </c>
      <c r="I355" s="2">
        <v>2.1247948638516562E-3</v>
      </c>
      <c r="J355" s="2">
        <v>3.6984315523795684E-2</v>
      </c>
      <c r="K355" s="2">
        <v>1.7380952380952408</v>
      </c>
      <c r="L355" s="2">
        <v>43.24383561643829</v>
      </c>
      <c r="M355" s="2">
        <v>8.3232624111018866E-4</v>
      </c>
      <c r="N355" s="2">
        <v>2.3124683223517521E-2</v>
      </c>
      <c r="O355" s="2">
        <v>5.1636904761904736</v>
      </c>
      <c r="P355" s="2">
        <v>1.8214409221902028</v>
      </c>
      <c r="Q355" s="2">
        <v>2.5874966422406442E-2</v>
      </c>
      <c r="R355" s="2">
        <v>0.54901588507056487</v>
      </c>
      <c r="S355" s="2">
        <v>10393.871901090908</v>
      </c>
      <c r="T355" s="2">
        <v>2.2510007153785936</v>
      </c>
      <c r="U355" s="2">
        <v>2.592372852846081E-2</v>
      </c>
      <c r="V355" s="2">
        <v>0.4442468601489587</v>
      </c>
    </row>
    <row r="356" spans="1:22" x14ac:dyDescent="0.3">
      <c r="A356" t="s">
        <v>36</v>
      </c>
      <c r="B356">
        <f t="shared" si="5"/>
        <v>1996</v>
      </c>
      <c r="C356" s="2">
        <v>17251.893120938374</v>
      </c>
      <c r="D356" s="2">
        <v>1.8173909294394777</v>
      </c>
      <c r="E356" s="2">
        <v>9.4487657802349023E-3</v>
      </c>
      <c r="F356" s="2">
        <v>0.55023934795824114</v>
      </c>
      <c r="G356" s="2">
        <v>30.884990887393769</v>
      </c>
      <c r="H356" s="2">
        <v>55.492488151807905</v>
      </c>
      <c r="I356" s="2">
        <v>2.4884746381023254E-3</v>
      </c>
      <c r="J356" s="2">
        <v>1.8020457061942372E-2</v>
      </c>
      <c r="K356" s="2">
        <v>1.5238095238095184</v>
      </c>
      <c r="L356" s="2">
        <v>49.596875000000175</v>
      </c>
      <c r="M356" s="2">
        <v>7.2926075640325494E-4</v>
      </c>
      <c r="N356" s="2">
        <v>2.0162560645201871E-2</v>
      </c>
      <c r="O356" s="2">
        <v>4.4755208333333458</v>
      </c>
      <c r="P356" s="2">
        <v>2.0576050273478375</v>
      </c>
      <c r="Q356" s="2">
        <v>1.7397660964438955E-2</v>
      </c>
      <c r="R356" s="2">
        <v>0.48600192296815881</v>
      </c>
      <c r="S356" s="2">
        <v>10617.499584363632</v>
      </c>
      <c r="T356" s="2">
        <v>2.2529074891477894</v>
      </c>
      <c r="U356" s="2">
        <v>2.5222144440672389E-2</v>
      </c>
      <c r="V356" s="2">
        <v>0.44387086678746468</v>
      </c>
    </row>
    <row r="357" spans="1:22" x14ac:dyDescent="0.3">
      <c r="A357" t="s">
        <v>36</v>
      </c>
      <c r="B357">
        <f t="shared" si="5"/>
        <v>1997</v>
      </c>
      <c r="C357" s="2">
        <v>16070.516004403558</v>
      </c>
      <c r="D357" s="2">
        <v>1.999115997800837</v>
      </c>
      <c r="E357" s="2">
        <v>9.5568461608742661E-3</v>
      </c>
      <c r="F357" s="2">
        <v>0.50022109827547168</v>
      </c>
      <c r="G357" s="2">
        <v>23.433187896605887</v>
      </c>
      <c r="H357" s="2">
        <v>73.162610032454353</v>
      </c>
      <c r="I357" s="2">
        <v>2.5365629809698531E-3</v>
      </c>
      <c r="J357" s="2">
        <v>1.366818378344359E-2</v>
      </c>
      <c r="K357" s="2">
        <v>1.595238095238102</v>
      </c>
      <c r="L357" s="2">
        <v>47.5820895522386</v>
      </c>
      <c r="M357" s="2">
        <v>6.9342666830461003E-4</v>
      </c>
      <c r="N357" s="2">
        <v>2.1016311166875874E-2</v>
      </c>
      <c r="O357" s="2">
        <v>4.1773148148148254</v>
      </c>
      <c r="P357" s="2">
        <v>2.1331042890391188</v>
      </c>
      <c r="Q357" s="2">
        <v>1.5742315417204167E-2</v>
      </c>
      <c r="R357" s="2">
        <v>0.46880033251935449</v>
      </c>
      <c r="S357" s="2">
        <v>10354.477345727271</v>
      </c>
      <c r="T357" s="2">
        <v>2.4015128496595475</v>
      </c>
      <c r="U357" s="2">
        <v>2.4923792142479084E-2</v>
      </c>
      <c r="V357" s="2">
        <v>0.41640418461294754</v>
      </c>
    </row>
    <row r="358" spans="1:22" x14ac:dyDescent="0.3">
      <c r="A358" t="s">
        <v>36</v>
      </c>
      <c r="B358">
        <f t="shared" si="5"/>
        <v>1998</v>
      </c>
      <c r="C358" s="2">
        <v>17034.967011947621</v>
      </c>
      <c r="D358" s="2">
        <v>1.9199461032875258</v>
      </c>
      <c r="E358" s="2">
        <v>7.6692120889597648E-3</v>
      </c>
      <c r="F358" s="2">
        <v>0.52084795416272311</v>
      </c>
      <c r="G358" s="2">
        <v>44.502864930479291</v>
      </c>
      <c r="H358" s="2">
        <v>38.548144430934357</v>
      </c>
      <c r="I358" s="2">
        <v>2.3124631384455752E-3</v>
      </c>
      <c r="J358" s="2">
        <v>2.5941585898944429E-2</v>
      </c>
      <c r="K358" s="2">
        <v>1.8380952380952635</v>
      </c>
      <c r="L358" s="2">
        <v>41.380829015543455</v>
      </c>
      <c r="M358" s="2">
        <v>6.1819258566783719E-4</v>
      </c>
      <c r="N358" s="2">
        <v>2.4165779753334091E-2</v>
      </c>
      <c r="O358" s="2">
        <v>3.8929824561403468</v>
      </c>
      <c r="P358" s="2">
        <v>2.2137223974763418</v>
      </c>
      <c r="Q358" s="2">
        <v>1.4465255509162556E-2</v>
      </c>
      <c r="R358" s="2">
        <v>0.45172782329889538</v>
      </c>
      <c r="S358" s="2">
        <v>10620.275254681819</v>
      </c>
      <c r="T358" s="2">
        <v>2.4313882982397148</v>
      </c>
      <c r="U358" s="2">
        <v>2.5139329482278816E-2</v>
      </c>
      <c r="V358" s="2">
        <v>0.41128765846408971</v>
      </c>
    </row>
    <row r="359" spans="1:22" x14ac:dyDescent="0.3">
      <c r="A359" t="s">
        <v>36</v>
      </c>
      <c r="B359">
        <f t="shared" si="5"/>
        <v>1999</v>
      </c>
      <c r="C359" s="2">
        <v>17369.309941156826</v>
      </c>
      <c r="D359" s="2">
        <v>1.9271487868516957</v>
      </c>
      <c r="E359" s="2">
        <v>7.6205315406895346E-3</v>
      </c>
      <c r="F359" s="2">
        <v>0.51890129440065669</v>
      </c>
      <c r="G359" s="2">
        <v>38.768568629782749</v>
      </c>
      <c r="H359" s="2">
        <v>44.205102979046622</v>
      </c>
      <c r="I359" s="2">
        <v>2.4003443320745194E-3</v>
      </c>
      <c r="J359" s="2">
        <v>2.2621822654140263E-2</v>
      </c>
      <c r="K359" s="2">
        <v>1.8095238095238102</v>
      </c>
      <c r="L359" s="2">
        <v>42.160526315789454</v>
      </c>
      <c r="M359" s="2">
        <v>5.8471517367834902E-4</v>
      </c>
      <c r="N359" s="2">
        <v>2.3718868984457908E-2</v>
      </c>
      <c r="O359" s="2">
        <v>5.0443181818181895</v>
      </c>
      <c r="P359" s="2">
        <v>1.8227078170759168</v>
      </c>
      <c r="Q359" s="2">
        <v>1.8769722863712479E-2</v>
      </c>
      <c r="R359" s="2">
        <v>0.54863428500803402</v>
      </c>
      <c r="S359" s="2">
        <v>10810.607292181827</v>
      </c>
      <c r="T359" s="2">
        <v>2.4840732785880668</v>
      </c>
      <c r="U359" s="2">
        <v>2.5840419736972819E-2</v>
      </c>
      <c r="V359" s="2">
        <v>0.4025646137816008</v>
      </c>
    </row>
    <row r="360" spans="1:22" x14ac:dyDescent="0.3">
      <c r="A360" t="s">
        <v>36</v>
      </c>
      <c r="B360">
        <f t="shared" si="5"/>
        <v>2000</v>
      </c>
      <c r="C360" s="2">
        <v>17016.369111933054</v>
      </c>
      <c r="D360" s="2">
        <v>1.9973297134291241</v>
      </c>
      <c r="E360" s="2">
        <v>7.6927501920805441E-3</v>
      </c>
      <c r="F360" s="2">
        <v>0.50066846413812449</v>
      </c>
      <c r="G360" s="2">
        <v>45.85435829661651</v>
      </c>
      <c r="H360" s="2">
        <v>37.528697864769697</v>
      </c>
      <c r="I360" s="2">
        <v>2.1508006740742908E-3</v>
      </c>
      <c r="J360" s="2">
        <v>2.6646274901500285E-2</v>
      </c>
      <c r="K360" s="2">
        <v>1.6761904761904844</v>
      </c>
      <c r="L360" s="2">
        <v>45.713068181817953</v>
      </c>
      <c r="M360" s="2">
        <v>5.8995305761521538E-4</v>
      </c>
      <c r="N360" s="2">
        <v>2.1875582623827095E-2</v>
      </c>
      <c r="O360" s="2">
        <v>5.1056818181818215</v>
      </c>
      <c r="P360" s="2">
        <v>1.770383559611246</v>
      </c>
      <c r="Q360" s="2">
        <v>1.6618220222012425E-2</v>
      </c>
      <c r="R360" s="2">
        <v>0.56484934836357581</v>
      </c>
      <c r="S360" s="2">
        <v>10811.686360636362</v>
      </c>
      <c r="T360" s="2">
        <v>2.5926764081337779</v>
      </c>
      <c r="U360" s="2">
        <v>2.5996103015572869E-2</v>
      </c>
      <c r="V360" s="2">
        <v>0.3857018164175009</v>
      </c>
    </row>
    <row r="361" spans="1:22" x14ac:dyDescent="0.3">
      <c r="A361" t="s">
        <v>36</v>
      </c>
      <c r="B361">
        <f t="shared" si="5"/>
        <v>2001</v>
      </c>
      <c r="C361" s="2">
        <v>16329.79698328719</v>
      </c>
      <c r="D361" s="2">
        <v>2.1135757351368358</v>
      </c>
      <c r="E361" s="2">
        <v>7.7781859819338051E-3</v>
      </c>
      <c r="F361" s="2">
        <v>0.47313185109747607</v>
      </c>
      <c r="G361" s="2">
        <v>44.800715358351681</v>
      </c>
      <c r="H361" s="2">
        <v>38.119942989704654</v>
      </c>
      <c r="I361" s="2">
        <v>2.1466518365571285E-3</v>
      </c>
      <c r="J361" s="2">
        <v>2.6232987816117086E-2</v>
      </c>
      <c r="K361" s="2">
        <v>1.9238095238095099</v>
      </c>
      <c r="L361" s="2">
        <v>39.960396039604255</v>
      </c>
      <c r="M361" s="2">
        <v>5.2868161721274926E-4</v>
      </c>
      <c r="N361" s="2">
        <v>2.5024777006937376E-2</v>
      </c>
      <c r="O361" s="2">
        <v>4.7897727272727293</v>
      </c>
      <c r="P361" s="2">
        <v>1.8316330565440875</v>
      </c>
      <c r="Q361" s="2">
        <v>1.4065372893913963E-2</v>
      </c>
      <c r="R361" s="2">
        <v>0.54596088251802632</v>
      </c>
      <c r="S361" s="2">
        <v>10567.936043318186</v>
      </c>
      <c r="T361" s="2">
        <v>2.7078960769993943</v>
      </c>
      <c r="U361" s="2">
        <v>2.5568636887563168E-2</v>
      </c>
      <c r="V361" s="2">
        <v>0.36929039060763919</v>
      </c>
    </row>
    <row r="362" spans="1:22" x14ac:dyDescent="0.3">
      <c r="A362" t="s">
        <v>36</v>
      </c>
      <c r="B362">
        <f t="shared" si="5"/>
        <v>2002</v>
      </c>
      <c r="C362" s="2">
        <v>16468.408315726803</v>
      </c>
      <c r="D362" s="2">
        <v>2.1341142852240798</v>
      </c>
      <c r="E362" s="2">
        <v>7.4735119611149536E-3</v>
      </c>
      <c r="F362" s="2">
        <v>0.4685784669188891</v>
      </c>
      <c r="G362" s="2">
        <v>35.865169840363706</v>
      </c>
      <c r="H362" s="2">
        <v>47.312341678378509</v>
      </c>
      <c r="I362" s="2">
        <v>2.2546522182241152E-3</v>
      </c>
      <c r="J362" s="2">
        <v>2.1136134135947761E-2</v>
      </c>
      <c r="K362" s="2">
        <v>2.1772727272727224</v>
      </c>
      <c r="L362" s="2">
        <v>35.237995824634737</v>
      </c>
      <c r="M362" s="2">
        <v>5.0933197083049414E-4</v>
      </c>
      <c r="N362" s="2">
        <v>2.8378458439480943E-2</v>
      </c>
      <c r="O362" s="2">
        <v>4.3511363636363614</v>
      </c>
      <c r="P362" s="2">
        <v>2.0073996691912597</v>
      </c>
      <c r="Q362" s="2">
        <v>1.1553451418843785E-2</v>
      </c>
      <c r="R362" s="2">
        <v>0.49815690186044498</v>
      </c>
      <c r="S362" s="2">
        <v>10531.908725454534</v>
      </c>
      <c r="T362" s="2">
        <v>2.7633898425462675</v>
      </c>
      <c r="U362" s="2">
        <v>2.5336476007916442E-2</v>
      </c>
      <c r="V362" s="2">
        <v>0.36187438507719599</v>
      </c>
    </row>
    <row r="363" spans="1:22" x14ac:dyDescent="0.3">
      <c r="A363" t="s">
        <v>36</v>
      </c>
      <c r="B363">
        <f t="shared" si="5"/>
        <v>2003</v>
      </c>
      <c r="C363" s="2">
        <v>15969.140017571037</v>
      </c>
      <c r="D363" s="2">
        <v>2.2395321267780206</v>
      </c>
      <c r="E363" s="2">
        <v>6.9384024663174948E-3</v>
      </c>
      <c r="F363" s="2">
        <v>0.44652183732621159</v>
      </c>
      <c r="G363" s="2">
        <v>36.294922635568128</v>
      </c>
      <c r="H363" s="2">
        <v>46.516008301973365</v>
      </c>
      <c r="I363" s="2">
        <v>2.2445374183838185E-3</v>
      </c>
      <c r="J363" s="2">
        <v>2.1497975353091003E-2</v>
      </c>
      <c r="K363" s="2">
        <v>1.9818181818181699</v>
      </c>
      <c r="L363" s="2">
        <v>38.761467889908495</v>
      </c>
      <c r="M363" s="2">
        <v>5.5307014706090785E-4</v>
      </c>
      <c r="N363" s="2">
        <v>2.5798816568047181E-2</v>
      </c>
      <c r="O363" s="2">
        <v>4.1674242424242438</v>
      </c>
      <c r="P363" s="2">
        <v>2.1417924013815659</v>
      </c>
      <c r="Q363" s="2">
        <v>1.1384558611842732E-2</v>
      </c>
      <c r="R363" s="2">
        <v>0.46689865897131244</v>
      </c>
      <c r="S363" s="2">
        <v>10304.116139863632</v>
      </c>
      <c r="T363" s="2">
        <v>2.8655239940382824</v>
      </c>
      <c r="U363" s="2">
        <v>2.4806458759513594E-2</v>
      </c>
      <c r="V363" s="2">
        <v>0.34897631360983128</v>
      </c>
    </row>
    <row r="364" spans="1:22" x14ac:dyDescent="0.3">
      <c r="A364" t="s">
        <v>36</v>
      </c>
      <c r="B364">
        <f t="shared" si="5"/>
        <v>2004</v>
      </c>
      <c r="C364" s="2">
        <v>16176.562459555382</v>
      </c>
      <c r="D364" s="2">
        <v>2.2587063418178204</v>
      </c>
      <c r="E364" s="2">
        <v>6.1171550879414172E-3</v>
      </c>
      <c r="F364" s="2">
        <v>0.4427313021998221</v>
      </c>
      <c r="G364" s="2">
        <v>40.510064716219404</v>
      </c>
      <c r="H364" s="2">
        <v>41.854044830428812</v>
      </c>
      <c r="I364" s="2">
        <v>2.0927982742177248E-3</v>
      </c>
      <c r="J364" s="2">
        <v>2.3892553373311674E-2</v>
      </c>
      <c r="K364" s="2">
        <v>1.9272727272727082</v>
      </c>
      <c r="L364" s="2">
        <v>40.146226415094745</v>
      </c>
      <c r="M364" s="2">
        <v>6.3873843408421976E-4</v>
      </c>
      <c r="N364" s="2">
        <v>2.4908941369991524E-2</v>
      </c>
      <c r="O364" s="2">
        <v>3.2242424242424184</v>
      </c>
      <c r="P364" s="2">
        <v>2.8273026315789518</v>
      </c>
      <c r="Q364" s="2">
        <v>4.5768522490073904E-3</v>
      </c>
      <c r="R364" s="2">
        <v>0.35369400814426938</v>
      </c>
      <c r="S364" s="2">
        <v>10211.902189954541</v>
      </c>
      <c r="T364" s="2">
        <v>2.9819996594758824</v>
      </c>
      <c r="U364" s="2">
        <v>2.4428759546966772E-2</v>
      </c>
      <c r="V364" s="2">
        <v>0.33534544406210981</v>
      </c>
    </row>
    <row r="365" spans="1:22" x14ac:dyDescent="0.3">
      <c r="A365" t="s">
        <v>36</v>
      </c>
      <c r="B365">
        <f t="shared" si="5"/>
        <v>2005</v>
      </c>
      <c r="C365" s="2">
        <v>15784.190368087977</v>
      </c>
      <c r="D365" s="2">
        <v>2.3577508293061658</v>
      </c>
      <c r="E365" s="2">
        <v>5.5112624807957533E-3</v>
      </c>
      <c r="F365" s="2">
        <v>0.42413302863486979</v>
      </c>
      <c r="G365" s="2">
        <v>61.46835911641756</v>
      </c>
      <c r="H365" s="2">
        <v>27.550245092911709</v>
      </c>
      <c r="I365" s="2">
        <v>1.9893299181832358E-3</v>
      </c>
      <c r="J365" s="2">
        <v>3.6297317741731672E-2</v>
      </c>
      <c r="K365" s="2">
        <v>2.0363636363636459</v>
      </c>
      <c r="L365" s="2">
        <v>38.040178571428385</v>
      </c>
      <c r="M365" s="2">
        <v>6.4252462806090038E-4</v>
      </c>
      <c r="N365" s="2">
        <v>2.6287994366858476E-2</v>
      </c>
      <c r="O365" s="2">
        <v>2.6204545454545443</v>
      </c>
      <c r="P365" s="2">
        <v>3.3023995374385655</v>
      </c>
      <c r="Q365" s="2">
        <v>2.3774335276576797E-3</v>
      </c>
      <c r="R365" s="2">
        <v>0.30281011993346763</v>
      </c>
      <c r="S365" s="2">
        <v>10142.023664136359</v>
      </c>
      <c r="T365" s="2">
        <v>3.0715812897402057</v>
      </c>
      <c r="U365" s="2">
        <v>2.3751369380437093E-2</v>
      </c>
      <c r="V365" s="2">
        <v>0.32556520751712875</v>
      </c>
    </row>
    <row r="366" spans="1:22" x14ac:dyDescent="0.3">
      <c r="A366" t="s">
        <v>36</v>
      </c>
      <c r="B366">
        <f t="shared" si="5"/>
        <v>2006</v>
      </c>
      <c r="C366" s="2">
        <v>15878.163456172682</v>
      </c>
      <c r="D366" s="2">
        <v>2.3877504626812804</v>
      </c>
      <c r="E366" s="2">
        <v>4.6690600020185546E-3</v>
      </c>
      <c r="F366" s="2">
        <v>0.41880423253151355</v>
      </c>
      <c r="G366" s="2">
        <v>71.110865125571763</v>
      </c>
      <c r="H366" s="2">
        <v>23.739141158592375</v>
      </c>
      <c r="I366" s="2">
        <v>1.7917842401065226E-3</v>
      </c>
      <c r="J366" s="2">
        <v>4.212452309539641E-2</v>
      </c>
      <c r="K366" s="2">
        <v>2.2545454545454504</v>
      </c>
      <c r="L366" s="2">
        <v>34.528225806451672</v>
      </c>
      <c r="M366" s="2">
        <v>6.0895577645418003E-4</v>
      </c>
      <c r="N366" s="2">
        <v>2.8961812448908039E-2</v>
      </c>
      <c r="O366" s="2">
        <v>1.9844696969696978</v>
      </c>
      <c r="P366" s="2">
        <v>3.8429089520900943</v>
      </c>
      <c r="Q366" s="2">
        <v>1.0931392048607047E-3</v>
      </c>
      <c r="R366" s="2">
        <v>0.2602195400586102</v>
      </c>
      <c r="S366" s="2">
        <v>10142.224420045441</v>
      </c>
      <c r="T366" s="2">
        <v>3.1903936686711165</v>
      </c>
      <c r="U366" s="2">
        <v>2.3439443580701824E-2</v>
      </c>
      <c r="V366" s="2">
        <v>0.31344094298448333</v>
      </c>
    </row>
    <row r="367" spans="1:22" x14ac:dyDescent="0.3">
      <c r="A367" t="s">
        <v>36</v>
      </c>
      <c r="B367">
        <f t="shared" si="5"/>
        <v>2007</v>
      </c>
      <c r="C367" s="2">
        <v>15304.999338219663</v>
      </c>
      <c r="D367" s="2">
        <v>2.5347726857624671</v>
      </c>
      <c r="E367" s="2">
        <v>4.2900944560315679E-3</v>
      </c>
      <c r="F367" s="2">
        <v>0.39451269363003927</v>
      </c>
      <c r="G367" s="2">
        <v>79.525517480118879</v>
      </c>
      <c r="H367" s="2">
        <v>21.194775851681754</v>
      </c>
      <c r="I367" s="2">
        <v>1.581989802435943E-3</v>
      </c>
      <c r="J367" s="2">
        <v>4.7181437869306481E-2</v>
      </c>
      <c r="K367" s="2">
        <v>2.3136363636363626</v>
      </c>
      <c r="L367" s="2">
        <v>33.707269155206298</v>
      </c>
      <c r="M367" s="2">
        <v>6.1606642521132987E-4</v>
      </c>
      <c r="N367" s="2">
        <v>2.9667191233898688E-2</v>
      </c>
      <c r="O367" s="2">
        <v>1.4374999999999956</v>
      </c>
      <c r="P367" s="2">
        <v>4.6289855072463908</v>
      </c>
      <c r="Q367" s="2">
        <v>4.9880116700640187E-4</v>
      </c>
      <c r="R367" s="2">
        <v>0.21603005635566624</v>
      </c>
      <c r="S367" s="2">
        <v>10336.817890909078</v>
      </c>
      <c r="T367" s="2">
        <v>3.250756063589288</v>
      </c>
      <c r="U367" s="2">
        <v>2.3582495352293953E-2</v>
      </c>
      <c r="V367" s="2">
        <v>0.30762074435565634</v>
      </c>
    </row>
    <row r="368" spans="1:22" x14ac:dyDescent="0.3">
      <c r="A368" t="s">
        <v>36</v>
      </c>
      <c r="B368">
        <f t="shared" si="5"/>
        <v>2008</v>
      </c>
      <c r="C368" s="2">
        <v>15777.226946917828</v>
      </c>
      <c r="D368" s="2">
        <v>2.4866048781092238</v>
      </c>
      <c r="E368" s="2">
        <v>3.6203452376888934E-3</v>
      </c>
      <c r="F368" s="2">
        <v>0.40215476483758233</v>
      </c>
      <c r="G368" s="2">
        <v>83.285190489507158</v>
      </c>
      <c r="H368" s="2">
        <v>20.199091586414191</v>
      </c>
      <c r="I368" s="2">
        <v>1.4427842553728781E-3</v>
      </c>
      <c r="J368" s="2">
        <v>4.9507176880795721E-2</v>
      </c>
      <c r="K368" s="2">
        <v>2.1636363636363569</v>
      </c>
      <c r="L368" s="2">
        <v>36.252100840336247</v>
      </c>
      <c r="M368" s="2">
        <v>5.557096260308883E-4</v>
      </c>
      <c r="N368" s="2">
        <v>2.7584608252202047E-2</v>
      </c>
      <c r="O368" s="2">
        <v>2.2174242424242419</v>
      </c>
      <c r="P368" s="2">
        <v>3.0030748206354652</v>
      </c>
      <c r="Q368" s="2">
        <v>7.5884494015606152E-3</v>
      </c>
      <c r="R368" s="2">
        <v>0.33299203640500546</v>
      </c>
      <c r="S368" s="2">
        <v>11042.86388486364</v>
      </c>
      <c r="T368" s="2">
        <v>3.0243016700507628</v>
      </c>
      <c r="U368" s="2">
        <v>2.3207990665968459E-2</v>
      </c>
      <c r="V368" s="2">
        <v>0.33065484501855763</v>
      </c>
    </row>
    <row r="369" spans="1:22" x14ac:dyDescent="0.3">
      <c r="A369" t="s">
        <v>36</v>
      </c>
      <c r="B369">
        <f t="shared" si="5"/>
        <v>2009</v>
      </c>
      <c r="C369" s="2">
        <v>16176.856467534169</v>
      </c>
      <c r="D369" s="2">
        <v>2.4583418802009116</v>
      </c>
      <c r="E369" s="2">
        <v>4.9719211509318129E-3</v>
      </c>
      <c r="F369" s="2">
        <v>0.40677824677431501</v>
      </c>
      <c r="G369" s="2">
        <v>96.353779704776343</v>
      </c>
      <c r="H369" s="2">
        <v>17.169578451137486</v>
      </c>
      <c r="I369" s="2">
        <v>1.1293357976498164E-3</v>
      </c>
      <c r="J369" s="2">
        <v>5.8242548170060048E-2</v>
      </c>
      <c r="K369" s="2">
        <v>1.7590909090909008</v>
      </c>
      <c r="L369" s="2">
        <v>44.762273901809003</v>
      </c>
      <c r="M369" s="2">
        <v>6.196731904187236E-4</v>
      </c>
      <c r="N369" s="2">
        <v>2.2340241297696597E-2</v>
      </c>
      <c r="O369" s="2">
        <v>3.8977272727272698</v>
      </c>
      <c r="P369" s="2">
        <v>2.4538386783284762</v>
      </c>
      <c r="Q369" s="2">
        <v>8.9793300135247445E-3</v>
      </c>
      <c r="R369" s="2">
        <v>0.40752475247524722</v>
      </c>
      <c r="S369" s="2">
        <v>11118.609928318194</v>
      </c>
      <c r="T369" s="2">
        <v>2.8372243895648088</v>
      </c>
      <c r="U369" s="2">
        <v>2.3715214907012672E-2</v>
      </c>
      <c r="V369" s="2">
        <v>0.35245714215553681</v>
      </c>
    </row>
    <row r="370" spans="1:22" x14ac:dyDescent="0.3">
      <c r="A370" t="s">
        <v>36</v>
      </c>
      <c r="B370">
        <f t="shared" si="5"/>
        <v>2010</v>
      </c>
      <c r="C370" s="2">
        <v>15749.833076481278</v>
      </c>
      <c r="D370" s="2">
        <v>2.5361170811952576</v>
      </c>
      <c r="E370" s="2">
        <v>5.3424705255575855E-3</v>
      </c>
      <c r="F370" s="2">
        <v>0.39430356248722781</v>
      </c>
      <c r="G370" s="2">
        <v>105.12660240872356</v>
      </c>
      <c r="H370" s="2">
        <v>15.763151899135407</v>
      </c>
      <c r="I370" s="2">
        <v>7.6649604204391542E-4</v>
      </c>
      <c r="J370" s="2">
        <v>6.3439089237911167E-2</v>
      </c>
      <c r="K370" s="2">
        <v>1.6545454545454703</v>
      </c>
      <c r="L370" s="2">
        <v>47.774725274724808</v>
      </c>
      <c r="M370" s="2">
        <v>6.3090654940226726E-4</v>
      </c>
      <c r="N370" s="2">
        <v>2.0931569867740283E-2</v>
      </c>
      <c r="O370" s="2">
        <v>5.5958333333333279</v>
      </c>
      <c r="P370" s="2">
        <v>1.9277736411020119</v>
      </c>
      <c r="Q370" s="2">
        <v>1.6059502127507452E-2</v>
      </c>
      <c r="R370" s="2">
        <v>0.51873310158362262</v>
      </c>
      <c r="S370" s="2">
        <v>11237.10831454545</v>
      </c>
      <c r="T370" s="2">
        <v>2.8574524514364268</v>
      </c>
      <c r="U370" s="2">
        <v>2.3821340944911507E-2</v>
      </c>
      <c r="V370" s="2">
        <v>0.34996207880810232</v>
      </c>
    </row>
    <row r="371" spans="1:22" x14ac:dyDescent="0.3">
      <c r="A371" t="s">
        <v>36</v>
      </c>
      <c r="B371">
        <f t="shared" si="5"/>
        <v>2011</v>
      </c>
      <c r="C371" s="2">
        <v>15322.581682889737</v>
      </c>
      <c r="D371" s="2">
        <v>2.5950987995479173</v>
      </c>
      <c r="E371" s="2">
        <v>6.0341516552617214E-3</v>
      </c>
      <c r="F371" s="2">
        <v>0.38534178358612253</v>
      </c>
      <c r="G371" s="2">
        <v>102.18036940374645</v>
      </c>
      <c r="H371" s="2">
        <v>16.237760531553846</v>
      </c>
      <c r="I371" s="2">
        <v>8.518611948537258E-4</v>
      </c>
      <c r="J371" s="2">
        <v>6.1584847125732714E-2</v>
      </c>
      <c r="K371" s="2">
        <v>1.681818181818187</v>
      </c>
      <c r="L371" s="2">
        <v>47.221621621621473</v>
      </c>
      <c r="M371" s="2">
        <v>5.7468171141000779E-4</v>
      </c>
      <c r="N371" s="2">
        <v>2.1176739926739994E-2</v>
      </c>
      <c r="O371" s="2">
        <v>5.618560606060603</v>
      </c>
      <c r="P371" s="2">
        <v>1.8721094856064187</v>
      </c>
      <c r="Q371" s="2">
        <v>1.6892593810219292E-2</v>
      </c>
      <c r="R371" s="2">
        <v>0.5341567935467606</v>
      </c>
      <c r="S371" s="2">
        <v>12046.724996272736</v>
      </c>
      <c r="T371" s="2">
        <v>2.6912500995713162</v>
      </c>
      <c r="U371" s="2">
        <v>2.3367811864021037E-2</v>
      </c>
      <c r="V371" s="2">
        <v>0.3715745333959441</v>
      </c>
    </row>
    <row r="372" spans="1:22" x14ac:dyDescent="0.3">
      <c r="A372" t="s">
        <v>36</v>
      </c>
      <c r="B372">
        <f t="shared" si="5"/>
        <v>2012</v>
      </c>
      <c r="C372" s="2">
        <v>15844.838472322066</v>
      </c>
      <c r="D372" s="2">
        <v>2.4963460703192042</v>
      </c>
      <c r="E372" s="2">
        <v>5.8009965168543398E-3</v>
      </c>
      <c r="F372" s="2">
        <v>0.40058548447656994</v>
      </c>
      <c r="G372" s="2">
        <v>112.83195899238058</v>
      </c>
      <c r="H372" s="2">
        <v>14.60430159777388</v>
      </c>
      <c r="I372" s="2">
        <v>6.6524202764120521E-4</v>
      </c>
      <c r="J372" s="2">
        <v>6.8472976492927884E-2</v>
      </c>
      <c r="K372" s="2">
        <v>1.6136363636363598</v>
      </c>
      <c r="L372" s="2">
        <v>49.259154929577583</v>
      </c>
      <c r="M372" s="2">
        <v>5.5370171365409782E-4</v>
      </c>
      <c r="N372" s="2">
        <v>2.0300794876193694E-2</v>
      </c>
      <c r="O372" s="2">
        <v>5.9401515151515074</v>
      </c>
      <c r="P372" s="2">
        <v>1.8739956638183921</v>
      </c>
      <c r="Q372" s="2">
        <v>1.4782288172890068E-2</v>
      </c>
      <c r="R372" s="2">
        <v>0.53361916428474154</v>
      </c>
      <c r="S372" s="2">
        <v>12376.655751454546</v>
      </c>
      <c r="T372" s="2">
        <v>2.6010808366195421</v>
      </c>
      <c r="U372" s="2">
        <v>2.3359306830582849E-2</v>
      </c>
      <c r="V372" s="2">
        <v>0.38445556397994762</v>
      </c>
    </row>
    <row r="373" spans="1:22" x14ac:dyDescent="0.3">
      <c r="A373" t="s">
        <v>36</v>
      </c>
      <c r="B373">
        <f t="shared" si="5"/>
        <v>2013</v>
      </c>
      <c r="C373" s="2">
        <v>15760.183058373921</v>
      </c>
      <c r="D373" s="2">
        <v>2.5167531045704563</v>
      </c>
      <c r="E373" s="2">
        <v>5.9562860374685056E-3</v>
      </c>
      <c r="F373" s="2">
        <v>0.39733734635470874</v>
      </c>
      <c r="G373" s="2">
        <v>122.39691321542364</v>
      </c>
      <c r="H373" s="2">
        <v>13.41861383648407</v>
      </c>
      <c r="I373" s="2">
        <v>4.2254941740013652E-4</v>
      </c>
      <c r="J373" s="2">
        <v>7.4523345867595125E-2</v>
      </c>
      <c r="K373" s="2">
        <v>1.5090909090909008</v>
      </c>
      <c r="L373" s="2">
        <v>52.873493975903905</v>
      </c>
      <c r="M373" s="2">
        <v>6.0248354834283729E-4</v>
      </c>
      <c r="N373" s="2">
        <v>1.8913068246553387E-2</v>
      </c>
      <c r="O373" s="2">
        <v>5.5632575757575768</v>
      </c>
      <c r="P373" s="2">
        <v>2.0290733301559198</v>
      </c>
      <c r="Q373" s="2">
        <v>1.1142164332702209E-2</v>
      </c>
      <c r="R373" s="2">
        <v>0.49283581087882966</v>
      </c>
      <c r="S373" s="2">
        <v>12096.555854090904</v>
      </c>
      <c r="T373" s="2">
        <v>2.6632682007593025</v>
      </c>
      <c r="U373" s="2">
        <v>2.3384200444077741E-2</v>
      </c>
      <c r="V373" s="2">
        <v>0.37547851910479696</v>
      </c>
    </row>
    <row r="374" spans="1:22" x14ac:dyDescent="0.3">
      <c r="A374" t="s">
        <v>36</v>
      </c>
      <c r="B374">
        <f t="shared" si="5"/>
        <v>2014</v>
      </c>
      <c r="C374" s="2">
        <v>15554.542174457034</v>
      </c>
      <c r="D374" s="2">
        <v>2.5763803980163917</v>
      </c>
      <c r="E374" s="2">
        <v>5.9835982047366509E-3</v>
      </c>
      <c r="F374" s="2">
        <v>0.38814144090287311</v>
      </c>
      <c r="G374" s="2">
        <v>132.03067484144754</v>
      </c>
      <c r="H374" s="2">
        <v>12.436736211591153</v>
      </c>
      <c r="I374" s="2">
        <v>6.0539901154829656E-5</v>
      </c>
      <c r="J374" s="2">
        <v>8.0406947850834909E-2</v>
      </c>
      <c r="K374" s="2">
        <v>1.431818181818187</v>
      </c>
      <c r="L374" s="2">
        <v>55.990476190475981</v>
      </c>
      <c r="M374" s="2">
        <v>6.2254602791501912E-4</v>
      </c>
      <c r="N374" s="2">
        <v>1.7860180302772647E-2</v>
      </c>
      <c r="O374" s="2">
        <v>4.547348484848488</v>
      </c>
      <c r="P374" s="2">
        <v>2.3267805081216144</v>
      </c>
      <c r="Q374" s="2">
        <v>6.8640836158111451E-3</v>
      </c>
      <c r="R374" s="2">
        <v>0.42977839831024267</v>
      </c>
      <c r="S374" s="2">
        <v>11526.802916545461</v>
      </c>
      <c r="T374" s="2">
        <v>2.8395487337146101</v>
      </c>
      <c r="U374" s="2">
        <v>2.2877488324013595E-2</v>
      </c>
      <c r="V374" s="2">
        <v>0.35216863444771057</v>
      </c>
    </row>
    <row r="375" spans="1:22" x14ac:dyDescent="0.3">
      <c r="A375" t="s">
        <v>36</v>
      </c>
      <c r="B375">
        <f t="shared" si="5"/>
        <v>2015</v>
      </c>
      <c r="C375" s="2">
        <v>15327.109698257351</v>
      </c>
      <c r="D375" s="2">
        <v>2.655910214165778</v>
      </c>
      <c r="E375" s="2">
        <v>5.7178887760735986E-3</v>
      </c>
      <c r="F375" s="2">
        <v>0.37651875227796444</v>
      </c>
      <c r="G375" s="2">
        <v>144.99790624693424</v>
      </c>
      <c r="H375" s="2">
        <v>11.310493707778001</v>
      </c>
      <c r="I375" s="2">
        <v>3.8117366256386342E-4</v>
      </c>
      <c r="J375" s="2">
        <v>8.8413470343237086E-2</v>
      </c>
      <c r="K375" s="2">
        <v>1.2727272727272663</v>
      </c>
      <c r="L375" s="2">
        <v>62.878571428571753</v>
      </c>
      <c r="M375" s="2">
        <v>6.3969030870637822E-4</v>
      </c>
      <c r="N375" s="2">
        <v>1.5903669203680481E-2</v>
      </c>
      <c r="O375" s="2">
        <v>3.5909090909090917</v>
      </c>
      <c r="P375" s="2">
        <v>2.7126582278481011</v>
      </c>
      <c r="Q375" s="2">
        <v>3.0775794171022941E-3</v>
      </c>
      <c r="R375" s="2">
        <v>0.36864209052729824</v>
      </c>
      <c r="S375" s="2">
        <v>10500.699409090907</v>
      </c>
      <c r="T375" s="2">
        <v>3.2152733677605649</v>
      </c>
      <c r="U375" s="2">
        <v>2.244017654563879E-2</v>
      </c>
      <c r="V375" s="2">
        <v>0.31101554537382903</v>
      </c>
    </row>
    <row r="376" spans="1:22" x14ac:dyDescent="0.3">
      <c r="A376" t="s">
        <v>36</v>
      </c>
      <c r="B376">
        <f t="shared" si="5"/>
        <v>2016</v>
      </c>
      <c r="C376" s="2">
        <v>15308.420621485384</v>
      </c>
      <c r="D376" s="2">
        <v>2.6950323751017731</v>
      </c>
      <c r="E376" s="2">
        <v>5.1987005489820826E-3</v>
      </c>
      <c r="F376" s="2">
        <v>0.37105305644509623</v>
      </c>
      <c r="G376" s="2">
        <v>136.12336398321327</v>
      </c>
      <c r="H376" s="2">
        <v>12.07084012547503</v>
      </c>
      <c r="I376" s="2">
        <v>8.8971788353209291E-5</v>
      </c>
      <c r="J376" s="2">
        <v>8.2844275096440018E-2</v>
      </c>
      <c r="K376" s="2">
        <v>1.4727272727272549</v>
      </c>
      <c r="L376" s="2">
        <v>54.543209876543884</v>
      </c>
      <c r="M376" s="2">
        <v>5.7346112450868542E-4</v>
      </c>
      <c r="N376" s="2">
        <v>1.8334087822543914E-2</v>
      </c>
      <c r="O376" s="2">
        <v>2.4579545454545455</v>
      </c>
      <c r="P376" s="2">
        <v>3.6241331484049932</v>
      </c>
      <c r="Q376" s="2">
        <v>2.3704236687077662E-3</v>
      </c>
      <c r="R376" s="2">
        <v>0.27592805204745502</v>
      </c>
      <c r="S376" s="2">
        <v>10211.596414090898</v>
      </c>
      <c r="T376" s="2">
        <v>3.3650610374194154</v>
      </c>
      <c r="U376" s="2">
        <v>2.2305756425920586E-2</v>
      </c>
      <c r="V376" s="2">
        <v>0.29717142984332789</v>
      </c>
    </row>
    <row r="377" spans="1:22" x14ac:dyDescent="0.3">
      <c r="A377" t="s">
        <v>36</v>
      </c>
      <c r="B377">
        <f t="shared" si="5"/>
        <v>2017</v>
      </c>
      <c r="C377" s="2">
        <v>14818.047124879435</v>
      </c>
      <c r="D377" s="2">
        <v>2.8165018078691215</v>
      </c>
      <c r="E377" s="2">
        <v>5.0194809294392684E-3</v>
      </c>
      <c r="F377" s="2">
        <v>0.35505036680823904</v>
      </c>
      <c r="G377" s="2">
        <v>135.81251383460403</v>
      </c>
      <c r="H377" s="2">
        <v>12.029911439709473</v>
      </c>
      <c r="I377" s="2">
        <v>6.0396524584740985E-5</v>
      </c>
      <c r="J377" s="2">
        <v>8.3126131477502418E-2</v>
      </c>
      <c r="K377" s="2">
        <v>1.3136363636363768</v>
      </c>
      <c r="L377" s="2">
        <v>61.193771626296957</v>
      </c>
      <c r="M377" s="2">
        <v>5.8974774423774246E-4</v>
      </c>
      <c r="N377" s="2">
        <v>1.634153237206689E-2</v>
      </c>
      <c r="O377" s="2">
        <v>1.9590909090909072</v>
      </c>
      <c r="P377" s="2">
        <v>4.024361948955919</v>
      </c>
      <c r="Q377" s="2">
        <v>4.1230434258192616E-3</v>
      </c>
      <c r="R377" s="2">
        <v>0.24848659556068015</v>
      </c>
      <c r="S377" s="2">
        <v>10049.01007622727</v>
      </c>
      <c r="T377" s="2">
        <v>3.5073652379105851</v>
      </c>
      <c r="U377" s="2">
        <v>2.1544696336688429E-2</v>
      </c>
      <c r="V377" s="2">
        <v>0.28511430437615959</v>
      </c>
    </row>
    <row r="378" spans="1:22" x14ac:dyDescent="0.3">
      <c r="A378" t="s">
        <v>36</v>
      </c>
      <c r="B378">
        <f t="shared" si="5"/>
        <v>2018</v>
      </c>
      <c r="C378" s="2">
        <v>14497.95693637176</v>
      </c>
      <c r="D378" s="2">
        <v>2.9135833191214267</v>
      </c>
      <c r="E378" s="2">
        <v>4.6795368718854369E-3</v>
      </c>
      <c r="F378" s="2">
        <v>0.34321997707673035</v>
      </c>
      <c r="G378" s="2">
        <v>127.78510318255599</v>
      </c>
      <c r="H378" s="2">
        <v>12.75410875440009</v>
      </c>
      <c r="I378" s="2">
        <v>1.9737077032871975E-4</v>
      </c>
      <c r="J378" s="2">
        <v>7.8406105770033221E-2</v>
      </c>
      <c r="K378" s="2">
        <v>1.3045454545454476</v>
      </c>
      <c r="L378" s="2">
        <v>61.703832752613572</v>
      </c>
      <c r="M378" s="2">
        <v>5.9174927739988337E-4</v>
      </c>
      <c r="N378" s="2">
        <v>1.6206448698401855E-2</v>
      </c>
      <c r="O378" s="2">
        <v>1.6871212121212187</v>
      </c>
      <c r="P378" s="2">
        <v>4.0871127076784779</v>
      </c>
      <c r="Q378" s="2">
        <v>4.7713799827342473E-3</v>
      </c>
      <c r="R378" s="2">
        <v>0.24467150076906258</v>
      </c>
      <c r="S378" s="2">
        <v>10173.582300499991</v>
      </c>
      <c r="T378" s="2">
        <v>3.5381577256942189</v>
      </c>
      <c r="U378" s="2">
        <v>2.1032575955754251E-2</v>
      </c>
      <c r="V378" s="2">
        <v>0.28263296255505138</v>
      </c>
    </row>
    <row r="379" spans="1:22" x14ac:dyDescent="0.3">
      <c r="A379" t="s">
        <v>36</v>
      </c>
      <c r="B379">
        <f t="shared" si="5"/>
        <v>2019</v>
      </c>
      <c r="C379" s="2">
        <v>14174.931405715863</v>
      </c>
      <c r="D379" s="2">
        <v>3.0340268841278806</v>
      </c>
      <c r="E379" s="2">
        <v>4.3001041027794784E-3</v>
      </c>
      <c r="F379" s="2">
        <v>0.32959497004834426</v>
      </c>
      <c r="G379" s="2">
        <v>113.8263281373886</v>
      </c>
      <c r="H379" s="2">
        <v>14.25390620398081</v>
      </c>
      <c r="I379" s="2">
        <v>4.7932338832917809E-4</v>
      </c>
      <c r="J379" s="2">
        <v>7.0156207406550888E-2</v>
      </c>
      <c r="K379" s="2">
        <v>1.1590909090909065</v>
      </c>
      <c r="L379" s="2">
        <v>69.745098039215847</v>
      </c>
      <c r="M379" s="2">
        <v>6.1669386767365664E-4</v>
      </c>
      <c r="N379" s="2">
        <v>1.4337925217880203E-2</v>
      </c>
      <c r="O379" s="2">
        <v>1.5117424242424171</v>
      </c>
      <c r="P379" s="2">
        <v>4.2027060886995917</v>
      </c>
      <c r="Q379" s="2">
        <v>5.0771541508420892E-3</v>
      </c>
      <c r="R379" s="2">
        <v>0.23794193048351417</v>
      </c>
      <c r="S379" s="2">
        <v>10033.819878136354</v>
      </c>
      <c r="T379" s="2">
        <v>3.6501808318953288</v>
      </c>
      <c r="U379" s="2">
        <v>2.0652669491958431E-2</v>
      </c>
      <c r="V379" s="2">
        <v>0.2739590299916066</v>
      </c>
    </row>
    <row r="380" spans="1:22" x14ac:dyDescent="0.3">
      <c r="A380" t="s">
        <v>36</v>
      </c>
      <c r="B380">
        <f t="shared" si="5"/>
        <v>2020</v>
      </c>
      <c r="C380" s="2">
        <v>14099.618615543288</v>
      </c>
      <c r="D380" s="2">
        <v>3.0619266933665497</v>
      </c>
      <c r="E380" s="2">
        <v>4.0217792843039724E-3</v>
      </c>
      <c r="F380" s="2">
        <v>0.32659175092807746</v>
      </c>
      <c r="G380" s="2">
        <v>142.70468823344822</v>
      </c>
      <c r="H380" s="2">
        <v>10.815329824007454</v>
      </c>
      <c r="I380" s="2">
        <v>8.3152975770385551E-4</v>
      </c>
      <c r="J380" s="2">
        <v>9.2461350349227298E-2</v>
      </c>
      <c r="K380" s="2">
        <v>1.1863636363636374</v>
      </c>
      <c r="L380" s="2">
        <v>67.528735632183853</v>
      </c>
      <c r="M380" s="2">
        <v>6.3435776516013176E-4</v>
      </c>
      <c r="N380" s="2">
        <v>1.4808510638297885E-2</v>
      </c>
      <c r="O380" s="2">
        <v>1.1166666666666654</v>
      </c>
      <c r="P380" s="2">
        <v>6.3955223880597085</v>
      </c>
      <c r="Q380" s="2">
        <v>7.3000286508060341E-3</v>
      </c>
      <c r="R380" s="2">
        <v>0.15635939323220521</v>
      </c>
      <c r="S380" s="2">
        <v>8156.5253009545413</v>
      </c>
      <c r="T380" s="2">
        <v>4.3277334475888232</v>
      </c>
      <c r="U380" s="2">
        <v>2.1196908045987284E-2</v>
      </c>
      <c r="V380" s="2">
        <v>0.23106783541790113</v>
      </c>
    </row>
    <row r="381" spans="1:22" x14ac:dyDescent="0.3">
      <c r="A381" t="s">
        <v>36</v>
      </c>
      <c r="B381">
        <f t="shared" si="5"/>
        <v>2021</v>
      </c>
      <c r="C381" s="2">
        <v>14034.473200825953</v>
      </c>
      <c r="D381" s="2">
        <v>3.1461573836050056</v>
      </c>
      <c r="E381" s="2">
        <v>3.9996215241190347E-3</v>
      </c>
      <c r="F381" s="2">
        <v>0.31784805337810407</v>
      </c>
      <c r="G381" s="2">
        <v>146.33292187907477</v>
      </c>
      <c r="H381" s="2">
        <v>10.857342687911142</v>
      </c>
      <c r="I381" s="2">
        <v>2.6607967354923268E-4</v>
      </c>
      <c r="J381" s="2">
        <v>9.2103567948852438E-2</v>
      </c>
      <c r="K381" s="2">
        <v>1.6238095238095269</v>
      </c>
      <c r="L381" s="2">
        <v>49.067448680351809</v>
      </c>
      <c r="M381" s="2">
        <v>8.7058240311171931E-4</v>
      </c>
      <c r="N381" s="2">
        <v>2.0380109968921867E-2</v>
      </c>
      <c r="O381" s="2">
        <v>0.61287878787879091</v>
      </c>
      <c r="P381" s="2">
        <v>11.116192830655081</v>
      </c>
      <c r="Q381" s="2">
        <v>8.8586807300605752E-3</v>
      </c>
      <c r="R381" s="2">
        <v>8.995885688869161E-2</v>
      </c>
      <c r="S381" s="2">
        <v>7962.5570351818169</v>
      </c>
      <c r="T381" s="2">
        <v>4.6841043943576013</v>
      </c>
      <c r="U381" s="2">
        <v>2.101247217768154E-2</v>
      </c>
      <c r="V381" s="2">
        <v>0.21348798314670023</v>
      </c>
    </row>
    <row r="382" spans="1:22" x14ac:dyDescent="0.3">
      <c r="A382" t="s">
        <v>37</v>
      </c>
      <c r="B382">
        <f t="shared" si="5"/>
        <v>1995</v>
      </c>
      <c r="C382" s="2">
        <v>19158.221780604294</v>
      </c>
      <c r="D382" s="2">
        <v>1.6538057090921421</v>
      </c>
      <c r="E382" s="2">
        <v>6.6129330969606492E-3</v>
      </c>
      <c r="F382" s="2">
        <v>0.60466594987687572</v>
      </c>
      <c r="G382" s="2">
        <v>138.48294689933982</v>
      </c>
      <c r="H382" s="2">
        <v>12.394904826418903</v>
      </c>
      <c r="I382" s="2">
        <v>5.445844101065328E-4</v>
      </c>
      <c r="J382" s="2">
        <v>8.0678312097126198E-2</v>
      </c>
      <c r="K382" s="2">
        <v>1.8380952380952351</v>
      </c>
      <c r="L382" s="2">
        <v>40.891191709844627</v>
      </c>
      <c r="M382" s="2">
        <v>7.9524845282906431E-4</v>
      </c>
      <c r="N382" s="2">
        <v>2.4455144450075985E-2</v>
      </c>
      <c r="O382" s="2">
        <v>0.2696428571428573</v>
      </c>
      <c r="P382" s="2">
        <v>34.880794701986737</v>
      </c>
      <c r="Q382" s="2">
        <v>2.182022378318782E-2</v>
      </c>
      <c r="R382" s="2">
        <v>2.866907157774826E-2</v>
      </c>
      <c r="S382" s="2">
        <v>7932.6948550909037</v>
      </c>
      <c r="T382" s="2">
        <v>2.9493902781214425</v>
      </c>
      <c r="U382" s="2">
        <v>2.5221794551392507E-2</v>
      </c>
      <c r="V382" s="2">
        <v>0.33905312817296285</v>
      </c>
    </row>
    <row r="383" spans="1:22" x14ac:dyDescent="0.3">
      <c r="A383" t="s">
        <v>37</v>
      </c>
      <c r="B383">
        <f t="shared" si="5"/>
        <v>1996</v>
      </c>
      <c r="C383" s="2">
        <v>20126.147117283574</v>
      </c>
      <c r="D383" s="2">
        <v>1.5578458157412345</v>
      </c>
      <c r="E383" s="2">
        <v>5.651726092506637E-3</v>
      </c>
      <c r="F383" s="2">
        <v>0.64191204925128786</v>
      </c>
      <c r="G383" s="2">
        <v>138.88499088739377</v>
      </c>
      <c r="H383" s="2">
        <v>12.340318272958598</v>
      </c>
      <c r="I383" s="2">
        <v>5.14133768444891E-4</v>
      </c>
      <c r="J383" s="2">
        <v>8.1035187090053015E-2</v>
      </c>
      <c r="K383" s="2">
        <v>1.7238095238095212</v>
      </c>
      <c r="L383" s="2">
        <v>43.842541436464153</v>
      </c>
      <c r="M383" s="2">
        <v>6.5249535416289639E-4</v>
      </c>
      <c r="N383" s="2">
        <v>2.2808896729884662E-2</v>
      </c>
      <c r="O383" s="2">
        <v>0.33281249999999396</v>
      </c>
      <c r="P383" s="2">
        <v>27.669796557121028</v>
      </c>
      <c r="Q383" s="2">
        <v>1.726065966276874E-2</v>
      </c>
      <c r="R383" s="2">
        <v>3.6140489791300703E-2</v>
      </c>
      <c r="S383" s="2">
        <v>7760.5597563636329</v>
      </c>
      <c r="T383" s="2">
        <v>3.0822833765337414</v>
      </c>
      <c r="U383" s="2">
        <v>2.4493592039168233E-2</v>
      </c>
      <c r="V383" s="2">
        <v>0.32443480298186433</v>
      </c>
    </row>
    <row r="384" spans="1:22" x14ac:dyDescent="0.3">
      <c r="A384" t="s">
        <v>37</v>
      </c>
      <c r="B384">
        <f t="shared" si="5"/>
        <v>1997</v>
      </c>
      <c r="C384" s="2">
        <v>20009.181729320662</v>
      </c>
      <c r="D384" s="2">
        <v>1.6056041707212925</v>
      </c>
      <c r="E384" s="2">
        <v>4.5341158757250533E-3</v>
      </c>
      <c r="F384" s="2">
        <v>0.62281851170750613</v>
      </c>
      <c r="G384" s="2">
        <v>132.43318789660589</v>
      </c>
      <c r="H384" s="2">
        <v>12.945646141472555</v>
      </c>
      <c r="I384" s="2">
        <v>6.767712154410882E-4</v>
      </c>
      <c r="J384" s="2">
        <v>7.7246047750093291E-2</v>
      </c>
      <c r="K384" s="2">
        <v>1.595238095238102</v>
      </c>
      <c r="L384" s="2">
        <v>47.5820895522386</v>
      </c>
      <c r="M384" s="2">
        <v>6.9342666830461003E-4</v>
      </c>
      <c r="N384" s="2">
        <v>2.1016311166875874E-2</v>
      </c>
      <c r="O384" s="2">
        <v>0.30601851851851514</v>
      </c>
      <c r="P384" s="2">
        <v>29.118003025718952</v>
      </c>
      <c r="Q384" s="2">
        <v>1.3439361496627333E-2</v>
      </c>
      <c r="R384" s="2">
        <v>3.434301449576517E-2</v>
      </c>
      <c r="S384" s="2">
        <v>7938.7395617272741</v>
      </c>
      <c r="T384" s="2">
        <v>3.1322869586444035</v>
      </c>
      <c r="U384" s="2">
        <v>2.4247468303941644E-2</v>
      </c>
      <c r="V384" s="2">
        <v>0.31925555136007772</v>
      </c>
    </row>
    <row r="385" spans="1:22" x14ac:dyDescent="0.3">
      <c r="A385" t="s">
        <v>37</v>
      </c>
      <c r="B385">
        <f t="shared" si="5"/>
        <v>1998</v>
      </c>
      <c r="C385" s="2">
        <v>19461.058107342818</v>
      </c>
      <c r="D385" s="2">
        <v>1.680598164489322</v>
      </c>
      <c r="E385" s="2">
        <v>4.4571183185400098E-3</v>
      </c>
      <c r="F385" s="2">
        <v>0.59502623597346771</v>
      </c>
      <c r="G385" s="2">
        <v>141.50286493047929</v>
      </c>
      <c r="H385" s="2">
        <v>12.123449696748615</v>
      </c>
      <c r="I385" s="2">
        <v>3.7873939497337639E-4</v>
      </c>
      <c r="J385" s="2">
        <v>8.2484773312351004E-2</v>
      </c>
      <c r="K385" s="2">
        <v>1.5380952380952522</v>
      </c>
      <c r="L385" s="2">
        <v>49.452012383900467</v>
      </c>
      <c r="M385" s="2">
        <v>7.3586680804153121E-4</v>
      </c>
      <c r="N385" s="2">
        <v>2.0221623990484133E-2</v>
      </c>
      <c r="O385" s="2">
        <v>0.72368421052632392</v>
      </c>
      <c r="P385" s="2">
        <v>11.908484848484708</v>
      </c>
      <c r="Q385" s="2">
        <v>1.24627707643995E-2</v>
      </c>
      <c r="R385" s="2">
        <v>8.3973739121584789E-2</v>
      </c>
      <c r="S385" s="2">
        <v>7554.5880316818184</v>
      </c>
      <c r="T385" s="2">
        <v>3.4180570628110916</v>
      </c>
      <c r="U385" s="2">
        <v>2.412448950204249E-2</v>
      </c>
      <c r="V385" s="2">
        <v>0.2925638693631335</v>
      </c>
    </row>
    <row r="386" spans="1:22" x14ac:dyDescent="0.3">
      <c r="A386" t="s">
        <v>37</v>
      </c>
      <c r="B386">
        <f t="shared" si="5"/>
        <v>1999</v>
      </c>
      <c r="C386" s="2">
        <v>21601.770576548828</v>
      </c>
      <c r="D386" s="2">
        <v>1.549560229932748</v>
      </c>
      <c r="E386" s="2">
        <v>1.6944597020258634E-3</v>
      </c>
      <c r="F386" s="2">
        <v>0.64534438912606884</v>
      </c>
      <c r="G386" s="2">
        <v>138.76856862978275</v>
      </c>
      <c r="H386" s="2">
        <v>12.349832426404165</v>
      </c>
      <c r="I386" s="2">
        <v>4.9485218774295014E-4</v>
      </c>
      <c r="J386" s="2">
        <v>8.0972758615087112E-2</v>
      </c>
      <c r="K386" s="2">
        <v>1.4095238095238187</v>
      </c>
      <c r="L386" s="2">
        <v>54.124999999999645</v>
      </c>
      <c r="M386" s="2">
        <v>7.3860398047197184E-4</v>
      </c>
      <c r="N386" s="2">
        <v>1.8475750577367327E-2</v>
      </c>
      <c r="O386" s="2">
        <v>0.79431818181818947</v>
      </c>
      <c r="P386" s="2">
        <v>11.575107296137238</v>
      </c>
      <c r="Q386" s="2">
        <v>8.1874696024875626E-3</v>
      </c>
      <c r="R386" s="2">
        <v>8.6392287727104944E-2</v>
      </c>
      <c r="S386" s="2">
        <v>7626.9785281818258</v>
      </c>
      <c r="T386" s="2">
        <v>3.5209671301146179</v>
      </c>
      <c r="U386" s="2">
        <v>2.4606528901321756E-2</v>
      </c>
      <c r="V386" s="2">
        <v>0.28401287573719752</v>
      </c>
    </row>
    <row r="387" spans="1:22" x14ac:dyDescent="0.3">
      <c r="A387" t="s">
        <v>37</v>
      </c>
      <c r="B387">
        <f t="shared" si="5"/>
        <v>2000</v>
      </c>
      <c r="C387" s="2">
        <v>20590.32771057215</v>
      </c>
      <c r="D387" s="2">
        <v>1.6506439392166932</v>
      </c>
      <c r="E387" s="2">
        <v>3.008669807987252E-3</v>
      </c>
      <c r="F387" s="2">
        <v>0.60582417336748362</v>
      </c>
      <c r="G387" s="2">
        <v>131.85435829661651</v>
      </c>
      <c r="H387" s="2">
        <v>13.051175406924528</v>
      </c>
      <c r="I387" s="2">
        <v>5.8007568464592263E-4</v>
      </c>
      <c r="J387" s="2">
        <v>7.6621451234915788E-2</v>
      </c>
      <c r="K387" s="2">
        <v>1.276190476190493</v>
      </c>
      <c r="L387" s="2">
        <v>60.041044776118603</v>
      </c>
      <c r="M387" s="2">
        <v>7.353263538199678E-4</v>
      </c>
      <c r="N387" s="2">
        <v>1.6655273134050311E-2</v>
      </c>
      <c r="O387" s="2">
        <v>2.1640151515151516</v>
      </c>
      <c r="P387" s="2">
        <v>4.176964817083844</v>
      </c>
      <c r="Q387" s="2">
        <v>4.042585997838688E-3</v>
      </c>
      <c r="R387" s="2">
        <v>0.23940828898294431</v>
      </c>
      <c r="S387" s="2">
        <v>7644.4571256363633</v>
      </c>
      <c r="T387" s="2">
        <v>3.666866554246019</v>
      </c>
      <c r="U387" s="2">
        <v>2.4653653160062072E-2</v>
      </c>
      <c r="V387" s="2">
        <v>0.2727124058665451</v>
      </c>
    </row>
    <row r="388" spans="1:22" x14ac:dyDescent="0.3">
      <c r="A388" t="s">
        <v>37</v>
      </c>
      <c r="B388">
        <f t="shared" si="5"/>
        <v>2001</v>
      </c>
      <c r="C388" s="2">
        <v>20229.697426465289</v>
      </c>
      <c r="D388" s="2">
        <v>1.7061185808164183</v>
      </c>
      <c r="E388" s="2">
        <v>2.8336759843372028E-3</v>
      </c>
      <c r="F388" s="2">
        <v>0.58612573079268393</v>
      </c>
      <c r="G388" s="2">
        <v>126.80071535835168</v>
      </c>
      <c r="H388" s="2">
        <v>13.468383916699</v>
      </c>
      <c r="I388" s="2">
        <v>6.6757779302356601E-4</v>
      </c>
      <c r="J388" s="2">
        <v>7.4247957749417379E-2</v>
      </c>
      <c r="K388" s="2">
        <v>1.223809523809507</v>
      </c>
      <c r="L388" s="2">
        <v>62.817120622568964</v>
      </c>
      <c r="M388" s="2">
        <v>7.8971901813489759E-4</v>
      </c>
      <c r="N388" s="2">
        <v>1.5919226957383327E-2</v>
      </c>
      <c r="O388" s="2">
        <v>2.1814393939393888</v>
      </c>
      <c r="P388" s="2">
        <v>4.0217051571453464</v>
      </c>
      <c r="Q388" s="2">
        <v>4.3695187056025375E-3</v>
      </c>
      <c r="R388" s="2">
        <v>0.24865074910409685</v>
      </c>
      <c r="S388" s="2">
        <v>7324.8629673181858</v>
      </c>
      <c r="T388" s="2">
        <v>3.9068133672074912</v>
      </c>
      <c r="U388" s="2">
        <v>2.4140599184055422E-2</v>
      </c>
      <c r="V388" s="2">
        <v>0.25596308449071864</v>
      </c>
    </row>
    <row r="389" spans="1:22" x14ac:dyDescent="0.3">
      <c r="A389" t="s">
        <v>37</v>
      </c>
      <c r="B389">
        <f t="shared" si="5"/>
        <v>2002</v>
      </c>
      <c r="C389" s="2">
        <v>21011.778112868007</v>
      </c>
      <c r="D389" s="2">
        <v>1.6726554626984116</v>
      </c>
      <c r="E389" s="2">
        <v>1.5852849874327113E-3</v>
      </c>
      <c r="F389" s="2">
        <v>0.5978517526775956</v>
      </c>
      <c r="G389" s="2">
        <v>102.86516984036371</v>
      </c>
      <c r="H389" s="2">
        <v>16.496012911598026</v>
      </c>
      <c r="I389" s="2">
        <v>1.2365644415279903E-3</v>
      </c>
      <c r="J389" s="2">
        <v>6.0620709098555527E-2</v>
      </c>
      <c r="K389" s="2">
        <v>1.4772727272727195</v>
      </c>
      <c r="L389" s="2">
        <v>51.935384615384898</v>
      </c>
      <c r="M389" s="2">
        <v>7.7524237661825285E-4</v>
      </c>
      <c r="N389" s="2">
        <v>1.925469518336384E-2</v>
      </c>
      <c r="O389" s="2">
        <v>1.2094696969696912</v>
      </c>
      <c r="P389" s="2">
        <v>7.2217350454118687</v>
      </c>
      <c r="Q389" s="2">
        <v>8.4193102765687255E-3</v>
      </c>
      <c r="R389" s="2">
        <v>0.13847087904939445</v>
      </c>
      <c r="S389" s="2">
        <v>7288.7149334545356</v>
      </c>
      <c r="T389" s="2">
        <v>3.9929905148247493</v>
      </c>
      <c r="U389" s="2">
        <v>2.3910843580341679E-2</v>
      </c>
      <c r="V389" s="2">
        <v>0.25043886187240033</v>
      </c>
    </row>
    <row r="390" spans="1:22" x14ac:dyDescent="0.3">
      <c r="A390" t="s">
        <v>37</v>
      </c>
      <c r="B390">
        <f t="shared" si="5"/>
        <v>2003</v>
      </c>
      <c r="C390" s="2">
        <v>20728.593802240241</v>
      </c>
      <c r="D390" s="2">
        <v>1.725317329654158</v>
      </c>
      <c r="E390" s="2">
        <v>7.5276076456337604E-4</v>
      </c>
      <c r="F390" s="2">
        <v>0.57960352151592376</v>
      </c>
      <c r="G390" s="2">
        <v>90.294922635568128</v>
      </c>
      <c r="H390" s="2">
        <v>18.697562092716506</v>
      </c>
      <c r="I390" s="2">
        <v>1.4748357135360574E-3</v>
      </c>
      <c r="J390" s="2">
        <v>5.3482908362130405E-2</v>
      </c>
      <c r="K390" s="2">
        <v>1.4818181818181699</v>
      </c>
      <c r="L390" s="2">
        <v>51.840490797546437</v>
      </c>
      <c r="M390" s="2">
        <v>7.3788355336254496E-4</v>
      </c>
      <c r="N390" s="2">
        <v>1.928994082840221E-2</v>
      </c>
      <c r="O390" s="2">
        <v>0.75075757575757329</v>
      </c>
      <c r="P390" s="2">
        <v>11.889001009081772</v>
      </c>
      <c r="Q390" s="2">
        <v>8.7413346207158016E-3</v>
      </c>
      <c r="R390" s="2">
        <v>8.4111356306229582E-2</v>
      </c>
      <c r="S390" s="2">
        <v>7091.1577108636338</v>
      </c>
      <c r="T390" s="2">
        <v>4.1638746788696519</v>
      </c>
      <c r="U390" s="2">
        <v>2.3397707625516517E-2</v>
      </c>
      <c r="V390" s="2">
        <v>0.24016092633015207</v>
      </c>
    </row>
    <row r="391" spans="1:22" x14ac:dyDescent="0.3">
      <c r="A391" t="s">
        <v>37</v>
      </c>
      <c r="B391">
        <f t="shared" si="5"/>
        <v>2004</v>
      </c>
      <c r="C391" s="2">
        <v>19657.580107282884</v>
      </c>
      <c r="D391" s="2">
        <v>1.8587284913402395</v>
      </c>
      <c r="E391" s="2">
        <v>1.7452240598445634E-3</v>
      </c>
      <c r="F391" s="2">
        <v>0.53800219056143495</v>
      </c>
      <c r="G391" s="2">
        <v>107.5100647162194</v>
      </c>
      <c r="H391" s="2">
        <v>15.770710111575516</v>
      </c>
      <c r="I391" s="2">
        <v>9.8282832384435914E-4</v>
      </c>
      <c r="J391" s="2">
        <v>6.340868565366703E-2</v>
      </c>
      <c r="K391" s="2">
        <v>1.627272727272711</v>
      </c>
      <c r="L391" s="2">
        <v>47.547486033520038</v>
      </c>
      <c r="M391" s="2">
        <v>7.4602001948601004E-4</v>
      </c>
      <c r="N391" s="2">
        <v>2.1031606156738124E-2</v>
      </c>
      <c r="O391" s="2">
        <v>0.72424242424241925</v>
      </c>
      <c r="P391" s="2">
        <v>12.586820083682092</v>
      </c>
      <c r="Q391" s="2">
        <v>8.1485176985118257E-3</v>
      </c>
      <c r="R391" s="2">
        <v>7.9448184160225518E-2</v>
      </c>
      <c r="S391" s="2">
        <v>7309.8888959545438</v>
      </c>
      <c r="T391" s="2">
        <v>4.165848385178359</v>
      </c>
      <c r="U391" s="2">
        <v>2.31872998828484E-2</v>
      </c>
      <c r="V391" s="2">
        <v>0.24004714227188212</v>
      </c>
    </row>
    <row r="392" spans="1:22" x14ac:dyDescent="0.3">
      <c r="A392" t="s">
        <v>37</v>
      </c>
      <c r="B392">
        <f t="shared" si="5"/>
        <v>2005</v>
      </c>
      <c r="C392" s="2">
        <v>18447.027482614576</v>
      </c>
      <c r="D392" s="2">
        <v>2.0174083854626077</v>
      </c>
      <c r="E392" s="2">
        <v>2.2816523481632989E-3</v>
      </c>
      <c r="F392" s="2">
        <v>0.49568545823739707</v>
      </c>
      <c r="G392" s="2">
        <v>115.46835911641756</v>
      </c>
      <c r="H392" s="2">
        <v>14.666081444952622</v>
      </c>
      <c r="I392" s="2">
        <v>9.887443217036912E-4</v>
      </c>
      <c r="J392" s="2">
        <v>6.8184538845865547E-2</v>
      </c>
      <c r="K392" s="2">
        <v>1.6363636363636402</v>
      </c>
      <c r="L392" s="2">
        <v>47.338888888888768</v>
      </c>
      <c r="M392" s="2">
        <v>7.8514762557366918E-4</v>
      </c>
      <c r="N392" s="2">
        <v>2.1124281187654085E-2</v>
      </c>
      <c r="O392" s="2">
        <v>0.2204545454545439</v>
      </c>
      <c r="P392" s="2">
        <v>39.254295532646303</v>
      </c>
      <c r="Q392" s="2">
        <v>8.7822454169947939E-3</v>
      </c>
      <c r="R392" s="2">
        <v>2.5474919023023561E-2</v>
      </c>
      <c r="S392" s="2">
        <v>7272.5973361363576</v>
      </c>
      <c r="T392" s="2">
        <v>4.2834834223633083</v>
      </c>
      <c r="U392" s="2">
        <v>2.2588595622427543E-2</v>
      </c>
      <c r="V392" s="2">
        <v>0.23345485470520957</v>
      </c>
    </row>
    <row r="393" spans="1:22" x14ac:dyDescent="0.3">
      <c r="A393" t="s">
        <v>37</v>
      </c>
      <c r="B393">
        <f t="shared" si="5"/>
        <v>2006</v>
      </c>
      <c r="C393" s="2">
        <v>18127.260292206178</v>
      </c>
      <c r="D393" s="2">
        <v>2.0914959860374527</v>
      </c>
      <c r="E393" s="2">
        <v>1.9119148304777012E-3</v>
      </c>
      <c r="F393" s="2">
        <v>0.47812666468205833</v>
      </c>
      <c r="G393" s="2">
        <v>96.110865125571763</v>
      </c>
      <c r="H393" s="2">
        <v>17.564204243921889</v>
      </c>
      <c r="I393" s="2">
        <v>1.3417090029035905E-3</v>
      </c>
      <c r="J393" s="2">
        <v>5.6933976974564676E-2</v>
      </c>
      <c r="K393" s="2">
        <v>1.6545454545454561</v>
      </c>
      <c r="L393" s="2">
        <v>47.049450549450505</v>
      </c>
      <c r="M393" s="2">
        <v>8.2707106867311447E-4</v>
      </c>
      <c r="N393" s="2">
        <v>2.1254233329440635E-2</v>
      </c>
      <c r="O393" s="2">
        <v>0.62386363636363207</v>
      </c>
      <c r="P393" s="2">
        <v>12.224043715847085</v>
      </c>
      <c r="Q393" s="2">
        <v>9.0780440809825058E-3</v>
      </c>
      <c r="R393" s="2">
        <v>8.1805990165399481E-2</v>
      </c>
      <c r="S393" s="2">
        <v>6789.9191050454428</v>
      </c>
      <c r="T393" s="2">
        <v>4.7655484660944278</v>
      </c>
      <c r="U393" s="2">
        <v>2.2027070342252597E-2</v>
      </c>
      <c r="V393" s="2">
        <v>0.20983943550563511</v>
      </c>
    </row>
    <row r="394" spans="1:22" x14ac:dyDescent="0.3">
      <c r="A394" t="s">
        <v>37</v>
      </c>
      <c r="B394">
        <f t="shared" si="5"/>
        <v>2007</v>
      </c>
      <c r="C394" s="2">
        <v>17141.686463681261</v>
      </c>
      <c r="D394" s="2">
        <v>2.263178384479708</v>
      </c>
      <c r="E394" s="2">
        <v>2.1220769503470516E-3</v>
      </c>
      <c r="F394" s="2">
        <v>0.44185646472135881</v>
      </c>
      <c r="G394" s="2">
        <v>91.525517480118879</v>
      </c>
      <c r="H394" s="2">
        <v>18.415908086466136</v>
      </c>
      <c r="I394" s="2">
        <v>1.3572414013538897E-3</v>
      </c>
      <c r="J394" s="2">
        <v>5.4300879180370187E-2</v>
      </c>
      <c r="K394" s="2">
        <v>1.9136363636363711</v>
      </c>
      <c r="L394" s="2">
        <v>40.752969121139984</v>
      </c>
      <c r="M394" s="2">
        <v>7.7048424777825808E-4</v>
      </c>
      <c r="N394" s="2">
        <v>2.4538089409570533E-2</v>
      </c>
      <c r="O394" s="2">
        <v>0.82916666666666394</v>
      </c>
      <c r="P394" s="2">
        <v>8.0251256281407297</v>
      </c>
      <c r="Q394" s="2">
        <v>8.1437489996442625E-3</v>
      </c>
      <c r="R394" s="2">
        <v>0.12460864120225383</v>
      </c>
      <c r="S394" s="2">
        <v>6686.6168199090826</v>
      </c>
      <c r="T394" s="2">
        <v>5.025332592267163</v>
      </c>
      <c r="U394" s="2">
        <v>2.1994893363861734E-2</v>
      </c>
      <c r="V394" s="2">
        <v>0.19899180435117295</v>
      </c>
    </row>
    <row r="395" spans="1:22" x14ac:dyDescent="0.3">
      <c r="A395" t="s">
        <v>37</v>
      </c>
      <c r="B395">
        <f t="shared" si="5"/>
        <v>2008</v>
      </c>
      <c r="C395" s="2">
        <v>16946.031340872432</v>
      </c>
      <c r="D395" s="2">
        <v>2.3150983672866503</v>
      </c>
      <c r="E395" s="2">
        <v>2.2303627744811871E-3</v>
      </c>
      <c r="F395" s="2">
        <v>0.43194708878483795</v>
      </c>
      <c r="G395" s="2">
        <v>100.28519048950716</v>
      </c>
      <c r="H395" s="2">
        <v>16.77501116842895</v>
      </c>
      <c r="I395" s="2">
        <v>1.096867070007515E-3</v>
      </c>
      <c r="J395" s="2">
        <v>5.9612478940224409E-2</v>
      </c>
      <c r="K395" s="2">
        <v>1.3636363636363598</v>
      </c>
      <c r="L395" s="2">
        <v>57.520000000000167</v>
      </c>
      <c r="M395" s="2">
        <v>8.3099679468321558E-4</v>
      </c>
      <c r="N395" s="2">
        <v>1.7385257301808017E-2</v>
      </c>
      <c r="O395" s="2">
        <v>0.31590909090908781</v>
      </c>
      <c r="P395" s="2">
        <v>21.079136690647697</v>
      </c>
      <c r="Q395" s="2">
        <v>7.4316929343603011E-3</v>
      </c>
      <c r="R395" s="2">
        <v>4.7440273037542176E-2</v>
      </c>
      <c r="S395" s="2">
        <v>6754.7969618636416</v>
      </c>
      <c r="T395" s="2">
        <v>4.9441829084855531</v>
      </c>
      <c r="U395" s="2">
        <v>2.1590138060996078E-2</v>
      </c>
      <c r="V395" s="2">
        <v>0.20225788942470754</v>
      </c>
    </row>
    <row r="396" spans="1:22" x14ac:dyDescent="0.3">
      <c r="A396" t="s">
        <v>37</v>
      </c>
      <c r="B396">
        <f t="shared" si="5"/>
        <v>2009</v>
      </c>
      <c r="C396" s="2">
        <v>17192.485445874074</v>
      </c>
      <c r="D396" s="2">
        <v>2.3131177786561383</v>
      </c>
      <c r="E396" s="2">
        <v>3.888569652137408E-3</v>
      </c>
      <c r="F396" s="2">
        <v>0.4323169400310321</v>
      </c>
      <c r="G396" s="2">
        <v>91.353779704776343</v>
      </c>
      <c r="H396" s="2">
        <v>18.10930850426849</v>
      </c>
      <c r="I396" s="2">
        <v>1.2368833843288407E-3</v>
      </c>
      <c r="J396" s="2">
        <v>5.5220220019129559E-2</v>
      </c>
      <c r="K396" s="2">
        <v>1.4590909090909037</v>
      </c>
      <c r="L396" s="2">
        <v>53.965732087227622</v>
      </c>
      <c r="M396" s="2">
        <v>7.2024464343108108E-4</v>
      </c>
      <c r="N396" s="2">
        <v>1.8530277665531305E-2</v>
      </c>
      <c r="O396" s="2">
        <v>1.5727272727272696</v>
      </c>
      <c r="P396" s="2">
        <v>6.0814065510597421</v>
      </c>
      <c r="Q396" s="2">
        <v>4.6537123809011205E-3</v>
      </c>
      <c r="R396" s="2">
        <v>0.16443564356435611</v>
      </c>
      <c r="S396" s="2">
        <v>7481.0116133181909</v>
      </c>
      <c r="T396" s="2">
        <v>4.2168082202307442</v>
      </c>
      <c r="U396" s="2">
        <v>2.2443899217887031E-2</v>
      </c>
      <c r="V396" s="2">
        <v>0.23714618919645339</v>
      </c>
    </row>
    <row r="397" spans="1:22" x14ac:dyDescent="0.3">
      <c r="A397" t="s">
        <v>37</v>
      </c>
      <c r="B397">
        <f t="shared" si="5"/>
        <v>2010</v>
      </c>
      <c r="C397" s="2">
        <v>16753.589544663977</v>
      </c>
      <c r="D397" s="2">
        <v>2.3841709016895556</v>
      </c>
      <c r="E397" s="2">
        <v>4.3178598335787965E-3</v>
      </c>
      <c r="F397" s="2">
        <v>0.419433019374301</v>
      </c>
      <c r="G397" s="2">
        <v>83.126602408723556</v>
      </c>
      <c r="H397" s="2">
        <v>19.934973334538928</v>
      </c>
      <c r="I397" s="2">
        <v>1.2593473279298856E-3</v>
      </c>
      <c r="J397" s="2">
        <v>5.0163096946180527E-2</v>
      </c>
      <c r="K397" s="2">
        <v>1.2545454545454646</v>
      </c>
      <c r="L397" s="2">
        <v>63.007246376811075</v>
      </c>
      <c r="M397" s="2">
        <v>7.5324707108778005E-4</v>
      </c>
      <c r="N397" s="2">
        <v>1.5871190339275577E-2</v>
      </c>
      <c r="O397" s="2">
        <v>2.4124999999999979</v>
      </c>
      <c r="P397" s="2">
        <v>4.4715025906735786</v>
      </c>
      <c r="Q397" s="2">
        <v>2.9416411543907173E-3</v>
      </c>
      <c r="R397" s="2">
        <v>0.22363847045191179</v>
      </c>
      <c r="S397" s="2">
        <v>7666.9111905454447</v>
      </c>
      <c r="T397" s="2">
        <v>4.1880624285893413</v>
      </c>
      <c r="U397" s="2">
        <v>2.2568266377198998E-2</v>
      </c>
      <c r="V397" s="2">
        <v>0.23877390011514907</v>
      </c>
    </row>
    <row r="398" spans="1:22" x14ac:dyDescent="0.3">
      <c r="A398" t="s">
        <v>37</v>
      </c>
      <c r="B398">
        <f t="shared" si="5"/>
        <v>2011</v>
      </c>
      <c r="C398" s="2">
        <v>17514.250271094039</v>
      </c>
      <c r="D398" s="2">
        <v>2.2703577210421013</v>
      </c>
      <c r="E398" s="2">
        <v>3.7926032063934634E-3</v>
      </c>
      <c r="F398" s="2">
        <v>0.44045922399444476</v>
      </c>
      <c r="G398" s="2">
        <v>69.180369403746454</v>
      </c>
      <c r="H398" s="2">
        <v>23.983398523366279</v>
      </c>
      <c r="I398" s="2">
        <v>1.5284862577465697E-3</v>
      </c>
      <c r="J398" s="2">
        <v>4.1695508625507395E-2</v>
      </c>
      <c r="K398" s="2">
        <v>1.2818181818181955</v>
      </c>
      <c r="L398" s="2">
        <v>61.957446808509971</v>
      </c>
      <c r="M398" s="2">
        <v>7.0408576593070787E-4</v>
      </c>
      <c r="N398" s="2">
        <v>1.6140109890110065E-2</v>
      </c>
      <c r="O398" s="2">
        <v>3.3018939393939331</v>
      </c>
      <c r="P398" s="2">
        <v>3.1856143168521331</v>
      </c>
      <c r="Q398" s="2">
        <v>1.5116047617004802E-3</v>
      </c>
      <c r="R398" s="2">
        <v>0.31391119593791583</v>
      </c>
      <c r="S398" s="2">
        <v>7509.3002972727336</v>
      </c>
      <c r="T398" s="2">
        <v>4.3174128829955034</v>
      </c>
      <c r="U398" s="2">
        <v>2.2006124257118675E-2</v>
      </c>
      <c r="V398" s="2">
        <v>0.23162019179091828</v>
      </c>
    </row>
    <row r="399" spans="1:22" x14ac:dyDescent="0.3">
      <c r="A399" t="s">
        <v>37</v>
      </c>
      <c r="B399">
        <f t="shared" si="5"/>
        <v>2012</v>
      </c>
      <c r="C399" s="2">
        <v>18186.704519774168</v>
      </c>
      <c r="D399" s="2">
        <v>2.1748965136711251</v>
      </c>
      <c r="E399" s="2">
        <v>3.2926369617642393E-3</v>
      </c>
      <c r="F399" s="2">
        <v>0.4597919918093234</v>
      </c>
      <c r="G399" s="2">
        <v>60.831958992380578</v>
      </c>
      <c r="H399" s="2">
        <v>27.088260616410157</v>
      </c>
      <c r="I399" s="2">
        <v>1.7331749367429095E-3</v>
      </c>
      <c r="J399" s="2">
        <v>3.6916360712883747E-2</v>
      </c>
      <c r="K399" s="2">
        <v>1.0136363636363654</v>
      </c>
      <c r="L399" s="2">
        <v>78.417040358744259</v>
      </c>
      <c r="M399" s="2">
        <v>7.3152480594980418E-4</v>
      </c>
      <c r="N399" s="2">
        <v>1.2752330302510459E-2</v>
      </c>
      <c r="O399" s="2">
        <v>3.4984848484848472</v>
      </c>
      <c r="P399" s="2">
        <v>3.1818969250757903</v>
      </c>
      <c r="Q399" s="2">
        <v>2.2710063806030689E-4</v>
      </c>
      <c r="R399" s="2">
        <v>0.31427793657275077</v>
      </c>
      <c r="S399" s="2">
        <v>7782.6468024545429</v>
      </c>
      <c r="T399" s="2">
        <v>4.1364696244974546</v>
      </c>
      <c r="U399" s="2">
        <v>2.2112785964329085E-2</v>
      </c>
      <c r="V399" s="2">
        <v>0.2417520472234802</v>
      </c>
    </row>
    <row r="400" spans="1:22" x14ac:dyDescent="0.3">
      <c r="A400" t="s">
        <v>37</v>
      </c>
      <c r="B400">
        <f t="shared" si="5"/>
        <v>2013</v>
      </c>
      <c r="C400" s="2">
        <v>18648.316838731924</v>
      </c>
      <c r="D400" s="2">
        <v>2.12697424565307</v>
      </c>
      <c r="E400" s="2">
        <v>2.8379357629790825E-3</v>
      </c>
      <c r="F400" s="2">
        <v>0.47015143791407699</v>
      </c>
      <c r="G400" s="2">
        <v>56.396913215423638</v>
      </c>
      <c r="H400" s="2">
        <v>29.122106505046357</v>
      </c>
      <c r="I400" s="2">
        <v>1.8143389523625902E-3</v>
      </c>
      <c r="J400" s="2">
        <v>3.4338175359214393E-2</v>
      </c>
      <c r="K400" s="2">
        <v>0.90909090909090651</v>
      </c>
      <c r="L400" s="2">
        <v>87.770000000000252</v>
      </c>
      <c r="M400" s="2">
        <v>7.6214034103205819E-4</v>
      </c>
      <c r="N400" s="2">
        <v>1.1393414606357493E-2</v>
      </c>
      <c r="O400" s="2">
        <v>2.7382575757575758</v>
      </c>
      <c r="P400" s="2">
        <v>4.1224235717249966</v>
      </c>
      <c r="Q400" s="2">
        <v>3.9148138624436335E-3</v>
      </c>
      <c r="R400" s="2">
        <v>0.2425757524915271</v>
      </c>
      <c r="S400" s="2">
        <v>7755.4027820909105</v>
      </c>
      <c r="T400" s="2">
        <v>4.1540553663188771</v>
      </c>
      <c r="U400" s="2">
        <v>2.2141383048137175E-2</v>
      </c>
      <c r="V400" s="2">
        <v>0.24072861621152433</v>
      </c>
    </row>
    <row r="401" spans="1:22" x14ac:dyDescent="0.3">
      <c r="A401" t="s">
        <v>37</v>
      </c>
      <c r="B401">
        <f t="shared" si="5"/>
        <v>2014</v>
      </c>
      <c r="C401" s="2">
        <v>18562.772657197638</v>
      </c>
      <c r="D401" s="2">
        <v>2.1588594709665676</v>
      </c>
      <c r="E401" s="2">
        <v>2.7915129323395349E-3</v>
      </c>
      <c r="F401" s="2">
        <v>0.46320754706293066</v>
      </c>
      <c r="G401" s="2">
        <v>60.030674841447535</v>
      </c>
      <c r="H401" s="2">
        <v>27.353193666044298</v>
      </c>
      <c r="I401" s="2">
        <v>1.7070178439303335E-3</v>
      </c>
      <c r="J401" s="2">
        <v>3.6558802317894594E-2</v>
      </c>
      <c r="K401" s="2">
        <v>1.2318181818181984</v>
      </c>
      <c r="L401" s="2">
        <v>65.081180811807229</v>
      </c>
      <c r="M401" s="2">
        <v>6.8152472991801771E-4</v>
      </c>
      <c r="N401" s="2">
        <v>1.5365424958893445E-2</v>
      </c>
      <c r="O401" s="2">
        <v>1.922348484848488</v>
      </c>
      <c r="P401" s="2">
        <v>5.5040394088669862</v>
      </c>
      <c r="Q401" s="2">
        <v>6.6203940141636997E-3</v>
      </c>
      <c r="R401" s="2">
        <v>0.18168474564135639</v>
      </c>
      <c r="S401" s="2">
        <v>7690.7077175454651</v>
      </c>
      <c r="T401" s="2">
        <v>4.2559046355100341</v>
      </c>
      <c r="U401" s="2">
        <v>2.1742813043667431E-2</v>
      </c>
      <c r="V401" s="2">
        <v>0.2349676709520909</v>
      </c>
    </row>
    <row r="402" spans="1:22" x14ac:dyDescent="0.3">
      <c r="A402" t="s">
        <v>37</v>
      </c>
      <c r="B402">
        <f t="shared" si="5"/>
        <v>2015</v>
      </c>
      <c r="C402" s="2">
        <v>17532.157930980451</v>
      </c>
      <c r="D402" s="2">
        <v>2.3218720343209096</v>
      </c>
      <c r="E402" s="2">
        <v>3.4880979210719643E-3</v>
      </c>
      <c r="F402" s="2">
        <v>0.43068695656712852</v>
      </c>
      <c r="G402" s="2">
        <v>64.997906246934235</v>
      </c>
      <c r="H402" s="2">
        <v>25.231549767409444</v>
      </c>
      <c r="I402" s="2">
        <v>1.61512484208369E-3</v>
      </c>
      <c r="J402" s="2">
        <v>3.9632920261269841E-2</v>
      </c>
      <c r="K402" s="2">
        <v>1.0727272727272634</v>
      </c>
      <c r="L402" s="2">
        <v>74.601694915254882</v>
      </c>
      <c r="M402" s="2">
        <v>6.9298757718735254E-4</v>
      </c>
      <c r="N402" s="2">
        <v>1.3404521185959216E-2</v>
      </c>
      <c r="O402" s="2">
        <v>1.0909090909090917</v>
      </c>
      <c r="P402" s="2">
        <v>8.9291666666666618</v>
      </c>
      <c r="Q402" s="2">
        <v>9.2782285330532677E-3</v>
      </c>
      <c r="R402" s="2">
        <v>0.111992533831078</v>
      </c>
      <c r="S402" s="2">
        <v>7246.3905010909075</v>
      </c>
      <c r="T402" s="2">
        <v>4.659232641109571</v>
      </c>
      <c r="U402" s="2">
        <v>2.1301595404944806E-2</v>
      </c>
      <c r="V402" s="2">
        <v>0.21462761725541474</v>
      </c>
    </row>
    <row r="403" spans="1:22" x14ac:dyDescent="0.3">
      <c r="A403" t="s">
        <v>37</v>
      </c>
      <c r="B403">
        <f t="shared" si="5"/>
        <v>2016</v>
      </c>
      <c r="C403" s="2">
        <v>17108.03221096818</v>
      </c>
      <c r="D403" s="2">
        <v>2.4115391342394434</v>
      </c>
      <c r="E403" s="2">
        <v>3.3802393353561944E-3</v>
      </c>
      <c r="F403" s="2">
        <v>0.41467293057857929</v>
      </c>
      <c r="G403" s="2">
        <v>69.123363983213267</v>
      </c>
      <c r="H403" s="2">
        <v>23.770882510611735</v>
      </c>
      <c r="I403" s="2">
        <v>1.5439471443053215E-3</v>
      </c>
      <c r="J403" s="2">
        <v>4.2068274055604905E-2</v>
      </c>
      <c r="K403" s="2">
        <v>1.1727272727272577</v>
      </c>
      <c r="L403" s="2">
        <v>68.496124031008634</v>
      </c>
      <c r="M403" s="2">
        <v>6.6430523988381118E-4</v>
      </c>
      <c r="N403" s="2">
        <v>1.4599366229062735E-2</v>
      </c>
      <c r="O403" s="2">
        <v>1.057954545454546</v>
      </c>
      <c r="P403" s="2">
        <v>8.4199785177228748</v>
      </c>
      <c r="Q403" s="2">
        <v>9.3152596580640123E-3</v>
      </c>
      <c r="R403" s="2">
        <v>0.11876514861589495</v>
      </c>
      <c r="S403" s="2">
        <v>6956.9132210909011</v>
      </c>
      <c r="T403" s="2">
        <v>4.9393522861164501</v>
      </c>
      <c r="U403" s="2">
        <v>2.1092678550449606E-2</v>
      </c>
      <c r="V403" s="2">
        <v>0.20245569501304933</v>
      </c>
    </row>
    <row r="404" spans="1:22" x14ac:dyDescent="0.3">
      <c r="A404" t="s">
        <v>37</v>
      </c>
      <c r="B404">
        <f t="shared" si="5"/>
        <v>2017</v>
      </c>
      <c r="C404" s="2">
        <v>16221.718434360431</v>
      </c>
      <c r="D404" s="2">
        <v>2.5727888623631041</v>
      </c>
      <c r="E404" s="2">
        <v>3.6503962052528705E-3</v>
      </c>
      <c r="F404" s="2">
        <v>0.38868327464753594</v>
      </c>
      <c r="G404" s="2">
        <v>55.812513834604033</v>
      </c>
      <c r="H404" s="2">
        <v>29.273229273927313</v>
      </c>
      <c r="I404" s="2">
        <v>1.7765889401204354E-3</v>
      </c>
      <c r="J404" s="2">
        <v>3.4160904854138058E-2</v>
      </c>
      <c r="K404" s="2">
        <v>1.2136363636363683</v>
      </c>
      <c r="L404" s="2">
        <v>66.235955056179506</v>
      </c>
      <c r="M404" s="2">
        <v>6.1965824908279121E-4</v>
      </c>
      <c r="N404" s="2">
        <v>1.5097540288380043E-2</v>
      </c>
      <c r="O404" s="2">
        <v>0.7840909090909074</v>
      </c>
      <c r="P404" s="2">
        <v>10.055072463768136</v>
      </c>
      <c r="Q404" s="2">
        <v>1.043881439786043E-2</v>
      </c>
      <c r="R404" s="2">
        <v>9.9452291726722208E-2</v>
      </c>
      <c r="S404" s="2">
        <v>6580.7951792272725</v>
      </c>
      <c r="T404" s="2">
        <v>5.3558191156028832</v>
      </c>
      <c r="U404" s="2">
        <v>2.0292264901974666E-2</v>
      </c>
      <c r="V404" s="2">
        <v>0.18671280310545627</v>
      </c>
    </row>
    <row r="405" spans="1:22" x14ac:dyDescent="0.3">
      <c r="A405" t="s">
        <v>37</v>
      </c>
      <c r="B405">
        <f t="shared" si="5"/>
        <v>2018</v>
      </c>
      <c r="C405" s="2">
        <v>16029.105514154857</v>
      </c>
      <c r="D405" s="2">
        <v>2.6352690394265408</v>
      </c>
      <c r="E405" s="2">
        <v>3.1748238663282802E-3</v>
      </c>
      <c r="F405" s="2">
        <v>0.37946789684047183</v>
      </c>
      <c r="G405" s="2">
        <v>49.785103182555986</v>
      </c>
      <c r="H405" s="2">
        <v>32.73640103157625</v>
      </c>
      <c r="I405" s="2">
        <v>1.8714483235872797E-3</v>
      </c>
      <c r="J405" s="2">
        <v>3.0547035363949721E-2</v>
      </c>
      <c r="K405" s="2">
        <v>1.2045454545454533</v>
      </c>
      <c r="L405" s="2">
        <v>66.826415094339694</v>
      </c>
      <c r="M405" s="2">
        <v>6.2138958865132904E-4</v>
      </c>
      <c r="N405" s="2">
        <v>1.496414252639899E-2</v>
      </c>
      <c r="O405" s="2">
        <v>0.93712121212121868</v>
      </c>
      <c r="P405" s="2">
        <v>7.3581244947453044</v>
      </c>
      <c r="Q405" s="2">
        <v>9.5878548642618355E-3</v>
      </c>
      <c r="R405" s="2">
        <v>0.13590419687980751</v>
      </c>
      <c r="S405" s="2">
        <v>6386.7797454999891</v>
      </c>
      <c r="T405" s="2">
        <v>5.635976227278225</v>
      </c>
      <c r="U405" s="2">
        <v>1.9737951575338197E-2</v>
      </c>
      <c r="V405" s="2">
        <v>0.17743155039582714</v>
      </c>
    </row>
    <row r="406" spans="1:22" x14ac:dyDescent="0.3">
      <c r="A406" t="s">
        <v>37</v>
      </c>
      <c r="B406">
        <f t="shared" si="5"/>
        <v>2019</v>
      </c>
      <c r="C406" s="2">
        <v>15834.800651180267</v>
      </c>
      <c r="D406" s="2">
        <v>2.7159876472713878</v>
      </c>
      <c r="E406" s="2">
        <v>2.6630913976887216E-3</v>
      </c>
      <c r="F406" s="2">
        <v>0.36819018709626611</v>
      </c>
      <c r="G406" s="2">
        <v>45.469804813878682</v>
      </c>
      <c r="H406" s="2">
        <v>35.682356927968485</v>
      </c>
      <c r="I406" s="2">
        <v>1.8542272223577433E-3</v>
      </c>
      <c r="J406" s="2">
        <v>2.8025054567406719E-2</v>
      </c>
      <c r="K406" s="2">
        <v>1.2590909090909008</v>
      </c>
      <c r="L406" s="2">
        <v>64.205776173285628</v>
      </c>
      <c r="M406" s="2">
        <v>5.8783102983656077E-4</v>
      </c>
      <c r="N406" s="2">
        <v>1.5574922687658036E-2</v>
      </c>
      <c r="O406" s="2">
        <v>0.98674242424241765</v>
      </c>
      <c r="P406" s="2">
        <v>6.4387715930902507</v>
      </c>
      <c r="Q406" s="2">
        <v>8.7790100582482156E-3</v>
      </c>
      <c r="R406" s="2">
        <v>0.15530912776485925</v>
      </c>
      <c r="S406" s="2">
        <v>6473.1527041363588</v>
      </c>
      <c r="T406" s="2">
        <v>5.6580245614258446</v>
      </c>
      <c r="U406" s="2">
        <v>1.9474305605728381E-2</v>
      </c>
      <c r="V406" s="2">
        <v>0.17674013061335953</v>
      </c>
    </row>
    <row r="407" spans="1:22" x14ac:dyDescent="0.3">
      <c r="A407" t="s">
        <v>37</v>
      </c>
      <c r="B407">
        <f t="shared" si="5"/>
        <v>2020</v>
      </c>
      <c r="C407" s="2">
        <v>14099.723291499191</v>
      </c>
      <c r="D407" s="2">
        <v>3.0619039617074306</v>
      </c>
      <c r="E407" s="2">
        <v>4.0216829724258885E-3</v>
      </c>
      <c r="F407" s="2">
        <v>0.32659417555420744</v>
      </c>
      <c r="G407" s="2">
        <v>100.39827067689816</v>
      </c>
      <c r="H407" s="2">
        <v>15.372757521330863</v>
      </c>
      <c r="I407" s="2">
        <v>5.8756618755299861E-4</v>
      </c>
      <c r="J407" s="2">
        <v>6.5050138116887896E-2</v>
      </c>
      <c r="K407" s="2">
        <v>0.6863636363636374</v>
      </c>
      <c r="L407" s="2">
        <v>116.72185430463558</v>
      </c>
      <c r="M407" s="2">
        <v>7.4207083097049126E-4</v>
      </c>
      <c r="N407" s="2">
        <v>8.5673758865248365E-3</v>
      </c>
      <c r="O407" s="2">
        <v>1.5999999999999961</v>
      </c>
      <c r="P407" s="2">
        <v>4.4635416666666767</v>
      </c>
      <c r="Q407" s="2">
        <v>4.375904110676454E-3</v>
      </c>
      <c r="R407" s="2">
        <v>0.22403733955659225</v>
      </c>
      <c r="S407" s="2">
        <v>5294.1416859545425</v>
      </c>
      <c r="T407" s="2">
        <v>6.6676091149383252</v>
      </c>
      <c r="U407" s="2">
        <v>1.9833444276676326E-2</v>
      </c>
      <c r="V407" s="2">
        <v>0.14997879791116847</v>
      </c>
    </row>
    <row r="408" spans="1:22" x14ac:dyDescent="0.3">
      <c r="A408" t="s">
        <v>37</v>
      </c>
      <c r="B408">
        <f t="shared" si="5"/>
        <v>2021</v>
      </c>
      <c r="C408" s="2">
        <v>14945.519451423657</v>
      </c>
      <c r="D408" s="2">
        <v>2.954374495265812</v>
      </c>
      <c r="E408" s="2">
        <v>3.1476642048731129E-3</v>
      </c>
      <c r="F408" s="2">
        <v>0.33848112404247777</v>
      </c>
      <c r="G408" s="2">
        <v>95.660293555134785</v>
      </c>
      <c r="H408" s="2">
        <v>16.608632697209227</v>
      </c>
      <c r="I408" s="2">
        <v>1.171219228042128E-3</v>
      </c>
      <c r="J408" s="2">
        <v>6.0209652307382976E-2</v>
      </c>
      <c r="K408" s="2">
        <v>2.2238095238095354</v>
      </c>
      <c r="L408" s="2">
        <v>35.8286937901497</v>
      </c>
      <c r="M408" s="2">
        <v>6.5167055845060523E-4</v>
      </c>
      <c r="N408" s="2">
        <v>2.791059048529778E-2</v>
      </c>
      <c r="O408" s="2">
        <v>0.53787878787879073</v>
      </c>
      <c r="P408" s="2">
        <v>12.66619718309853</v>
      </c>
      <c r="Q408" s="2">
        <v>9.2059689198097372E-3</v>
      </c>
      <c r="R408" s="2">
        <v>7.8950294673635429E-2</v>
      </c>
      <c r="S408" s="2">
        <v>5607.5069671818201</v>
      </c>
      <c r="T408" s="2">
        <v>6.6513423196980641</v>
      </c>
      <c r="U408" s="2">
        <v>1.9899866606687966E-2</v>
      </c>
      <c r="V408" s="2">
        <v>0.15034559220301788</v>
      </c>
    </row>
    <row r="409" spans="1:22" x14ac:dyDescent="0.3">
      <c r="A409" t="s">
        <v>38</v>
      </c>
      <c r="B409">
        <f t="shared" si="5"/>
        <v>1995</v>
      </c>
      <c r="C409" s="2">
        <v>13427.662409942193</v>
      </c>
      <c r="D409" s="2">
        <v>2.3596047911777376</v>
      </c>
      <c r="E409" s="2">
        <v>1.2998769955307021E-2</v>
      </c>
      <c r="F409" s="2">
        <v>0.42379978364973364</v>
      </c>
      <c r="G409" s="2">
        <v>297.33843870681972</v>
      </c>
      <c r="H409" s="2">
        <v>5.7728255867779623</v>
      </c>
      <c r="I409" s="2">
        <v>6.316568445244336E-3</v>
      </c>
      <c r="J409" s="2">
        <v>0.17322539629300296</v>
      </c>
      <c r="K409" s="2">
        <v>0.13809523809523228</v>
      </c>
      <c r="L409" s="2">
        <v>544.27586206898843</v>
      </c>
      <c r="M409" s="2">
        <v>1.1195936309978602E-3</v>
      </c>
      <c r="N409" s="2">
        <v>1.8373035985807639E-3</v>
      </c>
      <c r="O409" s="2">
        <v>2.6886904761904731</v>
      </c>
      <c r="P409" s="2">
        <v>3.4981182200575645</v>
      </c>
      <c r="Q409" s="2">
        <v>2.5192213586217038E-3</v>
      </c>
      <c r="R409" s="2">
        <v>0.28586798303904781</v>
      </c>
      <c r="S409" s="2">
        <v>19941.569223090908</v>
      </c>
      <c r="T409" s="2">
        <v>1.1732583741613221</v>
      </c>
      <c r="U409" s="2">
        <v>2.0470135571866721E-2</v>
      </c>
      <c r="V409" s="2">
        <v>0.85232717875534281</v>
      </c>
    </row>
    <row r="410" spans="1:22" x14ac:dyDescent="0.3">
      <c r="A410" t="s">
        <v>38</v>
      </c>
      <c r="B410">
        <f t="shared" si="5"/>
        <v>1996</v>
      </c>
      <c r="C410" s="2">
        <v>14576.839943528874</v>
      </c>
      <c r="D410" s="2">
        <v>2.1509074802986716</v>
      </c>
      <c r="E410" s="2">
        <v>1.2070974743037977E-2</v>
      </c>
      <c r="F410" s="2">
        <v>0.46492004382315016</v>
      </c>
      <c r="G410" s="2">
        <v>301.62047981846376</v>
      </c>
      <c r="H410" s="2">
        <v>5.6822566952977773</v>
      </c>
      <c r="I410" s="2">
        <v>6.6369973837004104E-3</v>
      </c>
      <c r="J410" s="2">
        <v>0.17598641765471937</v>
      </c>
      <c r="K410" s="2">
        <v>0.12380952380952692</v>
      </c>
      <c r="L410" s="2">
        <v>610.42307692306156</v>
      </c>
      <c r="M410" s="2">
        <v>9.8262399894344377E-4</v>
      </c>
      <c r="N410" s="2">
        <v>1.6382080524226989E-3</v>
      </c>
      <c r="O410" s="2">
        <v>2.8755208333333453</v>
      </c>
      <c r="P410" s="2">
        <v>3.202499547183471</v>
      </c>
      <c r="Q410" s="2">
        <v>1.2127477272786402E-3</v>
      </c>
      <c r="R410" s="2">
        <v>0.31225609411232497</v>
      </c>
      <c r="S410" s="2">
        <v>20403.591023363635</v>
      </c>
      <c r="T410" s="2">
        <v>1.172354626312883</v>
      </c>
      <c r="U410" s="2">
        <v>1.9112470987552199E-2</v>
      </c>
      <c r="V410" s="2">
        <v>0.85298422299492493</v>
      </c>
    </row>
    <row r="411" spans="1:22" x14ac:dyDescent="0.3">
      <c r="A411" t="s">
        <v>38</v>
      </c>
      <c r="B411">
        <f t="shared" si="5"/>
        <v>1997</v>
      </c>
      <c r="C411" s="2">
        <v>14537.870700293563</v>
      </c>
      <c r="D411" s="2">
        <v>2.2098714660234804</v>
      </c>
      <c r="E411" s="2">
        <v>1.1002859749380867E-2</v>
      </c>
      <c r="F411" s="2">
        <v>0.45251500613265744</v>
      </c>
      <c r="G411" s="2">
        <v>286.34106307678599</v>
      </c>
      <c r="H411" s="2">
        <v>5.9873815144594156</v>
      </c>
      <c r="I411" s="2">
        <v>5.7696099719700411E-3</v>
      </c>
      <c r="J411" s="2">
        <v>0.16701791886570425</v>
      </c>
      <c r="K411" s="2">
        <v>0.19523809523809632</v>
      </c>
      <c r="L411" s="2">
        <v>388.78048780487586</v>
      </c>
      <c r="M411" s="2">
        <v>9.726416234189586E-4</v>
      </c>
      <c r="N411" s="2">
        <v>2.5721455457967521E-3</v>
      </c>
      <c r="O411" s="2">
        <v>3.6689814814814854</v>
      </c>
      <c r="P411" s="2">
        <v>2.4286435331230276</v>
      </c>
      <c r="Q411" s="2">
        <v>1.0476672091951522E-2</v>
      </c>
      <c r="R411" s="2">
        <v>0.41175248090611533</v>
      </c>
      <c r="S411" s="2">
        <v>20703.591828727269</v>
      </c>
      <c r="T411" s="2">
        <v>1.2010674574239499</v>
      </c>
      <c r="U411" s="2">
        <v>1.9307557139127351E-2</v>
      </c>
      <c r="V411" s="2">
        <v>0.83259270228235172</v>
      </c>
    </row>
    <row r="412" spans="1:22" x14ac:dyDescent="0.3">
      <c r="A412" t="s">
        <v>38</v>
      </c>
      <c r="B412">
        <f t="shared" si="5"/>
        <v>1998</v>
      </c>
      <c r="C412" s="2">
        <v>14774.909754698921</v>
      </c>
      <c r="D412" s="2">
        <v>2.2136323725306477</v>
      </c>
      <c r="E412" s="2">
        <v>1.0019745211252207E-2</v>
      </c>
      <c r="F412" s="2">
        <v>0.45174619435872704</v>
      </c>
      <c r="G412" s="2">
        <v>274.36947975583939</v>
      </c>
      <c r="H412" s="2">
        <v>6.2525280379475889</v>
      </c>
      <c r="I412" s="2">
        <v>5.1957697932781682E-3</v>
      </c>
      <c r="J412" s="2">
        <v>0.15993530839539472</v>
      </c>
      <c r="K412" s="2">
        <v>0.43809523809525786</v>
      </c>
      <c r="L412" s="2">
        <v>173.61956521738344</v>
      </c>
      <c r="M412" s="2">
        <v>9.7520918678820068E-4</v>
      </c>
      <c r="N412" s="2">
        <v>5.7597195267015695E-3</v>
      </c>
      <c r="O412" s="2">
        <v>3.7513157894736766</v>
      </c>
      <c r="P412" s="2">
        <v>2.297322576873615</v>
      </c>
      <c r="Q412" s="2">
        <v>1.2973003056303445E-2</v>
      </c>
      <c r="R412" s="2">
        <v>0.43528932770115464</v>
      </c>
      <c r="S412" s="2">
        <v>20600.694710681822</v>
      </c>
      <c r="T412" s="2">
        <v>1.2534535044067718</v>
      </c>
      <c r="U412" s="2">
        <v>2.0772117771593268E-2</v>
      </c>
      <c r="V412" s="2">
        <v>0.79779584682183713</v>
      </c>
    </row>
    <row r="413" spans="1:22" x14ac:dyDescent="0.3">
      <c r="A413" t="s">
        <v>38</v>
      </c>
      <c r="B413">
        <f t="shared" si="5"/>
        <v>1999</v>
      </c>
      <c r="C413" s="2">
        <v>14565.728708365525</v>
      </c>
      <c r="D413" s="2">
        <v>2.2980823858353761</v>
      </c>
      <c r="E413" s="2">
        <v>1.0393230905932249E-2</v>
      </c>
      <c r="F413" s="2">
        <v>0.43514540913053035</v>
      </c>
      <c r="G413" s="2">
        <v>257.27078033395264</v>
      </c>
      <c r="H413" s="2">
        <v>6.6613416665709568</v>
      </c>
      <c r="I413" s="2">
        <v>4.2020951948635449E-3</v>
      </c>
      <c r="J413" s="2">
        <v>0.15011990827889296</v>
      </c>
      <c r="K413" s="2">
        <v>0.3095238095238102</v>
      </c>
      <c r="L413" s="2">
        <v>246.47692307692253</v>
      </c>
      <c r="M413" s="2">
        <v>9.5049249299976324E-4</v>
      </c>
      <c r="N413" s="2">
        <v>4.0571749578678078E-3</v>
      </c>
      <c r="O413" s="2">
        <v>4.0276515151515202</v>
      </c>
      <c r="P413" s="2">
        <v>2.2827988338192413</v>
      </c>
      <c r="Q413" s="2">
        <v>9.9743531146493369E-3</v>
      </c>
      <c r="R413" s="2">
        <v>0.43805874840357617</v>
      </c>
      <c r="S413" s="2">
        <v>20775.249344181822</v>
      </c>
      <c r="T413" s="2">
        <v>1.2926121970872433</v>
      </c>
      <c r="U413" s="2">
        <v>2.2758338241865128E-2</v>
      </c>
      <c r="V413" s="2">
        <v>0.7736272350310387</v>
      </c>
    </row>
    <row r="414" spans="1:22" x14ac:dyDescent="0.3">
      <c r="A414" t="s">
        <v>38</v>
      </c>
      <c r="B414">
        <f t="shared" si="5"/>
        <v>2000</v>
      </c>
      <c r="C414" s="2">
        <v>14007.318158754053</v>
      </c>
      <c r="D414" s="2">
        <v>2.4263959208137678</v>
      </c>
      <c r="E414" s="2">
        <v>1.0507603800966825E-2</v>
      </c>
      <c r="F414" s="2">
        <v>0.41213389431705721</v>
      </c>
      <c r="G414" s="2">
        <v>254.91658142864662</v>
      </c>
      <c r="H414" s="2">
        <v>6.7506568174275419</v>
      </c>
      <c r="I414" s="2">
        <v>4.0021210371183474E-3</v>
      </c>
      <c r="J414" s="2">
        <v>0.1481337338047452</v>
      </c>
      <c r="K414" s="2">
        <v>0.27619047619049297</v>
      </c>
      <c r="L414" s="2">
        <v>277.43103448274172</v>
      </c>
      <c r="M414" s="2">
        <v>9.1408555139716602E-4</v>
      </c>
      <c r="N414" s="2">
        <v>3.604499409608075E-3</v>
      </c>
      <c r="O414" s="2">
        <v>4.7140151515151514</v>
      </c>
      <c r="P414" s="2">
        <v>1.9174768983527521</v>
      </c>
      <c r="Q414" s="2">
        <v>1.3282874701606495E-2</v>
      </c>
      <c r="R414" s="2">
        <v>0.52151866906927036</v>
      </c>
      <c r="S414" s="2">
        <v>21225.631106636363</v>
      </c>
      <c r="T414" s="2">
        <v>1.3206299505789234</v>
      </c>
      <c r="U414" s="2">
        <v>2.361819412575672E-2</v>
      </c>
      <c r="V414" s="2">
        <v>0.75721438814986053</v>
      </c>
    </row>
    <row r="415" spans="1:22" x14ac:dyDescent="0.3">
      <c r="A415" t="s">
        <v>38</v>
      </c>
      <c r="B415">
        <f t="shared" ref="B415:B478" si="6">B388</f>
        <v>2001</v>
      </c>
      <c r="C415" s="2">
        <v>13766.180962845392</v>
      </c>
      <c r="D415" s="2">
        <v>2.5071777537095956</v>
      </c>
      <c r="E415" s="2">
        <v>1.0093818018359846E-2</v>
      </c>
      <c r="F415" s="2">
        <v>0.39885484725620662</v>
      </c>
      <c r="G415" s="2">
        <v>239.12518822835159</v>
      </c>
      <c r="H415" s="2">
        <v>7.1418687759797796</v>
      </c>
      <c r="I415" s="2">
        <v>3.3699922594019605E-3</v>
      </c>
      <c r="J415" s="2">
        <v>0.14001937467169606</v>
      </c>
      <c r="K415" s="2">
        <v>0.12380952380951271</v>
      </c>
      <c r="L415" s="2">
        <v>620.92307692313273</v>
      </c>
      <c r="M415" s="2">
        <v>9.4872888507201159E-4</v>
      </c>
      <c r="N415" s="2">
        <v>1.6105054509413816E-3</v>
      </c>
      <c r="O415" s="2">
        <v>4.2481060606060588</v>
      </c>
      <c r="P415" s="2">
        <v>2.0651805617476597</v>
      </c>
      <c r="Q415" s="2">
        <v>9.6039733969190966E-3</v>
      </c>
      <c r="R415" s="2">
        <v>0.48421916152152311</v>
      </c>
      <c r="S415" s="2">
        <v>20869.281538318181</v>
      </c>
      <c r="T415" s="2">
        <v>1.3712437824530879</v>
      </c>
      <c r="U415" s="2">
        <v>2.3653208112696555E-2</v>
      </c>
      <c r="V415" s="2">
        <v>0.72926492925353437</v>
      </c>
    </row>
    <row r="416" spans="1:22" x14ac:dyDescent="0.3">
      <c r="A416" t="s">
        <v>38</v>
      </c>
      <c r="B416">
        <f t="shared" si="6"/>
        <v>2002</v>
      </c>
      <c r="C416" s="2">
        <v>14234.446129598604</v>
      </c>
      <c r="D416" s="2">
        <v>2.4690434121223275</v>
      </c>
      <c r="E416" s="2">
        <v>9.5292717675685701E-3</v>
      </c>
      <c r="F416" s="2">
        <v>0.40501515489370243</v>
      </c>
      <c r="G416" s="2">
        <v>234.28058539959375</v>
      </c>
      <c r="H416" s="2">
        <v>7.2428757463882709</v>
      </c>
      <c r="I416" s="2">
        <v>3.1545609987704004E-3</v>
      </c>
      <c r="J416" s="2">
        <v>0.13806670651483419</v>
      </c>
      <c r="K416" s="2">
        <v>0.37727272727271099</v>
      </c>
      <c r="L416" s="2">
        <v>203.36144578314133</v>
      </c>
      <c r="M416" s="2">
        <v>9.7205404217391711E-4</v>
      </c>
      <c r="N416" s="2">
        <v>4.9173529237511943E-3</v>
      </c>
      <c r="O416" s="2">
        <v>4.1511363636363612</v>
      </c>
      <c r="P416" s="2">
        <v>2.1041153389907836</v>
      </c>
      <c r="Q416" s="2">
        <v>9.9160993862316138E-3</v>
      </c>
      <c r="R416" s="2">
        <v>0.47525911791491393</v>
      </c>
      <c r="S416" s="2">
        <v>20437.450096454533</v>
      </c>
      <c r="T416" s="2">
        <v>1.4240411331741603</v>
      </c>
      <c r="U416" s="2">
        <v>2.3859033695815657E-2</v>
      </c>
      <c r="V416" s="2">
        <v>0.70222690672636623</v>
      </c>
    </row>
    <row r="417" spans="1:22" x14ac:dyDescent="0.3">
      <c r="A417" t="s">
        <v>38</v>
      </c>
      <c r="B417">
        <f t="shared" si="6"/>
        <v>2003</v>
      </c>
      <c r="C417" s="2">
        <v>14835.243519093638</v>
      </c>
      <c r="D417" s="2">
        <v>2.4107054299673427</v>
      </c>
      <c r="E417" s="2">
        <v>8.0383298054178542E-3</v>
      </c>
      <c r="F417" s="2">
        <v>0.41481633864057244</v>
      </c>
      <c r="G417" s="2">
        <v>230.46749743928808</v>
      </c>
      <c r="H417" s="2">
        <v>7.3255228671900454</v>
      </c>
      <c r="I417" s="2">
        <v>3.0456851327102796E-3</v>
      </c>
      <c r="J417" s="2">
        <v>0.13650902715475163</v>
      </c>
      <c r="K417" s="2">
        <v>0.58181818181817846</v>
      </c>
      <c r="L417" s="2">
        <v>132.03125000000077</v>
      </c>
      <c r="M417" s="2">
        <v>9.2597653934825552E-4</v>
      </c>
      <c r="N417" s="2">
        <v>7.5739644970413758E-3</v>
      </c>
      <c r="O417" s="2">
        <v>3.5174242424242443</v>
      </c>
      <c r="P417" s="2">
        <v>2.5375834589704915</v>
      </c>
      <c r="Q417" s="2">
        <v>6.2817826831925716E-3</v>
      </c>
      <c r="R417" s="2">
        <v>0.39407570870819925</v>
      </c>
      <c r="S417" s="2">
        <v>20078.586991863631</v>
      </c>
      <c r="T417" s="2">
        <v>1.4705562721172238</v>
      </c>
      <c r="U417" s="2">
        <v>2.3516660379194199E-2</v>
      </c>
      <c r="V417" s="2">
        <v>0.68001478009424043</v>
      </c>
    </row>
    <row r="418" spans="1:22" x14ac:dyDescent="0.3">
      <c r="A418" t="s">
        <v>38</v>
      </c>
      <c r="B418">
        <f t="shared" si="6"/>
        <v>2004</v>
      </c>
      <c r="C418" s="2">
        <v>15186.673237791387</v>
      </c>
      <c r="D418" s="2">
        <v>2.4059320724229654</v>
      </c>
      <c r="E418" s="2">
        <v>7.116557401822432E-3</v>
      </c>
      <c r="F418" s="2">
        <v>0.41563933224137967</v>
      </c>
      <c r="G418" s="2">
        <v>237.43611621553941</v>
      </c>
      <c r="H418" s="2">
        <v>7.140910539393559</v>
      </c>
      <c r="I418" s="2">
        <v>3.6565524740923422E-3</v>
      </c>
      <c r="J418" s="2">
        <v>0.14003816382846393</v>
      </c>
      <c r="K418" s="2">
        <v>0.42727272727270815</v>
      </c>
      <c r="L418" s="2">
        <v>181.08510638298685</v>
      </c>
      <c r="M418" s="2">
        <v>9.7988766449677578E-4</v>
      </c>
      <c r="N418" s="2">
        <v>5.5222653037243436E-3</v>
      </c>
      <c r="O418" s="2">
        <v>3.6159090909090885</v>
      </c>
      <c r="P418" s="2">
        <v>2.521055939660592</v>
      </c>
      <c r="Q418" s="2">
        <v>7.4062756412382469E-3</v>
      </c>
      <c r="R418" s="2">
        <v>0.39665918723510329</v>
      </c>
      <c r="S418" s="2">
        <v>20354.429370954545</v>
      </c>
      <c r="T418" s="2">
        <v>1.4960816782463984</v>
      </c>
      <c r="U418" s="2">
        <v>2.3270165579599933E-2</v>
      </c>
      <c r="V418" s="2">
        <v>0.66841270402571185</v>
      </c>
    </row>
    <row r="419" spans="1:22" x14ac:dyDescent="0.3">
      <c r="A419" t="s">
        <v>38</v>
      </c>
      <c r="B419">
        <f t="shared" si="6"/>
        <v>2005</v>
      </c>
      <c r="C419" s="2">
        <v>15403.107017453076</v>
      </c>
      <c r="D419" s="2">
        <v>2.4160831894576682</v>
      </c>
      <c r="E419" s="2">
        <v>5.9093399617476949E-3</v>
      </c>
      <c r="F419" s="2">
        <v>0.41389303330423288</v>
      </c>
      <c r="G419" s="2">
        <v>242.1060062826075</v>
      </c>
      <c r="H419" s="2">
        <v>6.9947391438924145</v>
      </c>
      <c r="I419" s="2">
        <v>3.4585714659660649E-3</v>
      </c>
      <c r="J419" s="2">
        <v>0.14296458801800613</v>
      </c>
      <c r="K419" s="2">
        <v>0.83636363636364308</v>
      </c>
      <c r="L419" s="2">
        <v>92.619565217390544</v>
      </c>
      <c r="M419" s="2">
        <v>9.6941358197112637E-4</v>
      </c>
      <c r="N419" s="2">
        <v>1.0796854829245481E-2</v>
      </c>
      <c r="O419" s="2">
        <v>3.8121212121212036</v>
      </c>
      <c r="P419" s="2">
        <v>2.2700715421303697</v>
      </c>
      <c r="Q419" s="2">
        <v>1.1766723005067925E-2</v>
      </c>
      <c r="R419" s="2">
        <v>0.44051475094108306</v>
      </c>
      <c r="S419" s="2">
        <v>20687.914913136359</v>
      </c>
      <c r="T419" s="2">
        <v>1.5058090802124671</v>
      </c>
      <c r="U419" s="2">
        <v>2.2300621149498379E-2</v>
      </c>
      <c r="V419" s="2">
        <v>0.66409481330720999</v>
      </c>
    </row>
    <row r="420" spans="1:22" x14ac:dyDescent="0.3">
      <c r="A420" t="s">
        <v>38</v>
      </c>
      <c r="B420">
        <f t="shared" si="6"/>
        <v>2006</v>
      </c>
      <c r="C420" s="2">
        <v>15591.669565361481</v>
      </c>
      <c r="D420" s="2">
        <v>2.4316249122693829</v>
      </c>
      <c r="E420" s="2">
        <v>4.9800815109114493E-3</v>
      </c>
      <c r="F420" s="2">
        <v>0.41124763731208924</v>
      </c>
      <c r="G420" s="2">
        <v>232.40752383586187</v>
      </c>
      <c r="H420" s="2">
        <v>7.2635809601319208</v>
      </c>
      <c r="I420" s="2">
        <v>3.1791854795925334E-3</v>
      </c>
      <c r="J420" s="2">
        <v>0.13767314021675586</v>
      </c>
      <c r="K420" s="2">
        <v>0.55454545454546178</v>
      </c>
      <c r="L420" s="2">
        <v>140.37704918032603</v>
      </c>
      <c r="M420" s="2">
        <v>1.0387550148705516E-3</v>
      </c>
      <c r="N420" s="2">
        <v>7.1236716104170032E-3</v>
      </c>
      <c r="O420" s="2">
        <v>3.7178030303030378</v>
      </c>
      <c r="P420" s="2">
        <v>2.0512480896586829</v>
      </c>
      <c r="Q420" s="2">
        <v>1.7778848049937346E-2</v>
      </c>
      <c r="R420" s="2">
        <v>0.48750807132568491</v>
      </c>
      <c r="S420" s="2">
        <v>21332.438814045443</v>
      </c>
      <c r="T420" s="2">
        <v>1.5168302535877898</v>
      </c>
      <c r="U420" s="2">
        <v>2.2029493716078985E-2</v>
      </c>
      <c r="V420" s="2">
        <v>0.65926955085097982</v>
      </c>
    </row>
    <row r="421" spans="1:22" x14ac:dyDescent="0.3">
      <c r="A421" t="s">
        <v>38</v>
      </c>
      <c r="B421">
        <f t="shared" si="6"/>
        <v>2007</v>
      </c>
      <c r="C421" s="2">
        <v>15306.568418346862</v>
      </c>
      <c r="D421" s="2">
        <v>2.5345128455853945</v>
      </c>
      <c r="E421" s="2">
        <v>4.288401185086721E-3</v>
      </c>
      <c r="F421" s="2">
        <v>0.39455313937027248</v>
      </c>
      <c r="G421" s="2">
        <v>252.75574948728877</v>
      </c>
      <c r="H421" s="2">
        <v>6.668594170060155</v>
      </c>
      <c r="I421" s="2">
        <v>4.3899510232151273E-3</v>
      </c>
      <c r="J421" s="2">
        <v>0.1499566437090562</v>
      </c>
      <c r="K421" s="2">
        <v>0.41363636363637113</v>
      </c>
      <c r="L421" s="2">
        <v>188.53846153845811</v>
      </c>
      <c r="M421" s="2">
        <v>1.0687525392436351E-3</v>
      </c>
      <c r="N421" s="2">
        <v>5.3039575683395497E-3</v>
      </c>
      <c r="O421" s="2">
        <v>2.9041666666666659</v>
      </c>
      <c r="P421" s="2">
        <v>2.2912482065997133</v>
      </c>
      <c r="Q421" s="2">
        <v>1.4792468285659333E-2</v>
      </c>
      <c r="R421" s="2">
        <v>0.43644333124608636</v>
      </c>
      <c r="S421" s="2">
        <v>20347.601904909076</v>
      </c>
      <c r="T421" s="2">
        <v>1.651421803617259</v>
      </c>
      <c r="U421" s="2">
        <v>2.3231331093569674E-2</v>
      </c>
      <c r="V421" s="2">
        <v>0.60553881377223506</v>
      </c>
    </row>
    <row r="422" spans="1:22" x14ac:dyDescent="0.3">
      <c r="A422" t="s">
        <v>38</v>
      </c>
      <c r="B422">
        <f t="shared" si="6"/>
        <v>2008</v>
      </c>
      <c r="C422" s="2">
        <v>15585.729928596527</v>
      </c>
      <c r="D422" s="2">
        <v>2.5171570192076933</v>
      </c>
      <c r="E422" s="2">
        <v>3.8338135759815595E-3</v>
      </c>
      <c r="F422" s="2">
        <v>0.39727358776957128</v>
      </c>
      <c r="G422" s="2">
        <v>252.23010490544721</v>
      </c>
      <c r="H422" s="2">
        <v>6.6696447322183872</v>
      </c>
      <c r="I422" s="2">
        <v>4.590814579818317E-3</v>
      </c>
      <c r="J422" s="2">
        <v>0.14993302344417234</v>
      </c>
      <c r="K422" s="2">
        <v>0.36363636363635976</v>
      </c>
      <c r="L422" s="2">
        <v>215.70000000000229</v>
      </c>
      <c r="M422" s="2">
        <v>9.8559231024288041E-4</v>
      </c>
      <c r="N422" s="2">
        <v>4.6360686138154352E-3</v>
      </c>
      <c r="O422" s="2">
        <v>2.9757575757575818</v>
      </c>
      <c r="P422" s="2">
        <v>2.237780040733194</v>
      </c>
      <c r="Q422" s="2">
        <v>1.7325037446324409E-2</v>
      </c>
      <c r="R422" s="2">
        <v>0.44687144482366398</v>
      </c>
      <c r="S422" s="2">
        <v>19954.436790863641</v>
      </c>
      <c r="T422" s="2">
        <v>1.6736604515156008</v>
      </c>
      <c r="U422" s="2">
        <v>2.2379185047026851E-2</v>
      </c>
      <c r="V422" s="2">
        <v>0.59749275851887362</v>
      </c>
    </row>
    <row r="423" spans="1:22" x14ac:dyDescent="0.3">
      <c r="A423" t="s">
        <v>38</v>
      </c>
      <c r="B423">
        <f t="shared" si="6"/>
        <v>2009</v>
      </c>
      <c r="C423" s="2">
        <v>16377.227993734668</v>
      </c>
      <c r="D423" s="2">
        <v>2.4282646464561712</v>
      </c>
      <c r="E423" s="2">
        <v>4.7663694888736563E-3</v>
      </c>
      <c r="F423" s="2">
        <v>0.41181672741453773</v>
      </c>
      <c r="G423" s="2">
        <v>237.32389511120641</v>
      </c>
      <c r="H423" s="2">
        <v>6.970868984471922</v>
      </c>
      <c r="I423" s="2">
        <v>4.0648535701727495E-3</v>
      </c>
      <c r="J423" s="2">
        <v>0.1434541378166147</v>
      </c>
      <c r="K423" s="2">
        <v>0.25909090909090082</v>
      </c>
      <c r="L423" s="2">
        <v>303.91228070176413</v>
      </c>
      <c r="M423" s="2">
        <v>9.209412695684524E-4</v>
      </c>
      <c r="N423" s="2">
        <v>3.2904231368699518E-3</v>
      </c>
      <c r="O423" s="2">
        <v>3.1560606060606098</v>
      </c>
      <c r="P423" s="2">
        <v>3.0304848775804092</v>
      </c>
      <c r="Q423" s="2">
        <v>3.7835766260573833E-3</v>
      </c>
      <c r="R423" s="2">
        <v>0.32998019801980238</v>
      </c>
      <c r="S423" s="2">
        <v>18912.109137318188</v>
      </c>
      <c r="T423" s="2">
        <v>1.6680313675027341</v>
      </c>
      <c r="U423" s="2">
        <v>2.2906672718086885E-2</v>
      </c>
      <c r="V423" s="2">
        <v>0.59950910965009829</v>
      </c>
    </row>
    <row r="424" spans="1:22" x14ac:dyDescent="0.3">
      <c r="A424" t="s">
        <v>38</v>
      </c>
      <c r="B424">
        <f t="shared" si="6"/>
        <v>2010</v>
      </c>
      <c r="C424" s="2">
        <v>16832.75550645258</v>
      </c>
      <c r="D424" s="2">
        <v>2.372957931690181</v>
      </c>
      <c r="E424" s="2">
        <v>4.2327844069328102E-3</v>
      </c>
      <c r="F424" s="2">
        <v>0.42141497185655219</v>
      </c>
      <c r="G424" s="2">
        <v>234.81820484443347</v>
      </c>
      <c r="H424" s="2">
        <v>7.057061881154258</v>
      </c>
      <c r="I424" s="2">
        <v>4.3271030323883131E-3</v>
      </c>
      <c r="J424" s="2">
        <v>0.14170203079421478</v>
      </c>
      <c r="K424" s="2">
        <v>0.25454545454546462</v>
      </c>
      <c r="L424" s="2">
        <v>310.53571428570194</v>
      </c>
      <c r="M424" s="2">
        <v>9.0028113656392267E-4</v>
      </c>
      <c r="N424" s="2">
        <v>3.2202415181139866E-3</v>
      </c>
      <c r="O424" s="2">
        <v>3.0374999999999979</v>
      </c>
      <c r="P424" s="2">
        <v>3.5514403292181087</v>
      </c>
      <c r="Q424" s="2">
        <v>2.5353083432877455E-5</v>
      </c>
      <c r="R424" s="2">
        <v>0.28157589803012734</v>
      </c>
      <c r="S424" s="2">
        <v>19070.264419545445</v>
      </c>
      <c r="T424" s="2">
        <v>1.6837471150921728</v>
      </c>
      <c r="U424" s="2">
        <v>2.3168740497394036E-2</v>
      </c>
      <c r="V424" s="2">
        <v>0.59391341552217436</v>
      </c>
    </row>
    <row r="425" spans="1:22" x14ac:dyDescent="0.3">
      <c r="A425" t="s">
        <v>38</v>
      </c>
      <c r="B425">
        <f t="shared" si="6"/>
        <v>2011</v>
      </c>
      <c r="C425" s="2">
        <v>16713.567014609835</v>
      </c>
      <c r="D425" s="2">
        <v>2.37912190117666</v>
      </c>
      <c r="E425" s="2">
        <v>4.6666702564004403E-3</v>
      </c>
      <c r="F425" s="2">
        <v>0.42032314506685114</v>
      </c>
      <c r="G425" s="2">
        <v>222.19918641125651</v>
      </c>
      <c r="H425" s="2">
        <v>7.467085709003717</v>
      </c>
      <c r="I425" s="2">
        <v>3.6198971194321833E-3</v>
      </c>
      <c r="J425" s="2">
        <v>0.13392105554570141</v>
      </c>
      <c r="K425" s="2">
        <v>0.48181818181819835</v>
      </c>
      <c r="L425" s="2">
        <v>164.8301886792396</v>
      </c>
      <c r="M425" s="2">
        <v>8.5034422516282876E-4</v>
      </c>
      <c r="N425" s="2">
        <v>6.066849816850026E-3</v>
      </c>
      <c r="O425" s="2">
        <v>2.7602272727272732</v>
      </c>
      <c r="P425" s="2">
        <v>3.810758885686838</v>
      </c>
      <c r="Q425" s="2">
        <v>1.2760843896191254E-3</v>
      </c>
      <c r="R425" s="2">
        <v>0.26241492311570469</v>
      </c>
      <c r="S425" s="2">
        <v>19229.017186272737</v>
      </c>
      <c r="T425" s="2">
        <v>1.6860326001929979</v>
      </c>
      <c r="U425" s="2">
        <v>2.2312942261731639E-2</v>
      </c>
      <c r="V425" s="2">
        <v>0.59310834196535189</v>
      </c>
    </row>
    <row r="426" spans="1:22" x14ac:dyDescent="0.3">
      <c r="A426" t="s">
        <v>38</v>
      </c>
      <c r="B426">
        <f t="shared" si="6"/>
        <v>2012</v>
      </c>
      <c r="C426" s="2">
        <v>16838.664307466068</v>
      </c>
      <c r="D426" s="2">
        <v>2.3490105588532852</v>
      </c>
      <c r="E426" s="2">
        <v>4.803138791080519E-3</v>
      </c>
      <c r="F426" s="2">
        <v>0.42571115580177271</v>
      </c>
      <c r="G426" s="2">
        <v>224.48567574158051</v>
      </c>
      <c r="H426" s="2">
        <v>7.3404770863389208</v>
      </c>
      <c r="I426" s="2">
        <v>3.5911089143712549E-3</v>
      </c>
      <c r="J426" s="2">
        <v>0.13623092725962752</v>
      </c>
      <c r="K426" s="2">
        <v>0.71363636363636829</v>
      </c>
      <c r="L426" s="2">
        <v>111.38216560509481</v>
      </c>
      <c r="M426" s="2">
        <v>7.8759386691794331E-4</v>
      </c>
      <c r="N426" s="2">
        <v>8.9780980156688416E-3</v>
      </c>
      <c r="O426" s="2">
        <v>3.3484848484848477</v>
      </c>
      <c r="P426" s="2">
        <v>3.3244343891402708</v>
      </c>
      <c r="Q426" s="2">
        <v>5.1099259179993028E-4</v>
      </c>
      <c r="R426" s="2">
        <v>0.30080304886348175</v>
      </c>
      <c r="S426" s="2">
        <v>19379.633737454544</v>
      </c>
      <c r="T426" s="2">
        <v>1.6611605014148152</v>
      </c>
      <c r="U426" s="2">
        <v>2.2102762811330945E-2</v>
      </c>
      <c r="V426" s="2">
        <v>0.60198878985401905</v>
      </c>
    </row>
    <row r="427" spans="1:22" x14ac:dyDescent="0.3">
      <c r="A427" t="s">
        <v>38</v>
      </c>
      <c r="B427">
        <f t="shared" si="6"/>
        <v>2013</v>
      </c>
      <c r="C427" s="2">
        <v>17122.258489487627</v>
      </c>
      <c r="D427" s="2">
        <v>2.3165454291624941</v>
      </c>
      <c r="E427" s="2">
        <v>4.5885620819756667E-3</v>
      </c>
      <c r="F427" s="2">
        <v>0.43167726711128313</v>
      </c>
      <c r="G427" s="2">
        <v>216.76333777468358</v>
      </c>
      <c r="H427" s="2">
        <v>7.576912821496717</v>
      </c>
      <c r="I427" s="2">
        <v>3.189107158891008E-3</v>
      </c>
      <c r="J427" s="2">
        <v>0.13197987406729375</v>
      </c>
      <c r="K427" s="2">
        <v>0.60909090909090935</v>
      </c>
      <c r="L427" s="2">
        <v>130.99999999999994</v>
      </c>
      <c r="M427" s="2">
        <v>8.0973567620383491E-4</v>
      </c>
      <c r="N427" s="2">
        <v>7.6335877862595443E-3</v>
      </c>
      <c r="O427" s="2">
        <v>3.9132575757575765</v>
      </c>
      <c r="P427" s="2">
        <v>2.884619107540412</v>
      </c>
      <c r="Q427" s="2">
        <v>1.629190275976744E-3</v>
      </c>
      <c r="R427" s="2">
        <v>0.34666621925438745</v>
      </c>
      <c r="S427" s="2">
        <v>19633.265933090908</v>
      </c>
      <c r="T427" s="2">
        <v>1.6409074605672189</v>
      </c>
      <c r="U427" s="2">
        <v>2.2074458091731364E-2</v>
      </c>
      <c r="V427" s="2">
        <v>0.60941888804279432</v>
      </c>
    </row>
    <row r="428" spans="1:22" x14ac:dyDescent="0.3">
      <c r="A428" t="s">
        <v>38</v>
      </c>
      <c r="B428">
        <f t="shared" si="6"/>
        <v>2014</v>
      </c>
      <c r="C428" s="2">
        <v>17795.98884063444</v>
      </c>
      <c r="D428" s="2">
        <v>2.2518792249906627</v>
      </c>
      <c r="E428" s="2">
        <v>3.689629125963878E-3</v>
      </c>
      <c r="F428" s="2">
        <v>0.44407354928377496</v>
      </c>
      <c r="G428" s="2">
        <v>228.22345953472745</v>
      </c>
      <c r="H428" s="2">
        <v>7.1948373676790629</v>
      </c>
      <c r="I428" s="2">
        <v>3.9308797657650885E-3</v>
      </c>
      <c r="J428" s="2">
        <v>0.13898854816263675</v>
      </c>
      <c r="K428" s="2">
        <v>0.53181818181819551</v>
      </c>
      <c r="L428" s="2">
        <v>150.74358974358583</v>
      </c>
      <c r="M428" s="2">
        <v>8.1283950403979177E-4</v>
      </c>
      <c r="N428" s="2">
        <v>6.6337812553157018E-3</v>
      </c>
      <c r="O428" s="2">
        <v>3.6556818181818178</v>
      </c>
      <c r="P428" s="2">
        <v>2.8943114703139572</v>
      </c>
      <c r="Q428" s="2">
        <v>1.6284583125034668E-3</v>
      </c>
      <c r="R428" s="2">
        <v>0.34550531629255715</v>
      </c>
      <c r="S428" s="2">
        <v>19678.256514545461</v>
      </c>
      <c r="T428" s="2">
        <v>1.6633037891980429</v>
      </c>
      <c r="U428" s="2">
        <v>2.1584542349903146E-2</v>
      </c>
      <c r="V428" s="2">
        <v>0.60121308355952652</v>
      </c>
    </row>
    <row r="429" spans="1:22" x14ac:dyDescent="0.3">
      <c r="A429" t="s">
        <v>38</v>
      </c>
      <c r="B429">
        <f t="shared" si="6"/>
        <v>2015</v>
      </c>
      <c r="C429" s="2">
        <v>18182.806451015451</v>
      </c>
      <c r="D429" s="2">
        <v>2.2387868072460106</v>
      </c>
      <c r="E429" s="2">
        <v>2.7395907150641885E-3</v>
      </c>
      <c r="F429" s="2">
        <v>0.44667048991150954</v>
      </c>
      <c r="G429" s="2">
        <v>232.84880257135433</v>
      </c>
      <c r="H429" s="2">
        <v>7.0431880608205928</v>
      </c>
      <c r="I429" s="2">
        <v>4.2319346406652497E-3</v>
      </c>
      <c r="J429" s="2">
        <v>0.14198115844197567</v>
      </c>
      <c r="K429" s="2">
        <v>0.77272727272726627</v>
      </c>
      <c r="L429" s="2">
        <v>103.56470588235381</v>
      </c>
      <c r="M429" s="2">
        <v>7.5446886292882681E-4</v>
      </c>
      <c r="N429" s="2">
        <v>9.6557991593774033E-3</v>
      </c>
      <c r="O429" s="2">
        <v>3.4742424242424219</v>
      </c>
      <c r="P429" s="2">
        <v>2.803750545137377</v>
      </c>
      <c r="Q429" s="2">
        <v>2.3609118816806385E-3</v>
      </c>
      <c r="R429" s="2">
        <v>0.3566651112148076</v>
      </c>
      <c r="S429" s="2">
        <v>19506.136716090907</v>
      </c>
      <c r="T429" s="2">
        <v>1.7308716556394173</v>
      </c>
      <c r="U429" s="2">
        <v>2.1664962479268191E-2</v>
      </c>
      <c r="V429" s="2">
        <v>0.57774358759753375</v>
      </c>
    </row>
    <row r="430" spans="1:22" x14ac:dyDescent="0.3">
      <c r="A430" t="s">
        <v>38</v>
      </c>
      <c r="B430">
        <f t="shared" si="6"/>
        <v>2016</v>
      </c>
      <c r="C430" s="2">
        <v>17622.452086277583</v>
      </c>
      <c r="D430" s="2">
        <v>2.3411435017437139</v>
      </c>
      <c r="E430" s="2">
        <v>2.8025058518408863E-3</v>
      </c>
      <c r="F430" s="2">
        <v>0.42714169347380332</v>
      </c>
      <c r="G430" s="2">
        <v>231.07859494135323</v>
      </c>
      <c r="H430" s="2">
        <v>7.1106688371557345</v>
      </c>
      <c r="I430" s="2">
        <v>4.1248902228324807E-3</v>
      </c>
      <c r="J430" s="2">
        <v>0.14063374668422887</v>
      </c>
      <c r="K430" s="2">
        <v>0.57272727272726343</v>
      </c>
      <c r="L430" s="2">
        <v>140.25396825397056</v>
      </c>
      <c r="M430" s="2">
        <v>7.7964946794294165E-4</v>
      </c>
      <c r="N430" s="2">
        <v>7.1299230421003812E-3</v>
      </c>
      <c r="O430" s="2">
        <v>2.9246212121212158</v>
      </c>
      <c r="P430" s="2">
        <v>3.0458489832923159</v>
      </c>
      <c r="Q430" s="2">
        <v>4.536634874792167E-4</v>
      </c>
      <c r="R430" s="2">
        <v>0.32831568652464216</v>
      </c>
      <c r="S430" s="2">
        <v>20183.996162090902</v>
      </c>
      <c r="T430" s="2">
        <v>1.7024698650829213</v>
      </c>
      <c r="U430" s="2">
        <v>2.1497714140781721E-2</v>
      </c>
      <c r="V430" s="2">
        <v>0.58738190937159018</v>
      </c>
    </row>
    <row r="431" spans="1:22" x14ac:dyDescent="0.3">
      <c r="A431" t="s">
        <v>38</v>
      </c>
      <c r="B431">
        <f t="shared" si="6"/>
        <v>2017</v>
      </c>
      <c r="C431" s="2">
        <v>17484.690186563734</v>
      </c>
      <c r="D431" s="2">
        <v>2.3869485859340216</v>
      </c>
      <c r="E431" s="2">
        <v>2.2539415260482976E-3</v>
      </c>
      <c r="F431" s="2">
        <v>0.41894492654465632</v>
      </c>
      <c r="G431" s="2">
        <v>229.60818599513414</v>
      </c>
      <c r="H431" s="2">
        <v>7.1156544648161102</v>
      </c>
      <c r="I431" s="2">
        <v>4.0302959613686684E-3</v>
      </c>
      <c r="J431" s="2">
        <v>0.14053521077289172</v>
      </c>
      <c r="K431" s="2">
        <v>0.71363636363636829</v>
      </c>
      <c r="L431" s="2">
        <v>112.64331210191008</v>
      </c>
      <c r="M431" s="2">
        <v>7.3110915658371189E-4</v>
      </c>
      <c r="N431" s="2">
        <v>8.8775798699463407E-3</v>
      </c>
      <c r="O431" s="2">
        <v>2.0674242424242371</v>
      </c>
      <c r="P431" s="2">
        <v>3.8134847929644646</v>
      </c>
      <c r="Q431" s="2">
        <v>3.4411678280449332E-3</v>
      </c>
      <c r="R431" s="2">
        <v>0.26222734697799499</v>
      </c>
      <c r="S431" s="2">
        <v>20490.022931227271</v>
      </c>
      <c r="T431" s="2">
        <v>1.7201322192303501</v>
      </c>
      <c r="U431" s="2">
        <v>2.0471467153623135E-2</v>
      </c>
      <c r="V431" s="2">
        <v>0.58135065945537401</v>
      </c>
    </row>
    <row r="432" spans="1:22" x14ac:dyDescent="0.3">
      <c r="A432" t="s">
        <v>38</v>
      </c>
      <c r="B432">
        <f t="shared" si="6"/>
        <v>2018</v>
      </c>
      <c r="C432" s="2">
        <v>17489.571054345957</v>
      </c>
      <c r="D432" s="2">
        <v>2.4152110626325016</v>
      </c>
      <c r="E432" s="2">
        <v>1.5237951082874845E-3</v>
      </c>
      <c r="F432" s="2">
        <v>0.41404248906927105</v>
      </c>
      <c r="G432" s="2">
        <v>248.49621330459604</v>
      </c>
      <c r="H432" s="2">
        <v>6.5585913020929416</v>
      </c>
      <c r="I432" s="2">
        <v>5.0716854368126479E-3</v>
      </c>
      <c r="J432" s="2">
        <v>0.15247176625884365</v>
      </c>
      <c r="K432" s="2">
        <v>0.50454545454545041</v>
      </c>
      <c r="L432" s="2">
        <v>159.54054054054185</v>
      </c>
      <c r="M432" s="2">
        <v>7.5797419772521274E-4</v>
      </c>
      <c r="N432" s="2">
        <v>6.2679993223783998E-3</v>
      </c>
      <c r="O432" s="2">
        <v>1.7454545454545487</v>
      </c>
      <c r="P432" s="2">
        <v>3.9505208333333282</v>
      </c>
      <c r="Q432" s="2">
        <v>4.3547956558738221E-3</v>
      </c>
      <c r="R432" s="2">
        <v>0.25313117996044859</v>
      </c>
      <c r="S432" s="2">
        <v>20564.196145499991</v>
      </c>
      <c r="T432" s="2">
        <v>1.7504082610288105</v>
      </c>
      <c r="U432" s="2">
        <v>1.9790000307752575E-2</v>
      </c>
      <c r="V432" s="2">
        <v>0.57129529279771873</v>
      </c>
    </row>
    <row r="433" spans="1:22" x14ac:dyDescent="0.3">
      <c r="A433" t="s">
        <v>38</v>
      </c>
      <c r="B433">
        <f t="shared" si="6"/>
        <v>2019</v>
      </c>
      <c r="C433" s="2">
        <v>17257.784707651765</v>
      </c>
      <c r="D433" s="2">
        <v>2.4920419216112957</v>
      </c>
      <c r="E433" s="2">
        <v>1.0422255387935175E-3</v>
      </c>
      <c r="F433" s="2">
        <v>0.4012773586703644</v>
      </c>
      <c r="G433" s="2">
        <v>250.97099420338873</v>
      </c>
      <c r="H433" s="2">
        <v>6.4647702016872008</v>
      </c>
      <c r="I433" s="2">
        <v>5.5548504152074657E-3</v>
      </c>
      <c r="J433" s="2">
        <v>0.15468453924920891</v>
      </c>
      <c r="K433" s="2">
        <v>0.65909090909090651</v>
      </c>
      <c r="L433" s="2">
        <v>122.65517241379359</v>
      </c>
      <c r="M433" s="2">
        <v>7.22586030103195E-4</v>
      </c>
      <c r="N433" s="2">
        <v>8.1529378689906909E-3</v>
      </c>
      <c r="O433" s="2">
        <v>1.3284090909090871</v>
      </c>
      <c r="P433" s="2">
        <v>4.7827202737382493</v>
      </c>
      <c r="Q433" s="2">
        <v>6.4357106032486566E-3</v>
      </c>
      <c r="R433" s="2">
        <v>0.20908603112144469</v>
      </c>
      <c r="S433" s="2">
        <v>20552.41934213636</v>
      </c>
      <c r="T433" s="2">
        <v>1.7820411495193131</v>
      </c>
      <c r="U433" s="2">
        <v>1.9426737688164497E-2</v>
      </c>
      <c r="V433" s="2">
        <v>0.56115426979323091</v>
      </c>
    </row>
    <row r="434" spans="1:22" x14ac:dyDescent="0.3">
      <c r="A434" t="s">
        <v>38</v>
      </c>
      <c r="B434">
        <f t="shared" si="6"/>
        <v>2020</v>
      </c>
      <c r="C434" s="2">
        <v>17812.24411702119</v>
      </c>
      <c r="D434" s="2">
        <v>2.423725967463314</v>
      </c>
      <c r="E434" s="2">
        <v>8.2008315506088003E-5</v>
      </c>
      <c r="F434" s="2">
        <v>0.4125878970742744</v>
      </c>
      <c r="G434" s="2">
        <v>201.07125179256809</v>
      </c>
      <c r="H434" s="2">
        <v>7.6758773664428173</v>
      </c>
      <c r="I434" s="2">
        <v>3.587875089837142E-3</v>
      </c>
      <c r="J434" s="2">
        <v>0.13027826686911018</v>
      </c>
      <c r="K434" s="2">
        <v>1.4863636363636346</v>
      </c>
      <c r="L434" s="2">
        <v>53.899082568807401</v>
      </c>
      <c r="M434" s="2">
        <v>5.3925999179512546E-4</v>
      </c>
      <c r="N434" s="2">
        <v>1.855319148936168E-2</v>
      </c>
      <c r="O434" s="2">
        <v>1.5166666666666657</v>
      </c>
      <c r="P434" s="2">
        <v>4.7087912087912107</v>
      </c>
      <c r="Q434" s="2">
        <v>4.9122651343000978E-3</v>
      </c>
      <c r="R434" s="2">
        <v>0.21236872812135346</v>
      </c>
      <c r="S434" s="2">
        <v>20612.984389954545</v>
      </c>
      <c r="T434" s="2">
        <v>1.7124772761312559</v>
      </c>
      <c r="U434" s="2">
        <v>2.0900556629213418E-2</v>
      </c>
      <c r="V434" s="2">
        <v>0.5839493545042248</v>
      </c>
    </row>
    <row r="435" spans="1:22" x14ac:dyDescent="0.3">
      <c r="A435" t="s">
        <v>38</v>
      </c>
      <c r="B435">
        <f t="shared" si="6"/>
        <v>2021</v>
      </c>
      <c r="C435" s="2">
        <v>17176.109856698451</v>
      </c>
      <c r="D435" s="2">
        <v>2.5707020887832424</v>
      </c>
      <c r="E435" s="2">
        <v>7.2217810757607692E-4</v>
      </c>
      <c r="F435" s="2">
        <v>0.38899878922699954</v>
      </c>
      <c r="G435" s="2">
        <v>225.35592498997471</v>
      </c>
      <c r="H435" s="2">
        <v>7.0501216217639913</v>
      </c>
      <c r="I435" s="2">
        <v>3.644356345407232E-3</v>
      </c>
      <c r="J435" s="2">
        <v>0.14184152467851935</v>
      </c>
      <c r="K435" s="2">
        <v>1.7238095238095354</v>
      </c>
      <c r="L435" s="2">
        <v>46.220994475137807</v>
      </c>
      <c r="M435" s="2">
        <v>8.3927883356057359E-4</v>
      </c>
      <c r="N435" s="2">
        <v>2.1635190054984609E-2</v>
      </c>
      <c r="O435" s="2">
        <v>1.7128787878787914</v>
      </c>
      <c r="P435" s="2">
        <v>3.9774436090225498</v>
      </c>
      <c r="Q435" s="2">
        <v>2.2591475977351005E-3</v>
      </c>
      <c r="R435" s="2">
        <v>0.25141776937618188</v>
      </c>
      <c r="S435" s="2">
        <v>21089.381356181817</v>
      </c>
      <c r="T435" s="2">
        <v>1.7685416072143521</v>
      </c>
      <c r="U435" s="2">
        <v>2.1308111851649492E-2</v>
      </c>
      <c r="V435" s="2">
        <v>0.5654376441700516</v>
      </c>
    </row>
    <row r="436" spans="1:22" x14ac:dyDescent="0.3">
      <c r="A436" t="s">
        <v>39</v>
      </c>
      <c r="B436">
        <f t="shared" si="6"/>
        <v>1995</v>
      </c>
      <c r="C436" s="2">
        <v>5261.8623191078987</v>
      </c>
      <c r="D436" s="2">
        <v>6.0214377791223805</v>
      </c>
      <c r="E436" s="2">
        <v>1.5176295358911074E-2</v>
      </c>
      <c r="F436" s="2">
        <v>0.16607329290476355</v>
      </c>
      <c r="G436" s="2">
        <v>39.482946899339822</v>
      </c>
      <c r="H436" s="2">
        <v>43.474033264929382</v>
      </c>
      <c r="I436" s="2">
        <v>2.4176883494194806E-3</v>
      </c>
      <c r="J436" s="2">
        <v>2.3002236620329925E-2</v>
      </c>
      <c r="K436" s="2">
        <v>1.538095238095238</v>
      </c>
      <c r="L436" s="2">
        <v>48.866873065015483</v>
      </c>
      <c r="M436" s="2">
        <v>8.9966303438400452E-4</v>
      </c>
      <c r="N436" s="2">
        <v>2.0463760770400404E-2</v>
      </c>
      <c r="O436" s="2">
        <v>5.9946428571428569</v>
      </c>
      <c r="P436" s="2">
        <v>1.5689603812928212</v>
      </c>
      <c r="Q436" s="2">
        <v>1.0397694275488312E-2</v>
      </c>
      <c r="R436" s="2">
        <v>0.6373647237516612</v>
      </c>
      <c r="S436" s="2">
        <v>6516.2263260909058</v>
      </c>
      <c r="T436" s="2">
        <v>3.5905157239903236</v>
      </c>
      <c r="U436" s="2">
        <v>2.444762274843082E-2</v>
      </c>
      <c r="V436" s="2">
        <v>0.27851152226361758</v>
      </c>
    </row>
    <row r="437" spans="1:22" x14ac:dyDescent="0.3">
      <c r="A437" t="s">
        <v>39</v>
      </c>
      <c r="B437">
        <f t="shared" si="6"/>
        <v>1996</v>
      </c>
      <c r="C437" s="2">
        <v>6438.7279102613757</v>
      </c>
      <c r="D437" s="2">
        <v>4.8695075348167576</v>
      </c>
      <c r="E437" s="2">
        <v>1.4977522990992975E-2</v>
      </c>
      <c r="F437" s="2">
        <v>0.205359575449888</v>
      </c>
      <c r="G437" s="2">
        <v>38.884990887393769</v>
      </c>
      <c r="H437" s="2">
        <v>44.07574623974061</v>
      </c>
      <c r="I437" s="2">
        <v>2.41413153256409E-3</v>
      </c>
      <c r="J437" s="2">
        <v>2.2688214841802418E-2</v>
      </c>
      <c r="K437" s="2">
        <v>1.4238095238095241</v>
      </c>
      <c r="L437" s="2">
        <v>53.080267558528419</v>
      </c>
      <c r="M437" s="2">
        <v>7.6379803359687137E-4</v>
      </c>
      <c r="N437" s="2">
        <v>1.8839392602860567E-2</v>
      </c>
      <c r="O437" s="2">
        <v>5.3578125000000245</v>
      </c>
      <c r="P437" s="2">
        <v>1.7187712647030171</v>
      </c>
      <c r="Q437" s="2">
        <v>6.5992933356371908E-3</v>
      </c>
      <c r="R437" s="2">
        <v>0.58181098354165695</v>
      </c>
      <c r="S437" s="2">
        <v>6987.8931323636316</v>
      </c>
      <c r="T437" s="2">
        <v>3.4230981894746613</v>
      </c>
      <c r="U437" s="2">
        <v>2.4112156500433635E-2</v>
      </c>
      <c r="V437" s="2">
        <v>0.29213301653887669</v>
      </c>
    </row>
    <row r="438" spans="1:22" x14ac:dyDescent="0.3">
      <c r="A438" t="s">
        <v>39</v>
      </c>
      <c r="B438">
        <f t="shared" si="6"/>
        <v>1997</v>
      </c>
      <c r="C438" s="2">
        <v>5697.5321542946622</v>
      </c>
      <c r="D438" s="2">
        <v>5.6387265165499967</v>
      </c>
      <c r="E438" s="2">
        <v>1.4137524499720777E-2</v>
      </c>
      <c r="F438" s="2">
        <v>0.17734500814411563</v>
      </c>
      <c r="G438" s="2">
        <v>43.433187896605887</v>
      </c>
      <c r="H438" s="2">
        <v>39.472884006991833</v>
      </c>
      <c r="I438" s="2">
        <v>2.3557326109848314E-3</v>
      </c>
      <c r="J438" s="2">
        <v>2.5333846896590326E-2</v>
      </c>
      <c r="K438" s="2">
        <v>1.2952380952381048</v>
      </c>
      <c r="L438" s="2">
        <v>58.602941176470146</v>
      </c>
      <c r="M438" s="2">
        <v>7.950126234306451E-4</v>
      </c>
      <c r="N438" s="2">
        <v>1.7063989962358975E-2</v>
      </c>
      <c r="O438" s="2">
        <v>3.7310185185185443</v>
      </c>
      <c r="P438" s="2">
        <v>2.3882615709144908</v>
      </c>
      <c r="Q438" s="2">
        <v>9.1437117680950308E-3</v>
      </c>
      <c r="R438" s="2">
        <v>0.41871460487348933</v>
      </c>
      <c r="S438" s="2">
        <v>7902.1908707272705</v>
      </c>
      <c r="T438" s="2">
        <v>3.1467742052887382</v>
      </c>
      <c r="U438" s="2">
        <v>2.4231749844841555E-2</v>
      </c>
      <c r="V438" s="2">
        <v>0.31778574971134388</v>
      </c>
    </row>
    <row r="439" spans="1:22" x14ac:dyDescent="0.3">
      <c r="A439" t="s">
        <v>39</v>
      </c>
      <c r="B439">
        <f t="shared" si="6"/>
        <v>1998</v>
      </c>
      <c r="C439" s="2">
        <v>6116.6598814581157</v>
      </c>
      <c r="D439" s="2">
        <v>5.3470716319155107</v>
      </c>
      <c r="E439" s="2">
        <v>1.3645194405273064E-2</v>
      </c>
      <c r="F439" s="2">
        <v>0.1870182538852139</v>
      </c>
      <c r="G439" s="2">
        <v>54.502864930479291</v>
      </c>
      <c r="H439" s="2">
        <v>31.475462200357278</v>
      </c>
      <c r="I439" s="2">
        <v>2.1926920791695836E-3</v>
      </c>
      <c r="J439" s="2">
        <v>3.1770780477646136E-2</v>
      </c>
      <c r="K439" s="2">
        <v>1.3380952380952635</v>
      </c>
      <c r="L439" s="2">
        <v>56.843416370105665</v>
      </c>
      <c r="M439" s="2">
        <v>8.0174109944860378E-4</v>
      </c>
      <c r="N439" s="2">
        <v>1.7592186815251074E-2</v>
      </c>
      <c r="O439" s="2">
        <v>2.7403508771929541</v>
      </c>
      <c r="P439" s="2">
        <v>3.1448463508322972</v>
      </c>
      <c r="Q439" s="2">
        <v>1.0137026174856179E-2</v>
      </c>
      <c r="R439" s="2">
        <v>0.31798055880706083</v>
      </c>
      <c r="S439" s="2">
        <v>8642.9645286818231</v>
      </c>
      <c r="T439" s="2">
        <v>2.9876338023403193</v>
      </c>
      <c r="U439" s="2">
        <v>2.4605934119365958E-2</v>
      </c>
      <c r="V439" s="2">
        <v>0.33471304254780643</v>
      </c>
    </row>
    <row r="440" spans="1:22" x14ac:dyDescent="0.3">
      <c r="A440" t="s">
        <v>39</v>
      </c>
      <c r="B440">
        <f t="shared" si="6"/>
        <v>1999</v>
      </c>
      <c r="C440" s="2">
        <v>6257.7584907892306</v>
      </c>
      <c r="D440" s="2">
        <v>5.3490790082136606</v>
      </c>
      <c r="E440" s="2">
        <v>1.3590165623102446E-2</v>
      </c>
      <c r="F440" s="2">
        <v>0.18694807058644525</v>
      </c>
      <c r="G440" s="2">
        <v>52.768568629782749</v>
      </c>
      <c r="H440" s="2">
        <v>32.477071353846164</v>
      </c>
      <c r="I440" s="2">
        <v>2.2426285080622277E-3</v>
      </c>
      <c r="J440" s="2">
        <v>3.079095368867282E-2</v>
      </c>
      <c r="K440" s="2">
        <v>1.3095238095238102</v>
      </c>
      <c r="L440" s="2">
        <v>58.258181818181782</v>
      </c>
      <c r="M440" s="2">
        <v>7.7061648765369001E-4</v>
      </c>
      <c r="N440" s="2">
        <v>1.7164970975594541E-2</v>
      </c>
      <c r="O440" s="2">
        <v>1.0223484848485107</v>
      </c>
      <c r="P440" s="2">
        <v>8.9933308632824769</v>
      </c>
      <c r="Q440" s="2">
        <v>1.1952241260670404E-2</v>
      </c>
      <c r="R440" s="2">
        <v>0.11119350718906051</v>
      </c>
      <c r="S440" s="2">
        <v>9036.4842851818248</v>
      </c>
      <c r="T440" s="2">
        <v>2.9717686494353077</v>
      </c>
      <c r="U440" s="2">
        <v>2.5279953680295231E-2</v>
      </c>
      <c r="V440" s="2">
        <v>0.3364999493449865</v>
      </c>
    </row>
    <row r="441" spans="1:22" x14ac:dyDescent="0.3">
      <c r="A441" t="s">
        <v>39</v>
      </c>
      <c r="B441">
        <f t="shared" si="6"/>
        <v>2000</v>
      </c>
      <c r="C441" s="2">
        <v>6425.8356811366539</v>
      </c>
      <c r="D441" s="2">
        <v>5.2891641380922305</v>
      </c>
      <c r="E441" s="2">
        <v>1.3311267668993265E-2</v>
      </c>
      <c r="F441" s="2">
        <v>0.189065790716923</v>
      </c>
      <c r="G441" s="2">
        <v>70.85435829661651</v>
      </c>
      <c r="H441" s="2">
        <v>24.287205468612537</v>
      </c>
      <c r="I441" s="2">
        <v>1.8276320219276915E-3</v>
      </c>
      <c r="J441" s="2">
        <v>4.1173942440283863E-2</v>
      </c>
      <c r="K441" s="2">
        <v>1.1761904761904844</v>
      </c>
      <c r="L441" s="2">
        <v>65.145748987853779</v>
      </c>
      <c r="M441" s="2">
        <v>7.6502296964378602E-4</v>
      </c>
      <c r="N441" s="2">
        <v>1.5350195761605977E-2</v>
      </c>
      <c r="O441" s="2">
        <v>0.7443181818181781</v>
      </c>
      <c r="P441" s="2">
        <v>12.144020356234158</v>
      </c>
      <c r="Q441" s="2">
        <v>1.460459256408575E-2</v>
      </c>
      <c r="R441" s="2">
        <v>8.2345053010937017E-2</v>
      </c>
      <c r="S441" s="2">
        <v>9853.2530326363631</v>
      </c>
      <c r="T441" s="2">
        <v>2.8448679909586705</v>
      </c>
      <c r="U441" s="2">
        <v>2.568773182395756E-2</v>
      </c>
      <c r="V441" s="2">
        <v>0.35151015905768535</v>
      </c>
    </row>
    <row r="442" spans="1:22" x14ac:dyDescent="0.3">
      <c r="A442" t="s">
        <v>39</v>
      </c>
      <c r="B442">
        <f t="shared" si="6"/>
        <v>2001</v>
      </c>
      <c r="C442" s="2">
        <v>6111.4506231013875</v>
      </c>
      <c r="D442" s="2">
        <v>5.6474746818900918</v>
      </c>
      <c r="E442" s="2">
        <v>1.286916087243456E-2</v>
      </c>
      <c r="F442" s="2">
        <v>0.17707029359630896</v>
      </c>
      <c r="G442" s="2">
        <v>71.800715358351681</v>
      </c>
      <c r="H442" s="2">
        <v>23.785288305762048</v>
      </c>
      <c r="I442" s="2">
        <v>1.7921536882464228E-3</v>
      </c>
      <c r="J442" s="2">
        <v>4.204279498927694E-2</v>
      </c>
      <c r="K442" s="2">
        <v>1.3238095238095156</v>
      </c>
      <c r="L442" s="2">
        <v>58.071942446043536</v>
      </c>
      <c r="M442" s="2">
        <v>7.6011666487787316E-4</v>
      </c>
      <c r="N442" s="2">
        <v>1.722001982160544E-2</v>
      </c>
      <c r="O442" s="2">
        <v>0.35189393939394087</v>
      </c>
      <c r="P442" s="2">
        <v>24.931108719052638</v>
      </c>
      <c r="Q442" s="2">
        <v>1.4930934920492467E-2</v>
      </c>
      <c r="R442" s="2">
        <v>4.0110530633392517E-2</v>
      </c>
      <c r="S442" s="2">
        <v>10167.959805318183</v>
      </c>
      <c r="T442" s="2">
        <v>2.8144163727628264</v>
      </c>
      <c r="U442" s="2">
        <v>2.544329766655995E-2</v>
      </c>
      <c r="V442" s="2">
        <v>0.35531345314706603</v>
      </c>
    </row>
    <row r="443" spans="1:22" x14ac:dyDescent="0.3">
      <c r="A443" t="s">
        <v>39</v>
      </c>
      <c r="B443">
        <f t="shared" si="6"/>
        <v>2002</v>
      </c>
      <c r="C443" s="2">
        <v>5698.501978439308</v>
      </c>
      <c r="D443" s="2">
        <v>6.1674920135977827</v>
      </c>
      <c r="E443" s="2">
        <v>1.2628727040035204E-2</v>
      </c>
      <c r="F443" s="2">
        <v>0.16214046127587184</v>
      </c>
      <c r="G443" s="2">
        <v>68.865169840363706</v>
      </c>
      <c r="H443" s="2">
        <v>24.640397660731331</v>
      </c>
      <c r="I443" s="2">
        <v>1.8533390004370903E-3</v>
      </c>
      <c r="J443" s="2">
        <v>4.0583760610068007E-2</v>
      </c>
      <c r="K443" s="2">
        <v>1.5772727272727138</v>
      </c>
      <c r="L443" s="2">
        <v>48.642651296830394</v>
      </c>
      <c r="M443" s="2">
        <v>7.4402025632657603E-4</v>
      </c>
      <c r="N443" s="2">
        <v>2.0558089934237633E-2</v>
      </c>
      <c r="O443" s="2">
        <v>0.34053030303030773</v>
      </c>
      <c r="P443" s="2">
        <v>25.649610678531332</v>
      </c>
      <c r="Q443" s="2">
        <v>1.3765017884629582E-2</v>
      </c>
      <c r="R443" s="2">
        <v>3.8986946528471011E-2</v>
      </c>
      <c r="S443" s="2">
        <v>10247.605667454536</v>
      </c>
      <c r="T443" s="2">
        <v>2.8400555738572564</v>
      </c>
      <c r="U443" s="2">
        <v>2.524797196490236E-2</v>
      </c>
      <c r="V443" s="2">
        <v>0.35210578595891268</v>
      </c>
    </row>
    <row r="444" spans="1:22" x14ac:dyDescent="0.3">
      <c r="A444" t="s">
        <v>39</v>
      </c>
      <c r="B444">
        <f t="shared" si="6"/>
        <v>2003</v>
      </c>
      <c r="C444" s="2">
        <v>5856.7997833578411</v>
      </c>
      <c r="D444" s="2">
        <v>6.1063043691520669</v>
      </c>
      <c r="E444" s="2">
        <v>1.2009300573601445E-2</v>
      </c>
      <c r="F444" s="2">
        <v>0.1637651744075872</v>
      </c>
      <c r="G444" s="2">
        <v>65.294922635568128</v>
      </c>
      <c r="H444" s="2">
        <v>25.856450310209919</v>
      </c>
      <c r="I444" s="2">
        <v>1.8965621961948287E-3</v>
      </c>
      <c r="J444" s="2">
        <v>3.8675069006093646E-2</v>
      </c>
      <c r="K444" s="2">
        <v>1.7818181818181671</v>
      </c>
      <c r="L444" s="2">
        <v>43.112244897959542</v>
      </c>
      <c r="M444" s="2">
        <v>6.3395480029423273E-4</v>
      </c>
      <c r="N444" s="2">
        <v>2.3195266272189156E-2</v>
      </c>
      <c r="O444" s="2">
        <v>8.2575757575755304E-2</v>
      </c>
      <c r="P444" s="2">
        <v>108.09174311926901</v>
      </c>
      <c r="Q444" s="2">
        <v>1.1157331469220488E-2</v>
      </c>
      <c r="R444" s="2">
        <v>9.2514004413509609E-3</v>
      </c>
      <c r="S444" s="2">
        <v>10517.720361863634</v>
      </c>
      <c r="T444" s="2">
        <v>2.8073281110608015</v>
      </c>
      <c r="U444" s="2">
        <v>2.4868913455698305E-2</v>
      </c>
      <c r="V444" s="2">
        <v>0.35621058901523672</v>
      </c>
    </row>
    <row r="445" spans="1:22" x14ac:dyDescent="0.3">
      <c r="A445" t="s">
        <v>39</v>
      </c>
      <c r="B445">
        <f t="shared" si="6"/>
        <v>2004</v>
      </c>
      <c r="C445" s="2">
        <v>6455.7296703154861</v>
      </c>
      <c r="D445" s="2">
        <v>5.6597946447816838</v>
      </c>
      <c r="E445" s="2">
        <v>1.153538759911682E-2</v>
      </c>
      <c r="F445" s="2">
        <v>0.17668485568146847</v>
      </c>
      <c r="G445" s="2">
        <v>71.510064716219404</v>
      </c>
      <c r="H445" s="2">
        <v>23.710089921533182</v>
      </c>
      <c r="I445" s="2">
        <v>1.6841415989356789E-3</v>
      </c>
      <c r="J445" s="2">
        <v>4.21761369657149E-2</v>
      </c>
      <c r="K445" s="2">
        <v>1.627272727272711</v>
      </c>
      <c r="L445" s="2">
        <v>47.547486033520038</v>
      </c>
      <c r="M445" s="2">
        <v>7.4602001948601004E-4</v>
      </c>
      <c r="N445" s="2">
        <v>2.1031606156738124E-2</v>
      </c>
      <c r="O445" s="2">
        <v>0.29090909090908923</v>
      </c>
      <c r="P445" s="2">
        <v>31.335937500000174</v>
      </c>
      <c r="Q445" s="2">
        <v>9.4232356855025179E-3</v>
      </c>
      <c r="R445" s="2">
        <v>3.1912241336324927E-2</v>
      </c>
      <c r="S445" s="2">
        <v>11070.06385595454</v>
      </c>
      <c r="T445" s="2">
        <v>2.7508322670302858</v>
      </c>
      <c r="U445" s="2">
        <v>2.4665513338596123E-2</v>
      </c>
      <c r="V445" s="2">
        <v>0.36352634509394111</v>
      </c>
    </row>
    <row r="446" spans="1:22" x14ac:dyDescent="0.3">
      <c r="A446" t="s">
        <v>39</v>
      </c>
      <c r="B446">
        <f t="shared" si="6"/>
        <v>2005</v>
      </c>
      <c r="C446" s="2">
        <v>6683.8330254793764</v>
      </c>
      <c r="D446" s="2">
        <v>5.5679409985884085</v>
      </c>
      <c r="E446" s="2">
        <v>1.0869494011727987E-2</v>
      </c>
      <c r="F446" s="2">
        <v>0.17959960427984442</v>
      </c>
      <c r="G446" s="2">
        <v>80.46835911641756</v>
      </c>
      <c r="H446" s="2">
        <v>21.045145914636993</v>
      </c>
      <c r="I446" s="2">
        <v>1.6964500704268054E-3</v>
      </c>
      <c r="J446" s="2">
        <v>4.7516895537630624E-2</v>
      </c>
      <c r="K446" s="2">
        <v>1.6363636363636402</v>
      </c>
      <c r="L446" s="2">
        <v>47.338888888888768</v>
      </c>
      <c r="M446" s="2">
        <v>7.8514762557366918E-4</v>
      </c>
      <c r="N446" s="2">
        <v>2.1124281187654085E-2</v>
      </c>
      <c r="O446" s="2">
        <v>0.25378787878787357</v>
      </c>
      <c r="P446" s="2">
        <v>34.098507462687252</v>
      </c>
      <c r="Q446" s="2">
        <v>8.6973870414907006E-3</v>
      </c>
      <c r="R446" s="2">
        <v>2.9326796813445969E-2</v>
      </c>
      <c r="S446" s="2">
        <v>11378.537122136353</v>
      </c>
      <c r="T446" s="2">
        <v>2.7377904376001858</v>
      </c>
      <c r="U446" s="2">
        <v>2.4052669053122089E-2</v>
      </c>
      <c r="V446" s="2">
        <v>0.36525805126142213</v>
      </c>
    </row>
    <row r="447" spans="1:22" x14ac:dyDescent="0.3">
      <c r="A447" t="s">
        <v>39</v>
      </c>
      <c r="B447">
        <f t="shared" si="6"/>
        <v>2006</v>
      </c>
      <c r="C447" s="2">
        <v>6894.5382166269774</v>
      </c>
      <c r="D447" s="2">
        <v>5.4990038415587437</v>
      </c>
      <c r="E447" s="2">
        <v>1.0328405480442837E-2</v>
      </c>
      <c r="F447" s="2">
        <v>0.18185111864125206</v>
      </c>
      <c r="G447" s="2">
        <v>80.110865125571763</v>
      </c>
      <c r="H447" s="2">
        <v>21.072183685440177</v>
      </c>
      <c r="I447" s="2">
        <v>1.6429002664516412E-3</v>
      </c>
      <c r="J447" s="2">
        <v>4.7455926491896984E-2</v>
      </c>
      <c r="K447" s="2">
        <v>1.6545454545454561</v>
      </c>
      <c r="L447" s="2">
        <v>47.049450549450505</v>
      </c>
      <c r="M447" s="2">
        <v>8.2707106867311447E-4</v>
      </c>
      <c r="N447" s="2">
        <v>2.1254233329440635E-2</v>
      </c>
      <c r="O447" s="2">
        <v>9.0530303030302406E-2</v>
      </c>
      <c r="P447" s="2">
        <v>84.238493723849999</v>
      </c>
      <c r="Q447" s="2">
        <v>8.4359204367120411E-3</v>
      </c>
      <c r="R447" s="2">
        <v>1.1871057467838782E-2</v>
      </c>
      <c r="S447" s="2">
        <v>11716.074534045441</v>
      </c>
      <c r="T447" s="2">
        <v>2.7618199663997678</v>
      </c>
      <c r="U447" s="2">
        <v>2.3818668565682821E-2</v>
      </c>
      <c r="V447" s="2">
        <v>0.36208008203502573</v>
      </c>
    </row>
    <row r="448" spans="1:22" x14ac:dyDescent="0.3">
      <c r="A448" t="s">
        <v>39</v>
      </c>
      <c r="B448">
        <f t="shared" si="6"/>
        <v>2007</v>
      </c>
      <c r="C448" s="2">
        <v>6611.711711365162</v>
      </c>
      <c r="D448" s="2">
        <v>5.8675719649793452</v>
      </c>
      <c r="E448" s="2">
        <v>9.7091566153901243E-3</v>
      </c>
      <c r="F448" s="2">
        <v>0.17042824629480621</v>
      </c>
      <c r="G448" s="2">
        <v>80.525517480118879</v>
      </c>
      <c r="H448" s="2">
        <v>20.931570143541915</v>
      </c>
      <c r="I448" s="2">
        <v>1.5642946928888929E-3</v>
      </c>
      <c r="J448" s="2">
        <v>4.7774724645228452E-2</v>
      </c>
      <c r="K448" s="2">
        <v>1.6136363636363598</v>
      </c>
      <c r="L448" s="2">
        <v>48.329577464788848</v>
      </c>
      <c r="M448" s="2">
        <v>8.6542173198062705E-4</v>
      </c>
      <c r="N448" s="2">
        <v>2.0691263041324192E-2</v>
      </c>
      <c r="O448" s="2">
        <v>0.21250000000000391</v>
      </c>
      <c r="P448" s="2">
        <v>31.313725490195498</v>
      </c>
      <c r="Q448" s="2">
        <v>7.9661518192167269E-3</v>
      </c>
      <c r="R448" s="2">
        <v>3.1934877896055695E-2</v>
      </c>
      <c r="S448" s="2">
        <v>12610.342296909083</v>
      </c>
      <c r="T448" s="2">
        <v>2.664675759461915</v>
      </c>
      <c r="U448" s="2">
        <v>2.4117513050823436E-2</v>
      </c>
      <c r="V448" s="2">
        <v>0.37528018050568845</v>
      </c>
    </row>
    <row r="449" spans="1:22" x14ac:dyDescent="0.3">
      <c r="A449" t="s">
        <v>39</v>
      </c>
      <c r="B449">
        <f t="shared" si="6"/>
        <v>2008</v>
      </c>
      <c r="C449" s="2">
        <v>6562.9049098919277</v>
      </c>
      <c r="D449" s="2">
        <v>5.9777994695779011</v>
      </c>
      <c r="E449" s="2">
        <v>9.5636584641696776E-3</v>
      </c>
      <c r="F449" s="2">
        <v>0.16728563831710652</v>
      </c>
      <c r="G449" s="2">
        <v>81.285190489507158</v>
      </c>
      <c r="H449" s="2">
        <v>20.696084740143014</v>
      </c>
      <c r="I449" s="2">
        <v>1.4797941327494152E-3</v>
      </c>
      <c r="J449" s="2">
        <v>4.8318317814980583E-2</v>
      </c>
      <c r="K449" s="2">
        <v>1.4636363636363683</v>
      </c>
      <c r="L449" s="2">
        <v>53.590062111801075</v>
      </c>
      <c r="M449" s="2">
        <v>8.0401610893566372E-4</v>
      </c>
      <c r="N449" s="2">
        <v>1.8660176170607383E-2</v>
      </c>
      <c r="O449" s="2">
        <v>0.29242424242424203</v>
      </c>
      <c r="P449" s="2">
        <v>22.772020725388639</v>
      </c>
      <c r="Q449" s="2">
        <v>6.2015259487811503E-3</v>
      </c>
      <c r="R449" s="2">
        <v>4.391353811149025E-2</v>
      </c>
      <c r="S449" s="2">
        <v>12961.659996863636</v>
      </c>
      <c r="T449" s="2">
        <v>2.5765952584173246</v>
      </c>
      <c r="U449" s="2">
        <v>2.3515769053370494E-2</v>
      </c>
      <c r="V449" s="2">
        <v>0.38810907407097017</v>
      </c>
    </row>
    <row r="450" spans="1:22" x14ac:dyDescent="0.3">
      <c r="A450" t="s">
        <v>39</v>
      </c>
      <c r="B450">
        <f t="shared" si="6"/>
        <v>2009</v>
      </c>
      <c r="C450" s="2">
        <v>6421.2596270048743</v>
      </c>
      <c r="D450" s="2">
        <v>6.1932153586955474</v>
      </c>
      <c r="E450" s="2">
        <v>1.0344058771335762E-2</v>
      </c>
      <c r="F450" s="2">
        <v>0.16146701544876135</v>
      </c>
      <c r="G450" s="2">
        <v>74.353779704776343</v>
      </c>
      <c r="H450" s="2">
        <v>22.249760352108957</v>
      </c>
      <c r="I450" s="2">
        <v>1.5647853142346374E-3</v>
      </c>
      <c r="J450" s="2">
        <v>4.4944304305965903E-2</v>
      </c>
      <c r="K450" s="2">
        <v>1.3590909090908951</v>
      </c>
      <c r="L450" s="2">
        <v>57.936454849498929</v>
      </c>
      <c r="M450" s="2">
        <v>7.4925100414109658E-4</v>
      </c>
      <c r="N450" s="2">
        <v>1.7260289788142754E-2</v>
      </c>
      <c r="O450" s="2">
        <v>1.1977272727272688</v>
      </c>
      <c r="P450" s="2">
        <v>7.9854522454143213</v>
      </c>
      <c r="Q450" s="2">
        <v>6.1291313770150402E-3</v>
      </c>
      <c r="R450" s="2">
        <v>0.12522772277227681</v>
      </c>
      <c r="S450" s="2">
        <v>10865.87620731819</v>
      </c>
      <c r="T450" s="2">
        <v>2.9032165160721708</v>
      </c>
      <c r="U450" s="2">
        <v>2.3660017599157146E-2</v>
      </c>
      <c r="V450" s="2">
        <v>0.34444554667694</v>
      </c>
    </row>
    <row r="451" spans="1:22" x14ac:dyDescent="0.3">
      <c r="A451" t="s">
        <v>39</v>
      </c>
      <c r="B451">
        <f t="shared" si="6"/>
        <v>2010</v>
      </c>
      <c r="C451" s="2">
        <v>6885.3068111929751</v>
      </c>
      <c r="D451" s="2">
        <v>5.8012550183391856</v>
      </c>
      <c r="E451" s="2">
        <v>1.0228471840235842E-2</v>
      </c>
      <c r="F451" s="2">
        <v>0.17237649385154685</v>
      </c>
      <c r="G451" s="2">
        <v>72.126602408723556</v>
      </c>
      <c r="H451" s="2">
        <v>22.975248342049973</v>
      </c>
      <c r="I451" s="2">
        <v>1.4671514092622212E-3</v>
      </c>
      <c r="J451" s="2">
        <v>4.3525100800315207E-2</v>
      </c>
      <c r="K451" s="2">
        <v>1.1545454545454703</v>
      </c>
      <c r="L451" s="2">
        <v>68.464566929132914</v>
      </c>
      <c r="M451" s="2">
        <v>7.7812382253671097E-4</v>
      </c>
      <c r="N451" s="2">
        <v>1.4606095457159489E-2</v>
      </c>
      <c r="O451" s="2">
        <v>2.2458333333333282</v>
      </c>
      <c r="P451" s="2">
        <v>4.8033395176252416</v>
      </c>
      <c r="Q451" s="2">
        <v>3.653044558877272E-3</v>
      </c>
      <c r="R451" s="2">
        <v>0.20818848976438736</v>
      </c>
      <c r="S451" s="2">
        <v>11453.679622545449</v>
      </c>
      <c r="T451" s="2">
        <v>2.8034224597351347</v>
      </c>
      <c r="U451" s="2">
        <v>2.386679408476966E-2</v>
      </c>
      <c r="V451" s="2">
        <v>0.35670685184368511</v>
      </c>
    </row>
    <row r="452" spans="1:22" x14ac:dyDescent="0.3">
      <c r="A452" t="s">
        <v>39</v>
      </c>
      <c r="B452">
        <f t="shared" si="6"/>
        <v>2011</v>
      </c>
      <c r="C452" s="2">
        <v>7078.4013035306343</v>
      </c>
      <c r="D452" s="2">
        <v>5.6175980459610813</v>
      </c>
      <c r="E452" s="2">
        <v>1.0383055120174567E-2</v>
      </c>
      <c r="F452" s="2">
        <v>0.17801202432398594</v>
      </c>
      <c r="G452" s="2">
        <v>81.180369403746454</v>
      </c>
      <c r="H452" s="2">
        <v>20.438196839828322</v>
      </c>
      <c r="I452" s="2">
        <v>1.3090536417464382E-3</v>
      </c>
      <c r="J452" s="2">
        <v>4.8927995352862054E-2</v>
      </c>
      <c r="K452" s="2">
        <v>1.181818181818187</v>
      </c>
      <c r="L452" s="2">
        <v>67.19999999999969</v>
      </c>
      <c r="M452" s="2">
        <v>7.3054161202857487E-4</v>
      </c>
      <c r="N452" s="2">
        <v>1.4880952380952448E-2</v>
      </c>
      <c r="O452" s="2">
        <v>2.5518939393939331</v>
      </c>
      <c r="P452" s="2">
        <v>4.1218643313047441</v>
      </c>
      <c r="Q452" s="2">
        <v>2.2678288132007562E-3</v>
      </c>
      <c r="R452" s="2">
        <v>0.24260866433793024</v>
      </c>
      <c r="S452" s="2">
        <v>12045.836783272731</v>
      </c>
      <c r="T452" s="2">
        <v>2.6914485418520573</v>
      </c>
      <c r="U452" s="2">
        <v>2.3367695808435895E-2</v>
      </c>
      <c r="V452" s="2">
        <v>0.37154713695988906</v>
      </c>
    </row>
    <row r="453" spans="1:22" x14ac:dyDescent="0.3">
      <c r="A453" t="s">
        <v>39</v>
      </c>
      <c r="B453">
        <f t="shared" si="6"/>
        <v>2012</v>
      </c>
      <c r="C453" s="2">
        <v>7325.1935327895699</v>
      </c>
      <c r="D453" s="2">
        <v>5.3997481538430776</v>
      </c>
      <c r="E453" s="2">
        <v>1.0516842527469317E-2</v>
      </c>
      <c r="F453" s="2">
        <v>0.18519382228748682</v>
      </c>
      <c r="G453" s="2">
        <v>79.831958992380578</v>
      </c>
      <c r="H453" s="2">
        <v>20.641256707099661</v>
      </c>
      <c r="I453" s="2">
        <v>1.4079968169970203E-3</v>
      </c>
      <c r="J453" s="2">
        <v>4.8446662632515257E-2</v>
      </c>
      <c r="K453" s="2">
        <v>1.2136363636363683</v>
      </c>
      <c r="L453" s="2">
        <v>65.494382022471655</v>
      </c>
      <c r="M453" s="2">
        <v>6.8202318462277922E-4</v>
      </c>
      <c r="N453" s="2">
        <v>1.5268485160404931E-2</v>
      </c>
      <c r="O453" s="2">
        <v>3.3234848484848474</v>
      </c>
      <c r="P453" s="2">
        <v>3.3494415317984951</v>
      </c>
      <c r="Q453" s="2">
        <v>6.3226478348610282E-4</v>
      </c>
      <c r="R453" s="2">
        <v>0.2985572342452702</v>
      </c>
      <c r="S453" s="2">
        <v>11444.33283245454</v>
      </c>
      <c r="T453" s="2">
        <v>2.8129802381534619</v>
      </c>
      <c r="U453" s="2">
        <v>2.3235962363919671E-2</v>
      </c>
      <c r="V453" s="2">
        <v>0.35549485433158773</v>
      </c>
    </row>
    <row r="454" spans="1:22" x14ac:dyDescent="0.3">
      <c r="A454" t="s">
        <v>39</v>
      </c>
      <c r="B454">
        <f t="shared" si="6"/>
        <v>2013</v>
      </c>
      <c r="C454" s="2">
        <v>6746.2407360818252</v>
      </c>
      <c r="D454" s="2">
        <v>5.8794951429198727</v>
      </c>
      <c r="E454" s="2">
        <v>1.0616710908454174E-2</v>
      </c>
      <c r="F454" s="2">
        <v>0.17008263051364311</v>
      </c>
      <c r="G454" s="2">
        <v>82.396913215423638</v>
      </c>
      <c r="H454" s="2">
        <v>19.932748074208053</v>
      </c>
      <c r="I454" s="2">
        <v>1.3739480540944232E-3</v>
      </c>
      <c r="J454" s="2">
        <v>5.0168697074637107E-2</v>
      </c>
      <c r="K454" s="2">
        <v>1.309090909090898</v>
      </c>
      <c r="L454" s="2">
        <v>60.951388888889412</v>
      </c>
      <c r="M454" s="2">
        <v>6.6530646479853045E-4</v>
      </c>
      <c r="N454" s="2">
        <v>1.6406517033154697E-2</v>
      </c>
      <c r="O454" s="2">
        <v>2.9882575757575758</v>
      </c>
      <c r="P454" s="2">
        <v>3.7775383445303587</v>
      </c>
      <c r="Q454" s="2">
        <v>2.8205658141676748E-3</v>
      </c>
      <c r="R454" s="2">
        <v>0.26472266031341229</v>
      </c>
      <c r="S454" s="2">
        <v>10828.402979090904</v>
      </c>
      <c r="T454" s="2">
        <v>2.9751730340214775</v>
      </c>
      <c r="U454" s="2">
        <v>2.3168258809015074E-2</v>
      </c>
      <c r="V454" s="2">
        <v>0.33611490443240588</v>
      </c>
    </row>
    <row r="455" spans="1:22" x14ac:dyDescent="0.3">
      <c r="A455" t="s">
        <v>39</v>
      </c>
      <c r="B455">
        <f t="shared" si="6"/>
        <v>2014</v>
      </c>
      <c r="C455" s="2">
        <v>6321.0122821612385</v>
      </c>
      <c r="D455" s="2">
        <v>6.3398733888693517</v>
      </c>
      <c r="E455" s="2">
        <v>1.05031413835594E-2</v>
      </c>
      <c r="F455" s="2">
        <v>0.15773185656288624</v>
      </c>
      <c r="G455" s="2">
        <v>84.030674841447535</v>
      </c>
      <c r="H455" s="2">
        <v>19.540848362097499</v>
      </c>
      <c r="I455" s="2">
        <v>1.2808691390653326E-3</v>
      </c>
      <c r="J455" s="2">
        <v>5.1174850828874699E-2</v>
      </c>
      <c r="K455" s="2">
        <v>1.1318181818181898</v>
      </c>
      <c r="L455" s="2">
        <v>70.831325301204302</v>
      </c>
      <c r="M455" s="2">
        <v>7.0742022444587188E-4</v>
      </c>
      <c r="N455" s="2">
        <v>1.4118047286953666E-2</v>
      </c>
      <c r="O455" s="2">
        <v>1.8306818181818176</v>
      </c>
      <c r="P455" s="2">
        <v>5.7796399751707028</v>
      </c>
      <c r="Q455" s="2">
        <v>6.9858818974886105E-3</v>
      </c>
      <c r="R455" s="2">
        <v>0.17302115777037907</v>
      </c>
      <c r="S455" s="2">
        <v>9972.2775575454616</v>
      </c>
      <c r="T455" s="2">
        <v>3.2821908973731775</v>
      </c>
      <c r="U455" s="2">
        <v>2.2548463179134948E-2</v>
      </c>
      <c r="V455" s="2">
        <v>0.30467453943654704</v>
      </c>
    </row>
    <row r="456" spans="1:22" x14ac:dyDescent="0.3">
      <c r="A456" t="s">
        <v>39</v>
      </c>
      <c r="B456">
        <f t="shared" si="6"/>
        <v>2015</v>
      </c>
      <c r="C456" s="2">
        <v>6051.3844423359478</v>
      </c>
      <c r="D456" s="2">
        <v>6.7269610101861614</v>
      </c>
      <c r="E456" s="2">
        <v>1.0179920070860438E-2</v>
      </c>
      <c r="F456" s="2">
        <v>0.14865553679971844</v>
      </c>
      <c r="G456" s="2">
        <v>84.997906246934235</v>
      </c>
      <c r="H456" s="2">
        <v>19.294568285981594</v>
      </c>
      <c r="I456" s="2">
        <v>1.2453397087690832E-3</v>
      </c>
      <c r="J456" s="2">
        <v>5.1828057781761652E-2</v>
      </c>
      <c r="K456" s="2">
        <v>1.5727272727272634</v>
      </c>
      <c r="L456" s="2">
        <v>50.88439306358412</v>
      </c>
      <c r="M456" s="2">
        <v>5.4114439836273898E-4</v>
      </c>
      <c r="N456" s="2">
        <v>1.9652391230262294E-2</v>
      </c>
      <c r="O456" s="2">
        <v>0.2825757575757617</v>
      </c>
      <c r="P456" s="2">
        <v>34.471849865951242</v>
      </c>
      <c r="Q456" s="2">
        <v>1.1924508875285067E-2</v>
      </c>
      <c r="R456" s="2">
        <v>2.9009177165967133E-2</v>
      </c>
      <c r="S456" s="2">
        <v>9031.7212150909036</v>
      </c>
      <c r="T456" s="2">
        <v>3.7382264519520243</v>
      </c>
      <c r="U456" s="2">
        <v>2.2016924510928626E-2</v>
      </c>
      <c r="V456" s="2">
        <v>0.26750653360708543</v>
      </c>
    </row>
    <row r="457" spans="1:22" x14ac:dyDescent="0.3">
      <c r="A457" t="s">
        <v>39</v>
      </c>
      <c r="B457">
        <f t="shared" si="6"/>
        <v>2016</v>
      </c>
      <c r="C457" s="2">
        <v>5912.7899305750834</v>
      </c>
      <c r="D457" s="2">
        <v>6.9775333930333048</v>
      </c>
      <c r="E457" s="2">
        <v>9.8343573378166238E-3</v>
      </c>
      <c r="F457" s="2">
        <v>0.14331712134813238</v>
      </c>
      <c r="G457" s="2">
        <v>88.123363983213267</v>
      </c>
      <c r="H457" s="2">
        <v>18.645717658897066</v>
      </c>
      <c r="I457" s="2">
        <v>1.1788589580467163E-3</v>
      </c>
      <c r="J457" s="2">
        <v>5.3631617634349191E-2</v>
      </c>
      <c r="K457" s="2">
        <v>1.1727272727272577</v>
      </c>
      <c r="L457" s="2">
        <v>68.496124031008634</v>
      </c>
      <c r="M457" s="2">
        <v>6.6430523988381118E-4</v>
      </c>
      <c r="N457" s="2">
        <v>1.4599366229062735E-2</v>
      </c>
      <c r="O457" s="2">
        <v>8.7121212121239466E-3</v>
      </c>
      <c r="P457" s="2">
        <v>1022.4782608692443</v>
      </c>
      <c r="Q457" s="2">
        <v>1.3062044121374239E-2</v>
      </c>
      <c r="R457" s="2">
        <v>9.7801590338934472E-4</v>
      </c>
      <c r="S457" s="2">
        <v>9516.3454590909023</v>
      </c>
      <c r="T457" s="2">
        <v>3.61090771353647</v>
      </c>
      <c r="U457" s="2">
        <v>2.2105990358091909E-2</v>
      </c>
      <c r="V457" s="2">
        <v>0.27693867562752378</v>
      </c>
    </row>
    <row r="458" spans="1:22" x14ac:dyDescent="0.3">
      <c r="A458" t="s">
        <v>39</v>
      </c>
      <c r="B458">
        <f t="shared" si="6"/>
        <v>2017</v>
      </c>
      <c r="C458" s="2">
        <v>5163.6014569091349</v>
      </c>
      <c r="D458" s="2">
        <v>8.0825479783048237</v>
      </c>
      <c r="E458" s="2">
        <v>9.4956786862134823E-3</v>
      </c>
      <c r="F458" s="2">
        <v>0.12372336083673122</v>
      </c>
      <c r="G458" s="2">
        <v>84.93290294416397</v>
      </c>
      <c r="H458" s="2">
        <v>19.236508552035414</v>
      </c>
      <c r="I458" s="2">
        <v>1.2665925221371499E-3</v>
      </c>
      <c r="J458" s="2">
        <v>5.1984485505514981E-2</v>
      </c>
      <c r="K458" s="2">
        <v>1.3136363636363768</v>
      </c>
      <c r="L458" s="2">
        <v>61.193771626296957</v>
      </c>
      <c r="M458" s="2">
        <v>5.8974774423774246E-4</v>
      </c>
      <c r="N458" s="2">
        <v>1.634153237206689E-2</v>
      </c>
      <c r="O458" s="2">
        <v>0.88257575757576223</v>
      </c>
      <c r="P458" s="2">
        <v>8.93304721030038</v>
      </c>
      <c r="Q458" s="2">
        <v>1.597252892921297E-2</v>
      </c>
      <c r="R458" s="2">
        <v>0.11194388392428235</v>
      </c>
      <c r="S458" s="2">
        <v>9928.1956062272729</v>
      </c>
      <c r="T458" s="2">
        <v>3.5500457499714879</v>
      </c>
      <c r="U458" s="2">
        <v>2.151419471168059E-2</v>
      </c>
      <c r="V458" s="2">
        <v>0.28168651066201938</v>
      </c>
    </row>
    <row r="459" spans="1:22" x14ac:dyDescent="0.3">
      <c r="A459" t="s">
        <v>39</v>
      </c>
      <c r="B459">
        <f t="shared" si="6"/>
        <v>2018</v>
      </c>
      <c r="C459" s="2">
        <v>5003.6349545503617</v>
      </c>
      <c r="D459" s="2">
        <v>8.4420637945897905</v>
      </c>
      <c r="E459" s="2">
        <v>9.1240196791095296E-3</v>
      </c>
      <c r="F459" s="2">
        <v>0.11845444719819144</v>
      </c>
      <c r="G459" s="2">
        <v>83.411864718525976</v>
      </c>
      <c r="H459" s="2">
        <v>19.539008133702314</v>
      </c>
      <c r="I459" s="2">
        <v>1.3089474982987265E-3</v>
      </c>
      <c r="J459" s="2">
        <v>5.1179670593162134E-2</v>
      </c>
      <c r="K459" s="2">
        <v>1.3045454545454476</v>
      </c>
      <c r="L459" s="2">
        <v>61.703832752613572</v>
      </c>
      <c r="M459" s="2">
        <v>5.9174927739988337E-4</v>
      </c>
      <c r="N459" s="2">
        <v>1.6206448698401855E-2</v>
      </c>
      <c r="O459" s="2">
        <v>0.53787878787878096</v>
      </c>
      <c r="P459" s="2">
        <v>12.819718309859326</v>
      </c>
      <c r="Q459" s="2">
        <v>1.6114553643697294E-2</v>
      </c>
      <c r="R459" s="2">
        <v>7.8004834102394033E-2</v>
      </c>
      <c r="S459" s="2">
        <v>9626.5977354999923</v>
      </c>
      <c r="T459" s="2">
        <v>3.739196318732481</v>
      </c>
      <c r="U459" s="2">
        <v>2.0901683071174348E-2</v>
      </c>
      <c r="V459" s="2">
        <v>0.26743714818883374</v>
      </c>
    </row>
    <row r="460" spans="1:22" x14ac:dyDescent="0.3">
      <c r="A460" t="s">
        <v>39</v>
      </c>
      <c r="B460">
        <f t="shared" si="6"/>
        <v>2019</v>
      </c>
      <c r="C460" s="2">
        <v>4724.2581038092612</v>
      </c>
      <c r="D460" s="2">
        <v>9.1034659877988151</v>
      </c>
      <c r="E460" s="2">
        <v>8.7059342273534401E-3</v>
      </c>
      <c r="F460" s="2">
        <v>0.10984827112445733</v>
      </c>
      <c r="G460" s="2">
        <v>84.098618628728673</v>
      </c>
      <c r="H460" s="2">
        <v>19.29246676424756</v>
      </c>
      <c r="I460" s="2">
        <v>1.2044617086465759E-3</v>
      </c>
      <c r="J460" s="2">
        <v>5.1833703394175666E-2</v>
      </c>
      <c r="K460" s="2">
        <v>1.2590909090909008</v>
      </c>
      <c r="L460" s="2">
        <v>64.205776173285628</v>
      </c>
      <c r="M460" s="2">
        <v>5.8783102983656077E-4</v>
      </c>
      <c r="N460" s="2">
        <v>1.5574922687658036E-2</v>
      </c>
      <c r="O460" s="2">
        <v>0.38825757575758235</v>
      </c>
      <c r="P460" s="2">
        <v>16.363902439024102</v>
      </c>
      <c r="Q460" s="2">
        <v>1.5708902298106286E-2</v>
      </c>
      <c r="R460" s="2">
        <v>6.111011745066583E-2</v>
      </c>
      <c r="S460" s="2">
        <v>9510.6745671363606</v>
      </c>
      <c r="T460" s="2">
        <v>3.8509631184753506</v>
      </c>
      <c r="U460" s="2">
        <v>2.0528679928790705E-2</v>
      </c>
      <c r="V460" s="2">
        <v>0.25967529920045401</v>
      </c>
    </row>
    <row r="461" spans="1:22" x14ac:dyDescent="0.3">
      <c r="A461" t="s">
        <v>39</v>
      </c>
      <c r="B461">
        <f t="shared" si="6"/>
        <v>2020</v>
      </c>
      <c r="C461" s="2">
        <v>4705.633801071388</v>
      </c>
      <c r="D461" s="2">
        <v>9.1745342774846659</v>
      </c>
      <c r="E461" s="2">
        <v>8.5191767567681653E-3</v>
      </c>
      <c r="F461" s="2">
        <v>0.10899735831322925</v>
      </c>
      <c r="G461" s="2">
        <v>14.608328725838192</v>
      </c>
      <c r="H461" s="2">
        <v>105.65194004342489</v>
      </c>
      <c r="I461" s="2">
        <v>2.0565998778819122E-3</v>
      </c>
      <c r="J461" s="2">
        <v>9.4650415277654307E-3</v>
      </c>
      <c r="K461" s="2">
        <v>1.8863636363636402</v>
      </c>
      <c r="L461" s="2">
        <v>42.469879518072197</v>
      </c>
      <c r="M461" s="2">
        <v>3.764533324198821E-4</v>
      </c>
      <c r="N461" s="2">
        <v>2.3546099290780192E-2</v>
      </c>
      <c r="O461" s="2">
        <v>0.58333333333333393</v>
      </c>
      <c r="P461" s="2">
        <v>12.24285714285713</v>
      </c>
      <c r="Q461" s="2">
        <v>1.3977336624975578E-2</v>
      </c>
      <c r="R461" s="2">
        <v>8.1680280046674533E-2</v>
      </c>
      <c r="S461" s="2">
        <v>9676.0564659545416</v>
      </c>
      <c r="T461" s="2">
        <v>3.6481047299844578</v>
      </c>
      <c r="U461" s="2">
        <v>2.1709121542333509E-2</v>
      </c>
      <c r="V461" s="2">
        <v>0.27411493748543242</v>
      </c>
    </row>
    <row r="462" spans="1:22" x14ac:dyDescent="0.3">
      <c r="A462" t="s">
        <v>39</v>
      </c>
      <c r="B462">
        <f t="shared" si="6"/>
        <v>2021</v>
      </c>
      <c r="C462" s="2">
        <v>5552.967612240951</v>
      </c>
      <c r="D462" s="2">
        <v>7.9515431331619322</v>
      </c>
      <c r="E462" s="2">
        <v>8.2719841417951412E-3</v>
      </c>
      <c r="F462" s="2">
        <v>0.12576175256215327</v>
      </c>
      <c r="G462" s="2">
        <v>70.519310304274768</v>
      </c>
      <c r="H462" s="2">
        <v>22.529810239340005</v>
      </c>
      <c r="I462" s="2">
        <v>1.6814473217874049E-3</v>
      </c>
      <c r="J462" s="2">
        <v>4.4385637933774903E-2</v>
      </c>
      <c r="K462" s="2">
        <v>2.3238095238095298</v>
      </c>
      <c r="L462" s="2">
        <v>34.286885245901551</v>
      </c>
      <c r="M462" s="2">
        <v>6.0788715429870716E-4</v>
      </c>
      <c r="N462" s="2">
        <v>2.9165670571360346E-2</v>
      </c>
      <c r="O462" s="2">
        <v>0.86212121212120874</v>
      </c>
      <c r="P462" s="2">
        <v>7.9024604569420385</v>
      </c>
      <c r="Q462" s="2">
        <v>1.3255698470984956E-2</v>
      </c>
      <c r="R462" s="2">
        <v>0.1265428666740793</v>
      </c>
      <c r="S462" s="2">
        <v>8952.5108531818187</v>
      </c>
      <c r="T462" s="2">
        <v>4.1661438908574198</v>
      </c>
      <c r="U462" s="2">
        <v>2.1386542707956591E-2</v>
      </c>
      <c r="V462" s="2">
        <v>0.24003011566511051</v>
      </c>
    </row>
    <row r="463" spans="1:22" x14ac:dyDescent="0.3">
      <c r="A463" t="s">
        <v>40</v>
      </c>
      <c r="B463">
        <f t="shared" si="6"/>
        <v>1995</v>
      </c>
      <c r="C463" s="2">
        <v>357.64278780130553</v>
      </c>
      <c r="D463" s="2">
        <v>88.591123986035385</v>
      </c>
      <c r="E463" s="2">
        <v>1.2282842014366691E-2</v>
      </c>
      <c r="F463" s="2">
        <v>1.1287812537039602E-2</v>
      </c>
      <c r="G463" s="2">
        <v>246.51705310066018</v>
      </c>
      <c r="H463" s="2">
        <v>6.9629379603140444</v>
      </c>
      <c r="I463" s="2">
        <v>2.1327384668006488E-3</v>
      </c>
      <c r="J463" s="2">
        <v>0.14361753697930374</v>
      </c>
      <c r="K463" s="2">
        <v>0.33809523809523512</v>
      </c>
      <c r="L463" s="2">
        <v>222.30985915493153</v>
      </c>
      <c r="M463" s="2">
        <v>1.1149104478954674E-3</v>
      </c>
      <c r="N463" s="2">
        <v>4.4982260516978822E-3</v>
      </c>
      <c r="O463" s="2">
        <v>2.8863095238095564</v>
      </c>
      <c r="P463" s="2">
        <v>3.258610022685053</v>
      </c>
      <c r="Q463" s="2">
        <v>2.523701745562712E-2</v>
      </c>
      <c r="R463" s="2">
        <v>0.30687931143598851</v>
      </c>
      <c r="S463" s="2">
        <v>4972.3512540909032</v>
      </c>
      <c r="T463" s="2">
        <v>4.7053419779344825</v>
      </c>
      <c r="U463" s="2">
        <v>2.3301495978207187E-2</v>
      </c>
      <c r="V463" s="2">
        <v>0.21252440411121251</v>
      </c>
    </row>
    <row r="464" spans="1:22" x14ac:dyDescent="0.3">
      <c r="A464" t="s">
        <v>40</v>
      </c>
      <c r="B464">
        <f t="shared" si="6"/>
        <v>1996</v>
      </c>
      <c r="C464" s="2">
        <v>447.60086026957651</v>
      </c>
      <c r="D464" s="2">
        <v>70.04775204133766</v>
      </c>
      <c r="E464" s="2">
        <v>1.25250448053571E-2</v>
      </c>
      <c r="F464" s="2">
        <v>1.4275975614604513E-2</v>
      </c>
      <c r="G464" s="2">
        <v>240.11500911260623</v>
      </c>
      <c r="H464" s="2">
        <v>7.1377670109894575</v>
      </c>
      <c r="I464" s="2">
        <v>1.9038530322534608E-3</v>
      </c>
      <c r="J464" s="2">
        <v>0.14009983773081677</v>
      </c>
      <c r="K464" s="2">
        <v>0.22380952380952124</v>
      </c>
      <c r="L464" s="2">
        <v>337.68085106383364</v>
      </c>
      <c r="M464" s="2">
        <v>9.8084856351792621E-4</v>
      </c>
      <c r="N464" s="2">
        <v>2.9613760947640008E-3</v>
      </c>
      <c r="O464" s="2">
        <v>2.4578125000000242</v>
      </c>
      <c r="P464" s="2">
        <v>3.7467683831319865</v>
      </c>
      <c r="Q464" s="2">
        <v>1.9056874493839138E-2</v>
      </c>
      <c r="R464" s="2">
        <v>0.2668966687404582</v>
      </c>
      <c r="S464" s="2">
        <v>6333.9005983636343</v>
      </c>
      <c r="T464" s="2">
        <v>3.7765424256604487</v>
      </c>
      <c r="U464" s="2">
        <v>2.3728868096919098E-2</v>
      </c>
      <c r="V464" s="2">
        <v>0.2647924708075054</v>
      </c>
    </row>
    <row r="465" spans="1:22" x14ac:dyDescent="0.3">
      <c r="A465" t="s">
        <v>40</v>
      </c>
      <c r="B465">
        <f t="shared" si="6"/>
        <v>1997</v>
      </c>
      <c r="C465" s="2">
        <v>1438.861596523464</v>
      </c>
      <c r="D465" s="2">
        <v>22.327947118014304</v>
      </c>
      <c r="E465" s="2">
        <v>1.2641521318417726E-2</v>
      </c>
      <c r="F465" s="2">
        <v>4.4786920835780494E-2</v>
      </c>
      <c r="G465" s="2">
        <v>239.56681210339411</v>
      </c>
      <c r="H465" s="2">
        <v>7.1563885366420346</v>
      </c>
      <c r="I465" s="2">
        <v>1.9145980911978722E-3</v>
      </c>
      <c r="J465" s="2">
        <v>0.13973528615443598</v>
      </c>
      <c r="K465" s="2">
        <v>9.5238095238102005E-2</v>
      </c>
      <c r="L465" s="2">
        <v>796.99999999994327</v>
      </c>
      <c r="M465" s="2">
        <v>9.7373933618722514E-4</v>
      </c>
      <c r="N465" s="2">
        <v>1.2547051442911808E-3</v>
      </c>
      <c r="O465" s="2">
        <v>0.9643518518518448</v>
      </c>
      <c r="P465" s="2">
        <v>9.2400384061450573</v>
      </c>
      <c r="Q465" s="2">
        <v>1.4471687244749676E-2</v>
      </c>
      <c r="R465" s="2">
        <v>0.10822465838831938</v>
      </c>
      <c r="S465" s="2">
        <v>8372.1162137272731</v>
      </c>
      <c r="T465" s="2">
        <v>2.9701463480046679</v>
      </c>
      <c r="U465" s="2">
        <v>2.4421469341377899E-2</v>
      </c>
      <c r="V465" s="2">
        <v>0.33668374646649851</v>
      </c>
    </row>
    <row r="466" spans="1:22" x14ac:dyDescent="0.3">
      <c r="A466" t="s">
        <v>40</v>
      </c>
      <c r="B466">
        <f t="shared" si="6"/>
        <v>1998</v>
      </c>
      <c r="C466" s="2">
        <v>2852.5255593127222</v>
      </c>
      <c r="D466" s="2">
        <v>11.465705689277156</v>
      </c>
      <c r="E466" s="2">
        <v>1.2912581685443847E-2</v>
      </c>
      <c r="F466" s="2">
        <v>8.7216611615559783E-2</v>
      </c>
      <c r="G466" s="2">
        <v>237.49713506952071</v>
      </c>
      <c r="H466" s="2">
        <v>7.2232570907784357</v>
      </c>
      <c r="I466" s="2">
        <v>1.926272364672646E-3</v>
      </c>
      <c r="J466" s="2">
        <v>0.13844170122044377</v>
      </c>
      <c r="K466" s="2">
        <v>0.1380952380952607</v>
      </c>
      <c r="L466" s="2">
        <v>550.79310344818555</v>
      </c>
      <c r="M466" s="2">
        <v>9.8869771018884195E-4</v>
      </c>
      <c r="N466" s="2">
        <v>1.815563763851797E-3</v>
      </c>
      <c r="O466" s="2">
        <v>1.0679824561403466</v>
      </c>
      <c r="P466" s="2">
        <v>8.0694045174538278</v>
      </c>
      <c r="Q466" s="2">
        <v>7.2556736722957371E-3</v>
      </c>
      <c r="R466" s="2">
        <v>0.12392488167336717</v>
      </c>
      <c r="S466" s="2">
        <v>9844.8578536818204</v>
      </c>
      <c r="T466" s="2">
        <v>2.6228934294527328</v>
      </c>
      <c r="U466" s="2">
        <v>2.4983022683665701E-2</v>
      </c>
      <c r="V466" s="2">
        <v>0.38125834194058361</v>
      </c>
    </row>
    <row r="467" spans="1:22" x14ac:dyDescent="0.3">
      <c r="A467" t="s">
        <v>40</v>
      </c>
      <c r="B467">
        <f t="shared" si="6"/>
        <v>1999</v>
      </c>
      <c r="C467" s="2">
        <v>2893.8747932244296</v>
      </c>
      <c r="D467" s="2">
        <v>11.566929108309736</v>
      </c>
      <c r="E467" s="2">
        <v>1.2859804123197371E-2</v>
      </c>
      <c r="F467" s="2">
        <v>8.64533698301648E-2</v>
      </c>
      <c r="G467" s="2">
        <v>228.23143137021725</v>
      </c>
      <c r="H467" s="2">
        <v>7.5089068948170237</v>
      </c>
      <c r="I467" s="2">
        <v>1.4613549093334954E-3</v>
      </c>
      <c r="J467" s="2">
        <v>0.13317517636158782</v>
      </c>
      <c r="K467" s="2">
        <v>0.1904761904761898</v>
      </c>
      <c r="L467" s="2">
        <v>400.5250000000014</v>
      </c>
      <c r="M467" s="2">
        <v>9.4563118202764529E-4</v>
      </c>
      <c r="N467" s="2">
        <v>2.4967230509955595E-3</v>
      </c>
      <c r="O467" s="2">
        <v>3.2609848484848598</v>
      </c>
      <c r="P467" s="2">
        <v>2.8194912301080191</v>
      </c>
      <c r="Q467" s="2">
        <v>4.3343886563521061E-3</v>
      </c>
      <c r="R467" s="2">
        <v>0.35467391752152688</v>
      </c>
      <c r="S467" s="2">
        <v>12142.135522181823</v>
      </c>
      <c r="T467" s="2">
        <v>2.2116653739170844</v>
      </c>
      <c r="U467" s="2">
        <v>2.6047765963892133E-2</v>
      </c>
      <c r="V467" s="2">
        <v>0.45214796586922112</v>
      </c>
    </row>
    <row r="468" spans="1:22" x14ac:dyDescent="0.3">
      <c r="A468" t="s">
        <v>40</v>
      </c>
      <c r="B468">
        <f t="shared" si="6"/>
        <v>2000</v>
      </c>
      <c r="C468" s="2">
        <v>3167.9363532065545</v>
      </c>
      <c r="D468" s="2">
        <v>10.728529822747175</v>
      </c>
      <c r="E468" s="2">
        <v>1.2721920927369457E-2</v>
      </c>
      <c r="F468" s="2">
        <v>9.320941606367622E-2</v>
      </c>
      <c r="G468" s="2">
        <v>212.14564170338349</v>
      </c>
      <c r="H468" s="2">
        <v>8.1116649132140566</v>
      </c>
      <c r="I468" s="2">
        <v>9.3113474752364034E-4</v>
      </c>
      <c r="J468" s="2">
        <v>0.12327925409874624</v>
      </c>
      <c r="K468" s="2">
        <v>2.3809523809518396E-2</v>
      </c>
      <c r="L468" s="2">
        <v>3218.2000000007311</v>
      </c>
      <c r="M468" s="2">
        <v>9.1682852095177625E-4</v>
      </c>
      <c r="N468" s="2">
        <v>3.1073270772474451E-4</v>
      </c>
      <c r="O468" s="2">
        <v>4.6390151515151512</v>
      </c>
      <c r="P468" s="2">
        <v>1.948477178084429</v>
      </c>
      <c r="Q468" s="2">
        <v>1.2664942861825512E-2</v>
      </c>
      <c r="R468" s="2">
        <v>0.51322130494908436</v>
      </c>
      <c r="S468" s="2">
        <v>14077.187291636365</v>
      </c>
      <c r="T468" s="2">
        <v>1.9912503526906777</v>
      </c>
      <c r="U468" s="2">
        <v>2.6396358715063961E-2</v>
      </c>
      <c r="V468" s="2">
        <v>0.50219702341734662</v>
      </c>
    </row>
    <row r="469" spans="1:22" x14ac:dyDescent="0.3">
      <c r="A469" t="s">
        <v>40</v>
      </c>
      <c r="B469">
        <f t="shared" si="6"/>
        <v>2001</v>
      </c>
      <c r="C469" s="2">
        <v>4061.6321872142944</v>
      </c>
      <c r="D469" s="2">
        <v>8.4976337277005918</v>
      </c>
      <c r="E469" s="2">
        <v>1.2605409289149716E-2</v>
      </c>
      <c r="F469" s="2">
        <v>0.11767981911719723</v>
      </c>
      <c r="G469" s="2">
        <v>216.19928464164832</v>
      </c>
      <c r="H469" s="2">
        <v>7.8991968830472414</v>
      </c>
      <c r="I469" s="2">
        <v>1.1731466517777428E-3</v>
      </c>
      <c r="J469" s="2">
        <v>0.12659514819109485</v>
      </c>
      <c r="K469" s="2">
        <v>0.32380952380951555</v>
      </c>
      <c r="L469" s="2">
        <v>237.41176470588843</v>
      </c>
      <c r="M469" s="2">
        <v>9.4240976476296645E-4</v>
      </c>
      <c r="N469" s="2">
        <v>4.2120911793854226E-3</v>
      </c>
      <c r="O469" s="2">
        <v>4.5981060606060593</v>
      </c>
      <c r="P469" s="2">
        <v>1.9079825356289648</v>
      </c>
      <c r="Q469" s="2">
        <v>1.2448450727450822E-2</v>
      </c>
      <c r="R469" s="2">
        <v>0.52411381201157115</v>
      </c>
      <c r="S469" s="2">
        <v>15042.169815318186</v>
      </c>
      <c r="T469" s="2">
        <v>1.90244312522917</v>
      </c>
      <c r="U469" s="2">
        <v>2.5973730825287755E-2</v>
      </c>
      <c r="V469" s="2">
        <v>0.52563989258787391</v>
      </c>
    </row>
    <row r="470" spans="1:22" x14ac:dyDescent="0.3">
      <c r="A470" t="s">
        <v>40</v>
      </c>
      <c r="B470">
        <f t="shared" si="6"/>
        <v>2002</v>
      </c>
      <c r="C470" s="2">
        <v>3822.5739158702054</v>
      </c>
      <c r="D470" s="2">
        <v>9.1941885794757123</v>
      </c>
      <c r="E470" s="2">
        <v>1.2344072272772399E-2</v>
      </c>
      <c r="F470" s="2">
        <v>0.1087643560229242</v>
      </c>
      <c r="G470" s="2">
        <v>207.13483015963629</v>
      </c>
      <c r="H470" s="2">
        <v>8.1920803398086672</v>
      </c>
      <c r="I470" s="2">
        <v>8.2954265987793263E-4</v>
      </c>
      <c r="J470" s="2">
        <v>0.12206911535530131</v>
      </c>
      <c r="K470" s="2">
        <v>0.97727272727271952</v>
      </c>
      <c r="L470" s="2">
        <v>78.506976744186673</v>
      </c>
      <c r="M470" s="2">
        <v>8.9789545133963505E-4</v>
      </c>
      <c r="N470" s="2">
        <v>1.2737721428994505E-2</v>
      </c>
      <c r="O470" s="2">
        <v>4.0094696969696919</v>
      </c>
      <c r="P470" s="2">
        <v>2.1784600850259817</v>
      </c>
      <c r="Q470" s="2">
        <v>8.7867250903459482E-3</v>
      </c>
      <c r="R470" s="2">
        <v>0.45903985428682914</v>
      </c>
      <c r="S470" s="2">
        <v>16330.865560454538</v>
      </c>
      <c r="T470" s="2">
        <v>1.7821327036713062</v>
      </c>
      <c r="U470" s="2">
        <v>2.5570129892788618E-2</v>
      </c>
      <c r="V470" s="2">
        <v>0.56112544141069676</v>
      </c>
    </row>
    <row r="471" spans="1:22" x14ac:dyDescent="0.3">
      <c r="A471" t="s">
        <v>40</v>
      </c>
      <c r="B471">
        <f t="shared" si="6"/>
        <v>2003</v>
      </c>
      <c r="C471" s="2">
        <v>4378.42851647934</v>
      </c>
      <c r="D471" s="2">
        <v>8.1680908964853742</v>
      </c>
      <c r="E471" s="2">
        <v>1.189011903585252E-2</v>
      </c>
      <c r="F471" s="2">
        <v>0.12242762876577282</v>
      </c>
      <c r="G471" s="2">
        <v>198.70507736443187</v>
      </c>
      <c r="H471" s="2">
        <v>8.4964860738771044</v>
      </c>
      <c r="I471" s="2">
        <v>5.8296326570346502E-4</v>
      </c>
      <c r="J471" s="2">
        <v>0.11769571459365452</v>
      </c>
      <c r="K471" s="2">
        <v>1.3818181818181756</v>
      </c>
      <c r="L471" s="2">
        <v>55.592105263158153</v>
      </c>
      <c r="M471" s="2">
        <v>7.6791532195539386E-4</v>
      </c>
      <c r="N471" s="2">
        <v>1.7988165680473289E-2</v>
      </c>
      <c r="O471" s="2">
        <v>4.0757575757575744</v>
      </c>
      <c r="P471" s="2">
        <v>2.1899628252788106</v>
      </c>
      <c r="Q471" s="2">
        <v>1.0628001886491933E-2</v>
      </c>
      <c r="R471" s="2">
        <v>0.45662875572907818</v>
      </c>
      <c r="S471" s="2">
        <v>16514.59343786363</v>
      </c>
      <c r="T471" s="2">
        <v>1.7879151640778155</v>
      </c>
      <c r="U471" s="2">
        <v>2.4989360605653821E-2</v>
      </c>
      <c r="V471" s="2">
        <v>0.55931065415835191</v>
      </c>
    </row>
    <row r="472" spans="1:22" x14ac:dyDescent="0.3">
      <c r="A472" t="s">
        <v>40</v>
      </c>
      <c r="B472">
        <f t="shared" si="6"/>
        <v>2004</v>
      </c>
      <c r="C472" s="2">
        <v>4961.7549786668824</v>
      </c>
      <c r="D472" s="2">
        <v>7.3639477107003026</v>
      </c>
      <c r="E472" s="2">
        <v>1.1533321916613049E-2</v>
      </c>
      <c r="F472" s="2">
        <v>0.13579672741930718</v>
      </c>
      <c r="G472" s="2">
        <v>179.4899352837806</v>
      </c>
      <c r="H472" s="2">
        <v>9.4462681823109005</v>
      </c>
      <c r="I472" s="2">
        <v>2.1213282690552004E-4</v>
      </c>
      <c r="J472" s="2">
        <v>0.10586191083084025</v>
      </c>
      <c r="K472" s="2">
        <v>1.2272727272727053</v>
      </c>
      <c r="L472" s="2">
        <v>63.044444444445588</v>
      </c>
      <c r="M472" s="2">
        <v>8.5850765299392423E-4</v>
      </c>
      <c r="N472" s="2">
        <v>1.5861825872400134E-2</v>
      </c>
      <c r="O472" s="2">
        <v>4.3742424242424187</v>
      </c>
      <c r="P472" s="2">
        <v>2.0839972289573971</v>
      </c>
      <c r="Q472" s="2">
        <v>1.3543354055325085E-2</v>
      </c>
      <c r="R472" s="2">
        <v>0.47984708717692964</v>
      </c>
      <c r="S472" s="2">
        <v>17864.575083954544</v>
      </c>
      <c r="T472" s="2">
        <v>1.7045963147702563</v>
      </c>
      <c r="U472" s="2">
        <v>2.4373373981059876E-2</v>
      </c>
      <c r="V472" s="2">
        <v>0.58664916222981445</v>
      </c>
    </row>
    <row r="473" spans="1:22" x14ac:dyDescent="0.3">
      <c r="A473" t="s">
        <v>40</v>
      </c>
      <c r="B473">
        <f t="shared" si="6"/>
        <v>2005</v>
      </c>
      <c r="C473" s="2">
        <v>5827.6037795262819</v>
      </c>
      <c r="D473" s="2">
        <v>6.3860189090122041</v>
      </c>
      <c r="E473" s="2">
        <v>1.0944558912422686E-2</v>
      </c>
      <c r="F473" s="2">
        <v>0.15659208252402138</v>
      </c>
      <c r="G473" s="2">
        <v>189.53164088358244</v>
      </c>
      <c r="H473" s="2">
        <v>8.9350166084227087</v>
      </c>
      <c r="I473" s="2">
        <v>1.7141172784720937E-4</v>
      </c>
      <c r="J473" s="2">
        <v>0.11191920998303877</v>
      </c>
      <c r="K473" s="2">
        <v>1.5363636363636459</v>
      </c>
      <c r="L473" s="2">
        <v>50.420118343194943</v>
      </c>
      <c r="M473" s="2">
        <v>8.1551432166810517E-4</v>
      </c>
      <c r="N473" s="2">
        <v>1.9833352892853078E-2</v>
      </c>
      <c r="O473" s="2">
        <v>4.0204545454545437</v>
      </c>
      <c r="P473" s="2">
        <v>2.1524401733559446</v>
      </c>
      <c r="Q473" s="2">
        <v>1.3678749207148899E-2</v>
      </c>
      <c r="R473" s="2">
        <v>0.46458898713122654</v>
      </c>
      <c r="S473" s="2">
        <v>18799.586580136354</v>
      </c>
      <c r="T473" s="2">
        <v>1.6570603823692007</v>
      </c>
      <c r="U473" s="2">
        <v>2.3246452308599452E-2</v>
      </c>
      <c r="V473" s="2">
        <v>0.60347831053098899</v>
      </c>
    </row>
    <row r="474" spans="1:22" x14ac:dyDescent="0.3">
      <c r="A474" t="s">
        <v>40</v>
      </c>
      <c r="B474">
        <f t="shared" si="6"/>
        <v>2006</v>
      </c>
      <c r="C474" s="2">
        <v>5495.2908314236774</v>
      </c>
      <c r="D474" s="2">
        <v>6.8991966580198429</v>
      </c>
      <c r="E474" s="2">
        <v>1.0479117465496735E-2</v>
      </c>
      <c r="F474" s="2">
        <v>0.14494441158414706</v>
      </c>
      <c r="G474" s="2">
        <v>190.88913487442824</v>
      </c>
      <c r="H474" s="2">
        <v>8.8434098998670319</v>
      </c>
      <c r="I474" s="2">
        <v>3.6101301846390432E-4</v>
      </c>
      <c r="J474" s="2">
        <v>0.11307855355828704</v>
      </c>
      <c r="K474" s="2">
        <v>1.4545454545454533</v>
      </c>
      <c r="L474" s="2">
        <v>53.518750000000047</v>
      </c>
      <c r="M474" s="2">
        <v>8.8356733356143718E-4</v>
      </c>
      <c r="N474" s="2">
        <v>1.8685040289618107E-2</v>
      </c>
      <c r="O474" s="2">
        <v>2.8344696969696983</v>
      </c>
      <c r="P474" s="2">
        <v>2.6904984631832156</v>
      </c>
      <c r="Q474" s="2">
        <v>8.2494127210607782E-3</v>
      </c>
      <c r="R474" s="2">
        <v>0.37167833904534842</v>
      </c>
      <c r="S474" s="2">
        <v>18736.378184045443</v>
      </c>
      <c r="T474" s="2">
        <v>1.7269980493619652</v>
      </c>
      <c r="U474" s="2">
        <v>2.3227013231861604E-2</v>
      </c>
      <c r="V474" s="2">
        <v>0.57903944962152532</v>
      </c>
    </row>
    <row r="475" spans="1:22" x14ac:dyDescent="0.3">
      <c r="A475" t="s">
        <v>40</v>
      </c>
      <c r="B475">
        <f t="shared" si="6"/>
        <v>2007</v>
      </c>
      <c r="C475" s="2">
        <v>5866.2388366754676</v>
      </c>
      <c r="D475" s="2">
        <v>6.6132142516239041</v>
      </c>
      <c r="E475" s="2">
        <v>9.8190217189779716E-3</v>
      </c>
      <c r="F475" s="2">
        <v>0.15121240019623522</v>
      </c>
      <c r="G475" s="2">
        <v>179.47448251988112</v>
      </c>
      <c r="H475" s="2">
        <v>9.3914493794035945</v>
      </c>
      <c r="I475" s="2">
        <v>1.5525627947100828E-4</v>
      </c>
      <c r="J475" s="2">
        <v>0.10647983709448532</v>
      </c>
      <c r="K475" s="2">
        <v>1.7136363636363683</v>
      </c>
      <c r="L475" s="2">
        <v>45.509283819628521</v>
      </c>
      <c r="M475" s="2">
        <v>8.3575346484835583E-4</v>
      </c>
      <c r="N475" s="2">
        <v>2.1973538497406367E-2</v>
      </c>
      <c r="O475" s="2">
        <v>1.6541666666666659</v>
      </c>
      <c r="P475" s="2">
        <v>4.0226700251889183</v>
      </c>
      <c r="Q475" s="2">
        <v>1.2364113612965966E-3</v>
      </c>
      <c r="R475" s="2">
        <v>0.24859110832811512</v>
      </c>
      <c r="S475" s="2">
        <v>18610.690400909079</v>
      </c>
      <c r="T475" s="2">
        <v>1.8055468503978518</v>
      </c>
      <c r="U475" s="2">
        <v>2.3803495201490499E-2</v>
      </c>
      <c r="V475" s="2">
        <v>0.55384882412752146</v>
      </c>
    </row>
    <row r="476" spans="1:22" x14ac:dyDescent="0.3">
      <c r="A476" t="s">
        <v>40</v>
      </c>
      <c r="B476">
        <f t="shared" si="6"/>
        <v>2008</v>
      </c>
      <c r="C476" s="2">
        <v>7184.8038245212301</v>
      </c>
      <c r="D476" s="2">
        <v>5.4603758776749114</v>
      </c>
      <c r="E476" s="2">
        <v>9.4309827095888088E-3</v>
      </c>
      <c r="F476" s="2">
        <v>0.18313757558130067</v>
      </c>
      <c r="G476" s="2">
        <v>161.71480951049284</v>
      </c>
      <c r="H476" s="2">
        <v>10.40278992123076</v>
      </c>
      <c r="I476" s="2">
        <v>2.3585151082546052E-4</v>
      </c>
      <c r="J476" s="2">
        <v>9.6128058681558909E-2</v>
      </c>
      <c r="K476" s="2">
        <v>1.7636363636363654</v>
      </c>
      <c r="L476" s="2">
        <v>44.474226804123667</v>
      </c>
      <c r="M476" s="2">
        <v>7.1038363946165223E-4</v>
      </c>
      <c r="N476" s="2">
        <v>2.2484932777005123E-2</v>
      </c>
      <c r="O476" s="2">
        <v>0.13257575757575779</v>
      </c>
      <c r="P476" s="2">
        <v>50.228571428571371</v>
      </c>
      <c r="Q476" s="2">
        <v>7.2189376413175355E-3</v>
      </c>
      <c r="R476" s="2">
        <v>1.9908987485779319E-2</v>
      </c>
      <c r="S476" s="2">
        <v>15411.67414986364</v>
      </c>
      <c r="T476" s="2">
        <v>2.1669905140988108</v>
      </c>
      <c r="U476" s="2">
        <v>2.3526125993561076E-2</v>
      </c>
      <c r="V476" s="2">
        <v>0.46146948659619369</v>
      </c>
    </row>
    <row r="477" spans="1:22" x14ac:dyDescent="0.3">
      <c r="A477" t="s">
        <v>40</v>
      </c>
      <c r="B477">
        <f t="shared" si="6"/>
        <v>2009</v>
      </c>
      <c r="C477" s="2">
        <v>10422.836903894175</v>
      </c>
      <c r="D477" s="2">
        <v>3.8154913207247865</v>
      </c>
      <c r="E477" s="2">
        <v>9.2129002114436642E-3</v>
      </c>
      <c r="F477" s="2">
        <v>0.26208944430518089</v>
      </c>
      <c r="G477" s="2">
        <v>157.64622029522366</v>
      </c>
      <c r="H477" s="2">
        <v>10.494090988078701</v>
      </c>
      <c r="I477" s="2">
        <v>2.4506907340839101E-4</v>
      </c>
      <c r="J477" s="2">
        <v>9.529172189720872E-2</v>
      </c>
      <c r="K477" s="2">
        <v>1.4590909090909037</v>
      </c>
      <c r="L477" s="2">
        <v>53.965732087227622</v>
      </c>
      <c r="M477" s="2">
        <v>7.2024464343108108E-4</v>
      </c>
      <c r="N477" s="2">
        <v>1.8530277665531305E-2</v>
      </c>
      <c r="O477" s="2">
        <v>3.09393939393936</v>
      </c>
      <c r="P477" s="2">
        <v>3.0913320274241278</v>
      </c>
      <c r="Q477" s="2">
        <v>8.550745117632097E-3</v>
      </c>
      <c r="R477" s="2">
        <v>0.32348514851484794</v>
      </c>
      <c r="S477" s="2">
        <v>14335.551143318193</v>
      </c>
      <c r="T477" s="2">
        <v>2.2005426196247369</v>
      </c>
      <c r="U477" s="2">
        <v>2.3977248279854702E-2</v>
      </c>
      <c r="V477" s="2">
        <v>0.45443337069769274</v>
      </c>
    </row>
    <row r="478" spans="1:22" x14ac:dyDescent="0.3">
      <c r="A478" t="s">
        <v>40</v>
      </c>
      <c r="B478">
        <f t="shared" si="6"/>
        <v>2010</v>
      </c>
      <c r="C478" s="2">
        <v>10406.197967726977</v>
      </c>
      <c r="D478" s="2">
        <v>3.8384259856592995</v>
      </c>
      <c r="E478" s="2">
        <v>9.1599573043559257E-3</v>
      </c>
      <c r="F478" s="2">
        <v>0.26052345511834507</v>
      </c>
      <c r="G478" s="2">
        <v>63.873397591276444</v>
      </c>
      <c r="H478" s="2">
        <v>25.943924464651413</v>
      </c>
      <c r="I478" s="2">
        <v>1.9398069602355461E-3</v>
      </c>
      <c r="J478" s="2">
        <v>3.8544669730383299E-2</v>
      </c>
      <c r="K478" s="2">
        <v>1.7545454545454646</v>
      </c>
      <c r="L478" s="2">
        <v>45.051813471502328</v>
      </c>
      <c r="M478" s="2">
        <v>5.9458070981854155E-4</v>
      </c>
      <c r="N478" s="2">
        <v>2.2196664749856369E-2</v>
      </c>
      <c r="O478" s="2">
        <v>3.7875000000000014</v>
      </c>
      <c r="P478" s="2">
        <v>2.8481848184818466</v>
      </c>
      <c r="Q478" s="2">
        <v>1.0357674283623386E-2</v>
      </c>
      <c r="R478" s="2">
        <v>0.35110081112398628</v>
      </c>
      <c r="S478" s="2">
        <v>14333.196629545451</v>
      </c>
      <c r="T478" s="2">
        <v>2.2402192288541039</v>
      </c>
      <c r="U478" s="2">
        <v>2.4132875415485922E-2</v>
      </c>
      <c r="V478" s="2">
        <v>0.44638488372921908</v>
      </c>
    </row>
    <row r="479" spans="1:22" x14ac:dyDescent="0.3">
      <c r="A479" t="s">
        <v>40</v>
      </c>
      <c r="B479">
        <f t="shared" ref="B479:B542" si="7">B452</f>
        <v>2011</v>
      </c>
      <c r="C479" s="2">
        <v>9993.9072156437323</v>
      </c>
      <c r="D479" s="2">
        <v>3.9787855213423442</v>
      </c>
      <c r="E479" s="2">
        <v>9.5600174341232691E-3</v>
      </c>
      <c r="F479" s="2">
        <v>0.25133297450590514</v>
      </c>
      <c r="G479" s="2">
        <v>77.819630596253546</v>
      </c>
      <c r="H479" s="2">
        <v>21.32084612444336</v>
      </c>
      <c r="I479" s="2">
        <v>1.7798956870253152E-3</v>
      </c>
      <c r="J479" s="2">
        <v>4.6902453784587204E-2</v>
      </c>
      <c r="K479" s="2">
        <v>1.4818181818181984</v>
      </c>
      <c r="L479" s="2">
        <v>53.595092024539269</v>
      </c>
      <c r="M479" s="2">
        <v>6.4411365844063012E-4</v>
      </c>
      <c r="N479" s="2">
        <v>1.865842490842512E-2</v>
      </c>
      <c r="O479" s="2">
        <v>4.8897727272726961</v>
      </c>
      <c r="P479" s="2">
        <v>2.1511348671469648</v>
      </c>
      <c r="Q479" s="2">
        <v>7.8404573706332137E-3</v>
      </c>
      <c r="R479" s="2">
        <v>0.46487089920414565</v>
      </c>
      <c r="S479" s="2">
        <v>14217.178536272731</v>
      </c>
      <c r="T479" s="2">
        <v>2.2803926786887563</v>
      </c>
      <c r="U479" s="2">
        <v>2.3472120813941899E-2</v>
      </c>
      <c r="V479" s="2">
        <v>0.43852096586058492</v>
      </c>
    </row>
    <row r="480" spans="1:22" x14ac:dyDescent="0.3">
      <c r="A480" t="s">
        <v>40</v>
      </c>
      <c r="B480">
        <f t="shared" si="7"/>
        <v>2012</v>
      </c>
      <c r="C480" s="2">
        <v>9847.1810273478695</v>
      </c>
      <c r="D480" s="2">
        <v>4.0168044179722795</v>
      </c>
      <c r="E480" s="2">
        <v>9.8171877815384501E-3</v>
      </c>
      <c r="F480" s="2">
        <v>0.24895411773740514</v>
      </c>
      <c r="G480" s="2">
        <v>90.168041007619422</v>
      </c>
      <c r="H480" s="2">
        <v>18.275122100669069</v>
      </c>
      <c r="I480" s="2">
        <v>1.6877701523331096E-3</v>
      </c>
      <c r="J480" s="2">
        <v>5.471919664839827E-2</v>
      </c>
      <c r="K480" s="2">
        <v>1.4136363636363711</v>
      </c>
      <c r="L480" s="2">
        <v>56.22829581993539</v>
      </c>
      <c r="M480" s="2">
        <v>6.2276798620428814E-4</v>
      </c>
      <c r="N480" s="2">
        <v>1.7784640018299401E-2</v>
      </c>
      <c r="O480" s="2">
        <v>4.3515151515151231</v>
      </c>
      <c r="P480" s="2">
        <v>2.5581476323119934</v>
      </c>
      <c r="Q480" s="2">
        <v>1.3980702889302921E-2</v>
      </c>
      <c r="R480" s="2">
        <v>0.39090785354566249</v>
      </c>
      <c r="S480" s="2">
        <v>14250.985694454543</v>
      </c>
      <c r="T480" s="2">
        <v>2.2589793286419853</v>
      </c>
      <c r="U480" s="2">
        <v>2.3403910983128218E-2</v>
      </c>
      <c r="V480" s="2">
        <v>0.44267780024404341</v>
      </c>
    </row>
    <row r="481" spans="1:22" x14ac:dyDescent="0.3">
      <c r="A481" t="s">
        <v>40</v>
      </c>
      <c r="B481">
        <f t="shared" si="7"/>
        <v>2013</v>
      </c>
      <c r="C481" s="2">
        <v>8601.7064024773208</v>
      </c>
      <c r="D481" s="2">
        <v>4.611235002084908</v>
      </c>
      <c r="E481" s="2">
        <v>1.0260429697371232E-2</v>
      </c>
      <c r="F481" s="2">
        <v>0.21686164325779611</v>
      </c>
      <c r="G481" s="2">
        <v>100.60308678457636</v>
      </c>
      <c r="H481" s="2">
        <v>16.325512126007872</v>
      </c>
      <c r="I481" s="2">
        <v>1.5316697909003862E-3</v>
      </c>
      <c r="J481" s="2">
        <v>6.125382115314585E-2</v>
      </c>
      <c r="K481" s="2">
        <v>1.2090909090909037</v>
      </c>
      <c r="L481" s="2">
        <v>65.992481203007813</v>
      </c>
      <c r="M481" s="2">
        <v>6.9310668889506488E-4</v>
      </c>
      <c r="N481" s="2">
        <v>1.515324142645544E-2</v>
      </c>
      <c r="O481" s="2">
        <v>2.4867424242424239</v>
      </c>
      <c r="P481" s="2">
        <v>4.5393754760091403</v>
      </c>
      <c r="Q481" s="2">
        <v>1.6128780132606879E-2</v>
      </c>
      <c r="R481" s="2">
        <v>0.22029462098587291</v>
      </c>
      <c r="S481" s="2">
        <v>14520.329704090909</v>
      </c>
      <c r="T481" s="2">
        <v>2.2187080597648245</v>
      </c>
      <c r="U481" s="2">
        <v>2.3452772592581717E-2</v>
      </c>
      <c r="V481" s="2">
        <v>0.45071274501341851</v>
      </c>
    </row>
    <row r="482" spans="1:22" x14ac:dyDescent="0.3">
      <c r="A482" t="s">
        <v>40</v>
      </c>
      <c r="B482">
        <f t="shared" si="7"/>
        <v>2014</v>
      </c>
      <c r="C482" s="2">
        <v>7906.9891061166345</v>
      </c>
      <c r="D482" s="2">
        <v>5.0682272380253908</v>
      </c>
      <c r="E482" s="2">
        <v>1.0269955288630839E-2</v>
      </c>
      <c r="F482" s="2">
        <v>0.1973076488160001</v>
      </c>
      <c r="G482" s="2">
        <v>114.96932515855246</v>
      </c>
      <c r="H482" s="2">
        <v>14.282337245843165</v>
      </c>
      <c r="I482" s="2">
        <v>1.1629851435139144E-3</v>
      </c>
      <c r="J482" s="2">
        <v>7.0016551408002017E-2</v>
      </c>
      <c r="K482" s="2">
        <v>1.2318181818181984</v>
      </c>
      <c r="L482" s="2">
        <v>65.081180811807229</v>
      </c>
      <c r="M482" s="2">
        <v>6.8152472991801771E-4</v>
      </c>
      <c r="N482" s="2">
        <v>1.5365424958893445E-2</v>
      </c>
      <c r="O482" s="2">
        <v>1.3026515151514833</v>
      </c>
      <c r="P482" s="2">
        <v>8.1224193079385518</v>
      </c>
      <c r="Q482" s="2">
        <v>1.5166795544888978E-2</v>
      </c>
      <c r="R482" s="2">
        <v>0.1231160276375583</v>
      </c>
      <c r="S482" s="2">
        <v>17694.380355545461</v>
      </c>
      <c r="T482" s="2">
        <v>1.849791739963168</v>
      </c>
      <c r="U482" s="2">
        <v>2.237727180543958E-2</v>
      </c>
      <c r="V482" s="2">
        <v>0.54060139765783122</v>
      </c>
    </row>
    <row r="483" spans="1:22" x14ac:dyDescent="0.3">
      <c r="A483" t="s">
        <v>40</v>
      </c>
      <c r="B483">
        <f t="shared" si="7"/>
        <v>2015</v>
      </c>
      <c r="C483" s="2">
        <v>7218.807952687348</v>
      </c>
      <c r="D483" s="2">
        <v>5.6390788434933894</v>
      </c>
      <c r="E483" s="2">
        <v>1.0038507780184891E-2</v>
      </c>
      <c r="F483" s="2">
        <v>0.17733392771300632</v>
      </c>
      <c r="G483" s="2">
        <v>131.00209375306576</v>
      </c>
      <c r="H483" s="2">
        <v>12.518867899457174</v>
      </c>
      <c r="I483" s="2">
        <v>7.5991650290800627E-4</v>
      </c>
      <c r="J483" s="2">
        <v>7.9879427439549913E-2</v>
      </c>
      <c r="K483" s="2">
        <v>1.4727272727272691</v>
      </c>
      <c r="L483" s="2">
        <v>54.339506172839641</v>
      </c>
      <c r="M483" s="2">
        <v>5.7648339837323287E-4</v>
      </c>
      <c r="N483" s="2">
        <v>1.8402817221401749E-2</v>
      </c>
      <c r="O483" s="2">
        <v>0.18409090909090864</v>
      </c>
      <c r="P483" s="2">
        <v>52.913580246913718</v>
      </c>
      <c r="Q483" s="2">
        <v>1.314946678344886E-2</v>
      </c>
      <c r="R483" s="2">
        <v>1.889874008399435E-2</v>
      </c>
      <c r="S483" s="2">
        <v>28373.085931090907</v>
      </c>
      <c r="T483" s="2">
        <v>1.1899523102600693</v>
      </c>
      <c r="U483" s="2">
        <v>1.4875154844080196E-2</v>
      </c>
      <c r="V483" s="2">
        <v>0.84036981262000798</v>
      </c>
    </row>
    <row r="484" spans="1:22" x14ac:dyDescent="0.3">
      <c r="A484" t="s">
        <v>40</v>
      </c>
      <c r="B484">
        <f t="shared" si="7"/>
        <v>2016</v>
      </c>
      <c r="C484" s="2">
        <v>7319.5038459290809</v>
      </c>
      <c r="D484" s="2">
        <v>5.6365417731865284</v>
      </c>
      <c r="E484" s="2">
        <v>9.640089341349134E-3</v>
      </c>
      <c r="F484" s="2">
        <v>0.17741374769137319</v>
      </c>
      <c r="G484" s="2">
        <v>119.87663601678673</v>
      </c>
      <c r="H484" s="2">
        <v>13.706785730566557</v>
      </c>
      <c r="I484" s="2">
        <v>1.0286181218889107E-3</v>
      </c>
      <c r="J484" s="2">
        <v>7.2956564701377735E-2</v>
      </c>
      <c r="K484" s="2">
        <v>1.3727272727272606</v>
      </c>
      <c r="L484" s="2">
        <v>58.516556291391254</v>
      </c>
      <c r="M484" s="2">
        <v>6.0621732662614891E-4</v>
      </c>
      <c r="N484" s="2">
        <v>1.7089180624716913E-2</v>
      </c>
      <c r="O484" s="2">
        <v>0.49962121212121602</v>
      </c>
      <c r="P484" s="2">
        <v>17.829416224412295</v>
      </c>
      <c r="Q484" s="2">
        <v>1.1444043840154183E-2</v>
      </c>
      <c r="R484" s="2">
        <v>5.608708593783264E-2</v>
      </c>
      <c r="S484" s="2">
        <v>28309.593009090902</v>
      </c>
      <c r="T484" s="2">
        <v>1.2138162923032632</v>
      </c>
      <c r="U484" s="2">
        <v>1.5450333017926088E-2</v>
      </c>
      <c r="V484" s="2">
        <v>0.82384789719905749</v>
      </c>
    </row>
    <row r="485" spans="1:22" x14ac:dyDescent="0.3">
      <c r="A485" t="s">
        <v>40</v>
      </c>
      <c r="B485">
        <f t="shared" si="7"/>
        <v>2017</v>
      </c>
      <c r="C485" s="2">
        <v>7459.6102390635351</v>
      </c>
      <c r="D485" s="2">
        <v>5.5948039078181253</v>
      </c>
      <c r="E485" s="2">
        <v>9.1871123997085413E-3</v>
      </c>
      <c r="F485" s="2">
        <v>0.17873727417016519</v>
      </c>
      <c r="G485" s="2">
        <v>141.18748616539597</v>
      </c>
      <c r="H485" s="2">
        <v>11.571935716177087</v>
      </c>
      <c r="I485" s="2">
        <v>5.1921129595280946E-4</v>
      </c>
      <c r="J485" s="2">
        <v>8.6415965705896672E-2</v>
      </c>
      <c r="K485" s="2">
        <v>1.8136363636363768</v>
      </c>
      <c r="L485" s="2">
        <v>44.323308270676364</v>
      </c>
      <c r="M485" s="2">
        <v>4.0165259071177351E-4</v>
      </c>
      <c r="N485" s="2">
        <v>2.2561492790500591E-2</v>
      </c>
      <c r="O485" s="2">
        <v>1.1507575757575772</v>
      </c>
      <c r="P485" s="2">
        <v>6.8512179065174355</v>
      </c>
      <c r="Q485" s="2">
        <v>8.6805569651942083E-3</v>
      </c>
      <c r="R485" s="2">
        <v>0.14595945036994354</v>
      </c>
      <c r="S485" s="2">
        <v>32312.576451227265</v>
      </c>
      <c r="T485" s="2">
        <v>1.0907687497458614</v>
      </c>
      <c r="U485" s="2">
        <v>9.7341008992104516E-3</v>
      </c>
      <c r="V485" s="2">
        <v>0.9167846074000473</v>
      </c>
    </row>
    <row r="486" spans="1:22" x14ac:dyDescent="0.3">
      <c r="A486" t="s">
        <v>40</v>
      </c>
      <c r="B486">
        <f t="shared" si="7"/>
        <v>2018</v>
      </c>
      <c r="C486" s="2">
        <v>7311.9807695473573</v>
      </c>
      <c r="D486" s="2">
        <v>5.7769579574220407</v>
      </c>
      <c r="E486" s="2">
        <v>8.791861485460073E-3</v>
      </c>
      <c r="F486" s="2">
        <v>0.17310148479014525</v>
      </c>
      <c r="G486" s="2">
        <v>152.21489681744401</v>
      </c>
      <c r="H486" s="2">
        <v>10.707132726550459</v>
      </c>
      <c r="I486" s="2">
        <v>2.1730597054514522E-4</v>
      </c>
      <c r="J486" s="2">
        <v>9.3395685431292147E-2</v>
      </c>
      <c r="K486" s="2">
        <v>1.7045454545454533</v>
      </c>
      <c r="L486" s="2">
        <v>47.224000000000039</v>
      </c>
      <c r="M486" s="2">
        <v>4.475684020659107E-4</v>
      </c>
      <c r="N486" s="2">
        <v>2.1175673386413671E-2</v>
      </c>
      <c r="O486" s="2">
        <v>1.1204545454545487</v>
      </c>
      <c r="P486" s="2">
        <v>6.1541582150101277</v>
      </c>
      <c r="Q486" s="2">
        <v>8.5030925339518726E-3</v>
      </c>
      <c r="R486" s="2">
        <v>0.16249176005273605</v>
      </c>
      <c r="S486" s="2">
        <v>36442.87571249999</v>
      </c>
      <c r="T486" s="2">
        <v>0.98773047161460381</v>
      </c>
      <c r="U486" s="2">
        <v>2.924293623768337E-3</v>
      </c>
      <c r="V486" s="2">
        <v>1.0124219397274843</v>
      </c>
    </row>
    <row r="487" spans="1:22" x14ac:dyDescent="0.3">
      <c r="A487" t="s">
        <v>40</v>
      </c>
      <c r="B487">
        <f t="shared" si="7"/>
        <v>2019</v>
      </c>
      <c r="C487" s="2">
        <v>7440.8351723183659</v>
      </c>
      <c r="D487" s="2">
        <v>5.7798784638594087</v>
      </c>
      <c r="E487" s="2">
        <v>8.2678245291544217E-3</v>
      </c>
      <c r="F487" s="2">
        <v>0.17301401859101864</v>
      </c>
      <c r="G487" s="2">
        <v>148.53019518612132</v>
      </c>
      <c r="H487" s="2">
        <v>10.923501465683676</v>
      </c>
      <c r="I487" s="2">
        <v>1.54727510660993E-4</v>
      </c>
      <c r="J487" s="2">
        <v>9.1545737705214139E-2</v>
      </c>
      <c r="K487" s="2">
        <v>1.9590909090909037</v>
      </c>
      <c r="L487" s="2">
        <v>41.264501160092927</v>
      </c>
      <c r="M487" s="2">
        <v>3.1306175690786614E-4</v>
      </c>
      <c r="N487" s="2">
        <v>2.423390497610339E-2</v>
      </c>
      <c r="O487" s="2">
        <v>1.3784090909090878</v>
      </c>
      <c r="P487" s="2">
        <v>4.6092333058532642</v>
      </c>
      <c r="Q487" s="2">
        <v>6.0721969097683459E-3</v>
      </c>
      <c r="R487" s="2">
        <v>0.21695582185655482</v>
      </c>
      <c r="S487" s="2">
        <v>38723.486460136352</v>
      </c>
      <c r="T487" s="2">
        <v>0.94581506826786588</v>
      </c>
      <c r="U487" s="2">
        <v>1.1005835963822097E-3</v>
      </c>
      <c r="V487" s="2">
        <v>1.0572891398646953</v>
      </c>
    </row>
    <row r="488" spans="1:22" x14ac:dyDescent="0.3">
      <c r="A488" t="s">
        <v>40</v>
      </c>
      <c r="B488">
        <f t="shared" si="7"/>
        <v>2020</v>
      </c>
      <c r="C488" s="2">
        <v>7579.393775196193</v>
      </c>
      <c r="D488" s="2">
        <v>5.6959698738046365</v>
      </c>
      <c r="E488" s="2">
        <v>8.0015819790925646E-3</v>
      </c>
      <c r="F488" s="2">
        <v>0.17556272630565153</v>
      </c>
      <c r="G488" s="2">
        <v>202.60172932310184</v>
      </c>
      <c r="H488" s="2">
        <v>7.6178928769928858</v>
      </c>
      <c r="I488" s="2">
        <v>2.6379475687313275E-3</v>
      </c>
      <c r="J488" s="2">
        <v>0.13126989525149946</v>
      </c>
      <c r="K488" s="2">
        <v>2.4863636363636346</v>
      </c>
      <c r="L488" s="2">
        <v>32.221206581352853</v>
      </c>
      <c r="M488" s="2">
        <v>5.3622158465993497E-5</v>
      </c>
      <c r="N488" s="2">
        <v>3.1035460992907781E-2</v>
      </c>
      <c r="O488" s="2">
        <v>1.2916666666666661</v>
      </c>
      <c r="P488" s="2">
        <v>5.5290322580645181</v>
      </c>
      <c r="Q488" s="2">
        <v>6.2934309789063336E-3</v>
      </c>
      <c r="R488" s="2">
        <v>0.18086347724620763</v>
      </c>
      <c r="S488" s="2">
        <v>43855.546698954546</v>
      </c>
      <c r="T488" s="2">
        <v>0.80489858223308719</v>
      </c>
      <c r="U488" s="2">
        <v>1.0543061067590731E-2</v>
      </c>
      <c r="V488" s="2">
        <v>1.2423925474258251</v>
      </c>
    </row>
    <row r="489" spans="1:22" x14ac:dyDescent="0.3">
      <c r="A489" t="s">
        <v>40</v>
      </c>
      <c r="B489">
        <f t="shared" si="7"/>
        <v>2021</v>
      </c>
      <c r="C489" s="2">
        <v>6890.4172258409526</v>
      </c>
      <c r="D489" s="2">
        <v>6.408125957916317</v>
      </c>
      <c r="E489" s="2">
        <v>8.023554721314885E-3</v>
      </c>
      <c r="F489" s="2">
        <v>0.15605186392515333</v>
      </c>
      <c r="G489" s="2">
        <v>186.21332063555519</v>
      </c>
      <c r="H489" s="2">
        <v>8.532078553466734</v>
      </c>
      <c r="I489" s="2">
        <v>7.1778296305242961E-4</v>
      </c>
      <c r="J489" s="2">
        <v>0.11720473431338514</v>
      </c>
      <c r="K489" s="3"/>
      <c r="L489" s="3"/>
      <c r="M489" s="3"/>
      <c r="N489" s="3"/>
      <c r="O489" s="2">
        <v>0.54621212121212093</v>
      </c>
      <c r="P489" s="2">
        <v>12.472954230235796</v>
      </c>
      <c r="Q489" s="2">
        <v>9.1680304846529226E-3</v>
      </c>
      <c r="R489" s="2">
        <v>8.0173468253085647E-2</v>
      </c>
      <c r="S489" s="2">
        <v>51926.922597181816</v>
      </c>
      <c r="T489" s="2">
        <v>0.71826803001883255</v>
      </c>
      <c r="U489" s="2">
        <v>2.4023543334075415E-2</v>
      </c>
      <c r="V489" s="2">
        <v>1.3922379365454713</v>
      </c>
    </row>
    <row r="490" spans="1:22" x14ac:dyDescent="0.3">
      <c r="A490" t="s">
        <v>41</v>
      </c>
      <c r="B490">
        <f t="shared" si="7"/>
        <v>1995</v>
      </c>
      <c r="C490" s="2">
        <v>24795.903602565897</v>
      </c>
      <c r="D490" s="2">
        <v>1.27779076191997</v>
      </c>
      <c r="E490" s="2">
        <v>4.0014657073305093E-3</v>
      </c>
      <c r="F490" s="2">
        <v>0.78260074325269824</v>
      </c>
      <c r="G490" s="2">
        <v>101.48294689933982</v>
      </c>
      <c r="H490" s="2">
        <v>16.914003774465737</v>
      </c>
      <c r="I490" s="2">
        <v>1.4509852608751012E-3</v>
      </c>
      <c r="J490" s="2">
        <v>5.9122607120949806E-2</v>
      </c>
      <c r="K490" s="2">
        <v>1.6380952380952323</v>
      </c>
      <c r="L490" s="2">
        <v>45.88372093023272</v>
      </c>
      <c r="M490" s="2">
        <v>8.6712900068235121E-4</v>
      </c>
      <c r="N490" s="2">
        <v>2.1794221996958869E-2</v>
      </c>
      <c r="O490" s="2">
        <v>6.5386904761904736</v>
      </c>
      <c r="P490" s="2">
        <v>1.4384160218479751</v>
      </c>
      <c r="Q490" s="2">
        <v>4.6709446221493922E-2</v>
      </c>
      <c r="R490" s="2">
        <v>0.6952091639769632</v>
      </c>
      <c r="S490" s="2">
        <v>51337.2590960909</v>
      </c>
      <c r="T490" s="2">
        <v>0.45574332359887598</v>
      </c>
      <c r="U490" s="2">
        <v>0.12256304481159386</v>
      </c>
      <c r="V490" s="2">
        <v>2.1942175523346852</v>
      </c>
    </row>
    <row r="491" spans="1:22" x14ac:dyDescent="0.3">
      <c r="A491" t="s">
        <v>41</v>
      </c>
      <c r="B491">
        <f t="shared" si="7"/>
        <v>1996</v>
      </c>
      <c r="C491" s="2">
        <v>25856.92127624288</v>
      </c>
      <c r="D491" s="2">
        <v>1.2125741397704604</v>
      </c>
      <c r="E491" s="2">
        <v>5.1542409692146296E-3</v>
      </c>
      <c r="F491" s="2">
        <v>0.82469184126695916</v>
      </c>
      <c r="G491" s="2">
        <v>120.88499088739377</v>
      </c>
      <c r="H491" s="2">
        <v>14.177814617894988</v>
      </c>
      <c r="I491" s="2">
        <v>9.9015755528465699E-4</v>
      </c>
      <c r="J491" s="2">
        <v>7.0532732085367908E-2</v>
      </c>
      <c r="K491" s="2">
        <v>1.2238095238095212</v>
      </c>
      <c r="L491" s="2">
        <v>61.754863813229704</v>
      </c>
      <c r="M491" s="2">
        <v>8.2522114901373983E-4</v>
      </c>
      <c r="N491" s="2">
        <v>1.6193056518177776E-2</v>
      </c>
      <c r="O491" s="2">
        <v>6.2838541666666758</v>
      </c>
      <c r="P491" s="2">
        <v>1.4654786572731033</v>
      </c>
      <c r="Q491" s="2">
        <v>4.1576752590873844E-2</v>
      </c>
      <c r="R491" s="2">
        <v>0.68237090662292887</v>
      </c>
      <c r="S491" s="2">
        <v>50953.423258363633</v>
      </c>
      <c r="T491" s="2">
        <v>0.46945313582458925</v>
      </c>
      <c r="U491" s="2">
        <v>0.11608011201162216</v>
      </c>
      <c r="V491" s="2">
        <v>2.1301380770276697</v>
      </c>
    </row>
    <row r="492" spans="1:22" x14ac:dyDescent="0.3">
      <c r="A492" t="s">
        <v>41</v>
      </c>
      <c r="B492">
        <f t="shared" si="7"/>
        <v>1997</v>
      </c>
      <c r="C492" s="2">
        <v>26163.090301373959</v>
      </c>
      <c r="D492" s="2">
        <v>1.2279446069729154</v>
      </c>
      <c r="E492" s="2">
        <v>7.3477637465471091E-3</v>
      </c>
      <c r="F492" s="2">
        <v>0.81436898238037292</v>
      </c>
      <c r="G492" s="2">
        <v>114.43318789660589</v>
      </c>
      <c r="H492" s="2">
        <v>14.981957764260244</v>
      </c>
      <c r="I492" s="2">
        <v>1.1326420180580027E-3</v>
      </c>
      <c r="J492" s="2">
        <v>6.6746950948261233E-2</v>
      </c>
      <c r="K492" s="2">
        <v>1.1952380952380963</v>
      </c>
      <c r="L492" s="2">
        <v>63.50597609561747</v>
      </c>
      <c r="M492" s="2">
        <v>8.237746201215021E-4</v>
      </c>
      <c r="N492" s="2">
        <v>1.5746549560853217E-2</v>
      </c>
      <c r="O492" s="2">
        <v>6.210648148148155</v>
      </c>
      <c r="P492" s="2">
        <v>1.4347372344390603</v>
      </c>
      <c r="Q492" s="2">
        <v>4.2211131965870119E-2</v>
      </c>
      <c r="R492" s="2">
        <v>0.6969917389723076</v>
      </c>
      <c r="S492" s="2">
        <v>53052.342494727272</v>
      </c>
      <c r="T492" s="2">
        <v>0.46871465477220225</v>
      </c>
      <c r="U492" s="2">
        <v>0.11911805465291492</v>
      </c>
      <c r="V492" s="2">
        <v>2.1334942055225588</v>
      </c>
    </row>
    <row r="493" spans="1:22" x14ac:dyDescent="0.3">
      <c r="A493" t="s">
        <v>41</v>
      </c>
      <c r="B493">
        <f t="shared" si="7"/>
        <v>1998</v>
      </c>
      <c r="C493" s="2">
        <v>25722.962193086321</v>
      </c>
      <c r="D493" s="2">
        <v>1.2714794777022602</v>
      </c>
      <c r="E493" s="2">
        <v>7.35404544192092E-3</v>
      </c>
      <c r="F493" s="2">
        <v>0.78648536412647319</v>
      </c>
      <c r="G493" s="2">
        <v>116.50286493047929</v>
      </c>
      <c r="H493" s="2">
        <v>14.724984368016791</v>
      </c>
      <c r="I493" s="2">
        <v>1.0431098807320155E-3</v>
      </c>
      <c r="J493" s="2">
        <v>6.7911786865596735E-2</v>
      </c>
      <c r="K493" s="2">
        <v>1.238095238095255</v>
      </c>
      <c r="L493" s="2">
        <v>61.434615384614531</v>
      </c>
      <c r="M493" s="2">
        <v>8.3092854117676473E-4</v>
      </c>
      <c r="N493" s="2">
        <v>1.6277468227634359E-2</v>
      </c>
      <c r="O493" s="2">
        <v>5.9263157894736764</v>
      </c>
      <c r="P493" s="2">
        <v>1.4541888691533462</v>
      </c>
      <c r="Q493" s="2">
        <v>4.0958402336175426E-2</v>
      </c>
      <c r="R493" s="2">
        <v>0.68766858364293293</v>
      </c>
      <c r="S493" s="2">
        <v>56252.566672681816</v>
      </c>
      <c r="T493" s="2">
        <v>0.45903706276318657</v>
      </c>
      <c r="U493" s="2">
        <v>0.12627159814583877</v>
      </c>
      <c r="V493" s="2">
        <v>2.1784733328077515</v>
      </c>
    </row>
    <row r="494" spans="1:22" x14ac:dyDescent="0.3">
      <c r="A494" t="s">
        <v>41</v>
      </c>
      <c r="B494">
        <f t="shared" si="7"/>
        <v>1999</v>
      </c>
      <c r="C494" s="2">
        <v>26269.580292123625</v>
      </c>
      <c r="D494" s="2">
        <v>1.2742207606410718</v>
      </c>
      <c r="E494" s="2">
        <v>7.4439015086857907E-3</v>
      </c>
      <c r="F494" s="2">
        <v>0.78479336618004181</v>
      </c>
      <c r="G494" s="2">
        <v>115.76856862978275</v>
      </c>
      <c r="H494" s="2">
        <v>14.803401207371383</v>
      </c>
      <c r="I494" s="2">
        <v>1.0947663631831472E-3</v>
      </c>
      <c r="J494" s="2">
        <v>6.7552043344069335E-2</v>
      </c>
      <c r="K494" s="2">
        <v>1.7095238095238159</v>
      </c>
      <c r="L494" s="2">
        <v>44.626740947075042</v>
      </c>
      <c r="M494" s="2">
        <v>6.2708062003408171E-4</v>
      </c>
      <c r="N494" s="2">
        <v>2.240808938268531E-2</v>
      </c>
      <c r="O494" s="2">
        <v>6.7859848484848602</v>
      </c>
      <c r="P494" s="2">
        <v>1.3548981300586089</v>
      </c>
      <c r="Q494" s="2">
        <v>3.7493155483383001E-2</v>
      </c>
      <c r="R494" s="2">
        <v>0.73806286820747391</v>
      </c>
      <c r="S494" s="2">
        <v>60665.542324181821</v>
      </c>
      <c r="T494" s="2">
        <v>0.44266217148962661</v>
      </c>
      <c r="U494" s="2">
        <v>0.13574687960755161</v>
      </c>
      <c r="V494" s="2">
        <v>2.2590590847978844</v>
      </c>
    </row>
    <row r="495" spans="1:22" x14ac:dyDescent="0.3">
      <c r="A495" t="s">
        <v>41</v>
      </c>
      <c r="B495">
        <f t="shared" si="7"/>
        <v>2000</v>
      </c>
      <c r="C495" s="2">
        <v>27748.745707383554</v>
      </c>
      <c r="D495" s="2">
        <v>1.2248229163344815</v>
      </c>
      <c r="E495" s="2">
        <v>1.1123422392555316E-2</v>
      </c>
      <c r="F495" s="2">
        <v>0.81644455428111407</v>
      </c>
      <c r="G495" s="2">
        <v>115.85435829661651</v>
      </c>
      <c r="H495" s="2">
        <v>14.853600534308717</v>
      </c>
      <c r="I495" s="2">
        <v>9.7087970729135831E-4</v>
      </c>
      <c r="J495" s="2">
        <v>6.7323744010094305E-2</v>
      </c>
      <c r="K495" s="2">
        <v>1.3761904761904873</v>
      </c>
      <c r="L495" s="2">
        <v>55.678200692041067</v>
      </c>
      <c r="M495" s="2">
        <v>7.0297954226172799E-4</v>
      </c>
      <c r="N495" s="2">
        <v>1.7960350506494461E-2</v>
      </c>
      <c r="O495" s="2">
        <v>6.8056818181818217</v>
      </c>
      <c r="P495" s="2">
        <v>1.3281571770468072</v>
      </c>
      <c r="Q495" s="2">
        <v>3.324359217079087E-2</v>
      </c>
      <c r="R495" s="2">
        <v>0.75292293508779318</v>
      </c>
      <c r="S495" s="2">
        <v>64353.579092636355</v>
      </c>
      <c r="T495" s="2">
        <v>0.43558112158786055</v>
      </c>
      <c r="U495" s="2">
        <v>0.14087696609857658</v>
      </c>
      <c r="V495" s="2">
        <v>2.2957836105353135</v>
      </c>
    </row>
    <row r="496" spans="1:22" x14ac:dyDescent="0.3">
      <c r="A496" t="s">
        <v>41</v>
      </c>
      <c r="B496">
        <f t="shared" si="7"/>
        <v>2001</v>
      </c>
      <c r="C496" s="2">
        <v>27611.139919778594</v>
      </c>
      <c r="D496" s="2">
        <v>1.2500122328836929</v>
      </c>
      <c r="E496" s="2">
        <v>1.1623634665652138E-2</v>
      </c>
      <c r="F496" s="2">
        <v>0.79999217103105325</v>
      </c>
      <c r="G496" s="2">
        <v>114.80071535835168</v>
      </c>
      <c r="H496" s="2">
        <v>14.876220152700558</v>
      </c>
      <c r="I496" s="2">
        <v>9.594091678002542E-4</v>
      </c>
      <c r="J496" s="2">
        <v>6.7221376783568557E-2</v>
      </c>
      <c r="K496" s="2">
        <v>1.1238095238095127</v>
      </c>
      <c r="L496" s="2">
        <v>68.406779661017637</v>
      </c>
      <c r="M496" s="2">
        <v>8.1677912879988407E-4</v>
      </c>
      <c r="N496" s="2">
        <v>1.46184340931614E-2</v>
      </c>
      <c r="O496" s="2">
        <v>6.8731060606060588</v>
      </c>
      <c r="P496" s="2">
        <v>1.2764397905759164</v>
      </c>
      <c r="Q496" s="2">
        <v>3.4393113978051004E-2</v>
      </c>
      <c r="R496" s="2">
        <v>0.78342904019688264</v>
      </c>
      <c r="S496" s="2">
        <v>65554.956832318188</v>
      </c>
      <c r="T496" s="2">
        <v>0.43653255125894425</v>
      </c>
      <c r="U496" s="2">
        <v>0.14348449012498521</v>
      </c>
      <c r="V496" s="2">
        <v>2.2907799134704523</v>
      </c>
    </row>
    <row r="497" spans="1:22" x14ac:dyDescent="0.3">
      <c r="A497" t="s">
        <v>41</v>
      </c>
      <c r="B497">
        <f t="shared" si="7"/>
        <v>2002</v>
      </c>
      <c r="C497" s="2">
        <v>28253.298927065705</v>
      </c>
      <c r="D497" s="2">
        <v>1.243942009470173</v>
      </c>
      <c r="E497" s="2">
        <v>1.2946183160364721E-2</v>
      </c>
      <c r="F497" s="2">
        <v>0.80389599546197965</v>
      </c>
      <c r="G497" s="2">
        <v>108.86516984036371</v>
      </c>
      <c r="H497" s="2">
        <v>15.586850893895548</v>
      </c>
      <c r="I497" s="2">
        <v>1.1061285205103133E-3</v>
      </c>
      <c r="J497" s="2">
        <v>6.4156641184759208E-2</v>
      </c>
      <c r="K497" s="2">
        <v>1.377272727272711</v>
      </c>
      <c r="L497" s="2">
        <v>55.706270627063375</v>
      </c>
      <c r="M497" s="2">
        <v>8.0422686537007931E-4</v>
      </c>
      <c r="N497" s="2">
        <v>1.7951300432489863E-2</v>
      </c>
      <c r="O497" s="2">
        <v>6.1761363636363615</v>
      </c>
      <c r="P497" s="2">
        <v>1.4142287641827656</v>
      </c>
      <c r="Q497" s="2">
        <v>2.8854797034551294E-2</v>
      </c>
      <c r="R497" s="2">
        <v>0.70709918036341579</v>
      </c>
      <c r="S497" s="2">
        <v>67063.429738454535</v>
      </c>
      <c r="T497" s="2">
        <v>0.43397377241291324</v>
      </c>
      <c r="U497" s="2">
        <v>0.14897998778890598</v>
      </c>
      <c r="V497" s="2">
        <v>2.3042867186188607</v>
      </c>
    </row>
    <row r="498" spans="1:22" x14ac:dyDescent="0.3">
      <c r="A498" t="s">
        <v>41</v>
      </c>
      <c r="B498">
        <f t="shared" si="7"/>
        <v>2003</v>
      </c>
      <c r="C498" s="2">
        <v>27182.158090265038</v>
      </c>
      <c r="D498" s="2">
        <v>1.3156939926405289</v>
      </c>
      <c r="E498" s="2">
        <v>1.1999049792809524E-2</v>
      </c>
      <c r="F498" s="2">
        <v>0.76005515385310263</v>
      </c>
      <c r="G498" s="2">
        <v>102.29492263556813</v>
      </c>
      <c r="H498" s="2">
        <v>16.504190815513116</v>
      </c>
      <c r="I498" s="2">
        <v>1.2320929480059278E-3</v>
      </c>
      <c r="J498" s="2">
        <v>6.0590671253028049E-2</v>
      </c>
      <c r="K498" s="2">
        <v>1.0818181818181785</v>
      </c>
      <c r="L498" s="2">
        <v>71.008403361344762</v>
      </c>
      <c r="M498" s="2">
        <v>8.4426297930192962E-4</v>
      </c>
      <c r="N498" s="2">
        <v>1.4082840236686345E-2</v>
      </c>
      <c r="O498" s="2">
        <v>5.117424242424244</v>
      </c>
      <c r="P498" s="2">
        <v>1.7441894892672085</v>
      </c>
      <c r="Q498" s="2">
        <v>1.9950749173935356E-2</v>
      </c>
      <c r="R498" s="2">
        <v>0.57333220166355481</v>
      </c>
      <c r="S498" s="2">
        <v>67934.919480863638</v>
      </c>
      <c r="T498" s="2">
        <v>0.43463203109342968</v>
      </c>
      <c r="U498" s="2">
        <v>0.1539655888015905</v>
      </c>
      <c r="V498" s="2">
        <v>2.3007968314811968</v>
      </c>
    </row>
    <row r="499" spans="1:22" x14ac:dyDescent="0.3">
      <c r="A499" t="s">
        <v>41</v>
      </c>
      <c r="B499">
        <f t="shared" si="7"/>
        <v>2004</v>
      </c>
      <c r="C499" s="2">
        <v>27120.533345656986</v>
      </c>
      <c r="D499" s="2">
        <v>1.3472487340320296</v>
      </c>
      <c r="E499" s="2">
        <v>1.2469567064860687E-2</v>
      </c>
      <c r="F499" s="2">
        <v>0.74225343452891002</v>
      </c>
      <c r="G499" s="2">
        <v>109.5100647162194</v>
      </c>
      <c r="H499" s="2">
        <v>15.482687085519542</v>
      </c>
      <c r="I499" s="2">
        <v>9.3665672558845836E-4</v>
      </c>
      <c r="J499" s="2">
        <v>6.4588271691886592E-2</v>
      </c>
      <c r="K499" s="2">
        <v>1.8272727272727138</v>
      </c>
      <c r="L499" s="2">
        <v>42.343283582089875</v>
      </c>
      <c r="M499" s="2">
        <v>6.7669364805295062E-4</v>
      </c>
      <c r="N499" s="2">
        <v>2.3616496298907119E-2</v>
      </c>
      <c r="O499" s="2">
        <v>4.1659090909090883</v>
      </c>
      <c r="P499" s="2">
        <v>2.1882160392798697</v>
      </c>
      <c r="Q499" s="2">
        <v>1.1769948116398532E-2</v>
      </c>
      <c r="R499" s="2">
        <v>0.45699326851159294</v>
      </c>
      <c r="S499" s="2">
        <v>69749.467179954547</v>
      </c>
      <c r="T499" s="2">
        <v>0.43658955522167908</v>
      </c>
      <c r="U499" s="2">
        <v>0.15506526895289097</v>
      </c>
      <c r="V499" s="2">
        <v>2.2904808143938493</v>
      </c>
    </row>
    <row r="500" spans="1:22" x14ac:dyDescent="0.3">
      <c r="A500" t="s">
        <v>41</v>
      </c>
      <c r="B500">
        <f t="shared" si="7"/>
        <v>2005</v>
      </c>
      <c r="C500" s="2">
        <v>26750.980841357581</v>
      </c>
      <c r="D500" s="2">
        <v>1.3911709686827765</v>
      </c>
      <c r="E500" s="2">
        <v>1.3193982449874908E-2</v>
      </c>
      <c r="F500" s="2">
        <v>0.71881891048002899</v>
      </c>
      <c r="G500" s="2">
        <v>126.46835911641756</v>
      </c>
      <c r="H500" s="2">
        <v>13.390450947161684</v>
      </c>
      <c r="I500" s="2">
        <v>7.2088657016955437E-4</v>
      </c>
      <c r="J500" s="2">
        <v>7.4680083885596521E-2</v>
      </c>
      <c r="K500" s="2">
        <v>2.1363636363636402</v>
      </c>
      <c r="L500" s="2">
        <v>36.259574468085034</v>
      </c>
      <c r="M500" s="2">
        <v>6.0154895333254521E-4</v>
      </c>
      <c r="N500" s="2">
        <v>2.7578922661659483E-2</v>
      </c>
      <c r="O500" s="2">
        <v>4.0037878787878736</v>
      </c>
      <c r="P500" s="2">
        <v>2.1614001892147603</v>
      </c>
      <c r="Q500" s="2">
        <v>1.3522767768036403E-2</v>
      </c>
      <c r="R500" s="2">
        <v>0.46266304823601473</v>
      </c>
      <c r="S500" s="2">
        <v>69952.189334136361</v>
      </c>
      <c r="T500" s="2">
        <v>0.44533345451221751</v>
      </c>
      <c r="U500" s="2">
        <v>0.15246882532579742</v>
      </c>
      <c r="V500" s="2">
        <v>2.2455083710145236</v>
      </c>
    </row>
    <row r="501" spans="1:22" x14ac:dyDescent="0.3">
      <c r="A501" t="s">
        <v>41</v>
      </c>
      <c r="B501">
        <f t="shared" si="7"/>
        <v>2006</v>
      </c>
      <c r="C501" s="2">
        <v>26938.279183430583</v>
      </c>
      <c r="D501" s="2">
        <v>1.4074058658626276</v>
      </c>
      <c r="E501" s="2">
        <v>1.4689326907748657E-2</v>
      </c>
      <c r="F501" s="2">
        <v>0.71052709403557845</v>
      </c>
      <c r="G501" s="2">
        <v>121.11086512557176</v>
      </c>
      <c r="H501" s="2">
        <v>13.938558389251719</v>
      </c>
      <c r="I501" s="2">
        <v>7.7689147583666351E-4</v>
      </c>
      <c r="J501" s="2">
        <v>7.1743430853732942E-2</v>
      </c>
      <c r="K501" s="2">
        <v>1.5545454545454618</v>
      </c>
      <c r="L501" s="2">
        <v>50.076023391812633</v>
      </c>
      <c r="M501" s="2">
        <v>8.5632622084379217E-4</v>
      </c>
      <c r="N501" s="2">
        <v>1.9969636809529463E-2</v>
      </c>
      <c r="O501" s="2">
        <v>3.0511363636363678</v>
      </c>
      <c r="P501" s="2">
        <v>2.4994413407821208</v>
      </c>
      <c r="Q501" s="2">
        <v>1.0385449719525763E-2</v>
      </c>
      <c r="R501" s="2">
        <v>0.400089405453733</v>
      </c>
      <c r="S501" s="2">
        <v>73192.174782045448</v>
      </c>
      <c r="T501" s="2">
        <v>0.44209218638892156</v>
      </c>
      <c r="U501" s="2">
        <v>0.15971495872377317</v>
      </c>
      <c r="V501" s="2">
        <v>2.2619716674211259</v>
      </c>
    </row>
    <row r="502" spans="1:22" x14ac:dyDescent="0.3">
      <c r="A502" t="s">
        <v>41</v>
      </c>
      <c r="B502">
        <f t="shared" si="7"/>
        <v>2007</v>
      </c>
      <c r="C502" s="2">
        <v>27811.809020101369</v>
      </c>
      <c r="D502" s="2">
        <v>1.3949000674530891</v>
      </c>
      <c r="E502" s="2">
        <v>1.8475513431280732E-2</v>
      </c>
      <c r="F502" s="2">
        <v>0.71689723395445326</v>
      </c>
      <c r="G502" s="2">
        <v>104.52551748011888</v>
      </c>
      <c r="H502" s="2">
        <v>16.125493162956229</v>
      </c>
      <c r="I502" s="2">
        <v>1.0831119368408249E-3</v>
      </c>
      <c r="J502" s="2">
        <v>6.2013607267355879E-2</v>
      </c>
      <c r="K502" s="2">
        <v>1.5136363636363654</v>
      </c>
      <c r="L502" s="2">
        <v>51.522522522522458</v>
      </c>
      <c r="M502" s="2">
        <v>8.9311876733969703E-4</v>
      </c>
      <c r="N502" s="2">
        <v>1.9408987585242198E-2</v>
      </c>
      <c r="O502" s="2">
        <v>2.4874999999999963</v>
      </c>
      <c r="P502" s="2">
        <v>2.675041876046905</v>
      </c>
      <c r="Q502" s="2">
        <v>9.5874636927069656E-3</v>
      </c>
      <c r="R502" s="2">
        <v>0.37382592360676214</v>
      </c>
      <c r="S502" s="2">
        <v>78650.063976909092</v>
      </c>
      <c r="T502" s="2">
        <v>0.42724025560813639</v>
      </c>
      <c r="U502" s="2">
        <v>0.17762366718374689</v>
      </c>
      <c r="V502" s="2">
        <v>2.3406034119528223</v>
      </c>
    </row>
    <row r="503" spans="1:22" x14ac:dyDescent="0.3">
      <c r="A503" t="s">
        <v>41</v>
      </c>
      <c r="B503">
        <f t="shared" si="7"/>
        <v>2008</v>
      </c>
      <c r="C503" s="2">
        <v>27028.648422173625</v>
      </c>
      <c r="D503" s="2">
        <v>1.451486914049962</v>
      </c>
      <c r="E503" s="2">
        <v>1.6462666778769341E-2</v>
      </c>
      <c r="F503" s="2">
        <v>0.68894868449746061</v>
      </c>
      <c r="G503" s="2">
        <v>101.28519048950716</v>
      </c>
      <c r="H503" s="2">
        <v>16.609389609271524</v>
      </c>
      <c r="I503" s="2">
        <v>1.0747674011173519E-3</v>
      </c>
      <c r="J503" s="2">
        <v>6.0206908473131981E-2</v>
      </c>
      <c r="K503" s="2">
        <v>2.2636363636363654</v>
      </c>
      <c r="L503" s="2">
        <v>34.65060240963853</v>
      </c>
      <c r="M503" s="2">
        <v>5.1166962184556047E-4</v>
      </c>
      <c r="N503" s="2">
        <v>2.8859527121001413E-2</v>
      </c>
      <c r="O503" s="2">
        <v>1.7424242424242422</v>
      </c>
      <c r="P503" s="2">
        <v>3.8217391304347847</v>
      </c>
      <c r="Q503" s="2">
        <v>2.7662902156022073E-3</v>
      </c>
      <c r="R503" s="2">
        <v>0.26166097838452773</v>
      </c>
      <c r="S503" s="2">
        <v>76568.443121863646</v>
      </c>
      <c r="T503" s="2">
        <v>0.43617122573568518</v>
      </c>
      <c r="U503" s="2">
        <v>0.17417062961470298</v>
      </c>
      <c r="V503" s="2">
        <v>2.2926776022726192</v>
      </c>
    </row>
    <row r="504" spans="1:22" x14ac:dyDescent="0.3">
      <c r="A504" t="s">
        <v>41</v>
      </c>
      <c r="B504">
        <f t="shared" si="7"/>
        <v>2009</v>
      </c>
      <c r="C504" s="2">
        <v>28555.467436746367</v>
      </c>
      <c r="D504" s="2">
        <v>1.3926665298766145</v>
      </c>
      <c r="E504" s="2">
        <v>1.5818979762068142E-2</v>
      </c>
      <c r="F504" s="2">
        <v>0.71804698292605373</v>
      </c>
      <c r="G504" s="2">
        <v>136.35377970477634</v>
      </c>
      <c r="H504" s="2">
        <v>12.132804703226176</v>
      </c>
      <c r="I504" s="2">
        <v>8.5149061016434602E-5</v>
      </c>
      <c r="J504" s="2">
        <v>8.2421173377503945E-2</v>
      </c>
      <c r="K504" s="2">
        <v>2.059090909090898</v>
      </c>
      <c r="L504" s="2">
        <v>38.240618101545465</v>
      </c>
      <c r="M504" s="2">
        <v>4.9862578503376276E-4</v>
      </c>
      <c r="N504" s="2">
        <v>2.6150204929861889E-2</v>
      </c>
      <c r="O504" s="2">
        <v>4.4477272727272696</v>
      </c>
      <c r="P504" s="2">
        <v>2.1504002725259768</v>
      </c>
      <c r="Q504" s="2">
        <v>1.3356953280097172E-2</v>
      </c>
      <c r="R504" s="2">
        <v>0.46502970297029672</v>
      </c>
      <c r="S504" s="2">
        <v>72937.053525318188</v>
      </c>
      <c r="T504" s="2">
        <v>0.43250981143255868</v>
      </c>
      <c r="U504" s="2">
        <v>0.17384923891280857</v>
      </c>
      <c r="V504" s="2">
        <v>2.3120862777373783</v>
      </c>
    </row>
    <row r="505" spans="1:22" x14ac:dyDescent="0.3">
      <c r="A505" t="s">
        <v>41</v>
      </c>
      <c r="B505">
        <f t="shared" si="7"/>
        <v>2010</v>
      </c>
      <c r="C505" s="2">
        <v>28420.467425966184</v>
      </c>
      <c r="D505" s="2">
        <v>1.4054455928738232</v>
      </c>
      <c r="E505" s="2">
        <v>1.5480109419303223E-2</v>
      </c>
      <c r="F505" s="2">
        <v>0.71151811572813917</v>
      </c>
      <c r="G505" s="2">
        <v>136.12660240872356</v>
      </c>
      <c r="H505" s="2">
        <v>12.173422189978409</v>
      </c>
      <c r="I505" s="2">
        <v>1.0509810390979535E-4</v>
      </c>
      <c r="J505" s="2">
        <v>8.2146169285349804E-2</v>
      </c>
      <c r="K505" s="2">
        <v>1.7545454545454646</v>
      </c>
      <c r="L505" s="2">
        <v>45.051813471502328</v>
      </c>
      <c r="M505" s="2">
        <v>5.9458070981854849E-4</v>
      </c>
      <c r="N505" s="2">
        <v>2.2196664749856369E-2</v>
      </c>
      <c r="O505" s="2">
        <v>6.2041666666666675</v>
      </c>
      <c r="P505" s="2">
        <v>1.7387508394895899</v>
      </c>
      <c r="Q505" s="2">
        <v>2.0891533061877854E-2</v>
      </c>
      <c r="R505" s="2">
        <v>0.57512553109308628</v>
      </c>
      <c r="S505" s="2">
        <v>74311.749404545451</v>
      </c>
      <c r="T505" s="2">
        <v>0.43209186915589554</v>
      </c>
      <c r="U505" s="2">
        <v>0.1725121352232819</v>
      </c>
      <c r="V505" s="2">
        <v>2.3143226507676018</v>
      </c>
    </row>
    <row r="506" spans="1:22" x14ac:dyDescent="0.3">
      <c r="A506" t="s">
        <v>41</v>
      </c>
      <c r="B506">
        <f t="shared" si="7"/>
        <v>2011</v>
      </c>
      <c r="C506" s="2">
        <v>28986.820873168232</v>
      </c>
      <c r="D506" s="2">
        <v>1.3717824905748603</v>
      </c>
      <c r="E506" s="2">
        <v>1.6302471672479835E-2</v>
      </c>
      <c r="F506" s="2">
        <v>0.7289785420580337</v>
      </c>
      <c r="G506" s="2">
        <v>139.18036940374645</v>
      </c>
      <c r="H506" s="2">
        <v>11.921080368673636</v>
      </c>
      <c r="I506" s="2">
        <v>1.8350296480587613E-4</v>
      </c>
      <c r="J506" s="2">
        <v>8.3885014535076255E-2</v>
      </c>
      <c r="K506" s="2">
        <v>1.681818181818187</v>
      </c>
      <c r="L506" s="2">
        <v>47.221621621621473</v>
      </c>
      <c r="M506" s="2">
        <v>5.7468171140999391E-4</v>
      </c>
      <c r="N506" s="2">
        <v>2.1176739926739994E-2</v>
      </c>
      <c r="O506" s="2">
        <v>5.685227272727273</v>
      </c>
      <c r="P506" s="2">
        <v>1.8501565727230322</v>
      </c>
      <c r="Q506" s="2">
        <v>1.7419885594296525E-2</v>
      </c>
      <c r="R506" s="2">
        <v>0.54049479635564857</v>
      </c>
      <c r="S506" s="2">
        <v>72650.982789272733</v>
      </c>
      <c r="T506" s="2">
        <v>0.4462534242622021</v>
      </c>
      <c r="U506" s="2">
        <v>0.16137256754023555</v>
      </c>
      <c r="V506" s="2">
        <v>2.2408791633438243</v>
      </c>
    </row>
    <row r="507" spans="1:22" x14ac:dyDescent="0.3">
      <c r="A507" t="s">
        <v>41</v>
      </c>
      <c r="B507">
        <f t="shared" si="7"/>
        <v>2012</v>
      </c>
      <c r="C507" s="2">
        <v>28480.892633368865</v>
      </c>
      <c r="D507" s="2">
        <v>1.3887977727524285</v>
      </c>
      <c r="E507" s="2">
        <v>1.4671006116660723E-2</v>
      </c>
      <c r="F507" s="2">
        <v>0.72004723770410528</v>
      </c>
      <c r="G507" s="2">
        <v>133.83195899238058</v>
      </c>
      <c r="H507" s="2">
        <v>12.312694003725943</v>
      </c>
      <c r="I507" s="2">
        <v>7.3356727734466554E-5</v>
      </c>
      <c r="J507" s="2">
        <v>8.121699440409956E-2</v>
      </c>
      <c r="K507" s="2">
        <v>2.0136363636363654</v>
      </c>
      <c r="L507" s="2">
        <v>39.474040632054141</v>
      </c>
      <c r="M507" s="2">
        <v>3.8586133045910576E-4</v>
      </c>
      <c r="N507" s="2">
        <v>2.5333104591982639E-2</v>
      </c>
      <c r="O507" s="2">
        <v>6.0651515151515074</v>
      </c>
      <c r="P507" s="2">
        <v>1.8353734698975783</v>
      </c>
      <c r="Q507" s="2">
        <v>1.5657735433378395E-2</v>
      </c>
      <c r="R507" s="2">
        <v>0.54484823737579913</v>
      </c>
      <c r="S507" s="2">
        <v>72186.151116454552</v>
      </c>
      <c r="T507" s="2">
        <v>0.44596756578156527</v>
      </c>
      <c r="U507" s="2">
        <v>0.16254597825506478</v>
      </c>
      <c r="V507" s="2">
        <v>2.2423155330757831</v>
      </c>
    </row>
    <row r="508" spans="1:22" x14ac:dyDescent="0.3">
      <c r="A508" t="s">
        <v>41</v>
      </c>
      <c r="B508">
        <f t="shared" si="7"/>
        <v>2013</v>
      </c>
      <c r="C508" s="2">
        <v>29188.022675469729</v>
      </c>
      <c r="D508" s="2">
        <v>1.3589303421398329</v>
      </c>
      <c r="E508" s="2">
        <v>1.6082257386924315E-2</v>
      </c>
      <c r="F508" s="2">
        <v>0.73587289133993072</v>
      </c>
      <c r="G508" s="2">
        <v>136.39691321542364</v>
      </c>
      <c r="H508" s="2">
        <v>12.041305587476469</v>
      </c>
      <c r="I508" s="2">
        <v>9.9280676460755668E-6</v>
      </c>
      <c r="J508" s="2">
        <v>8.3047472945130443E-2</v>
      </c>
      <c r="K508" s="2">
        <v>2.1090909090909093</v>
      </c>
      <c r="L508" s="2">
        <v>37.831896551724135</v>
      </c>
      <c r="M508" s="2">
        <v>3.5565280317607917E-4</v>
      </c>
      <c r="N508" s="2">
        <v>2.6432721886749461E-2</v>
      </c>
      <c r="O508" s="2">
        <v>5.4132575757575765</v>
      </c>
      <c r="P508" s="2">
        <v>2.0852984395773562</v>
      </c>
      <c r="Q508" s="2">
        <v>1.0193320760299773E-2</v>
      </c>
      <c r="R508" s="2">
        <v>0.4795476661856985</v>
      </c>
      <c r="S508" s="2">
        <v>72743.009776090912</v>
      </c>
      <c r="T508" s="2">
        <v>0.44287929031358186</v>
      </c>
      <c r="U508" s="2">
        <v>0.16592198873954722</v>
      </c>
      <c r="V508" s="2">
        <v>2.2579515950993039</v>
      </c>
    </row>
    <row r="509" spans="1:22" x14ac:dyDescent="0.3">
      <c r="A509" t="s">
        <v>41</v>
      </c>
      <c r="B509">
        <f t="shared" si="7"/>
        <v>2014</v>
      </c>
      <c r="C509" s="2">
        <v>29954.625038446633</v>
      </c>
      <c r="D509" s="2">
        <v>1.3378373959598899</v>
      </c>
      <c r="E509" s="2">
        <v>1.7987080905289554E-2</v>
      </c>
      <c r="F509" s="2">
        <v>0.74747499436021236</v>
      </c>
      <c r="G509" s="2">
        <v>130.03067484144754</v>
      </c>
      <c r="H509" s="2">
        <v>12.628025478170072</v>
      </c>
      <c r="I509" s="2">
        <v>1.2132608312166726E-4</v>
      </c>
      <c r="J509" s="2">
        <v>7.918894380825324E-2</v>
      </c>
      <c r="K509" s="2">
        <v>2.1318181818181898</v>
      </c>
      <c r="L509" s="2">
        <v>37.605543710021173</v>
      </c>
      <c r="M509" s="2">
        <v>3.3982891069278542E-4</v>
      </c>
      <c r="N509" s="2">
        <v>2.6591824006350389E-2</v>
      </c>
      <c r="O509" s="2">
        <v>4.5306818181818178</v>
      </c>
      <c r="P509" s="2">
        <v>2.3353398545272137</v>
      </c>
      <c r="Q509" s="2">
        <v>6.7600043521288677E-3</v>
      </c>
      <c r="R509" s="2">
        <v>0.42820320051551924</v>
      </c>
      <c r="S509" s="2">
        <v>72473.666975545464</v>
      </c>
      <c r="T509" s="2">
        <v>0.45162498313351274</v>
      </c>
      <c r="U509" s="2">
        <v>0.16016036017448387</v>
      </c>
      <c r="V509" s="2">
        <v>2.2142264873428683</v>
      </c>
    </row>
    <row r="510" spans="1:22" x14ac:dyDescent="0.3">
      <c r="A510" t="s">
        <v>41</v>
      </c>
      <c r="B510">
        <f t="shared" si="7"/>
        <v>2015</v>
      </c>
      <c r="C510" s="2">
        <v>29681.154000459544</v>
      </c>
      <c r="D510" s="2">
        <v>1.371490717665856</v>
      </c>
      <c r="E510" s="2">
        <v>1.7924076784976817E-2</v>
      </c>
      <c r="F510" s="2">
        <v>0.72913362600215259</v>
      </c>
      <c r="G510" s="2">
        <v>120.99790624693424</v>
      </c>
      <c r="H510" s="2">
        <v>13.553936238367656</v>
      </c>
      <c r="I510" s="2">
        <v>3.636444483630652E-4</v>
      </c>
      <c r="J510" s="2">
        <v>7.3779305318646918E-2</v>
      </c>
      <c r="K510" s="2">
        <v>2.3727272727272748</v>
      </c>
      <c r="L510" s="2">
        <v>33.727969348658974</v>
      </c>
      <c r="M510" s="2">
        <v>1.6749539456749341E-4</v>
      </c>
      <c r="N510" s="2">
        <v>2.9648983301147361E-2</v>
      </c>
      <c r="O510" s="2">
        <v>3.2825757575757617</v>
      </c>
      <c r="P510" s="2">
        <v>2.9674590353104051</v>
      </c>
      <c r="Q510" s="2">
        <v>1.2133816551153087E-3</v>
      </c>
      <c r="R510" s="2">
        <v>0.3369886452014314</v>
      </c>
      <c r="S510" s="2">
        <v>71737.177503090905</v>
      </c>
      <c r="T510" s="2">
        <v>0.47064326097098508</v>
      </c>
      <c r="U510" s="2">
        <v>0.14007909022891163</v>
      </c>
      <c r="V510" s="2">
        <v>2.1247515537286095</v>
      </c>
    </row>
    <row r="511" spans="1:22" x14ac:dyDescent="0.3">
      <c r="A511" t="s">
        <v>41</v>
      </c>
      <c r="B511">
        <f t="shared" si="7"/>
        <v>2016</v>
      </c>
      <c r="C511" s="2">
        <v>28917.762778933684</v>
      </c>
      <c r="D511" s="2">
        <v>1.426690214660514</v>
      </c>
      <c r="E511" s="2">
        <v>1.6941190907935444E-2</v>
      </c>
      <c r="F511" s="2">
        <v>0.70092301028219606</v>
      </c>
      <c r="G511" s="2">
        <v>125.12336398321327</v>
      </c>
      <c r="H511" s="2">
        <v>13.13202675883664</v>
      </c>
      <c r="I511" s="2">
        <v>2.4582952754802212E-4</v>
      </c>
      <c r="J511" s="2">
        <v>7.6149707761377541E-2</v>
      </c>
      <c r="K511" s="2">
        <v>2.3727272727272606</v>
      </c>
      <c r="L511" s="2">
        <v>33.85440613026838</v>
      </c>
      <c r="M511" s="2">
        <v>1.6562187556747737E-4</v>
      </c>
      <c r="N511" s="2">
        <v>2.9538252602987619E-2</v>
      </c>
      <c r="O511" s="2">
        <v>2.5746212121212153</v>
      </c>
      <c r="P511" s="2">
        <v>3.4599087832867399</v>
      </c>
      <c r="Q511" s="2">
        <v>1.6882724079417821E-3</v>
      </c>
      <c r="R511" s="2">
        <v>0.28902496066675204</v>
      </c>
      <c r="S511" s="2">
        <v>73597.229935090902</v>
      </c>
      <c r="T511" s="2">
        <v>0.46690133926528549</v>
      </c>
      <c r="U511" s="2">
        <v>0.14444918125899919</v>
      </c>
      <c r="V511" s="2">
        <v>2.1417801062074417</v>
      </c>
    </row>
    <row r="512" spans="1:22" x14ac:dyDescent="0.3">
      <c r="A512" t="s">
        <v>41</v>
      </c>
      <c r="B512">
        <f t="shared" si="7"/>
        <v>2017</v>
      </c>
      <c r="C512" s="2">
        <v>29335.916473249228</v>
      </c>
      <c r="D512" s="2">
        <v>1.4226607358379288</v>
      </c>
      <c r="E512" s="2">
        <v>1.9173020253012207E-2</v>
      </c>
      <c r="F512" s="2">
        <v>0.7029082723724801</v>
      </c>
      <c r="G512" s="2">
        <v>125.81251383460403</v>
      </c>
      <c r="H512" s="2">
        <v>12.986089094304647</v>
      </c>
      <c r="I512" s="2">
        <v>2.4482026843668236E-4</v>
      </c>
      <c r="J512" s="2">
        <v>7.7005478149581877E-2</v>
      </c>
      <c r="K512" s="2">
        <v>1.7136363636363683</v>
      </c>
      <c r="L512" s="2">
        <v>46.909814323607293</v>
      </c>
      <c r="M512" s="2">
        <v>4.4444275377313741E-4</v>
      </c>
      <c r="N512" s="2">
        <v>2.1317500706813746E-2</v>
      </c>
      <c r="O512" s="2">
        <v>2.2674242424242372</v>
      </c>
      <c r="P512" s="2">
        <v>3.4771132642833349</v>
      </c>
      <c r="Q512" s="2">
        <v>2.1382194066806859E-3</v>
      </c>
      <c r="R512" s="2">
        <v>0.28759488805611549</v>
      </c>
      <c r="S512" s="2">
        <v>71781.715090227284</v>
      </c>
      <c r="T512" s="2">
        <v>0.49101012106593189</v>
      </c>
      <c r="U512" s="2">
        <v>0.12895974309762148</v>
      </c>
      <c r="V512" s="2">
        <v>2.0366178966517108</v>
      </c>
    </row>
    <row r="513" spans="1:22" x14ac:dyDescent="0.3">
      <c r="A513" t="s">
        <v>41</v>
      </c>
      <c r="B513">
        <f t="shared" si="7"/>
        <v>2018</v>
      </c>
      <c r="C513" s="2">
        <v>28890.689581019265</v>
      </c>
      <c r="D513" s="2">
        <v>1.4620975166652037</v>
      </c>
      <c r="E513" s="2">
        <v>1.9310723475298108E-2</v>
      </c>
      <c r="F513" s="2">
        <v>0.68394890805972386</v>
      </c>
      <c r="G513" s="2">
        <v>120.78510318255599</v>
      </c>
      <c r="H513" s="2">
        <v>13.493262498764274</v>
      </c>
      <c r="I513" s="2">
        <v>4.0101761332890506E-4</v>
      </c>
      <c r="J513" s="2">
        <v>7.4111060990000088E-2</v>
      </c>
      <c r="K513" s="2">
        <v>1.8045454545454476</v>
      </c>
      <c r="L513" s="2">
        <v>44.607052896725612</v>
      </c>
      <c r="M513" s="2">
        <v>4.0507047412229741E-4</v>
      </c>
      <c r="N513" s="2">
        <v>2.2417979558416536E-2</v>
      </c>
      <c r="O513" s="2">
        <v>1.3954545454545491</v>
      </c>
      <c r="P513" s="2">
        <v>4.941368078175886</v>
      </c>
      <c r="Q513" s="2">
        <v>6.7635224826976259E-3</v>
      </c>
      <c r="R513" s="2">
        <v>0.20237310481212961</v>
      </c>
      <c r="S513" s="2">
        <v>70231.475714500004</v>
      </c>
      <c r="T513" s="2">
        <v>0.51253000806685767</v>
      </c>
      <c r="U513" s="2">
        <v>0.11655185177111815</v>
      </c>
      <c r="V513" s="2">
        <v>1.9511052704440939</v>
      </c>
    </row>
    <row r="514" spans="1:22" x14ac:dyDescent="0.3">
      <c r="A514" t="s">
        <v>41</v>
      </c>
      <c r="B514">
        <f t="shared" si="7"/>
        <v>2019</v>
      </c>
      <c r="C514" s="2">
        <v>28243.718332108059</v>
      </c>
      <c r="D514" s="2">
        <v>1.5227146248912673</v>
      </c>
      <c r="E514" s="2">
        <v>1.8882871078115093E-2</v>
      </c>
      <c r="F514" s="2">
        <v>0.65672187266961268</v>
      </c>
      <c r="G514" s="2">
        <v>115.46980481387868</v>
      </c>
      <c r="H514" s="2">
        <v>14.051030981035042</v>
      </c>
      <c r="I514" s="2">
        <v>4.3344689736160569E-4</v>
      </c>
      <c r="J514" s="2">
        <v>7.1169154871960641E-2</v>
      </c>
      <c r="K514" s="2">
        <v>1.8590909090909093</v>
      </c>
      <c r="L514" s="2">
        <v>43.484107579462098</v>
      </c>
      <c r="M514" s="2">
        <v>3.6017935713007071E-4</v>
      </c>
      <c r="N514" s="2">
        <v>2.2996907506325558E-2</v>
      </c>
      <c r="O514" s="2">
        <v>0.76174242424241712</v>
      </c>
      <c r="P514" s="2">
        <v>8.3406265539533297</v>
      </c>
      <c r="Q514" s="2">
        <v>1.0187842207061149E-2</v>
      </c>
      <c r="R514" s="2">
        <v>0.11989506945686414</v>
      </c>
      <c r="S514" s="2">
        <v>69846.347445136358</v>
      </c>
      <c r="T514" s="2">
        <v>0.52436896601690497</v>
      </c>
      <c r="U514" s="2">
        <v>0.11114342484902473</v>
      </c>
      <c r="V514" s="2">
        <v>1.9070541256397719</v>
      </c>
    </row>
    <row r="515" spans="1:22" x14ac:dyDescent="0.3">
      <c r="A515" t="s">
        <v>41</v>
      </c>
      <c r="B515">
        <f t="shared" si="7"/>
        <v>2020</v>
      </c>
      <c r="C515" s="2">
        <v>28050.894162993995</v>
      </c>
      <c r="D515" s="2">
        <v>1.5390596233532676</v>
      </c>
      <c r="E515" s="2">
        <v>1.9216677548052286E-2</v>
      </c>
      <c r="F515" s="2">
        <v>0.64974740732995329</v>
      </c>
      <c r="G515" s="2">
        <v>123.39827067689816</v>
      </c>
      <c r="H515" s="2">
        <v>12.507454619992849</v>
      </c>
      <c r="I515" s="2">
        <v>1.254513065855889E-4</v>
      </c>
      <c r="J515" s="2">
        <v>7.9952318867623579E-2</v>
      </c>
      <c r="K515" s="2">
        <v>2.0863636363636431</v>
      </c>
      <c r="L515" s="2">
        <v>38.398692810457391</v>
      </c>
      <c r="M515" s="2">
        <v>2.794279923714893E-4</v>
      </c>
      <c r="N515" s="2">
        <v>2.6042553191489445E-2</v>
      </c>
      <c r="O515" s="2">
        <v>0.44999999999999574</v>
      </c>
      <c r="P515" s="2">
        <v>15.870370370370519</v>
      </c>
      <c r="Q515" s="2">
        <v>1.0591235484959882E-2</v>
      </c>
      <c r="R515" s="2">
        <v>6.3010501750291131E-2</v>
      </c>
      <c r="S515" s="2">
        <v>68718.591104954539</v>
      </c>
      <c r="T515" s="2">
        <v>0.5136785663596124</v>
      </c>
      <c r="U515" s="2">
        <v>0.10617169160617856</v>
      </c>
      <c r="V515" s="2">
        <v>1.9467427015436873</v>
      </c>
    </row>
    <row r="516" spans="1:22" x14ac:dyDescent="0.3">
      <c r="A516" t="s">
        <v>41</v>
      </c>
      <c r="B516">
        <f t="shared" si="7"/>
        <v>2021</v>
      </c>
      <c r="C516" s="2">
        <v>29502.132986770048</v>
      </c>
      <c r="D516" s="2">
        <v>1.4966599705040271</v>
      </c>
      <c r="E516" s="2">
        <v>2.2323063974452162E-2</v>
      </c>
      <c r="F516" s="2">
        <v>0.66815443701833754</v>
      </c>
      <c r="G516" s="2">
        <v>206.78667936444481</v>
      </c>
      <c r="H516" s="2">
        <v>7.6832157866626245</v>
      </c>
      <c r="I516" s="2">
        <v>2.7211063152592363E-3</v>
      </c>
      <c r="J516" s="2">
        <v>0.13015383503036718</v>
      </c>
      <c r="K516" s="2">
        <v>3.1238095238095269</v>
      </c>
      <c r="L516" s="2">
        <v>25.506097560975583</v>
      </c>
      <c r="M516" s="2">
        <v>1.8121895305944768E-4</v>
      </c>
      <c r="N516" s="2">
        <v>3.9206311259861383E-2</v>
      </c>
      <c r="O516" s="2">
        <v>1.3878787878787913</v>
      </c>
      <c r="P516" s="2">
        <v>4.9088427947598152</v>
      </c>
      <c r="Q516" s="2">
        <v>4.5021696826321733E-3</v>
      </c>
      <c r="R516" s="2">
        <v>0.20371399977760521</v>
      </c>
      <c r="S516" s="2">
        <v>70330.959999181825</v>
      </c>
      <c r="T516" s="2">
        <v>0.53031336980544663</v>
      </c>
      <c r="U516" s="2">
        <v>9.3480276294155451E-2</v>
      </c>
      <c r="V516" s="2">
        <v>1.8856775200045683</v>
      </c>
    </row>
    <row r="517" spans="1:22" x14ac:dyDescent="0.3">
      <c r="A517" t="s">
        <v>42</v>
      </c>
      <c r="B517">
        <f t="shared" si="7"/>
        <v>1995</v>
      </c>
      <c r="C517" s="2">
        <v>22906.147887001596</v>
      </c>
      <c r="D517" s="2">
        <v>1.3832084169331809</v>
      </c>
      <c r="E517" s="2">
        <v>6.47588537324717E-5</v>
      </c>
      <c r="F517" s="2">
        <v>0.72295685000036214</v>
      </c>
      <c r="G517" s="2">
        <v>234.92474656912987</v>
      </c>
      <c r="H517" s="2">
        <v>7.3065225012139834</v>
      </c>
      <c r="I517" s="2">
        <v>3.0210955562515601E-3</v>
      </c>
      <c r="J517" s="2">
        <v>0.13686401428776129</v>
      </c>
      <c r="K517" s="2">
        <v>2.4380952380952294</v>
      </c>
      <c r="L517" s="2">
        <v>30.82812500000011</v>
      </c>
      <c r="M517" s="2">
        <v>5.246051508277505E-4</v>
      </c>
      <c r="N517" s="2">
        <v>3.243791180942715E-2</v>
      </c>
      <c r="O517" s="2">
        <v>1.0470238095238127</v>
      </c>
      <c r="P517" s="2">
        <v>8.9829448550312403</v>
      </c>
      <c r="Q517" s="2">
        <v>1.5193005987935604E-2</v>
      </c>
      <c r="R517" s="2">
        <v>0.11132206822353048</v>
      </c>
      <c r="S517" s="2">
        <v>10300.143790090904</v>
      </c>
      <c r="T517" s="2">
        <v>2.2714841231068492</v>
      </c>
      <c r="U517" s="2">
        <v>2.591216333414037E-2</v>
      </c>
      <c r="V517" s="2">
        <v>0.44024080548370209</v>
      </c>
    </row>
    <row r="518" spans="1:22" x14ac:dyDescent="0.3">
      <c r="A518" t="s">
        <v>42</v>
      </c>
      <c r="B518">
        <f t="shared" si="7"/>
        <v>1996</v>
      </c>
      <c r="C518" s="2">
        <v>23055.224997414574</v>
      </c>
      <c r="D518" s="2">
        <v>1.3599274818254306</v>
      </c>
      <c r="E518" s="2">
        <v>6.8709309694198195E-4</v>
      </c>
      <c r="F518" s="2">
        <v>0.73533332722837541</v>
      </c>
      <c r="G518" s="2">
        <v>217.43458657472388</v>
      </c>
      <c r="H518" s="2">
        <v>7.8823016056757726</v>
      </c>
      <c r="I518" s="2">
        <v>2.2767605628194049E-3</v>
      </c>
      <c r="J518" s="2">
        <v>0.12686649788685256</v>
      </c>
      <c r="K518" s="2">
        <v>2.0238095238095184</v>
      </c>
      <c r="L518" s="2">
        <v>37.343529411764806</v>
      </c>
      <c r="M518" s="2">
        <v>5.1798549825830126E-4</v>
      </c>
      <c r="N518" s="2">
        <v>2.6778400856908757E-2</v>
      </c>
      <c r="O518" s="2">
        <v>1.5338541666666758</v>
      </c>
      <c r="P518" s="2">
        <v>6.0037351443123637</v>
      </c>
      <c r="Q518" s="2">
        <v>8.7685897029295967E-3</v>
      </c>
      <c r="R518" s="2">
        <v>0.16656297720717236</v>
      </c>
      <c r="S518" s="2">
        <v>10796.03050836363</v>
      </c>
      <c r="T518" s="2">
        <v>2.2156517908230691</v>
      </c>
      <c r="U518" s="2">
        <v>2.5231536115569719E-2</v>
      </c>
      <c r="V518" s="2">
        <v>0.45133445794229271</v>
      </c>
    </row>
    <row r="519" spans="1:22" x14ac:dyDescent="0.3">
      <c r="A519" t="s">
        <v>42</v>
      </c>
      <c r="B519">
        <f t="shared" si="7"/>
        <v>1997</v>
      </c>
      <c r="C519" s="2">
        <v>22451.529903499162</v>
      </c>
      <c r="D519" s="2">
        <v>1.4309414893062786</v>
      </c>
      <c r="E519" s="2">
        <v>4.3145120221532718E-4</v>
      </c>
      <c r="F519" s="2">
        <v>0.69884059374419338</v>
      </c>
      <c r="G519" s="2">
        <v>232.46587618112585</v>
      </c>
      <c r="H519" s="2">
        <v>7.3749886050407021</v>
      </c>
      <c r="I519" s="2">
        <v>2.9736461162258448E-3</v>
      </c>
      <c r="J519" s="2">
        <v>0.1355934298415748</v>
      </c>
      <c r="K519" s="2">
        <v>2.095238095238102</v>
      </c>
      <c r="L519" s="2">
        <v>36.227272727272606</v>
      </c>
      <c r="M519" s="2">
        <v>4.7261559184985646E-4</v>
      </c>
      <c r="N519" s="2">
        <v>2.7603513174404105E-2</v>
      </c>
      <c r="O519" s="2">
        <v>2.4106481481481552</v>
      </c>
      <c r="P519" s="2">
        <v>3.696370270789314</v>
      </c>
      <c r="Q519" s="2">
        <v>3.6914928873704733E-4</v>
      </c>
      <c r="R519" s="2">
        <v>0.27053566789629613</v>
      </c>
      <c r="S519" s="2">
        <v>11164.821975727271</v>
      </c>
      <c r="T519" s="2">
        <v>2.2272106488874797</v>
      </c>
      <c r="U519" s="2">
        <v>2.4988776080620667E-2</v>
      </c>
      <c r="V519" s="2">
        <v>0.44899210611242041</v>
      </c>
    </row>
    <row r="520" spans="1:22" x14ac:dyDescent="0.3">
      <c r="A520" t="s">
        <v>42</v>
      </c>
      <c r="B520">
        <f t="shared" si="7"/>
        <v>1998</v>
      </c>
      <c r="C520" s="2">
        <v>20124.758383753622</v>
      </c>
      <c r="D520" s="2">
        <v>1.6251732274521895</v>
      </c>
      <c r="E520" s="2">
        <v>3.4503710990961833E-3</v>
      </c>
      <c r="F520" s="2">
        <v>0.61531902144838824</v>
      </c>
      <c r="G520" s="2">
        <v>236.7810258500192</v>
      </c>
      <c r="H520" s="2">
        <v>7.2451027643452548</v>
      </c>
      <c r="I520" s="2">
        <v>3.2554269654669898E-3</v>
      </c>
      <c r="J520" s="2">
        <v>0.1380242672224361</v>
      </c>
      <c r="K520" s="2">
        <v>2.0380952380952522</v>
      </c>
      <c r="L520" s="2">
        <v>37.320093457943656</v>
      </c>
      <c r="M520" s="2">
        <v>5.2706684215705901E-4</v>
      </c>
      <c r="N520" s="2">
        <v>2.679521692856715E-2</v>
      </c>
      <c r="O520" s="2">
        <v>3.4846491228070162</v>
      </c>
      <c r="P520" s="2">
        <v>2.4731277533039644</v>
      </c>
      <c r="Q520" s="2">
        <v>1.0282803991816081E-2</v>
      </c>
      <c r="R520" s="2">
        <v>0.40434627716423233</v>
      </c>
      <c r="S520" s="2">
        <v>11659.195187681817</v>
      </c>
      <c r="T520" s="2">
        <v>2.2147337412791304</v>
      </c>
      <c r="U520" s="2">
        <v>2.5240694397167918E-2</v>
      </c>
      <c r="V520" s="2">
        <v>0.45152154471735512</v>
      </c>
    </row>
    <row r="521" spans="1:22" x14ac:dyDescent="0.3">
      <c r="A521" t="s">
        <v>42</v>
      </c>
      <c r="B521">
        <f t="shared" si="7"/>
        <v>1999</v>
      </c>
      <c r="C521" s="2">
        <v>20366.835248698328</v>
      </c>
      <c r="D521" s="2">
        <v>1.6435172265504918</v>
      </c>
      <c r="E521" s="2">
        <v>3.6469008088811372E-3</v>
      </c>
      <c r="F521" s="2">
        <v>0.60845118252813046</v>
      </c>
      <c r="G521" s="2">
        <v>236.59451524679275</v>
      </c>
      <c r="H521" s="2">
        <v>7.2434839279437373</v>
      </c>
      <c r="I521" s="2">
        <v>3.1812757038041234E-3</v>
      </c>
      <c r="J521" s="2">
        <v>0.13805511407876866</v>
      </c>
      <c r="K521" s="2">
        <v>1.7095238095238159</v>
      </c>
      <c r="L521" s="2">
        <v>44.626740947075042</v>
      </c>
      <c r="M521" s="2">
        <v>6.2708062003408171E-4</v>
      </c>
      <c r="N521" s="2">
        <v>2.240808938268531E-2</v>
      </c>
      <c r="O521" s="2">
        <v>4.96098484848486</v>
      </c>
      <c r="P521" s="2">
        <v>1.8533251889745717</v>
      </c>
      <c r="Q521" s="2">
        <v>1.7991244222978153E-2</v>
      </c>
      <c r="R521" s="2">
        <v>0.53957071643389853</v>
      </c>
      <c r="S521" s="2">
        <v>12252.265083181825</v>
      </c>
      <c r="T521" s="2">
        <v>2.1917858059306936</v>
      </c>
      <c r="U521" s="2">
        <v>2.6056637195460808E-2</v>
      </c>
      <c r="V521" s="2">
        <v>0.45624896250998942</v>
      </c>
    </row>
    <row r="522" spans="1:22" x14ac:dyDescent="0.3">
      <c r="A522" t="s">
        <v>42</v>
      </c>
      <c r="B522">
        <f t="shared" si="7"/>
        <v>2000</v>
      </c>
      <c r="C522" s="2">
        <v>21170.508879795249</v>
      </c>
      <c r="D522" s="2">
        <v>1.6054077790439092</v>
      </c>
      <c r="E522" s="2">
        <v>2.1054648480821614E-3</v>
      </c>
      <c r="F522" s="2">
        <v>0.62289470192772078</v>
      </c>
      <c r="G522" s="2">
        <v>256.79291736037658</v>
      </c>
      <c r="H522" s="2">
        <v>6.7013310802556667</v>
      </c>
      <c r="I522" s="2">
        <v>4.0945807179103011E-3</v>
      </c>
      <c r="J522" s="2">
        <v>0.14922408518903507</v>
      </c>
      <c r="K522" s="2">
        <v>1.5761904761904901</v>
      </c>
      <c r="L522" s="2">
        <v>48.613293051359079</v>
      </c>
      <c r="M522" s="2">
        <v>6.3030200636345762E-4</v>
      </c>
      <c r="N522" s="2">
        <v>2.0570505251382945E-2</v>
      </c>
      <c r="O522" s="2">
        <v>5.3723484848484819</v>
      </c>
      <c r="P522" s="2">
        <v>1.6825072269618566</v>
      </c>
      <c r="Q522" s="2">
        <v>1.8993761687586375E-2</v>
      </c>
      <c r="R522" s="2">
        <v>0.59435108745756993</v>
      </c>
      <c r="S522" s="2">
        <v>12424.500919636361</v>
      </c>
      <c r="T522" s="2">
        <v>2.2561231505936461</v>
      </c>
      <c r="U522" s="2">
        <v>2.6320519876223636E-2</v>
      </c>
      <c r="V522" s="2">
        <v>0.44323821584689355</v>
      </c>
    </row>
    <row r="523" spans="1:22" x14ac:dyDescent="0.3">
      <c r="A523" t="s">
        <v>42</v>
      </c>
      <c r="B523">
        <f t="shared" si="7"/>
        <v>2001</v>
      </c>
      <c r="C523" s="2">
        <v>21461.989257173693</v>
      </c>
      <c r="D523" s="2">
        <v>1.6081576712209973</v>
      </c>
      <c r="E523" s="2">
        <v>8.9927211123480566E-4</v>
      </c>
      <c r="F523" s="2">
        <v>0.62182957423618024</v>
      </c>
      <c r="G523" s="2">
        <v>253.72386583044158</v>
      </c>
      <c r="H523" s="2">
        <v>6.7309423564420996</v>
      </c>
      <c r="I523" s="2">
        <v>4.0758376078774278E-3</v>
      </c>
      <c r="J523" s="2">
        <v>0.14856760718548015</v>
      </c>
      <c r="K523" s="2">
        <v>1.5238095238095184</v>
      </c>
      <c r="L523" s="2">
        <v>50.450000000000188</v>
      </c>
      <c r="M523" s="2">
        <v>6.9325646750700159E-4</v>
      </c>
      <c r="N523" s="2">
        <v>1.9821605550049481E-2</v>
      </c>
      <c r="O523" s="2">
        <v>5.698106060606059</v>
      </c>
      <c r="P523" s="2">
        <v>1.5396529947483881</v>
      </c>
      <c r="Q523" s="2">
        <v>2.2303157018217945E-2</v>
      </c>
      <c r="R523" s="2">
        <v>0.64949699926600746</v>
      </c>
      <c r="S523" s="2">
        <v>12470.630505318186</v>
      </c>
      <c r="T523" s="2">
        <v>2.2947414360066203</v>
      </c>
      <c r="U523" s="2">
        <v>2.5966229838852106E-2</v>
      </c>
      <c r="V523" s="2">
        <v>0.43577894411504192</v>
      </c>
    </row>
    <row r="524" spans="1:22" x14ac:dyDescent="0.3">
      <c r="A524" t="s">
        <v>42</v>
      </c>
      <c r="B524">
        <f t="shared" si="7"/>
        <v>2002</v>
      </c>
      <c r="C524" s="2">
        <v>21004.410976064508</v>
      </c>
      <c r="D524" s="2">
        <v>1.6732421338330064</v>
      </c>
      <c r="E524" s="2">
        <v>1.596755208247036E-3</v>
      </c>
      <c r="F524" s="2">
        <v>0.59764213426136592</v>
      </c>
      <c r="G524" s="2">
        <v>260.4885233469538</v>
      </c>
      <c r="H524" s="2">
        <v>6.5141648009584268</v>
      </c>
      <c r="I524" s="2">
        <v>4.4328595978090496E-3</v>
      </c>
      <c r="J524" s="2">
        <v>0.15351162129838508</v>
      </c>
      <c r="K524" s="2">
        <v>1.7772727272727167</v>
      </c>
      <c r="L524" s="2">
        <v>43.168797953964457</v>
      </c>
      <c r="M524" s="2">
        <v>6.7483862799005284E-4</v>
      </c>
      <c r="N524" s="2">
        <v>2.3164879435985403E-2</v>
      </c>
      <c r="O524" s="2">
        <v>5.0678030303030219</v>
      </c>
      <c r="P524" s="2">
        <v>1.7235219373645283</v>
      </c>
      <c r="Q524" s="2">
        <v>1.783635722474064E-2</v>
      </c>
      <c r="R524" s="2">
        <v>0.58020729433193052</v>
      </c>
      <c r="S524" s="2">
        <v>11810.375993454534</v>
      </c>
      <c r="T524" s="2">
        <v>2.4642542803611973</v>
      </c>
      <c r="U524" s="2">
        <v>2.5646720175707016E-2</v>
      </c>
      <c r="V524" s="2">
        <v>0.40580227778012634</v>
      </c>
    </row>
    <row r="525" spans="1:22" x14ac:dyDescent="0.3">
      <c r="A525" t="s">
        <v>42</v>
      </c>
      <c r="B525">
        <f t="shared" si="7"/>
        <v>2003</v>
      </c>
      <c r="C525" s="2">
        <v>20782.70917860754</v>
      </c>
      <c r="D525" s="2">
        <v>1.7208248356369025</v>
      </c>
      <c r="E525" s="2">
        <v>6.6736725978605582E-4</v>
      </c>
      <c r="F525" s="2">
        <v>0.58111667108168241</v>
      </c>
      <c r="G525" s="2">
        <v>260.46711833962809</v>
      </c>
      <c r="H525" s="2">
        <v>6.4817967557585057</v>
      </c>
      <c r="I525" s="2">
        <v>4.514866620991112E-3</v>
      </c>
      <c r="J525" s="2">
        <v>0.15427820983612114</v>
      </c>
      <c r="K525" s="2">
        <v>1.8818181818181756</v>
      </c>
      <c r="L525" s="2">
        <v>40.821256038647483</v>
      </c>
      <c r="M525" s="2">
        <v>5.9467745080146045E-4</v>
      </c>
      <c r="N525" s="2">
        <v>2.449704142011826E-2</v>
      </c>
      <c r="O525" s="2">
        <v>3.0174242424242443</v>
      </c>
      <c r="P525" s="2">
        <v>2.9580718051719783</v>
      </c>
      <c r="Q525" s="2">
        <v>2.7681405950034654E-3</v>
      </c>
      <c r="R525" s="2">
        <v>0.33805805465965061</v>
      </c>
      <c r="S525" s="2">
        <v>11259.189362863632</v>
      </c>
      <c r="T525" s="2">
        <v>2.6224527436695166</v>
      </c>
      <c r="U525" s="2">
        <v>2.5055163561204075E-2</v>
      </c>
      <c r="V525" s="2">
        <v>0.38132240987524185</v>
      </c>
    </row>
    <row r="526" spans="1:22" x14ac:dyDescent="0.3">
      <c r="A526" t="s">
        <v>42</v>
      </c>
      <c r="B526">
        <f t="shared" si="7"/>
        <v>2004</v>
      </c>
      <c r="C526" s="2">
        <v>20897.481122093181</v>
      </c>
      <c r="D526" s="2">
        <v>1.7484453749586641</v>
      </c>
      <c r="E526" s="2">
        <v>1.4504345965138388E-4</v>
      </c>
      <c r="F526" s="2">
        <v>0.57193665545521633</v>
      </c>
      <c r="G526" s="2">
        <v>247.61483236859931</v>
      </c>
      <c r="H526" s="2">
        <v>6.8473687480574021</v>
      </c>
      <c r="I526" s="2">
        <v>4.1673792479506866E-3</v>
      </c>
      <c r="J526" s="2">
        <v>0.14604149955903864</v>
      </c>
      <c r="K526" s="2">
        <v>1.9272727272727082</v>
      </c>
      <c r="L526" s="2">
        <v>40.146226415094745</v>
      </c>
      <c r="M526" s="2">
        <v>6.3873843408421976E-4</v>
      </c>
      <c r="N526" s="2">
        <v>2.4908941369991524E-2</v>
      </c>
      <c r="O526" s="2">
        <v>2.3409090909090882</v>
      </c>
      <c r="P526" s="2">
        <v>3.894174757281557</v>
      </c>
      <c r="Q526" s="2">
        <v>9.6751256622401582E-4</v>
      </c>
      <c r="R526" s="2">
        <v>0.25679381700324083</v>
      </c>
      <c r="S526" s="2">
        <v>10997.95282395454</v>
      </c>
      <c r="T526" s="2">
        <v>2.7688688377275521</v>
      </c>
      <c r="U526" s="2">
        <v>2.4647932004430606E-2</v>
      </c>
      <c r="V526" s="2">
        <v>0.36115831359520567</v>
      </c>
    </row>
    <row r="527" spans="1:22" x14ac:dyDescent="0.3">
      <c r="A527" t="s">
        <v>42</v>
      </c>
      <c r="B527">
        <f t="shared" si="7"/>
        <v>2005</v>
      </c>
      <c r="C527" s="2">
        <v>20220.10988527038</v>
      </c>
      <c r="D527" s="2">
        <v>1.8405037431273181</v>
      </c>
      <c r="E527" s="2">
        <v>3.1566533523053053E-4</v>
      </c>
      <c r="F527" s="2">
        <v>0.5433295116807727</v>
      </c>
      <c r="G527" s="2">
        <v>259.85648861281766</v>
      </c>
      <c r="H527" s="2">
        <v>6.5169369760847511</v>
      </c>
      <c r="I527" s="2">
        <v>4.330811051143732E-3</v>
      </c>
      <c r="J527" s="2">
        <v>0.15344632051371784</v>
      </c>
      <c r="K527" s="2">
        <v>2.1363636363636402</v>
      </c>
      <c r="L527" s="2">
        <v>36.259574468085034</v>
      </c>
      <c r="M527" s="2">
        <v>6.0154895333254521E-4</v>
      </c>
      <c r="N527" s="2">
        <v>2.7578922661659483E-2</v>
      </c>
      <c r="O527" s="2">
        <v>1.6954545454545435</v>
      </c>
      <c r="P527" s="2">
        <v>5.1041108132260975</v>
      </c>
      <c r="Q527" s="2">
        <v>3.1373769105654259E-3</v>
      </c>
      <c r="R527" s="2">
        <v>0.1959205112492339</v>
      </c>
      <c r="S527" s="2">
        <v>11049.38396513636</v>
      </c>
      <c r="T527" s="2">
        <v>2.8193472346654214</v>
      </c>
      <c r="U527" s="2">
        <v>2.3984335778306054E-2</v>
      </c>
      <c r="V527" s="2">
        <v>0.35469203215001377</v>
      </c>
    </row>
    <row r="528" spans="1:22" x14ac:dyDescent="0.3">
      <c r="A528" t="s">
        <v>42</v>
      </c>
      <c r="B528">
        <f t="shared" si="7"/>
        <v>2006</v>
      </c>
      <c r="C528" s="2">
        <v>19397.220252196981</v>
      </c>
      <c r="D528" s="2">
        <v>1.9545631614257295</v>
      </c>
      <c r="E528" s="2">
        <v>1.0235878297176759E-4</v>
      </c>
      <c r="F528" s="2">
        <v>0.51162327201059266</v>
      </c>
      <c r="G528" s="2">
        <v>257.66373450710171</v>
      </c>
      <c r="H528" s="2">
        <v>6.5516044326332787</v>
      </c>
      <c r="I528" s="2">
        <v>4.4215640395150468E-3</v>
      </c>
      <c r="J528" s="2">
        <v>0.1526343677006872</v>
      </c>
      <c r="K528" s="2">
        <v>2.1545454545454561</v>
      </c>
      <c r="L528" s="2">
        <v>36.130801687763686</v>
      </c>
      <c r="M528" s="2">
        <v>6.5040637867781054E-4</v>
      </c>
      <c r="N528" s="2">
        <v>2.7677215928996867E-2</v>
      </c>
      <c r="O528" s="2">
        <v>1.5428030303030376</v>
      </c>
      <c r="P528" s="2">
        <v>4.9430395286029745</v>
      </c>
      <c r="Q528" s="2">
        <v>1.8709467543548408E-3</v>
      </c>
      <c r="R528" s="2">
        <v>0.2023046739184432</v>
      </c>
      <c r="S528" s="2">
        <v>11234.883554045442</v>
      </c>
      <c r="T528" s="2">
        <v>2.8801089410760512</v>
      </c>
      <c r="U528" s="2">
        <v>2.37221934008085E-2</v>
      </c>
      <c r="V528" s="2">
        <v>0.34720908842649034</v>
      </c>
    </row>
    <row r="529" spans="1:22" x14ac:dyDescent="0.3">
      <c r="A529" t="s">
        <v>42</v>
      </c>
      <c r="B529">
        <f t="shared" si="7"/>
        <v>2007</v>
      </c>
      <c r="C529" s="2">
        <v>19314.419297777065</v>
      </c>
      <c r="D529" s="2">
        <v>2.0085871431090241</v>
      </c>
      <c r="E529" s="2">
        <v>9.3462933233318113E-4</v>
      </c>
      <c r="F529" s="2">
        <v>0.4978623921948111</v>
      </c>
      <c r="G529" s="2">
        <v>256.35349285631878</v>
      </c>
      <c r="H529" s="2">
        <v>6.5750050787286272</v>
      </c>
      <c r="I529" s="2">
        <v>4.5794410104660205E-3</v>
      </c>
      <c r="J529" s="2">
        <v>0.1520911372730627</v>
      </c>
      <c r="K529" s="2">
        <v>2.4136363636363711</v>
      </c>
      <c r="L529" s="2">
        <v>32.310734463276738</v>
      </c>
      <c r="M529" s="2">
        <v>5.7245277242887194E-4</v>
      </c>
      <c r="N529" s="2">
        <v>3.0949466689980863E-2</v>
      </c>
      <c r="O529" s="2">
        <v>1.3458333333333359</v>
      </c>
      <c r="P529" s="2">
        <v>4.9442724458204239</v>
      </c>
      <c r="Q529" s="2">
        <v>1.1796896084697583E-3</v>
      </c>
      <c r="R529" s="2">
        <v>0.20225422667501605</v>
      </c>
      <c r="S529" s="2">
        <v>11535.367394909081</v>
      </c>
      <c r="T529" s="2">
        <v>2.9129955108253203</v>
      </c>
      <c r="U529" s="2">
        <v>2.3908475192687795E-2</v>
      </c>
      <c r="V529" s="2">
        <v>0.34328923483877133</v>
      </c>
    </row>
    <row r="530" spans="1:22" x14ac:dyDescent="0.3">
      <c r="A530" t="s">
        <v>42</v>
      </c>
      <c r="B530">
        <f t="shared" si="7"/>
        <v>2008</v>
      </c>
      <c r="C530" s="2">
        <v>19229.902151331633</v>
      </c>
      <c r="D530" s="2">
        <v>2.0401419196262238</v>
      </c>
      <c r="E530" s="2">
        <v>9.2691267185246451E-4</v>
      </c>
      <c r="F530" s="2">
        <v>0.49016197862510019</v>
      </c>
      <c r="G530" s="2">
        <v>253.71895380975707</v>
      </c>
      <c r="H530" s="2">
        <v>6.6305065712627611</v>
      </c>
      <c r="I530" s="2">
        <v>4.6710324385480506E-3</v>
      </c>
      <c r="J530" s="2">
        <v>0.15081803920293119</v>
      </c>
      <c r="K530" s="2">
        <v>2.0636363636363626</v>
      </c>
      <c r="L530" s="2">
        <v>38.008810572687246</v>
      </c>
      <c r="M530" s="2">
        <v>5.9759379712163302E-4</v>
      </c>
      <c r="N530" s="2">
        <v>2.6309689383402862E-2</v>
      </c>
      <c r="O530" s="2">
        <v>1.9007575757575816</v>
      </c>
      <c r="P530" s="2">
        <v>3.5033878039059294</v>
      </c>
      <c r="Q530" s="2">
        <v>4.2676466698037263E-3</v>
      </c>
      <c r="R530" s="2">
        <v>0.28543799772468792</v>
      </c>
      <c r="S530" s="2">
        <v>12541.059627863637</v>
      </c>
      <c r="T530" s="2">
        <v>2.6630087632256569</v>
      </c>
      <c r="U530" s="2">
        <v>2.3470650493541578E-2</v>
      </c>
      <c r="V530" s="2">
        <v>0.37551509924012311</v>
      </c>
    </row>
    <row r="531" spans="1:22" x14ac:dyDescent="0.3">
      <c r="A531" t="s">
        <v>42</v>
      </c>
      <c r="B531">
        <f t="shared" si="7"/>
        <v>2009</v>
      </c>
      <c r="C531" s="2">
        <v>21151.515630536072</v>
      </c>
      <c r="D531" s="2">
        <v>1.880160478274451</v>
      </c>
      <c r="E531" s="2">
        <v>1.3469035554807829E-3</v>
      </c>
      <c r="F531" s="2">
        <v>0.53186949281997831</v>
      </c>
      <c r="G531" s="2">
        <v>234.30671555724643</v>
      </c>
      <c r="H531" s="2">
        <v>7.0606332207348972</v>
      </c>
      <c r="I531" s="2">
        <v>3.9077757065598684E-3</v>
      </c>
      <c r="J531" s="2">
        <v>0.14163035647614566</v>
      </c>
      <c r="K531" s="2">
        <v>2.1590909090909065</v>
      </c>
      <c r="L531" s="2">
        <v>36.469473684210577</v>
      </c>
      <c r="M531" s="2">
        <v>4.5368959096209194E-4</v>
      </c>
      <c r="N531" s="2">
        <v>2.742019280725044E-2</v>
      </c>
      <c r="O531" s="2">
        <v>4.1393939393939396</v>
      </c>
      <c r="P531" s="2">
        <v>2.3105783308931183</v>
      </c>
      <c r="Q531" s="2">
        <v>1.08472029891164E-2</v>
      </c>
      <c r="R531" s="2">
        <v>0.43279207920792079</v>
      </c>
      <c r="S531" s="2">
        <v>12482.644697318192</v>
      </c>
      <c r="T531" s="2">
        <v>2.527188110501875</v>
      </c>
      <c r="U531" s="2">
        <v>2.3926547074028304E-2</v>
      </c>
      <c r="V531" s="2">
        <v>0.39569670173915539</v>
      </c>
    </row>
    <row r="532" spans="1:22" x14ac:dyDescent="0.3">
      <c r="A532" t="s">
        <v>42</v>
      </c>
      <c r="B532">
        <f t="shared" si="7"/>
        <v>2010</v>
      </c>
      <c r="C532" s="2">
        <v>20917.545243129382</v>
      </c>
      <c r="D532" s="2">
        <v>1.90956540200902</v>
      </c>
      <c r="E532" s="2">
        <v>1.0270800994981455E-3</v>
      </c>
      <c r="F532" s="2">
        <v>0.52367936649245828</v>
      </c>
      <c r="G532" s="2">
        <v>237.4931589641435</v>
      </c>
      <c r="H532" s="2">
        <v>6.9775761526626328</v>
      </c>
      <c r="I532" s="2">
        <v>4.4739448355077538E-3</v>
      </c>
      <c r="J532" s="2">
        <v>0.14331624307939678</v>
      </c>
      <c r="K532" s="2">
        <v>1.9545454545454675</v>
      </c>
      <c r="L532" s="2">
        <v>40.441860465116008</v>
      </c>
      <c r="M532" s="2">
        <v>5.1498861144137764E-4</v>
      </c>
      <c r="N532" s="2">
        <v>2.4726854514088722E-2</v>
      </c>
      <c r="O532" s="2">
        <v>4.7208333333333279</v>
      </c>
      <c r="P532" s="2">
        <v>2.2850838481906464</v>
      </c>
      <c r="Q532" s="2">
        <v>9.7978742326731427E-3</v>
      </c>
      <c r="R532" s="2">
        <v>0.43762070297412087</v>
      </c>
      <c r="S532" s="2">
        <v>12282.054380545447</v>
      </c>
      <c r="T532" s="2">
        <v>2.614342984127755</v>
      </c>
      <c r="U532" s="2">
        <v>2.40079984103716E-2</v>
      </c>
      <c r="V532" s="2">
        <v>0.38250528185139343</v>
      </c>
    </row>
    <row r="533" spans="1:22" x14ac:dyDescent="0.3">
      <c r="A533" t="s">
        <v>42</v>
      </c>
      <c r="B533">
        <f t="shared" si="7"/>
        <v>2011</v>
      </c>
      <c r="C533" s="2">
        <v>20825.605206274136</v>
      </c>
      <c r="D533" s="2">
        <v>1.9093617178175677</v>
      </c>
      <c r="E533" s="2">
        <v>5.1679787296526891E-4</v>
      </c>
      <c r="F533" s="2">
        <v>0.52373523081997098</v>
      </c>
      <c r="G533" s="2">
        <v>239.00013224959639</v>
      </c>
      <c r="H533" s="2">
        <v>6.9421734364188765</v>
      </c>
      <c r="I533" s="2">
        <v>4.5134531118800614E-3</v>
      </c>
      <c r="J533" s="2">
        <v>0.14404710702760121</v>
      </c>
      <c r="K533" s="2">
        <v>1.8818181818181898</v>
      </c>
      <c r="L533" s="2">
        <v>42.202898550724456</v>
      </c>
      <c r="M533" s="2">
        <v>4.9572781439409519E-4</v>
      </c>
      <c r="N533" s="2">
        <v>2.3695054945055048E-2</v>
      </c>
      <c r="O533" s="2">
        <v>4.4685606060606036</v>
      </c>
      <c r="P533" s="2">
        <v>2.353903534796983</v>
      </c>
      <c r="Q533" s="2">
        <v>8.5495283301907365E-3</v>
      </c>
      <c r="R533" s="2">
        <v>0.42482624509344941</v>
      </c>
      <c r="S533" s="2">
        <v>12448.76198827273</v>
      </c>
      <c r="T533" s="2">
        <v>2.6043352645242162</v>
      </c>
      <c r="U533" s="2">
        <v>2.3414211593970058E-2</v>
      </c>
      <c r="V533" s="2">
        <v>0.38397514084373818</v>
      </c>
    </row>
    <row r="534" spans="1:22" x14ac:dyDescent="0.3">
      <c r="A534" t="s">
        <v>42</v>
      </c>
      <c r="B534">
        <f t="shared" si="7"/>
        <v>2012</v>
      </c>
      <c r="C534" s="2">
        <v>21238.297125867866</v>
      </c>
      <c r="D534" s="2">
        <v>1.8623997969708892</v>
      </c>
      <c r="E534" s="2">
        <v>8.1417429051922063E-4</v>
      </c>
      <c r="F534" s="2">
        <v>0.53694163929058403</v>
      </c>
      <c r="G534" s="2">
        <v>237.32217060266066</v>
      </c>
      <c r="H534" s="2">
        <v>6.9434387643086319</v>
      </c>
      <c r="I534" s="2">
        <v>4.2628213637593698E-3</v>
      </c>
      <c r="J534" s="2">
        <v>0.14402085680373555</v>
      </c>
      <c r="K534" s="2">
        <v>1.7136363636363683</v>
      </c>
      <c r="L534" s="2">
        <v>46.384615384615259</v>
      </c>
      <c r="M534" s="2">
        <v>5.154690389423261E-4</v>
      </c>
      <c r="N534" s="2">
        <v>2.155887230514102E-2</v>
      </c>
      <c r="O534" s="2">
        <v>4.3151515151515074</v>
      </c>
      <c r="P534" s="2">
        <v>2.5797050561797787</v>
      </c>
      <c r="Q534" s="2">
        <v>4.5608393883875831E-3</v>
      </c>
      <c r="R534" s="2">
        <v>0.38764121410099306</v>
      </c>
      <c r="S534" s="2">
        <v>12050.19106845454</v>
      </c>
      <c r="T534" s="2">
        <v>2.671549514332658</v>
      </c>
      <c r="U534" s="2">
        <v>2.3323713822542946E-2</v>
      </c>
      <c r="V534" s="2">
        <v>0.37431460455255533</v>
      </c>
    </row>
    <row r="535" spans="1:22" x14ac:dyDescent="0.3">
      <c r="A535" t="s">
        <v>42</v>
      </c>
      <c r="B535">
        <f t="shared" si="7"/>
        <v>2013</v>
      </c>
      <c r="C535" s="2">
        <v>21307.284648674322</v>
      </c>
      <c r="D535" s="2">
        <v>1.8615459592702766</v>
      </c>
      <c r="E535" s="2">
        <v>7.8013111085378783E-4</v>
      </c>
      <c r="F535" s="2">
        <v>0.53718791900899332</v>
      </c>
      <c r="G535" s="2">
        <v>227.69795523992366</v>
      </c>
      <c r="H535" s="2">
        <v>7.2130507781013762</v>
      </c>
      <c r="I535" s="2">
        <v>3.7381537526518932E-3</v>
      </c>
      <c r="J535" s="2">
        <v>0.13863759326857542</v>
      </c>
      <c r="K535" s="2">
        <v>1.6090909090909093</v>
      </c>
      <c r="L535" s="2">
        <v>49.58757062146892</v>
      </c>
      <c r="M535" s="2">
        <v>5.674460377445914E-4</v>
      </c>
      <c r="N535" s="2">
        <v>2.0166343853252822E-2</v>
      </c>
      <c r="O535" s="2">
        <v>3.0965909090909065</v>
      </c>
      <c r="P535" s="2">
        <v>3.6453822629969452</v>
      </c>
      <c r="Q535" s="2">
        <v>2.3320765481142924E-3</v>
      </c>
      <c r="R535" s="2">
        <v>0.27431965370289563</v>
      </c>
      <c r="S535" s="2">
        <v>11840.064302090905</v>
      </c>
      <c r="T535" s="2">
        <v>2.720962633557642</v>
      </c>
      <c r="U535" s="2">
        <v>2.3350427935183715E-2</v>
      </c>
      <c r="V535" s="2">
        <v>0.36751699110711644</v>
      </c>
    </row>
    <row r="536" spans="1:22" x14ac:dyDescent="0.3">
      <c r="A536" t="s">
        <v>42</v>
      </c>
      <c r="B536">
        <f t="shared" si="7"/>
        <v>2014</v>
      </c>
      <c r="C536" s="2">
        <v>20571.614432200739</v>
      </c>
      <c r="D536" s="2">
        <v>1.9480443642605849</v>
      </c>
      <c r="E536" s="2">
        <v>1.5707482061122491E-4</v>
      </c>
      <c r="F536" s="2">
        <v>0.51333533175440171</v>
      </c>
      <c r="G536" s="2">
        <v>216.43537398184753</v>
      </c>
      <c r="H536" s="2">
        <v>7.5867019546405796</v>
      </c>
      <c r="I536" s="2">
        <v>3.3252796710740301E-3</v>
      </c>
      <c r="J536" s="2">
        <v>0.13180958023378356</v>
      </c>
      <c r="K536" s="2">
        <v>1.6318181818181898</v>
      </c>
      <c r="L536" s="2">
        <v>49.128133704735127</v>
      </c>
      <c r="M536" s="2">
        <v>5.5393610384617958E-4</v>
      </c>
      <c r="N536" s="2">
        <v>2.0354935646652028E-2</v>
      </c>
      <c r="O536" s="2">
        <v>2.230681818181818</v>
      </c>
      <c r="P536" s="2">
        <v>4.7432501273560881</v>
      </c>
      <c r="Q536" s="2">
        <v>5.3388505183293855E-3</v>
      </c>
      <c r="R536" s="2">
        <v>0.2108259048437332</v>
      </c>
      <c r="S536" s="2">
        <v>11790.997044545464</v>
      </c>
      <c r="T536" s="2">
        <v>2.7759245890572011</v>
      </c>
      <c r="U536" s="2">
        <v>2.2915498831845071E-2</v>
      </c>
      <c r="V536" s="2">
        <v>0.36024033359625024</v>
      </c>
    </row>
    <row r="537" spans="1:22" x14ac:dyDescent="0.3">
      <c r="A537" t="s">
        <v>42</v>
      </c>
      <c r="B537">
        <f t="shared" si="7"/>
        <v>2015</v>
      </c>
      <c r="C537" s="2">
        <v>20675.794001716051</v>
      </c>
      <c r="D537" s="2">
        <v>1.9688446885213895</v>
      </c>
      <c r="E537" s="2">
        <v>5.2151319975429766E-4</v>
      </c>
      <c r="F537" s="2">
        <v>0.50791207952060669</v>
      </c>
      <c r="G537" s="2">
        <v>214.18432768199432</v>
      </c>
      <c r="H537" s="2">
        <v>7.6569463508174449</v>
      </c>
      <c r="I537" s="2">
        <v>3.2602720458569379E-3</v>
      </c>
      <c r="J537" s="2">
        <v>0.13060036654080009</v>
      </c>
      <c r="K537" s="2">
        <v>1.5727272727272634</v>
      </c>
      <c r="L537" s="2">
        <v>50.88439306358412</v>
      </c>
      <c r="M537" s="2">
        <v>5.4114439836273898E-4</v>
      </c>
      <c r="N537" s="2">
        <v>1.9652391230262294E-2</v>
      </c>
      <c r="O537" s="2">
        <v>1.8492424242424219</v>
      </c>
      <c r="P537" s="2">
        <v>5.2675133142154928</v>
      </c>
      <c r="Q537" s="2">
        <v>6.1950919905768842E-3</v>
      </c>
      <c r="R537" s="2">
        <v>0.18984289936226448</v>
      </c>
      <c r="S537" s="2">
        <v>11430.578641090906</v>
      </c>
      <c r="T537" s="2">
        <v>2.9537104124841465</v>
      </c>
      <c r="U537" s="2">
        <v>2.2630171195294091E-2</v>
      </c>
      <c r="V537" s="2">
        <v>0.33855722476157513</v>
      </c>
    </row>
    <row r="538" spans="1:22" x14ac:dyDescent="0.3">
      <c r="A538" t="s">
        <v>42</v>
      </c>
      <c r="B538">
        <f t="shared" si="7"/>
        <v>2016</v>
      </c>
      <c r="C538" s="2">
        <v>20374.019391470079</v>
      </c>
      <c r="D538" s="2">
        <v>2.0249656385352961</v>
      </c>
      <c r="E538" s="2">
        <v>7.3722694487682316E-4</v>
      </c>
      <c r="F538" s="2">
        <v>0.49383554020369586</v>
      </c>
      <c r="G538" s="2">
        <v>205.81395998008315</v>
      </c>
      <c r="H538" s="2">
        <v>7.9835369969180912</v>
      </c>
      <c r="I538" s="2">
        <v>2.8439409695255324E-3</v>
      </c>
      <c r="J538" s="2">
        <v>0.12525776487113832</v>
      </c>
      <c r="K538" s="2">
        <v>1.3727272727272606</v>
      </c>
      <c r="L538" s="2">
        <v>58.516556291391254</v>
      </c>
      <c r="M538" s="2">
        <v>6.0621732662614891E-4</v>
      </c>
      <c r="N538" s="2">
        <v>1.7089180624716913E-2</v>
      </c>
      <c r="O538" s="2">
        <v>1.9079545454545457</v>
      </c>
      <c r="P538" s="2">
        <v>4.6688505062537224</v>
      </c>
      <c r="Q538" s="2">
        <v>5.3720760831098557E-3</v>
      </c>
      <c r="R538" s="2">
        <v>0.21418548284219929</v>
      </c>
      <c r="S538" s="2">
        <v>11576.986843090897</v>
      </c>
      <c r="T538" s="2">
        <v>2.9681855640543118</v>
      </c>
      <c r="U538" s="2">
        <v>2.2603174590255293E-2</v>
      </c>
      <c r="V538" s="2">
        <v>0.33690615981370026</v>
      </c>
    </row>
    <row r="539" spans="1:22" x14ac:dyDescent="0.3">
      <c r="A539" t="s">
        <v>42</v>
      </c>
      <c r="B539">
        <f t="shared" si="7"/>
        <v>2017</v>
      </c>
      <c r="C539" s="2">
        <v>19451.353861335629</v>
      </c>
      <c r="D539" s="2">
        <v>2.1456119102985167</v>
      </c>
      <c r="E539" s="2">
        <v>2.3891889155991386E-4</v>
      </c>
      <c r="F539" s="2">
        <v>0.46606750978599437</v>
      </c>
      <c r="G539" s="2">
        <v>197.04687006481413</v>
      </c>
      <c r="H539" s="2">
        <v>8.2914918328679779</v>
      </c>
      <c r="I539" s="2">
        <v>2.4190388519489681E-3</v>
      </c>
      <c r="J539" s="2">
        <v>0.12060555810185318</v>
      </c>
      <c r="K539" s="2">
        <v>1.4136363636363711</v>
      </c>
      <c r="L539" s="2">
        <v>56.864951768488439</v>
      </c>
      <c r="M539" s="2">
        <v>5.5727991614416134E-4</v>
      </c>
      <c r="N539" s="2">
        <v>1.7585524455753558E-2</v>
      </c>
      <c r="O539" s="2">
        <v>2.009090909090907</v>
      </c>
      <c r="P539" s="2">
        <v>3.924208144796383</v>
      </c>
      <c r="Q539" s="2">
        <v>3.8104175132147589E-3</v>
      </c>
      <c r="R539" s="2">
        <v>0.25482848083021026</v>
      </c>
      <c r="S539" s="2">
        <v>11752.608916227269</v>
      </c>
      <c r="T539" s="2">
        <v>2.9989552845673164</v>
      </c>
      <c r="U539" s="2">
        <v>2.1872695944913256E-2</v>
      </c>
      <c r="V539" s="2">
        <v>0.33344945326328135</v>
      </c>
    </row>
    <row r="540" spans="1:22" x14ac:dyDescent="0.3">
      <c r="A540" t="s">
        <v>42</v>
      </c>
      <c r="B540">
        <f t="shared" si="7"/>
        <v>2018</v>
      </c>
      <c r="C540" s="2">
        <v>18273.97047026486</v>
      </c>
      <c r="D540" s="2">
        <v>2.3115395507444587</v>
      </c>
      <c r="E540" s="2">
        <v>5.4826463728091523E-4</v>
      </c>
      <c r="F540" s="2">
        <v>0.43261210896345603</v>
      </c>
      <c r="G540" s="2">
        <v>193.72494161792588</v>
      </c>
      <c r="H540" s="2">
        <v>8.4128821491499046</v>
      </c>
      <c r="I540" s="2">
        <v>2.2574159488095713E-3</v>
      </c>
      <c r="J540" s="2">
        <v>0.11886532846547089</v>
      </c>
      <c r="K540" s="2">
        <v>1.4045454545454561</v>
      </c>
      <c r="L540" s="2">
        <v>57.310679611650428</v>
      </c>
      <c r="M540" s="2">
        <v>5.5955590469530803E-4</v>
      </c>
      <c r="N540" s="2">
        <v>1.7448754870404898E-2</v>
      </c>
      <c r="O540" s="2">
        <v>2.0287878787878793</v>
      </c>
      <c r="P540" s="2">
        <v>3.3988050784167299</v>
      </c>
      <c r="Q540" s="2">
        <v>2.2453561392823396E-3</v>
      </c>
      <c r="R540" s="2">
        <v>0.29422105031861123</v>
      </c>
      <c r="S540" s="2">
        <v>11830.036737499991</v>
      </c>
      <c r="T540" s="2">
        <v>3.0427410846829614</v>
      </c>
      <c r="U540" s="2">
        <v>2.1311957206360699E-2</v>
      </c>
      <c r="V540" s="2">
        <v>0.32865103279209673</v>
      </c>
    </row>
    <row r="541" spans="1:22" x14ac:dyDescent="0.3">
      <c r="A541" t="s">
        <v>42</v>
      </c>
      <c r="B541">
        <f t="shared" si="7"/>
        <v>2019</v>
      </c>
      <c r="C541" s="2">
        <v>17132.936487074265</v>
      </c>
      <c r="D541" s="2">
        <v>2.5102015056237872</v>
      </c>
      <c r="E541" s="2">
        <v>1.1926018842366992E-3</v>
      </c>
      <c r="F541" s="2">
        <v>0.39837439255758045</v>
      </c>
      <c r="G541" s="2">
        <v>183.9496838797686</v>
      </c>
      <c r="H541" s="2">
        <v>8.820182620560205</v>
      </c>
      <c r="I541" s="2">
        <v>2.0326306014255696E-3</v>
      </c>
      <c r="J541" s="2">
        <v>0.11337633731856744</v>
      </c>
      <c r="K541" s="2">
        <v>1.3590909090909093</v>
      </c>
      <c r="L541" s="2">
        <v>59.481605351170558</v>
      </c>
      <c r="M541" s="2">
        <v>5.5638966795939354E-4</v>
      </c>
      <c r="N541" s="2">
        <v>1.6811920157436044E-2</v>
      </c>
      <c r="O541" s="2">
        <v>1.9200757575757574</v>
      </c>
      <c r="P541" s="2">
        <v>3.3089366739001762</v>
      </c>
      <c r="Q541" s="2">
        <v>1.7977147594796516E-3</v>
      </c>
      <c r="R541" s="2">
        <v>0.3022118881535803</v>
      </c>
      <c r="S541" s="2">
        <v>11818.12315513636</v>
      </c>
      <c r="T541" s="2">
        <v>3.0990755900141109</v>
      </c>
      <c r="U541" s="2">
        <v>2.0946710020233961E-2</v>
      </c>
      <c r="V541" s="2">
        <v>0.3226768663604771</v>
      </c>
    </row>
    <row r="542" spans="1:22" x14ac:dyDescent="0.3">
      <c r="A542" t="s">
        <v>42</v>
      </c>
      <c r="B542">
        <f t="shared" si="7"/>
        <v>2020</v>
      </c>
      <c r="C542" s="2">
        <v>18388.26986566509</v>
      </c>
      <c r="D542" s="2">
        <v>2.3478010123090178</v>
      </c>
      <c r="E542" s="2">
        <v>8.4503212251141324E-4</v>
      </c>
      <c r="F542" s="2">
        <v>0.42593047483888719</v>
      </c>
      <c r="G542" s="2">
        <v>136.53123379508816</v>
      </c>
      <c r="H542" s="2">
        <v>11.304360385355453</v>
      </c>
      <c r="I542" s="2">
        <v>5.9494189480473192E-4</v>
      </c>
      <c r="J542" s="2">
        <v>8.8461440179798026E-2</v>
      </c>
      <c r="K542" s="2">
        <v>1.2863636363636459</v>
      </c>
      <c r="L542" s="2">
        <v>62.279151943462431</v>
      </c>
      <c r="M542" s="2">
        <v>6.0521224382648064E-4</v>
      </c>
      <c r="N542" s="2">
        <v>1.6056737588652604E-2</v>
      </c>
      <c r="O542" s="2">
        <v>2.2916666666666661</v>
      </c>
      <c r="P542" s="2">
        <v>3.1163636363636367</v>
      </c>
      <c r="Q542" s="2">
        <v>5.9384063390094388E-4</v>
      </c>
      <c r="R542" s="2">
        <v>0.32088681446907813</v>
      </c>
      <c r="S542" s="2">
        <v>11002.624131954544</v>
      </c>
      <c r="T542" s="2">
        <v>3.2082589514738586</v>
      </c>
      <c r="U542" s="2">
        <v>2.2034791713163249E-2</v>
      </c>
      <c r="V542" s="2">
        <v>0.31169553802401295</v>
      </c>
    </row>
    <row r="543" spans="1:22" x14ac:dyDescent="0.3">
      <c r="A543" t="s">
        <v>42</v>
      </c>
      <c r="B543">
        <f t="shared" ref="B543:B597" si="8">B516</f>
        <v>2021</v>
      </c>
      <c r="C543" s="2">
        <v>16767.943171072155</v>
      </c>
      <c r="D543" s="2">
        <v>2.633278335649432</v>
      </c>
      <c r="E543" s="2">
        <v>1.202593578748079E-3</v>
      </c>
      <c r="F543" s="2">
        <v>0.37975476669593117</v>
      </c>
      <c r="G543" s="2">
        <v>172.2440133840048</v>
      </c>
      <c r="H543" s="2">
        <v>9.2240458646441716</v>
      </c>
      <c r="I543" s="2">
        <v>1.2173137090510516E-3</v>
      </c>
      <c r="J543" s="2">
        <v>0.10841229701957647</v>
      </c>
      <c r="K543" s="2">
        <v>1.8238095238095298</v>
      </c>
      <c r="L543" s="2">
        <v>43.686684073106903</v>
      </c>
      <c r="M543" s="2">
        <v>8.0591034610054402E-4</v>
      </c>
      <c r="N543" s="2">
        <v>2.2890270141047171E-2</v>
      </c>
      <c r="O543" s="2">
        <v>2.5878787878787914</v>
      </c>
      <c r="P543" s="2">
        <v>2.6326112412177962</v>
      </c>
      <c r="Q543" s="2">
        <v>5.0057870431723939E-3</v>
      </c>
      <c r="R543" s="2">
        <v>0.37985099521850363</v>
      </c>
      <c r="S543" s="2">
        <v>11004.201784181816</v>
      </c>
      <c r="T543" s="2">
        <v>3.3893824495686782</v>
      </c>
      <c r="U543" s="2">
        <v>2.1983445114930222E-2</v>
      </c>
      <c r="V543" s="2">
        <v>0.29503899748087054</v>
      </c>
    </row>
    <row r="544" spans="1:22" x14ac:dyDescent="0.3">
      <c r="A544" t="s">
        <v>43</v>
      </c>
      <c r="B544">
        <f t="shared" si="8"/>
        <v>1995</v>
      </c>
      <c r="C544" s="2">
        <v>6280.3142880054038</v>
      </c>
      <c r="D544" s="2">
        <v>5.044966717243617</v>
      </c>
      <c r="E544" s="2">
        <v>5.5279308437364283E-3</v>
      </c>
      <c r="F544" s="2">
        <v>0.19821736317546274</v>
      </c>
      <c r="G544" s="2">
        <v>32.871935304920271</v>
      </c>
      <c r="H544" s="2">
        <v>52.21727686481595</v>
      </c>
      <c r="I544" s="2">
        <v>2.6827271522260748E-3</v>
      </c>
      <c r="J544" s="2">
        <v>1.9150749714292377E-2</v>
      </c>
      <c r="K544" s="2">
        <v>0.2380952380952408</v>
      </c>
      <c r="L544" s="2">
        <v>315.67999999999643</v>
      </c>
      <c r="M544" s="2">
        <v>1.1183609531952229E-3</v>
      </c>
      <c r="N544" s="2">
        <v>3.1677648251394177E-3</v>
      </c>
      <c r="O544" s="2">
        <v>2.2220238095238134</v>
      </c>
      <c r="P544" s="2">
        <v>4.2327886418430145</v>
      </c>
      <c r="Q544" s="2">
        <v>6.6167825390672785E-3</v>
      </c>
      <c r="R544" s="2">
        <v>0.23625087019808913</v>
      </c>
      <c r="S544" s="2">
        <v>7607.6677809090943</v>
      </c>
      <c r="T544" s="2">
        <v>3.0753988947337114</v>
      </c>
      <c r="U544" s="2">
        <v>2.6724069364962855E-3</v>
      </c>
      <c r="V544" s="2">
        <v>0.32516107153201884</v>
      </c>
    </row>
    <row r="545" spans="1:22" x14ac:dyDescent="0.3">
      <c r="A545" t="s">
        <v>43</v>
      </c>
      <c r="B545">
        <f t="shared" si="8"/>
        <v>1996</v>
      </c>
      <c r="C545" s="2">
        <v>5009.918808712624</v>
      </c>
      <c r="D545" s="2">
        <v>6.2582718943721707</v>
      </c>
      <c r="E545" s="2">
        <v>7.0577513056362395E-3</v>
      </c>
      <c r="F545" s="2">
        <v>0.15978851939930294</v>
      </c>
      <c r="G545" s="2">
        <v>36.440905998356129</v>
      </c>
      <c r="H545" s="2">
        <v>47.031898465002712</v>
      </c>
      <c r="I545" s="2">
        <v>2.6618777659486448E-3</v>
      </c>
      <c r="J545" s="2">
        <v>2.126216530987194E-2</v>
      </c>
      <c r="K545" s="2">
        <v>0.27619047619047876</v>
      </c>
      <c r="L545" s="2">
        <v>273.63793103448023</v>
      </c>
      <c r="M545" s="2">
        <v>9.6476126508654447E-4</v>
      </c>
      <c r="N545" s="2">
        <v>3.654464116942886E-3</v>
      </c>
      <c r="O545" s="2">
        <v>1.9671875000000059</v>
      </c>
      <c r="P545" s="2">
        <v>4.681228488218153</v>
      </c>
      <c r="Q545" s="2">
        <v>5.898697533354702E-3</v>
      </c>
      <c r="R545" s="2">
        <v>0.21361913918896033</v>
      </c>
      <c r="S545" s="2">
        <v>7639.2343346363668</v>
      </c>
      <c r="T545" s="2">
        <v>3.1312358388041237</v>
      </c>
      <c r="U545" s="2">
        <v>2.8214049921314599E-3</v>
      </c>
      <c r="V545" s="2">
        <v>0.31936272177502867</v>
      </c>
    </row>
    <row r="546" spans="1:22" x14ac:dyDescent="0.3">
      <c r="A546" t="s">
        <v>43</v>
      </c>
      <c r="B546">
        <f t="shared" si="8"/>
        <v>1997</v>
      </c>
      <c r="C546" s="2">
        <v>5098.4081279864404</v>
      </c>
      <c r="D546" s="2">
        <v>6.3013444257169882</v>
      </c>
      <c r="E546" s="2">
        <v>6.7174903896861093E-3</v>
      </c>
      <c r="F546" s="2">
        <v>0.15869629279726552</v>
      </c>
      <c r="G546" s="2">
        <v>31.237575067494163</v>
      </c>
      <c r="H546" s="2">
        <v>54.883683646770841</v>
      </c>
      <c r="I546" s="2">
        <v>2.6655800102470678E-3</v>
      </c>
      <c r="J546" s="2">
        <v>1.8220351360450939E-2</v>
      </c>
      <c r="K546" s="2">
        <v>0.10476190476190084</v>
      </c>
      <c r="L546" s="2">
        <v>724.54545454548168</v>
      </c>
      <c r="M546" s="2">
        <v>9.6844190659048368E-4</v>
      </c>
      <c r="N546" s="2">
        <v>1.3801756587201492E-3</v>
      </c>
      <c r="O546" s="2">
        <v>2.1689814814814854</v>
      </c>
      <c r="P546" s="2">
        <v>4.1082177161152575</v>
      </c>
      <c r="Q546" s="2">
        <v>2.1019612206257254E-3</v>
      </c>
      <c r="R546" s="2">
        <v>0.24341455811295293</v>
      </c>
      <c r="S546" s="2">
        <v>7944.7269852727295</v>
      </c>
      <c r="T546" s="2">
        <v>3.1299263578683068</v>
      </c>
      <c r="U546" s="2">
        <v>2.7531787872054903E-3</v>
      </c>
      <c r="V546" s="2">
        <v>0.31949633494925683</v>
      </c>
    </row>
    <row r="547" spans="1:22" x14ac:dyDescent="0.3">
      <c r="A547" t="s">
        <v>43</v>
      </c>
      <c r="B547">
        <f t="shared" si="8"/>
        <v>1998</v>
      </c>
      <c r="C547" s="2">
        <v>5339.6345788813815</v>
      </c>
      <c r="D547" s="2">
        <v>6.1251791767878094</v>
      </c>
      <c r="E547" s="2">
        <v>6.2594195606644476E-3</v>
      </c>
      <c r="F547" s="2">
        <v>0.1632605302045097</v>
      </c>
      <c r="G547" s="2">
        <v>44.425026029630772</v>
      </c>
      <c r="H547" s="2">
        <v>38.615686207730448</v>
      </c>
      <c r="I547" s="2">
        <v>2.5814348431210804E-3</v>
      </c>
      <c r="J547" s="2">
        <v>2.5896212089060601E-2</v>
      </c>
      <c r="K547" s="2">
        <v>6.1904761904742145E-2</v>
      </c>
      <c r="L547" s="2">
        <v>1228.6923076926996</v>
      </c>
      <c r="M547" s="2">
        <v>9.8543652532894627E-4</v>
      </c>
      <c r="N547" s="2">
        <v>8.1387341138144703E-4</v>
      </c>
      <c r="O547" s="2">
        <v>2.5179824561403468</v>
      </c>
      <c r="P547" s="2">
        <v>3.4225744643790317</v>
      </c>
      <c r="Q547" s="2">
        <v>1.8059237812698692E-3</v>
      </c>
      <c r="R547" s="2">
        <v>0.29217771896788608</v>
      </c>
      <c r="S547" s="2">
        <v>8176.1140473181804</v>
      </c>
      <c r="T547" s="2">
        <v>3.1582256349259183</v>
      </c>
      <c r="U547" s="2">
        <v>2.9763071698348798E-3</v>
      </c>
      <c r="V547" s="2">
        <v>0.31663348841871353</v>
      </c>
    </row>
    <row r="548" spans="1:22" x14ac:dyDescent="0.3">
      <c r="A548" t="s">
        <v>43</v>
      </c>
      <c r="B548">
        <f t="shared" si="8"/>
        <v>1999</v>
      </c>
      <c r="C548" s="2">
        <v>5174.6015708166742</v>
      </c>
      <c r="D548" s="2">
        <v>6.4687578596063009</v>
      </c>
      <c r="E548" s="2">
        <v>6.5741694227648972E-3</v>
      </c>
      <c r="F548" s="2">
        <v>0.15458918415302403</v>
      </c>
      <c r="G548" s="2">
        <v>47.789381562437256</v>
      </c>
      <c r="H548" s="2">
        <v>35.860865167102631</v>
      </c>
      <c r="I548" s="2">
        <v>2.5944260016565329E-3</v>
      </c>
      <c r="J548" s="2">
        <v>2.7885551431630306E-2</v>
      </c>
      <c r="K548" s="2">
        <v>9.0476190476181273E-2</v>
      </c>
      <c r="L548" s="2">
        <v>843.2105263158752</v>
      </c>
      <c r="M548" s="2">
        <v>9.516389309883258E-4</v>
      </c>
      <c r="N548" s="2">
        <v>1.1859434492227745E-3</v>
      </c>
      <c r="O548" s="2">
        <v>3.4693181818181902</v>
      </c>
      <c r="P548" s="2">
        <v>2.6501801506714666</v>
      </c>
      <c r="Q548" s="2">
        <v>5.7838040021508386E-3</v>
      </c>
      <c r="R548" s="2">
        <v>0.37733283895686626</v>
      </c>
      <c r="S548" s="2">
        <v>8622.4509758181739</v>
      </c>
      <c r="T548" s="2">
        <v>3.1144671944359765</v>
      </c>
      <c r="U548" s="2">
        <v>2.9287616218056645E-3</v>
      </c>
      <c r="V548" s="2">
        <v>0.32108220686559452</v>
      </c>
    </row>
    <row r="549" spans="1:22" x14ac:dyDescent="0.3">
      <c r="A549" t="s">
        <v>43</v>
      </c>
      <c r="B549">
        <f t="shared" si="8"/>
        <v>2000</v>
      </c>
      <c r="C549" s="2">
        <v>5295.4543760980487</v>
      </c>
      <c r="D549" s="2">
        <v>6.4182027127547387</v>
      </c>
      <c r="E549" s="2">
        <v>6.3788571115839798E-3</v>
      </c>
      <c r="F549" s="2">
        <v>0.15580685820544812</v>
      </c>
      <c r="G549" s="2">
        <v>49.559323113633582</v>
      </c>
      <c r="H549" s="2">
        <v>34.723120700234425</v>
      </c>
      <c r="I549" s="2">
        <v>2.3893931167681265E-3</v>
      </c>
      <c r="J549" s="2">
        <v>2.879925478568085E-2</v>
      </c>
      <c r="K549" s="2">
        <v>0.17619047619048445</v>
      </c>
      <c r="L549" s="2">
        <v>434.89189189187147</v>
      </c>
      <c r="M549" s="2">
        <v>9.1759869005657302E-4</v>
      </c>
      <c r="N549" s="2">
        <v>2.2994220371637397E-3</v>
      </c>
      <c r="O549" s="2">
        <v>3.7723484848484814</v>
      </c>
      <c r="P549" s="2">
        <v>2.3961241088462719</v>
      </c>
      <c r="Q549" s="2">
        <v>6.0041429566152216E-3</v>
      </c>
      <c r="R549" s="2">
        <v>0.41734065289360056</v>
      </c>
      <c r="S549" s="2">
        <v>9236.1766983636371</v>
      </c>
      <c r="T549" s="2">
        <v>3.0349358912037592</v>
      </c>
      <c r="U549" s="2">
        <v>2.526562841605795E-3</v>
      </c>
      <c r="V549" s="2">
        <v>0.32949625160067741</v>
      </c>
    </row>
    <row r="550" spans="1:22" x14ac:dyDescent="0.3">
      <c r="A550" t="s">
        <v>43</v>
      </c>
      <c r="B550">
        <f t="shared" si="8"/>
        <v>2001</v>
      </c>
      <c r="C550" s="2">
        <v>5707.1962521407077</v>
      </c>
      <c r="D550" s="2">
        <v>6.0474988310837539</v>
      </c>
      <c r="E550" s="2">
        <v>5.7699811492301079E-3</v>
      </c>
      <c r="F550" s="2">
        <v>0.16535761774108407</v>
      </c>
      <c r="G550" s="2">
        <v>47.283065178358356</v>
      </c>
      <c r="H550" s="2">
        <v>36.118654933141237</v>
      </c>
      <c r="I550" s="2">
        <v>2.3870614496839665E-3</v>
      </c>
      <c r="J550" s="2">
        <v>2.7686523815770182E-2</v>
      </c>
      <c r="K550" s="2">
        <v>0.32380952380951555</v>
      </c>
      <c r="L550" s="2">
        <v>237.41176470588843</v>
      </c>
      <c r="M550" s="2">
        <v>9.4240976476296645E-4</v>
      </c>
      <c r="N550" s="2">
        <v>4.2120911793854226E-3</v>
      </c>
      <c r="O550" s="2">
        <v>3.3981060606060591</v>
      </c>
      <c r="P550" s="2">
        <v>2.5817634600379007</v>
      </c>
      <c r="Q550" s="2">
        <v>3.274333448564315E-3</v>
      </c>
      <c r="R550" s="2">
        <v>0.38733215318854963</v>
      </c>
      <c r="S550" s="2">
        <v>9591.1364736818177</v>
      </c>
      <c r="T550" s="2">
        <v>2.9836790074051001</v>
      </c>
      <c r="U550" s="2">
        <v>2.120747173791182E-3</v>
      </c>
      <c r="V550" s="2">
        <v>0.3351566966547444</v>
      </c>
    </row>
    <row r="551" spans="1:22" x14ac:dyDescent="0.3">
      <c r="A551" t="s">
        <v>43</v>
      </c>
      <c r="B551">
        <f t="shared" si="8"/>
        <v>2002</v>
      </c>
      <c r="C551" s="2">
        <v>6350.8108109580935</v>
      </c>
      <c r="D551" s="2">
        <v>5.5340123470302993</v>
      </c>
      <c r="E551" s="2">
        <v>5.0205762516333241E-3</v>
      </c>
      <c r="F551" s="2">
        <v>0.18070071718156305</v>
      </c>
      <c r="G551" s="2">
        <v>51.815075603276227</v>
      </c>
      <c r="H551" s="2">
        <v>32.748483912914956</v>
      </c>
      <c r="I551" s="2">
        <v>2.3824322995964903E-3</v>
      </c>
      <c r="J551" s="2">
        <v>3.0535764729115657E-2</v>
      </c>
      <c r="K551" s="2">
        <v>0.67727272727272236</v>
      </c>
      <c r="L551" s="2">
        <v>113.28187919463171</v>
      </c>
      <c r="M551" s="2">
        <v>9.4488990541493484E-4</v>
      </c>
      <c r="N551" s="2">
        <v>8.8275371763729422E-3</v>
      </c>
      <c r="O551" s="2">
        <v>2.2678030303030212</v>
      </c>
      <c r="P551" s="2">
        <v>3.851511608485064</v>
      </c>
      <c r="Q551" s="2">
        <v>3.0558462144258947E-3</v>
      </c>
      <c r="R551" s="2">
        <v>0.25963831909449586</v>
      </c>
      <c r="S551" s="2">
        <v>10036.057414545467</v>
      </c>
      <c r="T551" s="2">
        <v>2.8999205955482843</v>
      </c>
      <c r="U551" s="2">
        <v>1.5153955531199692E-3</v>
      </c>
      <c r="V551" s="2">
        <v>0.34483702813625877</v>
      </c>
    </row>
    <row r="552" spans="1:22" x14ac:dyDescent="0.3">
      <c r="A552" t="s">
        <v>43</v>
      </c>
      <c r="B552">
        <f t="shared" si="8"/>
        <v>2003</v>
      </c>
      <c r="C552" s="2">
        <v>7035.0854729833627</v>
      </c>
      <c r="D552" s="2">
        <v>5.0835774837005223</v>
      </c>
      <c r="E552" s="2">
        <v>3.9834489953896046E-3</v>
      </c>
      <c r="F552" s="2">
        <v>0.19671186348714081</v>
      </c>
      <c r="G552" s="2">
        <v>53.905560052591909</v>
      </c>
      <c r="H552" s="2">
        <v>31.319495075988751</v>
      </c>
      <c r="I552" s="2">
        <v>2.3617976947482161E-3</v>
      </c>
      <c r="J552" s="2">
        <v>3.1928994946238937E-2</v>
      </c>
      <c r="K552" s="2">
        <v>0.68181818181817277</v>
      </c>
      <c r="L552" s="2">
        <v>112.66666666666818</v>
      </c>
      <c r="M552" s="2">
        <v>9.1416808537765626E-4</v>
      </c>
      <c r="N552" s="2">
        <v>8.8757396449702947E-3</v>
      </c>
      <c r="O552" s="2">
        <v>1.117424242424244</v>
      </c>
      <c r="P552" s="2">
        <v>7.9877966101694788</v>
      </c>
      <c r="Q552" s="2">
        <v>7.3683060332439543E-3</v>
      </c>
      <c r="R552" s="2">
        <v>0.12519096927516571</v>
      </c>
      <c r="S552" s="2">
        <v>10707.210483136365</v>
      </c>
      <c r="T552" s="2">
        <v>2.7576456148536814</v>
      </c>
      <c r="U552" s="2">
        <v>3.5581898945902246E-4</v>
      </c>
      <c r="V552" s="2">
        <v>0.36262817622889487</v>
      </c>
    </row>
    <row r="553" spans="1:22" x14ac:dyDescent="0.3">
      <c r="A553" t="s">
        <v>43</v>
      </c>
      <c r="B553">
        <f t="shared" si="8"/>
        <v>2004</v>
      </c>
      <c r="C553" s="2">
        <v>7771.6517350735157</v>
      </c>
      <c r="D553" s="2">
        <v>4.7014592858443605</v>
      </c>
      <c r="E553" s="2">
        <v>3.0063195411691446E-3</v>
      </c>
      <c r="F553" s="2">
        <v>0.21269991702595475</v>
      </c>
      <c r="G553" s="2">
        <v>52.34213960166062</v>
      </c>
      <c r="H553" s="2">
        <v>32.39283066415625</v>
      </c>
      <c r="I553" s="2">
        <v>2.244786658030587E-3</v>
      </c>
      <c r="J553" s="2">
        <v>3.0871028542329072E-2</v>
      </c>
      <c r="K553" s="2">
        <v>1.0272727272727167</v>
      </c>
      <c r="L553" s="2">
        <v>75.318584070797257</v>
      </c>
      <c r="M553" s="2">
        <v>9.0175351342350329E-4</v>
      </c>
      <c r="N553" s="2">
        <v>1.3276935730231325E-2</v>
      </c>
      <c r="O553" s="2">
        <v>0.94924242424241889</v>
      </c>
      <c r="P553" s="2">
        <v>9.6033519553073141</v>
      </c>
      <c r="Q553" s="2">
        <v>7.378061883782927E-3</v>
      </c>
      <c r="R553" s="2">
        <v>0.10413030831878943</v>
      </c>
      <c r="S553" s="2">
        <v>11341.639058045457</v>
      </c>
      <c r="T553" s="2">
        <v>2.6849636721108396</v>
      </c>
      <c r="U553" s="2">
        <v>3.0063072554564751E-4</v>
      </c>
      <c r="V553" s="2">
        <v>0.37244451773674436</v>
      </c>
    </row>
    <row r="554" spans="1:22" x14ac:dyDescent="0.3">
      <c r="A554" t="s">
        <v>43</v>
      </c>
      <c r="B554">
        <f t="shared" si="8"/>
        <v>2005</v>
      </c>
      <c r="C554" s="2">
        <v>8605.986663707823</v>
      </c>
      <c r="D554" s="2">
        <v>4.3243371602265466</v>
      </c>
      <c r="E554" s="2">
        <v>1.7554690785566152E-3</v>
      </c>
      <c r="F554" s="2">
        <v>0.23124931358211004</v>
      </c>
      <c r="G554" s="2">
        <v>56.281118750022415</v>
      </c>
      <c r="H554" s="2">
        <v>30.089458005234537</v>
      </c>
      <c r="I554" s="2">
        <v>2.3857635541565947E-3</v>
      </c>
      <c r="J554" s="2">
        <v>3.3234231066110738E-2</v>
      </c>
      <c r="K554" s="2">
        <v>0.73636363636364877</v>
      </c>
      <c r="L554" s="2">
        <v>105.19753086419574</v>
      </c>
      <c r="M554" s="2">
        <v>9.8306650082184005E-4</v>
      </c>
      <c r="N554" s="2">
        <v>9.5059265344444761E-3</v>
      </c>
      <c r="O554" s="2">
        <v>0.57954545454545681</v>
      </c>
      <c r="P554" s="2">
        <v>14.932026143790782</v>
      </c>
      <c r="Q554" s="2">
        <v>1.0221505848575618E-2</v>
      </c>
      <c r="R554" s="2">
        <v>6.6970147947124525E-2</v>
      </c>
      <c r="S554" s="2">
        <v>11927.960543863643</v>
      </c>
      <c r="T554" s="2">
        <v>2.6116828616514716</v>
      </c>
      <c r="U554" s="2">
        <v>1.1043547714689739E-3</v>
      </c>
      <c r="V554" s="2">
        <v>0.38289488156600299</v>
      </c>
    </row>
    <row r="555" spans="1:22" x14ac:dyDescent="0.3">
      <c r="A555" t="s">
        <v>43</v>
      </c>
      <c r="B555">
        <f t="shared" si="8"/>
        <v>2006</v>
      </c>
      <c r="C555" s="2">
        <v>9924.7987952687181</v>
      </c>
      <c r="D555" s="2">
        <v>3.8200363474450474</v>
      </c>
      <c r="E555" s="2">
        <v>1.172397870317643E-4</v>
      </c>
      <c r="F555" s="2">
        <v>0.26177761388810594</v>
      </c>
      <c r="G555" s="2">
        <v>50.754663428408321</v>
      </c>
      <c r="H555" s="2">
        <v>33.260211990307575</v>
      </c>
      <c r="I555" s="2">
        <v>2.3649558169712009E-3</v>
      </c>
      <c r="J555" s="2">
        <v>3.0065953887828858E-2</v>
      </c>
      <c r="K555" s="2">
        <v>1.1545454545454561</v>
      </c>
      <c r="L555" s="2">
        <v>67.425196850393604</v>
      </c>
      <c r="M555" s="2">
        <v>9.5325005814166086E-4</v>
      </c>
      <c r="N555" s="2">
        <v>1.4831250729884407E-2</v>
      </c>
      <c r="O555" s="2">
        <v>1.6738636363636328</v>
      </c>
      <c r="P555" s="2">
        <v>4.5560081466395239</v>
      </c>
      <c r="Q555" s="2">
        <v>8.1264168984461205E-3</v>
      </c>
      <c r="R555" s="2">
        <v>0.21949038891372313</v>
      </c>
      <c r="S555" s="2">
        <v>12856.47784695456</v>
      </c>
      <c r="T555" s="2">
        <v>2.5168392899785879</v>
      </c>
      <c r="U555" s="2">
        <v>2.0423750599657398E-3</v>
      </c>
      <c r="V555" s="2">
        <v>0.39732374012983068</v>
      </c>
    </row>
    <row r="556" spans="1:22" x14ac:dyDescent="0.3">
      <c r="A556" t="s">
        <v>43</v>
      </c>
      <c r="B556">
        <f t="shared" si="8"/>
        <v>2007</v>
      </c>
      <c r="C556" s="2">
        <v>10619.729824301237</v>
      </c>
      <c r="D556" s="2">
        <v>3.653077330588725</v>
      </c>
      <c r="E556" s="2">
        <v>1.2246661882580612E-3</v>
      </c>
      <c r="F556" s="2">
        <v>0.2737418098507215</v>
      </c>
      <c r="G556" s="2">
        <v>69.146837189431153</v>
      </c>
      <c r="H556" s="2">
        <v>24.376032020995247</v>
      </c>
      <c r="I556" s="2">
        <v>2.1406672932541837E-3</v>
      </c>
      <c r="J556" s="2">
        <v>4.1023904101319397E-2</v>
      </c>
      <c r="K556" s="2">
        <v>1.3136363636363626</v>
      </c>
      <c r="L556" s="2">
        <v>59.366782006920459</v>
      </c>
      <c r="M556" s="2">
        <v>9.4261648102040435E-4</v>
      </c>
      <c r="N556" s="2">
        <v>1.6844436673078032E-2</v>
      </c>
      <c r="O556" s="2">
        <v>2.9291666666666645</v>
      </c>
      <c r="P556" s="2">
        <v>2.2716927453769573</v>
      </c>
      <c r="Q556" s="2">
        <v>2.6439470055050207E-3</v>
      </c>
      <c r="R556" s="2">
        <v>0.44020037570444553</v>
      </c>
      <c r="S556" s="2">
        <v>13651.697443090921</v>
      </c>
      <c r="T556" s="2">
        <v>2.4614135771150583</v>
      </c>
      <c r="U556" s="2">
        <v>2.5295564899939782E-3</v>
      </c>
      <c r="V556" s="2">
        <v>0.40627061185388724</v>
      </c>
    </row>
    <row r="557" spans="1:22" x14ac:dyDescent="0.3">
      <c r="A557" t="s">
        <v>43</v>
      </c>
      <c r="B557">
        <f t="shared" si="8"/>
        <v>2008</v>
      </c>
      <c r="C557" s="2">
        <v>11150.785266356172</v>
      </c>
      <c r="D557" s="2">
        <v>3.5182929768732087</v>
      </c>
      <c r="E557" s="2">
        <v>1.9388755788002365E-3</v>
      </c>
      <c r="F557" s="2">
        <v>0.28422874575065205</v>
      </c>
      <c r="G557" s="2">
        <v>60.291659580962914</v>
      </c>
      <c r="H557" s="2">
        <v>27.902452879580188</v>
      </c>
      <c r="I557" s="2">
        <v>2.1510914778007373E-3</v>
      </c>
      <c r="J557" s="2">
        <v>3.5839143042933994E-2</v>
      </c>
      <c r="K557" s="2">
        <v>1.0636363636363626</v>
      </c>
      <c r="L557" s="2">
        <v>73.743589743589823</v>
      </c>
      <c r="M557" s="2">
        <v>8.9931754517905832E-4</v>
      </c>
      <c r="N557" s="2">
        <v>1.3560500695410279E-2</v>
      </c>
      <c r="O557" s="2">
        <v>2.5825757575757589</v>
      </c>
      <c r="P557" s="2">
        <v>2.5784687591669111</v>
      </c>
      <c r="Q557" s="2">
        <v>1.7694401427120199E-3</v>
      </c>
      <c r="R557" s="2">
        <v>0.38782707622298068</v>
      </c>
      <c r="S557" s="2">
        <v>13411.29684613636</v>
      </c>
      <c r="T557" s="2">
        <v>2.4902104600538788</v>
      </c>
      <c r="U557" s="2">
        <v>2.4216713168238035E-3</v>
      </c>
      <c r="V557" s="2">
        <v>0.40157248394915335</v>
      </c>
    </row>
    <row r="558" spans="1:22" x14ac:dyDescent="0.3">
      <c r="A558" t="s">
        <v>43</v>
      </c>
      <c r="B558">
        <f t="shared" si="8"/>
        <v>2009</v>
      </c>
      <c r="C558" s="2">
        <v>10389.812465692128</v>
      </c>
      <c r="D558" s="2">
        <v>3.8276190138614812</v>
      </c>
      <c r="E558" s="2">
        <v>1.4961574828781243E-4</v>
      </c>
      <c r="F558" s="2">
        <v>0.26125902196079676</v>
      </c>
      <c r="G558" s="2">
        <v>88.621463801463733</v>
      </c>
      <c r="H558" s="2">
        <v>18.667642225036818</v>
      </c>
      <c r="I558" s="2">
        <v>1.7807102503501621E-3</v>
      </c>
      <c r="J558" s="2">
        <v>5.3568628964766205E-2</v>
      </c>
      <c r="K558" s="2">
        <v>0.95909090909090366</v>
      </c>
      <c r="L558" s="2">
        <v>82.099526066351189</v>
      </c>
      <c r="M558" s="2">
        <v>8.4284523593194244E-4</v>
      </c>
      <c r="N558" s="2">
        <v>1.2180338278589088E-2</v>
      </c>
      <c r="O558" s="2">
        <v>1.6606060606060602</v>
      </c>
      <c r="P558" s="2">
        <v>5.7595802919708046</v>
      </c>
      <c r="Q558" s="2">
        <v>1.0766914785968862E-2</v>
      </c>
      <c r="R558" s="2">
        <v>0.17362376237623758</v>
      </c>
      <c r="S558" s="2">
        <v>12202.625180681807</v>
      </c>
      <c r="T558" s="2">
        <v>2.5851807131323534</v>
      </c>
      <c r="U558" s="2">
        <v>1.4155980002479307E-3</v>
      </c>
      <c r="V558" s="2">
        <v>0.38682015339203984</v>
      </c>
    </row>
    <row r="559" spans="1:22" x14ac:dyDescent="0.3">
      <c r="A559" t="s">
        <v>43</v>
      </c>
      <c r="B559">
        <f t="shared" si="8"/>
        <v>2010</v>
      </c>
      <c r="C559" s="2">
        <v>10683.118126338522</v>
      </c>
      <c r="D559" s="2">
        <v>3.7389290485106921</v>
      </c>
      <c r="E559" s="2">
        <v>5.2367382182355593E-4</v>
      </c>
      <c r="F559" s="2">
        <v>0.26745626542400547</v>
      </c>
      <c r="G559" s="2">
        <v>88.468411033096345</v>
      </c>
      <c r="H559" s="2">
        <v>18.731280273461525</v>
      </c>
      <c r="I559" s="2">
        <v>1.609137988640999E-3</v>
      </c>
      <c r="J559" s="2">
        <v>5.3386633769865681E-2</v>
      </c>
      <c r="K559" s="2">
        <v>1.0545454545454618</v>
      </c>
      <c r="L559" s="2">
        <v>74.956896551723617</v>
      </c>
      <c r="M559" s="2">
        <v>8.0072861506405579E-4</v>
      </c>
      <c r="N559" s="2">
        <v>1.3341000575043222E-2</v>
      </c>
      <c r="O559" s="2">
        <v>1.7958333333333023</v>
      </c>
      <c r="P559" s="2">
        <v>6.0069605568446498</v>
      </c>
      <c r="Q559" s="2">
        <v>1.2330123245973323E-2</v>
      </c>
      <c r="R559" s="2">
        <v>0.16647354190806976</v>
      </c>
      <c r="S559" s="2">
        <v>12439.141660454552</v>
      </c>
      <c r="T559" s="2">
        <v>2.5813278421399701</v>
      </c>
      <c r="U559" s="2">
        <v>1.4143819558377624E-3</v>
      </c>
      <c r="V559" s="2">
        <v>0.38739751831405533</v>
      </c>
    </row>
    <row r="560" spans="1:22" x14ac:dyDescent="0.3">
      <c r="A560" t="s">
        <v>43</v>
      </c>
      <c r="B560">
        <f t="shared" si="8"/>
        <v>2011</v>
      </c>
      <c r="C560" s="2">
        <v>11215.593105009066</v>
      </c>
      <c r="D560" s="2">
        <v>3.5453865844582921</v>
      </c>
      <c r="E560" s="2">
        <v>1.2066936754384083E-3</v>
      </c>
      <c r="F560" s="2">
        <v>0.28205668865100425</v>
      </c>
      <c r="G560" s="2">
        <v>65.181971783763629</v>
      </c>
      <c r="H560" s="2">
        <v>25.454590034618079</v>
      </c>
      <c r="I560" s="2">
        <v>1.9359364725866773E-3</v>
      </c>
      <c r="J560" s="2">
        <v>3.9285645482406373E-2</v>
      </c>
      <c r="K560" s="2">
        <v>1.2818181818181955</v>
      </c>
      <c r="L560" s="2">
        <v>61.957446808509971</v>
      </c>
      <c r="M560" s="2">
        <v>7.0408576593070787E-4</v>
      </c>
      <c r="N560" s="2">
        <v>1.6140109890110065E-2</v>
      </c>
      <c r="O560" s="2">
        <v>2.9981060606060961</v>
      </c>
      <c r="P560" s="2">
        <v>3.5084017687933877</v>
      </c>
      <c r="Q560" s="2">
        <v>1.2126229650771814E-2</v>
      </c>
      <c r="R560" s="2">
        <v>0.28503006950196608</v>
      </c>
      <c r="S560" s="2">
        <v>13055.641572727265</v>
      </c>
      <c r="T560" s="2">
        <v>2.4832751163644819</v>
      </c>
      <c r="U560" s="2">
        <v>2.5153404017980163E-3</v>
      </c>
      <c r="V560" s="2">
        <v>0.4026940041440118</v>
      </c>
    </row>
    <row r="561" spans="1:22" x14ac:dyDescent="0.3">
      <c r="A561" t="s">
        <v>43</v>
      </c>
      <c r="B561">
        <f t="shared" si="8"/>
        <v>2012</v>
      </c>
      <c r="C561" s="2">
        <v>12232.769254314931</v>
      </c>
      <c r="D561" s="2">
        <v>3.233462467320845</v>
      </c>
      <c r="E561" s="2">
        <v>2.6584736288530753E-3</v>
      </c>
      <c r="F561" s="2">
        <v>0.30926599894279011</v>
      </c>
      <c r="G561" s="2">
        <v>60.385987975179432</v>
      </c>
      <c r="H561" s="2">
        <v>27.288316615266641</v>
      </c>
      <c r="I561" s="2">
        <v>2.0683407624846606E-3</v>
      </c>
      <c r="J561" s="2">
        <v>3.6645719635213514E-2</v>
      </c>
      <c r="K561" s="2">
        <v>1.1136363636363598</v>
      </c>
      <c r="L561" s="2">
        <v>71.375510204081877</v>
      </c>
      <c r="M561" s="2">
        <v>7.0798993850303832E-4</v>
      </c>
      <c r="N561" s="2">
        <v>1.4010407731457605E-2</v>
      </c>
      <c r="O561" s="2">
        <v>5.4431818181818219</v>
      </c>
      <c r="P561" s="2">
        <v>2.0450939457202484</v>
      </c>
      <c r="Q561" s="2">
        <v>1.1815896380435398E-2</v>
      </c>
      <c r="R561" s="2">
        <v>0.48897509187423494</v>
      </c>
      <c r="S561" s="2">
        <v>13537.646557545457</v>
      </c>
      <c r="T561" s="2">
        <v>2.3780117142002259</v>
      </c>
      <c r="U561" s="2">
        <v>3.6406807839790556E-3</v>
      </c>
      <c r="V561" s="2">
        <v>0.42051937508487863</v>
      </c>
    </row>
    <row r="562" spans="1:22" x14ac:dyDescent="0.3">
      <c r="A562" t="s">
        <v>43</v>
      </c>
      <c r="B562">
        <f t="shared" si="8"/>
        <v>2013</v>
      </c>
      <c r="C562" s="2">
        <v>11824.284695685477</v>
      </c>
      <c r="D562" s="2">
        <v>3.3544937948960509</v>
      </c>
      <c r="E562" s="2">
        <v>1.9922148103943549E-3</v>
      </c>
      <c r="F562" s="2">
        <v>0.29810757185526049</v>
      </c>
      <c r="G562" s="2">
        <v>75.156458135696312</v>
      </c>
      <c r="H562" s="2">
        <v>21.853037702362808</v>
      </c>
      <c r="I562" s="2">
        <v>1.9229258177924508E-3</v>
      </c>
      <c r="J562" s="2">
        <v>4.5760228560438411E-2</v>
      </c>
      <c r="K562" s="2">
        <v>1.1090909090909093</v>
      </c>
      <c r="L562" s="2">
        <v>71.942622950819654</v>
      </c>
      <c r="M562" s="2">
        <v>7.1850842542310611E-4</v>
      </c>
      <c r="N562" s="2">
        <v>1.3899965819756183E-2</v>
      </c>
      <c r="O562" s="2">
        <v>5.8867424242424242</v>
      </c>
      <c r="P562" s="2">
        <v>1.9175728717585743</v>
      </c>
      <c r="Q562" s="2">
        <v>1.2632313276890517E-2</v>
      </c>
      <c r="R562" s="2">
        <v>0.52149256736351124</v>
      </c>
      <c r="S562" s="2">
        <v>13631.827366909092</v>
      </c>
      <c r="T562" s="2">
        <v>2.3633201681466054</v>
      </c>
      <c r="U562" s="2">
        <v>3.7893861820325059E-3</v>
      </c>
      <c r="V562" s="2">
        <v>0.42313352777090435</v>
      </c>
    </row>
    <row r="563" spans="1:22" x14ac:dyDescent="0.3">
      <c r="A563" t="s">
        <v>43</v>
      </c>
      <c r="B563">
        <f t="shared" si="8"/>
        <v>2014</v>
      </c>
      <c r="C563" s="2">
        <v>12713.898578565062</v>
      </c>
      <c r="D563" s="2">
        <v>3.1520164574817073</v>
      </c>
      <c r="E563" s="2">
        <v>3.2424844061653135E-3</v>
      </c>
      <c r="F563" s="2">
        <v>0.3172572267591986</v>
      </c>
      <c r="G563" s="2">
        <v>82.544829962272388</v>
      </c>
      <c r="H563" s="2">
        <v>19.892592614121895</v>
      </c>
      <c r="I563" s="2">
        <v>1.753317078556707E-3</v>
      </c>
      <c r="J563" s="2">
        <v>5.0269968294132397E-2</v>
      </c>
      <c r="K563" s="2">
        <v>1.1318181818181898</v>
      </c>
      <c r="L563" s="2">
        <v>70.831325301204302</v>
      </c>
      <c r="M563" s="2">
        <v>7.0742022444587188E-4</v>
      </c>
      <c r="N563" s="2">
        <v>1.4118047286953666E-2</v>
      </c>
      <c r="O563" s="2">
        <v>4.0693181818181827</v>
      </c>
      <c r="P563" s="2">
        <v>2.600111700642278</v>
      </c>
      <c r="Q563" s="2">
        <v>1.520319315541363E-2</v>
      </c>
      <c r="R563" s="2">
        <v>0.3845988615615939</v>
      </c>
      <c r="S563" s="2">
        <v>13897.93565245454</v>
      </c>
      <c r="T563" s="2">
        <v>2.3550921118039478</v>
      </c>
      <c r="U563" s="2">
        <v>4.0004023481990947E-3</v>
      </c>
      <c r="V563" s="2">
        <v>0.4246118421389567</v>
      </c>
    </row>
    <row r="564" spans="1:22" x14ac:dyDescent="0.3">
      <c r="A564" t="s">
        <v>43</v>
      </c>
      <c r="B564">
        <f t="shared" si="8"/>
        <v>2015</v>
      </c>
      <c r="C564" s="2">
        <v>13429.594172611753</v>
      </c>
      <c r="D564" s="2">
        <v>3.0311732936993416</v>
      </c>
      <c r="E564" s="2">
        <v>4.3018864738878504E-3</v>
      </c>
      <c r="F564" s="2">
        <v>0.32990525552551558</v>
      </c>
      <c r="G564" s="2">
        <v>91.735605174765851</v>
      </c>
      <c r="H564" s="2">
        <v>17.877441404812974</v>
      </c>
      <c r="I564" s="2">
        <v>1.5906088895088349E-3</v>
      </c>
      <c r="J564" s="2">
        <v>5.593641603159049E-2</v>
      </c>
      <c r="K564" s="2">
        <v>1.2727272727272663</v>
      </c>
      <c r="L564" s="2">
        <v>62.878571428571753</v>
      </c>
      <c r="M564" s="2">
        <v>6.3969030870637822E-4</v>
      </c>
      <c r="N564" s="2">
        <v>1.5903669203680481E-2</v>
      </c>
      <c r="O564" s="2">
        <v>3.2840909090909083</v>
      </c>
      <c r="P564" s="2">
        <v>2.9660899653979249</v>
      </c>
      <c r="Q564" s="2">
        <v>1.551053607975772E-2</v>
      </c>
      <c r="R564" s="2">
        <v>0.33714419038730736</v>
      </c>
      <c r="S564" s="2">
        <v>14512.557217909092</v>
      </c>
      <c r="T564" s="2">
        <v>2.3264417597778451</v>
      </c>
      <c r="U564" s="2">
        <v>4.3850381466130628E-3</v>
      </c>
      <c r="V564" s="2">
        <v>0.42984097744853556</v>
      </c>
    </row>
    <row r="565" spans="1:22" x14ac:dyDescent="0.3">
      <c r="A565" t="s">
        <v>43</v>
      </c>
      <c r="B565">
        <f t="shared" si="8"/>
        <v>2016</v>
      </c>
      <c r="C565" s="2">
        <v>14121.981262270419</v>
      </c>
      <c r="D565" s="2">
        <v>2.9214519138900061</v>
      </c>
      <c r="E565" s="2">
        <v>5.4124075145678407E-3</v>
      </c>
      <c r="F565" s="2">
        <v>0.34229555353812696</v>
      </c>
      <c r="G565" s="2">
        <v>94.352700357326739</v>
      </c>
      <c r="H565" s="2">
        <v>17.414693567438743</v>
      </c>
      <c r="I565" s="2">
        <v>1.5433714852920999E-3</v>
      </c>
      <c r="J565" s="2">
        <v>5.7422773253372521E-2</v>
      </c>
      <c r="K565" s="2">
        <v>0.9727272727272549</v>
      </c>
      <c r="L565" s="2">
        <v>82.579439252337977</v>
      </c>
      <c r="M565" s="2">
        <v>7.1254169878565143E-4</v>
      </c>
      <c r="N565" s="2">
        <v>1.2109551833408559E-2</v>
      </c>
      <c r="O565" s="2">
        <v>2.5587121212121549</v>
      </c>
      <c r="P565" s="2">
        <v>3.4814211695040256</v>
      </c>
      <c r="Q565" s="2">
        <v>1.6473622125024345E-2</v>
      </c>
      <c r="R565" s="2">
        <v>0.28723901858230594</v>
      </c>
      <c r="S565" s="2">
        <v>14661.826751909102</v>
      </c>
      <c r="T565" s="2">
        <v>2.3436810299531587</v>
      </c>
      <c r="U565" s="2">
        <v>4.1897497485745561E-3</v>
      </c>
      <c r="V565" s="2">
        <v>0.4266792226500149</v>
      </c>
    </row>
    <row r="566" spans="1:22" x14ac:dyDescent="0.3">
      <c r="A566" t="s">
        <v>43</v>
      </c>
      <c r="B566">
        <f t="shared" si="8"/>
        <v>2017</v>
      </c>
      <c r="C566" s="2">
        <v>14490.696703770969</v>
      </c>
      <c r="D566" s="2">
        <v>2.8801276687719159</v>
      </c>
      <c r="E566" s="2">
        <v>6.1062473706010589E-3</v>
      </c>
      <c r="F566" s="2">
        <v>0.34720683073969399</v>
      </c>
      <c r="G566" s="2">
        <v>93.327958804826039</v>
      </c>
      <c r="H566" s="2">
        <v>17.506142154585714</v>
      </c>
      <c r="I566" s="2">
        <v>1.5902001486604728E-3</v>
      </c>
      <c r="J566" s="2">
        <v>5.7122808164678997E-2</v>
      </c>
      <c r="K566" s="2">
        <v>1.2136363636363683</v>
      </c>
      <c r="L566" s="2">
        <v>66.235955056179506</v>
      </c>
      <c r="M566" s="2">
        <v>6.1965824908279121E-4</v>
      </c>
      <c r="N566" s="2">
        <v>1.5097540288380043E-2</v>
      </c>
      <c r="O566" s="2">
        <v>1.3409090909090926</v>
      </c>
      <c r="P566" s="2">
        <v>5.8796610169491439</v>
      </c>
      <c r="Q566" s="2">
        <v>1.6776698243386789E-2</v>
      </c>
      <c r="R566" s="2">
        <v>0.17007783222830813</v>
      </c>
      <c r="S566" s="2">
        <v>14804.062830772727</v>
      </c>
      <c r="T566" s="2">
        <v>2.3808024202321638</v>
      </c>
      <c r="U566" s="2">
        <v>3.9953408574321392E-3</v>
      </c>
      <c r="V566" s="2">
        <v>0.4200264547372583</v>
      </c>
    </row>
    <row r="567" spans="1:22" x14ac:dyDescent="0.3">
      <c r="A567" t="s">
        <v>43</v>
      </c>
      <c r="B567">
        <f t="shared" si="8"/>
        <v>2018</v>
      </c>
      <c r="C567" s="2">
        <v>14545.056667987839</v>
      </c>
      <c r="D567" s="2">
        <v>2.9041485678169692</v>
      </c>
      <c r="E567" s="2">
        <v>6.3046234281189384E-3</v>
      </c>
      <c r="F567" s="2">
        <v>0.34433500099882769</v>
      </c>
      <c r="G567" s="2">
        <v>107.91864896879406</v>
      </c>
      <c r="H567" s="2">
        <v>15.101978376821855</v>
      </c>
      <c r="I567" s="2">
        <v>1.3332283590332811E-3</v>
      </c>
      <c r="J567" s="2">
        <v>6.6216489988806734E-2</v>
      </c>
      <c r="K567" s="2">
        <v>1.0045454545454504</v>
      </c>
      <c r="L567" s="2">
        <v>80.131221719457344</v>
      </c>
      <c r="M567" s="2">
        <v>6.7304213950046543E-4</v>
      </c>
      <c r="N567" s="2">
        <v>1.2479530182393081E-2</v>
      </c>
      <c r="O567" s="2">
        <v>0.27121212121212057</v>
      </c>
      <c r="P567" s="2">
        <v>25.424581005586667</v>
      </c>
      <c r="Q567" s="2">
        <v>1.5226862546348419E-2</v>
      </c>
      <c r="R567" s="2">
        <v>3.9332014941770924E-2</v>
      </c>
      <c r="S567" s="2">
        <v>14938.076337500006</v>
      </c>
      <c r="T567" s="2">
        <v>2.4096636006697603</v>
      </c>
      <c r="U567" s="2">
        <v>3.8554537549523316E-3</v>
      </c>
      <c r="V567" s="2">
        <v>0.41499568641948709</v>
      </c>
    </row>
    <row r="568" spans="1:22" x14ac:dyDescent="0.3">
      <c r="A568" t="s">
        <v>43</v>
      </c>
      <c r="B568">
        <f t="shared" si="8"/>
        <v>2019</v>
      </c>
      <c r="C568" s="2">
        <v>14216.755882379435</v>
      </c>
      <c r="D568" s="2">
        <v>3.0251010372144411</v>
      </c>
      <c r="E568" s="2">
        <v>5.8346585172984744E-3</v>
      </c>
      <c r="F568" s="2">
        <v>0.33056747120116531</v>
      </c>
      <c r="G568" s="2">
        <v>121.46051423878134</v>
      </c>
      <c r="H568" s="2">
        <v>13.358002104488353</v>
      </c>
      <c r="I568" s="2">
        <v>9.0067086693623732E-4</v>
      </c>
      <c r="J568" s="2">
        <v>7.4861494419438304E-2</v>
      </c>
      <c r="K568" s="2">
        <v>1.0590909090909122</v>
      </c>
      <c r="L568" s="2">
        <v>76.33047210300407</v>
      </c>
      <c r="M568" s="2">
        <v>6.4298614036737561E-4</v>
      </c>
      <c r="N568" s="2">
        <v>1.3100927748102372E-2</v>
      </c>
      <c r="O568" s="2">
        <v>0.32159090909091237</v>
      </c>
      <c r="P568" s="2">
        <v>19.756183745582828</v>
      </c>
      <c r="Q568" s="2">
        <v>1.5466208568057693E-2</v>
      </c>
      <c r="R568" s="2">
        <v>5.0617063137185302E-2</v>
      </c>
      <c r="S568" s="2">
        <v>15007.923093863643</v>
      </c>
      <c r="T568" s="2">
        <v>2.4403947675370734</v>
      </c>
      <c r="U568" s="2">
        <v>3.6431090660792309E-3</v>
      </c>
      <c r="V568" s="2">
        <v>0.40976976893342254</v>
      </c>
    </row>
    <row r="569" spans="1:22" x14ac:dyDescent="0.3">
      <c r="A569" t="s">
        <v>43</v>
      </c>
      <c r="B569">
        <f t="shared" si="8"/>
        <v>2020</v>
      </c>
      <c r="C569" s="2">
        <v>14078.873062777508</v>
      </c>
      <c r="D569" s="2">
        <v>3.0664385148382647</v>
      </c>
      <c r="E569" s="2">
        <v>5.7410447498082995E-3</v>
      </c>
      <c r="F569" s="2">
        <v>0.32611121832740997</v>
      </c>
      <c r="G569" s="2">
        <v>67.795191378381787</v>
      </c>
      <c r="H569" s="2">
        <v>22.765600912058929</v>
      </c>
      <c r="I569" s="2">
        <v>1.7307881090489613E-3</v>
      </c>
      <c r="J569" s="2">
        <v>4.3925921563102703E-2</v>
      </c>
      <c r="K569" s="2">
        <v>0.98636363636363455</v>
      </c>
      <c r="L569" s="2">
        <v>81.221198156682178</v>
      </c>
      <c r="M569" s="2">
        <v>6.8502635354553143E-4</v>
      </c>
      <c r="N569" s="2">
        <v>1.2312056737588631E-2</v>
      </c>
      <c r="O569" s="2">
        <v>2.4999999999995914E-2</v>
      </c>
      <c r="P569" s="2">
        <v>285.6666666667133</v>
      </c>
      <c r="Q569" s="2">
        <v>1.2237910929419171E-2</v>
      </c>
      <c r="R569" s="2">
        <v>3.5005834305711905E-3</v>
      </c>
      <c r="S569" s="2">
        <v>15497.074831045458</v>
      </c>
      <c r="T569" s="2">
        <v>2.2778019559104181</v>
      </c>
      <c r="U569" s="2">
        <v>5.1080243327763508E-3</v>
      </c>
      <c r="V569" s="2">
        <v>0.4390197301416876</v>
      </c>
    </row>
    <row r="570" spans="1:22" x14ac:dyDescent="0.3">
      <c r="A570" t="s">
        <v>43</v>
      </c>
      <c r="B570">
        <f t="shared" si="8"/>
        <v>2021</v>
      </c>
      <c r="C570" s="2">
        <v>14414.366053481546</v>
      </c>
      <c r="D570" s="2">
        <v>3.0632399178679339</v>
      </c>
      <c r="E570" s="2">
        <v>5.9635091375438432E-3</v>
      </c>
      <c r="F570" s="2">
        <v>0.32645173959995166</v>
      </c>
      <c r="G570" s="2">
        <v>60.156069494655185</v>
      </c>
      <c r="H570" s="2">
        <v>26.4110785945815</v>
      </c>
      <c r="I570" s="2">
        <v>2.212224985703809E-3</v>
      </c>
      <c r="J570" s="2">
        <v>3.7862898950486633E-2</v>
      </c>
      <c r="K570" s="2">
        <v>1.5238095238095326</v>
      </c>
      <c r="L570" s="2">
        <v>52.287499999999696</v>
      </c>
      <c r="M570" s="2">
        <v>8.998263327951242E-4</v>
      </c>
      <c r="N570" s="2">
        <v>1.9125029882859305E-2</v>
      </c>
      <c r="O570" s="2">
        <v>0.22121212121212075</v>
      </c>
      <c r="P570" s="2">
        <v>30.797945205479532</v>
      </c>
      <c r="Q570" s="2">
        <v>1.0527166567805279E-2</v>
      </c>
      <c r="R570" s="2">
        <v>3.246969865450898E-2</v>
      </c>
      <c r="S570" s="2">
        <v>16391.146294818183</v>
      </c>
      <c r="T570" s="2">
        <v>2.2754630901323365</v>
      </c>
      <c r="U570" s="2">
        <v>5.1098147578519937E-3</v>
      </c>
      <c r="V570" s="2">
        <v>0.43947098256023215</v>
      </c>
    </row>
    <row r="571" spans="1:22" x14ac:dyDescent="0.3">
      <c r="A571" t="s">
        <v>44</v>
      </c>
      <c r="B571">
        <f t="shared" si="8"/>
        <v>1995</v>
      </c>
      <c r="C571" s="2">
        <v>1967.9712913472031</v>
      </c>
      <c r="D571" s="2">
        <v>16.099816443524986</v>
      </c>
      <c r="E571" s="2">
        <v>1.0818876536802691E-2</v>
      </c>
      <c r="F571" s="2">
        <v>6.2112509388402327E-2</v>
      </c>
      <c r="G571" s="2">
        <v>234.92280774700976</v>
      </c>
      <c r="H571" s="2">
        <v>7.3065828020744332</v>
      </c>
      <c r="I571" s="2">
        <v>3.0210057035856552E-3</v>
      </c>
      <c r="J571" s="2">
        <v>0.13686288475593367</v>
      </c>
      <c r="K571" s="2">
        <v>3.8380952380952351</v>
      </c>
      <c r="L571" s="2">
        <v>19.583126550868503</v>
      </c>
      <c r="M571" s="2">
        <v>4.3730434265141366E-4</v>
      </c>
      <c r="N571" s="2">
        <v>5.1064368981246791E-2</v>
      </c>
      <c r="O571" s="2">
        <v>0.6053571428571427</v>
      </c>
      <c r="P571" s="2">
        <v>15.536873156342187</v>
      </c>
      <c r="Q571" s="2">
        <v>1.7770096332929808E-2</v>
      </c>
      <c r="R571" s="2">
        <v>6.4363014999050672E-2</v>
      </c>
      <c r="S571" s="2">
        <v>11251.658917090903</v>
      </c>
      <c r="T571" s="2">
        <v>2.0793923151518929</v>
      </c>
      <c r="U571" s="2">
        <v>2.597305503689451E-2</v>
      </c>
      <c r="V571" s="2">
        <v>0.48090973151786082</v>
      </c>
    </row>
    <row r="572" spans="1:22" x14ac:dyDescent="0.3">
      <c r="A572" t="s">
        <v>44</v>
      </c>
      <c r="B572">
        <f t="shared" si="8"/>
        <v>1996</v>
      </c>
      <c r="C572" s="2">
        <v>136.43515072107766</v>
      </c>
      <c r="D572" s="2">
        <v>229.8046647652435</v>
      </c>
      <c r="E572" s="2">
        <v>1.2295339322994758E-2</v>
      </c>
      <c r="F572" s="2">
        <v>4.351521763152841E-3</v>
      </c>
      <c r="G572" s="2">
        <v>221.01996141313384</v>
      </c>
      <c r="H572" s="2">
        <v>7.7544353004558451</v>
      </c>
      <c r="I572" s="2">
        <v>2.4326668081369185E-3</v>
      </c>
      <c r="J572" s="2">
        <v>0.12895845554881538</v>
      </c>
      <c r="K572" s="2">
        <v>3.6238095238095269</v>
      </c>
      <c r="L572" s="2">
        <v>20.85545335085412</v>
      </c>
      <c r="M572" s="2">
        <v>6.0484793791330121E-4</v>
      </c>
      <c r="N572" s="2">
        <v>4.7949089534370909E-2</v>
      </c>
      <c r="O572" s="2">
        <v>0.34947916666665435</v>
      </c>
      <c r="P572" s="2">
        <v>26.350223546945813</v>
      </c>
      <c r="Q572" s="2">
        <v>1.7307900069776561E-2</v>
      </c>
      <c r="R572" s="2">
        <v>3.7950342175214959E-2</v>
      </c>
      <c r="S572" s="2">
        <v>11219.150712363629</v>
      </c>
      <c r="T572" s="2">
        <v>2.1320904712756903</v>
      </c>
      <c r="U572" s="2">
        <v>2.5236590532802805E-2</v>
      </c>
      <c r="V572" s="2">
        <v>0.46902324900015691</v>
      </c>
    </row>
    <row r="573" spans="1:22" x14ac:dyDescent="0.3">
      <c r="A573" t="s">
        <v>44</v>
      </c>
      <c r="B573">
        <f t="shared" si="8"/>
        <v>1997</v>
      </c>
      <c r="C573" s="2">
        <v>605.00003766236114</v>
      </c>
      <c r="D573" s="2">
        <v>53.10218783035333</v>
      </c>
      <c r="E573" s="2">
        <v>1.2128304084364716E-2</v>
      </c>
      <c r="F573" s="2">
        <v>1.8831615812040004E-2</v>
      </c>
      <c r="G573" s="2">
        <v>217.14763544797597</v>
      </c>
      <c r="H573" s="2">
        <v>7.8952422593031102</v>
      </c>
      <c r="I573" s="2">
        <v>2.2881924142351406E-3</v>
      </c>
      <c r="J573" s="2">
        <v>0.12665855804762438</v>
      </c>
      <c r="K573" s="2">
        <v>3.4952380952381077</v>
      </c>
      <c r="L573" s="2">
        <v>21.716621253405915</v>
      </c>
      <c r="M573" s="2">
        <v>4.9959951497019484E-4</v>
      </c>
      <c r="N573" s="2">
        <v>4.604767879548323E-2</v>
      </c>
      <c r="O573" s="2">
        <v>0.98101851851851407</v>
      </c>
      <c r="P573" s="2">
        <v>9.0830580462482793</v>
      </c>
      <c r="Q573" s="2">
        <v>1.4486775780683858E-2</v>
      </c>
      <c r="R573" s="2">
        <v>0.11009507975268815</v>
      </c>
      <c r="S573" s="2">
        <v>11331.068315727269</v>
      </c>
      <c r="T573" s="2">
        <v>2.1945336224615914</v>
      </c>
      <c r="U573" s="2">
        <v>2.4991927261685198E-2</v>
      </c>
      <c r="V573" s="2">
        <v>0.45567768466372716</v>
      </c>
    </row>
    <row r="574" spans="1:22" x14ac:dyDescent="0.3">
      <c r="A574" t="s">
        <v>44</v>
      </c>
      <c r="B574">
        <f t="shared" si="8"/>
        <v>1998</v>
      </c>
      <c r="C574" s="2">
        <v>1103.4506945052199</v>
      </c>
      <c r="D574" s="2">
        <v>29.639945578978168</v>
      </c>
      <c r="E574" s="2">
        <v>1.206520593761623E-2</v>
      </c>
      <c r="F574" s="2">
        <v>3.3738253578617899E-2</v>
      </c>
      <c r="G574" s="2">
        <v>219.16564656698938</v>
      </c>
      <c r="H574" s="2">
        <v>7.8274259301223328</v>
      </c>
      <c r="I574" s="2">
        <v>2.4477660553114677E-3</v>
      </c>
      <c r="J574" s="2">
        <v>0.12775591988059493</v>
      </c>
      <c r="K574" s="2">
        <v>3.4380952380952579</v>
      </c>
      <c r="L574" s="2">
        <v>22.123268698060809</v>
      </c>
      <c r="M574" s="2">
        <v>4.0301354047399957E-4</v>
      </c>
      <c r="N574" s="2">
        <v>4.5201277155199671E-2</v>
      </c>
      <c r="O574" s="2">
        <v>0.41798245614034713</v>
      </c>
      <c r="P574" s="2">
        <v>20.618048268625568</v>
      </c>
      <c r="Q574" s="2">
        <v>9.9130815266636474E-3</v>
      </c>
      <c r="R574" s="2">
        <v>4.8501195989617385E-2</v>
      </c>
      <c r="S574" s="2">
        <v>11915.338442681819</v>
      </c>
      <c r="T574" s="2">
        <v>2.1671237541874091</v>
      </c>
      <c r="U574" s="2">
        <v>2.5246526337215691E-2</v>
      </c>
      <c r="V574" s="2">
        <v>0.46144111431927104</v>
      </c>
    </row>
    <row r="575" spans="1:22" x14ac:dyDescent="0.3">
      <c r="A575" t="s">
        <v>44</v>
      </c>
      <c r="B575">
        <f t="shared" si="8"/>
        <v>1999</v>
      </c>
      <c r="C575" s="2">
        <v>1047.3719774386263</v>
      </c>
      <c r="D575" s="2">
        <v>31.959270729594184</v>
      </c>
      <c r="E575" s="2">
        <v>1.1981020561024736E-2</v>
      </c>
      <c r="F575" s="2">
        <v>3.1289825367448169E-2</v>
      </c>
      <c r="G575" s="2">
        <v>208.87721112554277</v>
      </c>
      <c r="H575" s="2">
        <v>8.2046699081966672</v>
      </c>
      <c r="I575" s="2">
        <v>1.9497545646281339E-3</v>
      </c>
      <c r="J575" s="2">
        <v>0.12188180770087721</v>
      </c>
      <c r="K575" s="2">
        <v>3.3095238095238102</v>
      </c>
      <c r="L575" s="2">
        <v>23.051798561151074</v>
      </c>
      <c r="M575" s="2">
        <v>3.7116756539862239E-4</v>
      </c>
      <c r="N575" s="2">
        <v>4.3380563011048014E-2</v>
      </c>
      <c r="O575" s="2">
        <v>2.46098484848486</v>
      </c>
      <c r="P575" s="2">
        <v>3.7360320147760362</v>
      </c>
      <c r="Q575" s="2">
        <v>6.6067118861845575E-4</v>
      </c>
      <c r="R575" s="2">
        <v>0.26766365920982266</v>
      </c>
      <c r="S575" s="2">
        <v>12455.140919181824</v>
      </c>
      <c r="T575" s="2">
        <v>2.1560848547655156</v>
      </c>
      <c r="U575" s="2">
        <v>2.6069649459408484E-2</v>
      </c>
      <c r="V575" s="2">
        <v>0.46380363824259352</v>
      </c>
    </row>
    <row r="576" spans="1:22" x14ac:dyDescent="0.3">
      <c r="A576" t="s">
        <v>44</v>
      </c>
      <c r="B576">
        <f t="shared" si="8"/>
        <v>2000</v>
      </c>
      <c r="C576" s="2">
        <v>1625.9651407315541</v>
      </c>
      <c r="D576" s="2">
        <v>20.902846432888399</v>
      </c>
      <c r="E576" s="2">
        <v>1.2079680405581661E-2</v>
      </c>
      <c r="F576" s="2">
        <v>4.7840374429896144E-2</v>
      </c>
      <c r="G576" s="2">
        <v>235.25885870813659</v>
      </c>
      <c r="H576" s="2">
        <v>7.314727138209566</v>
      </c>
      <c r="I576" s="2">
        <v>3.0758863750751375E-3</v>
      </c>
      <c r="J576" s="2">
        <v>0.13671049939461871</v>
      </c>
      <c r="K576" s="2">
        <v>3.1761904761904844</v>
      </c>
      <c r="L576" s="2">
        <v>24.124437781109378</v>
      </c>
      <c r="M576" s="2">
        <v>3.4495628677828905E-4</v>
      </c>
      <c r="N576" s="2">
        <v>4.1451743210490451E-2</v>
      </c>
      <c r="O576" s="2">
        <v>3.4390151515151519</v>
      </c>
      <c r="P576" s="2">
        <v>2.6283731688511947</v>
      </c>
      <c r="Q576" s="2">
        <v>3.6758718703848725E-3</v>
      </c>
      <c r="R576" s="2">
        <v>0.38046347902610739</v>
      </c>
      <c r="S576" s="2">
        <v>13085.989980636361</v>
      </c>
      <c r="T576" s="2">
        <v>2.1420774584759772</v>
      </c>
      <c r="U576" s="2">
        <v>2.6382285366371439E-2</v>
      </c>
      <c r="V576" s="2">
        <v>0.46683652640249035</v>
      </c>
    </row>
    <row r="577" spans="1:22" x14ac:dyDescent="0.3">
      <c r="A577" t="s">
        <v>44</v>
      </c>
      <c r="B577">
        <f t="shared" si="8"/>
        <v>2001</v>
      </c>
      <c r="C577" s="2">
        <v>1516.8245610948943</v>
      </c>
      <c r="D577" s="2">
        <v>22.754287838451777</v>
      </c>
      <c r="E577" s="2">
        <v>1.1706033687147788E-2</v>
      </c>
      <c r="F577" s="2">
        <v>4.3947760839613291E-2</v>
      </c>
      <c r="G577" s="2">
        <v>243.30062880548167</v>
      </c>
      <c r="H577" s="2">
        <v>7.019302513696891</v>
      </c>
      <c r="I577" s="2">
        <v>3.567427405150328E-3</v>
      </c>
      <c r="J577" s="2">
        <v>0.1424642972786373</v>
      </c>
      <c r="K577" s="2">
        <v>3.0238095238095184</v>
      </c>
      <c r="L577" s="2">
        <v>25.423622047244145</v>
      </c>
      <c r="M577" s="2">
        <v>1.4115357546708174E-4</v>
      </c>
      <c r="N577" s="2">
        <v>3.9333498513379507E-2</v>
      </c>
      <c r="O577" s="2">
        <v>2.948106060606059</v>
      </c>
      <c r="P577" s="2">
        <v>2.9758447899267648</v>
      </c>
      <c r="Q577" s="2">
        <v>2.5328705300620147E-4</v>
      </c>
      <c r="R577" s="2">
        <v>0.33603903112991657</v>
      </c>
      <c r="S577" s="2">
        <v>12984.248068318186</v>
      </c>
      <c r="T577" s="2">
        <v>2.2039684087296156</v>
      </c>
      <c r="U577" s="2">
        <v>2.60167897478224E-2</v>
      </c>
      <c r="V577" s="2">
        <v>0.45372701171175484</v>
      </c>
    </row>
    <row r="578" spans="1:22" x14ac:dyDescent="0.3">
      <c r="A578" t="s">
        <v>44</v>
      </c>
      <c r="B578">
        <f t="shared" si="8"/>
        <v>2002</v>
      </c>
      <c r="C578" s="2">
        <v>1360.6224405479079</v>
      </c>
      <c r="D578" s="2">
        <v>25.830432009737322</v>
      </c>
      <c r="E578" s="2">
        <v>1.1460717640615015E-2</v>
      </c>
      <c r="F578" s="2">
        <v>3.8714025364462702E-2</v>
      </c>
      <c r="G578" s="2">
        <v>253.20174227520374</v>
      </c>
      <c r="H578" s="2">
        <v>6.7016330716873549</v>
      </c>
      <c r="I578" s="2">
        <v>4.0632309374952769E-3</v>
      </c>
      <c r="J578" s="2">
        <v>0.14921736079892797</v>
      </c>
      <c r="K578" s="2">
        <v>3.2772727272727167</v>
      </c>
      <c r="L578" s="2">
        <v>23.410540915395362</v>
      </c>
      <c r="M578" s="2">
        <v>1.3655207317313928E-4</v>
      </c>
      <c r="N578" s="2">
        <v>4.2715800699093406E-2</v>
      </c>
      <c r="O578" s="2">
        <v>2.7844696969696914</v>
      </c>
      <c r="P578" s="2">
        <v>3.1368521289620501</v>
      </c>
      <c r="Q578" s="2">
        <v>6.5031685877348089E-5</v>
      </c>
      <c r="R578" s="2">
        <v>0.31879092762045141</v>
      </c>
      <c r="S578" s="2">
        <v>13273.150621454533</v>
      </c>
      <c r="T578" s="2">
        <v>2.1926798259565099</v>
      </c>
      <c r="U578" s="2">
        <v>2.5823954512333325E-2</v>
      </c>
      <c r="V578" s="2">
        <v>0.45606293639508966</v>
      </c>
    </row>
    <row r="579" spans="1:22" x14ac:dyDescent="0.3">
      <c r="A579" t="s">
        <v>44</v>
      </c>
      <c r="B579">
        <f t="shared" si="8"/>
        <v>2003</v>
      </c>
      <c r="C579" s="2">
        <v>1052.313910758734</v>
      </c>
      <c r="D579" s="2">
        <v>33.985488304132481</v>
      </c>
      <c r="E579" s="2">
        <v>1.085354107856662E-2</v>
      </c>
      <c r="F579" s="2">
        <v>2.9424323436259253E-2</v>
      </c>
      <c r="G579" s="2">
        <v>256.99657237851807</v>
      </c>
      <c r="H579" s="2">
        <v>6.5693285595613258</v>
      </c>
      <c r="I579" s="2">
        <v>4.3352730069515788E-3</v>
      </c>
      <c r="J579" s="2">
        <v>0.15222255835332676</v>
      </c>
      <c r="K579" s="2">
        <v>3.4818181818181699</v>
      </c>
      <c r="L579" s="2">
        <v>22.062663185378668</v>
      </c>
      <c r="M579" s="2">
        <v>3.5743408521875242E-4</v>
      </c>
      <c r="N579" s="2">
        <v>4.5325443786982091E-2</v>
      </c>
      <c r="O579" s="2">
        <v>2.359090909090904</v>
      </c>
      <c r="P579" s="2">
        <v>3.7835581245985943</v>
      </c>
      <c r="Q579" s="2">
        <v>1.3182863198005768E-3</v>
      </c>
      <c r="R579" s="2">
        <v>0.26430147682906074</v>
      </c>
      <c r="S579" s="2">
        <v>13668.373965863633</v>
      </c>
      <c r="T579" s="2">
        <v>2.1602197971666874</v>
      </c>
      <c r="U579" s="2">
        <v>2.5329588970954497E-2</v>
      </c>
      <c r="V579" s="2">
        <v>0.46291585759541015</v>
      </c>
    </row>
    <row r="580" spans="1:22" x14ac:dyDescent="0.3">
      <c r="A580" t="s">
        <v>44</v>
      </c>
      <c r="B580">
        <f t="shared" si="8"/>
        <v>2004</v>
      </c>
      <c r="C580" s="2">
        <v>1500.362929856783</v>
      </c>
      <c r="D580" s="2">
        <v>24.352843894708567</v>
      </c>
      <c r="E580" s="2">
        <v>1.0710891679030221E-2</v>
      </c>
      <c r="F580" s="2">
        <v>4.1062965965025629E-2</v>
      </c>
      <c r="G580" s="2">
        <v>242.89766560056933</v>
      </c>
      <c r="H580" s="2">
        <v>6.9803473019143141</v>
      </c>
      <c r="I580" s="2">
        <v>3.9278308538088225E-3</v>
      </c>
      <c r="J580" s="2">
        <v>0.14325934752927788</v>
      </c>
      <c r="K580" s="2">
        <v>3.3272727272727138</v>
      </c>
      <c r="L580" s="2">
        <v>23.254098360655835</v>
      </c>
      <c r="M580" s="2">
        <v>1.2793447577805206E-4</v>
      </c>
      <c r="N580" s="2">
        <v>4.30031723651743E-2</v>
      </c>
      <c r="O580" s="2">
        <v>1.7409090909090885</v>
      </c>
      <c r="P580" s="2">
        <v>5.2362924281984391</v>
      </c>
      <c r="Q580" s="2">
        <v>4.0787266092701668E-3</v>
      </c>
      <c r="R580" s="2">
        <v>0.19097481924707035</v>
      </c>
      <c r="S580" s="2">
        <v>14439.589090954541</v>
      </c>
      <c r="T580" s="2">
        <v>2.1089165807440859</v>
      </c>
      <c r="U580" s="2">
        <v>2.5007910043527648E-2</v>
      </c>
      <c r="V580" s="2">
        <v>0.4741771244679443</v>
      </c>
    </row>
    <row r="581" spans="1:22" x14ac:dyDescent="0.3">
      <c r="A581" t="s">
        <v>44</v>
      </c>
      <c r="B581">
        <f t="shared" si="8"/>
        <v>2005</v>
      </c>
      <c r="C581" s="2">
        <v>1781.5337599571794</v>
      </c>
      <c r="D581" s="2">
        <v>20.889409320640837</v>
      </c>
      <c r="E581" s="2">
        <v>1.0343756412155625E-2</v>
      </c>
      <c r="F581" s="2">
        <v>4.7871147750065839E-2</v>
      </c>
      <c r="G581" s="2">
        <v>241.9926739995276</v>
      </c>
      <c r="H581" s="2">
        <v>6.9980149858574787</v>
      </c>
      <c r="I581" s="2">
        <v>3.4532084441043776E-3</v>
      </c>
      <c r="J581" s="2">
        <v>0.14289766484080604</v>
      </c>
      <c r="K581" s="2">
        <v>3.2363636363636488</v>
      </c>
      <c r="L581" s="2">
        <v>23.93539325842687</v>
      </c>
      <c r="M581" s="2">
        <v>7.6622628243303015E-6</v>
      </c>
      <c r="N581" s="2">
        <v>4.1779133904471473E-2</v>
      </c>
      <c r="O581" s="2">
        <v>0.87045454545454426</v>
      </c>
      <c r="P581" s="2">
        <v>9.9416884247171531</v>
      </c>
      <c r="Q581" s="2">
        <v>6.7707350150280066E-3</v>
      </c>
      <c r="R581" s="2">
        <v>0.10058653593626884</v>
      </c>
      <c r="S581" s="2">
        <v>14838.181587136358</v>
      </c>
      <c r="T581" s="2">
        <v>2.0994520079111476</v>
      </c>
      <c r="U581" s="2">
        <v>2.4242736629236483E-2</v>
      </c>
      <c r="V581" s="2">
        <v>0.47631476986937715</v>
      </c>
    </row>
    <row r="582" spans="1:22" x14ac:dyDescent="0.3">
      <c r="A582" t="s">
        <v>44</v>
      </c>
      <c r="B582">
        <f t="shared" si="8"/>
        <v>2006</v>
      </c>
      <c r="C582" s="2">
        <v>2168.8408797490774</v>
      </c>
      <c r="D582" s="2">
        <v>17.480808524501644</v>
      </c>
      <c r="E582" s="2">
        <v>1.0080560233198754E-2</v>
      </c>
      <c r="F582" s="2">
        <v>5.7205591983824369E-2</v>
      </c>
      <c r="G582" s="2">
        <v>237.99359686335174</v>
      </c>
      <c r="H582" s="2">
        <v>7.0930936267786677</v>
      </c>
      <c r="I582" s="2">
        <v>3.4424859133866809E-3</v>
      </c>
      <c r="J582" s="2">
        <v>0.14098220785140694</v>
      </c>
      <c r="K582" s="2">
        <v>3.1545454545454561</v>
      </c>
      <c r="L582" s="2">
        <v>24.6772334293948</v>
      </c>
      <c r="M582" s="2">
        <v>1.4256990013116616E-4</v>
      </c>
      <c r="N582" s="2">
        <v>4.0523181128109327E-2</v>
      </c>
      <c r="O582" s="2">
        <v>0.38446969696969813</v>
      </c>
      <c r="P582" s="2">
        <v>19.835467980295519</v>
      </c>
      <c r="Q582" s="2">
        <v>7.2388873077547933E-3</v>
      </c>
      <c r="R582" s="2">
        <v>5.0414741965926713E-2</v>
      </c>
      <c r="S582" s="2">
        <v>15507.124924045438</v>
      </c>
      <c r="T582" s="2">
        <v>2.0866336432087769</v>
      </c>
      <c r="U582" s="2">
        <v>2.3969932131528093E-2</v>
      </c>
      <c r="V582" s="2">
        <v>0.47924081127256396</v>
      </c>
    </row>
    <row r="583" spans="1:22" x14ac:dyDescent="0.3">
      <c r="A583" t="s">
        <v>44</v>
      </c>
      <c r="B583">
        <f t="shared" si="8"/>
        <v>2007</v>
      </c>
      <c r="C583" s="2">
        <v>2627.9075827297638</v>
      </c>
      <c r="D583" s="2">
        <v>14.762579374208237</v>
      </c>
      <c r="E583" s="2">
        <v>9.6720314067098578E-3</v>
      </c>
      <c r="F583" s="2">
        <v>6.7738839849837099E-2</v>
      </c>
      <c r="G583" s="2">
        <v>223.83881589190878</v>
      </c>
      <c r="H583" s="2">
        <v>7.5300859270719833</v>
      </c>
      <c r="I583" s="2">
        <v>2.9691983740817718E-3</v>
      </c>
      <c r="J583" s="2">
        <v>0.13280060940670332</v>
      </c>
      <c r="K583" s="2">
        <v>3.1136363636363598</v>
      </c>
      <c r="L583" s="2">
        <v>25.046715328467183</v>
      </c>
      <c r="M583" s="2">
        <v>2.1027759999216883E-4</v>
      </c>
      <c r="N583" s="2">
        <v>3.9925394882555178E-2</v>
      </c>
      <c r="O583" s="2">
        <v>0.33749999999999591</v>
      </c>
      <c r="P583" s="2">
        <v>19.716049382716285</v>
      </c>
      <c r="Q583" s="2">
        <v>6.6016572753020974E-3</v>
      </c>
      <c r="R583" s="2">
        <v>5.0720100187851613E-2</v>
      </c>
      <c r="S583" s="2">
        <v>15542.722395909077</v>
      </c>
      <c r="T583" s="2">
        <v>2.1619425851635401</v>
      </c>
      <c r="U583" s="2">
        <v>2.428146773741291E-2</v>
      </c>
      <c r="V583" s="2">
        <v>0.46254697366274183</v>
      </c>
    </row>
    <row r="584" spans="1:22" x14ac:dyDescent="0.3">
      <c r="A584" t="s">
        <v>44</v>
      </c>
      <c r="B584">
        <f t="shared" si="8"/>
        <v>2008</v>
      </c>
      <c r="C584" s="2">
        <v>2985.6711778338286</v>
      </c>
      <c r="D584" s="2">
        <v>13.140003420505828</v>
      </c>
      <c r="E584" s="2">
        <v>9.6042107938145715E-3</v>
      </c>
      <c r="F584" s="2">
        <v>7.6103480950350064E-2</v>
      </c>
      <c r="G584" s="2">
        <v>211.00243553063706</v>
      </c>
      <c r="H584" s="2">
        <v>7.9728235660352995</v>
      </c>
      <c r="I584" s="2">
        <v>2.5670799480153883E-3</v>
      </c>
      <c r="J584" s="2">
        <v>0.12542607919483623</v>
      </c>
      <c r="K584" s="2">
        <v>2.8636363636363598</v>
      </c>
      <c r="L584" s="2">
        <v>27.390476190476228</v>
      </c>
      <c r="M584" s="2">
        <v>2.0169363317098371E-4</v>
      </c>
      <c r="N584" s="2">
        <v>3.6509040333796892E-2</v>
      </c>
      <c r="O584" s="2">
        <v>0.30909090909091219</v>
      </c>
      <c r="P584" s="2">
        <v>21.544117647058616</v>
      </c>
      <c r="Q584" s="2">
        <v>6.1467639356034831E-3</v>
      </c>
      <c r="R584" s="2">
        <v>4.6416382252560173E-2</v>
      </c>
      <c r="S584" s="2">
        <v>15147.164204863642</v>
      </c>
      <c r="T584" s="2">
        <v>2.204831956493404</v>
      </c>
      <c r="U584" s="2">
        <v>2.3545915683199636E-2</v>
      </c>
      <c r="V584" s="2">
        <v>0.45354930431542467</v>
      </c>
    </row>
    <row r="585" spans="1:22" x14ac:dyDescent="0.3">
      <c r="A585" t="s">
        <v>44</v>
      </c>
      <c r="B585">
        <f t="shared" si="8"/>
        <v>2009</v>
      </c>
      <c r="C585" s="2">
        <v>2599.9567494414732</v>
      </c>
      <c r="D585" s="2">
        <v>15.295732805048123</v>
      </c>
      <c r="E585" s="2">
        <v>1.009248615692937E-2</v>
      </c>
      <c r="F585" s="2">
        <v>6.5377711074422348E-2</v>
      </c>
      <c r="G585" s="2">
        <v>196.42216585320625</v>
      </c>
      <c r="H585" s="2">
        <v>8.4224393541263449</v>
      </c>
      <c r="I585" s="2">
        <v>2.1133226734069976E-3</v>
      </c>
      <c r="J585" s="2">
        <v>0.11873044826497649</v>
      </c>
      <c r="K585" s="2">
        <v>2.7590909090909008</v>
      </c>
      <c r="L585" s="2">
        <v>28.538714991762856</v>
      </c>
      <c r="M585" s="2">
        <v>1.3525113595375116E-4</v>
      </c>
      <c r="N585" s="2">
        <v>3.5040120071581027E-2</v>
      </c>
      <c r="O585" s="2">
        <v>1.0810606060606087</v>
      </c>
      <c r="P585" s="2">
        <v>8.8472319551506438</v>
      </c>
      <c r="Q585" s="2">
        <v>6.5474618372410864E-3</v>
      </c>
      <c r="R585" s="2">
        <v>0.11302970297029731</v>
      </c>
      <c r="S585" s="2">
        <v>14497.492154318188</v>
      </c>
      <c r="T585" s="2">
        <v>2.1759619478245824</v>
      </c>
      <c r="U585" s="2">
        <v>2.3968608381091272E-2</v>
      </c>
      <c r="V585" s="2">
        <v>0.45956686007296671</v>
      </c>
    </row>
    <row r="586" spans="1:22" x14ac:dyDescent="0.3">
      <c r="A586" t="s">
        <v>44</v>
      </c>
      <c r="B586">
        <f t="shared" si="8"/>
        <v>2010</v>
      </c>
      <c r="C586" s="2">
        <v>2942.0231218111803</v>
      </c>
      <c r="D586" s="2">
        <v>13.57685478238121</v>
      </c>
      <c r="E586" s="2">
        <v>1.0117010536292492E-2</v>
      </c>
      <c r="F586" s="2">
        <v>7.3654761432501117E-2</v>
      </c>
      <c r="G586" s="2">
        <v>174.10901326000362</v>
      </c>
      <c r="H586" s="2">
        <v>9.5177531098523502</v>
      </c>
      <c r="I586" s="2">
        <v>1.4625082717565213E-3</v>
      </c>
      <c r="J586" s="2">
        <v>0.10506681445275617</v>
      </c>
      <c r="K586" s="2">
        <v>2.5545454545454618</v>
      </c>
      <c r="L586" s="2">
        <v>30.943060498220547</v>
      </c>
      <c r="M586" s="2">
        <v>2.2004851312565354E-4</v>
      </c>
      <c r="N586" s="2">
        <v>3.2317423806785608E-2</v>
      </c>
      <c r="O586" s="2">
        <v>2.0124999999999975</v>
      </c>
      <c r="P586" s="2">
        <v>5.3602484472049747</v>
      </c>
      <c r="Q586" s="2">
        <v>4.6022097438206955E-3</v>
      </c>
      <c r="R586" s="2">
        <v>0.18655851680185381</v>
      </c>
      <c r="S586" s="2">
        <v>16260.407340545451</v>
      </c>
      <c r="T586" s="2">
        <v>1.9747046939217359</v>
      </c>
      <c r="U586" s="2">
        <v>2.3954237946296586E-2</v>
      </c>
      <c r="V586" s="2">
        <v>0.50640483262032154</v>
      </c>
    </row>
    <row r="587" spans="1:22" x14ac:dyDescent="0.3">
      <c r="A587" t="s">
        <v>44</v>
      </c>
      <c r="B587">
        <f t="shared" si="8"/>
        <v>2011</v>
      </c>
      <c r="C587" s="2">
        <v>3760.1102842816326</v>
      </c>
      <c r="D587" s="2">
        <v>10.575118899428475</v>
      </c>
      <c r="E587" s="2">
        <v>1.0403171155356161E-2</v>
      </c>
      <c r="F587" s="2">
        <v>9.456158455618352E-2</v>
      </c>
      <c r="G587" s="2">
        <v>175.31778004864645</v>
      </c>
      <c r="H587" s="2">
        <v>9.4638454179796483</v>
      </c>
      <c r="I587" s="2">
        <v>1.4850080981013841E-3</v>
      </c>
      <c r="J587" s="2">
        <v>0.10566529310592661</v>
      </c>
      <c r="K587" s="2">
        <v>2.4818181818181984</v>
      </c>
      <c r="L587" s="2">
        <v>31.999999999999783</v>
      </c>
      <c r="M587" s="2">
        <v>2.0098881978147798E-4</v>
      </c>
      <c r="N587" s="2">
        <v>3.1250000000000215E-2</v>
      </c>
      <c r="O587" s="2">
        <v>2.5685606060606032</v>
      </c>
      <c r="P587" s="2">
        <v>4.095118714053978</v>
      </c>
      <c r="Q587" s="2">
        <v>2.1901308343570958E-3</v>
      </c>
      <c r="R587" s="2">
        <v>0.24419316504015248</v>
      </c>
      <c r="S587" s="2">
        <v>17119.225383272737</v>
      </c>
      <c r="T587" s="2">
        <v>1.8938210765894647</v>
      </c>
      <c r="U587" s="2">
        <v>2.3042944103051077E-2</v>
      </c>
      <c r="V587" s="2">
        <v>0.52803298704483481</v>
      </c>
    </row>
    <row r="588" spans="1:22" x14ac:dyDescent="0.3">
      <c r="A588" t="s">
        <v>44</v>
      </c>
      <c r="B588">
        <f t="shared" si="8"/>
        <v>2012</v>
      </c>
      <c r="C588" s="2">
        <v>4892.9308723357681</v>
      </c>
      <c r="D588" s="2">
        <v>8.0839483097666367</v>
      </c>
      <c r="E588" s="2">
        <v>1.0656862984034121E-2</v>
      </c>
      <c r="F588" s="2">
        <v>0.12370192901800821</v>
      </c>
      <c r="G588" s="2">
        <v>176.46001698005057</v>
      </c>
      <c r="H588" s="2">
        <v>9.3382738321887047</v>
      </c>
      <c r="I588" s="2">
        <v>1.4204127675126049E-3</v>
      </c>
      <c r="J588" s="2">
        <v>0.1070861722380677</v>
      </c>
      <c r="K588" s="2">
        <v>2.3136363636363626</v>
      </c>
      <c r="L588" s="2">
        <v>34.3555992141454</v>
      </c>
      <c r="M588" s="2">
        <v>2.3366592582851897E-4</v>
      </c>
      <c r="N588" s="2">
        <v>2.9107336878824257E-2</v>
      </c>
      <c r="O588" s="2">
        <v>2.981818181818177</v>
      </c>
      <c r="P588" s="2">
        <v>3.7332317073170778</v>
      </c>
      <c r="Q588" s="2">
        <v>2.2397686993935184E-3</v>
      </c>
      <c r="R588" s="2">
        <v>0.26786443446304581</v>
      </c>
      <c r="S588" s="2">
        <v>16692.866321454541</v>
      </c>
      <c r="T588" s="2">
        <v>1.9285293176504832</v>
      </c>
      <c r="U588" s="2">
        <v>2.3048040505995515E-2</v>
      </c>
      <c r="V588" s="2">
        <v>0.51852984076917985</v>
      </c>
    </row>
    <row r="589" spans="1:22" x14ac:dyDescent="0.3">
      <c r="A589" t="s">
        <v>44</v>
      </c>
      <c r="B589">
        <f t="shared" si="8"/>
        <v>2013</v>
      </c>
      <c r="C589" s="2">
        <v>5274.2105984776208</v>
      </c>
      <c r="D589" s="2">
        <v>7.5204599627118167</v>
      </c>
      <c r="E589" s="2">
        <v>1.0684426982859319E-2</v>
      </c>
      <c r="F589" s="2">
        <v>0.13297059022429902</v>
      </c>
      <c r="G589" s="2">
        <v>179.50401414824364</v>
      </c>
      <c r="H589" s="2">
        <v>9.1496389148102715</v>
      </c>
      <c r="I589" s="2">
        <v>1.5265941731596733E-3</v>
      </c>
      <c r="J589" s="2">
        <v>0.10929393053766605</v>
      </c>
      <c r="K589" s="2">
        <v>2.2090909090909037</v>
      </c>
      <c r="L589" s="2">
        <v>36.119341563786101</v>
      </c>
      <c r="M589" s="2">
        <v>3.0590378977354837E-4</v>
      </c>
      <c r="N589" s="2">
        <v>2.7685997493448716E-2</v>
      </c>
      <c r="O589" s="2">
        <v>3.0799242424242461</v>
      </c>
      <c r="P589" s="2">
        <v>3.6651088427007705</v>
      </c>
      <c r="Q589" s="2">
        <v>2.4077922042052835E-3</v>
      </c>
      <c r="R589" s="2">
        <v>0.27284319318143718</v>
      </c>
      <c r="S589" s="2">
        <v>16832.448760090905</v>
      </c>
      <c r="T589" s="2">
        <v>1.9139444892470361</v>
      </c>
      <c r="U589" s="2">
        <v>2.3089382226540889E-2</v>
      </c>
      <c r="V589" s="2">
        <v>0.52248119295947271</v>
      </c>
    </row>
    <row r="590" spans="1:22" x14ac:dyDescent="0.3">
      <c r="A590" t="s">
        <v>44</v>
      </c>
      <c r="B590">
        <f t="shared" si="8"/>
        <v>2014</v>
      </c>
      <c r="C590" s="2">
        <v>5364.1190583930365</v>
      </c>
      <c r="D590" s="2">
        <v>7.4708292493410307</v>
      </c>
      <c r="E590" s="2">
        <v>1.0538341781756666E-2</v>
      </c>
      <c r="F590" s="2">
        <v>0.13385394935752357</v>
      </c>
      <c r="G590" s="2">
        <v>177.67092058237745</v>
      </c>
      <c r="H590" s="2">
        <v>9.2419776374160065</v>
      </c>
      <c r="I590" s="2">
        <v>1.5677322918273423E-3</v>
      </c>
      <c r="J590" s="2">
        <v>0.10820194975927179</v>
      </c>
      <c r="K590" s="2">
        <v>2.1318181818181898</v>
      </c>
      <c r="L590" s="2">
        <v>37.605543710021173</v>
      </c>
      <c r="M590" s="2">
        <v>3.3982891069278542E-4</v>
      </c>
      <c r="N590" s="2">
        <v>2.6591824006350389E-2</v>
      </c>
      <c r="O590" s="2">
        <v>2.480681818181818</v>
      </c>
      <c r="P590" s="2">
        <v>4.265231333027943</v>
      </c>
      <c r="Q590" s="2">
        <v>4.2407407522772056E-3</v>
      </c>
      <c r="R590" s="2">
        <v>0.23445387176457952</v>
      </c>
      <c r="S590" s="2">
        <v>17124.384957545462</v>
      </c>
      <c r="T590" s="2">
        <v>1.911363164668429</v>
      </c>
      <c r="U590" s="2">
        <v>2.2547106445366949E-2</v>
      </c>
      <c r="V590" s="2">
        <v>0.52318681163528313</v>
      </c>
    </row>
    <row r="591" spans="1:22" x14ac:dyDescent="0.3">
      <c r="A591" t="s">
        <v>44</v>
      </c>
      <c r="B591">
        <f t="shared" si="8"/>
        <v>2015</v>
      </c>
      <c r="C591" s="2">
        <v>5424.5445925811509</v>
      </c>
      <c r="D591" s="2">
        <v>7.5043031735630574</v>
      </c>
      <c r="E591" s="2">
        <v>1.0207449308897665E-2</v>
      </c>
      <c r="F591" s="2">
        <v>0.1332568763376864</v>
      </c>
      <c r="G591" s="2">
        <v>174.12673336622424</v>
      </c>
      <c r="H591" s="2">
        <v>9.4184153951690011</v>
      </c>
      <c r="I591" s="2">
        <v>1.4582377655241868E-3</v>
      </c>
      <c r="J591" s="2">
        <v>0.10617497296975574</v>
      </c>
      <c r="K591" s="2">
        <v>2.172727272727272</v>
      </c>
      <c r="L591" s="2">
        <v>36.832635983263614</v>
      </c>
      <c r="M591" s="2">
        <v>2.7621968512284156E-4</v>
      </c>
      <c r="N591" s="2">
        <v>2.7149835283426092E-2</v>
      </c>
      <c r="O591" s="2">
        <v>2.1492424242424217</v>
      </c>
      <c r="P591" s="2">
        <v>4.5322523792738867</v>
      </c>
      <c r="Q591" s="2">
        <v>4.8155173536530427E-3</v>
      </c>
      <c r="R591" s="2">
        <v>0.22064084616581089</v>
      </c>
      <c r="S591" s="2">
        <v>17782.864457090909</v>
      </c>
      <c r="T591" s="2">
        <v>1.8986040879058865</v>
      </c>
      <c r="U591" s="2">
        <v>2.2273209622339585E-2</v>
      </c>
      <c r="V591" s="2">
        <v>0.52670275302260372</v>
      </c>
    </row>
    <row r="592" spans="1:22" x14ac:dyDescent="0.3">
      <c r="A592" t="s">
        <v>44</v>
      </c>
      <c r="B592">
        <f t="shared" si="8"/>
        <v>2016</v>
      </c>
      <c r="C592" s="2">
        <v>5591.8547342314851</v>
      </c>
      <c r="D592" s="2">
        <v>7.3779973099120246</v>
      </c>
      <c r="E592" s="2">
        <v>9.854769958507259E-3</v>
      </c>
      <c r="F592" s="2">
        <v>0.13553813562069786</v>
      </c>
      <c r="G592" s="2">
        <v>165.01227240218327</v>
      </c>
      <c r="H592" s="2">
        <v>9.9575827910450201</v>
      </c>
      <c r="I592" s="2">
        <v>1.0962472700125625E-3</v>
      </c>
      <c r="J592" s="2">
        <v>0.10042597897346257</v>
      </c>
      <c r="K592" s="2">
        <v>2.0727272727272634</v>
      </c>
      <c r="L592" s="2">
        <v>38.754385964912458</v>
      </c>
      <c r="M592" s="2">
        <v>3.2439843256644452E-4</v>
      </c>
      <c r="N592" s="2">
        <v>2.5803531009506442E-2</v>
      </c>
      <c r="O592" s="2">
        <v>1.7579545454545453</v>
      </c>
      <c r="P592" s="2">
        <v>5.0672268907563032</v>
      </c>
      <c r="Q592" s="2">
        <v>6.1293644474369469E-3</v>
      </c>
      <c r="R592" s="2">
        <v>0.19734660033167495</v>
      </c>
      <c r="S592" s="2">
        <v>17593.215847090898</v>
      </c>
      <c r="T592" s="2">
        <v>1.9531759015274679</v>
      </c>
      <c r="U592" s="2">
        <v>2.2383402184467882E-2</v>
      </c>
      <c r="V592" s="2">
        <v>0.51198665681772793</v>
      </c>
    </row>
    <row r="593" spans="1:22" x14ac:dyDescent="0.3">
      <c r="A593" t="s">
        <v>44</v>
      </c>
      <c r="B593">
        <f t="shared" si="8"/>
        <v>2017</v>
      </c>
      <c r="C593" s="2">
        <v>5365.6552009459338</v>
      </c>
      <c r="D593" s="2">
        <v>7.7781845745427551</v>
      </c>
      <c r="E593" s="2">
        <v>9.4868978413412686E-3</v>
      </c>
      <c r="F593" s="2">
        <v>0.12856470432353884</v>
      </c>
      <c r="G593" s="2">
        <v>167.10340866686397</v>
      </c>
      <c r="H593" s="2">
        <v>9.7772542575224168</v>
      </c>
      <c r="I593" s="2">
        <v>1.1589786283136977E-3</v>
      </c>
      <c r="J593" s="2">
        <v>0.10227820343637077</v>
      </c>
      <c r="K593" s="2">
        <v>2.113636363636374</v>
      </c>
      <c r="L593" s="2">
        <v>38.032258064515936</v>
      </c>
      <c r="M593" s="2">
        <v>2.5759015064352742E-4</v>
      </c>
      <c r="N593" s="2">
        <v>2.6293469041560776E-2</v>
      </c>
      <c r="O593" s="2">
        <v>1.0257575757575772</v>
      </c>
      <c r="P593" s="2">
        <v>7.6861152141801936</v>
      </c>
      <c r="Q593" s="2">
        <v>9.3016853200196259E-3</v>
      </c>
      <c r="R593" s="2">
        <v>0.1301047371961182</v>
      </c>
      <c r="S593" s="2">
        <v>17331.264279227275</v>
      </c>
      <c r="T593" s="2">
        <v>2.0336397881265342</v>
      </c>
      <c r="U593" s="2">
        <v>2.1586181356530343E-2</v>
      </c>
      <c r="V593" s="2">
        <v>0.49172916749491691</v>
      </c>
    </row>
    <row r="594" spans="1:22" x14ac:dyDescent="0.3">
      <c r="A594" t="s">
        <v>44</v>
      </c>
      <c r="B594">
        <f t="shared" si="8"/>
        <v>2018</v>
      </c>
      <c r="C594" s="2">
        <v>5097.825948287762</v>
      </c>
      <c r="D594" s="2">
        <v>8.2860823260043404</v>
      </c>
      <c r="E594" s="2">
        <v>9.1195992267826265E-3</v>
      </c>
      <c r="F594" s="2">
        <v>0.12068429453828675</v>
      </c>
      <c r="G594" s="2">
        <v>163.60451650571599</v>
      </c>
      <c r="H594" s="2">
        <v>9.9617366194509351</v>
      </c>
      <c r="I594" s="2">
        <v>1.0140596462733659E-3</v>
      </c>
      <c r="J594" s="2">
        <v>0.1003841035153886</v>
      </c>
      <c r="K594" s="2">
        <v>2.1045454545454447</v>
      </c>
      <c r="L594" s="2">
        <v>38.248380129589812</v>
      </c>
      <c r="M594" s="2">
        <v>2.6191289759944225E-4</v>
      </c>
      <c r="N594" s="2">
        <v>2.6144898074425309E-2</v>
      </c>
      <c r="O594" s="2">
        <v>0.3787878787878789</v>
      </c>
      <c r="P594" s="2">
        <v>18.204000000000004</v>
      </c>
      <c r="Q594" s="2">
        <v>1.2520701668139345E-2</v>
      </c>
      <c r="R594" s="2">
        <v>5.493298176225004E-2</v>
      </c>
      <c r="S594" s="2">
        <v>16987.270650499995</v>
      </c>
      <c r="T594" s="2">
        <v>2.1189830641475371</v>
      </c>
      <c r="U594" s="2">
        <v>2.1033886140162439E-2</v>
      </c>
      <c r="V594" s="2">
        <v>0.47192448911917001</v>
      </c>
    </row>
    <row r="595" spans="1:22" x14ac:dyDescent="0.3">
      <c r="A595" t="s">
        <v>44</v>
      </c>
      <c r="B595">
        <f t="shared" si="8"/>
        <v>2019</v>
      </c>
      <c r="C595" s="2">
        <v>4827.599569980368</v>
      </c>
      <c r="D595" s="2">
        <v>8.9085936690033787</v>
      </c>
      <c r="E595" s="2">
        <v>8.7011366061930939E-3</v>
      </c>
      <c r="F595" s="2">
        <v>0.11225116299550252</v>
      </c>
      <c r="G595" s="2">
        <v>169.04620299523867</v>
      </c>
      <c r="H595" s="2">
        <v>9.5977891018325732</v>
      </c>
      <c r="I595" s="2">
        <v>1.4019791912906476E-3</v>
      </c>
      <c r="J595" s="2">
        <v>0.10419066197329371</v>
      </c>
      <c r="K595" s="2">
        <v>2.3590909090909093</v>
      </c>
      <c r="L595" s="2">
        <v>34.267822736030823</v>
      </c>
      <c r="M595" s="2">
        <v>9.7916575227768171E-5</v>
      </c>
      <c r="N595" s="2">
        <v>2.9181894855215072E-2</v>
      </c>
      <c r="O595" s="2">
        <v>0.62159090909091219</v>
      </c>
      <c r="P595" s="2">
        <v>10.221206581352778</v>
      </c>
      <c r="Q595" s="2">
        <v>1.6482504489288785E-2</v>
      </c>
      <c r="R595" s="2">
        <v>9.7835807547845294E-2</v>
      </c>
      <c r="S595" s="2">
        <v>16865.094830136361</v>
      </c>
      <c r="T595" s="2">
        <v>2.1716603054266677</v>
      </c>
      <c r="U595" s="2">
        <v>2.0679304211222993E-2</v>
      </c>
      <c r="V595" s="2">
        <v>0.46047717384765169</v>
      </c>
    </row>
    <row r="596" spans="1:22" x14ac:dyDescent="0.3">
      <c r="A596" t="s">
        <v>44</v>
      </c>
      <c r="B596">
        <f t="shared" si="8"/>
        <v>2020</v>
      </c>
      <c r="C596" s="2">
        <v>5258.2315958373874</v>
      </c>
      <c r="D596" s="2">
        <v>8.2103646099187557</v>
      </c>
      <c r="E596" s="2">
        <v>8.476717113481913E-3</v>
      </c>
      <c r="F596" s="2">
        <v>0.12179727058551365</v>
      </c>
      <c r="G596" s="2">
        <v>117.24282777906819</v>
      </c>
      <c r="H596" s="2">
        <v>13.164116730323753</v>
      </c>
      <c r="I596" s="2">
        <v>7.891223656866786E-5</v>
      </c>
      <c r="J596" s="2">
        <v>7.5964078751784694E-2</v>
      </c>
      <c r="K596" s="2">
        <v>2.2863636363636459</v>
      </c>
      <c r="L596" s="2">
        <v>35.039761431411385</v>
      </c>
      <c r="M596" s="2">
        <v>1.7185556265075091E-4</v>
      </c>
      <c r="N596" s="2">
        <v>2.8539007092198702E-2</v>
      </c>
      <c r="O596" s="2">
        <v>1.4000000000000039</v>
      </c>
      <c r="P596" s="2">
        <v>5.1011904761904612</v>
      </c>
      <c r="Q596" s="2">
        <v>1.5151644606973158E-2</v>
      </c>
      <c r="R596" s="2">
        <v>0.19603267211201925</v>
      </c>
      <c r="S596" s="2">
        <v>16653.405771954538</v>
      </c>
      <c r="T596" s="2">
        <v>2.1196425430581782</v>
      </c>
      <c r="U596" s="2">
        <v>2.212614451725381E-2</v>
      </c>
      <c r="V596" s="2">
        <v>0.47177766047157171</v>
      </c>
    </row>
    <row r="597" spans="1:22" x14ac:dyDescent="0.3">
      <c r="A597" t="s">
        <v>44</v>
      </c>
      <c r="B597">
        <f t="shared" si="8"/>
        <v>2021</v>
      </c>
      <c r="C597" s="2">
        <v>4796.441179991758</v>
      </c>
      <c r="D597" s="2">
        <v>9.2057131170450468</v>
      </c>
      <c r="E597" s="2">
        <v>8.3440552309670402E-3</v>
      </c>
      <c r="F597" s="2">
        <v>0.10862819504427391</v>
      </c>
      <c r="G597" s="2">
        <v>144.50159435573482</v>
      </c>
      <c r="H597" s="2">
        <v>10.994942211178383</v>
      </c>
      <c r="I597" s="2">
        <v>2.044610646270012E-4</v>
      </c>
      <c r="J597" s="2">
        <v>9.0950910045103819E-2</v>
      </c>
      <c r="K597" s="2">
        <v>3.5238095238095326</v>
      </c>
      <c r="L597" s="2">
        <v>22.610810810810754</v>
      </c>
      <c r="M597" s="2">
        <v>8.3996922914927885E-5</v>
      </c>
      <c r="N597" s="2">
        <v>4.4226631604111992E-2</v>
      </c>
      <c r="O597" s="2">
        <v>1.9871212121212096</v>
      </c>
      <c r="P597" s="2">
        <v>3.4285169653069065</v>
      </c>
      <c r="Q597" s="2">
        <v>1.3081609616304779E-2</v>
      </c>
      <c r="R597" s="2">
        <v>0.29167129989992163</v>
      </c>
      <c r="S597" s="2">
        <v>16961.248513181818</v>
      </c>
      <c r="T597" s="2">
        <v>2.1989801263646145</v>
      </c>
      <c r="U597" s="2">
        <v>2.2324693954785646E-2</v>
      </c>
      <c r="V597" s="2">
        <v>0.45475626996830315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C1F91-CB17-46B3-A522-6402A8108BB1}">
  <dimension ref="A1:AX1792"/>
  <sheetViews>
    <sheetView zoomScale="70" zoomScaleNormal="70" workbookViewId="0">
      <selection activeCell="F603" sqref="F603"/>
    </sheetView>
  </sheetViews>
  <sheetFormatPr defaultColWidth="8.88671875" defaultRowHeight="15.6" x14ac:dyDescent="0.3"/>
  <cols>
    <col min="1" max="2" width="8.88671875" style="4"/>
    <col min="3" max="3" width="12.44140625" style="4" customWidth="1"/>
    <col min="4" max="4" width="15.77734375" style="4" customWidth="1"/>
    <col min="5" max="5" width="16" style="4" customWidth="1"/>
    <col min="6" max="7" width="15" style="4" customWidth="1"/>
    <col min="8" max="8" width="14.77734375" style="4" customWidth="1"/>
    <col min="9" max="10" width="15.33203125" style="4" customWidth="1"/>
    <col min="11" max="11" width="13.21875" style="4" customWidth="1"/>
    <col min="12" max="12" width="15.5546875" style="4" customWidth="1"/>
    <col min="13" max="13" width="16" style="4" customWidth="1"/>
    <col min="14" max="14" width="14.77734375" style="4" customWidth="1"/>
    <col min="15" max="15" width="17.5546875" style="4" customWidth="1"/>
    <col min="16" max="16" width="18.6640625" style="4" customWidth="1"/>
    <col min="17" max="17" width="17.88671875" style="4" customWidth="1"/>
    <col min="18" max="18" width="15.77734375" style="4" customWidth="1"/>
    <col min="19" max="19" width="12.44140625" style="4" customWidth="1"/>
    <col min="20" max="20" width="15.109375" style="4" customWidth="1"/>
    <col min="21" max="21" width="13.33203125" style="4" customWidth="1"/>
    <col min="22" max="22" width="13.109375" style="4" customWidth="1"/>
    <col min="23" max="24" width="8.88671875" style="4"/>
    <col min="25" max="25" width="13.33203125" style="4" customWidth="1"/>
    <col min="26" max="26" width="11.33203125" style="4" customWidth="1"/>
    <col min="27" max="27" width="14.77734375" style="4" customWidth="1"/>
    <col min="28" max="28" width="15.33203125" style="4" customWidth="1"/>
    <col min="29" max="29" width="15.88671875" style="4" customWidth="1"/>
    <col min="30" max="30" width="15.5546875" style="4" customWidth="1"/>
    <col min="31" max="31" width="8.88671875" style="4"/>
    <col min="32" max="32" width="15.109375" style="4" customWidth="1"/>
    <col min="33" max="33" width="14.44140625" style="4" customWidth="1"/>
    <col min="34" max="34" width="16.6640625" style="4" customWidth="1"/>
    <col min="35" max="35" width="14.44140625" style="4" customWidth="1"/>
    <col min="36" max="36" width="8.88671875" style="4"/>
    <col min="37" max="37" width="12.77734375" style="4" customWidth="1"/>
    <col min="38" max="38" width="16.77734375" style="4" customWidth="1"/>
    <col min="39" max="39" width="16.44140625" style="4" customWidth="1"/>
    <col min="40" max="40" width="14.88671875" style="4" customWidth="1"/>
    <col min="41" max="41" width="8.88671875" style="4"/>
    <col min="42" max="42" width="16.109375" style="4" customWidth="1"/>
    <col min="43" max="43" width="15.6640625" style="4" customWidth="1"/>
    <col min="44" max="44" width="15.77734375" style="4" customWidth="1"/>
    <col min="45" max="45" width="15.21875" style="4" customWidth="1"/>
    <col min="46" max="46" width="8.88671875" style="4"/>
    <col min="47" max="47" width="15" style="4" customWidth="1"/>
    <col min="48" max="48" width="15.21875" style="4" customWidth="1"/>
    <col min="49" max="49" width="16.21875" style="4" customWidth="1"/>
    <col min="50" max="50" width="17.77734375" style="4" customWidth="1"/>
    <col min="51" max="16384" width="8.88671875" style="4"/>
  </cols>
  <sheetData>
    <row r="1" spans="1:50" x14ac:dyDescent="0.3">
      <c r="A1" s="4" t="s">
        <v>45</v>
      </c>
      <c r="C1" s="4">
        <v>1</v>
      </c>
      <c r="D1" s="4">
        <v>0</v>
      </c>
      <c r="E1" s="4">
        <v>1</v>
      </c>
      <c r="F1" s="4">
        <v>1</v>
      </c>
      <c r="G1" s="4">
        <v>1</v>
      </c>
      <c r="H1" s="4">
        <v>0</v>
      </c>
      <c r="I1" s="4">
        <v>1</v>
      </c>
      <c r="J1" s="4">
        <v>1</v>
      </c>
      <c r="K1" s="4">
        <v>1</v>
      </c>
      <c r="L1" s="4">
        <v>0</v>
      </c>
      <c r="M1" s="4">
        <v>1</v>
      </c>
      <c r="N1" s="4">
        <v>1</v>
      </c>
      <c r="O1" s="4">
        <v>1</v>
      </c>
      <c r="P1" s="4">
        <v>0</v>
      </c>
      <c r="Q1" s="4">
        <v>1</v>
      </c>
      <c r="R1" s="4">
        <v>1</v>
      </c>
      <c r="S1" s="4">
        <v>1</v>
      </c>
      <c r="T1" s="4">
        <v>0</v>
      </c>
      <c r="U1" s="4">
        <v>1</v>
      </c>
      <c r="V1" s="4">
        <v>1</v>
      </c>
    </row>
    <row r="2" spans="1:50" ht="16.2" thickBot="1" x14ac:dyDescent="0.35">
      <c r="A2" s="4" t="s">
        <v>46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4" t="s">
        <v>16</v>
      </c>
      <c r="Q2" s="4" t="s">
        <v>17</v>
      </c>
      <c r="R2" s="4" t="s">
        <v>18</v>
      </c>
      <c r="S2" s="4" t="s">
        <v>19</v>
      </c>
      <c r="T2" s="4" t="s">
        <v>20</v>
      </c>
      <c r="U2" s="4" t="s">
        <v>21</v>
      </c>
      <c r="V2" s="4" t="s">
        <v>22</v>
      </c>
      <c r="AA2" s="5" t="s">
        <v>47</v>
      </c>
      <c r="AB2" s="5"/>
      <c r="AC2" s="5"/>
      <c r="AD2" s="5"/>
      <c r="AF2" s="5" t="s">
        <v>48</v>
      </c>
      <c r="AG2" s="5"/>
      <c r="AH2" s="5"/>
      <c r="AI2" s="5"/>
      <c r="AK2" s="5" t="s">
        <v>49</v>
      </c>
      <c r="AL2" s="5"/>
      <c r="AM2" s="5"/>
      <c r="AN2" s="5"/>
      <c r="AP2" s="5" t="s">
        <v>50</v>
      </c>
      <c r="AQ2" s="5"/>
      <c r="AR2" s="5"/>
      <c r="AS2" s="5"/>
      <c r="AU2" s="5" t="s">
        <v>51</v>
      </c>
      <c r="AV2" s="5"/>
      <c r="AW2" s="5"/>
      <c r="AX2" s="5"/>
    </row>
    <row r="3" spans="1:50" ht="118.2" customHeight="1" x14ac:dyDescent="0.3">
      <c r="A3" s="6" t="s">
        <v>52</v>
      </c>
      <c r="B3" s="6" t="s">
        <v>53</v>
      </c>
      <c r="C3" s="7" t="s">
        <v>54</v>
      </c>
      <c r="D3" s="7" t="s">
        <v>55</v>
      </c>
      <c r="E3" s="7" t="s">
        <v>56</v>
      </c>
      <c r="F3" s="7" t="s">
        <v>57</v>
      </c>
      <c r="G3" s="7" t="s">
        <v>58</v>
      </c>
      <c r="H3" s="7" t="s">
        <v>59</v>
      </c>
      <c r="I3" s="7" t="s">
        <v>60</v>
      </c>
      <c r="J3" s="7" t="s">
        <v>61</v>
      </c>
      <c r="K3" s="7" t="s">
        <v>62</v>
      </c>
      <c r="L3" s="7" t="s">
        <v>63</v>
      </c>
      <c r="M3" s="7" t="s">
        <v>64</v>
      </c>
      <c r="N3" s="7" t="s">
        <v>65</v>
      </c>
      <c r="O3" s="7" t="s">
        <v>66</v>
      </c>
      <c r="P3" s="7" t="s">
        <v>67</v>
      </c>
      <c r="Q3" s="7" t="s">
        <v>68</v>
      </c>
      <c r="R3" s="7" t="s">
        <v>69</v>
      </c>
      <c r="S3" s="7" t="s">
        <v>70</v>
      </c>
      <c r="T3" s="7" t="s">
        <v>71</v>
      </c>
      <c r="U3" s="7" t="s">
        <v>72</v>
      </c>
      <c r="V3" s="7" t="s">
        <v>73</v>
      </c>
      <c r="Y3" s="7" t="s">
        <v>74</v>
      </c>
      <c r="Z3" s="7" t="s">
        <v>53</v>
      </c>
      <c r="AA3" s="8" t="str">
        <f t="shared" ref="AA3:AD66" si="0">C3</f>
        <v>Az átlagos jövedelmek különbsége a teljes átlagtól  (USD)</v>
      </c>
      <c r="AB3" s="9" t="str">
        <f t="shared" si="0"/>
        <v>Indikátor, hogy hányszor van meg az átlagtól való különbség az átlagban a jövedelem terén (USD)</v>
      </c>
      <c r="AC3" s="9" t="str">
        <f t="shared" si="0"/>
        <v>szórás/átlag jövedelem különbségek az ország adataival és anélkül (abszolút, USD)</v>
      </c>
      <c r="AD3" s="10" t="str">
        <f t="shared" si="0"/>
        <v>Relatív jövedelem különbségek az átlagtól (USD)</v>
      </c>
      <c r="AF3" s="8" t="str">
        <f t="shared" ref="AF3:AI66" si="1">G3</f>
        <v>Az átlagos munkaóra különbsége a teljes átlagtól  (óra)</v>
      </c>
      <c r="AG3" s="9" t="str">
        <f t="shared" si="1"/>
        <v>Indikátor, hogy hányszor van meg az átlagtól való különbség az átlagban a munkaórák terén (óra)</v>
      </c>
      <c r="AH3" s="9" t="str">
        <f t="shared" si="1"/>
        <v>szórás/átlag munkaóra különbségek az ország adataival és anélkül (abszolút, óra)</v>
      </c>
      <c r="AI3" s="10" t="str">
        <f t="shared" si="1"/>
        <v>Relatív munkaórák különbségek az átlagtól (óra)</v>
      </c>
      <c r="AK3" s="8" t="str">
        <f t="shared" ref="AK3:AN66" si="2">K3</f>
        <v>A várható élettartam különbsége a teljes átlagtól (év)</v>
      </c>
      <c r="AL3" s="9" t="str">
        <f t="shared" si="2"/>
        <v>Indikátor, hogy hányszor van meg az átlagtól való különbség az átlagban a várható élettartam terén (év)</v>
      </c>
      <c r="AM3" s="9" t="str">
        <f t="shared" si="2"/>
        <v>szórás/átlag várható élettartam különbségek az ország adataival és anélkül (év, abszolút)</v>
      </c>
      <c r="AN3" s="10" t="str">
        <f t="shared" si="2"/>
        <v>Relatív várható élettartam különbségek az átlagtól (év)</v>
      </c>
      <c r="AP3" s="8" t="str">
        <f t="shared" ref="AP3:AS66" si="3">O3</f>
        <v>A  munkanélküliségi ráta különbsége a teljes átlagtól (%)</v>
      </c>
      <c r="AQ3" s="9" t="str">
        <f t="shared" si="3"/>
        <v>Indikátor, hogy hányszor van meg az átlagtól való különbség az átlagban a munkanélküliségi ráta terén (%)</v>
      </c>
      <c r="AR3" s="9" t="str">
        <f t="shared" si="3"/>
        <v>szórás/átlag munkanélküliségi ráta különbségek az ország adataival és anélkül (%, abszolút)</v>
      </c>
      <c r="AS3" s="10" t="str">
        <f t="shared" si="3"/>
        <v>Relatív munkanélküliségi ráta különbségek az átlagtól (év)</v>
      </c>
      <c r="AU3" s="8" t="str">
        <f t="shared" ref="AU3:AX66" si="4">S3</f>
        <v>A  GDP/fő különbsége a teljes átlagtól (USD)</v>
      </c>
      <c r="AV3" s="9" t="str">
        <f t="shared" si="4"/>
        <v>Indikátor, hogy hányszor van meg az átlagtól való különbség az átlagban a GDP/fő terén (USD)</v>
      </c>
      <c r="AW3" s="9" t="str">
        <f t="shared" si="4"/>
        <v>szórás/átlag GDP/fő különbségek az ország adataival és anélkül (USD, abszolút)</v>
      </c>
      <c r="AX3" s="10" t="str">
        <f t="shared" si="4"/>
        <v>Relatív GDP/fő különbségek az átlagtól (év)</v>
      </c>
    </row>
    <row r="4" spans="1:50" ht="19.2" customHeight="1" x14ac:dyDescent="0.3">
      <c r="A4" s="4" t="s">
        <v>23</v>
      </c>
      <c r="B4" s="4">
        <v>1995</v>
      </c>
      <c r="C4" s="11">
        <v>16732.849937048304</v>
      </c>
      <c r="D4" s="11">
        <v>1.893519434885095</v>
      </c>
      <c r="E4" s="11">
        <v>1.5570412886936558E-2</v>
      </c>
      <c r="F4" s="11">
        <v>0.52811710383140764</v>
      </c>
      <c r="G4" s="11">
        <v>231.51705310066018</v>
      </c>
      <c r="H4" s="11">
        <v>7.4140670154134973</v>
      </c>
      <c r="I4" s="11">
        <v>1.5037185013767745E-3</v>
      </c>
      <c r="J4" s="11">
        <v>0.13487873766463762</v>
      </c>
      <c r="K4" s="11">
        <v>5.1619047619047649</v>
      </c>
      <c r="L4" s="11">
        <v>14.560885608856081</v>
      </c>
      <c r="M4" s="11">
        <v>2.0814458938592795E-3</v>
      </c>
      <c r="N4" s="11">
        <v>6.8677141409021827E-2</v>
      </c>
      <c r="O4" s="12">
        <v>0.70781249999999396</v>
      </c>
      <c r="P4" s="12">
        <v>13.010301692421022</v>
      </c>
      <c r="Q4" s="12">
        <v>1.8199256570855971E-2</v>
      </c>
      <c r="R4" s="12">
        <v>7.6862168429386743E-2</v>
      </c>
      <c r="S4" s="11">
        <v>15721.034913909094</v>
      </c>
      <c r="T4" s="11">
        <v>1.4882361888407918</v>
      </c>
      <c r="U4" s="11">
        <v>2.0964010157424662E-2</v>
      </c>
      <c r="V4" s="11">
        <v>0.67193635492691128</v>
      </c>
      <c r="Y4" s="4" t="str">
        <f>A4</f>
        <v>Hungary</v>
      </c>
      <c r="Z4" s="4">
        <f>B4</f>
        <v>1995</v>
      </c>
      <c r="AA4" s="13">
        <f t="shared" si="0"/>
        <v>16732.849937048304</v>
      </c>
      <c r="AB4" s="14">
        <f t="shared" si="0"/>
        <v>1.893519434885095</v>
      </c>
      <c r="AC4" s="14">
        <f t="shared" si="0"/>
        <v>1.5570412886936558E-2</v>
      </c>
      <c r="AD4" s="15">
        <f t="shared" si="0"/>
        <v>0.52811710383140764</v>
      </c>
      <c r="AF4" s="13">
        <f t="shared" si="1"/>
        <v>231.51705310066018</v>
      </c>
      <c r="AG4" s="14">
        <f t="shared" si="1"/>
        <v>7.4140670154134973</v>
      </c>
      <c r="AH4" s="14">
        <f t="shared" si="1"/>
        <v>1.5037185013767745E-3</v>
      </c>
      <c r="AI4" s="15">
        <f t="shared" si="1"/>
        <v>0.13487873766463762</v>
      </c>
      <c r="AK4" s="13">
        <f t="shared" si="2"/>
        <v>5.1619047619047649</v>
      </c>
      <c r="AL4" s="14">
        <f t="shared" si="2"/>
        <v>14.560885608856081</v>
      </c>
      <c r="AM4" s="14">
        <f t="shared" si="2"/>
        <v>2.0814458938592795E-3</v>
      </c>
      <c r="AN4" s="15">
        <f t="shared" si="2"/>
        <v>6.8677141409021827E-2</v>
      </c>
      <c r="AP4" s="13">
        <f t="shared" si="3"/>
        <v>0.70781249999999396</v>
      </c>
      <c r="AQ4" s="14">
        <f t="shared" si="3"/>
        <v>13.010301692421022</v>
      </c>
      <c r="AR4" s="14">
        <f t="shared" si="3"/>
        <v>1.8199256570855971E-2</v>
      </c>
      <c r="AS4" s="15">
        <f t="shared" si="3"/>
        <v>7.6862168429386743E-2</v>
      </c>
      <c r="AU4" s="13">
        <f t="shared" si="4"/>
        <v>15721.034913909094</v>
      </c>
      <c r="AV4" s="14">
        <f t="shared" si="4"/>
        <v>1.4882361888407918</v>
      </c>
      <c r="AW4" s="14">
        <f t="shared" si="4"/>
        <v>2.0964010157424662E-2</v>
      </c>
      <c r="AX4" s="15">
        <f t="shared" si="4"/>
        <v>0.67193635492691128</v>
      </c>
    </row>
    <row r="5" spans="1:50" ht="18" customHeight="1" x14ac:dyDescent="0.3">
      <c r="A5" s="4" t="s">
        <v>23</v>
      </c>
      <c r="B5" s="4">
        <v>1996</v>
      </c>
      <c r="C5" s="11">
        <v>16396.785297500923</v>
      </c>
      <c r="D5" s="11">
        <v>1.9121695810965691</v>
      </c>
      <c r="E5" s="11">
        <v>1.4114707803762783E-2</v>
      </c>
      <c r="F5" s="11">
        <v>0.52296616884080516</v>
      </c>
      <c r="G5" s="11">
        <v>232.11500911260623</v>
      </c>
      <c r="H5" s="11">
        <v>7.3837749546645419</v>
      </c>
      <c r="I5" s="11">
        <v>1.5707627000992874E-3</v>
      </c>
      <c r="J5" s="11">
        <v>0.13543207995095671</v>
      </c>
      <c r="K5" s="11">
        <v>4.9761904761904816</v>
      </c>
      <c r="L5" s="11">
        <v>15.187559808612423</v>
      </c>
      <c r="M5" s="11">
        <v>2.3602267866736151E-3</v>
      </c>
      <c r="N5" s="11">
        <v>6.5843362106987657E-2</v>
      </c>
      <c r="O5" s="11">
        <v>0.70781249999999396</v>
      </c>
      <c r="P5" s="11">
        <v>13.010301692421022</v>
      </c>
      <c r="Q5" s="11">
        <v>1.8199256570855971E-2</v>
      </c>
      <c r="R5" s="11">
        <v>7.6862168429386743E-2</v>
      </c>
      <c r="S5" s="11">
        <v>16225.133792636367</v>
      </c>
      <c r="T5" s="11">
        <v>1.4742710066583462</v>
      </c>
      <c r="U5" s="11">
        <v>2.1674634050709907E-2</v>
      </c>
      <c r="V5" s="11">
        <v>0.67830134044801449</v>
      </c>
      <c r="Y5" s="4" t="str">
        <f t="shared" ref="Y5:AC68" si="5">A5</f>
        <v>Hungary</v>
      </c>
      <c r="Z5" s="4">
        <f t="shared" si="5"/>
        <v>1996</v>
      </c>
      <c r="AA5" s="13">
        <f t="shared" si="0"/>
        <v>16396.785297500923</v>
      </c>
      <c r="AB5" s="14">
        <f t="shared" si="0"/>
        <v>1.9121695810965691</v>
      </c>
      <c r="AC5" s="14">
        <f t="shared" si="0"/>
        <v>1.4114707803762783E-2</v>
      </c>
      <c r="AD5" s="15">
        <f t="shared" si="0"/>
        <v>0.52296616884080516</v>
      </c>
      <c r="AF5" s="13">
        <f t="shared" si="1"/>
        <v>232.11500911260623</v>
      </c>
      <c r="AG5" s="14">
        <f t="shared" si="1"/>
        <v>7.3837749546645419</v>
      </c>
      <c r="AH5" s="14">
        <f t="shared" si="1"/>
        <v>1.5707627000992874E-3</v>
      </c>
      <c r="AI5" s="15">
        <f t="shared" si="1"/>
        <v>0.13543207995095671</v>
      </c>
      <c r="AK5" s="13">
        <f t="shared" si="2"/>
        <v>4.9761904761904816</v>
      </c>
      <c r="AL5" s="14">
        <f t="shared" si="2"/>
        <v>15.187559808612423</v>
      </c>
      <c r="AM5" s="14">
        <f t="shared" si="2"/>
        <v>2.3602267866736151E-3</v>
      </c>
      <c r="AN5" s="15">
        <f t="shared" si="2"/>
        <v>6.5843362106987657E-2</v>
      </c>
      <c r="AP5" s="13">
        <f t="shared" si="3"/>
        <v>0.70781249999999396</v>
      </c>
      <c r="AQ5" s="14">
        <f t="shared" si="3"/>
        <v>13.010301692421022</v>
      </c>
      <c r="AR5" s="14">
        <f t="shared" si="3"/>
        <v>1.8199256570855971E-2</v>
      </c>
      <c r="AS5" s="15">
        <f t="shared" si="3"/>
        <v>7.6862168429386743E-2</v>
      </c>
      <c r="AU5" s="13">
        <f t="shared" si="4"/>
        <v>16225.133792636367</v>
      </c>
      <c r="AV5" s="14">
        <f t="shared" si="4"/>
        <v>1.4742710066583462</v>
      </c>
      <c r="AW5" s="14">
        <f t="shared" si="4"/>
        <v>2.1674634050709907E-2</v>
      </c>
      <c r="AX5" s="15">
        <f t="shared" si="4"/>
        <v>0.67830134044801449</v>
      </c>
    </row>
    <row r="6" spans="1:50" hidden="1" x14ac:dyDescent="0.3">
      <c r="A6" s="4" t="s">
        <v>23</v>
      </c>
      <c r="B6" s="4">
        <v>1997</v>
      </c>
      <c r="C6" s="11">
        <v>16801.099194804439</v>
      </c>
      <c r="D6" s="11">
        <v>1.9121859388374076</v>
      </c>
      <c r="E6" s="11">
        <v>1.4702932993999829E-2</v>
      </c>
      <c r="F6" s="11">
        <v>0.52296169514142088</v>
      </c>
      <c r="G6" s="11">
        <v>239.86681210339407</v>
      </c>
      <c r="H6" s="11">
        <v>7.1474380839213518</v>
      </c>
      <c r="I6" s="11">
        <v>1.9273751437467179E-3</v>
      </c>
      <c r="J6" s="11">
        <v>0.13991027110113313</v>
      </c>
      <c r="K6" s="11">
        <v>4.8047619047619037</v>
      </c>
      <c r="L6" s="11">
        <v>15.797819623389497</v>
      </c>
      <c r="M6" s="11">
        <v>2.139191945598834E-3</v>
      </c>
      <c r="N6" s="11">
        <v>6.3299874529485559E-2</v>
      </c>
      <c r="O6" s="11">
        <v>0.13935185185184551</v>
      </c>
      <c r="P6" s="11">
        <v>63.943521594687347</v>
      </c>
      <c r="Q6" s="11">
        <v>1.3044069934600055E-2</v>
      </c>
      <c r="R6" s="11">
        <v>1.563880085208012E-2</v>
      </c>
      <c r="S6" s="11">
        <v>16913.427265272727</v>
      </c>
      <c r="T6" s="11">
        <v>1.4702171243748663</v>
      </c>
      <c r="U6" s="11">
        <v>2.1896176080247187E-2</v>
      </c>
      <c r="V6" s="11">
        <v>0.68017164500460991</v>
      </c>
      <c r="Y6" s="4" t="str">
        <f t="shared" si="5"/>
        <v>Hungary</v>
      </c>
      <c r="Z6" s="4">
        <f t="shared" si="5"/>
        <v>1997</v>
      </c>
      <c r="AA6" s="13">
        <f t="shared" si="0"/>
        <v>16801.099194804439</v>
      </c>
      <c r="AB6" s="14">
        <f t="shared" si="0"/>
        <v>1.9121859388374076</v>
      </c>
      <c r="AC6" s="14">
        <f t="shared" si="0"/>
        <v>1.4702932993999829E-2</v>
      </c>
      <c r="AD6" s="15">
        <f t="shared" si="0"/>
        <v>0.52296169514142088</v>
      </c>
      <c r="AF6" s="13">
        <f t="shared" si="1"/>
        <v>239.86681210339407</v>
      </c>
      <c r="AG6" s="14">
        <f t="shared" si="1"/>
        <v>7.1474380839213518</v>
      </c>
      <c r="AH6" s="14">
        <f t="shared" si="1"/>
        <v>1.9273751437467179E-3</v>
      </c>
      <c r="AI6" s="15">
        <f t="shared" si="1"/>
        <v>0.13991027110113313</v>
      </c>
      <c r="AK6" s="13">
        <f t="shared" si="2"/>
        <v>4.8047619047619037</v>
      </c>
      <c r="AL6" s="14">
        <f t="shared" si="2"/>
        <v>15.797819623389497</v>
      </c>
      <c r="AM6" s="14">
        <f t="shared" si="2"/>
        <v>2.139191945598834E-3</v>
      </c>
      <c r="AN6" s="15">
        <f t="shared" si="2"/>
        <v>6.3299874529485559E-2</v>
      </c>
      <c r="AP6" s="13">
        <f t="shared" si="3"/>
        <v>0.13935185185184551</v>
      </c>
      <c r="AQ6" s="14">
        <f t="shared" si="3"/>
        <v>63.943521594687347</v>
      </c>
      <c r="AR6" s="14">
        <f t="shared" si="3"/>
        <v>1.3044069934600055E-2</v>
      </c>
      <c r="AS6" s="15">
        <f t="shared" si="3"/>
        <v>1.563880085208012E-2</v>
      </c>
      <c r="AU6" s="13">
        <f t="shared" si="4"/>
        <v>16913.427265272727</v>
      </c>
      <c r="AV6" s="14">
        <f t="shared" si="4"/>
        <v>1.4702171243748663</v>
      </c>
      <c r="AW6" s="14">
        <f t="shared" si="4"/>
        <v>2.1896176080247187E-2</v>
      </c>
      <c r="AX6" s="15">
        <f t="shared" si="4"/>
        <v>0.68017164500460991</v>
      </c>
    </row>
    <row r="7" spans="1:50" x14ac:dyDescent="0.3">
      <c r="A7" s="4" t="s">
        <v>23</v>
      </c>
      <c r="B7" s="4">
        <v>1998</v>
      </c>
      <c r="C7" s="11">
        <v>17036.29595229718</v>
      </c>
      <c r="D7" s="11">
        <v>1.9197963351775573</v>
      </c>
      <c r="E7" s="11">
        <v>1.4989950290170251E-2</v>
      </c>
      <c r="F7" s="11">
        <v>0.52088858681330508</v>
      </c>
      <c r="G7" s="11">
        <v>229.59713506952062</v>
      </c>
      <c r="H7" s="11">
        <v>7.4717956058599571</v>
      </c>
      <c r="I7" s="11">
        <v>1.5956833643455265E-3</v>
      </c>
      <c r="J7" s="11">
        <v>0.13383663750326935</v>
      </c>
      <c r="K7" s="11">
        <v>5.0619047619047421</v>
      </c>
      <c r="L7" s="11">
        <v>15.026340545625644</v>
      </c>
      <c r="M7" s="11">
        <v>2.4064286649487648E-3</v>
      </c>
      <c r="N7" s="11">
        <v>6.6549802792211621E-2</v>
      </c>
      <c r="O7" s="11">
        <v>9.0350877192983958E-2</v>
      </c>
      <c r="P7" s="11">
        <v>95.383495145629439</v>
      </c>
      <c r="Q7" s="11">
        <v>1.1383808945573115E-2</v>
      </c>
      <c r="R7" s="11">
        <v>1.0483994096391853E-2</v>
      </c>
      <c r="S7" s="11">
        <v>17539.614118318183</v>
      </c>
      <c r="T7" s="11">
        <v>1.4722110078436645</v>
      </c>
      <c r="U7" s="11">
        <v>2.1748478245885883E-2</v>
      </c>
      <c r="V7" s="11">
        <v>0.67925045708270571</v>
      </c>
      <c r="Y7" s="4" t="str">
        <f t="shared" si="5"/>
        <v>Hungary</v>
      </c>
      <c r="Z7" s="4">
        <f t="shared" si="5"/>
        <v>1998</v>
      </c>
      <c r="AA7" s="13">
        <f t="shared" si="0"/>
        <v>17036.29595229718</v>
      </c>
      <c r="AB7" s="14">
        <f t="shared" si="0"/>
        <v>1.9197963351775573</v>
      </c>
      <c r="AC7" s="14">
        <f t="shared" si="0"/>
        <v>1.4989950290170251E-2</v>
      </c>
      <c r="AD7" s="15">
        <f t="shared" si="0"/>
        <v>0.52088858681330508</v>
      </c>
      <c r="AF7" s="13">
        <f t="shared" si="1"/>
        <v>229.59713506952062</v>
      </c>
      <c r="AG7" s="14">
        <f t="shared" si="1"/>
        <v>7.4717956058599571</v>
      </c>
      <c r="AH7" s="14">
        <f t="shared" si="1"/>
        <v>1.5956833643455265E-3</v>
      </c>
      <c r="AI7" s="15">
        <f t="shared" si="1"/>
        <v>0.13383663750326935</v>
      </c>
      <c r="AK7" s="13">
        <f t="shared" si="2"/>
        <v>5.0619047619047421</v>
      </c>
      <c r="AL7" s="14">
        <f t="shared" si="2"/>
        <v>15.026340545625644</v>
      </c>
      <c r="AM7" s="14">
        <f t="shared" si="2"/>
        <v>2.4064286649487648E-3</v>
      </c>
      <c r="AN7" s="15">
        <f t="shared" si="2"/>
        <v>6.6549802792211621E-2</v>
      </c>
      <c r="AP7" s="13">
        <f t="shared" si="3"/>
        <v>9.0350877192983958E-2</v>
      </c>
      <c r="AQ7" s="14">
        <f t="shared" si="3"/>
        <v>95.383495145629439</v>
      </c>
      <c r="AR7" s="14">
        <f t="shared" si="3"/>
        <v>1.1383808945573115E-2</v>
      </c>
      <c r="AS7" s="15">
        <f t="shared" si="3"/>
        <v>1.0483994096391853E-2</v>
      </c>
      <c r="AU7" s="13">
        <f t="shared" si="4"/>
        <v>17539.614118318183</v>
      </c>
      <c r="AV7" s="14">
        <f t="shared" si="4"/>
        <v>1.4722110078436645</v>
      </c>
      <c r="AW7" s="14">
        <f t="shared" si="4"/>
        <v>2.1748478245885883E-2</v>
      </c>
      <c r="AX7" s="15">
        <f t="shared" si="4"/>
        <v>0.67925045708270571</v>
      </c>
    </row>
    <row r="8" spans="1:50" x14ac:dyDescent="0.3">
      <c r="A8" s="4" t="s">
        <v>23</v>
      </c>
      <c r="B8" s="4">
        <v>1999</v>
      </c>
      <c r="C8" s="11">
        <v>17735.279037955373</v>
      </c>
      <c r="D8" s="11">
        <v>1.8873818962709967</v>
      </c>
      <c r="E8" s="11">
        <v>1.5750772974574057E-2</v>
      </c>
      <c r="F8" s="11">
        <v>0.52983447704767883</v>
      </c>
      <c r="G8" s="11">
        <v>238.63143137021734</v>
      </c>
      <c r="H8" s="11">
        <v>7.181654817177078</v>
      </c>
      <c r="I8" s="11">
        <v>1.8915757508502357E-3</v>
      </c>
      <c r="J8" s="11">
        <v>0.13924367370152635</v>
      </c>
      <c r="K8" s="11">
        <v>5.1904761904761898</v>
      </c>
      <c r="L8" s="11">
        <v>14.69816513761468</v>
      </c>
      <c r="M8" s="11">
        <v>2.7203672406923909E-3</v>
      </c>
      <c r="N8" s="11">
        <v>6.8035703139629228E-2</v>
      </c>
      <c r="O8" s="11">
        <v>2.32765151515152</v>
      </c>
      <c r="P8" s="11">
        <v>3.9500406834825013</v>
      </c>
      <c r="Q8" s="11">
        <v>1.4056602818582342E-3</v>
      </c>
      <c r="R8" s="11">
        <v>0.25316194949120452</v>
      </c>
      <c r="S8" s="11">
        <v>18293.371605818174</v>
      </c>
      <c r="T8" s="11">
        <v>1.4679820253187881</v>
      </c>
      <c r="U8" s="11">
        <v>2.1677401022490272E-2</v>
      </c>
      <c r="V8" s="11">
        <v>0.68120725101033797</v>
      </c>
      <c r="Y8" s="4" t="str">
        <f t="shared" si="5"/>
        <v>Hungary</v>
      </c>
      <c r="Z8" s="4">
        <f t="shared" si="5"/>
        <v>1999</v>
      </c>
      <c r="AA8" s="13">
        <f t="shared" si="0"/>
        <v>17735.279037955373</v>
      </c>
      <c r="AB8" s="14">
        <f t="shared" si="0"/>
        <v>1.8873818962709967</v>
      </c>
      <c r="AC8" s="14">
        <f t="shared" si="0"/>
        <v>1.5750772974574057E-2</v>
      </c>
      <c r="AD8" s="15">
        <f t="shared" si="0"/>
        <v>0.52983447704767883</v>
      </c>
      <c r="AF8" s="13">
        <f t="shared" si="1"/>
        <v>238.63143137021734</v>
      </c>
      <c r="AG8" s="14">
        <f t="shared" si="1"/>
        <v>7.181654817177078</v>
      </c>
      <c r="AH8" s="14">
        <f t="shared" si="1"/>
        <v>1.8915757508502357E-3</v>
      </c>
      <c r="AI8" s="15">
        <f t="shared" si="1"/>
        <v>0.13924367370152635</v>
      </c>
      <c r="AK8" s="13">
        <f t="shared" si="2"/>
        <v>5.1904761904761898</v>
      </c>
      <c r="AL8" s="14">
        <f t="shared" si="2"/>
        <v>14.69816513761468</v>
      </c>
      <c r="AM8" s="14">
        <f t="shared" si="2"/>
        <v>2.7203672406923909E-3</v>
      </c>
      <c r="AN8" s="15">
        <f t="shared" si="2"/>
        <v>6.8035703139629228E-2</v>
      </c>
      <c r="AP8" s="13">
        <f t="shared" si="3"/>
        <v>2.32765151515152</v>
      </c>
      <c r="AQ8" s="14">
        <f t="shared" si="3"/>
        <v>3.9500406834825013</v>
      </c>
      <c r="AR8" s="14">
        <f t="shared" si="3"/>
        <v>1.4056602818582342E-3</v>
      </c>
      <c r="AS8" s="15">
        <f t="shared" si="3"/>
        <v>0.25316194949120452</v>
      </c>
      <c r="AU8" s="13">
        <f t="shared" si="4"/>
        <v>18293.371605818174</v>
      </c>
      <c r="AV8" s="14">
        <f t="shared" si="4"/>
        <v>1.4679820253187881</v>
      </c>
      <c r="AW8" s="14">
        <f t="shared" si="4"/>
        <v>2.1677401022490272E-2</v>
      </c>
      <c r="AX8" s="15">
        <f t="shared" si="4"/>
        <v>0.68120725101033797</v>
      </c>
    </row>
    <row r="9" spans="1:50" x14ac:dyDescent="0.3">
      <c r="A9" s="4" t="s">
        <v>23</v>
      </c>
      <c r="B9" s="4">
        <v>2000</v>
      </c>
      <c r="C9" s="11">
        <v>17524.697535803047</v>
      </c>
      <c r="D9" s="11">
        <v>1.9393943645820546</v>
      </c>
      <c r="E9" s="11">
        <v>1.4870549710980563E-2</v>
      </c>
      <c r="F9" s="11">
        <v>0.51562488695562603</v>
      </c>
      <c r="G9" s="11">
        <v>211.54564170338358</v>
      </c>
      <c r="H9" s="11">
        <v>8.134671763691987</v>
      </c>
      <c r="I9" s="11">
        <v>9.0975558178947591E-4</v>
      </c>
      <c r="J9" s="11">
        <v>0.12293059007781548</v>
      </c>
      <c r="K9" s="11">
        <v>4.723809523809507</v>
      </c>
      <c r="L9" s="11">
        <v>16.220766129032313</v>
      </c>
      <c r="M9" s="11">
        <v>2.2091450077616828E-3</v>
      </c>
      <c r="N9" s="11">
        <v>6.1649369212603111E-2</v>
      </c>
      <c r="O9" s="11">
        <v>2.7723484848484814</v>
      </c>
      <c r="P9" s="11">
        <v>3.2604180899029962</v>
      </c>
      <c r="Q9" s="11">
        <v>5.9419217275180625E-4</v>
      </c>
      <c r="R9" s="11">
        <v>0.30670913129111976</v>
      </c>
      <c r="S9" s="11">
        <v>19063.507890363639</v>
      </c>
      <c r="T9" s="11">
        <v>1.4704116535411123</v>
      </c>
      <c r="U9" s="11">
        <v>2.1504722975216439E-2</v>
      </c>
      <c r="V9" s="11">
        <v>0.68008166120810765</v>
      </c>
      <c r="Y9" s="4" t="str">
        <f t="shared" si="5"/>
        <v>Hungary</v>
      </c>
      <c r="Z9" s="4">
        <f t="shared" si="5"/>
        <v>2000</v>
      </c>
      <c r="AA9" s="13">
        <f t="shared" si="0"/>
        <v>17524.697535803047</v>
      </c>
      <c r="AB9" s="14">
        <f t="shared" si="0"/>
        <v>1.9393943645820546</v>
      </c>
      <c r="AC9" s="14">
        <f t="shared" si="0"/>
        <v>1.4870549710980563E-2</v>
      </c>
      <c r="AD9" s="15">
        <f t="shared" si="0"/>
        <v>0.51562488695562603</v>
      </c>
      <c r="AF9" s="13">
        <f t="shared" si="1"/>
        <v>211.54564170338358</v>
      </c>
      <c r="AG9" s="14">
        <f t="shared" si="1"/>
        <v>8.134671763691987</v>
      </c>
      <c r="AH9" s="14">
        <f t="shared" si="1"/>
        <v>9.0975558178947591E-4</v>
      </c>
      <c r="AI9" s="15">
        <f t="shared" si="1"/>
        <v>0.12293059007781548</v>
      </c>
      <c r="AK9" s="13">
        <f t="shared" si="2"/>
        <v>4.723809523809507</v>
      </c>
      <c r="AL9" s="14">
        <f t="shared" si="2"/>
        <v>16.220766129032313</v>
      </c>
      <c r="AM9" s="14">
        <f t="shared" si="2"/>
        <v>2.2091450077616828E-3</v>
      </c>
      <c r="AN9" s="15">
        <f t="shared" si="2"/>
        <v>6.1649369212603111E-2</v>
      </c>
      <c r="AP9" s="13">
        <f t="shared" si="3"/>
        <v>2.7723484848484814</v>
      </c>
      <c r="AQ9" s="14">
        <f t="shared" si="3"/>
        <v>3.2604180899029962</v>
      </c>
      <c r="AR9" s="14">
        <f t="shared" si="3"/>
        <v>5.9419217275180625E-4</v>
      </c>
      <c r="AS9" s="15">
        <f t="shared" si="3"/>
        <v>0.30670913129111976</v>
      </c>
      <c r="AU9" s="13">
        <f t="shared" si="4"/>
        <v>19063.507890363639</v>
      </c>
      <c r="AV9" s="14">
        <f t="shared" si="4"/>
        <v>1.4704116535411123</v>
      </c>
      <c r="AW9" s="14">
        <f t="shared" si="4"/>
        <v>2.1504722975216439E-2</v>
      </c>
      <c r="AX9" s="15">
        <f t="shared" si="4"/>
        <v>0.68008166120810765</v>
      </c>
    </row>
    <row r="10" spans="1:50" x14ac:dyDescent="0.3">
      <c r="A10" s="4" t="s">
        <v>23</v>
      </c>
      <c r="B10" s="4">
        <v>2001</v>
      </c>
      <c r="C10" s="11">
        <v>16800.313407749109</v>
      </c>
      <c r="D10" s="11">
        <v>2.0543820716860486</v>
      </c>
      <c r="E10" s="11">
        <v>1.3003038555840174E-2</v>
      </c>
      <c r="F10" s="11">
        <v>0.48676437250023885</v>
      </c>
      <c r="G10" s="11">
        <v>189.99928464164827</v>
      </c>
      <c r="H10" s="11">
        <v>8.9884586596174891</v>
      </c>
      <c r="I10" s="11">
        <v>2.6441704533121391E-4</v>
      </c>
      <c r="J10" s="11">
        <v>0.11125377974899155</v>
      </c>
      <c r="K10" s="11">
        <v>4.3761904761904873</v>
      </c>
      <c r="L10" s="11">
        <v>17.566920565832383</v>
      </c>
      <c r="M10" s="11">
        <v>1.6258407284194462E-3</v>
      </c>
      <c r="N10" s="11">
        <v>5.6925173439048696E-2</v>
      </c>
      <c r="O10" s="11">
        <v>3.198106060606059</v>
      </c>
      <c r="P10" s="11">
        <v>2.7432192348691231</v>
      </c>
      <c r="Q10" s="11">
        <v>1.9035168039163164E-3</v>
      </c>
      <c r="R10" s="11">
        <v>0.36453521005137934</v>
      </c>
      <c r="S10" s="11">
        <v>19262.391802681817</v>
      </c>
      <c r="T10" s="11">
        <v>1.4856344345408661</v>
      </c>
      <c r="U10" s="11">
        <v>2.1038633153222408E-2</v>
      </c>
      <c r="V10" s="11">
        <v>0.67311310020156412</v>
      </c>
      <c r="Y10" s="4" t="str">
        <f t="shared" si="5"/>
        <v>Hungary</v>
      </c>
      <c r="Z10" s="4">
        <f t="shared" si="5"/>
        <v>2001</v>
      </c>
      <c r="AA10" s="13">
        <f t="shared" si="0"/>
        <v>16800.313407749109</v>
      </c>
      <c r="AB10" s="14">
        <f t="shared" si="0"/>
        <v>2.0543820716860486</v>
      </c>
      <c r="AC10" s="14">
        <f t="shared" si="0"/>
        <v>1.3003038555840174E-2</v>
      </c>
      <c r="AD10" s="15">
        <f t="shared" si="0"/>
        <v>0.48676437250023885</v>
      </c>
      <c r="AF10" s="13">
        <f t="shared" si="1"/>
        <v>189.99928464164827</v>
      </c>
      <c r="AG10" s="14">
        <f t="shared" si="1"/>
        <v>8.9884586596174891</v>
      </c>
      <c r="AH10" s="14">
        <f t="shared" si="1"/>
        <v>2.6441704533121391E-4</v>
      </c>
      <c r="AI10" s="15">
        <f t="shared" si="1"/>
        <v>0.11125377974899155</v>
      </c>
      <c r="AK10" s="13">
        <f t="shared" si="2"/>
        <v>4.3761904761904873</v>
      </c>
      <c r="AL10" s="14">
        <f t="shared" si="2"/>
        <v>17.566920565832383</v>
      </c>
      <c r="AM10" s="14">
        <f t="shared" si="2"/>
        <v>1.6258407284194462E-3</v>
      </c>
      <c r="AN10" s="15">
        <f t="shared" si="2"/>
        <v>5.6925173439048696E-2</v>
      </c>
      <c r="AP10" s="13">
        <f t="shared" si="3"/>
        <v>3.198106060606059</v>
      </c>
      <c r="AQ10" s="14">
        <f t="shared" si="3"/>
        <v>2.7432192348691231</v>
      </c>
      <c r="AR10" s="14">
        <f t="shared" si="3"/>
        <v>1.9035168039163164E-3</v>
      </c>
      <c r="AS10" s="15">
        <f t="shared" si="3"/>
        <v>0.36453521005137934</v>
      </c>
      <c r="AU10" s="13">
        <f t="shared" si="4"/>
        <v>19262.391802681817</v>
      </c>
      <c r="AV10" s="14">
        <f t="shared" si="4"/>
        <v>1.4856344345408661</v>
      </c>
      <c r="AW10" s="14">
        <f t="shared" si="4"/>
        <v>2.1038633153222408E-2</v>
      </c>
      <c r="AX10" s="15">
        <f t="shared" si="4"/>
        <v>0.67311310020156412</v>
      </c>
    </row>
    <row r="11" spans="1:50" x14ac:dyDescent="0.3">
      <c r="A11" s="4" t="s">
        <v>23</v>
      </c>
      <c r="B11" s="4">
        <v>2002</v>
      </c>
      <c r="C11" s="11">
        <v>16546.122837010196</v>
      </c>
      <c r="D11" s="11">
        <v>2.1240906880542783</v>
      </c>
      <c r="E11" s="11">
        <v>1.1981119954440234E-2</v>
      </c>
      <c r="F11" s="11">
        <v>0.47078969161906442</v>
      </c>
      <c r="G11" s="11">
        <v>186.7348301596362</v>
      </c>
      <c r="H11" s="11">
        <v>9.0870308896832181</v>
      </c>
      <c r="I11" s="11">
        <v>1.4495661142224781E-4</v>
      </c>
      <c r="J11" s="11">
        <v>0.11004694626220873</v>
      </c>
      <c r="K11" s="11">
        <v>4.122727272727289</v>
      </c>
      <c r="L11" s="11">
        <v>18.609702315325176</v>
      </c>
      <c r="M11" s="11">
        <v>1.0286669214859892E-3</v>
      </c>
      <c r="N11" s="11">
        <v>5.3735410865572812E-2</v>
      </c>
      <c r="O11" s="11">
        <v>3.1511363636363612</v>
      </c>
      <c r="P11" s="11">
        <v>2.7718475778338747</v>
      </c>
      <c r="Q11" s="11">
        <v>2.4801148702020548E-3</v>
      </c>
      <c r="R11" s="11">
        <v>0.36077019818725869</v>
      </c>
      <c r="S11" s="11">
        <v>19277.826395545468</v>
      </c>
      <c r="T11" s="11">
        <v>1.509701819976472</v>
      </c>
      <c r="U11" s="11">
        <v>2.0239168841886146E-2</v>
      </c>
      <c r="V11" s="11">
        <v>0.66238245643473126</v>
      </c>
      <c r="Y11" s="4" t="str">
        <f t="shared" si="5"/>
        <v>Hungary</v>
      </c>
      <c r="Z11" s="4">
        <f t="shared" si="5"/>
        <v>2002</v>
      </c>
      <c r="AA11" s="13">
        <f t="shared" si="0"/>
        <v>16546.122837010196</v>
      </c>
      <c r="AB11" s="14">
        <f t="shared" si="0"/>
        <v>2.1240906880542783</v>
      </c>
      <c r="AC11" s="14">
        <f t="shared" si="0"/>
        <v>1.1981119954440234E-2</v>
      </c>
      <c r="AD11" s="15">
        <f t="shared" si="0"/>
        <v>0.47078969161906442</v>
      </c>
      <c r="AF11" s="13">
        <f t="shared" si="1"/>
        <v>186.7348301596362</v>
      </c>
      <c r="AG11" s="14">
        <f t="shared" si="1"/>
        <v>9.0870308896832181</v>
      </c>
      <c r="AH11" s="14">
        <f t="shared" si="1"/>
        <v>1.4495661142224781E-4</v>
      </c>
      <c r="AI11" s="15">
        <f t="shared" si="1"/>
        <v>0.11004694626220873</v>
      </c>
      <c r="AK11" s="13">
        <f t="shared" si="2"/>
        <v>4.122727272727289</v>
      </c>
      <c r="AL11" s="14">
        <f t="shared" si="2"/>
        <v>18.609702315325176</v>
      </c>
      <c r="AM11" s="14">
        <f t="shared" si="2"/>
        <v>1.0286669214859892E-3</v>
      </c>
      <c r="AN11" s="15">
        <f t="shared" si="2"/>
        <v>5.3735410865572812E-2</v>
      </c>
      <c r="AP11" s="13">
        <f t="shared" si="3"/>
        <v>3.1511363636363612</v>
      </c>
      <c r="AQ11" s="14">
        <f t="shared" si="3"/>
        <v>2.7718475778338747</v>
      </c>
      <c r="AR11" s="14">
        <f t="shared" si="3"/>
        <v>2.4801148702020548E-3</v>
      </c>
      <c r="AS11" s="15">
        <f t="shared" si="3"/>
        <v>0.36077019818725869</v>
      </c>
      <c r="AU11" s="13">
        <f t="shared" si="4"/>
        <v>19277.826395545468</v>
      </c>
      <c r="AV11" s="14">
        <f t="shared" si="4"/>
        <v>1.509701819976472</v>
      </c>
      <c r="AW11" s="14">
        <f t="shared" si="4"/>
        <v>2.0239168841886146E-2</v>
      </c>
      <c r="AX11" s="15">
        <f t="shared" si="4"/>
        <v>0.66238245643473126</v>
      </c>
    </row>
    <row r="12" spans="1:50" x14ac:dyDescent="0.3">
      <c r="A12" s="4" t="s">
        <v>23</v>
      </c>
      <c r="B12" s="4">
        <v>2003</v>
      </c>
      <c r="C12" s="11">
        <v>15675.068539606062</v>
      </c>
      <c r="D12" s="11">
        <v>2.2815467770366542</v>
      </c>
      <c r="E12" s="11">
        <v>1.012413275022056E-2</v>
      </c>
      <c r="F12" s="11">
        <v>0.43829914427563565</v>
      </c>
      <c r="G12" s="11">
        <v>168.00507736443183</v>
      </c>
      <c r="H12" s="11">
        <v>10.049070832385421</v>
      </c>
      <c r="I12" s="11">
        <v>3.7735122496419804E-4</v>
      </c>
      <c r="J12" s="11">
        <v>9.9511687864441353E-2</v>
      </c>
      <c r="K12" s="11">
        <v>4.2181818181818329</v>
      </c>
      <c r="L12" s="11">
        <v>18.211206896551662</v>
      </c>
      <c r="M12" s="11">
        <v>1.2047672783728966E-3</v>
      </c>
      <c r="N12" s="11">
        <v>5.4911242603550479E-2</v>
      </c>
      <c r="O12" s="11">
        <v>3.1840909090909042</v>
      </c>
      <c r="P12" s="11">
        <v>2.8032357839638391</v>
      </c>
      <c r="Q12" s="11">
        <v>3.8998570272277266E-3</v>
      </c>
      <c r="R12" s="11">
        <v>0.35673060600916606</v>
      </c>
      <c r="S12" s="11">
        <v>19271.081923136364</v>
      </c>
      <c r="T12" s="11">
        <v>1.5321761463059</v>
      </c>
      <c r="U12" s="11">
        <v>1.9608051792137648E-2</v>
      </c>
      <c r="V12" s="11">
        <v>0.65266647207047002</v>
      </c>
      <c r="Y12" s="4" t="str">
        <f t="shared" si="5"/>
        <v>Hungary</v>
      </c>
      <c r="Z12" s="4">
        <f t="shared" si="5"/>
        <v>2003</v>
      </c>
      <c r="AA12" s="13">
        <f t="shared" si="0"/>
        <v>15675.068539606062</v>
      </c>
      <c r="AB12" s="14">
        <f t="shared" si="0"/>
        <v>2.2815467770366542</v>
      </c>
      <c r="AC12" s="14">
        <f t="shared" si="0"/>
        <v>1.012413275022056E-2</v>
      </c>
      <c r="AD12" s="15">
        <f t="shared" si="0"/>
        <v>0.43829914427563565</v>
      </c>
      <c r="AF12" s="13">
        <f t="shared" si="1"/>
        <v>168.00507736443183</v>
      </c>
      <c r="AG12" s="14">
        <f t="shared" si="1"/>
        <v>10.049070832385421</v>
      </c>
      <c r="AH12" s="14">
        <f t="shared" si="1"/>
        <v>3.7735122496419804E-4</v>
      </c>
      <c r="AI12" s="15">
        <f t="shared" si="1"/>
        <v>9.9511687864441353E-2</v>
      </c>
      <c r="AK12" s="13">
        <f t="shared" si="2"/>
        <v>4.2181818181818329</v>
      </c>
      <c r="AL12" s="14">
        <f t="shared" si="2"/>
        <v>18.211206896551662</v>
      </c>
      <c r="AM12" s="14">
        <f t="shared" si="2"/>
        <v>1.2047672783728966E-3</v>
      </c>
      <c r="AN12" s="15">
        <f t="shared" si="2"/>
        <v>5.4911242603550479E-2</v>
      </c>
      <c r="AP12" s="13">
        <f t="shared" si="3"/>
        <v>3.1840909090909042</v>
      </c>
      <c r="AQ12" s="14">
        <f t="shared" si="3"/>
        <v>2.8032357839638391</v>
      </c>
      <c r="AR12" s="14">
        <f t="shared" si="3"/>
        <v>3.8998570272277266E-3</v>
      </c>
      <c r="AS12" s="15">
        <f t="shared" si="3"/>
        <v>0.35673060600916606</v>
      </c>
      <c r="AU12" s="13">
        <f t="shared" si="4"/>
        <v>19271.081923136364</v>
      </c>
      <c r="AV12" s="14">
        <f t="shared" si="4"/>
        <v>1.5321761463059</v>
      </c>
      <c r="AW12" s="14">
        <f t="shared" si="4"/>
        <v>1.9608051792137648E-2</v>
      </c>
      <c r="AX12" s="15">
        <f t="shared" si="4"/>
        <v>0.65266647207047002</v>
      </c>
    </row>
    <row r="13" spans="1:50" x14ac:dyDescent="0.3">
      <c r="A13" s="4" t="s">
        <v>23</v>
      </c>
      <c r="B13" s="4">
        <v>2004</v>
      </c>
      <c r="C13" s="11">
        <v>15047.435883654216</v>
      </c>
      <c r="D13" s="11">
        <v>2.4281947102961619</v>
      </c>
      <c r="E13" s="11">
        <v>8.6136542243771541E-3</v>
      </c>
      <c r="F13" s="11">
        <v>0.41182858844051767</v>
      </c>
      <c r="G13" s="11">
        <v>163.08993528378051</v>
      </c>
      <c r="H13" s="11">
        <v>10.396166150694647</v>
      </c>
      <c r="I13" s="11">
        <v>2.8501426480749548E-4</v>
      </c>
      <c r="J13" s="11">
        <v>9.6189305317439772E-2</v>
      </c>
      <c r="K13" s="11">
        <v>4.372727272727289</v>
      </c>
      <c r="L13" s="11">
        <v>17.694386694386633</v>
      </c>
      <c r="M13" s="11">
        <v>1.2085608532293873E-3</v>
      </c>
      <c r="N13" s="11">
        <v>5.6515098108330594E-2</v>
      </c>
      <c r="O13" s="11">
        <v>3.0492424242424185</v>
      </c>
      <c r="P13" s="11">
        <v>2.9895652173913092</v>
      </c>
      <c r="Q13" s="11">
        <v>3.3866791707230504E-3</v>
      </c>
      <c r="R13" s="11">
        <v>0.33449680046538632</v>
      </c>
      <c r="S13" s="11">
        <v>19659.151425045457</v>
      </c>
      <c r="T13" s="11">
        <v>1.5489930462741244</v>
      </c>
      <c r="U13" s="11">
        <v>1.9137103727775107E-2</v>
      </c>
      <c r="V13" s="11">
        <v>0.64558069024606235</v>
      </c>
      <c r="Y13" s="4" t="str">
        <f t="shared" si="5"/>
        <v>Hungary</v>
      </c>
      <c r="Z13" s="4">
        <f t="shared" si="5"/>
        <v>2004</v>
      </c>
      <c r="AA13" s="13">
        <f t="shared" si="0"/>
        <v>15047.435883654216</v>
      </c>
      <c r="AB13" s="14">
        <f t="shared" si="0"/>
        <v>2.4281947102961619</v>
      </c>
      <c r="AC13" s="14">
        <f t="shared" si="0"/>
        <v>8.6136542243771541E-3</v>
      </c>
      <c r="AD13" s="15">
        <f t="shared" si="0"/>
        <v>0.41182858844051767</v>
      </c>
      <c r="AF13" s="13">
        <f t="shared" si="1"/>
        <v>163.08993528378051</v>
      </c>
      <c r="AG13" s="14">
        <f t="shared" si="1"/>
        <v>10.396166150694647</v>
      </c>
      <c r="AH13" s="14">
        <f t="shared" si="1"/>
        <v>2.8501426480749548E-4</v>
      </c>
      <c r="AI13" s="15">
        <f t="shared" si="1"/>
        <v>9.6189305317439772E-2</v>
      </c>
      <c r="AK13" s="13">
        <f t="shared" si="2"/>
        <v>4.372727272727289</v>
      </c>
      <c r="AL13" s="14">
        <f t="shared" si="2"/>
        <v>17.694386694386633</v>
      </c>
      <c r="AM13" s="14">
        <f t="shared" si="2"/>
        <v>1.2085608532293873E-3</v>
      </c>
      <c r="AN13" s="15">
        <f t="shared" si="2"/>
        <v>5.6515098108330594E-2</v>
      </c>
      <c r="AP13" s="13">
        <f t="shared" si="3"/>
        <v>3.0492424242424185</v>
      </c>
      <c r="AQ13" s="14">
        <f t="shared" si="3"/>
        <v>2.9895652173913092</v>
      </c>
      <c r="AR13" s="14">
        <f t="shared" si="3"/>
        <v>3.3866791707230504E-3</v>
      </c>
      <c r="AS13" s="15">
        <f t="shared" si="3"/>
        <v>0.33449680046538632</v>
      </c>
      <c r="AU13" s="13">
        <f t="shared" si="4"/>
        <v>19659.151425045457</v>
      </c>
      <c r="AV13" s="14">
        <f t="shared" si="4"/>
        <v>1.5489930462741244</v>
      </c>
      <c r="AW13" s="14">
        <f t="shared" si="4"/>
        <v>1.9137103727775107E-2</v>
      </c>
      <c r="AX13" s="15">
        <f t="shared" si="4"/>
        <v>0.64558069024606235</v>
      </c>
    </row>
    <row r="14" spans="1:50" x14ac:dyDescent="0.3">
      <c r="A14" s="4" t="s">
        <v>23</v>
      </c>
      <c r="B14" s="4">
        <v>2005</v>
      </c>
      <c r="C14" s="11">
        <v>14776.826076616722</v>
      </c>
      <c r="D14" s="11">
        <v>2.5184831801719731</v>
      </c>
      <c r="E14" s="11">
        <v>8.1199590215294548E-3</v>
      </c>
      <c r="F14" s="11">
        <v>0.39706439489967754</v>
      </c>
      <c r="G14" s="11">
        <v>140.63164088358235</v>
      </c>
      <c r="H14" s="11">
        <v>12.041872998682452</v>
      </c>
      <c r="I14" s="11">
        <v>1.1505023180390372E-3</v>
      </c>
      <c r="J14" s="11">
        <v>8.3043559760961921E-2</v>
      </c>
      <c r="K14" s="11">
        <v>4.4636363636363541</v>
      </c>
      <c r="L14" s="11">
        <v>17.354378818737306</v>
      </c>
      <c r="M14" s="11">
        <v>1.1975089334734096E-3</v>
      </c>
      <c r="N14" s="11">
        <v>5.7622344795211715E-2</v>
      </c>
      <c r="O14" s="11">
        <v>1.4787878787878741</v>
      </c>
      <c r="P14" s="11">
        <v>5.8519467213114904</v>
      </c>
      <c r="Q14" s="11">
        <v>4.2085597517260709E-3</v>
      </c>
      <c r="R14" s="11">
        <v>0.17088330561148515</v>
      </c>
      <c r="S14" s="11">
        <v>19873.434100863644</v>
      </c>
      <c r="T14" s="11">
        <v>1.5675222494893253</v>
      </c>
      <c r="U14" s="11">
        <v>1.8747485055914503E-2</v>
      </c>
      <c r="V14" s="11">
        <v>0.63794947748000685</v>
      </c>
      <c r="Y14" s="4" t="str">
        <f t="shared" si="5"/>
        <v>Hungary</v>
      </c>
      <c r="Z14" s="4">
        <f t="shared" si="5"/>
        <v>2005</v>
      </c>
      <c r="AA14" s="13">
        <f t="shared" si="0"/>
        <v>14776.826076616722</v>
      </c>
      <c r="AB14" s="14">
        <f t="shared" si="0"/>
        <v>2.5184831801719731</v>
      </c>
      <c r="AC14" s="14">
        <f t="shared" si="0"/>
        <v>8.1199590215294548E-3</v>
      </c>
      <c r="AD14" s="15">
        <f t="shared" si="0"/>
        <v>0.39706439489967754</v>
      </c>
      <c r="AF14" s="13">
        <f t="shared" si="1"/>
        <v>140.63164088358235</v>
      </c>
      <c r="AG14" s="14">
        <f t="shared" si="1"/>
        <v>12.041872998682452</v>
      </c>
      <c r="AH14" s="14">
        <f t="shared" si="1"/>
        <v>1.1505023180390372E-3</v>
      </c>
      <c r="AI14" s="15">
        <f t="shared" si="1"/>
        <v>8.3043559760961921E-2</v>
      </c>
      <c r="AK14" s="13">
        <f t="shared" si="2"/>
        <v>4.4636363636363541</v>
      </c>
      <c r="AL14" s="14">
        <f t="shared" si="2"/>
        <v>17.354378818737306</v>
      </c>
      <c r="AM14" s="14">
        <f t="shared" si="2"/>
        <v>1.1975089334734096E-3</v>
      </c>
      <c r="AN14" s="15">
        <f t="shared" si="2"/>
        <v>5.7622344795211715E-2</v>
      </c>
      <c r="AP14" s="13">
        <f t="shared" si="3"/>
        <v>1.4787878787878741</v>
      </c>
      <c r="AQ14" s="14">
        <f t="shared" si="3"/>
        <v>5.8519467213114904</v>
      </c>
      <c r="AR14" s="14">
        <f t="shared" si="3"/>
        <v>4.2085597517260709E-3</v>
      </c>
      <c r="AS14" s="15">
        <f t="shared" si="3"/>
        <v>0.17088330561148515</v>
      </c>
      <c r="AU14" s="13">
        <f t="shared" si="4"/>
        <v>19873.434100863644</v>
      </c>
      <c r="AV14" s="14">
        <f t="shared" si="4"/>
        <v>1.5675222494893253</v>
      </c>
      <c r="AW14" s="14">
        <f t="shared" si="4"/>
        <v>1.8747485055914503E-2</v>
      </c>
      <c r="AX14" s="15">
        <f t="shared" si="4"/>
        <v>0.63794947748000685</v>
      </c>
    </row>
    <row r="15" spans="1:50" x14ac:dyDescent="0.3">
      <c r="A15" s="4" t="s">
        <v>23</v>
      </c>
      <c r="B15" s="4">
        <v>2006</v>
      </c>
      <c r="C15" s="11">
        <v>15038.39009938532</v>
      </c>
      <c r="D15" s="11">
        <v>2.5210871568330298</v>
      </c>
      <c r="E15" s="11">
        <v>8.5462280219665288E-3</v>
      </c>
      <c r="F15" s="11">
        <v>0.39665427563249828</v>
      </c>
      <c r="G15" s="11">
        <v>125.78913487442833</v>
      </c>
      <c r="H15" s="11">
        <v>13.420164363247782</v>
      </c>
      <c r="I15" s="11">
        <v>1.3702643168236467E-3</v>
      </c>
      <c r="J15" s="11">
        <v>7.4514735656932923E-2</v>
      </c>
      <c r="K15" s="11">
        <v>4.3454545454545439</v>
      </c>
      <c r="L15" s="11">
        <v>17.9142259414226</v>
      </c>
      <c r="M15" s="11">
        <v>9.6367455499476312E-4</v>
      </c>
      <c r="N15" s="11">
        <v>5.5821557865234128E-2</v>
      </c>
      <c r="O15" s="11">
        <v>0.16780303030303756</v>
      </c>
      <c r="P15" s="11">
        <v>45.446952595934853</v>
      </c>
      <c r="Q15" s="11">
        <v>7.8575790630474596E-3</v>
      </c>
      <c r="R15" s="11">
        <v>2.2003675557543283E-2</v>
      </c>
      <c r="S15" s="11">
        <v>20615.740898954558</v>
      </c>
      <c r="T15" s="11">
        <v>1.5695622454003311</v>
      </c>
      <c r="U15" s="11">
        <v>1.8755909826098649E-2</v>
      </c>
      <c r="V15" s="11">
        <v>0.63712031996854057</v>
      </c>
      <c r="Y15" s="4" t="str">
        <f t="shared" si="5"/>
        <v>Hungary</v>
      </c>
      <c r="Z15" s="4">
        <f t="shared" si="5"/>
        <v>2006</v>
      </c>
      <c r="AA15" s="13">
        <f t="shared" si="0"/>
        <v>15038.39009938532</v>
      </c>
      <c r="AB15" s="14">
        <f t="shared" si="0"/>
        <v>2.5210871568330298</v>
      </c>
      <c r="AC15" s="14">
        <f t="shared" si="0"/>
        <v>8.5462280219665288E-3</v>
      </c>
      <c r="AD15" s="15">
        <f t="shared" si="0"/>
        <v>0.39665427563249828</v>
      </c>
      <c r="AF15" s="13">
        <f t="shared" si="1"/>
        <v>125.78913487442833</v>
      </c>
      <c r="AG15" s="14">
        <f t="shared" si="1"/>
        <v>13.420164363247782</v>
      </c>
      <c r="AH15" s="14">
        <f t="shared" si="1"/>
        <v>1.3702643168236467E-3</v>
      </c>
      <c r="AI15" s="15">
        <f t="shared" si="1"/>
        <v>7.4514735656932923E-2</v>
      </c>
      <c r="AK15" s="13">
        <f t="shared" si="2"/>
        <v>4.3454545454545439</v>
      </c>
      <c r="AL15" s="14">
        <f t="shared" si="2"/>
        <v>17.9142259414226</v>
      </c>
      <c r="AM15" s="14">
        <f t="shared" si="2"/>
        <v>9.6367455499476312E-4</v>
      </c>
      <c r="AN15" s="15">
        <f t="shared" si="2"/>
        <v>5.5821557865234128E-2</v>
      </c>
      <c r="AP15" s="13">
        <f t="shared" si="3"/>
        <v>0.16780303030303756</v>
      </c>
      <c r="AQ15" s="14">
        <f t="shared" si="3"/>
        <v>45.446952595934853</v>
      </c>
      <c r="AR15" s="14">
        <f t="shared" si="3"/>
        <v>7.8575790630474596E-3</v>
      </c>
      <c r="AS15" s="15">
        <f t="shared" si="3"/>
        <v>2.2003675557543283E-2</v>
      </c>
      <c r="AU15" s="13">
        <f t="shared" si="4"/>
        <v>20615.740898954558</v>
      </c>
      <c r="AV15" s="14">
        <f t="shared" si="4"/>
        <v>1.5695622454003311</v>
      </c>
      <c r="AW15" s="14">
        <f t="shared" si="4"/>
        <v>1.8755909826098649E-2</v>
      </c>
      <c r="AX15" s="15">
        <f t="shared" si="4"/>
        <v>0.63712031996854057</v>
      </c>
    </row>
    <row r="16" spans="1:50" x14ac:dyDescent="0.3">
      <c r="A16" s="4" t="s">
        <v>23</v>
      </c>
      <c r="B16" s="4">
        <v>2007</v>
      </c>
      <c r="C16" s="11">
        <v>16089.630313043937</v>
      </c>
      <c r="D16" s="11">
        <v>2.4111613208838487</v>
      </c>
      <c r="E16" s="11">
        <v>1.0552810137823609E-2</v>
      </c>
      <c r="F16" s="11">
        <v>0.41473790713988162</v>
      </c>
      <c r="G16" s="11">
        <v>102.27448251988108</v>
      </c>
      <c r="H16" s="11">
        <v>16.480411105013125</v>
      </c>
      <c r="I16" s="11">
        <v>1.7008716922341377E-3</v>
      </c>
      <c r="J16" s="11">
        <v>6.0678097993308741E-2</v>
      </c>
      <c r="K16" s="11">
        <v>4.3863636363636402</v>
      </c>
      <c r="L16" s="11">
        <v>17.779274611398947</v>
      </c>
      <c r="M16" s="11">
        <v>9.3956685541275731E-4</v>
      </c>
      <c r="N16" s="11">
        <v>5.6245264323599747E-2</v>
      </c>
      <c r="O16" s="11">
        <v>0.73750000000000426</v>
      </c>
      <c r="P16" s="11">
        <v>9.0225988700564432</v>
      </c>
      <c r="Q16" s="11">
        <v>8.2089322703443046E-3</v>
      </c>
      <c r="R16" s="11">
        <v>0.11083281152160365</v>
      </c>
      <c r="S16" s="11">
        <v>21809.70214709092</v>
      </c>
      <c r="T16" s="11">
        <v>1.5407121661023222</v>
      </c>
      <c r="U16" s="11">
        <v>1.9616514302484789E-2</v>
      </c>
      <c r="V16" s="11">
        <v>0.64905049885455868</v>
      </c>
      <c r="Y16" s="4" t="str">
        <f t="shared" si="5"/>
        <v>Hungary</v>
      </c>
      <c r="Z16" s="4">
        <f t="shared" si="5"/>
        <v>2007</v>
      </c>
      <c r="AA16" s="13">
        <f t="shared" si="0"/>
        <v>16089.630313043937</v>
      </c>
      <c r="AB16" s="14">
        <f t="shared" si="0"/>
        <v>2.4111613208838487</v>
      </c>
      <c r="AC16" s="14">
        <f t="shared" si="0"/>
        <v>1.0552810137823609E-2</v>
      </c>
      <c r="AD16" s="15">
        <f t="shared" si="0"/>
        <v>0.41473790713988162</v>
      </c>
      <c r="AF16" s="13">
        <f t="shared" si="1"/>
        <v>102.27448251988108</v>
      </c>
      <c r="AG16" s="14">
        <f t="shared" si="1"/>
        <v>16.480411105013125</v>
      </c>
      <c r="AH16" s="14">
        <f t="shared" si="1"/>
        <v>1.7008716922341377E-3</v>
      </c>
      <c r="AI16" s="15">
        <f t="shared" si="1"/>
        <v>6.0678097993308741E-2</v>
      </c>
      <c r="AK16" s="13">
        <f t="shared" si="2"/>
        <v>4.3863636363636402</v>
      </c>
      <c r="AL16" s="14">
        <f t="shared" si="2"/>
        <v>17.779274611398947</v>
      </c>
      <c r="AM16" s="14">
        <f t="shared" si="2"/>
        <v>9.3956685541275731E-4</v>
      </c>
      <c r="AN16" s="15">
        <f t="shared" si="2"/>
        <v>5.6245264323599747E-2</v>
      </c>
      <c r="AP16" s="13">
        <f t="shared" si="3"/>
        <v>0.73750000000000426</v>
      </c>
      <c r="AQ16" s="14">
        <f t="shared" si="3"/>
        <v>9.0225988700564432</v>
      </c>
      <c r="AR16" s="14">
        <f t="shared" si="3"/>
        <v>8.2089322703443046E-3</v>
      </c>
      <c r="AS16" s="15">
        <f t="shared" si="3"/>
        <v>0.11083281152160365</v>
      </c>
      <c r="AU16" s="13">
        <f t="shared" si="4"/>
        <v>21809.70214709092</v>
      </c>
      <c r="AV16" s="14">
        <f t="shared" si="4"/>
        <v>1.5407121661023222</v>
      </c>
      <c r="AW16" s="14">
        <f t="shared" si="4"/>
        <v>1.9616514302484789E-2</v>
      </c>
      <c r="AX16" s="15">
        <f t="shared" si="4"/>
        <v>0.64905049885455868</v>
      </c>
    </row>
    <row r="17" spans="1:50" x14ac:dyDescent="0.3">
      <c r="A17" s="4" t="s">
        <v>23</v>
      </c>
      <c r="B17" s="4">
        <v>2008</v>
      </c>
      <c r="C17" s="11">
        <v>16210.433855695672</v>
      </c>
      <c r="D17" s="11">
        <v>2.420152960647489</v>
      </c>
      <c r="E17" s="11">
        <v>1.0611111202638912E-2</v>
      </c>
      <c r="F17" s="11">
        <v>0.41319702360154109</v>
      </c>
      <c r="G17" s="11">
        <v>108.91480951049289</v>
      </c>
      <c r="H17" s="11">
        <v>15.445881033537825</v>
      </c>
      <c r="I17" s="11">
        <v>1.4898665175165499E-3</v>
      </c>
      <c r="J17" s="11">
        <v>6.4742179344039238E-2</v>
      </c>
      <c r="K17" s="11">
        <v>4.2363636363636346</v>
      </c>
      <c r="L17" s="11">
        <v>18.515021459227476</v>
      </c>
      <c r="M17" s="11">
        <v>1.0138058979596021E-3</v>
      </c>
      <c r="N17" s="11">
        <v>5.4010199350950368E-2</v>
      </c>
      <c r="O17" s="11">
        <v>1.140909090909088</v>
      </c>
      <c r="P17" s="11">
        <v>5.8366533864542003</v>
      </c>
      <c r="Q17" s="11">
        <v>6.6736865106855059E-3</v>
      </c>
      <c r="R17" s="11">
        <v>0.17133105802047729</v>
      </c>
      <c r="S17" s="11">
        <v>21464.913289136362</v>
      </c>
      <c r="T17" s="11">
        <v>1.5558857023680099</v>
      </c>
      <c r="U17" s="11">
        <v>1.9339347800337525E-2</v>
      </c>
      <c r="V17" s="11">
        <v>0.64272073358475557</v>
      </c>
      <c r="Y17" s="4" t="str">
        <f t="shared" si="5"/>
        <v>Hungary</v>
      </c>
      <c r="Z17" s="4">
        <f t="shared" si="5"/>
        <v>2008</v>
      </c>
      <c r="AA17" s="13">
        <f t="shared" si="0"/>
        <v>16210.433855695672</v>
      </c>
      <c r="AB17" s="14">
        <f t="shared" si="0"/>
        <v>2.420152960647489</v>
      </c>
      <c r="AC17" s="14">
        <f t="shared" si="0"/>
        <v>1.0611111202638912E-2</v>
      </c>
      <c r="AD17" s="15">
        <f t="shared" si="0"/>
        <v>0.41319702360154109</v>
      </c>
      <c r="AF17" s="13">
        <f t="shared" si="1"/>
        <v>108.91480951049289</v>
      </c>
      <c r="AG17" s="14">
        <f t="shared" si="1"/>
        <v>15.445881033537825</v>
      </c>
      <c r="AH17" s="14">
        <f t="shared" si="1"/>
        <v>1.4898665175165499E-3</v>
      </c>
      <c r="AI17" s="15">
        <f t="shared" si="1"/>
        <v>6.4742179344039238E-2</v>
      </c>
      <c r="AK17" s="13">
        <f t="shared" si="2"/>
        <v>4.2363636363636346</v>
      </c>
      <c r="AL17" s="14">
        <f t="shared" si="2"/>
        <v>18.515021459227476</v>
      </c>
      <c r="AM17" s="14">
        <f t="shared" si="2"/>
        <v>1.0138058979596021E-3</v>
      </c>
      <c r="AN17" s="15">
        <f t="shared" si="2"/>
        <v>5.4010199350950368E-2</v>
      </c>
      <c r="AP17" s="13">
        <f t="shared" si="3"/>
        <v>1.140909090909088</v>
      </c>
      <c r="AQ17" s="14">
        <f t="shared" si="3"/>
        <v>5.8366533864542003</v>
      </c>
      <c r="AR17" s="14">
        <f t="shared" si="3"/>
        <v>6.6736865106855059E-3</v>
      </c>
      <c r="AS17" s="15">
        <f t="shared" si="3"/>
        <v>0.17133105802047729</v>
      </c>
      <c r="AU17" s="13">
        <f t="shared" si="4"/>
        <v>21464.913289136362</v>
      </c>
      <c r="AV17" s="14">
        <f t="shared" si="4"/>
        <v>1.5558857023680099</v>
      </c>
      <c r="AW17" s="14">
        <f t="shared" si="4"/>
        <v>1.9339347800337525E-2</v>
      </c>
      <c r="AX17" s="15">
        <f t="shared" si="4"/>
        <v>0.64272073358475557</v>
      </c>
    </row>
    <row r="18" spans="1:50" x14ac:dyDescent="0.3">
      <c r="A18" s="4" t="s">
        <v>23</v>
      </c>
      <c r="B18" s="4">
        <v>2009</v>
      </c>
      <c r="C18" s="11">
        <v>18063.292043864629</v>
      </c>
      <c r="D18" s="11">
        <v>2.2016055350024581</v>
      </c>
      <c r="E18" s="11">
        <v>1.3011618229625266E-2</v>
      </c>
      <c r="F18" s="11">
        <v>0.45421397434799032</v>
      </c>
      <c r="G18" s="11">
        <v>103.8462202952237</v>
      </c>
      <c r="H18" s="11">
        <v>15.930803981133115</v>
      </c>
      <c r="I18" s="11">
        <v>1.5278158009630061E-3</v>
      </c>
      <c r="J18" s="11">
        <v>6.2771470993196701E-2</v>
      </c>
      <c r="K18" s="11">
        <v>4.3409090909090935</v>
      </c>
      <c r="L18" s="11">
        <v>18.139267015706796</v>
      </c>
      <c r="M18" s="11">
        <v>1.3118602277485888E-3</v>
      </c>
      <c r="N18" s="11">
        <v>5.512901922299835E-2</v>
      </c>
      <c r="O18" s="11">
        <v>0.11060606060606126</v>
      </c>
      <c r="P18" s="11">
        <v>86.472602739725517</v>
      </c>
      <c r="Q18" s="11">
        <v>9.7118306419858302E-3</v>
      </c>
      <c r="R18" s="11">
        <v>1.1564356435643634E-2</v>
      </c>
      <c r="S18" s="11">
        <v>20383.935294681811</v>
      </c>
      <c r="T18" s="11">
        <v>1.5475908263362761</v>
      </c>
      <c r="U18" s="11">
        <v>1.9481363256575901E-2</v>
      </c>
      <c r="V18" s="11">
        <v>0.64616562917174458</v>
      </c>
      <c r="Y18" s="4" t="str">
        <f t="shared" si="5"/>
        <v>Hungary</v>
      </c>
      <c r="Z18" s="4">
        <f t="shared" si="5"/>
        <v>2009</v>
      </c>
      <c r="AA18" s="13">
        <f t="shared" si="0"/>
        <v>18063.292043864629</v>
      </c>
      <c r="AB18" s="14">
        <f t="shared" si="0"/>
        <v>2.2016055350024581</v>
      </c>
      <c r="AC18" s="14">
        <f t="shared" si="0"/>
        <v>1.3011618229625266E-2</v>
      </c>
      <c r="AD18" s="15">
        <f t="shared" si="0"/>
        <v>0.45421397434799032</v>
      </c>
      <c r="AF18" s="13">
        <f t="shared" si="1"/>
        <v>103.8462202952237</v>
      </c>
      <c r="AG18" s="14">
        <f t="shared" si="1"/>
        <v>15.930803981133115</v>
      </c>
      <c r="AH18" s="14">
        <f t="shared" si="1"/>
        <v>1.5278158009630061E-3</v>
      </c>
      <c r="AI18" s="15">
        <f t="shared" si="1"/>
        <v>6.2771470993196701E-2</v>
      </c>
      <c r="AK18" s="13">
        <f t="shared" si="2"/>
        <v>4.3409090909090935</v>
      </c>
      <c r="AL18" s="14">
        <f t="shared" si="2"/>
        <v>18.139267015706796</v>
      </c>
      <c r="AM18" s="14">
        <f t="shared" si="2"/>
        <v>1.3118602277485888E-3</v>
      </c>
      <c r="AN18" s="15">
        <f t="shared" si="2"/>
        <v>5.512901922299835E-2</v>
      </c>
      <c r="AP18" s="13">
        <f t="shared" si="3"/>
        <v>0.11060606060606126</v>
      </c>
      <c r="AQ18" s="14">
        <f t="shared" si="3"/>
        <v>86.472602739725517</v>
      </c>
      <c r="AR18" s="14">
        <f t="shared" si="3"/>
        <v>9.7118306419858302E-3</v>
      </c>
      <c r="AS18" s="15">
        <f t="shared" si="3"/>
        <v>1.1564356435643634E-2</v>
      </c>
      <c r="AU18" s="13">
        <f t="shared" si="4"/>
        <v>20383.935294681811</v>
      </c>
      <c r="AV18" s="14">
        <f t="shared" si="4"/>
        <v>1.5475908263362761</v>
      </c>
      <c r="AW18" s="14">
        <f t="shared" si="4"/>
        <v>1.9481363256575901E-2</v>
      </c>
      <c r="AX18" s="15">
        <f t="shared" si="4"/>
        <v>0.64616562917174458</v>
      </c>
    </row>
    <row r="19" spans="1:50" x14ac:dyDescent="0.3">
      <c r="A19" s="4" t="s">
        <v>23</v>
      </c>
      <c r="B19" s="4">
        <v>2010</v>
      </c>
      <c r="C19" s="11">
        <v>17951.969166165323</v>
      </c>
      <c r="D19" s="11">
        <v>2.2250161150299279</v>
      </c>
      <c r="E19" s="11">
        <v>1.2697933829920793E-2</v>
      </c>
      <c r="F19" s="11">
        <v>0.44943494712016924</v>
      </c>
      <c r="G19" s="11">
        <v>109.27339759127653</v>
      </c>
      <c r="H19" s="11">
        <v>15.164959074549857</v>
      </c>
      <c r="I19" s="11">
        <v>1.2273867175112974E-3</v>
      </c>
      <c r="J19" s="11">
        <v>6.5941490186954763E-2</v>
      </c>
      <c r="K19" s="11">
        <v>4.3454545454545297</v>
      </c>
      <c r="L19" s="11">
        <v>18.190376569037721</v>
      </c>
      <c r="M19" s="11">
        <v>1.3688995370332163E-3</v>
      </c>
      <c r="N19" s="11">
        <v>5.4974123059229253E-2</v>
      </c>
      <c r="O19" s="11">
        <v>1.2500000000002842E-2</v>
      </c>
      <c r="P19" s="11">
        <v>862.99999999980355</v>
      </c>
      <c r="Q19" s="11">
        <v>1.0544909205403574E-2</v>
      </c>
      <c r="R19" s="11">
        <v>1.1587485515645742E-3</v>
      </c>
      <c r="S19" s="11">
        <v>20801.786501454553</v>
      </c>
      <c r="T19" s="11">
        <v>1.5435935129037746</v>
      </c>
      <c r="U19" s="11">
        <v>1.9569537453080543E-2</v>
      </c>
      <c r="V19" s="11">
        <v>0.64783894959419841</v>
      </c>
      <c r="Y19" s="4" t="str">
        <f t="shared" si="5"/>
        <v>Hungary</v>
      </c>
      <c r="Z19" s="4">
        <f t="shared" si="5"/>
        <v>2010</v>
      </c>
      <c r="AA19" s="13">
        <f t="shared" si="0"/>
        <v>17951.969166165323</v>
      </c>
      <c r="AB19" s="14">
        <f t="shared" si="0"/>
        <v>2.2250161150299279</v>
      </c>
      <c r="AC19" s="14">
        <f t="shared" si="0"/>
        <v>1.2697933829920793E-2</v>
      </c>
      <c r="AD19" s="15">
        <f t="shared" si="0"/>
        <v>0.44943494712016924</v>
      </c>
      <c r="AF19" s="13">
        <f t="shared" si="1"/>
        <v>109.27339759127653</v>
      </c>
      <c r="AG19" s="14">
        <f t="shared" si="1"/>
        <v>15.164959074549857</v>
      </c>
      <c r="AH19" s="14">
        <f t="shared" si="1"/>
        <v>1.2273867175112974E-3</v>
      </c>
      <c r="AI19" s="15">
        <f t="shared" si="1"/>
        <v>6.5941490186954763E-2</v>
      </c>
      <c r="AK19" s="13">
        <f t="shared" si="2"/>
        <v>4.3454545454545297</v>
      </c>
      <c r="AL19" s="14">
        <f t="shared" si="2"/>
        <v>18.190376569037721</v>
      </c>
      <c r="AM19" s="14">
        <f t="shared" si="2"/>
        <v>1.3688995370332163E-3</v>
      </c>
      <c r="AN19" s="15">
        <f t="shared" si="2"/>
        <v>5.4974123059229253E-2</v>
      </c>
      <c r="AP19" s="13">
        <f t="shared" si="3"/>
        <v>1.2500000000002842E-2</v>
      </c>
      <c r="AQ19" s="14">
        <f t="shared" si="3"/>
        <v>862.99999999980355</v>
      </c>
      <c r="AR19" s="14">
        <f t="shared" si="3"/>
        <v>1.0544909205403574E-2</v>
      </c>
      <c r="AS19" s="15">
        <f t="shared" si="3"/>
        <v>1.1587485515645742E-3</v>
      </c>
      <c r="AU19" s="13">
        <f t="shared" si="4"/>
        <v>20801.786501454553</v>
      </c>
      <c r="AV19" s="14">
        <f t="shared" si="4"/>
        <v>1.5435935129037746</v>
      </c>
      <c r="AW19" s="14">
        <f t="shared" si="4"/>
        <v>1.9569537453080543E-2</v>
      </c>
      <c r="AX19" s="15">
        <f t="shared" si="4"/>
        <v>0.64783894959419841</v>
      </c>
    </row>
    <row r="20" spans="1:50" x14ac:dyDescent="0.3">
      <c r="A20" s="4" t="s">
        <v>23</v>
      </c>
      <c r="B20" s="4">
        <v>2011</v>
      </c>
      <c r="C20" s="11">
        <v>17488.111007188465</v>
      </c>
      <c r="D20" s="11">
        <v>2.2737511967357298</v>
      </c>
      <c r="E20" s="11">
        <v>1.1742312405846222E-2</v>
      </c>
      <c r="F20" s="11">
        <v>0.43980185758038609</v>
      </c>
      <c r="G20" s="11">
        <v>94.519630596253592</v>
      </c>
      <c r="H20" s="11">
        <v>17.553817751267324</v>
      </c>
      <c r="I20" s="11">
        <v>1.5213800593942423E-3</v>
      </c>
      <c r="J20" s="11">
        <v>5.6967664480155805E-2</v>
      </c>
      <c r="K20" s="11">
        <v>4.318181818181813</v>
      </c>
      <c r="L20" s="11">
        <v>18.391578947368441</v>
      </c>
      <c r="M20" s="11">
        <v>1.4418423762509805E-3</v>
      </c>
      <c r="N20" s="11">
        <v>5.4372710622710568E-2</v>
      </c>
      <c r="O20" s="11">
        <v>0.13977272727269607</v>
      </c>
      <c r="P20" s="11">
        <v>75.254742547442248</v>
      </c>
      <c r="Q20" s="11">
        <v>1.1073036810920256E-2</v>
      </c>
      <c r="R20" s="11">
        <v>1.3288199070903443E-2</v>
      </c>
      <c r="S20" s="11">
        <v>20869.250916727266</v>
      </c>
      <c r="T20" s="11">
        <v>1.5535176597901348</v>
      </c>
      <c r="U20" s="11">
        <v>1.9446996154144136E-2</v>
      </c>
      <c r="V20" s="11">
        <v>0.64370043925673193</v>
      </c>
      <c r="Y20" s="4" t="str">
        <f t="shared" si="5"/>
        <v>Hungary</v>
      </c>
      <c r="Z20" s="4">
        <f t="shared" si="5"/>
        <v>2011</v>
      </c>
      <c r="AA20" s="13">
        <f t="shared" si="0"/>
        <v>17488.111007188465</v>
      </c>
      <c r="AB20" s="14">
        <f t="shared" si="0"/>
        <v>2.2737511967357298</v>
      </c>
      <c r="AC20" s="14">
        <f t="shared" si="0"/>
        <v>1.1742312405846222E-2</v>
      </c>
      <c r="AD20" s="15">
        <f t="shared" si="0"/>
        <v>0.43980185758038609</v>
      </c>
      <c r="AF20" s="13">
        <f t="shared" si="1"/>
        <v>94.519630596253592</v>
      </c>
      <c r="AG20" s="14">
        <f t="shared" si="1"/>
        <v>17.553817751267324</v>
      </c>
      <c r="AH20" s="14">
        <f t="shared" si="1"/>
        <v>1.5213800593942423E-3</v>
      </c>
      <c r="AI20" s="15">
        <f t="shared" si="1"/>
        <v>5.6967664480155805E-2</v>
      </c>
      <c r="AK20" s="13">
        <f t="shared" si="2"/>
        <v>4.318181818181813</v>
      </c>
      <c r="AL20" s="14">
        <f t="shared" si="2"/>
        <v>18.391578947368441</v>
      </c>
      <c r="AM20" s="14">
        <f t="shared" si="2"/>
        <v>1.4418423762509805E-3</v>
      </c>
      <c r="AN20" s="15">
        <f t="shared" si="2"/>
        <v>5.4372710622710568E-2</v>
      </c>
      <c r="AP20" s="13">
        <f t="shared" si="3"/>
        <v>0.13977272727269607</v>
      </c>
      <c r="AQ20" s="14">
        <f t="shared" si="3"/>
        <v>75.254742547442248</v>
      </c>
      <c r="AR20" s="14">
        <f t="shared" si="3"/>
        <v>1.1073036810920256E-2</v>
      </c>
      <c r="AS20" s="15">
        <f t="shared" si="3"/>
        <v>1.3288199070903443E-2</v>
      </c>
      <c r="AU20" s="13">
        <f t="shared" si="4"/>
        <v>20869.250916727266</v>
      </c>
      <c r="AV20" s="14">
        <f t="shared" si="4"/>
        <v>1.5535176597901348</v>
      </c>
      <c r="AW20" s="14">
        <f t="shared" si="4"/>
        <v>1.9446996154144136E-2</v>
      </c>
      <c r="AX20" s="15">
        <f t="shared" si="4"/>
        <v>0.64370043925673193</v>
      </c>
    </row>
    <row r="21" spans="1:50" x14ac:dyDescent="0.3">
      <c r="A21" s="4" t="s">
        <v>23</v>
      </c>
      <c r="B21" s="4">
        <v>2012</v>
      </c>
      <c r="C21" s="11">
        <v>18020.40169501003</v>
      </c>
      <c r="D21" s="11">
        <v>2.1949677329432982</v>
      </c>
      <c r="E21" s="11">
        <v>1.2799867397434939E-2</v>
      </c>
      <c r="F21" s="11">
        <v>0.45558756285636604</v>
      </c>
      <c r="G21" s="11">
        <v>90.468041007619377</v>
      </c>
      <c r="H21" s="11">
        <v>18.214520184576532</v>
      </c>
      <c r="I21" s="11">
        <v>1.6829896488589208E-3</v>
      </c>
      <c r="J21" s="11">
        <v>5.4901254047129262E-2</v>
      </c>
      <c r="K21" s="11">
        <v>4.1863636363636374</v>
      </c>
      <c r="L21" s="11">
        <v>18.986970684039083</v>
      </c>
      <c r="M21" s="11">
        <v>1.4147602567513712E-3</v>
      </c>
      <c r="N21" s="11">
        <v>5.2667696002744908E-2</v>
      </c>
      <c r="O21" s="11">
        <v>0.54848484848487722</v>
      </c>
      <c r="P21" s="11">
        <v>20.295580110496168</v>
      </c>
      <c r="Q21" s="11">
        <v>1.1000645718054647E-2</v>
      </c>
      <c r="R21" s="11">
        <v>4.9271811623794626E-2</v>
      </c>
      <c r="S21" s="11">
        <v>20726.540187545455</v>
      </c>
      <c r="T21" s="11">
        <v>1.553210608487855</v>
      </c>
      <c r="U21" s="11">
        <v>1.9476593259672215E-2</v>
      </c>
      <c r="V21" s="11">
        <v>0.64382769119350836</v>
      </c>
      <c r="Y21" s="4" t="str">
        <f t="shared" si="5"/>
        <v>Hungary</v>
      </c>
      <c r="Z21" s="4">
        <f t="shared" si="5"/>
        <v>2012</v>
      </c>
      <c r="AA21" s="13">
        <f t="shared" si="0"/>
        <v>18020.40169501003</v>
      </c>
      <c r="AB21" s="14">
        <f t="shared" si="0"/>
        <v>2.1949677329432982</v>
      </c>
      <c r="AC21" s="14">
        <f t="shared" si="0"/>
        <v>1.2799867397434939E-2</v>
      </c>
      <c r="AD21" s="15">
        <f t="shared" si="0"/>
        <v>0.45558756285636604</v>
      </c>
      <c r="AF21" s="13">
        <f t="shared" si="1"/>
        <v>90.468041007619377</v>
      </c>
      <c r="AG21" s="14">
        <f t="shared" si="1"/>
        <v>18.214520184576532</v>
      </c>
      <c r="AH21" s="14">
        <f t="shared" si="1"/>
        <v>1.6829896488589208E-3</v>
      </c>
      <c r="AI21" s="15">
        <f t="shared" si="1"/>
        <v>5.4901254047129262E-2</v>
      </c>
      <c r="AK21" s="13">
        <f t="shared" si="2"/>
        <v>4.1863636363636374</v>
      </c>
      <c r="AL21" s="14">
        <f t="shared" si="2"/>
        <v>18.986970684039083</v>
      </c>
      <c r="AM21" s="14">
        <f t="shared" si="2"/>
        <v>1.4147602567513712E-3</v>
      </c>
      <c r="AN21" s="15">
        <f t="shared" si="2"/>
        <v>5.2667696002744908E-2</v>
      </c>
      <c r="AP21" s="13">
        <f t="shared" si="3"/>
        <v>0.54848484848487722</v>
      </c>
      <c r="AQ21" s="14">
        <f t="shared" si="3"/>
        <v>20.295580110496168</v>
      </c>
      <c r="AR21" s="14">
        <f t="shared" si="3"/>
        <v>1.1000645718054647E-2</v>
      </c>
      <c r="AS21" s="15">
        <f t="shared" si="3"/>
        <v>4.9271811623794626E-2</v>
      </c>
      <c r="AU21" s="13">
        <f t="shared" si="4"/>
        <v>20726.540187545455</v>
      </c>
      <c r="AV21" s="14">
        <f t="shared" si="4"/>
        <v>1.553210608487855</v>
      </c>
      <c r="AW21" s="14">
        <f t="shared" si="4"/>
        <v>1.9476593259672215E-2</v>
      </c>
      <c r="AX21" s="15">
        <f t="shared" si="4"/>
        <v>0.64382769119350836</v>
      </c>
    </row>
    <row r="22" spans="1:50" x14ac:dyDescent="0.3">
      <c r="A22" s="4" t="s">
        <v>23</v>
      </c>
      <c r="B22" s="4">
        <v>2013</v>
      </c>
      <c r="C22" s="11">
        <v>18353.710820258577</v>
      </c>
      <c r="D22" s="11">
        <v>2.161115538389117</v>
      </c>
      <c r="E22" s="11">
        <v>1.3350985837018658E-2</v>
      </c>
      <c r="F22" s="11">
        <v>0.46272398779076579</v>
      </c>
      <c r="G22" s="11">
        <v>91.203086784576271</v>
      </c>
      <c r="H22" s="11">
        <v>18.008128574582152</v>
      </c>
      <c r="I22" s="11">
        <v>1.6920955826603412E-3</v>
      </c>
      <c r="J22" s="11">
        <v>5.5530478686800659E-2</v>
      </c>
      <c r="K22" s="11">
        <v>3.9909090909090992</v>
      </c>
      <c r="L22" s="11">
        <v>19.993166287015907</v>
      </c>
      <c r="M22" s="11">
        <v>1.168892689767477E-3</v>
      </c>
      <c r="N22" s="11">
        <v>5.0017090121909635E-2</v>
      </c>
      <c r="O22" s="11">
        <v>1.6549242424242472</v>
      </c>
      <c r="P22" s="11">
        <v>6.8210116731517321</v>
      </c>
      <c r="Q22" s="11">
        <v>8.1237626313950262E-3</v>
      </c>
      <c r="R22" s="11">
        <v>0.14660581859669181</v>
      </c>
      <c r="S22" s="11">
        <v>20511.363292909093</v>
      </c>
      <c r="T22" s="11">
        <v>1.5706597404008975</v>
      </c>
      <c r="U22" s="11">
        <v>1.8894038262352586E-2</v>
      </c>
      <c r="V22" s="11">
        <v>0.63667513356187422</v>
      </c>
      <c r="Y22" s="4" t="str">
        <f t="shared" si="5"/>
        <v>Hungary</v>
      </c>
      <c r="Z22" s="4">
        <f t="shared" si="5"/>
        <v>2013</v>
      </c>
      <c r="AA22" s="13">
        <f t="shared" si="0"/>
        <v>18353.710820258577</v>
      </c>
      <c r="AB22" s="14">
        <f t="shared" si="0"/>
        <v>2.161115538389117</v>
      </c>
      <c r="AC22" s="14">
        <f t="shared" si="0"/>
        <v>1.3350985837018658E-2</v>
      </c>
      <c r="AD22" s="15">
        <f t="shared" si="0"/>
        <v>0.46272398779076579</v>
      </c>
      <c r="AF22" s="13">
        <f t="shared" si="1"/>
        <v>91.203086784576271</v>
      </c>
      <c r="AG22" s="14">
        <f t="shared" si="1"/>
        <v>18.008128574582152</v>
      </c>
      <c r="AH22" s="14">
        <f t="shared" si="1"/>
        <v>1.6920955826603412E-3</v>
      </c>
      <c r="AI22" s="15">
        <f t="shared" si="1"/>
        <v>5.5530478686800659E-2</v>
      </c>
      <c r="AK22" s="13">
        <f t="shared" si="2"/>
        <v>3.9909090909090992</v>
      </c>
      <c r="AL22" s="14">
        <f t="shared" si="2"/>
        <v>19.993166287015907</v>
      </c>
      <c r="AM22" s="14">
        <f t="shared" si="2"/>
        <v>1.168892689767477E-3</v>
      </c>
      <c r="AN22" s="15">
        <f t="shared" si="2"/>
        <v>5.0017090121909635E-2</v>
      </c>
      <c r="AP22" s="13">
        <f t="shared" si="3"/>
        <v>1.6549242424242472</v>
      </c>
      <c r="AQ22" s="14">
        <f t="shared" si="3"/>
        <v>6.8210116731517321</v>
      </c>
      <c r="AR22" s="14">
        <f t="shared" si="3"/>
        <v>8.1237626313950262E-3</v>
      </c>
      <c r="AS22" s="15">
        <f t="shared" si="3"/>
        <v>0.14660581859669181</v>
      </c>
      <c r="AU22" s="13">
        <f t="shared" si="4"/>
        <v>20511.363292909093</v>
      </c>
      <c r="AV22" s="14">
        <f t="shared" si="4"/>
        <v>1.5706597404008975</v>
      </c>
      <c r="AW22" s="14">
        <f t="shared" si="4"/>
        <v>1.8894038262352586E-2</v>
      </c>
      <c r="AX22" s="15">
        <f t="shared" si="4"/>
        <v>0.63667513356187422</v>
      </c>
    </row>
    <row r="23" spans="1:50" x14ac:dyDescent="0.3">
      <c r="A23" s="4" t="s">
        <v>23</v>
      </c>
      <c r="B23" s="4">
        <v>2014</v>
      </c>
      <c r="C23" s="11">
        <v>19043.716218600264</v>
      </c>
      <c r="D23" s="11">
        <v>2.1043380975846047</v>
      </c>
      <c r="E23" s="11">
        <v>1.4551257557879282E-2</v>
      </c>
      <c r="F23" s="11">
        <v>0.47520880848368285</v>
      </c>
      <c r="G23" s="11">
        <v>106.56932515855237</v>
      </c>
      <c r="H23" s="11">
        <v>15.408098647509092</v>
      </c>
      <c r="I23" s="11">
        <v>1.3378897336964873E-3</v>
      </c>
      <c r="J23" s="11">
        <v>6.4900934429158924E-2</v>
      </c>
      <c r="K23" s="11">
        <v>4.1681818181818073</v>
      </c>
      <c r="L23" s="11">
        <v>19.233369683751409</v>
      </c>
      <c r="M23" s="11">
        <v>1.3522814933044289E-3</v>
      </c>
      <c r="N23" s="11">
        <v>5.1992969325848938E-2</v>
      </c>
      <c r="O23" s="11">
        <v>3.1223484848484873</v>
      </c>
      <c r="P23" s="11">
        <v>3.3886934368555108</v>
      </c>
      <c r="Q23" s="11">
        <v>1.180382025998683E-3</v>
      </c>
      <c r="R23" s="11">
        <v>0.29509898686141861</v>
      </c>
      <c r="S23" s="11">
        <v>20497.619258454539</v>
      </c>
      <c r="T23" s="11">
        <v>1.5968156210118987</v>
      </c>
      <c r="U23" s="11">
        <v>1.8222472062292883E-2</v>
      </c>
      <c r="V23" s="11">
        <v>0.62624637863092925</v>
      </c>
      <c r="Y23" s="4" t="str">
        <f t="shared" si="5"/>
        <v>Hungary</v>
      </c>
      <c r="Z23" s="4">
        <f t="shared" si="5"/>
        <v>2014</v>
      </c>
      <c r="AA23" s="13">
        <f t="shared" si="0"/>
        <v>19043.716218600264</v>
      </c>
      <c r="AB23" s="14">
        <f t="shared" si="0"/>
        <v>2.1043380975846047</v>
      </c>
      <c r="AC23" s="14">
        <f t="shared" si="0"/>
        <v>1.4551257557879282E-2</v>
      </c>
      <c r="AD23" s="15">
        <f t="shared" si="0"/>
        <v>0.47520880848368285</v>
      </c>
      <c r="AF23" s="13">
        <f t="shared" si="1"/>
        <v>106.56932515855237</v>
      </c>
      <c r="AG23" s="14">
        <f t="shared" si="1"/>
        <v>15.408098647509092</v>
      </c>
      <c r="AH23" s="14">
        <f t="shared" si="1"/>
        <v>1.3378897336964873E-3</v>
      </c>
      <c r="AI23" s="15">
        <f t="shared" si="1"/>
        <v>6.4900934429158924E-2</v>
      </c>
      <c r="AK23" s="13">
        <f t="shared" si="2"/>
        <v>4.1681818181818073</v>
      </c>
      <c r="AL23" s="14">
        <f t="shared" si="2"/>
        <v>19.233369683751409</v>
      </c>
      <c r="AM23" s="14">
        <f t="shared" si="2"/>
        <v>1.3522814933044289E-3</v>
      </c>
      <c r="AN23" s="15">
        <f t="shared" si="2"/>
        <v>5.1992969325848938E-2</v>
      </c>
      <c r="AP23" s="13">
        <f t="shared" si="3"/>
        <v>3.1223484848484873</v>
      </c>
      <c r="AQ23" s="14">
        <f t="shared" si="3"/>
        <v>3.3886934368555108</v>
      </c>
      <c r="AR23" s="14">
        <f t="shared" si="3"/>
        <v>1.180382025998683E-3</v>
      </c>
      <c r="AS23" s="15">
        <f t="shared" si="3"/>
        <v>0.29509898686141861</v>
      </c>
      <c r="AU23" s="13">
        <f t="shared" si="4"/>
        <v>20497.619258454539</v>
      </c>
      <c r="AV23" s="14">
        <f t="shared" si="4"/>
        <v>1.5968156210118987</v>
      </c>
      <c r="AW23" s="14">
        <f t="shared" si="4"/>
        <v>1.8222472062292883E-2</v>
      </c>
      <c r="AX23" s="15">
        <f t="shared" si="4"/>
        <v>0.62624637863092925</v>
      </c>
    </row>
    <row r="24" spans="1:50" x14ac:dyDescent="0.3">
      <c r="A24" s="4" t="s">
        <v>23</v>
      </c>
      <c r="B24" s="4">
        <v>2015</v>
      </c>
      <c r="C24" s="11">
        <v>19513.725226355749</v>
      </c>
      <c r="D24" s="11">
        <v>2.0860920572080484</v>
      </c>
      <c r="E24" s="11">
        <v>1.5338415951612949E-2</v>
      </c>
      <c r="F24" s="11">
        <v>0.47936523057298086</v>
      </c>
      <c r="G24" s="11">
        <v>105.90209375306586</v>
      </c>
      <c r="H24" s="11">
        <v>15.485981892586109</v>
      </c>
      <c r="I24" s="11">
        <v>1.3301970229717408E-3</v>
      </c>
      <c r="J24" s="11">
        <v>6.4574529851332746E-2</v>
      </c>
      <c r="K24" s="11">
        <v>4.327272727272728</v>
      </c>
      <c r="L24" s="11">
        <v>18.493697478991596</v>
      </c>
      <c r="M24" s="11">
        <v>1.6251711965520298E-3</v>
      </c>
      <c r="N24" s="11">
        <v>5.4072475292513925E-2</v>
      </c>
      <c r="O24" s="11">
        <v>3.2242424242424219</v>
      </c>
      <c r="P24" s="11">
        <v>3.0211466165413561</v>
      </c>
      <c r="Q24" s="11">
        <v>8.714931534384851E-4</v>
      </c>
      <c r="R24" s="11">
        <v>0.33100015554518558</v>
      </c>
      <c r="S24" s="11">
        <v>21045.580555909095</v>
      </c>
      <c r="T24" s="11">
        <v>1.6042617148629505</v>
      </c>
      <c r="U24" s="11">
        <v>1.8060980682704675E-2</v>
      </c>
      <c r="V24" s="11">
        <v>0.6233396899865733</v>
      </c>
      <c r="Y24" s="4" t="str">
        <f t="shared" si="5"/>
        <v>Hungary</v>
      </c>
      <c r="Z24" s="4">
        <f t="shared" si="5"/>
        <v>2015</v>
      </c>
      <c r="AA24" s="13">
        <f t="shared" si="0"/>
        <v>19513.725226355749</v>
      </c>
      <c r="AB24" s="14">
        <f t="shared" si="0"/>
        <v>2.0860920572080484</v>
      </c>
      <c r="AC24" s="14">
        <f t="shared" si="0"/>
        <v>1.5338415951612949E-2</v>
      </c>
      <c r="AD24" s="15">
        <f t="shared" si="0"/>
        <v>0.47936523057298086</v>
      </c>
      <c r="AF24" s="13">
        <f t="shared" si="1"/>
        <v>105.90209375306586</v>
      </c>
      <c r="AG24" s="14">
        <f t="shared" si="1"/>
        <v>15.485981892586109</v>
      </c>
      <c r="AH24" s="14">
        <f t="shared" si="1"/>
        <v>1.3301970229717408E-3</v>
      </c>
      <c r="AI24" s="15">
        <f t="shared" si="1"/>
        <v>6.4574529851332746E-2</v>
      </c>
      <c r="AK24" s="13">
        <f t="shared" si="2"/>
        <v>4.327272727272728</v>
      </c>
      <c r="AL24" s="14">
        <f t="shared" si="2"/>
        <v>18.493697478991596</v>
      </c>
      <c r="AM24" s="14">
        <f t="shared" si="2"/>
        <v>1.6251711965520298E-3</v>
      </c>
      <c r="AN24" s="15">
        <f t="shared" si="2"/>
        <v>5.4072475292513925E-2</v>
      </c>
      <c r="AP24" s="13">
        <f t="shared" si="3"/>
        <v>3.2242424242424219</v>
      </c>
      <c r="AQ24" s="14">
        <f t="shared" si="3"/>
        <v>3.0211466165413561</v>
      </c>
      <c r="AR24" s="14">
        <f t="shared" si="3"/>
        <v>8.714931534384851E-4</v>
      </c>
      <c r="AS24" s="15">
        <f t="shared" si="3"/>
        <v>0.33100015554518558</v>
      </c>
      <c r="AU24" s="13">
        <f t="shared" si="4"/>
        <v>21045.580555909095</v>
      </c>
      <c r="AV24" s="14">
        <f t="shared" si="4"/>
        <v>1.6042617148629505</v>
      </c>
      <c r="AW24" s="14">
        <f t="shared" si="4"/>
        <v>1.8060980682704675E-2</v>
      </c>
      <c r="AX24" s="15">
        <f t="shared" si="4"/>
        <v>0.6233396899865733</v>
      </c>
    </row>
    <row r="25" spans="1:50" x14ac:dyDescent="0.3">
      <c r="A25" s="4" t="s">
        <v>23</v>
      </c>
      <c r="B25" s="4">
        <v>2016</v>
      </c>
      <c r="C25" s="11">
        <v>19870.699168598017</v>
      </c>
      <c r="D25" s="11">
        <v>2.0762575507044727</v>
      </c>
      <c r="E25" s="11">
        <v>1.6024430663456823E-2</v>
      </c>
      <c r="F25" s="11">
        <v>0.48163581616389584</v>
      </c>
      <c r="G25" s="11">
        <v>117.07663601678678</v>
      </c>
      <c r="H25" s="11">
        <v>14.034596652978802</v>
      </c>
      <c r="I25" s="11">
        <v>1.0921051657544201E-3</v>
      </c>
      <c r="J25" s="11">
        <v>7.125249301608913E-2</v>
      </c>
      <c r="K25" s="11">
        <v>4.1272727272727394</v>
      </c>
      <c r="L25" s="11">
        <v>19.46255506607924</v>
      </c>
      <c r="M25" s="11">
        <v>1.3985314275591423E-3</v>
      </c>
      <c r="N25" s="11">
        <v>5.1380715255771987E-2</v>
      </c>
      <c r="O25" s="11">
        <v>4.0246212121212155</v>
      </c>
      <c r="P25" s="11">
        <v>2.2133647058823511</v>
      </c>
      <c r="Q25" s="11">
        <v>8.1208589764033556E-3</v>
      </c>
      <c r="R25" s="11">
        <v>0.45180082493515367</v>
      </c>
      <c r="S25" s="11">
        <v>21327.292363909102</v>
      </c>
      <c r="T25" s="11">
        <v>1.6112052405235906</v>
      </c>
      <c r="U25" s="11">
        <v>1.785883693004986E-2</v>
      </c>
      <c r="V25" s="11">
        <v>0.62065339340320902</v>
      </c>
      <c r="Y25" s="4" t="str">
        <f t="shared" si="5"/>
        <v>Hungary</v>
      </c>
      <c r="Z25" s="4">
        <f t="shared" si="5"/>
        <v>2016</v>
      </c>
      <c r="AA25" s="13">
        <f t="shared" si="0"/>
        <v>19870.699168598017</v>
      </c>
      <c r="AB25" s="14">
        <f t="shared" si="0"/>
        <v>2.0762575507044727</v>
      </c>
      <c r="AC25" s="14">
        <f t="shared" si="0"/>
        <v>1.6024430663456823E-2</v>
      </c>
      <c r="AD25" s="15">
        <f t="shared" si="0"/>
        <v>0.48163581616389584</v>
      </c>
      <c r="AF25" s="13">
        <f t="shared" si="1"/>
        <v>117.07663601678678</v>
      </c>
      <c r="AG25" s="14">
        <f t="shared" si="1"/>
        <v>14.034596652978802</v>
      </c>
      <c r="AH25" s="14">
        <f t="shared" si="1"/>
        <v>1.0921051657544201E-3</v>
      </c>
      <c r="AI25" s="15">
        <f t="shared" si="1"/>
        <v>7.125249301608913E-2</v>
      </c>
      <c r="AK25" s="13">
        <f t="shared" si="2"/>
        <v>4.1272727272727394</v>
      </c>
      <c r="AL25" s="14">
        <f t="shared" si="2"/>
        <v>19.46255506607924</v>
      </c>
      <c r="AM25" s="14">
        <f t="shared" si="2"/>
        <v>1.3985314275591423E-3</v>
      </c>
      <c r="AN25" s="15">
        <f t="shared" si="2"/>
        <v>5.1380715255771987E-2</v>
      </c>
      <c r="AP25" s="13">
        <f t="shared" si="3"/>
        <v>4.0246212121212155</v>
      </c>
      <c r="AQ25" s="14">
        <f t="shared" si="3"/>
        <v>2.2133647058823511</v>
      </c>
      <c r="AR25" s="14">
        <f t="shared" si="3"/>
        <v>8.1208589764033556E-3</v>
      </c>
      <c r="AS25" s="15">
        <f t="shared" si="3"/>
        <v>0.45180082493515367</v>
      </c>
      <c r="AU25" s="13">
        <f t="shared" si="4"/>
        <v>21327.292363909102</v>
      </c>
      <c r="AV25" s="14">
        <f t="shared" si="4"/>
        <v>1.6112052405235906</v>
      </c>
      <c r="AW25" s="14">
        <f t="shared" si="4"/>
        <v>1.785883693004986E-2</v>
      </c>
      <c r="AX25" s="15">
        <f t="shared" si="4"/>
        <v>0.62065339340320902</v>
      </c>
    </row>
    <row r="26" spans="1:50" x14ac:dyDescent="0.3">
      <c r="A26" s="4" t="s">
        <v>23</v>
      </c>
      <c r="B26" s="4">
        <v>2017</v>
      </c>
      <c r="C26" s="11">
        <v>18802.176986332568</v>
      </c>
      <c r="D26" s="11">
        <v>2.2196927806099405</v>
      </c>
      <c r="E26" s="11">
        <v>1.3919353512454713E-2</v>
      </c>
      <c r="F26" s="11">
        <v>0.45051279561544277</v>
      </c>
      <c r="G26" s="11">
        <v>113.58748616539606</v>
      </c>
      <c r="H26" s="11">
        <v>14.383736879743871</v>
      </c>
      <c r="I26" s="11">
        <v>1.1988160028306993E-3</v>
      </c>
      <c r="J26" s="11">
        <v>6.9522962520836021E-2</v>
      </c>
      <c r="K26" s="11">
        <v>4.386363636363626</v>
      </c>
      <c r="L26" s="11">
        <v>18.326424870466361</v>
      </c>
      <c r="M26" s="11">
        <v>1.798734306171345E-3</v>
      </c>
      <c r="N26" s="11">
        <v>5.4566016398077344E-2</v>
      </c>
      <c r="O26" s="11">
        <v>3.8340909090909072</v>
      </c>
      <c r="P26" s="11">
        <v>2.0563129816241856</v>
      </c>
      <c r="Q26" s="11">
        <v>1.0052560024944146E-2</v>
      </c>
      <c r="R26" s="11">
        <v>0.48630729316805987</v>
      </c>
      <c r="S26" s="11">
        <v>21617.144127772728</v>
      </c>
      <c r="T26" s="11">
        <v>1.6304442625929871</v>
      </c>
      <c r="U26" s="11">
        <v>1.7567394645407575E-2</v>
      </c>
      <c r="V26" s="11">
        <v>0.61332976719464405</v>
      </c>
      <c r="Y26" s="4" t="str">
        <f t="shared" si="5"/>
        <v>Hungary</v>
      </c>
      <c r="Z26" s="4">
        <f t="shared" si="5"/>
        <v>2017</v>
      </c>
      <c r="AA26" s="13">
        <f t="shared" si="0"/>
        <v>18802.176986332568</v>
      </c>
      <c r="AB26" s="14">
        <f t="shared" si="0"/>
        <v>2.2196927806099405</v>
      </c>
      <c r="AC26" s="14">
        <f t="shared" si="0"/>
        <v>1.3919353512454713E-2</v>
      </c>
      <c r="AD26" s="15">
        <f t="shared" si="0"/>
        <v>0.45051279561544277</v>
      </c>
      <c r="AF26" s="13">
        <f t="shared" si="1"/>
        <v>113.58748616539606</v>
      </c>
      <c r="AG26" s="14">
        <f t="shared" si="1"/>
        <v>14.383736879743871</v>
      </c>
      <c r="AH26" s="14">
        <f t="shared" si="1"/>
        <v>1.1988160028306993E-3</v>
      </c>
      <c r="AI26" s="15">
        <f t="shared" si="1"/>
        <v>6.9522962520836021E-2</v>
      </c>
      <c r="AK26" s="13">
        <f t="shared" si="2"/>
        <v>4.386363636363626</v>
      </c>
      <c r="AL26" s="14">
        <f t="shared" si="2"/>
        <v>18.326424870466361</v>
      </c>
      <c r="AM26" s="14">
        <f t="shared" si="2"/>
        <v>1.798734306171345E-3</v>
      </c>
      <c r="AN26" s="15">
        <f t="shared" si="2"/>
        <v>5.4566016398077344E-2</v>
      </c>
      <c r="AP26" s="13">
        <f t="shared" si="3"/>
        <v>3.8340909090909072</v>
      </c>
      <c r="AQ26" s="14">
        <f t="shared" si="3"/>
        <v>2.0563129816241856</v>
      </c>
      <c r="AR26" s="14">
        <f t="shared" si="3"/>
        <v>1.0052560024944146E-2</v>
      </c>
      <c r="AS26" s="15">
        <f t="shared" si="3"/>
        <v>0.48630729316805987</v>
      </c>
      <c r="AU26" s="13">
        <f t="shared" si="4"/>
        <v>21617.144127772728</v>
      </c>
      <c r="AV26" s="14">
        <f t="shared" si="4"/>
        <v>1.6304442625929871</v>
      </c>
      <c r="AW26" s="14">
        <f t="shared" si="4"/>
        <v>1.7567394645407575E-2</v>
      </c>
      <c r="AX26" s="15">
        <f t="shared" si="4"/>
        <v>0.61332976719464405</v>
      </c>
    </row>
    <row r="27" spans="1:50" x14ac:dyDescent="0.3">
      <c r="A27" s="4" t="s">
        <v>23</v>
      </c>
      <c r="B27" s="4">
        <v>2018</v>
      </c>
      <c r="C27" s="11">
        <v>18184.980142882541</v>
      </c>
      <c r="D27" s="11">
        <v>2.3228513399112147</v>
      </c>
      <c r="E27" s="11">
        <v>1.2802557522767599E-2</v>
      </c>
      <c r="F27" s="11">
        <v>0.43050538052866638</v>
      </c>
      <c r="G27" s="11">
        <v>100.11489681744411</v>
      </c>
      <c r="H27" s="11">
        <v>16.279146810233549</v>
      </c>
      <c r="I27" s="11">
        <v>1.484627305575012E-3</v>
      </c>
      <c r="J27" s="11">
        <v>6.1428280711331308E-2</v>
      </c>
      <c r="K27" s="11">
        <v>4.2954545454545467</v>
      </c>
      <c r="L27" s="11">
        <v>18.739682539682534</v>
      </c>
      <c r="M27" s="11">
        <v>1.6882104749102941E-3</v>
      </c>
      <c r="N27" s="11">
        <v>5.3362696933762506E-2</v>
      </c>
      <c r="O27" s="11">
        <v>3.3704545454545491</v>
      </c>
      <c r="P27" s="11">
        <v>2.0458530006743079</v>
      </c>
      <c r="Q27" s="11">
        <v>9.6835077669802372E-3</v>
      </c>
      <c r="R27" s="11">
        <v>0.48879367172050125</v>
      </c>
      <c r="S27" s="11">
        <v>21618.316851500007</v>
      </c>
      <c r="T27" s="11">
        <v>1.6650574169007246</v>
      </c>
      <c r="U27" s="11">
        <v>1.6800184099146631E-2</v>
      </c>
      <c r="V27" s="11">
        <v>0.60057988982828137</v>
      </c>
      <c r="Y27" s="4" t="str">
        <f t="shared" si="5"/>
        <v>Hungary</v>
      </c>
      <c r="Z27" s="4">
        <f t="shared" si="5"/>
        <v>2018</v>
      </c>
      <c r="AA27" s="13">
        <f t="shared" si="0"/>
        <v>18184.980142882541</v>
      </c>
      <c r="AB27" s="14">
        <f t="shared" si="0"/>
        <v>2.3228513399112147</v>
      </c>
      <c r="AC27" s="14">
        <f t="shared" si="0"/>
        <v>1.2802557522767599E-2</v>
      </c>
      <c r="AD27" s="15">
        <f t="shared" si="0"/>
        <v>0.43050538052866638</v>
      </c>
      <c r="AF27" s="13">
        <f t="shared" si="1"/>
        <v>100.11489681744411</v>
      </c>
      <c r="AG27" s="14">
        <f t="shared" si="1"/>
        <v>16.279146810233549</v>
      </c>
      <c r="AH27" s="14">
        <f t="shared" si="1"/>
        <v>1.484627305575012E-3</v>
      </c>
      <c r="AI27" s="15">
        <f t="shared" si="1"/>
        <v>6.1428280711331308E-2</v>
      </c>
      <c r="AK27" s="13">
        <f t="shared" si="2"/>
        <v>4.2954545454545467</v>
      </c>
      <c r="AL27" s="14">
        <f t="shared" si="2"/>
        <v>18.739682539682534</v>
      </c>
      <c r="AM27" s="14">
        <f t="shared" si="2"/>
        <v>1.6882104749102941E-3</v>
      </c>
      <c r="AN27" s="15">
        <f t="shared" si="2"/>
        <v>5.3362696933762506E-2</v>
      </c>
      <c r="AP27" s="13">
        <f t="shared" si="3"/>
        <v>3.3704545454545491</v>
      </c>
      <c r="AQ27" s="14">
        <f t="shared" si="3"/>
        <v>2.0458530006743079</v>
      </c>
      <c r="AR27" s="14">
        <f t="shared" si="3"/>
        <v>9.6835077669802372E-3</v>
      </c>
      <c r="AS27" s="15">
        <f t="shared" si="3"/>
        <v>0.48879367172050125</v>
      </c>
      <c r="AU27" s="13">
        <f t="shared" si="4"/>
        <v>21618.316851500007</v>
      </c>
      <c r="AV27" s="14">
        <f t="shared" si="4"/>
        <v>1.6650574169007246</v>
      </c>
      <c r="AW27" s="14">
        <f t="shared" si="4"/>
        <v>1.6800184099146631E-2</v>
      </c>
      <c r="AX27" s="15">
        <f t="shared" si="4"/>
        <v>0.60057988982828137</v>
      </c>
    </row>
    <row r="28" spans="1:50" x14ac:dyDescent="0.3">
      <c r="A28" s="4" t="s">
        <v>23</v>
      </c>
      <c r="B28" s="4">
        <v>2019</v>
      </c>
      <c r="C28" s="11">
        <v>18154.419369651736</v>
      </c>
      <c r="D28" s="11">
        <v>2.3689616335240338</v>
      </c>
      <c r="E28" s="11">
        <v>1.2751480666239268E-2</v>
      </c>
      <c r="F28" s="11">
        <v>0.42212587398995322</v>
      </c>
      <c r="G28" s="11">
        <v>99.730195186121364</v>
      </c>
      <c r="H28" s="11">
        <v>16.26859149113211</v>
      </c>
      <c r="I28" s="11">
        <v>1.3761175464650499E-3</v>
      </c>
      <c r="J28" s="11">
        <v>6.1468136350039435E-2</v>
      </c>
      <c r="K28" s="11">
        <v>4.3409090909090935</v>
      </c>
      <c r="L28" s="11">
        <v>18.623036649214651</v>
      </c>
      <c r="M28" s="11">
        <v>1.7845021505963413E-3</v>
      </c>
      <c r="N28" s="11">
        <v>5.3696935619904441E-2</v>
      </c>
      <c r="O28" s="11">
        <v>3.1034090909090875</v>
      </c>
      <c r="P28" s="11">
        <v>2.0472354448919821</v>
      </c>
      <c r="Q28" s="11">
        <v>9.6847582116010855E-3</v>
      </c>
      <c r="R28" s="11">
        <v>0.48846360221784985</v>
      </c>
      <c r="S28" s="11">
        <v>21542.585494863641</v>
      </c>
      <c r="T28" s="11">
        <v>1.7001328368220303</v>
      </c>
      <c r="U28" s="11">
        <v>1.5991989014089381E-2</v>
      </c>
      <c r="V28" s="11">
        <v>0.58818933341070445</v>
      </c>
      <c r="Y28" s="4" t="str">
        <f t="shared" si="5"/>
        <v>Hungary</v>
      </c>
      <c r="Z28" s="4">
        <f t="shared" si="5"/>
        <v>2019</v>
      </c>
      <c r="AA28" s="13">
        <f t="shared" si="0"/>
        <v>18154.419369651736</v>
      </c>
      <c r="AB28" s="14">
        <f t="shared" si="0"/>
        <v>2.3689616335240338</v>
      </c>
      <c r="AC28" s="14">
        <f t="shared" si="0"/>
        <v>1.2751480666239268E-2</v>
      </c>
      <c r="AD28" s="15">
        <f t="shared" si="0"/>
        <v>0.42212587398995322</v>
      </c>
      <c r="AF28" s="13">
        <f t="shared" si="1"/>
        <v>99.730195186121364</v>
      </c>
      <c r="AG28" s="14">
        <f t="shared" si="1"/>
        <v>16.26859149113211</v>
      </c>
      <c r="AH28" s="14">
        <f t="shared" si="1"/>
        <v>1.3761175464650499E-3</v>
      </c>
      <c r="AI28" s="15">
        <f t="shared" si="1"/>
        <v>6.1468136350039435E-2</v>
      </c>
      <c r="AK28" s="13">
        <f t="shared" si="2"/>
        <v>4.3409090909090935</v>
      </c>
      <c r="AL28" s="14">
        <f t="shared" si="2"/>
        <v>18.623036649214651</v>
      </c>
      <c r="AM28" s="14">
        <f t="shared" si="2"/>
        <v>1.7845021505963413E-3</v>
      </c>
      <c r="AN28" s="15">
        <f t="shared" si="2"/>
        <v>5.3696935619904441E-2</v>
      </c>
      <c r="AP28" s="13">
        <f t="shared" si="3"/>
        <v>3.1034090909090875</v>
      </c>
      <c r="AQ28" s="14">
        <f t="shared" si="3"/>
        <v>2.0472354448919821</v>
      </c>
      <c r="AR28" s="14">
        <f t="shared" si="3"/>
        <v>9.6847582116010855E-3</v>
      </c>
      <c r="AS28" s="15">
        <f t="shared" si="3"/>
        <v>0.48846360221784985</v>
      </c>
      <c r="AU28" s="13">
        <f t="shared" si="4"/>
        <v>21542.585494863641</v>
      </c>
      <c r="AV28" s="14">
        <f t="shared" si="4"/>
        <v>1.7001328368220303</v>
      </c>
      <c r="AW28" s="14">
        <f t="shared" si="4"/>
        <v>1.5991989014089381E-2</v>
      </c>
      <c r="AX28" s="15">
        <f t="shared" si="4"/>
        <v>0.58818933341070445</v>
      </c>
    </row>
    <row r="29" spans="1:50" x14ac:dyDescent="0.3">
      <c r="A29" s="4" t="s">
        <v>23</v>
      </c>
      <c r="B29" s="4">
        <v>2020</v>
      </c>
      <c r="C29" s="11">
        <v>17897.35553177711</v>
      </c>
      <c r="D29" s="11">
        <v>2.4121998654252117</v>
      </c>
      <c r="E29" s="11">
        <v>1.2412240477893022E-2</v>
      </c>
      <c r="F29" s="11">
        <v>0.41455934656713223</v>
      </c>
      <c r="G29" s="11">
        <v>113.70172932310174</v>
      </c>
      <c r="H29" s="11">
        <v>13.574096716603878</v>
      </c>
      <c r="I29" s="11">
        <v>7.985959019255473E-4</v>
      </c>
      <c r="J29" s="11">
        <v>7.3669727045394998E-2</v>
      </c>
      <c r="K29" s="11">
        <v>4.4136363636363569</v>
      </c>
      <c r="L29" s="11">
        <v>18.151390319258525</v>
      </c>
      <c r="M29" s="11">
        <v>1.8215091049235237E-3</v>
      </c>
      <c r="N29" s="11">
        <v>5.5092198581560205E-2</v>
      </c>
      <c r="O29" s="11">
        <v>2.9999999999999956</v>
      </c>
      <c r="P29" s="11">
        <v>2.3805555555555586</v>
      </c>
      <c r="Q29" s="11">
        <v>6.6447608124934887E-3</v>
      </c>
      <c r="R29" s="11">
        <v>0.42007001166861085</v>
      </c>
      <c r="S29" s="11">
        <v>20871.448476045458</v>
      </c>
      <c r="T29" s="11">
        <v>1.6912706083412981</v>
      </c>
      <c r="U29" s="11">
        <v>1.5762769485619943E-2</v>
      </c>
      <c r="V29" s="11">
        <v>0.59127143525585368</v>
      </c>
      <c r="Y29" s="4" t="str">
        <f t="shared" si="5"/>
        <v>Hungary</v>
      </c>
      <c r="Z29" s="4">
        <f t="shared" si="5"/>
        <v>2020</v>
      </c>
      <c r="AA29" s="13">
        <f t="shared" si="0"/>
        <v>17897.35553177711</v>
      </c>
      <c r="AB29" s="14">
        <f t="shared" si="0"/>
        <v>2.4121998654252117</v>
      </c>
      <c r="AC29" s="14">
        <f t="shared" si="0"/>
        <v>1.2412240477893022E-2</v>
      </c>
      <c r="AD29" s="15">
        <f t="shared" si="0"/>
        <v>0.41455934656713223</v>
      </c>
      <c r="AF29" s="13">
        <f t="shared" si="1"/>
        <v>113.70172932310174</v>
      </c>
      <c r="AG29" s="14">
        <f t="shared" si="1"/>
        <v>13.574096716603878</v>
      </c>
      <c r="AH29" s="14">
        <f t="shared" si="1"/>
        <v>7.985959019255473E-4</v>
      </c>
      <c r="AI29" s="15">
        <f t="shared" si="1"/>
        <v>7.3669727045394998E-2</v>
      </c>
      <c r="AK29" s="13">
        <f t="shared" si="2"/>
        <v>4.4136363636363569</v>
      </c>
      <c r="AL29" s="14">
        <f t="shared" si="2"/>
        <v>18.151390319258525</v>
      </c>
      <c r="AM29" s="14">
        <f t="shared" si="2"/>
        <v>1.8215091049235237E-3</v>
      </c>
      <c r="AN29" s="15">
        <f t="shared" si="2"/>
        <v>5.5092198581560205E-2</v>
      </c>
      <c r="AP29" s="13">
        <f t="shared" si="3"/>
        <v>2.9999999999999956</v>
      </c>
      <c r="AQ29" s="14">
        <f t="shared" si="3"/>
        <v>2.3805555555555586</v>
      </c>
      <c r="AR29" s="14">
        <f t="shared" si="3"/>
        <v>6.6447608124934887E-3</v>
      </c>
      <c r="AS29" s="15">
        <f t="shared" si="3"/>
        <v>0.42007001166861085</v>
      </c>
      <c r="AU29" s="13">
        <f t="shared" si="4"/>
        <v>20871.448476045458</v>
      </c>
      <c r="AV29" s="14">
        <f t="shared" si="4"/>
        <v>1.6912706083412981</v>
      </c>
      <c r="AW29" s="14">
        <f t="shared" si="4"/>
        <v>1.5762769485619943E-2</v>
      </c>
      <c r="AX29" s="15">
        <f t="shared" si="4"/>
        <v>0.59127143525585368</v>
      </c>
    </row>
    <row r="30" spans="1:50" x14ac:dyDescent="0.3">
      <c r="A30" s="4" t="s">
        <v>23</v>
      </c>
      <c r="B30" s="4">
        <v>2021</v>
      </c>
      <c r="C30" s="11">
        <v>17886.624552070745</v>
      </c>
      <c r="D30" s="11">
        <v>2.4685854705142414</v>
      </c>
      <c r="E30" s="11">
        <v>1.190015518939469E-2</v>
      </c>
      <c r="F30" s="11">
        <v>0.40509028832276395</v>
      </c>
      <c r="G30" s="11">
        <v>108.3133206355551</v>
      </c>
      <c r="H30" s="11">
        <v>14.668432931811594</v>
      </c>
      <c r="I30" s="11">
        <v>1.5048943705704143E-3</v>
      </c>
      <c r="J30" s="11">
        <v>6.8173608227180757E-2</v>
      </c>
      <c r="K30" s="11">
        <v>5.1761904761904702</v>
      </c>
      <c r="L30" s="11">
        <v>15.392824287028535</v>
      </c>
      <c r="M30" s="11">
        <v>1.8281690620405439E-3</v>
      </c>
      <c r="N30" s="11">
        <v>6.496533588333725E-2</v>
      </c>
      <c r="O30" s="11">
        <v>2.7712121212121215</v>
      </c>
      <c r="P30" s="11">
        <v>2.4584472389283771</v>
      </c>
      <c r="Q30" s="11">
        <v>6.7560162122468626E-3</v>
      </c>
      <c r="R30" s="11">
        <v>0.40676081396641817</v>
      </c>
      <c r="S30" s="11">
        <v>21778.67973681818</v>
      </c>
      <c r="T30" s="11">
        <v>1.7125670081719684</v>
      </c>
      <c r="U30" s="11">
        <v>1.5176961776593445E-2</v>
      </c>
      <c r="V30" s="11">
        <v>0.58391875776435864</v>
      </c>
      <c r="Y30" s="4" t="str">
        <f t="shared" si="5"/>
        <v>Hungary</v>
      </c>
      <c r="Z30" s="4">
        <f t="shared" si="5"/>
        <v>2021</v>
      </c>
      <c r="AA30" s="13">
        <f t="shared" si="0"/>
        <v>17886.624552070745</v>
      </c>
      <c r="AB30" s="14">
        <f t="shared" si="0"/>
        <v>2.4685854705142414</v>
      </c>
      <c r="AC30" s="14">
        <f t="shared" si="0"/>
        <v>1.190015518939469E-2</v>
      </c>
      <c r="AD30" s="15">
        <f t="shared" si="0"/>
        <v>0.40509028832276395</v>
      </c>
      <c r="AF30" s="13">
        <f t="shared" si="1"/>
        <v>108.3133206355551</v>
      </c>
      <c r="AG30" s="14">
        <f t="shared" si="1"/>
        <v>14.668432931811594</v>
      </c>
      <c r="AH30" s="14">
        <f t="shared" si="1"/>
        <v>1.5048943705704143E-3</v>
      </c>
      <c r="AI30" s="15">
        <f t="shared" si="1"/>
        <v>6.8173608227180757E-2</v>
      </c>
      <c r="AK30" s="13">
        <f t="shared" si="2"/>
        <v>5.1761904761904702</v>
      </c>
      <c r="AL30" s="14">
        <f t="shared" si="2"/>
        <v>15.392824287028535</v>
      </c>
      <c r="AM30" s="14">
        <f t="shared" si="2"/>
        <v>1.8281690620405439E-3</v>
      </c>
      <c r="AN30" s="15">
        <f t="shared" si="2"/>
        <v>6.496533588333725E-2</v>
      </c>
      <c r="AP30" s="13">
        <f t="shared" si="3"/>
        <v>2.7712121212121215</v>
      </c>
      <c r="AQ30" s="14">
        <f t="shared" si="3"/>
        <v>2.4584472389283771</v>
      </c>
      <c r="AR30" s="14">
        <f t="shared" si="3"/>
        <v>6.7560162122468626E-3</v>
      </c>
      <c r="AS30" s="15">
        <f t="shared" si="3"/>
        <v>0.40676081396641817</v>
      </c>
      <c r="AU30" s="13">
        <f t="shared" si="4"/>
        <v>21778.67973681818</v>
      </c>
      <c r="AV30" s="14">
        <f t="shared" si="4"/>
        <v>1.7125670081719684</v>
      </c>
      <c r="AW30" s="14">
        <f t="shared" si="4"/>
        <v>1.5176961776593445E-2</v>
      </c>
      <c r="AX30" s="15">
        <f t="shared" si="4"/>
        <v>0.58391875776435864</v>
      </c>
    </row>
    <row r="31" spans="1:50" x14ac:dyDescent="0.3">
      <c r="A31" s="4" t="s">
        <v>24</v>
      </c>
      <c r="B31" s="4">
        <f t="shared" ref="B31:B94" si="6">B4</f>
        <v>1995</v>
      </c>
      <c r="C31" s="11">
        <v>17297.811046007504</v>
      </c>
      <c r="D31" s="11">
        <v>1.8316754919189477</v>
      </c>
      <c r="E31" s="11">
        <v>1.7049782181060069E-2</v>
      </c>
      <c r="F31" s="11">
        <v>0.54594823395947378</v>
      </c>
      <c r="G31" s="11">
        <v>115.19058909869023</v>
      </c>
      <c r="H31" s="11">
        <v>14.901242890847037</v>
      </c>
      <c r="I31" s="11">
        <v>1.8458721488586322E-3</v>
      </c>
      <c r="J31" s="11">
        <v>6.7108496071441232E-2</v>
      </c>
      <c r="K31" s="11">
        <v>1.8619047619047677</v>
      </c>
      <c r="L31" s="11">
        <v>40.368286445012664</v>
      </c>
      <c r="M31" s="11">
        <v>6.7769651249437179E-4</v>
      </c>
      <c r="N31" s="11">
        <v>2.4771920932590039E-2</v>
      </c>
      <c r="O31" s="11">
        <v>5.3970238095238132</v>
      </c>
      <c r="P31" s="11">
        <v>1.7426932833351705</v>
      </c>
      <c r="Q31" s="11">
        <v>2.9146014476628679E-2</v>
      </c>
      <c r="R31" s="11">
        <v>0.57382444149104528</v>
      </c>
      <c r="S31" s="11">
        <v>12181.270516909095</v>
      </c>
      <c r="T31" s="11">
        <v>1.9207038422167648</v>
      </c>
      <c r="U31" s="11">
        <v>9.6636571194734788E-3</v>
      </c>
      <c r="V31" s="11">
        <v>0.52064247387866835</v>
      </c>
      <c r="Y31" s="4" t="str">
        <f t="shared" si="5"/>
        <v>Czech Republic</v>
      </c>
      <c r="Z31" s="4">
        <f t="shared" si="5"/>
        <v>1995</v>
      </c>
      <c r="AA31" s="13">
        <f t="shared" si="0"/>
        <v>17297.811046007504</v>
      </c>
      <c r="AB31" s="14">
        <f t="shared" si="0"/>
        <v>1.8316754919189477</v>
      </c>
      <c r="AC31" s="14">
        <f t="shared" si="0"/>
        <v>1.7049782181060069E-2</v>
      </c>
      <c r="AD31" s="15">
        <f t="shared" si="0"/>
        <v>0.54594823395947378</v>
      </c>
      <c r="AF31" s="13">
        <f t="shared" si="1"/>
        <v>115.19058909869023</v>
      </c>
      <c r="AG31" s="14">
        <f t="shared" si="1"/>
        <v>14.901242890847037</v>
      </c>
      <c r="AH31" s="14">
        <f t="shared" si="1"/>
        <v>1.8458721488586322E-3</v>
      </c>
      <c r="AI31" s="15">
        <f t="shared" si="1"/>
        <v>6.7108496071441232E-2</v>
      </c>
      <c r="AK31" s="13">
        <f t="shared" si="2"/>
        <v>1.8619047619047677</v>
      </c>
      <c r="AL31" s="14">
        <f t="shared" si="2"/>
        <v>40.368286445012664</v>
      </c>
      <c r="AM31" s="14">
        <f t="shared" si="2"/>
        <v>6.7769651249437179E-4</v>
      </c>
      <c r="AN31" s="15">
        <f t="shared" si="2"/>
        <v>2.4771920932590039E-2</v>
      </c>
      <c r="AP31" s="13">
        <f t="shared" si="3"/>
        <v>5.3970238095238132</v>
      </c>
      <c r="AQ31" s="14">
        <f t="shared" si="3"/>
        <v>1.7426932833351705</v>
      </c>
      <c r="AR31" s="14">
        <f t="shared" si="3"/>
        <v>2.9146014476628679E-2</v>
      </c>
      <c r="AS31" s="15">
        <f t="shared" si="3"/>
        <v>0.57382444149104528</v>
      </c>
      <c r="AU31" s="13">
        <f t="shared" si="4"/>
        <v>12181.270516909095</v>
      </c>
      <c r="AV31" s="14">
        <f t="shared" si="4"/>
        <v>1.9207038422167648</v>
      </c>
      <c r="AW31" s="14">
        <f t="shared" si="4"/>
        <v>9.6636571194734788E-3</v>
      </c>
      <c r="AX31" s="15">
        <f t="shared" si="4"/>
        <v>0.52064247387866835</v>
      </c>
    </row>
    <row r="32" spans="1:50" x14ac:dyDescent="0.3">
      <c r="A32" s="4" t="s">
        <v>24</v>
      </c>
      <c r="B32" s="4">
        <f t="shared" si="6"/>
        <v>1996</v>
      </c>
      <c r="C32" s="11">
        <v>15487.409631311422</v>
      </c>
      <c r="D32" s="11">
        <v>2.0244466195473012</v>
      </c>
      <c r="E32" s="11">
        <v>1.1934477934942012E-2</v>
      </c>
      <c r="F32" s="11">
        <v>0.49396214765278229</v>
      </c>
      <c r="G32" s="11">
        <v>115.49331472537619</v>
      </c>
      <c r="H32" s="11">
        <v>14.839690028489752</v>
      </c>
      <c r="I32" s="11">
        <v>1.8232651611332501E-3</v>
      </c>
      <c r="J32" s="11">
        <v>6.7386852291399971E-2</v>
      </c>
      <c r="K32" s="11">
        <v>1.5761904761904759</v>
      </c>
      <c r="L32" s="11">
        <v>47.948640483383691</v>
      </c>
      <c r="M32" s="11">
        <v>6.2996622298202437E-4</v>
      </c>
      <c r="N32" s="11">
        <v>2.0855648667380752E-2</v>
      </c>
      <c r="O32" s="11">
        <v>5.3171875000000055</v>
      </c>
      <c r="P32" s="11">
        <v>1.7319032226466842</v>
      </c>
      <c r="Q32" s="11">
        <v>2.7844958781131912E-2</v>
      </c>
      <c r="R32" s="11">
        <v>0.57739946835586231</v>
      </c>
      <c r="S32" s="11">
        <v>12209.056073636368</v>
      </c>
      <c r="T32" s="11">
        <v>1.9592214324650832</v>
      </c>
      <c r="U32" s="11">
        <v>9.1228631185341635E-3</v>
      </c>
      <c r="V32" s="11">
        <v>0.51040682968734408</v>
      </c>
      <c r="Y32" s="4" t="str">
        <f t="shared" si="5"/>
        <v>Czech Republic</v>
      </c>
      <c r="Z32" s="4">
        <f t="shared" si="5"/>
        <v>1996</v>
      </c>
      <c r="AA32" s="13">
        <f t="shared" si="0"/>
        <v>15487.409631311422</v>
      </c>
      <c r="AB32" s="14">
        <f t="shared" si="0"/>
        <v>2.0244466195473012</v>
      </c>
      <c r="AC32" s="14">
        <f t="shared" si="0"/>
        <v>1.1934477934942012E-2</v>
      </c>
      <c r="AD32" s="15">
        <f t="shared" si="0"/>
        <v>0.49396214765278229</v>
      </c>
      <c r="AF32" s="13">
        <f t="shared" si="1"/>
        <v>115.49331472537619</v>
      </c>
      <c r="AG32" s="14">
        <f t="shared" si="1"/>
        <v>14.839690028489752</v>
      </c>
      <c r="AH32" s="14">
        <f t="shared" si="1"/>
        <v>1.8232651611332501E-3</v>
      </c>
      <c r="AI32" s="15">
        <f t="shared" si="1"/>
        <v>6.7386852291399971E-2</v>
      </c>
      <c r="AK32" s="13">
        <f t="shared" si="2"/>
        <v>1.5761904761904759</v>
      </c>
      <c r="AL32" s="14">
        <f t="shared" si="2"/>
        <v>47.948640483383691</v>
      </c>
      <c r="AM32" s="14">
        <f t="shared" si="2"/>
        <v>6.2996622298202437E-4</v>
      </c>
      <c r="AN32" s="15">
        <f t="shared" si="2"/>
        <v>2.0855648667380752E-2</v>
      </c>
      <c r="AP32" s="13">
        <f t="shared" si="3"/>
        <v>5.3171875000000055</v>
      </c>
      <c r="AQ32" s="14">
        <f t="shared" si="3"/>
        <v>1.7319032226466842</v>
      </c>
      <c r="AR32" s="14">
        <f t="shared" si="3"/>
        <v>2.7844958781131912E-2</v>
      </c>
      <c r="AS32" s="15">
        <f t="shared" si="3"/>
        <v>0.57739946835586231</v>
      </c>
      <c r="AU32" s="13">
        <f t="shared" si="4"/>
        <v>12209.056073636368</v>
      </c>
      <c r="AV32" s="14">
        <f t="shared" si="4"/>
        <v>1.9592214324650832</v>
      </c>
      <c r="AW32" s="14">
        <f t="shared" si="4"/>
        <v>9.1228631185341635E-3</v>
      </c>
      <c r="AX32" s="15">
        <f t="shared" si="4"/>
        <v>0.51040682968734408</v>
      </c>
    </row>
    <row r="33" spans="1:50" x14ac:dyDescent="0.3">
      <c r="A33" s="4" t="s">
        <v>24</v>
      </c>
      <c r="B33" s="4">
        <f t="shared" si="6"/>
        <v>1997</v>
      </c>
      <c r="C33" s="11">
        <v>16012.94019451824</v>
      </c>
      <c r="D33" s="11">
        <v>2.0063039795974267</v>
      </c>
      <c r="E33" s="11">
        <v>1.2819433484990761E-2</v>
      </c>
      <c r="F33" s="11">
        <v>0.49842895701211443</v>
      </c>
      <c r="G33" s="11">
        <v>123.48548729572417</v>
      </c>
      <c r="H33" s="11">
        <v>13.883681600501488</v>
      </c>
      <c r="I33" s="11">
        <v>1.6568762246786384E-3</v>
      </c>
      <c r="J33" s="11">
        <v>7.202700470773396E-2</v>
      </c>
      <c r="K33" s="11">
        <v>1.8047619047619037</v>
      </c>
      <c r="L33" s="11">
        <v>42.058047493403713</v>
      </c>
      <c r="M33" s="11">
        <v>5.184353634903674E-4</v>
      </c>
      <c r="N33" s="11">
        <v>2.3776662484316174E-2</v>
      </c>
      <c r="O33" s="11">
        <v>4.1356481481481548</v>
      </c>
      <c r="P33" s="11">
        <v>2.1545953207209205</v>
      </c>
      <c r="Q33" s="11">
        <v>1.5291147242497249E-2</v>
      </c>
      <c r="R33" s="11">
        <v>0.46412427910843285</v>
      </c>
      <c r="S33" s="11">
        <v>13202.683059272727</v>
      </c>
      <c r="T33" s="11">
        <v>1.8834361383694762</v>
      </c>
      <c r="U33" s="11">
        <v>1.0613872182745676E-2</v>
      </c>
      <c r="V33" s="11">
        <v>0.53094446879718338</v>
      </c>
      <c r="Y33" s="4" t="str">
        <f t="shared" si="5"/>
        <v>Czech Republic</v>
      </c>
      <c r="Z33" s="4">
        <f t="shared" si="5"/>
        <v>1997</v>
      </c>
      <c r="AA33" s="13">
        <f t="shared" si="0"/>
        <v>16012.94019451824</v>
      </c>
      <c r="AB33" s="14">
        <f t="shared" si="0"/>
        <v>2.0063039795974267</v>
      </c>
      <c r="AC33" s="14">
        <f t="shared" si="0"/>
        <v>1.2819433484990761E-2</v>
      </c>
      <c r="AD33" s="15">
        <f t="shared" si="0"/>
        <v>0.49842895701211443</v>
      </c>
      <c r="AF33" s="13">
        <f t="shared" si="1"/>
        <v>123.48548729572417</v>
      </c>
      <c r="AG33" s="14">
        <f t="shared" si="1"/>
        <v>13.883681600501488</v>
      </c>
      <c r="AH33" s="14">
        <f t="shared" si="1"/>
        <v>1.6568762246786384E-3</v>
      </c>
      <c r="AI33" s="15">
        <f t="shared" si="1"/>
        <v>7.202700470773396E-2</v>
      </c>
      <c r="AK33" s="13">
        <f t="shared" si="2"/>
        <v>1.8047619047619037</v>
      </c>
      <c r="AL33" s="14">
        <f t="shared" si="2"/>
        <v>42.058047493403713</v>
      </c>
      <c r="AM33" s="14">
        <f t="shared" si="2"/>
        <v>5.184353634903674E-4</v>
      </c>
      <c r="AN33" s="15">
        <f t="shared" si="2"/>
        <v>2.3776662484316174E-2</v>
      </c>
      <c r="AP33" s="13">
        <f t="shared" si="3"/>
        <v>4.1356481481481548</v>
      </c>
      <c r="AQ33" s="14">
        <f t="shared" si="3"/>
        <v>2.1545953207209205</v>
      </c>
      <c r="AR33" s="14">
        <f t="shared" si="3"/>
        <v>1.5291147242497249E-2</v>
      </c>
      <c r="AS33" s="15">
        <f t="shared" si="3"/>
        <v>0.46412427910843285</v>
      </c>
      <c r="AU33" s="13">
        <f t="shared" si="4"/>
        <v>13202.683059272727</v>
      </c>
      <c r="AV33" s="14">
        <f t="shared" si="4"/>
        <v>1.8834361383694762</v>
      </c>
      <c r="AW33" s="14">
        <f t="shared" si="4"/>
        <v>1.0613872182745676E-2</v>
      </c>
      <c r="AX33" s="15">
        <f t="shared" si="4"/>
        <v>0.53094446879718338</v>
      </c>
    </row>
    <row r="34" spans="1:50" x14ac:dyDescent="0.3">
      <c r="A34" s="4" t="s">
        <v>24</v>
      </c>
      <c r="B34" s="4">
        <f t="shared" si="6"/>
        <v>1998</v>
      </c>
      <c r="C34" s="11">
        <v>16595.26138287978</v>
      </c>
      <c r="D34" s="11">
        <v>1.9708167156656657</v>
      </c>
      <c r="E34" s="11">
        <v>1.3934509284391217E-2</v>
      </c>
      <c r="F34" s="11">
        <v>0.50740385549360367</v>
      </c>
      <c r="G34" s="11">
        <v>145.37401267082078</v>
      </c>
      <c r="H34" s="11">
        <v>11.800615759399838</v>
      </c>
      <c r="I34" s="11">
        <v>1.127891189182384E-3</v>
      </c>
      <c r="J34" s="11">
        <v>8.47413406544862E-2</v>
      </c>
      <c r="K34" s="11">
        <v>1.3619047619047393</v>
      </c>
      <c r="L34" s="11">
        <v>55.849650349651263</v>
      </c>
      <c r="M34" s="11">
        <v>7.2500202460145519E-4</v>
      </c>
      <c r="N34" s="11">
        <v>1.7905215050397254E-2</v>
      </c>
      <c r="O34" s="11">
        <v>2.1513157894736761</v>
      </c>
      <c r="P34" s="11">
        <v>4.0059123343527148</v>
      </c>
      <c r="Q34" s="11">
        <v>8.9587987116146461E-4</v>
      </c>
      <c r="R34" s="11">
        <v>0.24963102447961646</v>
      </c>
      <c r="S34" s="11">
        <v>14190.05414531818</v>
      </c>
      <c r="T34" s="11">
        <v>1.819726176791074</v>
      </c>
      <c r="U34" s="11">
        <v>1.1873424041974778E-2</v>
      </c>
      <c r="V34" s="11">
        <v>0.54953322799555016</v>
      </c>
      <c r="Y34" s="4" t="str">
        <f t="shared" si="5"/>
        <v>Czech Republic</v>
      </c>
      <c r="Z34" s="4">
        <f t="shared" si="5"/>
        <v>1998</v>
      </c>
      <c r="AA34" s="13">
        <f t="shared" si="0"/>
        <v>16595.26138287978</v>
      </c>
      <c r="AB34" s="14">
        <f t="shared" si="0"/>
        <v>1.9708167156656657</v>
      </c>
      <c r="AC34" s="14">
        <f t="shared" si="0"/>
        <v>1.3934509284391217E-2</v>
      </c>
      <c r="AD34" s="15">
        <f t="shared" si="0"/>
        <v>0.50740385549360367</v>
      </c>
      <c r="AF34" s="13">
        <f t="shared" si="1"/>
        <v>145.37401267082078</v>
      </c>
      <c r="AG34" s="14">
        <f t="shared" si="1"/>
        <v>11.800615759399838</v>
      </c>
      <c r="AH34" s="14">
        <f t="shared" si="1"/>
        <v>1.127891189182384E-3</v>
      </c>
      <c r="AI34" s="15">
        <f t="shared" si="1"/>
        <v>8.47413406544862E-2</v>
      </c>
      <c r="AK34" s="13">
        <f t="shared" si="2"/>
        <v>1.3619047619047393</v>
      </c>
      <c r="AL34" s="14">
        <f t="shared" si="2"/>
        <v>55.849650349651263</v>
      </c>
      <c r="AM34" s="14">
        <f t="shared" si="2"/>
        <v>7.2500202460145519E-4</v>
      </c>
      <c r="AN34" s="15">
        <f t="shared" si="2"/>
        <v>1.7905215050397254E-2</v>
      </c>
      <c r="AP34" s="13">
        <f t="shared" si="3"/>
        <v>2.1513157894736761</v>
      </c>
      <c r="AQ34" s="14">
        <f t="shared" si="3"/>
        <v>4.0059123343527148</v>
      </c>
      <c r="AR34" s="14">
        <f t="shared" si="3"/>
        <v>8.9587987116146461E-4</v>
      </c>
      <c r="AS34" s="15">
        <f t="shared" si="3"/>
        <v>0.24963102447961646</v>
      </c>
      <c r="AU34" s="13">
        <f t="shared" si="4"/>
        <v>14190.05414531818</v>
      </c>
      <c r="AV34" s="14">
        <f t="shared" si="4"/>
        <v>1.819726176791074</v>
      </c>
      <c r="AW34" s="14">
        <f t="shared" si="4"/>
        <v>1.1873424041974778E-2</v>
      </c>
      <c r="AX34" s="15">
        <f t="shared" si="4"/>
        <v>0.54953322799555016</v>
      </c>
    </row>
    <row r="35" spans="1:50" x14ac:dyDescent="0.3">
      <c r="A35" s="4" t="s">
        <v>24</v>
      </c>
      <c r="B35" s="4">
        <f t="shared" si="6"/>
        <v>1999</v>
      </c>
      <c r="C35" s="11">
        <v>16721.700940210874</v>
      </c>
      <c r="D35" s="11">
        <v>2.0017846689901004</v>
      </c>
      <c r="E35" s="11">
        <v>1.3375129967039656E-2</v>
      </c>
      <c r="F35" s="11">
        <v>0.49955423052795167</v>
      </c>
      <c r="G35" s="11">
        <v>176.83253323314716</v>
      </c>
      <c r="H35" s="11">
        <v>9.6914777914211196</v>
      </c>
      <c r="I35" s="11">
        <v>3.3657734368677805E-4</v>
      </c>
      <c r="J35" s="11">
        <v>0.10318343822499376</v>
      </c>
      <c r="K35" s="11">
        <v>1.3904761904761784</v>
      </c>
      <c r="L35" s="11">
        <v>54.866438356164856</v>
      </c>
      <c r="M35" s="11">
        <v>6.7660955078615442E-4</v>
      </c>
      <c r="N35" s="11">
        <v>1.8226078272267493E-2</v>
      </c>
      <c r="O35" s="11">
        <v>0.49431818181819054</v>
      </c>
      <c r="P35" s="11">
        <v>18.599999999999689</v>
      </c>
      <c r="Q35" s="11">
        <v>9.1301551390496893E-3</v>
      </c>
      <c r="R35" s="11">
        <v>5.3763440860215957E-2</v>
      </c>
      <c r="S35" s="11">
        <v>15047.433502818174</v>
      </c>
      <c r="T35" s="11">
        <v>1.7846459128587431</v>
      </c>
      <c r="U35" s="11">
        <v>1.2454796440718896E-2</v>
      </c>
      <c r="V35" s="11">
        <v>0.56033524229921072</v>
      </c>
      <c r="Y35" s="4" t="str">
        <f t="shared" si="5"/>
        <v>Czech Republic</v>
      </c>
      <c r="Z35" s="4">
        <f t="shared" si="5"/>
        <v>1999</v>
      </c>
      <c r="AA35" s="13">
        <f t="shared" si="0"/>
        <v>16721.700940210874</v>
      </c>
      <c r="AB35" s="14">
        <f t="shared" si="0"/>
        <v>2.0017846689901004</v>
      </c>
      <c r="AC35" s="14">
        <f t="shared" si="0"/>
        <v>1.3375129967039656E-2</v>
      </c>
      <c r="AD35" s="15">
        <f t="shared" si="0"/>
        <v>0.49955423052795167</v>
      </c>
      <c r="AF35" s="13">
        <f t="shared" si="1"/>
        <v>176.83253323314716</v>
      </c>
      <c r="AG35" s="14">
        <f t="shared" si="1"/>
        <v>9.6914777914211196</v>
      </c>
      <c r="AH35" s="14">
        <f t="shared" si="1"/>
        <v>3.3657734368677805E-4</v>
      </c>
      <c r="AI35" s="15">
        <f t="shared" si="1"/>
        <v>0.10318343822499376</v>
      </c>
      <c r="AK35" s="13">
        <f t="shared" si="2"/>
        <v>1.3904761904761784</v>
      </c>
      <c r="AL35" s="14">
        <f t="shared" si="2"/>
        <v>54.866438356164856</v>
      </c>
      <c r="AM35" s="14">
        <f t="shared" si="2"/>
        <v>6.7660955078615442E-4</v>
      </c>
      <c r="AN35" s="15">
        <f t="shared" si="2"/>
        <v>1.8226078272267493E-2</v>
      </c>
      <c r="AP35" s="13">
        <f t="shared" si="3"/>
        <v>0.49431818181819054</v>
      </c>
      <c r="AQ35" s="14">
        <f t="shared" si="3"/>
        <v>18.599999999999689</v>
      </c>
      <c r="AR35" s="14">
        <f t="shared" si="3"/>
        <v>9.1301551390496893E-3</v>
      </c>
      <c r="AS35" s="15">
        <f t="shared" si="3"/>
        <v>5.3763440860215957E-2</v>
      </c>
      <c r="AU35" s="13">
        <f t="shared" si="4"/>
        <v>15047.433502818174</v>
      </c>
      <c r="AV35" s="14">
        <f t="shared" si="4"/>
        <v>1.7846459128587431</v>
      </c>
      <c r="AW35" s="14">
        <f t="shared" si="4"/>
        <v>1.2454796440718896E-2</v>
      </c>
      <c r="AX35" s="15">
        <f t="shared" si="4"/>
        <v>0.56033524229921072</v>
      </c>
    </row>
    <row r="36" spans="1:50" x14ac:dyDescent="0.3">
      <c r="A36" s="4" t="s">
        <v>24</v>
      </c>
      <c r="B36" s="4">
        <f t="shared" si="6"/>
        <v>2000</v>
      </c>
      <c r="C36" s="11">
        <v>16606.241809235147</v>
      </c>
      <c r="D36" s="11">
        <v>2.0466581200232952</v>
      </c>
      <c r="E36" s="11">
        <v>1.2771810333141842E-2</v>
      </c>
      <c r="F36" s="11">
        <v>0.48860138887711152</v>
      </c>
      <c r="G36" s="11">
        <v>179.40536827947358</v>
      </c>
      <c r="H36" s="11">
        <v>9.59198921860526</v>
      </c>
      <c r="I36" s="11">
        <v>1.325754211902036E-4</v>
      </c>
      <c r="J36" s="11">
        <v>0.10425366180148884</v>
      </c>
      <c r="K36" s="11">
        <v>1.5238095238095184</v>
      </c>
      <c r="L36" s="11">
        <v>50.284375000000175</v>
      </c>
      <c r="M36" s="11">
        <v>5.7891242379244645E-4</v>
      </c>
      <c r="N36" s="11">
        <v>1.98868932943881E-2</v>
      </c>
      <c r="O36" s="11">
        <v>0.2640151515151512</v>
      </c>
      <c r="P36" s="11">
        <v>34.236728837876655</v>
      </c>
      <c r="Q36" s="11">
        <v>1.205968168276228E-2</v>
      </c>
      <c r="R36" s="11">
        <v>2.9208397938230699E-2</v>
      </c>
      <c r="S36" s="11">
        <v>15739.609762363638</v>
      </c>
      <c r="T36" s="11">
        <v>1.7809338720958325</v>
      </c>
      <c r="U36" s="11">
        <v>1.2467566459672397E-2</v>
      </c>
      <c r="V36" s="11">
        <v>0.56150316172221681</v>
      </c>
      <c r="Y36" s="4" t="str">
        <f t="shared" si="5"/>
        <v>Czech Republic</v>
      </c>
      <c r="Z36" s="4">
        <f t="shared" si="5"/>
        <v>2000</v>
      </c>
      <c r="AA36" s="13">
        <f t="shared" si="0"/>
        <v>16606.241809235147</v>
      </c>
      <c r="AB36" s="14">
        <f t="shared" si="0"/>
        <v>2.0466581200232952</v>
      </c>
      <c r="AC36" s="14">
        <f t="shared" si="0"/>
        <v>1.2771810333141842E-2</v>
      </c>
      <c r="AD36" s="15">
        <f t="shared" si="0"/>
        <v>0.48860138887711152</v>
      </c>
      <c r="AF36" s="13">
        <f t="shared" si="1"/>
        <v>179.40536827947358</v>
      </c>
      <c r="AG36" s="14">
        <f t="shared" si="1"/>
        <v>9.59198921860526</v>
      </c>
      <c r="AH36" s="14">
        <f t="shared" si="1"/>
        <v>1.325754211902036E-4</v>
      </c>
      <c r="AI36" s="15">
        <f t="shared" si="1"/>
        <v>0.10425366180148884</v>
      </c>
      <c r="AK36" s="13">
        <f t="shared" si="2"/>
        <v>1.5238095238095184</v>
      </c>
      <c r="AL36" s="14">
        <f t="shared" si="2"/>
        <v>50.284375000000175</v>
      </c>
      <c r="AM36" s="14">
        <f t="shared" si="2"/>
        <v>5.7891242379244645E-4</v>
      </c>
      <c r="AN36" s="15">
        <f t="shared" si="2"/>
        <v>1.98868932943881E-2</v>
      </c>
      <c r="AP36" s="13">
        <f t="shared" si="3"/>
        <v>0.2640151515151512</v>
      </c>
      <c r="AQ36" s="14">
        <f t="shared" si="3"/>
        <v>34.236728837876655</v>
      </c>
      <c r="AR36" s="14">
        <f t="shared" si="3"/>
        <v>1.205968168276228E-2</v>
      </c>
      <c r="AS36" s="15">
        <f t="shared" si="3"/>
        <v>2.9208397938230699E-2</v>
      </c>
      <c r="AU36" s="13">
        <f t="shared" si="4"/>
        <v>15739.609762363638</v>
      </c>
      <c r="AV36" s="14">
        <f t="shared" si="4"/>
        <v>1.7809338720958325</v>
      </c>
      <c r="AW36" s="14">
        <f t="shared" si="4"/>
        <v>1.2467566459672397E-2</v>
      </c>
      <c r="AX36" s="15">
        <f t="shared" si="4"/>
        <v>0.56150316172221681</v>
      </c>
    </row>
    <row r="37" spans="1:50" x14ac:dyDescent="0.3">
      <c r="A37" s="4" t="s">
        <v>24</v>
      </c>
      <c r="B37" s="4">
        <f t="shared" si="6"/>
        <v>2001</v>
      </c>
      <c r="C37" s="11">
        <v>16236.820572247809</v>
      </c>
      <c r="D37" s="11">
        <v>2.1256786394855376</v>
      </c>
      <c r="E37" s="11">
        <v>1.1763384480070804E-2</v>
      </c>
      <c r="F37" s="11">
        <v>0.47043799632950289</v>
      </c>
      <c r="G37" s="11">
        <v>115.52262428207837</v>
      </c>
      <c r="H37" s="11">
        <v>14.783257617038846</v>
      </c>
      <c r="I37" s="11">
        <v>1.5900716202109505E-3</v>
      </c>
      <c r="J37" s="11">
        <v>6.7644089408779751E-2</v>
      </c>
      <c r="K37" s="11">
        <v>1.5761904761904901</v>
      </c>
      <c r="L37" s="11">
        <v>48.773413897280541</v>
      </c>
      <c r="M37" s="11">
        <v>5.9795854244234364E-4</v>
      </c>
      <c r="N37" s="11">
        <v>2.0502973240832684E-2</v>
      </c>
      <c r="O37" s="11">
        <v>0.64810606060605913</v>
      </c>
      <c r="P37" s="11">
        <v>13.536528345996523</v>
      </c>
      <c r="Q37" s="11">
        <v>1.1631471767983625E-2</v>
      </c>
      <c r="R37" s="11">
        <v>7.3874185052458713E-2</v>
      </c>
      <c r="S37" s="11">
        <v>15891.400646681817</v>
      </c>
      <c r="T37" s="11">
        <v>1.8007772373203066</v>
      </c>
      <c r="U37" s="11">
        <v>1.2101160192171445E-2</v>
      </c>
      <c r="V37" s="11">
        <v>0.55531577103233265</v>
      </c>
      <c r="Y37" s="4" t="str">
        <f t="shared" si="5"/>
        <v>Czech Republic</v>
      </c>
      <c r="Z37" s="4">
        <f t="shared" si="5"/>
        <v>2001</v>
      </c>
      <c r="AA37" s="13">
        <f t="shared" si="0"/>
        <v>16236.820572247809</v>
      </c>
      <c r="AB37" s="14">
        <f t="shared" si="0"/>
        <v>2.1256786394855376</v>
      </c>
      <c r="AC37" s="14">
        <f t="shared" si="0"/>
        <v>1.1763384480070804E-2</v>
      </c>
      <c r="AD37" s="15">
        <f t="shared" si="0"/>
        <v>0.47043799632950289</v>
      </c>
      <c r="AF37" s="13">
        <f t="shared" si="1"/>
        <v>115.52262428207837</v>
      </c>
      <c r="AG37" s="14">
        <f t="shared" si="1"/>
        <v>14.783257617038846</v>
      </c>
      <c r="AH37" s="14">
        <f t="shared" si="1"/>
        <v>1.5900716202109505E-3</v>
      </c>
      <c r="AI37" s="15">
        <f t="shared" si="1"/>
        <v>6.7644089408779751E-2</v>
      </c>
      <c r="AK37" s="13">
        <f t="shared" si="2"/>
        <v>1.5761904761904901</v>
      </c>
      <c r="AL37" s="14">
        <f t="shared" si="2"/>
        <v>48.773413897280541</v>
      </c>
      <c r="AM37" s="14">
        <f t="shared" si="2"/>
        <v>5.9795854244234364E-4</v>
      </c>
      <c r="AN37" s="15">
        <f t="shared" si="2"/>
        <v>2.0502973240832684E-2</v>
      </c>
      <c r="AP37" s="13">
        <f t="shared" si="3"/>
        <v>0.64810606060605913</v>
      </c>
      <c r="AQ37" s="14">
        <f t="shared" si="3"/>
        <v>13.536528345996523</v>
      </c>
      <c r="AR37" s="14">
        <f t="shared" si="3"/>
        <v>1.1631471767983625E-2</v>
      </c>
      <c r="AS37" s="15">
        <f t="shared" si="3"/>
        <v>7.3874185052458713E-2</v>
      </c>
      <c r="AU37" s="13">
        <f t="shared" si="4"/>
        <v>15891.400646681817</v>
      </c>
      <c r="AV37" s="14">
        <f t="shared" si="4"/>
        <v>1.8007772373203066</v>
      </c>
      <c r="AW37" s="14">
        <f t="shared" si="4"/>
        <v>1.2101160192171445E-2</v>
      </c>
      <c r="AX37" s="15">
        <f t="shared" si="4"/>
        <v>0.55531577103233265</v>
      </c>
    </row>
    <row r="38" spans="1:50" x14ac:dyDescent="0.3">
      <c r="A38" s="4" t="s">
        <v>24</v>
      </c>
      <c r="B38" s="4">
        <f t="shared" si="6"/>
        <v>2002</v>
      </c>
      <c r="C38" s="11">
        <v>15762.657987149396</v>
      </c>
      <c r="D38" s="11">
        <v>2.2296661813095326</v>
      </c>
      <c r="E38" s="11">
        <v>1.0327060031576241E-2</v>
      </c>
      <c r="F38" s="11">
        <v>0.448497630893194</v>
      </c>
      <c r="G38" s="11">
        <v>115.34983130588625</v>
      </c>
      <c r="H38" s="11">
        <v>14.710599492257543</v>
      </c>
      <c r="I38" s="11">
        <v>1.614161206727624E-3</v>
      </c>
      <c r="J38" s="11">
        <v>6.7978194942110839E-2</v>
      </c>
      <c r="K38" s="11">
        <v>1.3227272727272776</v>
      </c>
      <c r="L38" s="11">
        <v>58.003436426116629</v>
      </c>
      <c r="M38" s="11">
        <v>7.5276878486054549E-4</v>
      </c>
      <c r="N38" s="11">
        <v>1.7240357841104392E-2</v>
      </c>
      <c r="O38" s="11">
        <v>1.4428030303030219</v>
      </c>
      <c r="P38" s="11">
        <v>6.0538199002363138</v>
      </c>
      <c r="Q38" s="11">
        <v>7.3557600159596115E-3</v>
      </c>
      <c r="R38" s="11">
        <v>0.16518496031918037</v>
      </c>
      <c r="S38" s="11">
        <v>16148.853601545465</v>
      </c>
      <c r="T38" s="11">
        <v>1.8022189260394434</v>
      </c>
      <c r="U38" s="11">
        <v>1.2116345480079116E-2</v>
      </c>
      <c r="V38" s="11">
        <v>0.55487154504453029</v>
      </c>
      <c r="Y38" s="4" t="str">
        <f t="shared" si="5"/>
        <v>Czech Republic</v>
      </c>
      <c r="Z38" s="4">
        <f t="shared" si="5"/>
        <v>2002</v>
      </c>
      <c r="AA38" s="13">
        <f t="shared" si="0"/>
        <v>15762.657987149396</v>
      </c>
      <c r="AB38" s="14">
        <f t="shared" si="0"/>
        <v>2.2296661813095326</v>
      </c>
      <c r="AC38" s="14">
        <f t="shared" si="0"/>
        <v>1.0327060031576241E-2</v>
      </c>
      <c r="AD38" s="15">
        <f t="shared" si="0"/>
        <v>0.448497630893194</v>
      </c>
      <c r="AF38" s="13">
        <f t="shared" si="1"/>
        <v>115.34983130588625</v>
      </c>
      <c r="AG38" s="14">
        <f t="shared" si="1"/>
        <v>14.710599492257543</v>
      </c>
      <c r="AH38" s="14">
        <f t="shared" si="1"/>
        <v>1.614161206727624E-3</v>
      </c>
      <c r="AI38" s="15">
        <f t="shared" si="1"/>
        <v>6.7978194942110839E-2</v>
      </c>
      <c r="AK38" s="13">
        <f t="shared" si="2"/>
        <v>1.3227272727272776</v>
      </c>
      <c r="AL38" s="14">
        <f t="shared" si="2"/>
        <v>58.003436426116629</v>
      </c>
      <c r="AM38" s="14">
        <f t="shared" si="2"/>
        <v>7.5276878486054549E-4</v>
      </c>
      <c r="AN38" s="15">
        <f t="shared" si="2"/>
        <v>1.7240357841104392E-2</v>
      </c>
      <c r="AP38" s="13">
        <f t="shared" si="3"/>
        <v>1.4428030303030219</v>
      </c>
      <c r="AQ38" s="14">
        <f t="shared" si="3"/>
        <v>6.0538199002363138</v>
      </c>
      <c r="AR38" s="14">
        <f t="shared" si="3"/>
        <v>7.3557600159596115E-3</v>
      </c>
      <c r="AS38" s="15">
        <f t="shared" si="3"/>
        <v>0.16518496031918037</v>
      </c>
      <c r="AU38" s="13">
        <f t="shared" si="4"/>
        <v>16148.853601545465</v>
      </c>
      <c r="AV38" s="14">
        <f t="shared" si="4"/>
        <v>1.8022189260394434</v>
      </c>
      <c r="AW38" s="14">
        <f t="shared" si="4"/>
        <v>1.2116345480079116E-2</v>
      </c>
      <c r="AX38" s="15">
        <f t="shared" si="4"/>
        <v>0.55487154504453029</v>
      </c>
    </row>
    <row r="39" spans="1:50" x14ac:dyDescent="0.3">
      <c r="A39" s="4" t="s">
        <v>24</v>
      </c>
      <c r="B39" s="4">
        <f t="shared" si="6"/>
        <v>2003</v>
      </c>
      <c r="C39" s="11">
        <v>14902.683891431661</v>
      </c>
      <c r="D39" s="11">
        <v>2.3997960613610765</v>
      </c>
      <c r="E39" s="11">
        <v>8.5743916298328671E-3</v>
      </c>
      <c r="F39" s="11">
        <v>0.41670207568923029</v>
      </c>
      <c r="G39" s="11">
        <v>110.75295979990187</v>
      </c>
      <c r="H39" s="11">
        <v>15.243790555898659</v>
      </c>
      <c r="I39" s="11">
        <v>1.6779331723421609E-3</v>
      </c>
      <c r="J39" s="11">
        <v>6.5600481476901756E-2</v>
      </c>
      <c r="K39" s="11">
        <v>1.5181818181818301</v>
      </c>
      <c r="L39" s="11">
        <v>50.598802395209191</v>
      </c>
      <c r="M39" s="11">
        <v>6.5269452434842112E-4</v>
      </c>
      <c r="N39" s="11">
        <v>1.9763313609467609E-2</v>
      </c>
      <c r="O39" s="11">
        <v>1.1507575757575736</v>
      </c>
      <c r="P39" s="11">
        <v>7.7564186965108748</v>
      </c>
      <c r="Q39" s="11">
        <v>7.2341253414192619E-3</v>
      </c>
      <c r="R39" s="11">
        <v>0.12892547954506853</v>
      </c>
      <c r="S39" s="11">
        <v>16108.665813136366</v>
      </c>
      <c r="T39" s="11">
        <v>1.8329694326427586</v>
      </c>
      <c r="U39" s="11">
        <v>1.1569375516761626E-2</v>
      </c>
      <c r="V39" s="11">
        <v>0.54556283492311664</v>
      </c>
      <c r="Y39" s="4" t="str">
        <f t="shared" si="5"/>
        <v>Czech Republic</v>
      </c>
      <c r="Z39" s="4">
        <f t="shared" si="5"/>
        <v>2003</v>
      </c>
      <c r="AA39" s="13">
        <f t="shared" si="0"/>
        <v>14902.683891431661</v>
      </c>
      <c r="AB39" s="14">
        <f t="shared" si="0"/>
        <v>2.3997960613610765</v>
      </c>
      <c r="AC39" s="14">
        <f t="shared" si="0"/>
        <v>8.5743916298328671E-3</v>
      </c>
      <c r="AD39" s="15">
        <f t="shared" si="0"/>
        <v>0.41670207568923029</v>
      </c>
      <c r="AF39" s="13">
        <f t="shared" si="1"/>
        <v>110.75295979990187</v>
      </c>
      <c r="AG39" s="14">
        <f t="shared" si="1"/>
        <v>15.243790555898659</v>
      </c>
      <c r="AH39" s="14">
        <f t="shared" si="1"/>
        <v>1.6779331723421609E-3</v>
      </c>
      <c r="AI39" s="15">
        <f t="shared" si="1"/>
        <v>6.5600481476901756E-2</v>
      </c>
      <c r="AK39" s="13">
        <f t="shared" si="2"/>
        <v>1.5181818181818301</v>
      </c>
      <c r="AL39" s="14">
        <f t="shared" si="2"/>
        <v>50.598802395209191</v>
      </c>
      <c r="AM39" s="14">
        <f t="shared" si="2"/>
        <v>6.5269452434842112E-4</v>
      </c>
      <c r="AN39" s="15">
        <f t="shared" si="2"/>
        <v>1.9763313609467609E-2</v>
      </c>
      <c r="AP39" s="13">
        <f t="shared" si="3"/>
        <v>1.1507575757575736</v>
      </c>
      <c r="AQ39" s="14">
        <f t="shared" si="3"/>
        <v>7.7564186965108748</v>
      </c>
      <c r="AR39" s="14">
        <f t="shared" si="3"/>
        <v>7.2341253414192619E-3</v>
      </c>
      <c r="AS39" s="15">
        <f t="shared" si="3"/>
        <v>0.12892547954506853</v>
      </c>
      <c r="AU39" s="13">
        <f t="shared" si="4"/>
        <v>16108.665813136366</v>
      </c>
      <c r="AV39" s="14">
        <f t="shared" si="4"/>
        <v>1.8329694326427586</v>
      </c>
      <c r="AW39" s="14">
        <f t="shared" si="4"/>
        <v>1.1569375516761626E-2</v>
      </c>
      <c r="AX39" s="15">
        <f t="shared" si="4"/>
        <v>0.54556283492311664</v>
      </c>
    </row>
    <row r="40" spans="1:50" x14ac:dyDescent="0.3">
      <c r="A40" s="4" t="s">
        <v>24</v>
      </c>
      <c r="B40" s="4">
        <f t="shared" si="6"/>
        <v>2004</v>
      </c>
      <c r="C40" s="11">
        <v>14738.187315403615</v>
      </c>
      <c r="D40" s="11">
        <v>2.4791450559202772</v>
      </c>
      <c r="E40" s="11">
        <v>8.0185453561955056E-3</v>
      </c>
      <c r="F40" s="11">
        <v>0.40336486064499055</v>
      </c>
      <c r="G40" s="11">
        <v>118.14571427711053</v>
      </c>
      <c r="H40" s="11">
        <v>14.351007779591599</v>
      </c>
      <c r="I40" s="11">
        <v>1.368808516362674E-3</v>
      </c>
      <c r="J40" s="11">
        <v>6.968151751837863E-2</v>
      </c>
      <c r="K40" s="11">
        <v>1.4727272727272833</v>
      </c>
      <c r="L40" s="11">
        <v>52.537037037036669</v>
      </c>
      <c r="M40" s="11">
        <v>7.196642583605431E-4</v>
      </c>
      <c r="N40" s="11">
        <v>1.9034191046880641E-2</v>
      </c>
      <c r="O40" s="11">
        <v>0.82424242424241889</v>
      </c>
      <c r="P40" s="11">
        <v>11.059742647058892</v>
      </c>
      <c r="Q40" s="11">
        <v>7.8152430561215791E-3</v>
      </c>
      <c r="R40" s="11">
        <v>9.0418017119587232E-2</v>
      </c>
      <c r="S40" s="11">
        <v>16395.148057045459</v>
      </c>
      <c r="T40" s="11">
        <v>1.8573719948786567</v>
      </c>
      <c r="U40" s="11">
        <v>1.1134736647745447E-2</v>
      </c>
      <c r="V40" s="11">
        <v>0.53839511027263587</v>
      </c>
      <c r="Y40" s="4" t="str">
        <f t="shared" si="5"/>
        <v>Czech Republic</v>
      </c>
      <c r="Z40" s="4">
        <f t="shared" si="5"/>
        <v>2004</v>
      </c>
      <c r="AA40" s="13">
        <f t="shared" si="0"/>
        <v>14738.187315403615</v>
      </c>
      <c r="AB40" s="14">
        <f t="shared" si="0"/>
        <v>2.4791450559202772</v>
      </c>
      <c r="AC40" s="14">
        <f t="shared" si="0"/>
        <v>8.0185453561955056E-3</v>
      </c>
      <c r="AD40" s="15">
        <f t="shared" si="0"/>
        <v>0.40336486064499055</v>
      </c>
      <c r="AF40" s="13">
        <f t="shared" si="1"/>
        <v>118.14571427711053</v>
      </c>
      <c r="AG40" s="14">
        <f t="shared" si="1"/>
        <v>14.351007779591599</v>
      </c>
      <c r="AH40" s="14">
        <f t="shared" si="1"/>
        <v>1.368808516362674E-3</v>
      </c>
      <c r="AI40" s="15">
        <f t="shared" si="1"/>
        <v>6.968151751837863E-2</v>
      </c>
      <c r="AK40" s="13">
        <f t="shared" si="2"/>
        <v>1.4727272727272833</v>
      </c>
      <c r="AL40" s="14">
        <f t="shared" si="2"/>
        <v>52.537037037036669</v>
      </c>
      <c r="AM40" s="14">
        <f t="shared" si="2"/>
        <v>7.196642583605431E-4</v>
      </c>
      <c r="AN40" s="15">
        <f t="shared" si="2"/>
        <v>1.9034191046880641E-2</v>
      </c>
      <c r="AP40" s="13">
        <f t="shared" si="3"/>
        <v>0.82424242424241889</v>
      </c>
      <c r="AQ40" s="14">
        <f t="shared" si="3"/>
        <v>11.059742647058892</v>
      </c>
      <c r="AR40" s="14">
        <f t="shared" si="3"/>
        <v>7.8152430561215791E-3</v>
      </c>
      <c r="AS40" s="15">
        <f t="shared" si="3"/>
        <v>9.0418017119587232E-2</v>
      </c>
      <c r="AU40" s="13">
        <f t="shared" si="4"/>
        <v>16395.148057045459</v>
      </c>
      <c r="AV40" s="14">
        <f t="shared" si="4"/>
        <v>1.8573719948786567</v>
      </c>
      <c r="AW40" s="14">
        <f t="shared" si="4"/>
        <v>1.1134736647745447E-2</v>
      </c>
      <c r="AX40" s="15">
        <f t="shared" si="4"/>
        <v>0.53839511027263587</v>
      </c>
    </row>
    <row r="41" spans="1:50" x14ac:dyDescent="0.3">
      <c r="A41" s="4" t="s">
        <v>24</v>
      </c>
      <c r="B41" s="4">
        <f t="shared" si="6"/>
        <v>2005</v>
      </c>
      <c r="C41" s="11">
        <v>14774.441575333822</v>
      </c>
      <c r="D41" s="11">
        <v>2.51888964740415</v>
      </c>
      <c r="E41" s="11">
        <v>8.1154437691610681E-3</v>
      </c>
      <c r="F41" s="11">
        <v>0.39700032156253984</v>
      </c>
      <c r="G41" s="11">
        <v>109.45771307249242</v>
      </c>
      <c r="H41" s="11">
        <v>15.471439257961249</v>
      </c>
      <c r="I41" s="11">
        <v>1.7581501553614737E-3</v>
      </c>
      <c r="J41" s="11">
        <v>6.4635227746211318E-2</v>
      </c>
      <c r="K41" s="11">
        <v>1.3636363636363598</v>
      </c>
      <c r="L41" s="11">
        <v>56.806666666666821</v>
      </c>
      <c r="M41" s="11">
        <v>7.9238490677278201E-4</v>
      </c>
      <c r="N41" s="11">
        <v>1.760356765637831E-2</v>
      </c>
      <c r="O41" s="11">
        <v>0.71212121212120394</v>
      </c>
      <c r="P41" s="11">
        <v>12.152127659574601</v>
      </c>
      <c r="Q41" s="11">
        <v>7.3299124269962657E-3</v>
      </c>
      <c r="R41" s="11">
        <v>8.2290116431759583E-2</v>
      </c>
      <c r="S41" s="11">
        <v>16207.117797863644</v>
      </c>
      <c r="T41" s="11">
        <v>1.9221215342168969</v>
      </c>
      <c r="U41" s="11">
        <v>1.0039703632985231E-2</v>
      </c>
      <c r="V41" s="11">
        <v>0.52025846555400879</v>
      </c>
      <c r="Y41" s="4" t="str">
        <f t="shared" si="5"/>
        <v>Czech Republic</v>
      </c>
      <c r="Z41" s="4">
        <f t="shared" si="5"/>
        <v>2005</v>
      </c>
      <c r="AA41" s="13">
        <f t="shared" si="0"/>
        <v>14774.441575333822</v>
      </c>
      <c r="AB41" s="14">
        <f t="shared" si="0"/>
        <v>2.51888964740415</v>
      </c>
      <c r="AC41" s="14">
        <f t="shared" si="0"/>
        <v>8.1154437691610681E-3</v>
      </c>
      <c r="AD41" s="15">
        <f t="shared" si="0"/>
        <v>0.39700032156253984</v>
      </c>
      <c r="AF41" s="13">
        <f t="shared" si="1"/>
        <v>109.45771307249242</v>
      </c>
      <c r="AG41" s="14">
        <f t="shared" si="1"/>
        <v>15.471439257961249</v>
      </c>
      <c r="AH41" s="14">
        <f t="shared" si="1"/>
        <v>1.7581501553614737E-3</v>
      </c>
      <c r="AI41" s="15">
        <f t="shared" si="1"/>
        <v>6.4635227746211318E-2</v>
      </c>
      <c r="AK41" s="13">
        <f t="shared" si="2"/>
        <v>1.3636363636363598</v>
      </c>
      <c r="AL41" s="14">
        <f t="shared" si="2"/>
        <v>56.806666666666821</v>
      </c>
      <c r="AM41" s="14">
        <f t="shared" si="2"/>
        <v>7.9238490677278201E-4</v>
      </c>
      <c r="AN41" s="15">
        <f t="shared" si="2"/>
        <v>1.760356765637831E-2</v>
      </c>
      <c r="AP41" s="13">
        <f t="shared" si="3"/>
        <v>0.71212121212120394</v>
      </c>
      <c r="AQ41" s="14">
        <f t="shared" si="3"/>
        <v>12.152127659574601</v>
      </c>
      <c r="AR41" s="14">
        <f t="shared" si="3"/>
        <v>7.3299124269962657E-3</v>
      </c>
      <c r="AS41" s="15">
        <f t="shared" si="3"/>
        <v>8.2290116431759583E-2</v>
      </c>
      <c r="AU41" s="13">
        <f t="shared" si="4"/>
        <v>16207.117797863644</v>
      </c>
      <c r="AV41" s="14">
        <f t="shared" si="4"/>
        <v>1.9221215342168969</v>
      </c>
      <c r="AW41" s="14">
        <f t="shared" si="4"/>
        <v>1.0039703632985231E-2</v>
      </c>
      <c r="AX41" s="15">
        <f t="shared" si="4"/>
        <v>0.52025846555400879</v>
      </c>
    </row>
    <row r="42" spans="1:50" x14ac:dyDescent="0.3">
      <c r="A42" s="4" t="s">
        <v>24</v>
      </c>
      <c r="B42" s="4">
        <f t="shared" si="6"/>
        <v>2006</v>
      </c>
      <c r="C42" s="11">
        <v>14572.893301839518</v>
      </c>
      <c r="D42" s="11">
        <v>2.6016173558492737</v>
      </c>
      <c r="E42" s="11">
        <v>7.6755933954920086E-3</v>
      </c>
      <c r="F42" s="11">
        <v>0.3843762795292236</v>
      </c>
      <c r="G42" s="11">
        <v>101.11806898255827</v>
      </c>
      <c r="H42" s="11">
        <v>16.694453148791357</v>
      </c>
      <c r="I42" s="11">
        <v>1.8130237105079133E-3</v>
      </c>
      <c r="J42" s="11">
        <v>5.9900135157910088E-2</v>
      </c>
      <c r="K42" s="11">
        <v>1.1454545454545411</v>
      </c>
      <c r="L42" s="11">
        <v>67.960317460317725</v>
      </c>
      <c r="M42" s="11">
        <v>8.9395559091686588E-4</v>
      </c>
      <c r="N42" s="11">
        <v>1.4714469228074217E-2</v>
      </c>
      <c r="O42" s="11">
        <v>0.49280303030303774</v>
      </c>
      <c r="P42" s="11">
        <v>15.475019215987476</v>
      </c>
      <c r="Q42" s="11">
        <v>6.8839420540415808E-3</v>
      </c>
      <c r="R42" s="11">
        <v>6.4620275170119645E-2</v>
      </c>
      <c r="S42" s="11">
        <v>16452.03760795456</v>
      </c>
      <c r="T42" s="11">
        <v>1.9667891204132439</v>
      </c>
      <c r="U42" s="11">
        <v>9.2823704853760569E-3</v>
      </c>
      <c r="V42" s="11">
        <v>0.50844291826766308</v>
      </c>
      <c r="Y42" s="4" t="str">
        <f t="shared" si="5"/>
        <v>Czech Republic</v>
      </c>
      <c r="Z42" s="4">
        <f t="shared" si="5"/>
        <v>2006</v>
      </c>
      <c r="AA42" s="13">
        <f t="shared" si="0"/>
        <v>14572.893301839518</v>
      </c>
      <c r="AB42" s="14">
        <f t="shared" si="0"/>
        <v>2.6016173558492737</v>
      </c>
      <c r="AC42" s="14">
        <f t="shared" si="0"/>
        <v>7.6755933954920086E-3</v>
      </c>
      <c r="AD42" s="15">
        <f t="shared" si="0"/>
        <v>0.3843762795292236</v>
      </c>
      <c r="AF42" s="13">
        <f t="shared" si="1"/>
        <v>101.11806898255827</v>
      </c>
      <c r="AG42" s="14">
        <f t="shared" si="1"/>
        <v>16.694453148791357</v>
      </c>
      <c r="AH42" s="14">
        <f t="shared" si="1"/>
        <v>1.8130237105079133E-3</v>
      </c>
      <c r="AI42" s="15">
        <f t="shared" si="1"/>
        <v>5.9900135157910088E-2</v>
      </c>
      <c r="AK42" s="13">
        <f t="shared" si="2"/>
        <v>1.1454545454545411</v>
      </c>
      <c r="AL42" s="14">
        <f t="shared" si="2"/>
        <v>67.960317460317725</v>
      </c>
      <c r="AM42" s="14">
        <f t="shared" si="2"/>
        <v>8.9395559091686588E-4</v>
      </c>
      <c r="AN42" s="15">
        <f t="shared" si="2"/>
        <v>1.4714469228074217E-2</v>
      </c>
      <c r="AP42" s="13">
        <f t="shared" si="3"/>
        <v>0.49280303030303774</v>
      </c>
      <c r="AQ42" s="14">
        <f t="shared" si="3"/>
        <v>15.475019215987476</v>
      </c>
      <c r="AR42" s="14">
        <f t="shared" si="3"/>
        <v>6.8839420540415808E-3</v>
      </c>
      <c r="AS42" s="15">
        <f t="shared" si="3"/>
        <v>6.4620275170119645E-2</v>
      </c>
      <c r="AU42" s="13">
        <f t="shared" si="4"/>
        <v>16452.03760795456</v>
      </c>
      <c r="AV42" s="14">
        <f t="shared" si="4"/>
        <v>1.9667891204132439</v>
      </c>
      <c r="AW42" s="14">
        <f t="shared" si="4"/>
        <v>9.2823704853760569E-3</v>
      </c>
      <c r="AX42" s="15">
        <f t="shared" si="4"/>
        <v>0.50844291826766308</v>
      </c>
    </row>
    <row r="43" spans="1:50" x14ac:dyDescent="0.3">
      <c r="A43" s="4" t="s">
        <v>24</v>
      </c>
      <c r="B43" s="4">
        <f t="shared" si="6"/>
        <v>2007</v>
      </c>
      <c r="C43" s="11">
        <v>14757.926423790435</v>
      </c>
      <c r="D43" s="11">
        <v>2.6287361221420009</v>
      </c>
      <c r="E43" s="11">
        <v>8.015023821962286E-3</v>
      </c>
      <c r="F43" s="11">
        <v>0.38041094789885543</v>
      </c>
      <c r="G43" s="11">
        <v>89.49179501238109</v>
      </c>
      <c r="H43" s="11">
        <v>18.834414006858712</v>
      </c>
      <c r="I43" s="11">
        <v>1.8954098903673083E-3</v>
      </c>
      <c r="J43" s="11">
        <v>5.3094298534365952E-2</v>
      </c>
      <c r="K43" s="11">
        <v>0.98636363636363455</v>
      </c>
      <c r="L43" s="11">
        <v>79.064516129032398</v>
      </c>
      <c r="M43" s="11">
        <v>9.5315499836480522E-4</v>
      </c>
      <c r="N43" s="11">
        <v>1.2647898816809442E-2</v>
      </c>
      <c r="O43" s="11">
        <v>1.3291666666666657</v>
      </c>
      <c r="P43" s="11">
        <v>5.0062695924764924</v>
      </c>
      <c r="Q43" s="11">
        <v>1.3000987316686419E-3</v>
      </c>
      <c r="R43" s="11">
        <v>0.1997495303694426</v>
      </c>
      <c r="S43" s="11">
        <v>16901.98750209092</v>
      </c>
      <c r="T43" s="11">
        <v>1.988078232393321</v>
      </c>
      <c r="U43" s="11">
        <v>8.8421562318340419E-3</v>
      </c>
      <c r="V43" s="11">
        <v>0.50299831450604615</v>
      </c>
      <c r="Y43" s="4" t="str">
        <f t="shared" si="5"/>
        <v>Czech Republic</v>
      </c>
      <c r="Z43" s="4">
        <f t="shared" si="5"/>
        <v>2007</v>
      </c>
      <c r="AA43" s="13">
        <f t="shared" si="0"/>
        <v>14757.926423790435</v>
      </c>
      <c r="AB43" s="14">
        <f t="shared" si="0"/>
        <v>2.6287361221420009</v>
      </c>
      <c r="AC43" s="14">
        <f t="shared" si="0"/>
        <v>8.015023821962286E-3</v>
      </c>
      <c r="AD43" s="15">
        <f t="shared" si="0"/>
        <v>0.38041094789885543</v>
      </c>
      <c r="AF43" s="13">
        <f t="shared" si="1"/>
        <v>89.49179501238109</v>
      </c>
      <c r="AG43" s="14">
        <f t="shared" si="1"/>
        <v>18.834414006858712</v>
      </c>
      <c r="AH43" s="14">
        <f t="shared" si="1"/>
        <v>1.8954098903673083E-3</v>
      </c>
      <c r="AI43" s="15">
        <f t="shared" si="1"/>
        <v>5.3094298534365952E-2</v>
      </c>
      <c r="AK43" s="13">
        <f t="shared" si="2"/>
        <v>0.98636363636363455</v>
      </c>
      <c r="AL43" s="14">
        <f t="shared" si="2"/>
        <v>79.064516129032398</v>
      </c>
      <c r="AM43" s="14">
        <f t="shared" si="2"/>
        <v>9.5315499836480522E-4</v>
      </c>
      <c r="AN43" s="15">
        <f t="shared" si="2"/>
        <v>1.2647898816809442E-2</v>
      </c>
      <c r="AP43" s="13">
        <f t="shared" si="3"/>
        <v>1.3291666666666657</v>
      </c>
      <c r="AQ43" s="14">
        <f t="shared" si="3"/>
        <v>5.0062695924764924</v>
      </c>
      <c r="AR43" s="14">
        <f t="shared" si="3"/>
        <v>1.3000987316686419E-3</v>
      </c>
      <c r="AS43" s="15">
        <f t="shared" si="3"/>
        <v>0.1997495303694426</v>
      </c>
      <c r="AU43" s="13">
        <f t="shared" si="4"/>
        <v>16901.98750209092</v>
      </c>
      <c r="AV43" s="14">
        <f t="shared" si="4"/>
        <v>1.988078232393321</v>
      </c>
      <c r="AW43" s="14">
        <f t="shared" si="4"/>
        <v>8.8421562318340419E-3</v>
      </c>
      <c r="AX43" s="15">
        <f t="shared" si="4"/>
        <v>0.50299831450604615</v>
      </c>
    </row>
    <row r="44" spans="1:50" x14ac:dyDescent="0.3">
      <c r="A44" s="4" t="s">
        <v>24</v>
      </c>
      <c r="B44" s="4">
        <f t="shared" si="6"/>
        <v>2008</v>
      </c>
      <c r="C44" s="11">
        <v>15066.38304700657</v>
      </c>
      <c r="D44" s="11">
        <v>2.6039248681545262</v>
      </c>
      <c r="E44" s="11">
        <v>8.434810842866014E-3</v>
      </c>
      <c r="F44" s="11">
        <v>0.38403565795226946</v>
      </c>
      <c r="G44" s="11">
        <v>107.32926386447275</v>
      </c>
      <c r="H44" s="11">
        <v>15.674058778729437</v>
      </c>
      <c r="I44" s="11">
        <v>1.5187918198779488E-3</v>
      </c>
      <c r="J44" s="11">
        <v>6.3799684186271854E-2</v>
      </c>
      <c r="K44" s="11">
        <v>1.1363636363636402</v>
      </c>
      <c r="L44" s="11">
        <v>69.023999999999759</v>
      </c>
      <c r="M44" s="11">
        <v>8.2798141214191628E-4</v>
      </c>
      <c r="N44" s="11">
        <v>1.4487714418173437E-2</v>
      </c>
      <c r="O44" s="11">
        <v>2.2507575757575822</v>
      </c>
      <c r="P44" s="11">
        <v>2.9585997980477883</v>
      </c>
      <c r="Q44" s="11">
        <v>7.9629861206170771E-3</v>
      </c>
      <c r="R44" s="11">
        <v>0.33799772468714528</v>
      </c>
      <c r="S44" s="11">
        <v>16423.762702136359</v>
      </c>
      <c r="T44" s="11">
        <v>2.0334531309802824</v>
      </c>
      <c r="U44" s="11">
        <v>8.26211239365926E-3</v>
      </c>
      <c r="V44" s="11">
        <v>0.49177430488300578</v>
      </c>
      <c r="Y44" s="4" t="str">
        <f t="shared" si="5"/>
        <v>Czech Republic</v>
      </c>
      <c r="Z44" s="4">
        <f t="shared" si="5"/>
        <v>2008</v>
      </c>
      <c r="AA44" s="13">
        <f t="shared" si="0"/>
        <v>15066.38304700657</v>
      </c>
      <c r="AB44" s="14">
        <f t="shared" si="0"/>
        <v>2.6039248681545262</v>
      </c>
      <c r="AC44" s="14">
        <f t="shared" si="0"/>
        <v>8.434810842866014E-3</v>
      </c>
      <c r="AD44" s="15">
        <f t="shared" si="0"/>
        <v>0.38403565795226946</v>
      </c>
      <c r="AF44" s="13">
        <f t="shared" si="1"/>
        <v>107.32926386447275</v>
      </c>
      <c r="AG44" s="14">
        <f t="shared" si="1"/>
        <v>15.674058778729437</v>
      </c>
      <c r="AH44" s="14">
        <f t="shared" si="1"/>
        <v>1.5187918198779488E-3</v>
      </c>
      <c r="AI44" s="15">
        <f t="shared" si="1"/>
        <v>6.3799684186271854E-2</v>
      </c>
      <c r="AK44" s="13">
        <f t="shared" si="2"/>
        <v>1.1363636363636402</v>
      </c>
      <c r="AL44" s="14">
        <f t="shared" si="2"/>
        <v>69.023999999999759</v>
      </c>
      <c r="AM44" s="14">
        <f t="shared" si="2"/>
        <v>8.2798141214191628E-4</v>
      </c>
      <c r="AN44" s="15">
        <f t="shared" si="2"/>
        <v>1.4487714418173437E-2</v>
      </c>
      <c r="AP44" s="13">
        <f t="shared" si="3"/>
        <v>2.2507575757575822</v>
      </c>
      <c r="AQ44" s="14">
        <f t="shared" si="3"/>
        <v>2.9585997980477883</v>
      </c>
      <c r="AR44" s="14">
        <f t="shared" si="3"/>
        <v>7.9629861206170771E-3</v>
      </c>
      <c r="AS44" s="15">
        <f t="shared" si="3"/>
        <v>0.33799772468714528</v>
      </c>
      <c r="AU44" s="13">
        <f t="shared" si="4"/>
        <v>16423.762702136359</v>
      </c>
      <c r="AV44" s="14">
        <f t="shared" si="4"/>
        <v>2.0334531309802824</v>
      </c>
      <c r="AW44" s="14">
        <f t="shared" si="4"/>
        <v>8.26211239365926E-3</v>
      </c>
      <c r="AX44" s="15">
        <f t="shared" si="4"/>
        <v>0.49177430488300578</v>
      </c>
    </row>
    <row r="45" spans="1:50" x14ac:dyDescent="0.3">
      <c r="A45" s="4" t="s">
        <v>24</v>
      </c>
      <c r="B45" s="4">
        <f t="shared" si="6"/>
        <v>2009</v>
      </c>
      <c r="C45" s="11">
        <v>15699.664850559628</v>
      </c>
      <c r="D45" s="11">
        <v>2.5330632292268747</v>
      </c>
      <c r="E45" s="11">
        <v>8.4970692226159494E-3</v>
      </c>
      <c r="F45" s="11">
        <v>0.39477893345173765</v>
      </c>
      <c r="G45" s="11">
        <v>124.44722223256372</v>
      </c>
      <c r="H45" s="11">
        <v>13.293617567559389</v>
      </c>
      <c r="I45" s="11">
        <v>1.1090085697025437E-3</v>
      </c>
      <c r="J45" s="11">
        <v>7.5224068611715961E-2</v>
      </c>
      <c r="K45" s="11">
        <v>1.3409090909090935</v>
      </c>
      <c r="L45" s="11">
        <v>58.722033898304979</v>
      </c>
      <c r="M45" s="11">
        <v>6.925343752370583E-4</v>
      </c>
      <c r="N45" s="11">
        <v>1.7029382901345064E-2</v>
      </c>
      <c r="O45" s="11">
        <v>2.8810606060606094</v>
      </c>
      <c r="P45" s="11">
        <v>3.3197475677096988</v>
      </c>
      <c r="Q45" s="11">
        <v>2.0604002994814574E-3</v>
      </c>
      <c r="R45" s="11">
        <v>0.30122772277227755</v>
      </c>
      <c r="S45" s="11">
        <v>15458.623825681809</v>
      </c>
      <c r="T45" s="11">
        <v>2.0406726771029673</v>
      </c>
      <c r="U45" s="11">
        <v>8.0356626381330454E-3</v>
      </c>
      <c r="V45" s="11">
        <v>0.49003449265545418</v>
      </c>
      <c r="Y45" s="4" t="str">
        <f t="shared" si="5"/>
        <v>Czech Republic</v>
      </c>
      <c r="Z45" s="4">
        <f t="shared" si="5"/>
        <v>2009</v>
      </c>
      <c r="AA45" s="13">
        <f t="shared" si="0"/>
        <v>15699.664850559628</v>
      </c>
      <c r="AB45" s="14">
        <f t="shared" si="0"/>
        <v>2.5330632292268747</v>
      </c>
      <c r="AC45" s="14">
        <f t="shared" si="0"/>
        <v>8.4970692226159494E-3</v>
      </c>
      <c r="AD45" s="15">
        <f t="shared" si="0"/>
        <v>0.39477893345173765</v>
      </c>
      <c r="AF45" s="13">
        <f t="shared" si="1"/>
        <v>124.44722223256372</v>
      </c>
      <c r="AG45" s="14">
        <f t="shared" si="1"/>
        <v>13.293617567559389</v>
      </c>
      <c r="AH45" s="14">
        <f t="shared" si="1"/>
        <v>1.1090085697025437E-3</v>
      </c>
      <c r="AI45" s="15">
        <f t="shared" si="1"/>
        <v>7.5224068611715961E-2</v>
      </c>
      <c r="AK45" s="13">
        <f t="shared" si="2"/>
        <v>1.3409090909090935</v>
      </c>
      <c r="AL45" s="14">
        <f t="shared" si="2"/>
        <v>58.722033898304979</v>
      </c>
      <c r="AM45" s="14">
        <f t="shared" si="2"/>
        <v>6.925343752370583E-4</v>
      </c>
      <c r="AN45" s="15">
        <f t="shared" si="2"/>
        <v>1.7029382901345064E-2</v>
      </c>
      <c r="AP45" s="13">
        <f t="shared" si="3"/>
        <v>2.8810606060606094</v>
      </c>
      <c r="AQ45" s="14">
        <f t="shared" si="3"/>
        <v>3.3197475677096988</v>
      </c>
      <c r="AR45" s="14">
        <f t="shared" si="3"/>
        <v>2.0604002994814574E-3</v>
      </c>
      <c r="AS45" s="15">
        <f t="shared" si="3"/>
        <v>0.30122772277227755</v>
      </c>
      <c r="AU45" s="13">
        <f t="shared" si="4"/>
        <v>15458.623825681809</v>
      </c>
      <c r="AV45" s="14">
        <f t="shared" si="4"/>
        <v>2.0406726771029673</v>
      </c>
      <c r="AW45" s="14">
        <f t="shared" si="4"/>
        <v>8.0356626381330454E-3</v>
      </c>
      <c r="AX45" s="15">
        <f t="shared" si="4"/>
        <v>0.49003449265545418</v>
      </c>
    </row>
    <row r="46" spans="1:50" x14ac:dyDescent="0.3">
      <c r="A46" s="4" t="s">
        <v>24</v>
      </c>
      <c r="B46" s="4">
        <f t="shared" si="6"/>
        <v>2010</v>
      </c>
      <c r="C46" s="11">
        <v>15135.106216488421</v>
      </c>
      <c r="D46" s="11">
        <v>2.6391239096639598</v>
      </c>
      <c r="E46" s="11">
        <v>7.4306917707909204E-3</v>
      </c>
      <c r="F46" s="11">
        <v>0.37891362218279862</v>
      </c>
      <c r="G46" s="11">
        <v>141.97314387585652</v>
      </c>
      <c r="H46" s="11">
        <v>11.672113169922758</v>
      </c>
      <c r="I46" s="11">
        <v>4.344247599042117E-4</v>
      </c>
      <c r="J46" s="11">
        <v>8.5674289260392569E-2</v>
      </c>
      <c r="K46" s="11">
        <v>1.3454545454545297</v>
      </c>
      <c r="L46" s="11">
        <v>58.750000000000682</v>
      </c>
      <c r="M46" s="11">
        <v>6.6832594431516512E-4</v>
      </c>
      <c r="N46" s="11">
        <v>1.7021276595744483E-2</v>
      </c>
      <c r="O46" s="11">
        <v>3.4958333333333282</v>
      </c>
      <c r="P46" s="11">
        <v>3.0858164481525665</v>
      </c>
      <c r="Q46" s="11">
        <v>2.3634841707346754E-3</v>
      </c>
      <c r="R46" s="11">
        <v>0.32406334492081845</v>
      </c>
      <c r="S46" s="11">
        <v>15670.77814345455</v>
      </c>
      <c r="T46" s="11">
        <v>2.0490049955729996</v>
      </c>
      <c r="U46" s="11">
        <v>7.8640619693330915E-3</v>
      </c>
      <c r="V46" s="11">
        <v>0.48804175790716031</v>
      </c>
      <c r="Y46" s="4" t="str">
        <f t="shared" si="5"/>
        <v>Czech Republic</v>
      </c>
      <c r="Z46" s="4">
        <f t="shared" si="5"/>
        <v>2010</v>
      </c>
      <c r="AA46" s="13">
        <f t="shared" si="0"/>
        <v>15135.106216488421</v>
      </c>
      <c r="AB46" s="14">
        <f t="shared" si="0"/>
        <v>2.6391239096639598</v>
      </c>
      <c r="AC46" s="14">
        <f t="shared" si="0"/>
        <v>7.4306917707909204E-3</v>
      </c>
      <c r="AD46" s="15">
        <f t="shared" si="0"/>
        <v>0.37891362218279862</v>
      </c>
      <c r="AF46" s="13">
        <f t="shared" si="1"/>
        <v>141.97314387585652</v>
      </c>
      <c r="AG46" s="14">
        <f t="shared" si="1"/>
        <v>11.672113169922758</v>
      </c>
      <c r="AH46" s="14">
        <f t="shared" si="1"/>
        <v>4.344247599042117E-4</v>
      </c>
      <c r="AI46" s="15">
        <f t="shared" si="1"/>
        <v>8.5674289260392569E-2</v>
      </c>
      <c r="AK46" s="13">
        <f t="shared" si="2"/>
        <v>1.3454545454545297</v>
      </c>
      <c r="AL46" s="14">
        <f t="shared" si="2"/>
        <v>58.750000000000682</v>
      </c>
      <c r="AM46" s="14">
        <f t="shared" si="2"/>
        <v>6.6832594431516512E-4</v>
      </c>
      <c r="AN46" s="15">
        <f t="shared" si="2"/>
        <v>1.7021276595744483E-2</v>
      </c>
      <c r="AP46" s="13">
        <f t="shared" si="3"/>
        <v>3.4958333333333282</v>
      </c>
      <c r="AQ46" s="14">
        <f t="shared" si="3"/>
        <v>3.0858164481525665</v>
      </c>
      <c r="AR46" s="14">
        <f t="shared" si="3"/>
        <v>2.3634841707346754E-3</v>
      </c>
      <c r="AS46" s="15">
        <f t="shared" si="3"/>
        <v>0.32406334492081845</v>
      </c>
      <c r="AU46" s="13">
        <f t="shared" si="4"/>
        <v>15670.77814345455</v>
      </c>
      <c r="AV46" s="14">
        <f t="shared" si="4"/>
        <v>2.0490049955729996</v>
      </c>
      <c r="AW46" s="14">
        <f t="shared" si="4"/>
        <v>7.8640619693330915E-3</v>
      </c>
      <c r="AX46" s="15">
        <f t="shared" si="4"/>
        <v>0.48804175790716031</v>
      </c>
    </row>
    <row r="47" spans="1:50" x14ac:dyDescent="0.3">
      <c r="A47" s="4" t="s">
        <v>24</v>
      </c>
      <c r="B47" s="4">
        <f t="shared" si="6"/>
        <v>2011</v>
      </c>
      <c r="C47" s="11">
        <v>14753.149113225863</v>
      </c>
      <c r="D47" s="11">
        <v>2.6952627555017989</v>
      </c>
      <c r="E47" s="11">
        <v>6.7275257018974965E-3</v>
      </c>
      <c r="F47" s="11">
        <v>0.3710213402974219</v>
      </c>
      <c r="G47" s="11">
        <v>146.29300015091349</v>
      </c>
      <c r="H47" s="11">
        <v>11.341488435483331</v>
      </c>
      <c r="I47" s="11">
        <v>3.3359169413856027E-4</v>
      </c>
      <c r="J47" s="11">
        <v>8.8171848491364599E-2</v>
      </c>
      <c r="K47" s="11">
        <v>1.4181818181818073</v>
      </c>
      <c r="L47" s="11">
        <v>56.000000000000419</v>
      </c>
      <c r="M47" s="11">
        <v>6.0344902167334263E-4</v>
      </c>
      <c r="N47" s="11">
        <v>1.7857142857142724E-2</v>
      </c>
      <c r="O47" s="11">
        <v>3.8018939393939331</v>
      </c>
      <c r="P47" s="11">
        <v>2.7666633456212053</v>
      </c>
      <c r="Q47" s="11">
        <v>4.3541330848200221E-3</v>
      </c>
      <c r="R47" s="11">
        <v>0.36144621700457291</v>
      </c>
      <c r="S47" s="11">
        <v>15659.855105727267</v>
      </c>
      <c r="T47" s="11">
        <v>2.0703096948751494</v>
      </c>
      <c r="U47" s="11">
        <v>7.6949548179880978E-3</v>
      </c>
      <c r="V47" s="11">
        <v>0.48301952238131474</v>
      </c>
      <c r="Y47" s="4" t="str">
        <f t="shared" si="5"/>
        <v>Czech Republic</v>
      </c>
      <c r="Z47" s="4">
        <f t="shared" si="5"/>
        <v>2011</v>
      </c>
      <c r="AA47" s="13">
        <f t="shared" si="0"/>
        <v>14753.149113225863</v>
      </c>
      <c r="AB47" s="14">
        <f t="shared" si="0"/>
        <v>2.6952627555017989</v>
      </c>
      <c r="AC47" s="14">
        <f t="shared" si="0"/>
        <v>6.7275257018974965E-3</v>
      </c>
      <c r="AD47" s="15">
        <f t="shared" si="0"/>
        <v>0.3710213402974219</v>
      </c>
      <c r="AF47" s="13">
        <f t="shared" si="1"/>
        <v>146.29300015091349</v>
      </c>
      <c r="AG47" s="14">
        <f t="shared" si="1"/>
        <v>11.341488435483331</v>
      </c>
      <c r="AH47" s="14">
        <f t="shared" si="1"/>
        <v>3.3359169413856027E-4</v>
      </c>
      <c r="AI47" s="15">
        <f t="shared" si="1"/>
        <v>8.8171848491364599E-2</v>
      </c>
      <c r="AK47" s="13">
        <f t="shared" si="2"/>
        <v>1.4181818181818073</v>
      </c>
      <c r="AL47" s="14">
        <f t="shared" si="2"/>
        <v>56.000000000000419</v>
      </c>
      <c r="AM47" s="14">
        <f t="shared" si="2"/>
        <v>6.0344902167334263E-4</v>
      </c>
      <c r="AN47" s="15">
        <f t="shared" si="2"/>
        <v>1.7857142857142724E-2</v>
      </c>
      <c r="AP47" s="13">
        <f t="shared" si="3"/>
        <v>3.8018939393939331</v>
      </c>
      <c r="AQ47" s="14">
        <f t="shared" si="3"/>
        <v>2.7666633456212053</v>
      </c>
      <c r="AR47" s="14">
        <f t="shared" si="3"/>
        <v>4.3541330848200221E-3</v>
      </c>
      <c r="AS47" s="15">
        <f t="shared" si="3"/>
        <v>0.36144621700457291</v>
      </c>
      <c r="AU47" s="13">
        <f t="shared" si="4"/>
        <v>15659.855105727267</v>
      </c>
      <c r="AV47" s="14">
        <f t="shared" si="4"/>
        <v>2.0703096948751494</v>
      </c>
      <c r="AW47" s="14">
        <f t="shared" si="4"/>
        <v>7.6949548179880978E-3</v>
      </c>
      <c r="AX47" s="15">
        <f t="shared" si="4"/>
        <v>0.48301952238131474</v>
      </c>
    </row>
    <row r="48" spans="1:50" x14ac:dyDescent="0.3">
      <c r="A48" s="4" t="s">
        <v>24</v>
      </c>
      <c r="B48" s="4">
        <f t="shared" si="6"/>
        <v>2012</v>
      </c>
      <c r="C48" s="11">
        <v>14497.938263926932</v>
      </c>
      <c r="D48" s="11">
        <v>2.7282638079402353</v>
      </c>
      <c r="E48" s="11">
        <v>6.2804004615183429E-3</v>
      </c>
      <c r="F48" s="11">
        <v>0.36653346978017232</v>
      </c>
      <c r="G48" s="11">
        <v>128.61635710142946</v>
      </c>
      <c r="H48" s="11">
        <v>12.811993716264775</v>
      </c>
      <c r="I48" s="11">
        <v>9.1873708487036354E-4</v>
      </c>
      <c r="J48" s="11">
        <v>7.8051864693822318E-2</v>
      </c>
      <c r="K48" s="11">
        <v>1.3863636363636402</v>
      </c>
      <c r="L48" s="11">
        <v>57.334426229508033</v>
      </c>
      <c r="M48" s="11">
        <v>5.7433227296464079E-4</v>
      </c>
      <c r="N48" s="11">
        <v>1.7441527992222844E-2</v>
      </c>
      <c r="O48" s="11">
        <v>4.1568181818181777</v>
      </c>
      <c r="P48" s="11">
        <v>2.677966101694917</v>
      </c>
      <c r="Q48" s="11">
        <v>3.6789187115004451E-3</v>
      </c>
      <c r="R48" s="11">
        <v>0.37341772151898711</v>
      </c>
      <c r="S48" s="11">
        <v>15583.320806545456</v>
      </c>
      <c r="T48" s="11">
        <v>2.0658422229890547</v>
      </c>
      <c r="U48" s="11">
        <v>7.7815238399170372E-3</v>
      </c>
      <c r="V48" s="11">
        <v>0.48406407269239854</v>
      </c>
      <c r="Y48" s="4" t="str">
        <f t="shared" si="5"/>
        <v>Czech Republic</v>
      </c>
      <c r="Z48" s="4">
        <f t="shared" si="5"/>
        <v>2012</v>
      </c>
      <c r="AA48" s="13">
        <f t="shared" si="0"/>
        <v>14497.938263926932</v>
      </c>
      <c r="AB48" s="14">
        <f t="shared" si="0"/>
        <v>2.7282638079402353</v>
      </c>
      <c r="AC48" s="14">
        <f t="shared" si="0"/>
        <v>6.2804004615183429E-3</v>
      </c>
      <c r="AD48" s="15">
        <f t="shared" si="0"/>
        <v>0.36653346978017232</v>
      </c>
      <c r="AF48" s="13">
        <f t="shared" si="1"/>
        <v>128.61635710142946</v>
      </c>
      <c r="AG48" s="14">
        <f t="shared" si="1"/>
        <v>12.811993716264775</v>
      </c>
      <c r="AH48" s="14">
        <f t="shared" si="1"/>
        <v>9.1873708487036354E-4</v>
      </c>
      <c r="AI48" s="15">
        <f t="shared" si="1"/>
        <v>7.8051864693822318E-2</v>
      </c>
      <c r="AK48" s="13">
        <f t="shared" si="2"/>
        <v>1.3863636363636402</v>
      </c>
      <c r="AL48" s="14">
        <f t="shared" si="2"/>
        <v>57.334426229508033</v>
      </c>
      <c r="AM48" s="14">
        <f t="shared" si="2"/>
        <v>5.7433227296464079E-4</v>
      </c>
      <c r="AN48" s="15">
        <f t="shared" si="2"/>
        <v>1.7441527992222844E-2</v>
      </c>
      <c r="AP48" s="13">
        <f t="shared" si="3"/>
        <v>4.1568181818181777</v>
      </c>
      <c r="AQ48" s="14">
        <f t="shared" si="3"/>
        <v>2.677966101694917</v>
      </c>
      <c r="AR48" s="14">
        <f t="shared" si="3"/>
        <v>3.6789187115004451E-3</v>
      </c>
      <c r="AS48" s="15">
        <f t="shared" si="3"/>
        <v>0.37341772151898711</v>
      </c>
      <c r="AU48" s="13">
        <f t="shared" si="4"/>
        <v>15583.320806545456</v>
      </c>
      <c r="AV48" s="14">
        <f t="shared" si="4"/>
        <v>2.0658422229890547</v>
      </c>
      <c r="AW48" s="14">
        <f t="shared" si="4"/>
        <v>7.7815238399170372E-3</v>
      </c>
      <c r="AX48" s="15">
        <f t="shared" si="4"/>
        <v>0.48406407269239854</v>
      </c>
    </row>
    <row r="49" spans="1:50" x14ac:dyDescent="0.3">
      <c r="A49" s="4" t="s">
        <v>24</v>
      </c>
      <c r="B49" s="4">
        <f t="shared" si="6"/>
        <v>2013</v>
      </c>
      <c r="C49" s="11">
        <v>14764.441483027174</v>
      </c>
      <c r="D49" s="11">
        <v>2.6864876457642208</v>
      </c>
      <c r="E49" s="11">
        <v>6.6508036001051707E-3</v>
      </c>
      <c r="F49" s="11">
        <v>0.37223323977562217</v>
      </c>
      <c r="G49" s="11">
        <v>121.90509448788634</v>
      </c>
      <c r="H49" s="11">
        <v>13.472750422080415</v>
      </c>
      <c r="I49" s="11">
        <v>1.0984158532776345E-3</v>
      </c>
      <c r="J49" s="11">
        <v>7.4223894058120868E-2</v>
      </c>
      <c r="K49" s="11">
        <v>1.4909090909090992</v>
      </c>
      <c r="L49" s="11">
        <v>53.518292682926536</v>
      </c>
      <c r="M49" s="11">
        <v>5.4697450931857905E-4</v>
      </c>
      <c r="N49" s="11">
        <v>1.8685199954426444E-2</v>
      </c>
      <c r="O49" s="11">
        <v>4.3215909090909062</v>
      </c>
      <c r="P49" s="11">
        <v>2.6120606538697539</v>
      </c>
      <c r="Q49" s="11">
        <v>3.7947831614266736E-3</v>
      </c>
      <c r="R49" s="11">
        <v>0.38283950203013295</v>
      </c>
      <c r="S49" s="11">
        <v>15616.898992909093</v>
      </c>
      <c r="T49" s="11">
        <v>2.0629173922132074</v>
      </c>
      <c r="U49" s="11">
        <v>7.8115191283725238E-3</v>
      </c>
      <c r="V49" s="11">
        <v>0.48475038495222866</v>
      </c>
      <c r="Y49" s="4" t="str">
        <f t="shared" si="5"/>
        <v>Czech Republic</v>
      </c>
      <c r="Z49" s="4">
        <f t="shared" si="5"/>
        <v>2013</v>
      </c>
      <c r="AA49" s="13">
        <f t="shared" si="0"/>
        <v>14764.441483027174</v>
      </c>
      <c r="AB49" s="14">
        <f t="shared" si="0"/>
        <v>2.6864876457642208</v>
      </c>
      <c r="AC49" s="14">
        <f t="shared" si="0"/>
        <v>6.6508036001051707E-3</v>
      </c>
      <c r="AD49" s="15">
        <f t="shared" si="0"/>
        <v>0.37223323977562217</v>
      </c>
      <c r="AF49" s="13">
        <f t="shared" si="1"/>
        <v>121.90509448788634</v>
      </c>
      <c r="AG49" s="14">
        <f t="shared" si="1"/>
        <v>13.472750422080415</v>
      </c>
      <c r="AH49" s="14">
        <f t="shared" si="1"/>
        <v>1.0984158532776345E-3</v>
      </c>
      <c r="AI49" s="15">
        <f t="shared" si="1"/>
        <v>7.4223894058120868E-2</v>
      </c>
      <c r="AK49" s="13">
        <f t="shared" si="2"/>
        <v>1.4909090909090992</v>
      </c>
      <c r="AL49" s="14">
        <f t="shared" si="2"/>
        <v>53.518292682926536</v>
      </c>
      <c r="AM49" s="14">
        <f t="shared" si="2"/>
        <v>5.4697450931857905E-4</v>
      </c>
      <c r="AN49" s="15">
        <f t="shared" si="2"/>
        <v>1.8685199954426444E-2</v>
      </c>
      <c r="AP49" s="13">
        <f t="shared" si="3"/>
        <v>4.3215909090909062</v>
      </c>
      <c r="AQ49" s="14">
        <f t="shared" si="3"/>
        <v>2.6120606538697539</v>
      </c>
      <c r="AR49" s="14">
        <f t="shared" si="3"/>
        <v>3.7947831614266736E-3</v>
      </c>
      <c r="AS49" s="15">
        <f t="shared" si="3"/>
        <v>0.38283950203013295</v>
      </c>
      <c r="AU49" s="13">
        <f t="shared" si="4"/>
        <v>15616.898992909093</v>
      </c>
      <c r="AV49" s="14">
        <f t="shared" si="4"/>
        <v>2.0629173922132074</v>
      </c>
      <c r="AW49" s="14">
        <f t="shared" si="4"/>
        <v>7.8115191283725238E-3</v>
      </c>
      <c r="AX49" s="15">
        <f t="shared" si="4"/>
        <v>0.48475038495222866</v>
      </c>
    </row>
    <row r="50" spans="1:50" x14ac:dyDescent="0.3">
      <c r="A50" s="4" t="s">
        <v>24</v>
      </c>
      <c r="B50" s="4">
        <f t="shared" si="6"/>
        <v>2014</v>
      </c>
      <c r="C50" s="11">
        <v>14649.243034802963</v>
      </c>
      <c r="D50" s="11">
        <v>2.7355964716527335</v>
      </c>
      <c r="E50" s="11">
        <v>6.3342157369023488E-3</v>
      </c>
      <c r="F50" s="11">
        <v>0.3655509905654476</v>
      </c>
      <c r="G50" s="11">
        <v>131.78113486490247</v>
      </c>
      <c r="H50" s="11">
        <v>12.4602863416285</v>
      </c>
      <c r="I50" s="11">
        <v>7.6614659941626195E-4</v>
      </c>
      <c r="J50" s="11">
        <v>8.0254977500726105E-2</v>
      </c>
      <c r="K50" s="11">
        <v>1.2681818181818016</v>
      </c>
      <c r="L50" s="11">
        <v>63.215053763441674</v>
      </c>
      <c r="M50" s="11">
        <v>6.1959101353711854E-4</v>
      </c>
      <c r="N50" s="11">
        <v>1.5819016839598368E-2</v>
      </c>
      <c r="O50" s="11">
        <v>4.4640151515151478</v>
      </c>
      <c r="P50" s="11">
        <v>2.3702163767501081</v>
      </c>
      <c r="Q50" s="11">
        <v>6.3460622634999853E-3</v>
      </c>
      <c r="R50" s="11">
        <v>0.42190240933662659</v>
      </c>
      <c r="S50" s="11">
        <v>15778.631123454539</v>
      </c>
      <c r="T50" s="11">
        <v>2.0743826488725534</v>
      </c>
      <c r="U50" s="11">
        <v>7.7514903145928793E-3</v>
      </c>
      <c r="V50" s="11">
        <v>0.48207113598038892</v>
      </c>
      <c r="Y50" s="4" t="str">
        <f t="shared" si="5"/>
        <v>Czech Republic</v>
      </c>
      <c r="Z50" s="4">
        <f t="shared" si="5"/>
        <v>2014</v>
      </c>
      <c r="AA50" s="13">
        <f t="shared" si="0"/>
        <v>14649.243034802963</v>
      </c>
      <c r="AB50" s="14">
        <f t="shared" si="0"/>
        <v>2.7355964716527335</v>
      </c>
      <c r="AC50" s="14">
        <f t="shared" si="0"/>
        <v>6.3342157369023488E-3</v>
      </c>
      <c r="AD50" s="15">
        <f t="shared" si="0"/>
        <v>0.3655509905654476</v>
      </c>
      <c r="AF50" s="13">
        <f t="shared" si="1"/>
        <v>131.78113486490247</v>
      </c>
      <c r="AG50" s="14">
        <f t="shared" si="1"/>
        <v>12.4602863416285</v>
      </c>
      <c r="AH50" s="14">
        <f t="shared" si="1"/>
        <v>7.6614659941626195E-4</v>
      </c>
      <c r="AI50" s="15">
        <f t="shared" si="1"/>
        <v>8.0254977500726105E-2</v>
      </c>
      <c r="AK50" s="13">
        <f t="shared" si="2"/>
        <v>1.2681818181818016</v>
      </c>
      <c r="AL50" s="14">
        <f t="shared" si="2"/>
        <v>63.215053763441674</v>
      </c>
      <c r="AM50" s="14">
        <f t="shared" si="2"/>
        <v>6.1959101353711854E-4</v>
      </c>
      <c r="AN50" s="15">
        <f t="shared" si="2"/>
        <v>1.5819016839598368E-2</v>
      </c>
      <c r="AP50" s="13">
        <f t="shared" si="3"/>
        <v>4.4640151515151478</v>
      </c>
      <c r="AQ50" s="14">
        <f t="shared" si="3"/>
        <v>2.3702163767501081</v>
      </c>
      <c r="AR50" s="14">
        <f t="shared" si="3"/>
        <v>6.3460622634999853E-3</v>
      </c>
      <c r="AS50" s="15">
        <f t="shared" si="3"/>
        <v>0.42190240933662659</v>
      </c>
      <c r="AU50" s="13">
        <f t="shared" si="4"/>
        <v>15778.631123454539</v>
      </c>
      <c r="AV50" s="14">
        <f t="shared" si="4"/>
        <v>2.0743826488725534</v>
      </c>
      <c r="AW50" s="14">
        <f t="shared" si="4"/>
        <v>7.7514903145928793E-3</v>
      </c>
      <c r="AX50" s="15">
        <f t="shared" si="4"/>
        <v>0.48207113598038892</v>
      </c>
    </row>
    <row r="51" spans="1:50" x14ac:dyDescent="0.3">
      <c r="A51" s="4" t="s">
        <v>24</v>
      </c>
      <c r="B51" s="4">
        <f t="shared" si="6"/>
        <v>2015</v>
      </c>
      <c r="C51" s="11">
        <v>14534.56903808565</v>
      </c>
      <c r="D51" s="11">
        <v>2.8007316277884375</v>
      </c>
      <c r="E51" s="11">
        <v>6.0694438488089197E-3</v>
      </c>
      <c r="F51" s="11">
        <v>0.35704956164958845</v>
      </c>
      <c r="G51" s="11">
        <v>111.47630800560569</v>
      </c>
      <c r="H51" s="11">
        <v>14.711627390498665</v>
      </c>
      <c r="I51" s="11">
        <v>1.215641054154018E-3</v>
      </c>
      <c r="J51" s="11">
        <v>6.7973445320253179E-2</v>
      </c>
      <c r="K51" s="11">
        <v>1.327272727272728</v>
      </c>
      <c r="L51" s="11">
        <v>60.294520547945176</v>
      </c>
      <c r="M51" s="11">
        <v>5.7058281632561825E-4</v>
      </c>
      <c r="N51" s="11">
        <v>1.6585255026695455E-2</v>
      </c>
      <c r="O51" s="11">
        <v>4.6825757575757621</v>
      </c>
      <c r="P51" s="11">
        <v>2.0802459149004999</v>
      </c>
      <c r="Q51" s="11">
        <v>1.0453011493317232E-2</v>
      </c>
      <c r="R51" s="11">
        <v>0.48071239695131474</v>
      </c>
      <c r="S51" s="11">
        <v>15927.649515909095</v>
      </c>
      <c r="T51" s="11">
        <v>2.119749001206098</v>
      </c>
      <c r="U51" s="11">
        <v>7.1144841360537558E-3</v>
      </c>
      <c r="V51" s="11">
        <v>0.47175396682862852</v>
      </c>
      <c r="Y51" s="4" t="str">
        <f t="shared" si="5"/>
        <v>Czech Republic</v>
      </c>
      <c r="Z51" s="4">
        <f t="shared" si="5"/>
        <v>2015</v>
      </c>
      <c r="AA51" s="13">
        <f t="shared" si="0"/>
        <v>14534.56903808565</v>
      </c>
      <c r="AB51" s="14">
        <f t="shared" si="0"/>
        <v>2.8007316277884375</v>
      </c>
      <c r="AC51" s="14">
        <f t="shared" si="0"/>
        <v>6.0694438488089197E-3</v>
      </c>
      <c r="AD51" s="15">
        <f t="shared" si="0"/>
        <v>0.35704956164958845</v>
      </c>
      <c r="AF51" s="13">
        <f t="shared" si="1"/>
        <v>111.47630800560569</v>
      </c>
      <c r="AG51" s="14">
        <f t="shared" si="1"/>
        <v>14.711627390498665</v>
      </c>
      <c r="AH51" s="14">
        <f t="shared" si="1"/>
        <v>1.215641054154018E-3</v>
      </c>
      <c r="AI51" s="15">
        <f t="shared" si="1"/>
        <v>6.7973445320253179E-2</v>
      </c>
      <c r="AK51" s="13">
        <f t="shared" si="2"/>
        <v>1.327272727272728</v>
      </c>
      <c r="AL51" s="14">
        <f t="shared" si="2"/>
        <v>60.294520547945176</v>
      </c>
      <c r="AM51" s="14">
        <f t="shared" si="2"/>
        <v>5.7058281632561825E-4</v>
      </c>
      <c r="AN51" s="15">
        <f t="shared" si="2"/>
        <v>1.6585255026695455E-2</v>
      </c>
      <c r="AP51" s="13">
        <f t="shared" si="3"/>
        <v>4.6825757575757621</v>
      </c>
      <c r="AQ51" s="14">
        <f t="shared" si="3"/>
        <v>2.0802459149004999</v>
      </c>
      <c r="AR51" s="14">
        <f t="shared" si="3"/>
        <v>1.0453011493317232E-2</v>
      </c>
      <c r="AS51" s="15">
        <f t="shared" si="3"/>
        <v>0.48071239695131474</v>
      </c>
      <c r="AU51" s="13">
        <f t="shared" si="4"/>
        <v>15927.649515909095</v>
      </c>
      <c r="AV51" s="14">
        <f t="shared" si="4"/>
        <v>2.119749001206098</v>
      </c>
      <c r="AW51" s="14">
        <f t="shared" si="4"/>
        <v>7.1144841360537558E-3</v>
      </c>
      <c r="AX51" s="15">
        <f t="shared" si="4"/>
        <v>0.47175396682862852</v>
      </c>
    </row>
    <row r="52" spans="1:50" x14ac:dyDescent="0.3">
      <c r="A52" s="4" t="s">
        <v>24</v>
      </c>
      <c r="B52" s="4">
        <f t="shared" si="6"/>
        <v>2016</v>
      </c>
      <c r="C52" s="11">
        <v>14159.521383044917</v>
      </c>
      <c r="D52" s="11">
        <v>2.9137064785241154</v>
      </c>
      <c r="E52" s="11">
        <v>5.4724116117103594E-3</v>
      </c>
      <c r="F52" s="11">
        <v>0.34320546951816905</v>
      </c>
      <c r="G52" s="11">
        <v>130.92299088897676</v>
      </c>
      <c r="H52" s="11">
        <v>12.550304211859846</v>
      </c>
      <c r="I52" s="11">
        <v>7.6109853390786408E-4</v>
      </c>
      <c r="J52" s="11">
        <v>7.967934347400242E-2</v>
      </c>
      <c r="K52" s="11">
        <v>1.2272727272727479</v>
      </c>
      <c r="L52" s="11">
        <v>65.451851851850762</v>
      </c>
      <c r="M52" s="11">
        <v>6.0092299710102354E-4</v>
      </c>
      <c r="N52" s="11">
        <v>1.5278406518787035E-2</v>
      </c>
      <c r="O52" s="11">
        <v>4.9412878787878753</v>
      </c>
      <c r="P52" s="11">
        <v>1.8027596780375637</v>
      </c>
      <c r="Q52" s="11">
        <v>1.5603894481282299E-2</v>
      </c>
      <c r="R52" s="11">
        <v>0.55470510694391251</v>
      </c>
      <c r="S52" s="11">
        <v>16113.8235209091</v>
      </c>
      <c r="T52" s="11">
        <v>2.1324948221209294</v>
      </c>
      <c r="U52" s="11">
        <v>6.9323423183871302E-3</v>
      </c>
      <c r="V52" s="11">
        <v>0.46893431563197108</v>
      </c>
      <c r="Y52" s="4" t="str">
        <f t="shared" si="5"/>
        <v>Czech Republic</v>
      </c>
      <c r="Z52" s="4">
        <f t="shared" si="5"/>
        <v>2016</v>
      </c>
      <c r="AA52" s="13">
        <f t="shared" si="0"/>
        <v>14159.521383044917</v>
      </c>
      <c r="AB52" s="14">
        <f t="shared" si="0"/>
        <v>2.9137064785241154</v>
      </c>
      <c r="AC52" s="14">
        <f t="shared" si="0"/>
        <v>5.4724116117103594E-3</v>
      </c>
      <c r="AD52" s="15">
        <f t="shared" si="0"/>
        <v>0.34320546951816905</v>
      </c>
      <c r="AF52" s="13">
        <f t="shared" si="1"/>
        <v>130.92299088897676</v>
      </c>
      <c r="AG52" s="14">
        <f t="shared" si="1"/>
        <v>12.550304211859846</v>
      </c>
      <c r="AH52" s="14">
        <f t="shared" si="1"/>
        <v>7.6109853390786408E-4</v>
      </c>
      <c r="AI52" s="15">
        <f t="shared" si="1"/>
        <v>7.967934347400242E-2</v>
      </c>
      <c r="AK52" s="13">
        <f t="shared" si="2"/>
        <v>1.2272727272727479</v>
      </c>
      <c r="AL52" s="14">
        <f t="shared" si="2"/>
        <v>65.451851851850762</v>
      </c>
      <c r="AM52" s="14">
        <f t="shared" si="2"/>
        <v>6.0092299710102354E-4</v>
      </c>
      <c r="AN52" s="15">
        <f t="shared" si="2"/>
        <v>1.5278406518787035E-2</v>
      </c>
      <c r="AP52" s="13">
        <f t="shared" si="3"/>
        <v>4.9412878787878753</v>
      </c>
      <c r="AQ52" s="14">
        <f t="shared" si="3"/>
        <v>1.8027596780375637</v>
      </c>
      <c r="AR52" s="14">
        <f t="shared" si="3"/>
        <v>1.5603894481282299E-2</v>
      </c>
      <c r="AS52" s="15">
        <f t="shared" si="3"/>
        <v>0.55470510694391251</v>
      </c>
      <c r="AU52" s="13">
        <f t="shared" si="4"/>
        <v>16113.8235209091</v>
      </c>
      <c r="AV52" s="14">
        <f t="shared" si="4"/>
        <v>2.1324948221209294</v>
      </c>
      <c r="AW52" s="14">
        <f t="shared" si="4"/>
        <v>6.9323423183871302E-3</v>
      </c>
      <c r="AX52" s="15">
        <f t="shared" si="4"/>
        <v>0.46893431563197108</v>
      </c>
    </row>
    <row r="53" spans="1:50" x14ac:dyDescent="0.3">
      <c r="A53" s="4" t="s">
        <v>24</v>
      </c>
      <c r="B53" s="4">
        <f t="shared" si="6"/>
        <v>2017</v>
      </c>
      <c r="C53" s="11">
        <v>13252.931414412869</v>
      </c>
      <c r="D53" s="11">
        <v>3.1491188787806546</v>
      </c>
      <c r="E53" s="11">
        <v>4.1634505057689397E-3</v>
      </c>
      <c r="F53" s="11">
        <v>0.31754914263103401</v>
      </c>
      <c r="G53" s="11">
        <v>142.63518898483608</v>
      </c>
      <c r="H53" s="11">
        <v>11.454484166654689</v>
      </c>
      <c r="I53" s="11">
        <v>4.788305973557061E-4</v>
      </c>
      <c r="J53" s="11">
        <v>8.7302054413861269E-2</v>
      </c>
      <c r="K53" s="11">
        <v>1.2863636363636317</v>
      </c>
      <c r="L53" s="11">
        <v>62.491166077738733</v>
      </c>
      <c r="M53" s="11">
        <v>5.4907529964564467E-4</v>
      </c>
      <c r="N53" s="11">
        <v>1.6002261803788467E-2</v>
      </c>
      <c r="O53" s="11">
        <v>4.9757575757575765</v>
      </c>
      <c r="P53" s="11">
        <v>1.5845006090133977</v>
      </c>
      <c r="Q53" s="11">
        <v>2.1177361617075841E-2</v>
      </c>
      <c r="R53" s="11">
        <v>0.63111367348899805</v>
      </c>
      <c r="S53" s="11">
        <v>16097.430908772727</v>
      </c>
      <c r="T53" s="11">
        <v>2.1895138930252975</v>
      </c>
      <c r="U53" s="11">
        <v>6.3554957480800311E-3</v>
      </c>
      <c r="V53" s="11">
        <v>0.45672238170559348</v>
      </c>
      <c r="Y53" s="4" t="str">
        <f t="shared" si="5"/>
        <v>Czech Republic</v>
      </c>
      <c r="Z53" s="4">
        <f t="shared" si="5"/>
        <v>2017</v>
      </c>
      <c r="AA53" s="13">
        <f t="shared" si="0"/>
        <v>13252.931414412869</v>
      </c>
      <c r="AB53" s="14">
        <f t="shared" si="0"/>
        <v>3.1491188787806546</v>
      </c>
      <c r="AC53" s="14">
        <f t="shared" si="0"/>
        <v>4.1634505057689397E-3</v>
      </c>
      <c r="AD53" s="15">
        <f t="shared" si="0"/>
        <v>0.31754914263103401</v>
      </c>
      <c r="AF53" s="13">
        <f t="shared" si="1"/>
        <v>142.63518898483608</v>
      </c>
      <c r="AG53" s="14">
        <f t="shared" si="1"/>
        <v>11.454484166654689</v>
      </c>
      <c r="AH53" s="14">
        <f t="shared" si="1"/>
        <v>4.788305973557061E-4</v>
      </c>
      <c r="AI53" s="15">
        <f t="shared" si="1"/>
        <v>8.7302054413861269E-2</v>
      </c>
      <c r="AK53" s="13">
        <f t="shared" si="2"/>
        <v>1.2863636363636317</v>
      </c>
      <c r="AL53" s="14">
        <f t="shared" si="2"/>
        <v>62.491166077738733</v>
      </c>
      <c r="AM53" s="14">
        <f t="shared" si="2"/>
        <v>5.4907529964564467E-4</v>
      </c>
      <c r="AN53" s="15">
        <f t="shared" si="2"/>
        <v>1.6002261803788467E-2</v>
      </c>
      <c r="AP53" s="13">
        <f t="shared" si="3"/>
        <v>4.9757575757575765</v>
      </c>
      <c r="AQ53" s="14">
        <f t="shared" si="3"/>
        <v>1.5845006090133977</v>
      </c>
      <c r="AR53" s="14">
        <f t="shared" si="3"/>
        <v>2.1177361617075841E-2</v>
      </c>
      <c r="AS53" s="15">
        <f t="shared" si="3"/>
        <v>0.63111367348899805</v>
      </c>
      <c r="AU53" s="13">
        <f t="shared" si="4"/>
        <v>16097.430908772727</v>
      </c>
      <c r="AV53" s="14">
        <f t="shared" si="4"/>
        <v>2.1895138930252975</v>
      </c>
      <c r="AW53" s="14">
        <f t="shared" si="4"/>
        <v>6.3554957480800311E-3</v>
      </c>
      <c r="AX53" s="15">
        <f t="shared" si="4"/>
        <v>0.45672238170559348</v>
      </c>
    </row>
    <row r="54" spans="1:50" x14ac:dyDescent="0.3">
      <c r="A54" s="4" t="s">
        <v>24</v>
      </c>
      <c r="B54" s="4">
        <f t="shared" si="6"/>
        <v>2018</v>
      </c>
      <c r="C54" s="11">
        <v>12250.304798060843</v>
      </c>
      <c r="D54" s="11">
        <v>3.4481595509231791</v>
      </c>
      <c r="E54" s="11">
        <v>2.8089484992532276E-3</v>
      </c>
      <c r="F54" s="11">
        <v>0.29000978209731304</v>
      </c>
      <c r="G54" s="11">
        <v>154.88125950899394</v>
      </c>
      <c r="H54" s="11">
        <v>10.522803781098608</v>
      </c>
      <c r="I54" s="11">
        <v>1.3596446251210037E-4</v>
      </c>
      <c r="J54" s="11">
        <v>9.5031706454151654E-2</v>
      </c>
      <c r="K54" s="11">
        <v>1.3954545454545553</v>
      </c>
      <c r="L54" s="11">
        <v>57.684039087947482</v>
      </c>
      <c r="M54" s="11">
        <v>5.0954687917780656E-4</v>
      </c>
      <c r="N54" s="11">
        <v>1.733581794567746E-2</v>
      </c>
      <c r="O54" s="11">
        <v>4.6287878787878789</v>
      </c>
      <c r="P54" s="11">
        <v>1.4896890343698861</v>
      </c>
      <c r="Q54" s="11">
        <v>2.3812911829171668E-2</v>
      </c>
      <c r="R54" s="11">
        <v>0.67128103713469534</v>
      </c>
      <c r="S54" s="11">
        <v>16299.674709500006</v>
      </c>
      <c r="T54" s="11">
        <v>2.208371605938888</v>
      </c>
      <c r="U54" s="11">
        <v>6.2792550858130625E-3</v>
      </c>
      <c r="V54" s="11">
        <v>0.45282234081924383</v>
      </c>
      <c r="Y54" s="4" t="str">
        <f t="shared" si="5"/>
        <v>Czech Republic</v>
      </c>
      <c r="Z54" s="4">
        <f t="shared" si="5"/>
        <v>2018</v>
      </c>
      <c r="AA54" s="13">
        <f t="shared" si="0"/>
        <v>12250.304798060843</v>
      </c>
      <c r="AB54" s="14">
        <f t="shared" si="0"/>
        <v>3.4481595509231791</v>
      </c>
      <c r="AC54" s="14">
        <f t="shared" si="0"/>
        <v>2.8089484992532276E-3</v>
      </c>
      <c r="AD54" s="15">
        <f t="shared" si="0"/>
        <v>0.29000978209731304</v>
      </c>
      <c r="AF54" s="13">
        <f t="shared" si="1"/>
        <v>154.88125950899394</v>
      </c>
      <c r="AG54" s="14">
        <f t="shared" si="1"/>
        <v>10.522803781098608</v>
      </c>
      <c r="AH54" s="14">
        <f t="shared" si="1"/>
        <v>1.3596446251210037E-4</v>
      </c>
      <c r="AI54" s="15">
        <f t="shared" si="1"/>
        <v>9.5031706454151654E-2</v>
      </c>
      <c r="AK54" s="13">
        <f t="shared" si="2"/>
        <v>1.3954545454545553</v>
      </c>
      <c r="AL54" s="14">
        <f t="shared" si="2"/>
        <v>57.684039087947482</v>
      </c>
      <c r="AM54" s="14">
        <f t="shared" si="2"/>
        <v>5.0954687917780656E-4</v>
      </c>
      <c r="AN54" s="15">
        <f t="shared" si="2"/>
        <v>1.733581794567746E-2</v>
      </c>
      <c r="AP54" s="13">
        <f t="shared" si="3"/>
        <v>4.6287878787878789</v>
      </c>
      <c r="AQ54" s="14">
        <f t="shared" si="3"/>
        <v>1.4896890343698861</v>
      </c>
      <c r="AR54" s="14">
        <f t="shared" si="3"/>
        <v>2.3812911829171668E-2</v>
      </c>
      <c r="AS54" s="15">
        <f t="shared" si="3"/>
        <v>0.67128103713469534</v>
      </c>
      <c r="AU54" s="13">
        <f t="shared" si="4"/>
        <v>16299.674709500006</v>
      </c>
      <c r="AV54" s="14">
        <f t="shared" si="4"/>
        <v>2.208371605938888</v>
      </c>
      <c r="AW54" s="14">
        <f t="shared" si="4"/>
        <v>6.2792550858130625E-3</v>
      </c>
      <c r="AX54" s="15">
        <f t="shared" si="4"/>
        <v>0.45282234081924383</v>
      </c>
    </row>
    <row r="55" spans="1:50" x14ac:dyDescent="0.3">
      <c r="A55" s="4" t="s">
        <v>24</v>
      </c>
      <c r="B55" s="4">
        <f t="shared" si="6"/>
        <v>2019</v>
      </c>
      <c r="C55" s="11">
        <v>11770.669956799335</v>
      </c>
      <c r="D55" s="11">
        <v>3.6537531953113209</v>
      </c>
      <c r="E55" s="11">
        <v>2.2315444537601148E-3</v>
      </c>
      <c r="F55" s="11">
        <v>0.273691173580977</v>
      </c>
      <c r="G55" s="11">
        <v>163.56363984451127</v>
      </c>
      <c r="H55" s="11">
        <v>9.9195017080584016</v>
      </c>
      <c r="I55" s="11">
        <v>3.3488304744726249E-4</v>
      </c>
      <c r="J55" s="11">
        <v>0.1008115154804218</v>
      </c>
      <c r="K55" s="11">
        <v>1.5409090909090963</v>
      </c>
      <c r="L55" s="11">
        <v>52.463126843657633</v>
      </c>
      <c r="M55" s="11">
        <v>4.3549986156651149E-4</v>
      </c>
      <c r="N55" s="11">
        <v>1.9061006466123204E-2</v>
      </c>
      <c r="O55" s="11">
        <v>4.3367424242424173</v>
      </c>
      <c r="P55" s="11">
        <v>1.4650187789326594</v>
      </c>
      <c r="Q55" s="11">
        <v>2.4819048272780031E-2</v>
      </c>
      <c r="R55" s="11">
        <v>0.6825851070172293</v>
      </c>
      <c r="S55" s="11">
        <v>16414.009531863641</v>
      </c>
      <c r="T55" s="11">
        <v>2.2313412770210097</v>
      </c>
      <c r="U55" s="11">
        <v>6.0911457168408845E-3</v>
      </c>
      <c r="V55" s="11">
        <v>0.44816093813092861</v>
      </c>
      <c r="Y55" s="4" t="str">
        <f t="shared" si="5"/>
        <v>Czech Republic</v>
      </c>
      <c r="Z55" s="4">
        <f t="shared" si="5"/>
        <v>2019</v>
      </c>
      <c r="AA55" s="13">
        <f t="shared" si="0"/>
        <v>11770.669956799335</v>
      </c>
      <c r="AB55" s="14">
        <f t="shared" si="0"/>
        <v>3.6537531953113209</v>
      </c>
      <c r="AC55" s="14">
        <f t="shared" si="0"/>
        <v>2.2315444537601148E-3</v>
      </c>
      <c r="AD55" s="15">
        <f t="shared" si="0"/>
        <v>0.273691173580977</v>
      </c>
      <c r="AF55" s="13">
        <f t="shared" si="1"/>
        <v>163.56363984451127</v>
      </c>
      <c r="AG55" s="14">
        <f t="shared" si="1"/>
        <v>9.9195017080584016</v>
      </c>
      <c r="AH55" s="14">
        <f t="shared" si="1"/>
        <v>3.3488304744726249E-4</v>
      </c>
      <c r="AI55" s="15">
        <f t="shared" si="1"/>
        <v>0.1008115154804218</v>
      </c>
      <c r="AK55" s="13">
        <f t="shared" si="2"/>
        <v>1.5409090909090963</v>
      </c>
      <c r="AL55" s="14">
        <f t="shared" si="2"/>
        <v>52.463126843657633</v>
      </c>
      <c r="AM55" s="14">
        <f t="shared" si="2"/>
        <v>4.3549986156651149E-4</v>
      </c>
      <c r="AN55" s="15">
        <f t="shared" si="2"/>
        <v>1.9061006466123204E-2</v>
      </c>
      <c r="AP55" s="13">
        <f t="shared" si="3"/>
        <v>4.3367424242424173</v>
      </c>
      <c r="AQ55" s="14">
        <f t="shared" si="3"/>
        <v>1.4650187789326594</v>
      </c>
      <c r="AR55" s="14">
        <f t="shared" si="3"/>
        <v>2.4819048272780031E-2</v>
      </c>
      <c r="AS55" s="15">
        <f t="shared" si="3"/>
        <v>0.6825851070172293</v>
      </c>
      <c r="AU55" s="13">
        <f t="shared" si="4"/>
        <v>16414.009531863641</v>
      </c>
      <c r="AV55" s="14">
        <f t="shared" si="4"/>
        <v>2.2313412770210097</v>
      </c>
      <c r="AW55" s="14">
        <f t="shared" si="4"/>
        <v>6.0911457168408845E-3</v>
      </c>
      <c r="AX55" s="15">
        <f t="shared" si="4"/>
        <v>0.44816093813092861</v>
      </c>
    </row>
    <row r="56" spans="1:50" x14ac:dyDescent="0.3">
      <c r="A56" s="4" t="s">
        <v>24</v>
      </c>
      <c r="B56" s="4">
        <f t="shared" si="6"/>
        <v>2020</v>
      </c>
      <c r="C56" s="11">
        <v>12259.836089216209</v>
      </c>
      <c r="D56" s="11">
        <v>3.5214172759776239</v>
      </c>
      <c r="E56" s="11">
        <v>3.02474688763954E-3</v>
      </c>
      <c r="F56" s="11">
        <v>0.28397657012186311</v>
      </c>
      <c r="G56" s="11">
        <v>160.1982647872519</v>
      </c>
      <c r="H56" s="11">
        <v>9.6343008004898021</v>
      </c>
      <c r="I56" s="11">
        <v>7.1942576280786819E-4</v>
      </c>
      <c r="J56" s="11">
        <v>0.10379580425277574</v>
      </c>
      <c r="K56" s="11">
        <v>1.8136363636363626</v>
      </c>
      <c r="L56" s="11">
        <v>44.172932330827088</v>
      </c>
      <c r="M56" s="11">
        <v>3.3956863351389255E-4</v>
      </c>
      <c r="N56" s="11">
        <v>2.2638297872340413E-2</v>
      </c>
      <c r="O56" s="11">
        <v>4.5916666666666659</v>
      </c>
      <c r="P56" s="11">
        <v>1.5553539019963702</v>
      </c>
      <c r="Q56" s="11">
        <v>2.3853759800028795E-2</v>
      </c>
      <c r="R56" s="11">
        <v>0.6429404900816803</v>
      </c>
      <c r="S56" s="11">
        <v>16255.269555045459</v>
      </c>
      <c r="T56" s="11">
        <v>2.1715584131970882</v>
      </c>
      <c r="U56" s="11">
        <v>6.5066262299479094E-3</v>
      </c>
      <c r="V56" s="11">
        <v>0.46049878001105421</v>
      </c>
      <c r="Y56" s="4" t="str">
        <f t="shared" si="5"/>
        <v>Czech Republic</v>
      </c>
      <c r="Z56" s="4">
        <f t="shared" si="5"/>
        <v>2020</v>
      </c>
      <c r="AA56" s="13">
        <f t="shared" si="0"/>
        <v>12259.836089216209</v>
      </c>
      <c r="AB56" s="14">
        <f t="shared" si="0"/>
        <v>3.5214172759776239</v>
      </c>
      <c r="AC56" s="14">
        <f t="shared" si="0"/>
        <v>3.02474688763954E-3</v>
      </c>
      <c r="AD56" s="15">
        <f t="shared" si="0"/>
        <v>0.28397657012186311</v>
      </c>
      <c r="AF56" s="13">
        <f t="shared" si="1"/>
        <v>160.1982647872519</v>
      </c>
      <c r="AG56" s="14">
        <f t="shared" si="1"/>
        <v>9.6343008004898021</v>
      </c>
      <c r="AH56" s="14">
        <f t="shared" si="1"/>
        <v>7.1942576280786819E-4</v>
      </c>
      <c r="AI56" s="15">
        <f t="shared" si="1"/>
        <v>0.10379580425277574</v>
      </c>
      <c r="AK56" s="13">
        <f t="shared" si="2"/>
        <v>1.8136363636363626</v>
      </c>
      <c r="AL56" s="14">
        <f t="shared" si="2"/>
        <v>44.172932330827088</v>
      </c>
      <c r="AM56" s="14">
        <f t="shared" si="2"/>
        <v>3.3956863351389255E-4</v>
      </c>
      <c r="AN56" s="15">
        <f t="shared" si="2"/>
        <v>2.2638297872340413E-2</v>
      </c>
      <c r="AP56" s="13">
        <f t="shared" si="3"/>
        <v>4.5916666666666659</v>
      </c>
      <c r="AQ56" s="14">
        <f t="shared" si="3"/>
        <v>1.5553539019963702</v>
      </c>
      <c r="AR56" s="14">
        <f t="shared" si="3"/>
        <v>2.3853759800028795E-2</v>
      </c>
      <c r="AS56" s="15">
        <f t="shared" si="3"/>
        <v>0.6429404900816803</v>
      </c>
      <c r="AU56" s="13">
        <f t="shared" si="4"/>
        <v>16255.269555045459</v>
      </c>
      <c r="AV56" s="14">
        <f t="shared" si="4"/>
        <v>2.1715584131970882</v>
      </c>
      <c r="AW56" s="14">
        <f t="shared" si="4"/>
        <v>6.5066262299479094E-3</v>
      </c>
      <c r="AX56" s="15">
        <f t="shared" si="4"/>
        <v>0.46049878001105421</v>
      </c>
    </row>
    <row r="57" spans="1:50" x14ac:dyDescent="0.3">
      <c r="A57" s="4" t="s">
        <v>24</v>
      </c>
      <c r="B57" s="4">
        <f t="shared" si="6"/>
        <v>2021</v>
      </c>
      <c r="C57" s="11">
        <v>12443.764621378945</v>
      </c>
      <c r="D57" s="11">
        <v>3.5483362816044801</v>
      </c>
      <c r="E57" s="11">
        <v>3.0647152759385454E-3</v>
      </c>
      <c r="F57" s="11">
        <v>0.28182221769234955</v>
      </c>
      <c r="G57" s="11">
        <v>164.03395334453512</v>
      </c>
      <c r="H57" s="11">
        <v>9.6857183953091379</v>
      </c>
      <c r="I57" s="11">
        <v>5.5179141174616086E-5</v>
      </c>
      <c r="J57" s="11">
        <v>0.10324479395191863</v>
      </c>
      <c r="K57" s="11">
        <v>2.2761904761904646</v>
      </c>
      <c r="L57" s="11">
        <v>35.004184100418584</v>
      </c>
      <c r="M57" s="11">
        <v>5.0713548951474008E-4</v>
      </c>
      <c r="N57" s="11">
        <v>2.8568013387520776E-2</v>
      </c>
      <c r="O57" s="11">
        <v>4.0045454545454611</v>
      </c>
      <c r="P57" s="11">
        <v>1.7012864169504331</v>
      </c>
      <c r="Q57" s="11">
        <v>2.0625787995183942E-2</v>
      </c>
      <c r="R57" s="11">
        <v>0.58779050372512021</v>
      </c>
      <c r="S57" s="11">
        <v>17571.632876818181</v>
      </c>
      <c r="T57" s="11">
        <v>2.1225943348738965</v>
      </c>
      <c r="U57" s="11">
        <v>7.18323874753235E-3</v>
      </c>
      <c r="V57" s="11">
        <v>0.47112158153357647</v>
      </c>
      <c r="Y57" s="4" t="str">
        <f t="shared" si="5"/>
        <v>Czech Republic</v>
      </c>
      <c r="Z57" s="4">
        <f t="shared" si="5"/>
        <v>2021</v>
      </c>
      <c r="AA57" s="13">
        <f t="shared" si="0"/>
        <v>12443.764621378945</v>
      </c>
      <c r="AB57" s="14">
        <f t="shared" si="0"/>
        <v>3.5483362816044801</v>
      </c>
      <c r="AC57" s="14">
        <f t="shared" si="0"/>
        <v>3.0647152759385454E-3</v>
      </c>
      <c r="AD57" s="15">
        <f t="shared" si="0"/>
        <v>0.28182221769234955</v>
      </c>
      <c r="AF57" s="13">
        <f t="shared" si="1"/>
        <v>164.03395334453512</v>
      </c>
      <c r="AG57" s="14">
        <f t="shared" si="1"/>
        <v>9.6857183953091379</v>
      </c>
      <c r="AH57" s="14">
        <f t="shared" si="1"/>
        <v>5.5179141174616086E-5</v>
      </c>
      <c r="AI57" s="15">
        <f t="shared" si="1"/>
        <v>0.10324479395191863</v>
      </c>
      <c r="AK57" s="13">
        <f t="shared" si="2"/>
        <v>2.2761904761904646</v>
      </c>
      <c r="AL57" s="14">
        <f t="shared" si="2"/>
        <v>35.004184100418584</v>
      </c>
      <c r="AM57" s="14">
        <f t="shared" si="2"/>
        <v>5.0713548951474008E-4</v>
      </c>
      <c r="AN57" s="15">
        <f t="shared" si="2"/>
        <v>2.8568013387520776E-2</v>
      </c>
      <c r="AP57" s="13">
        <f t="shared" si="3"/>
        <v>4.0045454545454611</v>
      </c>
      <c r="AQ57" s="14">
        <f t="shared" si="3"/>
        <v>1.7012864169504331</v>
      </c>
      <c r="AR57" s="14">
        <f t="shared" si="3"/>
        <v>2.0625787995183942E-2</v>
      </c>
      <c r="AS57" s="15">
        <f t="shared" si="3"/>
        <v>0.58779050372512021</v>
      </c>
      <c r="AU57" s="13">
        <f t="shared" si="4"/>
        <v>17571.632876818181</v>
      </c>
      <c r="AV57" s="14">
        <f t="shared" si="4"/>
        <v>2.1225943348738965</v>
      </c>
      <c r="AW57" s="14">
        <f t="shared" si="4"/>
        <v>7.18323874753235E-3</v>
      </c>
      <c r="AX57" s="15">
        <f t="shared" si="4"/>
        <v>0.47112158153357647</v>
      </c>
    </row>
    <row r="58" spans="1:50" x14ac:dyDescent="0.3">
      <c r="A58" s="4" t="s">
        <v>25</v>
      </c>
      <c r="B58" s="4">
        <f t="shared" si="6"/>
        <v>1995</v>
      </c>
      <c r="C58" s="11">
        <v>14557.220630720003</v>
      </c>
      <c r="D58" s="11">
        <v>2.1765127671386888</v>
      </c>
      <c r="E58" s="11">
        <v>1.0203233893179176E-2</v>
      </c>
      <c r="F58" s="11">
        <v>0.45945055553918529</v>
      </c>
      <c r="G58" s="11">
        <v>186.76196131781012</v>
      </c>
      <c r="H58" s="11">
        <v>9.1907524143978421</v>
      </c>
      <c r="I58" s="11">
        <v>9.8291268703060153E-5</v>
      </c>
      <c r="J58" s="11">
        <v>0.10880501997131839</v>
      </c>
      <c r="K58" s="11">
        <v>3.1619047619047649</v>
      </c>
      <c r="L58" s="11">
        <v>23.771084337349375</v>
      </c>
      <c r="M58" s="11">
        <v>9.4738557498898202E-5</v>
      </c>
      <c r="N58" s="11">
        <v>4.2067916877851025E-2</v>
      </c>
      <c r="O58" s="12">
        <v>1.9560185185185439</v>
      </c>
      <c r="P58" s="12">
        <v>4.5555029585798259</v>
      </c>
      <c r="Q58" s="12">
        <v>1.4401769038033252E-2</v>
      </c>
      <c r="R58" s="12">
        <v>0.21951472956824708</v>
      </c>
      <c r="S58" s="11">
        <v>17721.110240909096</v>
      </c>
      <c r="T58" s="11">
        <v>1.3202679045976549</v>
      </c>
      <c r="U58" s="11">
        <v>2.8030557667766187E-2</v>
      </c>
      <c r="V58" s="11">
        <v>0.75742203269323971</v>
      </c>
      <c r="Y58" s="4" t="str">
        <f t="shared" si="5"/>
        <v>Poland</v>
      </c>
      <c r="Z58" s="4">
        <f t="shared" si="5"/>
        <v>1995</v>
      </c>
      <c r="AA58" s="13">
        <f t="shared" si="0"/>
        <v>14557.220630720003</v>
      </c>
      <c r="AB58" s="14">
        <f t="shared" si="0"/>
        <v>2.1765127671386888</v>
      </c>
      <c r="AC58" s="14">
        <f t="shared" si="0"/>
        <v>1.0203233893179176E-2</v>
      </c>
      <c r="AD58" s="15">
        <f t="shared" si="0"/>
        <v>0.45945055553918529</v>
      </c>
      <c r="AF58" s="13">
        <f t="shared" si="1"/>
        <v>186.76196131781012</v>
      </c>
      <c r="AG58" s="14">
        <f t="shared" si="1"/>
        <v>9.1907524143978421</v>
      </c>
      <c r="AH58" s="14">
        <f t="shared" si="1"/>
        <v>9.8291268703060153E-5</v>
      </c>
      <c r="AI58" s="15">
        <f t="shared" si="1"/>
        <v>0.10880501997131839</v>
      </c>
      <c r="AK58" s="13">
        <f t="shared" si="2"/>
        <v>3.1619047619047649</v>
      </c>
      <c r="AL58" s="14">
        <f t="shared" si="2"/>
        <v>23.771084337349375</v>
      </c>
      <c r="AM58" s="14">
        <f t="shared" si="2"/>
        <v>9.4738557498898202E-5</v>
      </c>
      <c r="AN58" s="15">
        <f t="shared" si="2"/>
        <v>4.2067916877851025E-2</v>
      </c>
      <c r="AP58" s="13">
        <f t="shared" si="3"/>
        <v>1.9560185185185439</v>
      </c>
      <c r="AQ58" s="14">
        <f t="shared" si="3"/>
        <v>4.5555029585798259</v>
      </c>
      <c r="AR58" s="14">
        <f t="shared" si="3"/>
        <v>1.4401769038033252E-2</v>
      </c>
      <c r="AS58" s="15">
        <f t="shared" si="3"/>
        <v>0.21951472956824708</v>
      </c>
      <c r="AU58" s="13">
        <f t="shared" si="4"/>
        <v>17721.110240909096</v>
      </c>
      <c r="AV58" s="14">
        <f t="shared" si="4"/>
        <v>1.3202679045976549</v>
      </c>
      <c r="AW58" s="14">
        <f t="shared" si="4"/>
        <v>2.8030557667766187E-2</v>
      </c>
      <c r="AX58" s="15">
        <f t="shared" si="4"/>
        <v>0.75742203269323971</v>
      </c>
    </row>
    <row r="59" spans="1:50" x14ac:dyDescent="0.3">
      <c r="A59" s="4" t="s">
        <v>25</v>
      </c>
      <c r="B59" s="4">
        <f t="shared" si="6"/>
        <v>1996</v>
      </c>
      <c r="C59" s="11">
        <v>12872.227459963524</v>
      </c>
      <c r="D59" s="11">
        <v>2.4357427004122849</v>
      </c>
      <c r="E59" s="11">
        <v>6.1430312082458305E-3</v>
      </c>
      <c r="F59" s="11">
        <v>0.41055239530461712</v>
      </c>
      <c r="G59" s="11">
        <v>203.64318118128631</v>
      </c>
      <c r="H59" s="11">
        <v>8.4161177454877159</v>
      </c>
      <c r="I59" s="11">
        <v>4.9330148875574575E-4</v>
      </c>
      <c r="J59" s="11">
        <v>0.11881963040929981</v>
      </c>
      <c r="K59" s="11">
        <v>3.2761904761904788</v>
      </c>
      <c r="L59" s="11">
        <v>23.068313953488353</v>
      </c>
      <c r="M59" s="11">
        <v>4.6323612066383885E-4</v>
      </c>
      <c r="N59" s="11">
        <v>4.3349505387184205E-2</v>
      </c>
      <c r="O59" s="12">
        <v>1.9560185185185439</v>
      </c>
      <c r="P59" s="12">
        <v>4.5555029585798259</v>
      </c>
      <c r="Q59" s="12">
        <v>1.4401769038033252E-2</v>
      </c>
      <c r="R59" s="12">
        <v>0.21951472956824708</v>
      </c>
      <c r="S59" s="11">
        <v>17899.855781636368</v>
      </c>
      <c r="T59" s="11">
        <v>1.3363372655871548</v>
      </c>
      <c r="U59" s="11">
        <v>2.7481510071323156E-2</v>
      </c>
      <c r="V59" s="11">
        <v>0.74831408638493957</v>
      </c>
      <c r="Y59" s="4" t="str">
        <f t="shared" si="5"/>
        <v>Poland</v>
      </c>
      <c r="Z59" s="4">
        <f t="shared" si="5"/>
        <v>1996</v>
      </c>
      <c r="AA59" s="13">
        <f t="shared" si="0"/>
        <v>12872.227459963524</v>
      </c>
      <c r="AB59" s="14">
        <f t="shared" si="0"/>
        <v>2.4357427004122849</v>
      </c>
      <c r="AC59" s="14">
        <f t="shared" si="0"/>
        <v>6.1430312082458305E-3</v>
      </c>
      <c r="AD59" s="15">
        <f t="shared" si="0"/>
        <v>0.41055239530461712</v>
      </c>
      <c r="AF59" s="13">
        <f t="shared" si="1"/>
        <v>203.64318118128631</v>
      </c>
      <c r="AG59" s="14">
        <f t="shared" si="1"/>
        <v>8.4161177454877159</v>
      </c>
      <c r="AH59" s="14">
        <f t="shared" si="1"/>
        <v>4.9330148875574575E-4</v>
      </c>
      <c r="AI59" s="15">
        <f t="shared" si="1"/>
        <v>0.11881963040929981</v>
      </c>
      <c r="AK59" s="13">
        <f t="shared" si="2"/>
        <v>3.2761904761904788</v>
      </c>
      <c r="AL59" s="14">
        <f t="shared" si="2"/>
        <v>23.068313953488353</v>
      </c>
      <c r="AM59" s="14">
        <f t="shared" si="2"/>
        <v>4.6323612066383885E-4</v>
      </c>
      <c r="AN59" s="15">
        <f t="shared" si="2"/>
        <v>4.3349505387184205E-2</v>
      </c>
      <c r="AP59" s="13">
        <f t="shared" si="3"/>
        <v>1.9560185185185439</v>
      </c>
      <c r="AQ59" s="14">
        <f t="shared" si="3"/>
        <v>4.5555029585798259</v>
      </c>
      <c r="AR59" s="14">
        <f t="shared" si="3"/>
        <v>1.4401769038033252E-2</v>
      </c>
      <c r="AS59" s="15">
        <f t="shared" si="3"/>
        <v>0.21951472956824708</v>
      </c>
      <c r="AU59" s="13">
        <f t="shared" si="4"/>
        <v>17899.855781636368</v>
      </c>
      <c r="AV59" s="14">
        <f t="shared" si="4"/>
        <v>1.3363372655871548</v>
      </c>
      <c r="AW59" s="14">
        <f t="shared" si="4"/>
        <v>2.7481510071323156E-2</v>
      </c>
      <c r="AX59" s="15">
        <f t="shared" si="4"/>
        <v>0.74831408638493957</v>
      </c>
    </row>
    <row r="60" spans="1:50" x14ac:dyDescent="0.3">
      <c r="A60" s="4" t="s">
        <v>25</v>
      </c>
      <c r="B60" s="4">
        <f t="shared" si="6"/>
        <v>1997</v>
      </c>
      <c r="C60" s="11">
        <v>12685.754125322739</v>
      </c>
      <c r="D60" s="11">
        <v>2.5325120855990262</v>
      </c>
      <c r="E60" s="11">
        <v>5.5782065597657082E-3</v>
      </c>
      <c r="F60" s="11">
        <v>0.39486484810336675</v>
      </c>
      <c r="G60" s="11">
        <v>197.73876022775403</v>
      </c>
      <c r="H60" s="11">
        <v>8.6701928641705575</v>
      </c>
      <c r="I60" s="11">
        <v>3.1738111010667924E-4</v>
      </c>
      <c r="J60" s="11">
        <v>0.11533768806141384</v>
      </c>
      <c r="K60" s="11">
        <v>3.2047619047618952</v>
      </c>
      <c r="L60" s="11">
        <v>23.684992570579563</v>
      </c>
      <c r="M60" s="11">
        <v>4.1036201992990934E-4</v>
      </c>
      <c r="N60" s="11">
        <v>4.2220828105395111E-2</v>
      </c>
      <c r="O60" s="11">
        <v>1.9560185185185439</v>
      </c>
      <c r="P60" s="11">
        <v>4.5555029585798259</v>
      </c>
      <c r="Q60" s="11">
        <v>1.4401769038033252E-2</v>
      </c>
      <c r="R60" s="11">
        <v>0.21951472956824708</v>
      </c>
      <c r="S60" s="11">
        <v>18458.268894272729</v>
      </c>
      <c r="T60" s="11">
        <v>1.347169148943774</v>
      </c>
      <c r="U60" s="11">
        <v>2.7048173305105228E-2</v>
      </c>
      <c r="V60" s="11">
        <v>0.74229728374052639</v>
      </c>
      <c r="Y60" s="4" t="str">
        <f t="shared" si="5"/>
        <v>Poland</v>
      </c>
      <c r="Z60" s="4">
        <f t="shared" si="5"/>
        <v>1997</v>
      </c>
      <c r="AA60" s="13">
        <f t="shared" si="0"/>
        <v>12685.754125322739</v>
      </c>
      <c r="AB60" s="14">
        <f t="shared" si="0"/>
        <v>2.5325120855990262</v>
      </c>
      <c r="AC60" s="14">
        <f t="shared" si="0"/>
        <v>5.5782065597657082E-3</v>
      </c>
      <c r="AD60" s="15">
        <f t="shared" si="0"/>
        <v>0.39486484810336675</v>
      </c>
      <c r="AF60" s="13">
        <f t="shared" si="1"/>
        <v>197.73876022775403</v>
      </c>
      <c r="AG60" s="14">
        <f t="shared" si="1"/>
        <v>8.6701928641705575</v>
      </c>
      <c r="AH60" s="14">
        <f t="shared" si="1"/>
        <v>3.1738111010667924E-4</v>
      </c>
      <c r="AI60" s="15">
        <f t="shared" si="1"/>
        <v>0.11533768806141384</v>
      </c>
      <c r="AK60" s="13">
        <f t="shared" si="2"/>
        <v>3.2047619047618952</v>
      </c>
      <c r="AL60" s="14">
        <f t="shared" si="2"/>
        <v>23.684992570579563</v>
      </c>
      <c r="AM60" s="14">
        <f t="shared" si="2"/>
        <v>4.1036201992990934E-4</v>
      </c>
      <c r="AN60" s="15">
        <f t="shared" si="2"/>
        <v>4.2220828105395111E-2</v>
      </c>
      <c r="AP60" s="13">
        <f t="shared" si="3"/>
        <v>1.9560185185185439</v>
      </c>
      <c r="AQ60" s="14">
        <f t="shared" si="3"/>
        <v>4.5555029585798259</v>
      </c>
      <c r="AR60" s="14">
        <f t="shared" si="3"/>
        <v>1.4401769038033252E-2</v>
      </c>
      <c r="AS60" s="15">
        <f t="shared" si="3"/>
        <v>0.21951472956824708</v>
      </c>
      <c r="AU60" s="13">
        <f t="shared" si="4"/>
        <v>18458.268894272729</v>
      </c>
      <c r="AV60" s="14">
        <f t="shared" si="4"/>
        <v>1.347169148943774</v>
      </c>
      <c r="AW60" s="14">
        <f t="shared" si="4"/>
        <v>2.7048173305105228E-2</v>
      </c>
      <c r="AX60" s="15">
        <f t="shared" si="4"/>
        <v>0.74229728374052639</v>
      </c>
    </row>
    <row r="61" spans="1:50" x14ac:dyDescent="0.3">
      <c r="A61" s="4" t="s">
        <v>25</v>
      </c>
      <c r="B61" s="4">
        <f t="shared" si="6"/>
        <v>1998</v>
      </c>
      <c r="C61" s="11">
        <v>12685.74916283488</v>
      </c>
      <c r="D61" s="11">
        <v>2.5781858142078802</v>
      </c>
      <c r="E61" s="11">
        <v>5.4605227605378226E-3</v>
      </c>
      <c r="F61" s="11">
        <v>0.38786963859982265</v>
      </c>
      <c r="G61" s="11">
        <v>173.45877943513074</v>
      </c>
      <c r="H61" s="11">
        <v>9.8899742666068668</v>
      </c>
      <c r="I61" s="11">
        <v>3.7836414536418506E-4</v>
      </c>
      <c r="J61" s="11">
        <v>0.10111249767114795</v>
      </c>
      <c r="K61" s="11">
        <v>2.9619047619047478</v>
      </c>
      <c r="L61" s="11">
        <v>25.680064308681786</v>
      </c>
      <c r="M61" s="11">
        <v>1.7576440580863856E-4</v>
      </c>
      <c r="N61" s="11">
        <v>3.8940712452263021E-2</v>
      </c>
      <c r="O61" s="11">
        <v>1.5486842105263534</v>
      </c>
      <c r="P61" s="11">
        <v>5.5647125460208189</v>
      </c>
      <c r="Q61" s="11">
        <v>1.2591974888734758E-2</v>
      </c>
      <c r="R61" s="11">
        <v>0.17970380172019379</v>
      </c>
      <c r="S61" s="11">
        <v>19115.09949531818</v>
      </c>
      <c r="T61" s="11">
        <v>1.3508699227353071</v>
      </c>
      <c r="U61" s="11">
        <v>2.6793622125367844E-2</v>
      </c>
      <c r="V61" s="11">
        <v>0.74026372426380715</v>
      </c>
      <c r="Y61" s="4" t="str">
        <f t="shared" si="5"/>
        <v>Poland</v>
      </c>
      <c r="Z61" s="4">
        <f t="shared" si="5"/>
        <v>1998</v>
      </c>
      <c r="AA61" s="13">
        <f t="shared" si="0"/>
        <v>12685.74916283488</v>
      </c>
      <c r="AB61" s="14">
        <f t="shared" si="0"/>
        <v>2.5781858142078802</v>
      </c>
      <c r="AC61" s="14">
        <f t="shared" si="0"/>
        <v>5.4605227605378226E-3</v>
      </c>
      <c r="AD61" s="15">
        <f t="shared" si="0"/>
        <v>0.38786963859982265</v>
      </c>
      <c r="AF61" s="13">
        <f t="shared" si="1"/>
        <v>173.45877943513074</v>
      </c>
      <c r="AG61" s="14">
        <f t="shared" si="1"/>
        <v>9.8899742666068668</v>
      </c>
      <c r="AH61" s="14">
        <f t="shared" si="1"/>
        <v>3.7836414536418506E-4</v>
      </c>
      <c r="AI61" s="15">
        <f t="shared" si="1"/>
        <v>0.10111249767114795</v>
      </c>
      <c r="AK61" s="13">
        <f t="shared" si="2"/>
        <v>2.9619047619047478</v>
      </c>
      <c r="AL61" s="14">
        <f t="shared" si="2"/>
        <v>25.680064308681786</v>
      </c>
      <c r="AM61" s="14">
        <f t="shared" si="2"/>
        <v>1.7576440580863856E-4</v>
      </c>
      <c r="AN61" s="15">
        <f t="shared" si="2"/>
        <v>3.8940712452263021E-2</v>
      </c>
      <c r="AP61" s="13">
        <f t="shared" si="3"/>
        <v>1.5486842105263534</v>
      </c>
      <c r="AQ61" s="14">
        <f t="shared" si="3"/>
        <v>5.5647125460208189</v>
      </c>
      <c r="AR61" s="14">
        <f t="shared" si="3"/>
        <v>1.2591974888734758E-2</v>
      </c>
      <c r="AS61" s="15">
        <f t="shared" si="3"/>
        <v>0.17970380172019379</v>
      </c>
      <c r="AU61" s="13">
        <f t="shared" si="4"/>
        <v>19115.09949531818</v>
      </c>
      <c r="AV61" s="14">
        <f t="shared" si="4"/>
        <v>1.3508699227353071</v>
      </c>
      <c r="AW61" s="14">
        <f t="shared" si="4"/>
        <v>2.6793622125367844E-2</v>
      </c>
      <c r="AX61" s="15">
        <f t="shared" si="4"/>
        <v>0.74026372426380715</v>
      </c>
    </row>
    <row r="62" spans="1:50" x14ac:dyDescent="0.3">
      <c r="A62" s="4" t="s">
        <v>25</v>
      </c>
      <c r="B62" s="4">
        <f t="shared" si="6"/>
        <v>1999</v>
      </c>
      <c r="C62" s="11">
        <v>11717.194659953573</v>
      </c>
      <c r="D62" s="11">
        <v>2.8567626938856456</v>
      </c>
      <c r="E62" s="11">
        <v>3.1381943482317043E-3</v>
      </c>
      <c r="F62" s="11">
        <v>0.35004657619630386</v>
      </c>
      <c r="G62" s="11">
        <v>161.21121427249727</v>
      </c>
      <c r="H62" s="11">
        <v>10.630579121704145</v>
      </c>
      <c r="I62" s="11">
        <v>7.7807334841205333E-4</v>
      </c>
      <c r="J62" s="11">
        <v>9.4068252402009694E-2</v>
      </c>
      <c r="K62" s="11">
        <v>3.1904761904761898</v>
      </c>
      <c r="L62" s="11">
        <v>23.911940298507467</v>
      </c>
      <c r="M62" s="11">
        <v>4.2502209911587929E-4</v>
      </c>
      <c r="N62" s="11">
        <v>4.1820111104175765E-2</v>
      </c>
      <c r="O62" s="11">
        <v>4.1973484848485096</v>
      </c>
      <c r="P62" s="11">
        <v>2.1905062719971014</v>
      </c>
      <c r="Q62" s="11">
        <v>6.8901152792537057E-3</v>
      </c>
      <c r="R62" s="11">
        <v>0.45651546986363678</v>
      </c>
      <c r="S62" s="11">
        <v>19832.659902818174</v>
      </c>
      <c r="T62" s="11">
        <v>1.3540463473586937</v>
      </c>
      <c r="U62" s="11">
        <v>2.639398463309206E-2</v>
      </c>
      <c r="V62" s="11">
        <v>0.73852715747188147</v>
      </c>
      <c r="Y62" s="4" t="str">
        <f t="shared" si="5"/>
        <v>Poland</v>
      </c>
      <c r="Z62" s="4">
        <f t="shared" si="5"/>
        <v>1999</v>
      </c>
      <c r="AA62" s="13">
        <f t="shared" si="0"/>
        <v>11717.194659953573</v>
      </c>
      <c r="AB62" s="14">
        <f t="shared" si="0"/>
        <v>2.8567626938856456</v>
      </c>
      <c r="AC62" s="14">
        <f t="shared" si="0"/>
        <v>3.1381943482317043E-3</v>
      </c>
      <c r="AD62" s="15">
        <f t="shared" si="0"/>
        <v>0.35004657619630386</v>
      </c>
      <c r="AF62" s="13">
        <f t="shared" si="1"/>
        <v>161.21121427249727</v>
      </c>
      <c r="AG62" s="14">
        <f t="shared" si="1"/>
        <v>10.630579121704145</v>
      </c>
      <c r="AH62" s="14">
        <f t="shared" si="1"/>
        <v>7.7807334841205333E-4</v>
      </c>
      <c r="AI62" s="15">
        <f t="shared" si="1"/>
        <v>9.4068252402009694E-2</v>
      </c>
      <c r="AK62" s="13">
        <f t="shared" si="2"/>
        <v>3.1904761904761898</v>
      </c>
      <c r="AL62" s="14">
        <f t="shared" si="2"/>
        <v>23.911940298507467</v>
      </c>
      <c r="AM62" s="14">
        <f t="shared" si="2"/>
        <v>4.2502209911587929E-4</v>
      </c>
      <c r="AN62" s="15">
        <f t="shared" si="2"/>
        <v>4.1820111104175765E-2</v>
      </c>
      <c r="AP62" s="13">
        <f t="shared" si="3"/>
        <v>4.1973484848485096</v>
      </c>
      <c r="AQ62" s="14">
        <f t="shared" si="3"/>
        <v>2.1905062719971014</v>
      </c>
      <c r="AR62" s="14">
        <f t="shared" si="3"/>
        <v>6.8901152792537057E-3</v>
      </c>
      <c r="AS62" s="15">
        <f t="shared" si="3"/>
        <v>0.45651546986363678</v>
      </c>
      <c r="AU62" s="13">
        <f t="shared" si="4"/>
        <v>19832.659902818174</v>
      </c>
      <c r="AV62" s="14">
        <f t="shared" si="4"/>
        <v>1.3540463473586937</v>
      </c>
      <c r="AW62" s="14">
        <f t="shared" si="4"/>
        <v>2.639398463309206E-2</v>
      </c>
      <c r="AX62" s="15">
        <f t="shared" si="4"/>
        <v>0.73852715747188147</v>
      </c>
    </row>
    <row r="63" spans="1:50" x14ac:dyDescent="0.3">
      <c r="A63" s="4" t="s">
        <v>25</v>
      </c>
      <c r="B63" s="4">
        <f t="shared" si="6"/>
        <v>2000</v>
      </c>
      <c r="C63" s="11">
        <v>12128.571404316448</v>
      </c>
      <c r="D63" s="11">
        <v>2.8022508594743218</v>
      </c>
      <c r="E63" s="11">
        <v>3.7224582244514415E-3</v>
      </c>
      <c r="F63" s="11">
        <v>0.35685598832775145</v>
      </c>
      <c r="G63" s="11">
        <v>137.48518883342354</v>
      </c>
      <c r="H63" s="11">
        <v>12.516652687451273</v>
      </c>
      <c r="I63" s="11">
        <v>1.1965024721105055E-3</v>
      </c>
      <c r="J63" s="11">
        <v>7.9893564595154301E-2</v>
      </c>
      <c r="K63" s="11">
        <v>2.8238095238095156</v>
      </c>
      <c r="L63" s="11">
        <v>27.134907251264831</v>
      </c>
      <c r="M63" s="11">
        <v>1.9818371094630638E-4</v>
      </c>
      <c r="N63" s="11">
        <v>3.6852899136162971E-2</v>
      </c>
      <c r="O63" s="11">
        <v>7.0359848484848477</v>
      </c>
      <c r="P63" s="11">
        <v>1.2846837146702559</v>
      </c>
      <c r="Q63" s="11">
        <v>1.5088922513213365E-3</v>
      </c>
      <c r="R63" s="11">
        <v>0.77840170975987921</v>
      </c>
      <c r="S63" s="11">
        <v>20686.578701363636</v>
      </c>
      <c r="T63" s="11">
        <v>1.3550430239832676</v>
      </c>
      <c r="U63" s="11">
        <v>2.625771222858797E-2</v>
      </c>
      <c r="V63" s="11">
        <v>0.73798394759482433</v>
      </c>
      <c r="Y63" s="4" t="str">
        <f t="shared" si="5"/>
        <v>Poland</v>
      </c>
      <c r="Z63" s="4">
        <f t="shared" si="5"/>
        <v>2000</v>
      </c>
      <c r="AA63" s="13">
        <f t="shared" si="0"/>
        <v>12128.571404316448</v>
      </c>
      <c r="AB63" s="14">
        <f t="shared" si="0"/>
        <v>2.8022508594743218</v>
      </c>
      <c r="AC63" s="14">
        <f t="shared" si="0"/>
        <v>3.7224582244514415E-3</v>
      </c>
      <c r="AD63" s="15">
        <f t="shared" si="0"/>
        <v>0.35685598832775145</v>
      </c>
      <c r="AF63" s="13">
        <f t="shared" si="1"/>
        <v>137.48518883342354</v>
      </c>
      <c r="AG63" s="14">
        <f t="shared" si="1"/>
        <v>12.516652687451273</v>
      </c>
      <c r="AH63" s="14">
        <f t="shared" si="1"/>
        <v>1.1965024721105055E-3</v>
      </c>
      <c r="AI63" s="15">
        <f t="shared" si="1"/>
        <v>7.9893564595154301E-2</v>
      </c>
      <c r="AK63" s="13">
        <f t="shared" si="2"/>
        <v>2.8238095238095156</v>
      </c>
      <c r="AL63" s="14">
        <f t="shared" si="2"/>
        <v>27.134907251264831</v>
      </c>
      <c r="AM63" s="14">
        <f t="shared" si="2"/>
        <v>1.9818371094630638E-4</v>
      </c>
      <c r="AN63" s="15">
        <f t="shared" si="2"/>
        <v>3.6852899136162971E-2</v>
      </c>
      <c r="AP63" s="13">
        <f t="shared" si="3"/>
        <v>7.0359848484848477</v>
      </c>
      <c r="AQ63" s="14">
        <f t="shared" si="3"/>
        <v>1.2846837146702559</v>
      </c>
      <c r="AR63" s="14">
        <f t="shared" si="3"/>
        <v>1.5088922513213365E-3</v>
      </c>
      <c r="AS63" s="15">
        <f t="shared" si="3"/>
        <v>0.77840170975987921</v>
      </c>
      <c r="AU63" s="13">
        <f t="shared" si="4"/>
        <v>20686.578701363636</v>
      </c>
      <c r="AV63" s="14">
        <f t="shared" si="4"/>
        <v>1.3550430239832676</v>
      </c>
      <c r="AW63" s="14">
        <f t="shared" si="4"/>
        <v>2.625771222858797E-2</v>
      </c>
      <c r="AX63" s="15">
        <f t="shared" si="4"/>
        <v>0.73798394759482433</v>
      </c>
    </row>
    <row r="64" spans="1:50" x14ac:dyDescent="0.3">
      <c r="A64" s="4" t="s">
        <v>25</v>
      </c>
      <c r="B64" s="4">
        <f t="shared" si="6"/>
        <v>2001</v>
      </c>
      <c r="C64" s="11">
        <v>11406.697353207208</v>
      </c>
      <c r="D64" s="11">
        <v>3.0257892880696247</v>
      </c>
      <c r="E64" s="11">
        <v>2.4047977959967826E-3</v>
      </c>
      <c r="F64" s="11">
        <v>0.33049227979717455</v>
      </c>
      <c r="G64" s="11">
        <v>152.31842956438823</v>
      </c>
      <c r="H64" s="11">
        <v>11.212042562692179</v>
      </c>
      <c r="I64" s="11">
        <v>8.0572906349800355E-4</v>
      </c>
      <c r="J64" s="11">
        <v>8.9189814827092928E-2</v>
      </c>
      <c r="K64" s="11">
        <v>2.6761904761904844</v>
      </c>
      <c r="L64" s="11">
        <v>28.725978647686748</v>
      </c>
      <c r="M64" s="11">
        <v>2.1510687105541493E-5</v>
      </c>
      <c r="N64" s="11">
        <v>3.4811694747274628E-2</v>
      </c>
      <c r="O64" s="11">
        <v>9.5352272727272425</v>
      </c>
      <c r="P64" s="11">
        <v>0.92007309418822025</v>
      </c>
      <c r="Q64" s="11">
        <v>1.4094022248837379E-2</v>
      </c>
      <c r="R64" s="11">
        <v>1.0868701696817895</v>
      </c>
      <c r="S64" s="11">
        <v>21178.837743681815</v>
      </c>
      <c r="T64" s="11">
        <v>1.3512012745939732</v>
      </c>
      <c r="U64" s="11">
        <v>2.6535558219590749E-2</v>
      </c>
      <c r="V64" s="11">
        <v>0.74008219116022755</v>
      </c>
      <c r="Y64" s="4" t="str">
        <f t="shared" si="5"/>
        <v>Poland</v>
      </c>
      <c r="Z64" s="4">
        <f t="shared" si="5"/>
        <v>2001</v>
      </c>
      <c r="AA64" s="13">
        <f t="shared" si="0"/>
        <v>11406.697353207208</v>
      </c>
      <c r="AB64" s="14">
        <f t="shared" si="0"/>
        <v>3.0257892880696247</v>
      </c>
      <c r="AC64" s="14">
        <f t="shared" si="0"/>
        <v>2.4047977959967826E-3</v>
      </c>
      <c r="AD64" s="15">
        <f t="shared" si="0"/>
        <v>0.33049227979717455</v>
      </c>
      <c r="AF64" s="13">
        <f t="shared" si="1"/>
        <v>152.31842956438823</v>
      </c>
      <c r="AG64" s="14">
        <f t="shared" si="1"/>
        <v>11.212042562692179</v>
      </c>
      <c r="AH64" s="14">
        <f t="shared" si="1"/>
        <v>8.0572906349800355E-4</v>
      </c>
      <c r="AI64" s="15">
        <f t="shared" si="1"/>
        <v>8.9189814827092928E-2</v>
      </c>
      <c r="AK64" s="13">
        <f t="shared" si="2"/>
        <v>2.6761904761904844</v>
      </c>
      <c r="AL64" s="14">
        <f t="shared" si="2"/>
        <v>28.725978647686748</v>
      </c>
      <c r="AM64" s="14">
        <f t="shared" si="2"/>
        <v>2.1510687105541493E-5</v>
      </c>
      <c r="AN64" s="15">
        <f t="shared" si="2"/>
        <v>3.4811694747274628E-2</v>
      </c>
      <c r="AP64" s="13">
        <f t="shared" si="3"/>
        <v>9.5352272727272425</v>
      </c>
      <c r="AQ64" s="14">
        <f t="shared" si="3"/>
        <v>0.92007309418822025</v>
      </c>
      <c r="AR64" s="14">
        <f t="shared" si="3"/>
        <v>1.4094022248837379E-2</v>
      </c>
      <c r="AS64" s="15">
        <f t="shared" si="3"/>
        <v>1.0868701696817895</v>
      </c>
      <c r="AU64" s="13">
        <f t="shared" si="4"/>
        <v>21178.837743681815</v>
      </c>
      <c r="AV64" s="14">
        <f t="shared" si="4"/>
        <v>1.3512012745939732</v>
      </c>
      <c r="AW64" s="14">
        <f t="shared" si="4"/>
        <v>2.6535558219590749E-2</v>
      </c>
      <c r="AX64" s="15">
        <f t="shared" si="4"/>
        <v>0.74008219116022755</v>
      </c>
    </row>
    <row r="65" spans="1:50" x14ac:dyDescent="0.3">
      <c r="A65" s="4" t="s">
        <v>25</v>
      </c>
      <c r="B65" s="4">
        <f t="shared" si="6"/>
        <v>2002</v>
      </c>
      <c r="C65" s="11">
        <v>12133.032086791296</v>
      </c>
      <c r="D65" s="11">
        <v>2.8966762133396924</v>
      </c>
      <c r="E65" s="11">
        <v>3.4262634035375217E-3</v>
      </c>
      <c r="F65" s="11">
        <v>0.34522325808967808</v>
      </c>
      <c r="G65" s="11">
        <v>158.59792636213638</v>
      </c>
      <c r="H65" s="11">
        <v>10.699163657195664</v>
      </c>
      <c r="I65" s="11">
        <v>6.6472489867196172E-4</v>
      </c>
      <c r="J65" s="11">
        <v>9.3465249438207762E-2</v>
      </c>
      <c r="K65" s="11">
        <v>2.2227272727272833</v>
      </c>
      <c r="L65" s="11">
        <v>34.517382413087773</v>
      </c>
      <c r="M65" s="11">
        <v>3.7773530947207007E-4</v>
      </c>
      <c r="N65" s="11">
        <v>2.8970910598969269E-2</v>
      </c>
      <c r="O65" s="11">
        <v>11.298863636363608</v>
      </c>
      <c r="P65" s="11">
        <v>0.77303965939186847</v>
      </c>
      <c r="Q65" s="11">
        <v>4.7812873045537607E-2</v>
      </c>
      <c r="R65" s="11">
        <v>1.2935946918773555</v>
      </c>
      <c r="S65" s="11">
        <v>21510.534878545466</v>
      </c>
      <c r="T65" s="11">
        <v>1.3530007393527654</v>
      </c>
      <c r="U65" s="11">
        <v>2.6512925867132053E-2</v>
      </c>
      <c r="V65" s="11">
        <v>0.73909789619063304</v>
      </c>
      <c r="Y65" s="4" t="str">
        <f t="shared" si="5"/>
        <v>Poland</v>
      </c>
      <c r="Z65" s="4">
        <f t="shared" si="5"/>
        <v>2002</v>
      </c>
      <c r="AA65" s="13">
        <f t="shared" si="0"/>
        <v>12133.032086791296</v>
      </c>
      <c r="AB65" s="14">
        <f t="shared" si="0"/>
        <v>2.8966762133396924</v>
      </c>
      <c r="AC65" s="14">
        <f t="shared" si="0"/>
        <v>3.4262634035375217E-3</v>
      </c>
      <c r="AD65" s="15">
        <f t="shared" si="0"/>
        <v>0.34522325808967808</v>
      </c>
      <c r="AF65" s="13">
        <f t="shared" si="1"/>
        <v>158.59792636213638</v>
      </c>
      <c r="AG65" s="14">
        <f t="shared" si="1"/>
        <v>10.699163657195664</v>
      </c>
      <c r="AH65" s="14">
        <f t="shared" si="1"/>
        <v>6.6472489867196172E-4</v>
      </c>
      <c r="AI65" s="15">
        <f t="shared" si="1"/>
        <v>9.3465249438207762E-2</v>
      </c>
      <c r="AK65" s="13">
        <f t="shared" si="2"/>
        <v>2.2227272727272833</v>
      </c>
      <c r="AL65" s="14">
        <f t="shared" si="2"/>
        <v>34.517382413087773</v>
      </c>
      <c r="AM65" s="14">
        <f t="shared" si="2"/>
        <v>3.7773530947207007E-4</v>
      </c>
      <c r="AN65" s="15">
        <f t="shared" si="2"/>
        <v>2.8970910598969269E-2</v>
      </c>
      <c r="AP65" s="13">
        <f t="shared" si="3"/>
        <v>11.298863636363608</v>
      </c>
      <c r="AQ65" s="14">
        <f t="shared" si="3"/>
        <v>0.77303965939186847</v>
      </c>
      <c r="AR65" s="14">
        <f t="shared" si="3"/>
        <v>4.7812873045537607E-2</v>
      </c>
      <c r="AS65" s="15">
        <f t="shared" si="3"/>
        <v>1.2935946918773555</v>
      </c>
      <c r="AU65" s="13">
        <f t="shared" si="4"/>
        <v>21510.534878545466</v>
      </c>
      <c r="AV65" s="14">
        <f t="shared" si="4"/>
        <v>1.3530007393527654</v>
      </c>
      <c r="AW65" s="14">
        <f t="shared" si="4"/>
        <v>2.6512925867132053E-2</v>
      </c>
      <c r="AX65" s="15">
        <f t="shared" si="4"/>
        <v>0.73909789619063304</v>
      </c>
    </row>
    <row r="66" spans="1:50" x14ac:dyDescent="0.3">
      <c r="A66" s="4" t="s">
        <v>25</v>
      </c>
      <c r="B66" s="4">
        <f t="shared" si="6"/>
        <v>2003</v>
      </c>
      <c r="C66" s="11">
        <v>12472.702180787262</v>
      </c>
      <c r="D66" s="11">
        <v>2.8673339255591461</v>
      </c>
      <c r="E66" s="11">
        <v>4.0718227588341649E-3</v>
      </c>
      <c r="F66" s="11">
        <v>0.34875603119891047</v>
      </c>
      <c r="G66" s="11">
        <v>172.25382774013178</v>
      </c>
      <c r="H66" s="11">
        <v>9.8012040996998309</v>
      </c>
      <c r="I66" s="11">
        <v>2.5561011187021088E-4</v>
      </c>
      <c r="J66" s="11">
        <v>0.10202828038553199</v>
      </c>
      <c r="K66" s="11">
        <v>2.1181818181818244</v>
      </c>
      <c r="L66" s="11">
        <v>36.266094420600758</v>
      </c>
      <c r="M66" s="11">
        <v>3.9038995365672791E-4</v>
      </c>
      <c r="N66" s="11">
        <v>2.7573964497041498E-2</v>
      </c>
      <c r="O66" s="11">
        <v>10.824242424242426</v>
      </c>
      <c r="P66" s="11">
        <v>0.82460806270996612</v>
      </c>
      <c r="Q66" s="11">
        <v>6.1449748821467587E-2</v>
      </c>
      <c r="R66" s="11">
        <v>1.2126973349176715</v>
      </c>
      <c r="S66" s="11">
        <v>21660.203267136367</v>
      </c>
      <c r="T66" s="11">
        <v>1.3631770520332704</v>
      </c>
      <c r="U66" s="11">
        <v>2.6202546208809019E-2</v>
      </c>
      <c r="V66" s="11">
        <v>0.73358042413377822</v>
      </c>
      <c r="Y66" s="4" t="str">
        <f t="shared" si="5"/>
        <v>Poland</v>
      </c>
      <c r="Z66" s="4">
        <f t="shared" si="5"/>
        <v>2003</v>
      </c>
      <c r="AA66" s="13">
        <f t="shared" si="0"/>
        <v>12472.702180787262</v>
      </c>
      <c r="AB66" s="14">
        <f t="shared" si="0"/>
        <v>2.8673339255591461</v>
      </c>
      <c r="AC66" s="14">
        <f t="shared" si="0"/>
        <v>4.0718227588341649E-3</v>
      </c>
      <c r="AD66" s="15">
        <f t="shared" ref="AD66:AD129" si="7">F66</f>
        <v>0.34875603119891047</v>
      </c>
      <c r="AF66" s="13">
        <f t="shared" si="1"/>
        <v>172.25382774013178</v>
      </c>
      <c r="AG66" s="14">
        <f t="shared" si="1"/>
        <v>9.8012040996998309</v>
      </c>
      <c r="AH66" s="14">
        <f t="shared" si="1"/>
        <v>2.5561011187021088E-4</v>
      </c>
      <c r="AI66" s="15">
        <f t="shared" ref="AI66:AI129" si="8">J66</f>
        <v>0.10202828038553199</v>
      </c>
      <c r="AK66" s="13">
        <f t="shared" si="2"/>
        <v>2.1181818181818244</v>
      </c>
      <c r="AL66" s="14">
        <f t="shared" si="2"/>
        <v>36.266094420600758</v>
      </c>
      <c r="AM66" s="14">
        <f t="shared" si="2"/>
        <v>3.9038995365672791E-4</v>
      </c>
      <c r="AN66" s="15">
        <f t="shared" ref="AN66:AN129" si="9">N66</f>
        <v>2.7573964497041498E-2</v>
      </c>
      <c r="AP66" s="13">
        <f t="shared" si="3"/>
        <v>10.824242424242426</v>
      </c>
      <c r="AQ66" s="14">
        <f t="shared" si="3"/>
        <v>0.82460806270996612</v>
      </c>
      <c r="AR66" s="14">
        <f t="shared" si="3"/>
        <v>6.1449748821467587E-2</v>
      </c>
      <c r="AS66" s="15">
        <f t="shared" ref="AS66:AS129" si="10">R66</f>
        <v>1.2126973349176715</v>
      </c>
      <c r="AU66" s="13">
        <f t="shared" si="4"/>
        <v>21660.203267136367</v>
      </c>
      <c r="AV66" s="14">
        <f t="shared" si="4"/>
        <v>1.3631770520332704</v>
      </c>
      <c r="AW66" s="14">
        <f t="shared" si="4"/>
        <v>2.6202546208809019E-2</v>
      </c>
      <c r="AX66" s="15">
        <f t="shared" ref="AX66:AX129" si="11">V66</f>
        <v>0.73358042413377822</v>
      </c>
    </row>
    <row r="67" spans="1:50" x14ac:dyDescent="0.3">
      <c r="A67" s="4" t="s">
        <v>25</v>
      </c>
      <c r="B67" s="4">
        <f t="shared" si="6"/>
        <v>2004</v>
      </c>
      <c r="C67" s="11">
        <v>13764.308578546417</v>
      </c>
      <c r="D67" s="11">
        <v>2.6545542776597957</v>
      </c>
      <c r="E67" s="11">
        <v>6.2038204319945223E-3</v>
      </c>
      <c r="F67" s="11">
        <v>0.37671107666390641</v>
      </c>
      <c r="G67" s="11">
        <v>165.36070488406062</v>
      </c>
      <c r="H67" s="11">
        <v>10.253403708607753</v>
      </c>
      <c r="I67" s="11">
        <v>2.1947309007958049E-4</v>
      </c>
      <c r="J67" s="11">
        <v>9.7528589375691699E-2</v>
      </c>
      <c r="K67" s="11">
        <v>2.4727272727272833</v>
      </c>
      <c r="L67" s="11">
        <v>31.290441176470459</v>
      </c>
      <c r="M67" s="11">
        <v>2.6986322824394671E-4</v>
      </c>
      <c r="N67" s="11">
        <v>3.1958641757725427E-2</v>
      </c>
      <c r="O67" s="11">
        <v>10.025757575757613</v>
      </c>
      <c r="P67" s="11">
        <v>0.90924890433730943</v>
      </c>
      <c r="Q67" s="11">
        <v>5.5051380226999902E-2</v>
      </c>
      <c r="R67" s="11">
        <v>1.099808858971167</v>
      </c>
      <c r="S67" s="11">
        <v>22190.180625045457</v>
      </c>
      <c r="T67" s="11">
        <v>1.3723136989103744</v>
      </c>
      <c r="U67" s="11">
        <v>2.5889374598171977E-2</v>
      </c>
      <c r="V67" s="11">
        <v>0.72869636205920418</v>
      </c>
      <c r="Y67" s="4" t="str">
        <f t="shared" si="5"/>
        <v>Poland</v>
      </c>
      <c r="Z67" s="4">
        <f t="shared" si="5"/>
        <v>2004</v>
      </c>
      <c r="AA67" s="13">
        <f t="shared" si="5"/>
        <v>13764.308578546417</v>
      </c>
      <c r="AB67" s="14">
        <f t="shared" si="5"/>
        <v>2.6545542776597957</v>
      </c>
      <c r="AC67" s="14">
        <f t="shared" si="5"/>
        <v>6.2038204319945223E-3</v>
      </c>
      <c r="AD67" s="15">
        <f t="shared" si="7"/>
        <v>0.37671107666390641</v>
      </c>
      <c r="AF67" s="13">
        <f t="shared" ref="AF67:AI130" si="12">G67</f>
        <v>165.36070488406062</v>
      </c>
      <c r="AG67" s="14">
        <f t="shared" si="12"/>
        <v>10.253403708607753</v>
      </c>
      <c r="AH67" s="14">
        <f t="shared" si="12"/>
        <v>2.1947309007958049E-4</v>
      </c>
      <c r="AI67" s="15">
        <f t="shared" si="8"/>
        <v>9.7528589375691699E-2</v>
      </c>
      <c r="AK67" s="13">
        <f t="shared" ref="AK67:AN130" si="13">K67</f>
        <v>2.4727272727272833</v>
      </c>
      <c r="AL67" s="14">
        <f t="shared" si="13"/>
        <v>31.290441176470459</v>
      </c>
      <c r="AM67" s="14">
        <f t="shared" si="13"/>
        <v>2.6986322824394671E-4</v>
      </c>
      <c r="AN67" s="15">
        <f t="shared" si="9"/>
        <v>3.1958641757725427E-2</v>
      </c>
      <c r="AP67" s="13">
        <f t="shared" ref="AP67:AS130" si="14">O67</f>
        <v>10.025757575757613</v>
      </c>
      <c r="AQ67" s="14">
        <f t="shared" si="14"/>
        <v>0.90924890433730943</v>
      </c>
      <c r="AR67" s="14">
        <f t="shared" si="14"/>
        <v>5.5051380226999902E-2</v>
      </c>
      <c r="AS67" s="15">
        <f t="shared" si="10"/>
        <v>1.099808858971167</v>
      </c>
      <c r="AU67" s="13">
        <f t="shared" ref="AU67:AX130" si="15">S67</f>
        <v>22190.180625045457</v>
      </c>
      <c r="AV67" s="14">
        <f t="shared" si="15"/>
        <v>1.3723136989103744</v>
      </c>
      <c r="AW67" s="14">
        <f t="shared" si="15"/>
        <v>2.5889374598171977E-2</v>
      </c>
      <c r="AX67" s="15">
        <f t="shared" si="11"/>
        <v>0.72869636205920418</v>
      </c>
    </row>
    <row r="68" spans="1:50" x14ac:dyDescent="0.3">
      <c r="A68" s="4" t="s">
        <v>25</v>
      </c>
      <c r="B68" s="4">
        <f t="shared" si="6"/>
        <v>2005</v>
      </c>
      <c r="C68" s="11">
        <v>14484.102968661722</v>
      </c>
      <c r="D68" s="11">
        <v>2.5693816186481011</v>
      </c>
      <c r="E68" s="11">
        <v>7.5697556184580739E-3</v>
      </c>
      <c r="F68" s="11">
        <v>0.38919870553372965</v>
      </c>
      <c r="G68" s="11">
        <v>162.50648518572234</v>
      </c>
      <c r="H68" s="11">
        <v>10.420927861315924</v>
      </c>
      <c r="I68" s="11">
        <v>6.1569821571814953E-4</v>
      </c>
      <c r="J68" s="11">
        <v>9.5960744888384908E-2</v>
      </c>
      <c r="K68" s="11">
        <v>2.4636363636363541</v>
      </c>
      <c r="L68" s="11">
        <v>31.442804428044397</v>
      </c>
      <c r="M68" s="11">
        <v>3.2616223048757831E-4</v>
      </c>
      <c r="N68" s="11">
        <v>3.1803778899190116E-2</v>
      </c>
      <c r="O68" s="11">
        <v>9.2712121212121268</v>
      </c>
      <c r="P68" s="11">
        <v>0.93340415100506513</v>
      </c>
      <c r="Q68" s="11">
        <v>6.2699989507491283E-2</v>
      </c>
      <c r="R68" s="11">
        <v>1.0713472817998786</v>
      </c>
      <c r="S68" s="11">
        <v>22596.359776863643</v>
      </c>
      <c r="T68" s="11">
        <v>1.3786313563107697</v>
      </c>
      <c r="U68" s="11">
        <v>2.5847950461998281E-2</v>
      </c>
      <c r="V68" s="11">
        <v>0.7253570691123763</v>
      </c>
      <c r="Y68" s="4" t="str">
        <f t="shared" si="5"/>
        <v>Poland</v>
      </c>
      <c r="Z68" s="4">
        <f t="shared" si="5"/>
        <v>2005</v>
      </c>
      <c r="AA68" s="13">
        <f t="shared" si="5"/>
        <v>14484.102968661722</v>
      </c>
      <c r="AB68" s="14">
        <f t="shared" si="5"/>
        <v>2.5693816186481011</v>
      </c>
      <c r="AC68" s="14">
        <f t="shared" si="5"/>
        <v>7.5697556184580739E-3</v>
      </c>
      <c r="AD68" s="15">
        <f t="shared" si="7"/>
        <v>0.38919870553372965</v>
      </c>
      <c r="AF68" s="13">
        <f t="shared" si="12"/>
        <v>162.50648518572234</v>
      </c>
      <c r="AG68" s="14">
        <f t="shared" si="12"/>
        <v>10.420927861315924</v>
      </c>
      <c r="AH68" s="14">
        <f t="shared" si="12"/>
        <v>6.1569821571814953E-4</v>
      </c>
      <c r="AI68" s="15">
        <f t="shared" si="8"/>
        <v>9.5960744888384908E-2</v>
      </c>
      <c r="AK68" s="13">
        <f t="shared" si="13"/>
        <v>2.4636363636363541</v>
      </c>
      <c r="AL68" s="14">
        <f t="shared" si="13"/>
        <v>31.442804428044397</v>
      </c>
      <c r="AM68" s="14">
        <f t="shared" si="13"/>
        <v>3.2616223048757831E-4</v>
      </c>
      <c r="AN68" s="15">
        <f t="shared" si="9"/>
        <v>3.1803778899190116E-2</v>
      </c>
      <c r="AP68" s="13">
        <f t="shared" si="14"/>
        <v>9.2712121212121268</v>
      </c>
      <c r="AQ68" s="14">
        <f t="shared" si="14"/>
        <v>0.93340415100506513</v>
      </c>
      <c r="AR68" s="14">
        <f t="shared" si="14"/>
        <v>6.2699989507491283E-2</v>
      </c>
      <c r="AS68" s="15">
        <f t="shared" si="10"/>
        <v>1.0713472817998786</v>
      </c>
      <c r="AU68" s="13">
        <f t="shared" si="15"/>
        <v>22596.359776863643</v>
      </c>
      <c r="AV68" s="14">
        <f t="shared" si="15"/>
        <v>1.3786313563107697</v>
      </c>
      <c r="AW68" s="14">
        <f t="shared" si="15"/>
        <v>2.5847950461998281E-2</v>
      </c>
      <c r="AX68" s="15">
        <f t="shared" si="11"/>
        <v>0.7253570691123763</v>
      </c>
    </row>
    <row r="69" spans="1:50" x14ac:dyDescent="0.3">
      <c r="A69" s="4" t="s">
        <v>25</v>
      </c>
      <c r="B69" s="4">
        <f t="shared" si="6"/>
        <v>2006</v>
      </c>
      <c r="C69" s="11">
        <v>15033.021130401517</v>
      </c>
      <c r="D69" s="11">
        <v>2.5219875506150302</v>
      </c>
      <c r="E69" s="11">
        <v>8.5360667833573323E-3</v>
      </c>
      <c r="F69" s="11">
        <v>0.39651266310023325</v>
      </c>
      <c r="G69" s="11">
        <v>169.23075691813824</v>
      </c>
      <c r="H69" s="11">
        <v>9.9752012924113984</v>
      </c>
      <c r="I69" s="11">
        <v>3.0745826066330695E-4</v>
      </c>
      <c r="J69" s="11">
        <v>0.10024860358063618</v>
      </c>
      <c r="K69" s="11">
        <v>2.5454545454545467</v>
      </c>
      <c r="L69" s="11">
        <v>30.582142857142841</v>
      </c>
      <c r="M69" s="11">
        <v>3.4243875838355087E-4</v>
      </c>
      <c r="N69" s="11">
        <v>3.2698820506831733E-2</v>
      </c>
      <c r="O69" s="11">
        <v>6.3405303030303326</v>
      </c>
      <c r="P69" s="11">
        <v>1.2027600215066561</v>
      </c>
      <c r="Q69" s="11">
        <v>3.7744251556538488E-2</v>
      </c>
      <c r="R69" s="11">
        <v>0.83142105001738775</v>
      </c>
      <c r="S69" s="11">
        <v>23270.531498954559</v>
      </c>
      <c r="T69" s="11">
        <v>1.3905006242512443</v>
      </c>
      <c r="U69" s="11">
        <v>2.5411404562599715E-2</v>
      </c>
      <c r="V69" s="11">
        <v>0.7191654448472321</v>
      </c>
      <c r="Y69" s="4" t="str">
        <f t="shared" ref="Y69:AC119" si="16">A69</f>
        <v>Poland</v>
      </c>
      <c r="Z69" s="4">
        <f t="shared" si="16"/>
        <v>2006</v>
      </c>
      <c r="AA69" s="13">
        <f t="shared" si="16"/>
        <v>15033.021130401517</v>
      </c>
      <c r="AB69" s="14">
        <f t="shared" si="16"/>
        <v>2.5219875506150302</v>
      </c>
      <c r="AC69" s="14">
        <f t="shared" si="16"/>
        <v>8.5360667833573323E-3</v>
      </c>
      <c r="AD69" s="15">
        <f t="shared" si="7"/>
        <v>0.39651266310023325</v>
      </c>
      <c r="AF69" s="13">
        <f t="shared" si="12"/>
        <v>169.23075691813824</v>
      </c>
      <c r="AG69" s="14">
        <f t="shared" si="12"/>
        <v>9.9752012924113984</v>
      </c>
      <c r="AH69" s="14">
        <f t="shared" si="12"/>
        <v>3.0745826066330695E-4</v>
      </c>
      <c r="AI69" s="15">
        <f t="shared" si="8"/>
        <v>0.10024860358063618</v>
      </c>
      <c r="AK69" s="13">
        <f t="shared" si="13"/>
        <v>2.5454545454545467</v>
      </c>
      <c r="AL69" s="14">
        <f t="shared" si="13"/>
        <v>30.582142857142841</v>
      </c>
      <c r="AM69" s="14">
        <f t="shared" si="13"/>
        <v>3.4243875838355087E-4</v>
      </c>
      <c r="AN69" s="15">
        <f t="shared" si="9"/>
        <v>3.2698820506831733E-2</v>
      </c>
      <c r="AP69" s="13">
        <f t="shared" si="14"/>
        <v>6.3405303030303326</v>
      </c>
      <c r="AQ69" s="14">
        <f t="shared" si="14"/>
        <v>1.2027600215066561</v>
      </c>
      <c r="AR69" s="14">
        <f t="shared" si="14"/>
        <v>3.7744251556538488E-2</v>
      </c>
      <c r="AS69" s="15">
        <f t="shared" si="10"/>
        <v>0.83142105001738775</v>
      </c>
      <c r="AU69" s="13">
        <f t="shared" si="15"/>
        <v>23270.531498954559</v>
      </c>
      <c r="AV69" s="14">
        <f t="shared" si="15"/>
        <v>1.3905006242512443</v>
      </c>
      <c r="AW69" s="14">
        <f t="shared" si="15"/>
        <v>2.5411404562599715E-2</v>
      </c>
      <c r="AX69" s="15">
        <f t="shared" si="11"/>
        <v>0.7191654448472321</v>
      </c>
    </row>
    <row r="70" spans="1:50" x14ac:dyDescent="0.3">
      <c r="A70" s="4" t="s">
        <v>25</v>
      </c>
      <c r="B70" s="4">
        <f t="shared" si="6"/>
        <v>2007</v>
      </c>
      <c r="C70" s="11">
        <v>15179.051052514234</v>
      </c>
      <c r="D70" s="11">
        <v>2.5558049804243819</v>
      </c>
      <c r="E70" s="11">
        <v>8.7987437284359205E-3</v>
      </c>
      <c r="F70" s="11">
        <v>0.39126615984368013</v>
      </c>
      <c r="G70" s="11">
        <v>169.16920247642111</v>
      </c>
      <c r="H70" s="11">
        <v>9.9635482866040483</v>
      </c>
      <c r="I70" s="11">
        <v>1.6169148331285355E-4</v>
      </c>
      <c r="J70" s="11">
        <v>0.10036585072252785</v>
      </c>
      <c r="K70" s="11">
        <v>2.5863636363636289</v>
      </c>
      <c r="L70" s="11">
        <v>30.152899824253161</v>
      </c>
      <c r="M70" s="11">
        <v>3.5366100543120921E-4</v>
      </c>
      <c r="N70" s="11">
        <v>3.3164306114122417E-2</v>
      </c>
      <c r="O70" s="11">
        <v>2.9541666666666648</v>
      </c>
      <c r="P70" s="11">
        <v>2.2524682651622014</v>
      </c>
      <c r="Q70" s="11">
        <v>2.8871501775259989E-3</v>
      </c>
      <c r="R70" s="11">
        <v>0.44395742016280504</v>
      </c>
      <c r="S70" s="11">
        <v>23869.539724090922</v>
      </c>
      <c r="T70" s="11">
        <v>1.4077553997900007</v>
      </c>
      <c r="U70" s="11">
        <v>2.4587285465019204E-2</v>
      </c>
      <c r="V70" s="11">
        <v>0.71035067608277203</v>
      </c>
      <c r="Y70" s="4" t="str">
        <f t="shared" si="16"/>
        <v>Poland</v>
      </c>
      <c r="Z70" s="4">
        <f t="shared" si="16"/>
        <v>2007</v>
      </c>
      <c r="AA70" s="13">
        <f t="shared" si="16"/>
        <v>15179.051052514234</v>
      </c>
      <c r="AB70" s="14">
        <f t="shared" si="16"/>
        <v>2.5558049804243819</v>
      </c>
      <c r="AC70" s="14">
        <f t="shared" si="16"/>
        <v>8.7987437284359205E-3</v>
      </c>
      <c r="AD70" s="15">
        <f t="shared" si="7"/>
        <v>0.39126615984368013</v>
      </c>
      <c r="AF70" s="13">
        <f t="shared" si="12"/>
        <v>169.16920247642111</v>
      </c>
      <c r="AG70" s="14">
        <f t="shared" si="12"/>
        <v>9.9635482866040483</v>
      </c>
      <c r="AH70" s="14">
        <f t="shared" si="12"/>
        <v>1.6169148331285355E-4</v>
      </c>
      <c r="AI70" s="15">
        <f t="shared" si="8"/>
        <v>0.10036585072252785</v>
      </c>
      <c r="AK70" s="13">
        <f t="shared" si="13"/>
        <v>2.5863636363636289</v>
      </c>
      <c r="AL70" s="14">
        <f t="shared" si="13"/>
        <v>30.152899824253161</v>
      </c>
      <c r="AM70" s="14">
        <f t="shared" si="13"/>
        <v>3.5366100543120921E-4</v>
      </c>
      <c r="AN70" s="15">
        <f t="shared" si="9"/>
        <v>3.3164306114122417E-2</v>
      </c>
      <c r="AP70" s="13">
        <f t="shared" si="14"/>
        <v>2.9541666666666648</v>
      </c>
      <c r="AQ70" s="14">
        <f t="shared" si="14"/>
        <v>2.2524682651622014</v>
      </c>
      <c r="AR70" s="14">
        <f t="shared" si="14"/>
        <v>2.8871501775259989E-3</v>
      </c>
      <c r="AS70" s="15">
        <f t="shared" si="10"/>
        <v>0.44395742016280504</v>
      </c>
      <c r="AU70" s="13">
        <f t="shared" si="15"/>
        <v>23869.539724090922</v>
      </c>
      <c r="AV70" s="14">
        <f t="shared" si="15"/>
        <v>1.4077553997900007</v>
      </c>
      <c r="AW70" s="14">
        <f t="shared" si="15"/>
        <v>2.4587285465019204E-2</v>
      </c>
      <c r="AX70" s="15">
        <f t="shared" si="11"/>
        <v>0.71035067608277203</v>
      </c>
    </row>
    <row r="71" spans="1:50" x14ac:dyDescent="0.3">
      <c r="A71" s="4" t="s">
        <v>25</v>
      </c>
      <c r="B71" s="4">
        <f t="shared" si="6"/>
        <v>2008</v>
      </c>
      <c r="C71" s="11">
        <v>14356.747612698371</v>
      </c>
      <c r="D71" s="11">
        <v>2.7326335008175651</v>
      </c>
      <c r="E71" s="11">
        <v>7.148724866166245E-3</v>
      </c>
      <c r="F71" s="11">
        <v>0.36594735433815556</v>
      </c>
      <c r="G71" s="11">
        <v>165.25497508789294</v>
      </c>
      <c r="H71" s="11">
        <v>10.179936728650757</v>
      </c>
      <c r="I71" s="11">
        <v>1.3121441758208452E-4</v>
      </c>
      <c r="J71" s="11">
        <v>9.8232437652148299E-2</v>
      </c>
      <c r="K71" s="11">
        <v>2.8363636363636431</v>
      </c>
      <c r="L71" s="11">
        <v>27.653846153846089</v>
      </c>
      <c r="M71" s="11">
        <v>7.8894606767195008E-5</v>
      </c>
      <c r="N71" s="11">
        <v>3.6161335187760865E-2</v>
      </c>
      <c r="O71" s="11">
        <v>0.38257575757575779</v>
      </c>
      <c r="P71" s="11">
        <v>17.405940594059402</v>
      </c>
      <c r="Q71" s="11">
        <v>7.4750587246361633E-3</v>
      </c>
      <c r="R71" s="11">
        <v>5.7451649601820261E-2</v>
      </c>
      <c r="S71" s="11">
        <v>23255.236584136361</v>
      </c>
      <c r="T71" s="11">
        <v>1.4361045766319231</v>
      </c>
      <c r="U71" s="11">
        <v>2.3668890984289703E-2</v>
      </c>
      <c r="V71" s="11">
        <v>0.6963281200212359</v>
      </c>
      <c r="Y71" s="4" t="str">
        <f t="shared" si="16"/>
        <v>Poland</v>
      </c>
      <c r="Z71" s="4">
        <f t="shared" si="16"/>
        <v>2008</v>
      </c>
      <c r="AA71" s="13">
        <f t="shared" si="16"/>
        <v>14356.747612698371</v>
      </c>
      <c r="AB71" s="14">
        <f t="shared" si="16"/>
        <v>2.7326335008175651</v>
      </c>
      <c r="AC71" s="14">
        <f t="shared" si="16"/>
        <v>7.148724866166245E-3</v>
      </c>
      <c r="AD71" s="15">
        <f t="shared" si="7"/>
        <v>0.36594735433815556</v>
      </c>
      <c r="AF71" s="13">
        <f t="shared" si="12"/>
        <v>165.25497508789294</v>
      </c>
      <c r="AG71" s="14">
        <f t="shared" si="12"/>
        <v>10.179936728650757</v>
      </c>
      <c r="AH71" s="14">
        <f t="shared" si="12"/>
        <v>1.3121441758208452E-4</v>
      </c>
      <c r="AI71" s="15">
        <f t="shared" si="8"/>
        <v>9.8232437652148299E-2</v>
      </c>
      <c r="AK71" s="13">
        <f t="shared" si="13"/>
        <v>2.8363636363636431</v>
      </c>
      <c r="AL71" s="14">
        <f t="shared" si="13"/>
        <v>27.653846153846089</v>
      </c>
      <c r="AM71" s="14">
        <f t="shared" si="13"/>
        <v>7.8894606767195008E-5</v>
      </c>
      <c r="AN71" s="15">
        <f t="shared" si="9"/>
        <v>3.6161335187760865E-2</v>
      </c>
      <c r="AP71" s="13">
        <f t="shared" si="14"/>
        <v>0.38257575757575779</v>
      </c>
      <c r="AQ71" s="14">
        <f t="shared" si="14"/>
        <v>17.405940594059402</v>
      </c>
      <c r="AR71" s="14">
        <f t="shared" si="14"/>
        <v>7.4750587246361633E-3</v>
      </c>
      <c r="AS71" s="15">
        <f t="shared" si="10"/>
        <v>5.7451649601820261E-2</v>
      </c>
      <c r="AU71" s="13">
        <f t="shared" si="15"/>
        <v>23255.236584136361</v>
      </c>
      <c r="AV71" s="14">
        <f t="shared" si="15"/>
        <v>1.4361045766319231</v>
      </c>
      <c r="AW71" s="14">
        <f t="shared" si="15"/>
        <v>2.3668890984289703E-2</v>
      </c>
      <c r="AX71" s="15">
        <f t="shared" si="11"/>
        <v>0.6963281200212359</v>
      </c>
    </row>
    <row r="72" spans="1:50" x14ac:dyDescent="0.3">
      <c r="A72" s="4" t="s">
        <v>25</v>
      </c>
      <c r="B72" s="4">
        <f t="shared" si="6"/>
        <v>2009</v>
      </c>
      <c r="C72" s="11">
        <v>14957.302083825129</v>
      </c>
      <c r="D72" s="11">
        <v>2.658784553609018</v>
      </c>
      <c r="E72" s="11">
        <v>7.1818704147670331E-3</v>
      </c>
      <c r="F72" s="11">
        <v>0.37611170812716138</v>
      </c>
      <c r="G72" s="11">
        <v>179.26023985140364</v>
      </c>
      <c r="H72" s="11">
        <v>9.2287825848952334</v>
      </c>
      <c r="I72" s="11">
        <v>4.4594817488091687E-4</v>
      </c>
      <c r="J72" s="11">
        <v>0.1083566538490897</v>
      </c>
      <c r="K72" s="11">
        <v>2.8409090909090935</v>
      </c>
      <c r="L72" s="11">
        <v>27.716799999999978</v>
      </c>
      <c r="M72" s="11">
        <v>4.3144881906154176E-5</v>
      </c>
      <c r="N72" s="11">
        <v>3.607920106217171E-2</v>
      </c>
      <c r="O72" s="11">
        <v>1.4393939393939394</v>
      </c>
      <c r="P72" s="11">
        <v>6.6447368421052628</v>
      </c>
      <c r="Q72" s="11">
        <v>5.201163178028545E-3</v>
      </c>
      <c r="R72" s="11">
        <v>0.15049504950495049</v>
      </c>
      <c r="S72" s="11">
        <v>21216.50163968181</v>
      </c>
      <c r="T72" s="11">
        <v>1.486861114165988</v>
      </c>
      <c r="U72" s="11">
        <v>2.1587489193893306E-2</v>
      </c>
      <c r="V72" s="11">
        <v>0.67255777319922794</v>
      </c>
      <c r="Y72" s="4" t="str">
        <f t="shared" si="16"/>
        <v>Poland</v>
      </c>
      <c r="Z72" s="4">
        <f t="shared" si="16"/>
        <v>2009</v>
      </c>
      <c r="AA72" s="13">
        <f t="shared" si="16"/>
        <v>14957.302083825129</v>
      </c>
      <c r="AB72" s="14">
        <f t="shared" si="16"/>
        <v>2.658784553609018</v>
      </c>
      <c r="AC72" s="14">
        <f t="shared" si="16"/>
        <v>7.1818704147670331E-3</v>
      </c>
      <c r="AD72" s="15">
        <f t="shared" si="7"/>
        <v>0.37611170812716138</v>
      </c>
      <c r="AF72" s="13">
        <f t="shared" si="12"/>
        <v>179.26023985140364</v>
      </c>
      <c r="AG72" s="14">
        <f t="shared" si="12"/>
        <v>9.2287825848952334</v>
      </c>
      <c r="AH72" s="14">
        <f t="shared" si="12"/>
        <v>4.4594817488091687E-4</v>
      </c>
      <c r="AI72" s="15">
        <f t="shared" si="8"/>
        <v>0.1083566538490897</v>
      </c>
      <c r="AK72" s="13">
        <f t="shared" si="13"/>
        <v>2.8409090909090935</v>
      </c>
      <c r="AL72" s="14">
        <f t="shared" si="13"/>
        <v>27.716799999999978</v>
      </c>
      <c r="AM72" s="14">
        <f t="shared" si="13"/>
        <v>4.3144881906154176E-5</v>
      </c>
      <c r="AN72" s="15">
        <f t="shared" si="9"/>
        <v>3.607920106217171E-2</v>
      </c>
      <c r="AP72" s="13">
        <f t="shared" si="14"/>
        <v>1.4393939393939394</v>
      </c>
      <c r="AQ72" s="14">
        <f t="shared" si="14"/>
        <v>6.6447368421052628</v>
      </c>
      <c r="AR72" s="14">
        <f t="shared" si="14"/>
        <v>5.201163178028545E-3</v>
      </c>
      <c r="AS72" s="15">
        <f t="shared" si="10"/>
        <v>0.15049504950495049</v>
      </c>
      <c r="AU72" s="13">
        <f t="shared" si="15"/>
        <v>21216.50163968181</v>
      </c>
      <c r="AV72" s="14">
        <f t="shared" si="15"/>
        <v>1.486861114165988</v>
      </c>
      <c r="AW72" s="14">
        <f t="shared" si="15"/>
        <v>2.1587489193893306E-2</v>
      </c>
      <c r="AX72" s="15">
        <f t="shared" si="11"/>
        <v>0.67255777319922794</v>
      </c>
    </row>
    <row r="73" spans="1:50" x14ac:dyDescent="0.3">
      <c r="A73" s="4" t="s">
        <v>25</v>
      </c>
      <c r="B73" s="4">
        <f t="shared" si="6"/>
        <v>2010</v>
      </c>
      <c r="C73" s="11">
        <v>14431.859468356022</v>
      </c>
      <c r="D73" s="11">
        <v>2.7677251693601961</v>
      </c>
      <c r="E73" s="11">
        <v>6.225149602369251E-3</v>
      </c>
      <c r="F73" s="11">
        <v>0.36130754999462827</v>
      </c>
      <c r="G73" s="11">
        <v>171.84535468916647</v>
      </c>
      <c r="H73" s="11">
        <v>9.6431271325671322</v>
      </c>
      <c r="I73" s="11">
        <v>5.0189738109136794E-4</v>
      </c>
      <c r="J73" s="11">
        <v>0.10370080019195872</v>
      </c>
      <c r="K73" s="11">
        <v>2.6454545454545269</v>
      </c>
      <c r="L73" s="11">
        <v>29.879725085910859</v>
      </c>
      <c r="M73" s="11">
        <v>5.1172662019940973E-5</v>
      </c>
      <c r="N73" s="11">
        <v>3.3467510063254512E-2</v>
      </c>
      <c r="O73" s="11">
        <v>0.80416666666666714</v>
      </c>
      <c r="P73" s="11">
        <v>13.414507772020714</v>
      </c>
      <c r="Q73" s="11">
        <v>8.6443569214468274E-3</v>
      </c>
      <c r="R73" s="11">
        <v>7.4546156817304032E-2</v>
      </c>
      <c r="S73" s="11">
        <v>21486.265631454553</v>
      </c>
      <c r="T73" s="11">
        <v>1.4944198890219547</v>
      </c>
      <c r="U73" s="11">
        <v>2.1267766906752805E-2</v>
      </c>
      <c r="V73" s="11">
        <v>0.66915597640664759</v>
      </c>
      <c r="Y73" s="4" t="str">
        <f t="shared" si="16"/>
        <v>Poland</v>
      </c>
      <c r="Z73" s="4">
        <f t="shared" si="16"/>
        <v>2010</v>
      </c>
      <c r="AA73" s="13">
        <f t="shared" si="16"/>
        <v>14431.859468356022</v>
      </c>
      <c r="AB73" s="14">
        <f t="shared" si="16"/>
        <v>2.7677251693601961</v>
      </c>
      <c r="AC73" s="14">
        <f t="shared" si="16"/>
        <v>6.225149602369251E-3</v>
      </c>
      <c r="AD73" s="15">
        <f t="shared" si="7"/>
        <v>0.36130754999462827</v>
      </c>
      <c r="AF73" s="13">
        <f t="shared" si="12"/>
        <v>171.84535468916647</v>
      </c>
      <c r="AG73" s="14">
        <f t="shared" si="12"/>
        <v>9.6431271325671322</v>
      </c>
      <c r="AH73" s="14">
        <f t="shared" si="12"/>
        <v>5.0189738109136794E-4</v>
      </c>
      <c r="AI73" s="15">
        <f t="shared" si="8"/>
        <v>0.10370080019195872</v>
      </c>
      <c r="AK73" s="13">
        <f t="shared" si="13"/>
        <v>2.6454545454545269</v>
      </c>
      <c r="AL73" s="14">
        <f t="shared" si="13"/>
        <v>29.879725085910859</v>
      </c>
      <c r="AM73" s="14">
        <f t="shared" si="13"/>
        <v>5.1172662019940973E-5</v>
      </c>
      <c r="AN73" s="15">
        <f t="shared" si="9"/>
        <v>3.3467510063254512E-2</v>
      </c>
      <c r="AP73" s="13">
        <f t="shared" si="14"/>
        <v>0.80416666666666714</v>
      </c>
      <c r="AQ73" s="14">
        <f t="shared" si="14"/>
        <v>13.414507772020714</v>
      </c>
      <c r="AR73" s="14">
        <f t="shared" si="14"/>
        <v>8.6443569214468274E-3</v>
      </c>
      <c r="AS73" s="15">
        <f t="shared" si="10"/>
        <v>7.4546156817304032E-2</v>
      </c>
      <c r="AU73" s="13">
        <f t="shared" si="15"/>
        <v>21486.265631454553</v>
      </c>
      <c r="AV73" s="14">
        <f t="shared" si="15"/>
        <v>1.4944198890219547</v>
      </c>
      <c r="AW73" s="14">
        <f t="shared" si="15"/>
        <v>2.1267766906752805E-2</v>
      </c>
      <c r="AX73" s="15">
        <f t="shared" si="11"/>
        <v>0.66915597640664759</v>
      </c>
    </row>
    <row r="74" spans="1:50" x14ac:dyDescent="0.3">
      <c r="A74" s="4" t="s">
        <v>25</v>
      </c>
      <c r="B74" s="4">
        <f t="shared" si="6"/>
        <v>2011</v>
      </c>
      <c r="C74" s="11">
        <v>14282.882504498164</v>
      </c>
      <c r="D74" s="11">
        <v>2.7840047916601676</v>
      </c>
      <c r="E74" s="11">
        <v>5.9313192835349082E-3</v>
      </c>
      <c r="F74" s="11">
        <v>0.35919478407351318</v>
      </c>
      <c r="G74" s="11">
        <v>165.14948986285344</v>
      </c>
      <c r="H74" s="11">
        <v>10.046536448774951</v>
      </c>
      <c r="I74" s="11">
        <v>2.4816144864678313E-4</v>
      </c>
      <c r="J74" s="11">
        <v>9.9536791121873386E-2</v>
      </c>
      <c r="K74" s="11">
        <v>2.6181818181818102</v>
      </c>
      <c r="L74" s="11">
        <v>30.333333333333421</v>
      </c>
      <c r="M74" s="11">
        <v>1.1315147888601995E-5</v>
      </c>
      <c r="N74" s="11">
        <v>3.2967032967032871E-2</v>
      </c>
      <c r="O74" s="11">
        <v>0.5685606060606041</v>
      </c>
      <c r="P74" s="11">
        <v>18.50033311125922</v>
      </c>
      <c r="Q74" s="11">
        <v>9.4787946800359291E-3</v>
      </c>
      <c r="R74" s="11">
        <v>5.4053080773524262E-2</v>
      </c>
      <c r="S74" s="11">
        <v>21264.476013727268</v>
      </c>
      <c r="T74" s="11">
        <v>1.5246437215193112</v>
      </c>
      <c r="U74" s="11">
        <v>2.041472923380605E-2</v>
      </c>
      <c r="V74" s="11">
        <v>0.65589093759130668</v>
      </c>
      <c r="Y74" s="4" t="str">
        <f t="shared" si="16"/>
        <v>Poland</v>
      </c>
      <c r="Z74" s="4">
        <f t="shared" si="16"/>
        <v>2011</v>
      </c>
      <c r="AA74" s="13">
        <f t="shared" si="16"/>
        <v>14282.882504498164</v>
      </c>
      <c r="AB74" s="14">
        <f t="shared" si="16"/>
        <v>2.7840047916601676</v>
      </c>
      <c r="AC74" s="14">
        <f t="shared" si="16"/>
        <v>5.9313192835349082E-3</v>
      </c>
      <c r="AD74" s="15">
        <f t="shared" si="7"/>
        <v>0.35919478407351318</v>
      </c>
      <c r="AF74" s="13">
        <f t="shared" si="12"/>
        <v>165.14948986285344</v>
      </c>
      <c r="AG74" s="14">
        <f t="shared" si="12"/>
        <v>10.046536448774951</v>
      </c>
      <c r="AH74" s="14">
        <f t="shared" si="12"/>
        <v>2.4816144864678313E-4</v>
      </c>
      <c r="AI74" s="15">
        <f t="shared" si="8"/>
        <v>9.9536791121873386E-2</v>
      </c>
      <c r="AK74" s="13">
        <f t="shared" si="13"/>
        <v>2.6181818181818102</v>
      </c>
      <c r="AL74" s="14">
        <f t="shared" si="13"/>
        <v>30.333333333333421</v>
      </c>
      <c r="AM74" s="14">
        <f t="shared" si="13"/>
        <v>1.1315147888601995E-5</v>
      </c>
      <c r="AN74" s="15">
        <f t="shared" si="9"/>
        <v>3.2967032967032871E-2</v>
      </c>
      <c r="AP74" s="13">
        <f t="shared" si="14"/>
        <v>0.5685606060606041</v>
      </c>
      <c r="AQ74" s="14">
        <f t="shared" si="14"/>
        <v>18.50033311125922</v>
      </c>
      <c r="AR74" s="14">
        <f t="shared" si="14"/>
        <v>9.4787946800359291E-3</v>
      </c>
      <c r="AS74" s="15">
        <f t="shared" si="10"/>
        <v>5.4053080773524262E-2</v>
      </c>
      <c r="AU74" s="13">
        <f t="shared" si="15"/>
        <v>21264.476013727268</v>
      </c>
      <c r="AV74" s="14">
        <f t="shared" si="15"/>
        <v>1.5246437215193112</v>
      </c>
      <c r="AW74" s="14">
        <f t="shared" si="15"/>
        <v>2.041472923380605E-2</v>
      </c>
      <c r="AX74" s="15">
        <f t="shared" si="11"/>
        <v>0.65589093759130668</v>
      </c>
    </row>
    <row r="75" spans="1:50" x14ac:dyDescent="0.3">
      <c r="A75" s="4" t="s">
        <v>25</v>
      </c>
      <c r="B75" s="4">
        <f t="shared" si="6"/>
        <v>2012</v>
      </c>
      <c r="C75" s="11">
        <v>14336.375436973231</v>
      </c>
      <c r="D75" s="11">
        <v>2.7590097949872479</v>
      </c>
      <c r="E75" s="11">
        <v>6.0074082179050747E-3</v>
      </c>
      <c r="F75" s="11">
        <v>0.36244887633848433</v>
      </c>
      <c r="G75" s="11">
        <v>171.8558464633295</v>
      </c>
      <c r="H75" s="11">
        <v>9.5884544686932944</v>
      </c>
      <c r="I75" s="11">
        <v>3.3189018037749207E-4</v>
      </c>
      <c r="J75" s="11">
        <v>0.10429209454610665</v>
      </c>
      <c r="K75" s="11">
        <v>2.5863636363636289</v>
      </c>
      <c r="L75" s="11">
        <v>30.732864674868278</v>
      </c>
      <c r="M75" s="11">
        <v>2.9283311768768527E-5</v>
      </c>
      <c r="N75" s="11">
        <v>3.2538457139589319E-2</v>
      </c>
      <c r="O75" s="11">
        <v>0.74015151515147792</v>
      </c>
      <c r="P75" s="11">
        <v>15.039918116684476</v>
      </c>
      <c r="Q75" s="11">
        <v>1.048204402216707E-2</v>
      </c>
      <c r="R75" s="11">
        <v>6.6489723696743649E-2</v>
      </c>
      <c r="S75" s="11">
        <v>20866.371045545457</v>
      </c>
      <c r="T75" s="11">
        <v>1.5428021492706052</v>
      </c>
      <c r="U75" s="11">
        <v>1.9820347987562381E-2</v>
      </c>
      <c r="V75" s="11">
        <v>0.64817125155858302</v>
      </c>
      <c r="Y75" s="4" t="str">
        <f t="shared" si="16"/>
        <v>Poland</v>
      </c>
      <c r="Z75" s="4">
        <f t="shared" si="16"/>
        <v>2012</v>
      </c>
      <c r="AA75" s="13">
        <f t="shared" si="16"/>
        <v>14336.375436973231</v>
      </c>
      <c r="AB75" s="14">
        <f t="shared" si="16"/>
        <v>2.7590097949872479</v>
      </c>
      <c r="AC75" s="14">
        <f t="shared" si="16"/>
        <v>6.0074082179050747E-3</v>
      </c>
      <c r="AD75" s="15">
        <f t="shared" si="7"/>
        <v>0.36244887633848433</v>
      </c>
      <c r="AF75" s="13">
        <f t="shared" si="12"/>
        <v>171.8558464633295</v>
      </c>
      <c r="AG75" s="14">
        <f t="shared" si="12"/>
        <v>9.5884544686932944</v>
      </c>
      <c r="AH75" s="14">
        <f t="shared" si="12"/>
        <v>3.3189018037749207E-4</v>
      </c>
      <c r="AI75" s="15">
        <f t="shared" si="8"/>
        <v>0.10429209454610665</v>
      </c>
      <c r="AK75" s="13">
        <f t="shared" si="13"/>
        <v>2.5863636363636289</v>
      </c>
      <c r="AL75" s="14">
        <f t="shared" si="13"/>
        <v>30.732864674868278</v>
      </c>
      <c r="AM75" s="14">
        <f t="shared" si="13"/>
        <v>2.9283311768768527E-5</v>
      </c>
      <c r="AN75" s="15">
        <f t="shared" si="9"/>
        <v>3.2538457139589319E-2</v>
      </c>
      <c r="AP75" s="13">
        <f t="shared" si="14"/>
        <v>0.74015151515147792</v>
      </c>
      <c r="AQ75" s="14">
        <f t="shared" si="14"/>
        <v>15.039918116684476</v>
      </c>
      <c r="AR75" s="14">
        <f t="shared" si="14"/>
        <v>1.048204402216707E-2</v>
      </c>
      <c r="AS75" s="15">
        <f t="shared" si="10"/>
        <v>6.6489723696743649E-2</v>
      </c>
      <c r="AU75" s="13">
        <f t="shared" si="15"/>
        <v>20866.371045545457</v>
      </c>
      <c r="AV75" s="14">
        <f t="shared" si="15"/>
        <v>1.5428021492706052</v>
      </c>
      <c r="AW75" s="14">
        <f t="shared" si="15"/>
        <v>1.9820347987562381E-2</v>
      </c>
      <c r="AX75" s="15">
        <f t="shared" si="11"/>
        <v>0.64817125155858302</v>
      </c>
    </row>
    <row r="76" spans="1:50" x14ac:dyDescent="0.3">
      <c r="A76" s="4" t="s">
        <v>25</v>
      </c>
      <c r="B76" s="4">
        <f t="shared" si="6"/>
        <v>2013</v>
      </c>
      <c r="C76" s="11">
        <v>14178.238304441875</v>
      </c>
      <c r="D76" s="11">
        <v>2.7975612194594626</v>
      </c>
      <c r="E76" s="11">
        <v>5.6629247835747742E-3</v>
      </c>
      <c r="F76" s="11">
        <v>0.35745419726443639</v>
      </c>
      <c r="G76" s="11">
        <v>174.0366277504163</v>
      </c>
      <c r="H76" s="11">
        <v>9.4370761743945302</v>
      </c>
      <c r="I76" s="11">
        <v>3.8008995995175709E-4</v>
      </c>
      <c r="J76" s="11">
        <v>0.10596502364930403</v>
      </c>
      <c r="K76" s="11">
        <v>2.690909090909102</v>
      </c>
      <c r="L76" s="11">
        <v>29.652027027026907</v>
      </c>
      <c r="M76" s="11">
        <v>7.8197036784202756E-5</v>
      </c>
      <c r="N76" s="11">
        <v>3.3724507234818409E-2</v>
      </c>
      <c r="O76" s="11">
        <v>0.67992424242427596</v>
      </c>
      <c r="P76" s="11">
        <v>16.60222841225545</v>
      </c>
      <c r="Q76" s="11">
        <v>1.1169624497018749E-2</v>
      </c>
      <c r="R76" s="11">
        <v>6.023287809134218E-2</v>
      </c>
      <c r="S76" s="11">
        <v>20783.550953909093</v>
      </c>
      <c r="T76" s="11">
        <v>1.550089906020109</v>
      </c>
      <c r="U76" s="11">
        <v>1.9559275309158242E-2</v>
      </c>
      <c r="V76" s="11">
        <v>0.64512387063246068</v>
      </c>
      <c r="Y76" s="4" t="str">
        <f t="shared" si="16"/>
        <v>Poland</v>
      </c>
      <c r="Z76" s="4">
        <f t="shared" si="16"/>
        <v>2013</v>
      </c>
      <c r="AA76" s="13">
        <f t="shared" si="16"/>
        <v>14178.238304441875</v>
      </c>
      <c r="AB76" s="14">
        <f t="shared" si="16"/>
        <v>2.7975612194594626</v>
      </c>
      <c r="AC76" s="14">
        <f t="shared" si="16"/>
        <v>5.6629247835747742E-3</v>
      </c>
      <c r="AD76" s="15">
        <f t="shared" si="7"/>
        <v>0.35745419726443639</v>
      </c>
      <c r="AF76" s="13">
        <f t="shared" si="12"/>
        <v>174.0366277504163</v>
      </c>
      <c r="AG76" s="14">
        <f t="shared" si="12"/>
        <v>9.4370761743945302</v>
      </c>
      <c r="AH76" s="14">
        <f t="shared" si="12"/>
        <v>3.8008995995175709E-4</v>
      </c>
      <c r="AI76" s="15">
        <f t="shared" si="8"/>
        <v>0.10596502364930403</v>
      </c>
      <c r="AK76" s="13">
        <f t="shared" si="13"/>
        <v>2.690909090909102</v>
      </c>
      <c r="AL76" s="14">
        <f t="shared" si="13"/>
        <v>29.652027027026907</v>
      </c>
      <c r="AM76" s="14">
        <f t="shared" si="13"/>
        <v>7.8197036784202756E-5</v>
      </c>
      <c r="AN76" s="15">
        <f t="shared" si="9"/>
        <v>3.3724507234818409E-2</v>
      </c>
      <c r="AP76" s="13">
        <f t="shared" si="14"/>
        <v>0.67992424242427596</v>
      </c>
      <c r="AQ76" s="14">
        <f t="shared" si="14"/>
        <v>16.60222841225545</v>
      </c>
      <c r="AR76" s="14">
        <f t="shared" si="14"/>
        <v>1.1169624497018749E-2</v>
      </c>
      <c r="AS76" s="15">
        <f t="shared" si="10"/>
        <v>6.023287809134218E-2</v>
      </c>
      <c r="AU76" s="13">
        <f t="shared" si="15"/>
        <v>20783.550953909093</v>
      </c>
      <c r="AV76" s="14">
        <f t="shared" si="15"/>
        <v>1.550089906020109</v>
      </c>
      <c r="AW76" s="14">
        <f t="shared" si="15"/>
        <v>1.9559275309158242E-2</v>
      </c>
      <c r="AX76" s="15">
        <f t="shared" si="11"/>
        <v>0.64512387063246068</v>
      </c>
    </row>
    <row r="77" spans="1:50" x14ac:dyDescent="0.3">
      <c r="A77" s="4" t="s">
        <v>25</v>
      </c>
      <c r="B77" s="4">
        <f t="shared" si="6"/>
        <v>2014</v>
      </c>
      <c r="C77" s="11">
        <v>14048.890765303164</v>
      </c>
      <c r="D77" s="11">
        <v>2.8524969143729826</v>
      </c>
      <c r="E77" s="11">
        <v>5.3410913050230824E-3</v>
      </c>
      <c r="F77" s="11">
        <v>0.35057005494423593</v>
      </c>
      <c r="G77" s="11">
        <v>180.26554247926242</v>
      </c>
      <c r="H77" s="11">
        <v>9.1089547800314925</v>
      </c>
      <c r="I77" s="11">
        <v>7.3661288006651726E-4</v>
      </c>
      <c r="J77" s="11">
        <v>0.1097820797389602</v>
      </c>
      <c r="K77" s="11">
        <v>2.3681818181818102</v>
      </c>
      <c r="L77" s="11">
        <v>33.85220729366614</v>
      </c>
      <c r="M77" s="11">
        <v>1.2154256617336046E-4</v>
      </c>
      <c r="N77" s="11">
        <v>2.9540171230934869E-2</v>
      </c>
      <c r="O77" s="11">
        <v>1.3723484848484873</v>
      </c>
      <c r="P77" s="11">
        <v>7.70990891526358</v>
      </c>
      <c r="Q77" s="11">
        <v>8.7065638705109416E-3</v>
      </c>
      <c r="R77" s="11">
        <v>0.12970321841549445</v>
      </c>
      <c r="S77" s="11">
        <v>20853.871799454537</v>
      </c>
      <c r="T77" s="11">
        <v>1.5695367718866797</v>
      </c>
      <c r="U77" s="11">
        <v>1.9074749674473868E-2</v>
      </c>
      <c r="V77" s="11">
        <v>0.63713066040366706</v>
      </c>
      <c r="Y77" s="4" t="str">
        <f t="shared" si="16"/>
        <v>Poland</v>
      </c>
      <c r="Z77" s="4">
        <f t="shared" si="16"/>
        <v>2014</v>
      </c>
      <c r="AA77" s="13">
        <f t="shared" si="16"/>
        <v>14048.890765303164</v>
      </c>
      <c r="AB77" s="14">
        <f t="shared" si="16"/>
        <v>2.8524969143729826</v>
      </c>
      <c r="AC77" s="14">
        <f t="shared" si="16"/>
        <v>5.3410913050230824E-3</v>
      </c>
      <c r="AD77" s="15">
        <f t="shared" si="7"/>
        <v>0.35057005494423593</v>
      </c>
      <c r="AF77" s="13">
        <f t="shared" si="12"/>
        <v>180.26554247926242</v>
      </c>
      <c r="AG77" s="14">
        <f t="shared" si="12"/>
        <v>9.1089547800314925</v>
      </c>
      <c r="AH77" s="14">
        <f t="shared" si="12"/>
        <v>7.3661288006651726E-4</v>
      </c>
      <c r="AI77" s="15">
        <f t="shared" si="8"/>
        <v>0.1097820797389602</v>
      </c>
      <c r="AK77" s="13">
        <f t="shared" si="13"/>
        <v>2.3681818181818102</v>
      </c>
      <c r="AL77" s="14">
        <f t="shared" si="13"/>
        <v>33.85220729366614</v>
      </c>
      <c r="AM77" s="14">
        <f t="shared" si="13"/>
        <v>1.2154256617336046E-4</v>
      </c>
      <c r="AN77" s="15">
        <f t="shared" si="9"/>
        <v>2.9540171230934869E-2</v>
      </c>
      <c r="AP77" s="13">
        <f t="shared" si="14"/>
        <v>1.3723484848484873</v>
      </c>
      <c r="AQ77" s="14">
        <f t="shared" si="14"/>
        <v>7.70990891526358</v>
      </c>
      <c r="AR77" s="14">
        <f t="shared" si="14"/>
        <v>8.7065638705109416E-3</v>
      </c>
      <c r="AS77" s="15">
        <f t="shared" si="10"/>
        <v>0.12970321841549445</v>
      </c>
      <c r="AU77" s="13">
        <f t="shared" si="15"/>
        <v>20853.871799454537</v>
      </c>
      <c r="AV77" s="14">
        <f t="shared" si="15"/>
        <v>1.5695367718866797</v>
      </c>
      <c r="AW77" s="14">
        <f t="shared" si="15"/>
        <v>1.9074749674473868E-2</v>
      </c>
      <c r="AX77" s="15">
        <f t="shared" si="11"/>
        <v>0.63713066040366706</v>
      </c>
    </row>
    <row r="78" spans="1:50" x14ac:dyDescent="0.3">
      <c r="A78" s="4" t="s">
        <v>25</v>
      </c>
      <c r="B78" s="4">
        <f t="shared" si="6"/>
        <v>2015</v>
      </c>
      <c r="C78" s="11">
        <v>13997.65642513035</v>
      </c>
      <c r="D78" s="11">
        <v>2.9081601923131908</v>
      </c>
      <c r="E78" s="11">
        <v>5.1976408434292187E-3</v>
      </c>
      <c r="F78" s="11">
        <v>0.34386001247221054</v>
      </c>
      <c r="G78" s="11">
        <v>189.16073196658567</v>
      </c>
      <c r="H78" s="11">
        <v>8.6698644544081791</v>
      </c>
      <c r="I78" s="11">
        <v>1.1141485033498988E-3</v>
      </c>
      <c r="J78" s="11">
        <v>0.11534205699047019</v>
      </c>
      <c r="K78" s="11">
        <v>2.5272727272727309</v>
      </c>
      <c r="L78" s="11">
        <v>31.665467625899236</v>
      </c>
      <c r="M78" s="11">
        <v>2.2548798733389164E-5</v>
      </c>
      <c r="N78" s="11">
        <v>3.1580143133022875E-2</v>
      </c>
      <c r="O78" s="11">
        <v>2.0575757575757621</v>
      </c>
      <c r="P78" s="11">
        <v>4.7341678939616987</v>
      </c>
      <c r="Q78" s="11">
        <v>5.246659798382125E-3</v>
      </c>
      <c r="R78" s="11">
        <v>0.21123036242028354</v>
      </c>
      <c r="S78" s="11">
        <v>21355.616474909093</v>
      </c>
      <c r="T78" s="11">
        <v>1.5809714129572003</v>
      </c>
      <c r="U78" s="11">
        <v>1.8778474325151673E-2</v>
      </c>
      <c r="V78" s="11">
        <v>0.63252250597593307</v>
      </c>
      <c r="Y78" s="4" t="str">
        <f t="shared" si="16"/>
        <v>Poland</v>
      </c>
      <c r="Z78" s="4">
        <f t="shared" si="16"/>
        <v>2015</v>
      </c>
      <c r="AA78" s="13">
        <f t="shared" si="16"/>
        <v>13997.65642513035</v>
      </c>
      <c r="AB78" s="14">
        <f t="shared" si="16"/>
        <v>2.9081601923131908</v>
      </c>
      <c r="AC78" s="14">
        <f t="shared" si="16"/>
        <v>5.1976408434292187E-3</v>
      </c>
      <c r="AD78" s="15">
        <f t="shared" si="7"/>
        <v>0.34386001247221054</v>
      </c>
      <c r="AF78" s="13">
        <f t="shared" si="12"/>
        <v>189.16073196658567</v>
      </c>
      <c r="AG78" s="14">
        <f t="shared" si="12"/>
        <v>8.6698644544081791</v>
      </c>
      <c r="AH78" s="14">
        <f t="shared" si="12"/>
        <v>1.1141485033498988E-3</v>
      </c>
      <c r="AI78" s="15">
        <f t="shared" si="8"/>
        <v>0.11534205699047019</v>
      </c>
      <c r="AK78" s="13">
        <f t="shared" si="13"/>
        <v>2.5272727272727309</v>
      </c>
      <c r="AL78" s="14">
        <f t="shared" si="13"/>
        <v>31.665467625899236</v>
      </c>
      <c r="AM78" s="14">
        <f t="shared" si="13"/>
        <v>2.2548798733389164E-5</v>
      </c>
      <c r="AN78" s="15">
        <f t="shared" si="9"/>
        <v>3.1580143133022875E-2</v>
      </c>
      <c r="AP78" s="13">
        <f t="shared" si="14"/>
        <v>2.0575757575757621</v>
      </c>
      <c r="AQ78" s="14">
        <f t="shared" si="14"/>
        <v>4.7341678939616987</v>
      </c>
      <c r="AR78" s="14">
        <f t="shared" si="14"/>
        <v>5.246659798382125E-3</v>
      </c>
      <c r="AS78" s="15">
        <f t="shared" si="10"/>
        <v>0.21123036242028354</v>
      </c>
      <c r="AU78" s="13">
        <f t="shared" si="15"/>
        <v>21355.616474909093</v>
      </c>
      <c r="AV78" s="14">
        <f t="shared" si="15"/>
        <v>1.5809714129572003</v>
      </c>
      <c r="AW78" s="14">
        <f t="shared" si="15"/>
        <v>1.8778474325151673E-2</v>
      </c>
      <c r="AX78" s="15">
        <f t="shared" si="11"/>
        <v>0.63252250597593307</v>
      </c>
    </row>
    <row r="79" spans="1:50" x14ac:dyDescent="0.3">
      <c r="A79" s="4" t="s">
        <v>25</v>
      </c>
      <c r="B79" s="4">
        <f t="shared" si="6"/>
        <v>2016</v>
      </c>
      <c r="C79" s="11">
        <v>13205.999526157619</v>
      </c>
      <c r="D79" s="11">
        <v>3.1240868292369726</v>
      </c>
      <c r="E79" s="11">
        <v>3.9854689670546506E-3</v>
      </c>
      <c r="F79" s="11">
        <v>0.32009353601872842</v>
      </c>
      <c r="G79" s="11">
        <v>188.24043358685662</v>
      </c>
      <c r="H79" s="11">
        <v>8.7288545434902769</v>
      </c>
      <c r="I79" s="11">
        <v>1.0752382562743551E-3</v>
      </c>
      <c r="J79" s="11">
        <v>0.11456256889350626</v>
      </c>
      <c r="K79" s="11">
        <v>2.3272727272727423</v>
      </c>
      <c r="L79" s="11">
        <v>34.515624999999787</v>
      </c>
      <c r="M79" s="11">
        <v>1.0048204342074513E-4</v>
      </c>
      <c r="N79" s="11">
        <v>2.8972385694884743E-2</v>
      </c>
      <c r="O79" s="11">
        <v>2.624621212121216</v>
      </c>
      <c r="P79" s="11">
        <v>3.3939962476547794</v>
      </c>
      <c r="Q79" s="11">
        <v>1.3910519688790091E-3</v>
      </c>
      <c r="R79" s="11">
        <v>0.29463792150359358</v>
      </c>
      <c r="S79" s="11">
        <v>21579.8931989091</v>
      </c>
      <c r="T79" s="11">
        <v>1.5923454720640688</v>
      </c>
      <c r="U79" s="11">
        <v>1.8431325035940915E-2</v>
      </c>
      <c r="V79" s="11">
        <v>0.62800442337664053</v>
      </c>
      <c r="Y79" s="4" t="str">
        <f t="shared" si="16"/>
        <v>Poland</v>
      </c>
      <c r="Z79" s="4">
        <f t="shared" si="16"/>
        <v>2016</v>
      </c>
      <c r="AA79" s="13">
        <f t="shared" si="16"/>
        <v>13205.999526157619</v>
      </c>
      <c r="AB79" s="14">
        <f t="shared" si="16"/>
        <v>3.1240868292369726</v>
      </c>
      <c r="AC79" s="14">
        <f t="shared" si="16"/>
        <v>3.9854689670546506E-3</v>
      </c>
      <c r="AD79" s="15">
        <f t="shared" si="7"/>
        <v>0.32009353601872842</v>
      </c>
      <c r="AF79" s="13">
        <f t="shared" si="12"/>
        <v>188.24043358685662</v>
      </c>
      <c r="AG79" s="14">
        <f t="shared" si="12"/>
        <v>8.7288545434902769</v>
      </c>
      <c r="AH79" s="14">
        <f t="shared" si="12"/>
        <v>1.0752382562743551E-3</v>
      </c>
      <c r="AI79" s="15">
        <f t="shared" si="8"/>
        <v>0.11456256889350626</v>
      </c>
      <c r="AK79" s="13">
        <f t="shared" si="13"/>
        <v>2.3272727272727423</v>
      </c>
      <c r="AL79" s="14">
        <f t="shared" si="13"/>
        <v>34.515624999999787</v>
      </c>
      <c r="AM79" s="14">
        <f t="shared" si="13"/>
        <v>1.0048204342074513E-4</v>
      </c>
      <c r="AN79" s="15">
        <f t="shared" si="9"/>
        <v>2.8972385694884743E-2</v>
      </c>
      <c r="AP79" s="13">
        <f t="shared" si="14"/>
        <v>2.624621212121216</v>
      </c>
      <c r="AQ79" s="14">
        <f t="shared" si="14"/>
        <v>3.3939962476547794</v>
      </c>
      <c r="AR79" s="14">
        <f t="shared" si="14"/>
        <v>1.3910519688790091E-3</v>
      </c>
      <c r="AS79" s="15">
        <f t="shared" si="10"/>
        <v>0.29463792150359358</v>
      </c>
      <c r="AU79" s="13">
        <f t="shared" si="15"/>
        <v>21579.8931989091</v>
      </c>
      <c r="AV79" s="14">
        <f t="shared" si="15"/>
        <v>1.5923454720640688</v>
      </c>
      <c r="AW79" s="14">
        <f t="shared" si="15"/>
        <v>1.8431325035940915E-2</v>
      </c>
      <c r="AX79" s="15">
        <f t="shared" si="11"/>
        <v>0.62800442337664053</v>
      </c>
    </row>
    <row r="80" spans="1:50" x14ac:dyDescent="0.3">
      <c r="A80" s="4" t="s">
        <v>25</v>
      </c>
      <c r="B80" s="4">
        <f t="shared" si="6"/>
        <v>2017</v>
      </c>
      <c r="C80" s="11">
        <v>12498.579464622868</v>
      </c>
      <c r="D80" s="11">
        <v>3.3391839956247447</v>
      </c>
      <c r="E80" s="11">
        <v>3.04396411157698E-3</v>
      </c>
      <c r="F80" s="11">
        <v>0.29947436299116098</v>
      </c>
      <c r="G80" s="11">
        <v>177.80370281886599</v>
      </c>
      <c r="H80" s="11">
        <v>9.1888553946428111</v>
      </c>
      <c r="I80" s="11">
        <v>6.5051128327288377E-4</v>
      </c>
      <c r="J80" s="11">
        <v>0.10882748253748876</v>
      </c>
      <c r="K80" s="11">
        <v>2.5863636363636289</v>
      </c>
      <c r="L80" s="11">
        <v>31.080843585237343</v>
      </c>
      <c r="M80" s="11">
        <v>1.1462480003128495E-4</v>
      </c>
      <c r="N80" s="11">
        <v>3.2174158891716056E-2</v>
      </c>
      <c r="O80" s="11">
        <v>2.9257575757575767</v>
      </c>
      <c r="P80" s="11">
        <v>2.6947177628171914</v>
      </c>
      <c r="Q80" s="11">
        <v>2.5550100990261448E-3</v>
      </c>
      <c r="R80" s="11">
        <v>0.3710963774382629</v>
      </c>
      <c r="S80" s="11">
        <v>21804.011921772726</v>
      </c>
      <c r="T80" s="11">
        <v>1.6164708010261979</v>
      </c>
      <c r="U80" s="11">
        <v>1.7979446083047135E-2</v>
      </c>
      <c r="V80" s="11">
        <v>0.61863165073267112</v>
      </c>
      <c r="Y80" s="4" t="str">
        <f t="shared" si="16"/>
        <v>Poland</v>
      </c>
      <c r="Z80" s="4">
        <f t="shared" si="16"/>
        <v>2017</v>
      </c>
      <c r="AA80" s="13">
        <f t="shared" si="16"/>
        <v>12498.579464622868</v>
      </c>
      <c r="AB80" s="14">
        <f t="shared" si="16"/>
        <v>3.3391839956247447</v>
      </c>
      <c r="AC80" s="14">
        <f t="shared" si="16"/>
        <v>3.04396411157698E-3</v>
      </c>
      <c r="AD80" s="15">
        <f t="shared" si="7"/>
        <v>0.29947436299116098</v>
      </c>
      <c r="AF80" s="13">
        <f t="shared" si="12"/>
        <v>177.80370281886599</v>
      </c>
      <c r="AG80" s="14">
        <f t="shared" si="12"/>
        <v>9.1888553946428111</v>
      </c>
      <c r="AH80" s="14">
        <f t="shared" si="12"/>
        <v>6.5051128327288377E-4</v>
      </c>
      <c r="AI80" s="15">
        <f t="shared" si="8"/>
        <v>0.10882748253748876</v>
      </c>
      <c r="AK80" s="13">
        <f t="shared" si="13"/>
        <v>2.5863636363636289</v>
      </c>
      <c r="AL80" s="14">
        <f t="shared" si="13"/>
        <v>31.080843585237343</v>
      </c>
      <c r="AM80" s="14">
        <f t="shared" si="13"/>
        <v>1.1462480003128495E-4</v>
      </c>
      <c r="AN80" s="15">
        <f t="shared" si="9"/>
        <v>3.2174158891716056E-2</v>
      </c>
      <c r="AP80" s="13">
        <f t="shared" si="14"/>
        <v>2.9257575757575767</v>
      </c>
      <c r="AQ80" s="14">
        <f t="shared" si="14"/>
        <v>2.6947177628171914</v>
      </c>
      <c r="AR80" s="14">
        <f t="shared" si="14"/>
        <v>2.5550100990261448E-3</v>
      </c>
      <c r="AS80" s="15">
        <f t="shared" si="10"/>
        <v>0.3710963774382629</v>
      </c>
      <c r="AU80" s="13">
        <f t="shared" si="15"/>
        <v>21804.011921772726</v>
      </c>
      <c r="AV80" s="14">
        <f t="shared" si="15"/>
        <v>1.6164708010261979</v>
      </c>
      <c r="AW80" s="14">
        <f t="shared" si="15"/>
        <v>1.7979446083047135E-2</v>
      </c>
      <c r="AX80" s="15">
        <f t="shared" si="11"/>
        <v>0.61863165073267112</v>
      </c>
    </row>
    <row r="81" spans="1:50" x14ac:dyDescent="0.3">
      <c r="A81" s="4" t="s">
        <v>25</v>
      </c>
      <c r="B81" s="4">
        <f t="shared" si="6"/>
        <v>2018</v>
      </c>
      <c r="C81" s="11">
        <v>11027.592181938442</v>
      </c>
      <c r="D81" s="11">
        <v>3.8304831004122581</v>
      </c>
      <c r="E81" s="11">
        <v>1.1324385709690077E-3</v>
      </c>
      <c r="F81" s="11">
        <v>0.2610636762481407</v>
      </c>
      <c r="G81" s="11">
        <v>157.54350038982398</v>
      </c>
      <c r="H81" s="11">
        <v>10.344984713109922</v>
      </c>
      <c r="I81" s="11">
        <v>5.3114477149826533E-5</v>
      </c>
      <c r="J81" s="11">
        <v>9.6665198425351637E-2</v>
      </c>
      <c r="K81" s="11">
        <v>2.7954545454545467</v>
      </c>
      <c r="L81" s="11">
        <v>28.7951219512195</v>
      </c>
      <c r="M81" s="11">
        <v>2.62648620876757E-4</v>
      </c>
      <c r="N81" s="11">
        <v>3.472810435371846E-2</v>
      </c>
      <c r="O81" s="11">
        <v>3.0121212121212189</v>
      </c>
      <c r="P81" s="11">
        <v>2.2892354124748451</v>
      </c>
      <c r="Q81" s="11">
        <v>6.1831948728217068E-3</v>
      </c>
      <c r="R81" s="11">
        <v>0.43682707097341317</v>
      </c>
      <c r="S81" s="11">
        <v>21751.738214500008</v>
      </c>
      <c r="T81" s="11">
        <v>1.654844245528146</v>
      </c>
      <c r="U81" s="11">
        <v>1.7085779706177417E-2</v>
      </c>
      <c r="V81" s="11">
        <v>0.60428647753544229</v>
      </c>
      <c r="Y81" s="4" t="str">
        <f t="shared" si="16"/>
        <v>Poland</v>
      </c>
      <c r="Z81" s="4">
        <f t="shared" si="16"/>
        <v>2018</v>
      </c>
      <c r="AA81" s="13">
        <f t="shared" si="16"/>
        <v>11027.592181938442</v>
      </c>
      <c r="AB81" s="14">
        <f t="shared" si="16"/>
        <v>3.8304831004122581</v>
      </c>
      <c r="AC81" s="14">
        <f t="shared" si="16"/>
        <v>1.1324385709690077E-3</v>
      </c>
      <c r="AD81" s="15">
        <f t="shared" si="7"/>
        <v>0.2610636762481407</v>
      </c>
      <c r="AF81" s="13">
        <f t="shared" si="12"/>
        <v>157.54350038982398</v>
      </c>
      <c r="AG81" s="14">
        <f t="shared" si="12"/>
        <v>10.344984713109922</v>
      </c>
      <c r="AH81" s="14">
        <f t="shared" si="12"/>
        <v>5.3114477149826533E-5</v>
      </c>
      <c r="AI81" s="15">
        <f t="shared" si="8"/>
        <v>9.6665198425351637E-2</v>
      </c>
      <c r="AK81" s="13">
        <f t="shared" si="13"/>
        <v>2.7954545454545467</v>
      </c>
      <c r="AL81" s="14">
        <f t="shared" si="13"/>
        <v>28.7951219512195</v>
      </c>
      <c r="AM81" s="14">
        <f t="shared" si="13"/>
        <v>2.62648620876757E-4</v>
      </c>
      <c r="AN81" s="15">
        <f t="shared" si="9"/>
        <v>3.472810435371846E-2</v>
      </c>
      <c r="AP81" s="13">
        <f t="shared" si="14"/>
        <v>3.0121212121212189</v>
      </c>
      <c r="AQ81" s="14">
        <f t="shared" si="14"/>
        <v>2.2892354124748451</v>
      </c>
      <c r="AR81" s="14">
        <f t="shared" si="14"/>
        <v>6.1831948728217068E-3</v>
      </c>
      <c r="AS81" s="15">
        <f t="shared" si="10"/>
        <v>0.43682707097341317</v>
      </c>
      <c r="AU81" s="13">
        <f t="shared" si="15"/>
        <v>21751.738214500008</v>
      </c>
      <c r="AV81" s="14">
        <f t="shared" si="15"/>
        <v>1.654844245528146</v>
      </c>
      <c r="AW81" s="14">
        <f t="shared" si="15"/>
        <v>1.7085779706177417E-2</v>
      </c>
      <c r="AX81" s="15">
        <f t="shared" si="11"/>
        <v>0.60428647753544229</v>
      </c>
    </row>
    <row r="82" spans="1:50" x14ac:dyDescent="0.3">
      <c r="A82" s="4" t="s">
        <v>25</v>
      </c>
      <c r="B82" s="4">
        <f t="shared" si="6"/>
        <v>2019</v>
      </c>
      <c r="C82" s="11">
        <v>10311.690690959636</v>
      </c>
      <c r="D82" s="11">
        <v>4.1707149927717788</v>
      </c>
      <c r="E82" s="11">
        <v>3.3003684842525249E-4</v>
      </c>
      <c r="F82" s="11">
        <v>0.23976704275719854</v>
      </c>
      <c r="G82" s="11">
        <v>160.15541437258139</v>
      </c>
      <c r="H82" s="11">
        <v>10.13059602867629</v>
      </c>
      <c r="I82" s="11">
        <v>2.190939436007705E-4</v>
      </c>
      <c r="J82" s="11">
        <v>9.8710875171543533E-2</v>
      </c>
      <c r="K82" s="11">
        <v>2.8409090909090935</v>
      </c>
      <c r="L82" s="11">
        <v>28.455999999999975</v>
      </c>
      <c r="M82" s="11">
        <v>3.2178074023821515E-4</v>
      </c>
      <c r="N82" s="11">
        <v>3.5141973573235903E-2</v>
      </c>
      <c r="O82" s="11">
        <v>3.0450757575757574</v>
      </c>
      <c r="P82" s="11">
        <v>2.0864535389973868</v>
      </c>
      <c r="Q82" s="11">
        <v>9.049513675578158E-3</v>
      </c>
      <c r="R82" s="11">
        <v>0.47928217969355535</v>
      </c>
      <c r="S82" s="11">
        <v>21736.928369863643</v>
      </c>
      <c r="T82" s="11">
        <v>1.6849324967478556</v>
      </c>
      <c r="U82" s="11">
        <v>1.6397321779410889E-2</v>
      </c>
      <c r="V82" s="11">
        <v>0.59349558628024168</v>
      </c>
      <c r="Y82" s="4" t="str">
        <f t="shared" si="16"/>
        <v>Poland</v>
      </c>
      <c r="Z82" s="4">
        <f t="shared" si="16"/>
        <v>2019</v>
      </c>
      <c r="AA82" s="13">
        <f t="shared" si="16"/>
        <v>10311.690690959636</v>
      </c>
      <c r="AB82" s="14">
        <f t="shared" si="16"/>
        <v>4.1707149927717788</v>
      </c>
      <c r="AC82" s="14">
        <f t="shared" si="16"/>
        <v>3.3003684842525249E-4</v>
      </c>
      <c r="AD82" s="15">
        <f t="shared" si="7"/>
        <v>0.23976704275719854</v>
      </c>
      <c r="AF82" s="13">
        <f t="shared" si="12"/>
        <v>160.15541437258139</v>
      </c>
      <c r="AG82" s="14">
        <f t="shared" si="12"/>
        <v>10.13059602867629</v>
      </c>
      <c r="AH82" s="14">
        <f t="shared" si="12"/>
        <v>2.190939436007705E-4</v>
      </c>
      <c r="AI82" s="15">
        <f t="shared" si="8"/>
        <v>9.8710875171543533E-2</v>
      </c>
      <c r="AK82" s="13">
        <f t="shared" si="13"/>
        <v>2.8409090909090935</v>
      </c>
      <c r="AL82" s="14">
        <f t="shared" si="13"/>
        <v>28.455999999999975</v>
      </c>
      <c r="AM82" s="14">
        <f t="shared" si="13"/>
        <v>3.2178074023821515E-4</v>
      </c>
      <c r="AN82" s="15">
        <f t="shared" si="9"/>
        <v>3.5141973573235903E-2</v>
      </c>
      <c r="AP82" s="13">
        <f t="shared" si="14"/>
        <v>3.0450757575757574</v>
      </c>
      <c r="AQ82" s="14">
        <f t="shared" si="14"/>
        <v>2.0864535389973868</v>
      </c>
      <c r="AR82" s="14">
        <f t="shared" si="14"/>
        <v>9.049513675578158E-3</v>
      </c>
      <c r="AS82" s="15">
        <f t="shared" si="10"/>
        <v>0.47928217969355535</v>
      </c>
      <c r="AU82" s="13">
        <f t="shared" si="15"/>
        <v>21736.928369863643</v>
      </c>
      <c r="AV82" s="14">
        <f t="shared" si="15"/>
        <v>1.6849324967478556</v>
      </c>
      <c r="AW82" s="14">
        <f t="shared" si="15"/>
        <v>1.6397321779410889E-2</v>
      </c>
      <c r="AX82" s="15">
        <f t="shared" si="11"/>
        <v>0.59349558628024168</v>
      </c>
    </row>
    <row r="83" spans="1:50" x14ac:dyDescent="0.3">
      <c r="A83" s="4" t="s">
        <v>25</v>
      </c>
      <c r="B83" s="4">
        <f t="shared" si="6"/>
        <v>2020</v>
      </c>
      <c r="C83" s="11">
        <v>9841.6759203150068</v>
      </c>
      <c r="D83" s="11">
        <v>4.3866511105192014</v>
      </c>
      <c r="E83" s="11">
        <v>1.3547601133745424E-4</v>
      </c>
      <c r="F83" s="11">
        <v>0.22796433425079035</v>
      </c>
      <c r="G83" s="11">
        <v>225.35812678828188</v>
      </c>
      <c r="H83" s="11">
        <v>6.8486470520181459</v>
      </c>
      <c r="I83" s="11">
        <v>3.8915128624030793E-3</v>
      </c>
      <c r="J83" s="11">
        <v>0.14601424082809494</v>
      </c>
      <c r="K83" s="11">
        <v>3.6136363636363598</v>
      </c>
      <c r="L83" s="11">
        <v>22.169811320754739</v>
      </c>
      <c r="M83" s="11">
        <v>9.5213731134609E-4</v>
      </c>
      <c r="N83" s="11">
        <v>4.510638297872336E-2</v>
      </c>
      <c r="O83" s="11">
        <v>3.9249999999999958</v>
      </c>
      <c r="P83" s="11">
        <v>1.8195329087048848</v>
      </c>
      <c r="Q83" s="11">
        <v>1.6028636203698932E-2</v>
      </c>
      <c r="R83" s="11">
        <v>0.54959159859976614</v>
      </c>
      <c r="S83" s="11">
        <v>20699.529396045458</v>
      </c>
      <c r="T83" s="11">
        <v>1.7053173859976356</v>
      </c>
      <c r="U83" s="11">
        <v>1.5395148842422213E-2</v>
      </c>
      <c r="V83" s="11">
        <v>0.58640110527870171</v>
      </c>
      <c r="Y83" s="4" t="str">
        <f t="shared" si="16"/>
        <v>Poland</v>
      </c>
      <c r="Z83" s="4">
        <f t="shared" si="16"/>
        <v>2020</v>
      </c>
      <c r="AA83" s="13">
        <f t="shared" si="16"/>
        <v>9841.6759203150068</v>
      </c>
      <c r="AB83" s="14">
        <f t="shared" si="16"/>
        <v>4.3866511105192014</v>
      </c>
      <c r="AC83" s="14">
        <f t="shared" si="16"/>
        <v>1.3547601133745424E-4</v>
      </c>
      <c r="AD83" s="15">
        <f t="shared" si="7"/>
        <v>0.22796433425079035</v>
      </c>
      <c r="AF83" s="13">
        <f t="shared" si="12"/>
        <v>225.35812678828188</v>
      </c>
      <c r="AG83" s="14">
        <f t="shared" si="12"/>
        <v>6.8486470520181459</v>
      </c>
      <c r="AH83" s="14">
        <f t="shared" si="12"/>
        <v>3.8915128624030793E-3</v>
      </c>
      <c r="AI83" s="15">
        <f t="shared" si="8"/>
        <v>0.14601424082809494</v>
      </c>
      <c r="AK83" s="13">
        <f t="shared" si="13"/>
        <v>3.6136363636363598</v>
      </c>
      <c r="AL83" s="14">
        <f t="shared" si="13"/>
        <v>22.169811320754739</v>
      </c>
      <c r="AM83" s="14">
        <f t="shared" si="13"/>
        <v>9.5213731134609E-4</v>
      </c>
      <c r="AN83" s="15">
        <f t="shared" si="9"/>
        <v>4.510638297872336E-2</v>
      </c>
      <c r="AP83" s="13">
        <f t="shared" si="14"/>
        <v>3.9249999999999958</v>
      </c>
      <c r="AQ83" s="14">
        <f t="shared" si="14"/>
        <v>1.8195329087048848</v>
      </c>
      <c r="AR83" s="14">
        <f t="shared" si="14"/>
        <v>1.6028636203698932E-2</v>
      </c>
      <c r="AS83" s="15">
        <f t="shared" si="10"/>
        <v>0.54959159859976614</v>
      </c>
      <c r="AU83" s="13">
        <f t="shared" si="15"/>
        <v>20699.529396045458</v>
      </c>
      <c r="AV83" s="14">
        <f t="shared" si="15"/>
        <v>1.7053173859976356</v>
      </c>
      <c r="AW83" s="14">
        <f t="shared" si="15"/>
        <v>1.5395148842422213E-2</v>
      </c>
      <c r="AX83" s="15">
        <f t="shared" si="11"/>
        <v>0.58640110527870171</v>
      </c>
    </row>
    <row r="84" spans="1:50" x14ac:dyDescent="0.3">
      <c r="A84" s="4" t="s">
        <v>25</v>
      </c>
      <c r="B84" s="4">
        <f t="shared" si="6"/>
        <v>2021</v>
      </c>
      <c r="C84" s="11">
        <v>10588.382541162944</v>
      </c>
      <c r="D84" s="11">
        <v>4.1701044814098251</v>
      </c>
      <c r="E84" s="11">
        <v>6.4009398316972055E-4</v>
      </c>
      <c r="F84" s="11">
        <v>0.23980214511601899</v>
      </c>
      <c r="G84" s="11">
        <v>241.45012799376514</v>
      </c>
      <c r="H84" s="11">
        <v>6.5801856994893431</v>
      </c>
      <c r="I84" s="11">
        <v>3.1553682483343309E-3</v>
      </c>
      <c r="J84" s="11">
        <v>0.15197139498321532</v>
      </c>
      <c r="K84" s="11">
        <v>4.0761904761904759</v>
      </c>
      <c r="L84" s="11">
        <v>19.546728971962615</v>
      </c>
      <c r="M84" s="11">
        <v>7.2096831142273027E-4</v>
      </c>
      <c r="N84" s="11">
        <v>5.1159454936648342E-2</v>
      </c>
      <c r="O84" s="11">
        <v>3.4378787878787911</v>
      </c>
      <c r="P84" s="11">
        <v>1.9817100044072269</v>
      </c>
      <c r="Q84" s="11">
        <v>1.3795642216548498E-2</v>
      </c>
      <c r="R84" s="11">
        <v>0.50461470032247324</v>
      </c>
      <c r="S84" s="11">
        <v>21619.471406818182</v>
      </c>
      <c r="T84" s="11">
        <v>1.7251785530267683</v>
      </c>
      <c r="U84" s="11">
        <v>1.4857213476366926E-2</v>
      </c>
      <c r="V84" s="11">
        <v>0.57965014591998798</v>
      </c>
      <c r="Y84" s="4" t="str">
        <f t="shared" si="16"/>
        <v>Poland</v>
      </c>
      <c r="Z84" s="4">
        <f t="shared" si="16"/>
        <v>2021</v>
      </c>
      <c r="AA84" s="13">
        <f t="shared" si="16"/>
        <v>10588.382541162944</v>
      </c>
      <c r="AB84" s="14">
        <f t="shared" si="16"/>
        <v>4.1701044814098251</v>
      </c>
      <c r="AC84" s="14">
        <f t="shared" si="16"/>
        <v>6.4009398316972055E-4</v>
      </c>
      <c r="AD84" s="15">
        <f t="shared" si="7"/>
        <v>0.23980214511601899</v>
      </c>
      <c r="AF84" s="13">
        <f t="shared" si="12"/>
        <v>241.45012799376514</v>
      </c>
      <c r="AG84" s="14">
        <f t="shared" si="12"/>
        <v>6.5801856994893431</v>
      </c>
      <c r="AH84" s="14">
        <f t="shared" si="12"/>
        <v>3.1553682483343309E-3</v>
      </c>
      <c r="AI84" s="15">
        <f t="shared" si="8"/>
        <v>0.15197139498321532</v>
      </c>
      <c r="AK84" s="13">
        <f t="shared" si="13"/>
        <v>4.0761904761904759</v>
      </c>
      <c r="AL84" s="14">
        <f t="shared" si="13"/>
        <v>19.546728971962615</v>
      </c>
      <c r="AM84" s="14">
        <f t="shared" si="13"/>
        <v>7.2096831142273027E-4</v>
      </c>
      <c r="AN84" s="15">
        <f t="shared" si="9"/>
        <v>5.1159454936648342E-2</v>
      </c>
      <c r="AP84" s="13">
        <f t="shared" si="14"/>
        <v>3.4378787878787911</v>
      </c>
      <c r="AQ84" s="14">
        <f t="shared" si="14"/>
        <v>1.9817100044072269</v>
      </c>
      <c r="AR84" s="14">
        <f t="shared" si="14"/>
        <v>1.3795642216548498E-2</v>
      </c>
      <c r="AS84" s="15">
        <f t="shared" si="10"/>
        <v>0.50461470032247324</v>
      </c>
      <c r="AU84" s="13">
        <f t="shared" si="15"/>
        <v>21619.471406818182</v>
      </c>
      <c r="AV84" s="14">
        <f t="shared" si="15"/>
        <v>1.7251785530267683</v>
      </c>
      <c r="AW84" s="14">
        <f t="shared" si="15"/>
        <v>1.4857213476366926E-2</v>
      </c>
      <c r="AX84" s="15">
        <f t="shared" si="11"/>
        <v>0.57965014591998798</v>
      </c>
    </row>
    <row r="85" spans="1:50" x14ac:dyDescent="0.3">
      <c r="A85" s="4" t="s">
        <v>26</v>
      </c>
      <c r="B85" s="4">
        <f t="shared" si="6"/>
        <v>1995</v>
      </c>
      <c r="C85" s="11">
        <v>20287.087989410404</v>
      </c>
      <c r="D85" s="11">
        <v>1.5617804079794708</v>
      </c>
      <c r="E85" s="11">
        <v>2.5474742540009809E-2</v>
      </c>
      <c r="F85" s="11">
        <v>0.64029488069563789</v>
      </c>
      <c r="G85" s="11">
        <v>136.51705310066018</v>
      </c>
      <c r="H85" s="11">
        <v>12.573395835271214</v>
      </c>
      <c r="I85" s="11">
        <v>1.4267611925291301E-3</v>
      </c>
      <c r="J85" s="11">
        <v>7.9533008671752323E-2</v>
      </c>
      <c r="K85" s="11">
        <v>2.7619047619047592</v>
      </c>
      <c r="L85" s="11">
        <v>27.213793103448303</v>
      </c>
      <c r="M85" s="11">
        <v>1.8474690208225564E-4</v>
      </c>
      <c r="N85" s="11">
        <v>3.6746071971616792E-2</v>
      </c>
      <c r="O85" s="12">
        <v>4.0903508771929538</v>
      </c>
      <c r="P85" s="12">
        <v>2.1069054256916284</v>
      </c>
      <c r="Q85" s="12">
        <v>3.3350636709839621E-3</v>
      </c>
      <c r="R85" s="12">
        <v>0.47462975215023356</v>
      </c>
      <c r="S85" s="11">
        <v>15856.411715909095</v>
      </c>
      <c r="T85" s="11">
        <v>1.4755301201869491</v>
      </c>
      <c r="U85" s="11">
        <v>2.1426717389920857E-2</v>
      </c>
      <c r="V85" s="11">
        <v>0.67772252583586723</v>
      </c>
      <c r="Y85" s="4" t="str">
        <f t="shared" si="16"/>
        <v>Slovak Republic</v>
      </c>
      <c r="Z85" s="4">
        <f t="shared" si="16"/>
        <v>1995</v>
      </c>
      <c r="AA85" s="13">
        <f t="shared" si="16"/>
        <v>20287.087989410404</v>
      </c>
      <c r="AB85" s="14">
        <f t="shared" si="16"/>
        <v>1.5617804079794708</v>
      </c>
      <c r="AC85" s="14">
        <f t="shared" si="16"/>
        <v>2.5474742540009809E-2</v>
      </c>
      <c r="AD85" s="15">
        <f t="shared" si="7"/>
        <v>0.64029488069563789</v>
      </c>
      <c r="AF85" s="13">
        <f t="shared" si="12"/>
        <v>136.51705310066018</v>
      </c>
      <c r="AG85" s="14">
        <f t="shared" si="12"/>
        <v>12.573395835271214</v>
      </c>
      <c r="AH85" s="14">
        <f t="shared" si="12"/>
        <v>1.4267611925291301E-3</v>
      </c>
      <c r="AI85" s="15">
        <f t="shared" si="8"/>
        <v>7.9533008671752323E-2</v>
      </c>
      <c r="AK85" s="13">
        <f t="shared" si="13"/>
        <v>2.7619047619047592</v>
      </c>
      <c r="AL85" s="14">
        <f t="shared" si="13"/>
        <v>27.213793103448303</v>
      </c>
      <c r="AM85" s="14">
        <f t="shared" si="13"/>
        <v>1.8474690208225564E-4</v>
      </c>
      <c r="AN85" s="15">
        <f t="shared" si="9"/>
        <v>3.6746071971616792E-2</v>
      </c>
      <c r="AP85" s="13">
        <f t="shared" si="14"/>
        <v>4.0903508771929538</v>
      </c>
      <c r="AQ85" s="14">
        <f t="shared" si="14"/>
        <v>2.1069054256916284</v>
      </c>
      <c r="AR85" s="14">
        <f t="shared" si="14"/>
        <v>3.3350636709839621E-3</v>
      </c>
      <c r="AS85" s="15">
        <f t="shared" si="10"/>
        <v>0.47462975215023356</v>
      </c>
      <c r="AU85" s="13">
        <f t="shared" si="15"/>
        <v>15856.411715909095</v>
      </c>
      <c r="AV85" s="14">
        <f t="shared" si="15"/>
        <v>1.4755301201869491</v>
      </c>
      <c r="AW85" s="14">
        <f t="shared" si="15"/>
        <v>2.1426717389920857E-2</v>
      </c>
      <c r="AX85" s="15">
        <f t="shared" si="11"/>
        <v>0.67772252583586723</v>
      </c>
    </row>
    <row r="86" spans="1:50" x14ac:dyDescent="0.3">
      <c r="A86" s="4" t="s">
        <v>26</v>
      </c>
      <c r="B86" s="4">
        <f t="shared" si="6"/>
        <v>1996</v>
      </c>
      <c r="C86" s="11">
        <v>19029.059572435523</v>
      </c>
      <c r="D86" s="11">
        <v>1.6476607240785366</v>
      </c>
      <c r="E86" s="11">
        <v>2.0916308894491309E-2</v>
      </c>
      <c r="F86" s="11">
        <v>0.60692106414034697</v>
      </c>
      <c r="G86" s="11">
        <v>106.11500911260623</v>
      </c>
      <c r="H86" s="11">
        <v>16.151202409723847</v>
      </c>
      <c r="I86" s="11">
        <v>1.9826297591112874E-3</v>
      </c>
      <c r="J86" s="11">
        <v>6.1914894918160955E-2</v>
      </c>
      <c r="K86" s="11">
        <v>2.6761904761904702</v>
      </c>
      <c r="L86" s="11">
        <v>28.240213523131736</v>
      </c>
      <c r="M86" s="11">
        <v>9.9560341825788434E-6</v>
      </c>
      <c r="N86" s="11">
        <v>3.5410497133135828E-2</v>
      </c>
      <c r="O86" s="12">
        <v>4.0903508771929538</v>
      </c>
      <c r="P86" s="12">
        <v>2.1069054256916284</v>
      </c>
      <c r="Q86" s="12">
        <v>3.3350636709839621E-3</v>
      </c>
      <c r="R86" s="12">
        <v>0.47462975215023356</v>
      </c>
      <c r="S86" s="11">
        <v>15896.285371636368</v>
      </c>
      <c r="T86" s="11">
        <v>1.5047694332612507</v>
      </c>
      <c r="U86" s="11">
        <v>2.0574180000251019E-2</v>
      </c>
      <c r="V86" s="11">
        <v>0.66455363718594684</v>
      </c>
      <c r="Y86" s="4" t="str">
        <f t="shared" si="16"/>
        <v>Slovak Republic</v>
      </c>
      <c r="Z86" s="4">
        <f t="shared" si="16"/>
        <v>1996</v>
      </c>
      <c r="AA86" s="13">
        <f t="shared" si="16"/>
        <v>19029.059572435523</v>
      </c>
      <c r="AB86" s="14">
        <f t="shared" si="16"/>
        <v>1.6476607240785366</v>
      </c>
      <c r="AC86" s="14">
        <f t="shared" si="16"/>
        <v>2.0916308894491309E-2</v>
      </c>
      <c r="AD86" s="15">
        <f t="shared" si="7"/>
        <v>0.60692106414034697</v>
      </c>
      <c r="AF86" s="13">
        <f t="shared" si="12"/>
        <v>106.11500911260623</v>
      </c>
      <c r="AG86" s="14">
        <f t="shared" si="12"/>
        <v>16.151202409723847</v>
      </c>
      <c r="AH86" s="14">
        <f t="shared" si="12"/>
        <v>1.9826297591112874E-3</v>
      </c>
      <c r="AI86" s="15">
        <f t="shared" si="8"/>
        <v>6.1914894918160955E-2</v>
      </c>
      <c r="AK86" s="13">
        <f t="shared" si="13"/>
        <v>2.6761904761904702</v>
      </c>
      <c r="AL86" s="14">
        <f t="shared" si="13"/>
        <v>28.240213523131736</v>
      </c>
      <c r="AM86" s="14">
        <f t="shared" si="13"/>
        <v>9.9560341825788434E-6</v>
      </c>
      <c r="AN86" s="15">
        <f t="shared" si="9"/>
        <v>3.5410497133135828E-2</v>
      </c>
      <c r="AP86" s="13">
        <f t="shared" si="14"/>
        <v>4.0903508771929538</v>
      </c>
      <c r="AQ86" s="14">
        <f t="shared" si="14"/>
        <v>2.1069054256916284</v>
      </c>
      <c r="AR86" s="14">
        <f t="shared" si="14"/>
        <v>3.3350636709839621E-3</v>
      </c>
      <c r="AS86" s="15">
        <f t="shared" si="10"/>
        <v>0.47462975215023356</v>
      </c>
      <c r="AU86" s="13">
        <f t="shared" si="15"/>
        <v>15896.285371636368</v>
      </c>
      <c r="AV86" s="14">
        <f t="shared" si="15"/>
        <v>1.5047694332612507</v>
      </c>
      <c r="AW86" s="14">
        <f t="shared" si="15"/>
        <v>2.0574180000251019E-2</v>
      </c>
      <c r="AX86" s="15">
        <f t="shared" si="11"/>
        <v>0.66455363718594684</v>
      </c>
    </row>
    <row r="87" spans="1:50" x14ac:dyDescent="0.3">
      <c r="A87" s="4" t="s">
        <v>26</v>
      </c>
      <c r="B87" s="4">
        <f t="shared" si="6"/>
        <v>1997</v>
      </c>
      <c r="C87" s="11">
        <v>18133.359322993041</v>
      </c>
      <c r="D87" s="11">
        <v>1.7716974039432851</v>
      </c>
      <c r="E87" s="11">
        <v>1.8035087953411133E-2</v>
      </c>
      <c r="F87" s="11">
        <v>0.56443047089999099</v>
      </c>
      <c r="G87" s="11">
        <v>115.56681210339411</v>
      </c>
      <c r="H87" s="11">
        <v>14.834995936054328</v>
      </c>
      <c r="I87" s="11">
        <v>1.8050388621043134E-3</v>
      </c>
      <c r="J87" s="11">
        <v>6.7408174852926217E-2</v>
      </c>
      <c r="K87" s="11">
        <v>3.0047619047618923</v>
      </c>
      <c r="L87" s="11">
        <v>25.261489698890752</v>
      </c>
      <c r="M87" s="11">
        <v>2.4562267657912695E-4</v>
      </c>
      <c r="N87" s="11">
        <v>3.9585947302383781E-2</v>
      </c>
      <c r="O87" s="12">
        <v>4.0903508771929538</v>
      </c>
      <c r="P87" s="12">
        <v>2.1069054256916284</v>
      </c>
      <c r="Q87" s="12">
        <v>3.3350636709839621E-3</v>
      </c>
      <c r="R87" s="12">
        <v>0.47462975215023356</v>
      </c>
      <c r="S87" s="11">
        <v>16382.474871272729</v>
      </c>
      <c r="T87" s="11">
        <v>1.517866536812267</v>
      </c>
      <c r="U87" s="11">
        <v>2.0187487093588974E-2</v>
      </c>
      <c r="V87" s="11">
        <v>0.65881945200540515</v>
      </c>
      <c r="Y87" s="4" t="str">
        <f t="shared" si="16"/>
        <v>Slovak Republic</v>
      </c>
      <c r="Z87" s="4">
        <f t="shared" si="16"/>
        <v>1997</v>
      </c>
      <c r="AA87" s="13">
        <f t="shared" si="16"/>
        <v>18133.359322993041</v>
      </c>
      <c r="AB87" s="14">
        <f t="shared" si="16"/>
        <v>1.7716974039432851</v>
      </c>
      <c r="AC87" s="14">
        <f t="shared" si="16"/>
        <v>1.8035087953411133E-2</v>
      </c>
      <c r="AD87" s="15">
        <f t="shared" si="7"/>
        <v>0.56443047089999099</v>
      </c>
      <c r="AF87" s="13">
        <f t="shared" si="12"/>
        <v>115.56681210339411</v>
      </c>
      <c r="AG87" s="14">
        <f t="shared" si="12"/>
        <v>14.834995936054328</v>
      </c>
      <c r="AH87" s="14">
        <f t="shared" si="12"/>
        <v>1.8050388621043134E-3</v>
      </c>
      <c r="AI87" s="15">
        <f t="shared" si="8"/>
        <v>6.7408174852926217E-2</v>
      </c>
      <c r="AK87" s="13">
        <f t="shared" si="13"/>
        <v>3.0047619047618923</v>
      </c>
      <c r="AL87" s="14">
        <f t="shared" si="13"/>
        <v>25.261489698890752</v>
      </c>
      <c r="AM87" s="14">
        <f t="shared" si="13"/>
        <v>2.4562267657912695E-4</v>
      </c>
      <c r="AN87" s="15">
        <f t="shared" si="9"/>
        <v>3.9585947302383781E-2</v>
      </c>
      <c r="AP87" s="13">
        <f t="shared" si="14"/>
        <v>4.0903508771929538</v>
      </c>
      <c r="AQ87" s="14">
        <f t="shared" si="14"/>
        <v>2.1069054256916284</v>
      </c>
      <c r="AR87" s="14">
        <f t="shared" si="14"/>
        <v>3.3350636709839621E-3</v>
      </c>
      <c r="AS87" s="15">
        <f t="shared" si="10"/>
        <v>0.47462975215023356</v>
      </c>
      <c r="AU87" s="13">
        <f t="shared" si="15"/>
        <v>16382.474871272729</v>
      </c>
      <c r="AV87" s="14">
        <f t="shared" si="15"/>
        <v>1.517866536812267</v>
      </c>
      <c r="AW87" s="14">
        <f t="shared" si="15"/>
        <v>2.0187487093588974E-2</v>
      </c>
      <c r="AX87" s="15">
        <f t="shared" si="11"/>
        <v>0.65881945200540515</v>
      </c>
    </row>
    <row r="88" spans="1:50" x14ac:dyDescent="0.3">
      <c r="A88" s="4" t="s">
        <v>26</v>
      </c>
      <c r="B88" s="4">
        <f t="shared" si="6"/>
        <v>1998</v>
      </c>
      <c r="C88" s="11">
        <v>18161.967494551081</v>
      </c>
      <c r="D88" s="11">
        <v>1.8008081197168113</v>
      </c>
      <c r="E88" s="11">
        <v>1.7776538545362597E-2</v>
      </c>
      <c r="F88" s="11">
        <v>0.5553062478179277</v>
      </c>
      <c r="G88" s="11">
        <v>106.49713506952071</v>
      </c>
      <c r="H88" s="11">
        <v>16.108441450660706</v>
      </c>
      <c r="I88" s="11">
        <v>1.913834244182025E-3</v>
      </c>
      <c r="J88" s="11">
        <v>6.2079252239451377E-2</v>
      </c>
      <c r="K88" s="11">
        <v>3.261904761904745</v>
      </c>
      <c r="L88" s="11">
        <v>23.318248175182596</v>
      </c>
      <c r="M88" s="11">
        <v>4.1867054577268692E-4</v>
      </c>
      <c r="N88" s="11">
        <v>4.2884868215112795E-2</v>
      </c>
      <c r="O88" s="11">
        <v>4.0903508771929538</v>
      </c>
      <c r="P88" s="11">
        <v>2.1069054256916284</v>
      </c>
      <c r="Q88" s="11">
        <v>3.3350636709839621E-3</v>
      </c>
      <c r="R88" s="11">
        <v>0.47462975215023356</v>
      </c>
      <c r="S88" s="11">
        <v>17004.328872318179</v>
      </c>
      <c r="T88" s="11">
        <v>1.5185552556769562</v>
      </c>
      <c r="U88" s="11">
        <v>2.0092844935959087E-2</v>
      </c>
      <c r="V88" s="11">
        <v>0.65852065393182579</v>
      </c>
      <c r="Y88" s="4" t="str">
        <f t="shared" si="16"/>
        <v>Slovak Republic</v>
      </c>
      <c r="Z88" s="4">
        <f t="shared" si="16"/>
        <v>1998</v>
      </c>
      <c r="AA88" s="13">
        <f t="shared" si="16"/>
        <v>18161.967494551081</v>
      </c>
      <c r="AB88" s="14">
        <f t="shared" si="16"/>
        <v>1.8008081197168113</v>
      </c>
      <c r="AC88" s="14">
        <f t="shared" si="16"/>
        <v>1.7776538545362597E-2</v>
      </c>
      <c r="AD88" s="15">
        <f t="shared" si="7"/>
        <v>0.5553062478179277</v>
      </c>
      <c r="AF88" s="13">
        <f t="shared" si="12"/>
        <v>106.49713506952071</v>
      </c>
      <c r="AG88" s="14">
        <f t="shared" si="12"/>
        <v>16.108441450660706</v>
      </c>
      <c r="AH88" s="14">
        <f t="shared" si="12"/>
        <v>1.913834244182025E-3</v>
      </c>
      <c r="AI88" s="15">
        <f t="shared" si="8"/>
        <v>6.2079252239451377E-2</v>
      </c>
      <c r="AK88" s="13">
        <f t="shared" si="13"/>
        <v>3.261904761904745</v>
      </c>
      <c r="AL88" s="14">
        <f t="shared" si="13"/>
        <v>23.318248175182596</v>
      </c>
      <c r="AM88" s="14">
        <f t="shared" si="13"/>
        <v>4.1867054577268692E-4</v>
      </c>
      <c r="AN88" s="15">
        <f t="shared" si="9"/>
        <v>4.2884868215112795E-2</v>
      </c>
      <c r="AP88" s="13">
        <f t="shared" si="14"/>
        <v>4.0903508771929538</v>
      </c>
      <c r="AQ88" s="14">
        <f t="shared" si="14"/>
        <v>2.1069054256916284</v>
      </c>
      <c r="AR88" s="14">
        <f t="shared" si="14"/>
        <v>3.3350636709839621E-3</v>
      </c>
      <c r="AS88" s="15">
        <f t="shared" si="10"/>
        <v>0.47462975215023356</v>
      </c>
      <c r="AU88" s="13">
        <f t="shared" si="15"/>
        <v>17004.328872318179</v>
      </c>
      <c r="AV88" s="14">
        <f t="shared" si="15"/>
        <v>1.5185552556769562</v>
      </c>
      <c r="AW88" s="14">
        <f t="shared" si="15"/>
        <v>2.0092844935959087E-2</v>
      </c>
      <c r="AX88" s="15">
        <f t="shared" si="11"/>
        <v>0.65852065393182579</v>
      </c>
    </row>
    <row r="89" spans="1:50" x14ac:dyDescent="0.3">
      <c r="A89" s="4" t="s">
        <v>26</v>
      </c>
      <c r="B89" s="4">
        <f t="shared" si="6"/>
        <v>1999</v>
      </c>
      <c r="C89" s="11">
        <v>19231.843794806773</v>
      </c>
      <c r="D89" s="11">
        <v>1.740511463107367</v>
      </c>
      <c r="E89" s="11">
        <v>1.9448175467844997E-2</v>
      </c>
      <c r="F89" s="11">
        <v>0.57454375980648908</v>
      </c>
      <c r="G89" s="11">
        <v>102.23143137021725</v>
      </c>
      <c r="H89" s="11">
        <v>16.763617076079104</v>
      </c>
      <c r="I89" s="11">
        <v>2.0218478395605394E-3</v>
      </c>
      <c r="J89" s="11">
        <v>5.9652997050794798E-2</v>
      </c>
      <c r="K89" s="11">
        <v>3.0904761904761813</v>
      </c>
      <c r="L89" s="11">
        <v>24.685670261941521</v>
      </c>
      <c r="M89" s="11">
        <v>3.4100267549723451E-4</v>
      </c>
      <c r="N89" s="11">
        <v>4.0509331502402976E-2</v>
      </c>
      <c r="O89" s="11">
        <v>7.2973484848485093</v>
      </c>
      <c r="P89" s="11">
        <v>1.2599532831559792</v>
      </c>
      <c r="Q89" s="11">
        <v>1.4262908787949502E-2</v>
      </c>
      <c r="R89" s="11">
        <v>0.79368022082149081</v>
      </c>
      <c r="S89" s="11">
        <v>18053.782878818172</v>
      </c>
      <c r="T89" s="11">
        <v>1.4874633687616443</v>
      </c>
      <c r="U89" s="11">
        <v>2.0963184252787315E-2</v>
      </c>
      <c r="V89" s="11">
        <v>0.67228546329347827</v>
      </c>
      <c r="Y89" s="4" t="str">
        <f t="shared" si="16"/>
        <v>Slovak Republic</v>
      </c>
      <c r="Z89" s="4">
        <f t="shared" si="16"/>
        <v>1999</v>
      </c>
      <c r="AA89" s="13">
        <f t="shared" si="16"/>
        <v>19231.843794806773</v>
      </c>
      <c r="AB89" s="14">
        <f t="shared" si="16"/>
        <v>1.740511463107367</v>
      </c>
      <c r="AC89" s="14">
        <f t="shared" si="16"/>
        <v>1.9448175467844997E-2</v>
      </c>
      <c r="AD89" s="15">
        <f t="shared" si="7"/>
        <v>0.57454375980648908</v>
      </c>
      <c r="AF89" s="13">
        <f t="shared" si="12"/>
        <v>102.23143137021725</v>
      </c>
      <c r="AG89" s="14">
        <f t="shared" si="12"/>
        <v>16.763617076079104</v>
      </c>
      <c r="AH89" s="14">
        <f t="shared" si="12"/>
        <v>2.0218478395605394E-3</v>
      </c>
      <c r="AI89" s="15">
        <f t="shared" si="8"/>
        <v>5.9652997050794798E-2</v>
      </c>
      <c r="AK89" s="13">
        <f t="shared" si="13"/>
        <v>3.0904761904761813</v>
      </c>
      <c r="AL89" s="14">
        <f t="shared" si="13"/>
        <v>24.685670261941521</v>
      </c>
      <c r="AM89" s="14">
        <f t="shared" si="13"/>
        <v>3.4100267549723451E-4</v>
      </c>
      <c r="AN89" s="15">
        <f t="shared" si="9"/>
        <v>4.0509331502402976E-2</v>
      </c>
      <c r="AP89" s="13">
        <f t="shared" si="14"/>
        <v>7.2973484848485093</v>
      </c>
      <c r="AQ89" s="14">
        <f t="shared" si="14"/>
        <v>1.2599532831559792</v>
      </c>
      <c r="AR89" s="14">
        <f t="shared" si="14"/>
        <v>1.4262908787949502E-2</v>
      </c>
      <c r="AS89" s="15">
        <f t="shared" si="10"/>
        <v>0.79368022082149081</v>
      </c>
      <c r="AU89" s="13">
        <f t="shared" si="15"/>
        <v>18053.782878818172</v>
      </c>
      <c r="AV89" s="14">
        <f t="shared" si="15"/>
        <v>1.4874633687616443</v>
      </c>
      <c r="AW89" s="14">
        <f t="shared" si="15"/>
        <v>2.0963184252787315E-2</v>
      </c>
      <c r="AX89" s="15">
        <f t="shared" si="11"/>
        <v>0.67228546329347827</v>
      </c>
    </row>
    <row r="90" spans="1:50" x14ac:dyDescent="0.3">
      <c r="A90" s="4" t="s">
        <v>26</v>
      </c>
      <c r="B90" s="4">
        <f t="shared" si="6"/>
        <v>2000</v>
      </c>
      <c r="C90" s="11">
        <v>19201.024344489448</v>
      </c>
      <c r="D90" s="11">
        <v>1.7700774204630156</v>
      </c>
      <c r="E90" s="11">
        <v>1.8917794832549018E-2</v>
      </c>
      <c r="F90" s="11">
        <v>0.56494704041726074</v>
      </c>
      <c r="G90" s="11">
        <v>95.14564170338349</v>
      </c>
      <c r="H90" s="11">
        <v>18.086528478743983</v>
      </c>
      <c r="I90" s="11">
        <v>1.943164115873669E-3</v>
      </c>
      <c r="J90" s="11">
        <v>5.5289770017239094E-2</v>
      </c>
      <c r="K90" s="11">
        <v>3.3238095238095156</v>
      </c>
      <c r="L90" s="11">
        <v>23.053008595988594</v>
      </c>
      <c r="M90" s="11">
        <v>6.2232315558209683E-4</v>
      </c>
      <c r="N90" s="11">
        <v>4.3378285998384086E-2</v>
      </c>
      <c r="O90" s="11">
        <v>9.8693181818181479</v>
      </c>
      <c r="P90" s="11">
        <v>0.91587027441950042</v>
      </c>
      <c r="Q90" s="11">
        <v>2.3577405322087186E-2</v>
      </c>
      <c r="R90" s="11">
        <v>1.0918576876335713</v>
      </c>
      <c r="S90" s="11">
        <v>19136.386402363638</v>
      </c>
      <c r="T90" s="11">
        <v>1.4648117763707653</v>
      </c>
      <c r="U90" s="11">
        <v>2.1713337549592815E-2</v>
      </c>
      <c r="V90" s="11">
        <v>0.68268156778313982</v>
      </c>
      <c r="Y90" s="4" t="str">
        <f t="shared" si="16"/>
        <v>Slovak Republic</v>
      </c>
      <c r="Z90" s="4">
        <f t="shared" si="16"/>
        <v>2000</v>
      </c>
      <c r="AA90" s="13">
        <f t="shared" si="16"/>
        <v>19201.024344489448</v>
      </c>
      <c r="AB90" s="14">
        <f t="shared" si="16"/>
        <v>1.7700774204630156</v>
      </c>
      <c r="AC90" s="14">
        <f t="shared" si="16"/>
        <v>1.8917794832549018E-2</v>
      </c>
      <c r="AD90" s="15">
        <f t="shared" si="7"/>
        <v>0.56494704041726074</v>
      </c>
      <c r="AF90" s="13">
        <f t="shared" si="12"/>
        <v>95.14564170338349</v>
      </c>
      <c r="AG90" s="14">
        <f t="shared" si="12"/>
        <v>18.086528478743983</v>
      </c>
      <c r="AH90" s="14">
        <f t="shared" si="12"/>
        <v>1.943164115873669E-3</v>
      </c>
      <c r="AI90" s="15">
        <f t="shared" si="8"/>
        <v>5.5289770017239094E-2</v>
      </c>
      <c r="AK90" s="13">
        <f t="shared" si="13"/>
        <v>3.3238095238095156</v>
      </c>
      <c r="AL90" s="14">
        <f t="shared" si="13"/>
        <v>23.053008595988594</v>
      </c>
      <c r="AM90" s="14">
        <f t="shared" si="13"/>
        <v>6.2232315558209683E-4</v>
      </c>
      <c r="AN90" s="15">
        <f t="shared" si="9"/>
        <v>4.3378285998384086E-2</v>
      </c>
      <c r="AP90" s="13">
        <f t="shared" si="14"/>
        <v>9.8693181818181479</v>
      </c>
      <c r="AQ90" s="14">
        <f t="shared" si="14"/>
        <v>0.91587027441950042</v>
      </c>
      <c r="AR90" s="14">
        <f t="shared" si="14"/>
        <v>2.3577405322087186E-2</v>
      </c>
      <c r="AS90" s="15">
        <f t="shared" si="10"/>
        <v>1.0918576876335713</v>
      </c>
      <c r="AU90" s="13">
        <f t="shared" si="15"/>
        <v>19136.386402363638</v>
      </c>
      <c r="AV90" s="14">
        <f t="shared" si="15"/>
        <v>1.4648117763707653</v>
      </c>
      <c r="AW90" s="14">
        <f t="shared" si="15"/>
        <v>2.1713337549592815E-2</v>
      </c>
      <c r="AX90" s="15">
        <f t="shared" si="11"/>
        <v>0.68268156778313982</v>
      </c>
    </row>
    <row r="91" spans="1:50" x14ac:dyDescent="0.3">
      <c r="A91" s="4" t="s">
        <v>26</v>
      </c>
      <c r="B91" s="4">
        <f t="shared" si="6"/>
        <v>2001</v>
      </c>
      <c r="C91" s="11">
        <v>19728.861947859907</v>
      </c>
      <c r="D91" s="11">
        <v>1.7494299851051698</v>
      </c>
      <c r="E91" s="11">
        <v>1.9953857316035994E-2</v>
      </c>
      <c r="F91" s="11">
        <v>0.57161475938683159</v>
      </c>
      <c r="G91" s="11">
        <v>93.199284641648319</v>
      </c>
      <c r="H91" s="11">
        <v>18.324182657891136</v>
      </c>
      <c r="I91" s="11">
        <v>1.9436795007005819E-3</v>
      </c>
      <c r="J91" s="11">
        <v>5.4572693291144399E-2</v>
      </c>
      <c r="K91" s="11">
        <v>3.276190476190493</v>
      </c>
      <c r="L91" s="11">
        <v>23.465116279069651</v>
      </c>
      <c r="M91" s="11">
        <v>4.9486041053374563E-4</v>
      </c>
      <c r="N91" s="11">
        <v>4.2616451932606755E-2</v>
      </c>
      <c r="O91" s="11">
        <v>10.685227272727241</v>
      </c>
      <c r="P91" s="11">
        <v>0.82105001949732581</v>
      </c>
      <c r="Q91" s="11">
        <v>2.6842307368109219E-2</v>
      </c>
      <c r="R91" s="11">
        <v>1.2179525927205181</v>
      </c>
      <c r="S91" s="11">
        <v>19396.483770681814</v>
      </c>
      <c r="T91" s="11">
        <v>1.4753639315254041</v>
      </c>
      <c r="U91" s="11">
        <v>2.1413403589773727E-2</v>
      </c>
      <c r="V91" s="11">
        <v>0.67779886618624519</v>
      </c>
      <c r="Y91" s="4" t="str">
        <f t="shared" si="16"/>
        <v>Slovak Republic</v>
      </c>
      <c r="Z91" s="4">
        <f t="shared" si="16"/>
        <v>2001</v>
      </c>
      <c r="AA91" s="13">
        <f t="shared" si="16"/>
        <v>19728.861947859907</v>
      </c>
      <c r="AB91" s="14">
        <f t="shared" si="16"/>
        <v>1.7494299851051698</v>
      </c>
      <c r="AC91" s="14">
        <f t="shared" si="16"/>
        <v>1.9953857316035994E-2</v>
      </c>
      <c r="AD91" s="15">
        <f t="shared" si="7"/>
        <v>0.57161475938683159</v>
      </c>
      <c r="AF91" s="13">
        <f t="shared" si="12"/>
        <v>93.199284641648319</v>
      </c>
      <c r="AG91" s="14">
        <f t="shared" si="12"/>
        <v>18.324182657891136</v>
      </c>
      <c r="AH91" s="14">
        <f t="shared" si="12"/>
        <v>1.9436795007005819E-3</v>
      </c>
      <c r="AI91" s="15">
        <f t="shared" si="8"/>
        <v>5.4572693291144399E-2</v>
      </c>
      <c r="AK91" s="13">
        <f t="shared" si="13"/>
        <v>3.276190476190493</v>
      </c>
      <c r="AL91" s="14">
        <f t="shared" si="13"/>
        <v>23.465116279069651</v>
      </c>
      <c r="AM91" s="14">
        <f t="shared" si="13"/>
        <v>4.9486041053374563E-4</v>
      </c>
      <c r="AN91" s="15">
        <f t="shared" si="9"/>
        <v>4.2616451932606755E-2</v>
      </c>
      <c r="AP91" s="13">
        <f t="shared" si="14"/>
        <v>10.685227272727241</v>
      </c>
      <c r="AQ91" s="14">
        <f t="shared" si="14"/>
        <v>0.82105001949732581</v>
      </c>
      <c r="AR91" s="14">
        <f t="shared" si="14"/>
        <v>2.6842307368109219E-2</v>
      </c>
      <c r="AS91" s="15">
        <f t="shared" si="10"/>
        <v>1.2179525927205181</v>
      </c>
      <c r="AU91" s="13">
        <f t="shared" si="15"/>
        <v>19396.483770681814</v>
      </c>
      <c r="AV91" s="14">
        <f t="shared" si="15"/>
        <v>1.4753639315254041</v>
      </c>
      <c r="AW91" s="14">
        <f t="shared" si="15"/>
        <v>2.1413403589773727E-2</v>
      </c>
      <c r="AX91" s="15">
        <f t="shared" si="11"/>
        <v>0.67779886618624519</v>
      </c>
    </row>
    <row r="92" spans="1:50" x14ac:dyDescent="0.3">
      <c r="A92" s="4" t="s">
        <v>26</v>
      </c>
      <c r="B92" s="4">
        <f t="shared" si="6"/>
        <v>2002</v>
      </c>
      <c r="C92" s="11">
        <v>19597.970307682794</v>
      </c>
      <c r="D92" s="11">
        <v>1.7933217006517188</v>
      </c>
      <c r="E92" s="11">
        <v>1.8991671230689566E-2</v>
      </c>
      <c r="F92" s="11">
        <v>0.55762443494470948</v>
      </c>
      <c r="G92" s="11">
        <v>57.134830159636294</v>
      </c>
      <c r="H92" s="11">
        <v>29.699312400146731</v>
      </c>
      <c r="I92" s="11">
        <v>2.3461390428543977E-3</v>
      </c>
      <c r="J92" s="11">
        <v>3.3670813200209287E-2</v>
      </c>
      <c r="K92" s="11">
        <v>2.9227272727272862</v>
      </c>
      <c r="L92" s="11">
        <v>26.250388802488217</v>
      </c>
      <c r="M92" s="11">
        <v>4.1117373718389805E-5</v>
      </c>
      <c r="N92" s="11">
        <v>3.8094673855086372E-2</v>
      </c>
      <c r="O92" s="11">
        <v>10.07386363636361</v>
      </c>
      <c r="P92" s="11">
        <v>0.8670426771949632</v>
      </c>
      <c r="Q92" s="11">
        <v>3.0170015272480921E-2</v>
      </c>
      <c r="R92" s="11">
        <v>1.1533457652109782</v>
      </c>
      <c r="S92" s="11">
        <v>19466.039250545466</v>
      </c>
      <c r="T92" s="11">
        <v>1.4951048449021256</v>
      </c>
      <c r="U92" s="11">
        <v>2.0752628814141971E-2</v>
      </c>
      <c r="V92" s="11">
        <v>0.66884941441378531</v>
      </c>
      <c r="Y92" s="4" t="str">
        <f t="shared" si="16"/>
        <v>Slovak Republic</v>
      </c>
      <c r="Z92" s="4">
        <f t="shared" si="16"/>
        <v>2002</v>
      </c>
      <c r="AA92" s="13">
        <f t="shared" si="16"/>
        <v>19597.970307682794</v>
      </c>
      <c r="AB92" s="14">
        <f t="shared" si="16"/>
        <v>1.7933217006517188</v>
      </c>
      <c r="AC92" s="14">
        <f t="shared" si="16"/>
        <v>1.8991671230689566E-2</v>
      </c>
      <c r="AD92" s="15">
        <f t="shared" si="7"/>
        <v>0.55762443494470948</v>
      </c>
      <c r="AF92" s="13">
        <f t="shared" si="12"/>
        <v>57.134830159636294</v>
      </c>
      <c r="AG92" s="14">
        <f t="shared" si="12"/>
        <v>29.699312400146731</v>
      </c>
      <c r="AH92" s="14">
        <f t="shared" si="12"/>
        <v>2.3461390428543977E-3</v>
      </c>
      <c r="AI92" s="15">
        <f t="shared" si="8"/>
        <v>3.3670813200209287E-2</v>
      </c>
      <c r="AK92" s="13">
        <f t="shared" si="13"/>
        <v>2.9227272727272862</v>
      </c>
      <c r="AL92" s="14">
        <f t="shared" si="13"/>
        <v>26.250388802488217</v>
      </c>
      <c r="AM92" s="14">
        <f t="shared" si="13"/>
        <v>4.1117373718389805E-5</v>
      </c>
      <c r="AN92" s="15">
        <f t="shared" si="9"/>
        <v>3.8094673855086372E-2</v>
      </c>
      <c r="AP92" s="13">
        <f t="shared" si="14"/>
        <v>10.07386363636361</v>
      </c>
      <c r="AQ92" s="14">
        <f t="shared" si="14"/>
        <v>0.8670426771949632</v>
      </c>
      <c r="AR92" s="14">
        <f t="shared" si="14"/>
        <v>3.0170015272480921E-2</v>
      </c>
      <c r="AS92" s="15">
        <f t="shared" si="10"/>
        <v>1.1533457652109782</v>
      </c>
      <c r="AU92" s="13">
        <f t="shared" si="15"/>
        <v>19466.039250545466</v>
      </c>
      <c r="AV92" s="14">
        <f t="shared" si="15"/>
        <v>1.4951048449021256</v>
      </c>
      <c r="AW92" s="14">
        <f t="shared" si="15"/>
        <v>2.0752628814141971E-2</v>
      </c>
      <c r="AX92" s="15">
        <f t="shared" si="11"/>
        <v>0.66884941441378531</v>
      </c>
    </row>
    <row r="93" spans="1:50" x14ac:dyDescent="0.3">
      <c r="A93" s="4" t="s">
        <v>26</v>
      </c>
      <c r="B93" s="4">
        <f t="shared" si="6"/>
        <v>2003</v>
      </c>
      <c r="C93" s="11">
        <v>19915.386886436761</v>
      </c>
      <c r="D93" s="11">
        <v>1.7957673787760198</v>
      </c>
      <c r="E93" s="11">
        <v>1.967125407772935E-2</v>
      </c>
      <c r="F93" s="11">
        <v>0.55686499923035226</v>
      </c>
      <c r="G93" s="11">
        <v>9.7050773644318724</v>
      </c>
      <c r="H93" s="11">
        <v>173.95996541181611</v>
      </c>
      <c r="I93" s="11">
        <v>2.4869914683814109E-3</v>
      </c>
      <c r="J93" s="11">
        <v>5.7484490620166315E-3</v>
      </c>
      <c r="K93" s="11">
        <v>3.0181818181818301</v>
      </c>
      <c r="L93" s="11">
        <v>25.451807228915566</v>
      </c>
      <c r="M93" s="11">
        <v>1.6121578439848988E-4</v>
      </c>
      <c r="N93" s="11">
        <v>3.9289940828402516E-2</v>
      </c>
      <c r="O93" s="11">
        <v>8.7659090909091244</v>
      </c>
      <c r="P93" s="11">
        <v>1.0182352432806112</v>
      </c>
      <c r="Q93" s="11">
        <v>2.9055961323643742E-2</v>
      </c>
      <c r="R93" s="11">
        <v>0.98209132575114977</v>
      </c>
      <c r="S93" s="11">
        <v>19360.241291136364</v>
      </c>
      <c r="T93" s="11">
        <v>1.5251200432948362</v>
      </c>
      <c r="U93" s="11">
        <v>1.9846061516514579E-2</v>
      </c>
      <c r="V93" s="11">
        <v>0.65568609133194644</v>
      </c>
      <c r="Y93" s="4" t="str">
        <f t="shared" si="16"/>
        <v>Slovak Republic</v>
      </c>
      <c r="Z93" s="4">
        <f t="shared" si="16"/>
        <v>2003</v>
      </c>
      <c r="AA93" s="13">
        <f t="shared" si="16"/>
        <v>19915.386886436761</v>
      </c>
      <c r="AB93" s="14">
        <f t="shared" si="16"/>
        <v>1.7957673787760198</v>
      </c>
      <c r="AC93" s="14">
        <f t="shared" si="16"/>
        <v>1.967125407772935E-2</v>
      </c>
      <c r="AD93" s="15">
        <f t="shared" si="7"/>
        <v>0.55686499923035226</v>
      </c>
      <c r="AF93" s="13">
        <f t="shared" si="12"/>
        <v>9.7050773644318724</v>
      </c>
      <c r="AG93" s="14">
        <f t="shared" si="12"/>
        <v>173.95996541181611</v>
      </c>
      <c r="AH93" s="14">
        <f t="shared" si="12"/>
        <v>2.4869914683814109E-3</v>
      </c>
      <c r="AI93" s="15">
        <f t="shared" si="8"/>
        <v>5.7484490620166315E-3</v>
      </c>
      <c r="AK93" s="13">
        <f t="shared" si="13"/>
        <v>3.0181818181818301</v>
      </c>
      <c r="AL93" s="14">
        <f t="shared" si="13"/>
        <v>25.451807228915566</v>
      </c>
      <c r="AM93" s="14">
        <f t="shared" si="13"/>
        <v>1.6121578439848988E-4</v>
      </c>
      <c r="AN93" s="15">
        <f t="shared" si="9"/>
        <v>3.9289940828402516E-2</v>
      </c>
      <c r="AP93" s="13">
        <f t="shared" si="14"/>
        <v>8.7659090909091244</v>
      </c>
      <c r="AQ93" s="14">
        <f t="shared" si="14"/>
        <v>1.0182352432806112</v>
      </c>
      <c r="AR93" s="14">
        <f t="shared" si="14"/>
        <v>2.9055961323643742E-2</v>
      </c>
      <c r="AS93" s="15">
        <f t="shared" si="10"/>
        <v>0.98209132575114977</v>
      </c>
      <c r="AU93" s="13">
        <f t="shared" si="15"/>
        <v>19360.241291136364</v>
      </c>
      <c r="AV93" s="14">
        <f t="shared" si="15"/>
        <v>1.5251200432948362</v>
      </c>
      <c r="AW93" s="14">
        <f t="shared" si="15"/>
        <v>1.9846061516514579E-2</v>
      </c>
      <c r="AX93" s="15">
        <f t="shared" si="11"/>
        <v>0.65568609133194644</v>
      </c>
    </row>
    <row r="94" spans="1:50" x14ac:dyDescent="0.3">
      <c r="A94" s="4" t="s">
        <v>26</v>
      </c>
      <c r="B94" s="4">
        <f t="shared" si="6"/>
        <v>2004</v>
      </c>
      <c r="C94" s="11">
        <v>20460.501977765016</v>
      </c>
      <c r="D94" s="11">
        <v>1.7857872820479561</v>
      </c>
      <c r="E94" s="11">
        <v>2.0530310300051924E-2</v>
      </c>
      <c r="F94" s="11">
        <v>0.55997710928548639</v>
      </c>
      <c r="G94" s="11">
        <v>46.489935283780596</v>
      </c>
      <c r="H94" s="11">
        <v>36.470475907669176</v>
      </c>
      <c r="I94" s="11">
        <v>2.2827917561929201E-3</v>
      </c>
      <c r="J94" s="11">
        <v>2.7419439289239313E-2</v>
      </c>
      <c r="K94" s="11">
        <v>3.1727272727272862</v>
      </c>
      <c r="L94" s="11">
        <v>24.38681948424059</v>
      </c>
      <c r="M94" s="11">
        <v>1.7726019518052305E-4</v>
      </c>
      <c r="N94" s="11">
        <v>4.1005757255316813E-2</v>
      </c>
      <c r="O94" s="11">
        <v>9.2424242424242102</v>
      </c>
      <c r="P94" s="11">
        <v>0.98631147540983921</v>
      </c>
      <c r="Q94" s="11">
        <v>4.2015764223781393E-2</v>
      </c>
      <c r="R94" s="11">
        <v>1.0138785007894924</v>
      </c>
      <c r="S94" s="11">
        <v>19754.794587045457</v>
      </c>
      <c r="T94" s="11">
        <v>1.541493571034892</v>
      </c>
      <c r="U94" s="11">
        <v>1.93835452775446E-2</v>
      </c>
      <c r="V94" s="11">
        <v>0.64872148596029711</v>
      </c>
      <c r="Y94" s="4" t="str">
        <f t="shared" si="16"/>
        <v>Slovak Republic</v>
      </c>
      <c r="Z94" s="4">
        <f t="shared" si="16"/>
        <v>2004</v>
      </c>
      <c r="AA94" s="13">
        <f t="shared" si="16"/>
        <v>20460.501977765016</v>
      </c>
      <c r="AB94" s="14">
        <f t="shared" si="16"/>
        <v>1.7857872820479561</v>
      </c>
      <c r="AC94" s="14">
        <f t="shared" si="16"/>
        <v>2.0530310300051924E-2</v>
      </c>
      <c r="AD94" s="15">
        <f t="shared" si="7"/>
        <v>0.55997710928548639</v>
      </c>
      <c r="AF94" s="13">
        <f t="shared" si="12"/>
        <v>46.489935283780596</v>
      </c>
      <c r="AG94" s="14">
        <f t="shared" si="12"/>
        <v>36.470475907669176</v>
      </c>
      <c r="AH94" s="14">
        <f t="shared" si="12"/>
        <v>2.2827917561929201E-3</v>
      </c>
      <c r="AI94" s="15">
        <f t="shared" si="8"/>
        <v>2.7419439289239313E-2</v>
      </c>
      <c r="AK94" s="13">
        <f t="shared" si="13"/>
        <v>3.1727272727272862</v>
      </c>
      <c r="AL94" s="14">
        <f t="shared" si="13"/>
        <v>24.38681948424059</v>
      </c>
      <c r="AM94" s="14">
        <f t="shared" si="13"/>
        <v>1.7726019518052305E-4</v>
      </c>
      <c r="AN94" s="15">
        <f t="shared" si="9"/>
        <v>4.1005757255316813E-2</v>
      </c>
      <c r="AP94" s="13">
        <f t="shared" si="14"/>
        <v>9.2424242424242102</v>
      </c>
      <c r="AQ94" s="14">
        <f t="shared" si="14"/>
        <v>0.98631147540983921</v>
      </c>
      <c r="AR94" s="14">
        <f t="shared" si="14"/>
        <v>4.2015764223781393E-2</v>
      </c>
      <c r="AS94" s="15">
        <f t="shared" si="10"/>
        <v>1.0138785007894924</v>
      </c>
      <c r="AU94" s="13">
        <f t="shared" si="15"/>
        <v>19754.794587045457</v>
      </c>
      <c r="AV94" s="14">
        <f t="shared" si="15"/>
        <v>1.541493571034892</v>
      </c>
      <c r="AW94" s="14">
        <f t="shared" si="15"/>
        <v>1.93835452775446E-2</v>
      </c>
      <c r="AX94" s="15">
        <f t="shared" si="11"/>
        <v>0.64872148596029711</v>
      </c>
    </row>
    <row r="95" spans="1:50" x14ac:dyDescent="0.3">
      <c r="A95" s="4" t="s">
        <v>26</v>
      </c>
      <c r="B95" s="4">
        <f t="shared" ref="B95:B158" si="17">B68</f>
        <v>2005</v>
      </c>
      <c r="C95" s="11">
        <v>20151.162778473223</v>
      </c>
      <c r="D95" s="11">
        <v>1.8468010178569694</v>
      </c>
      <c r="E95" s="11">
        <v>1.9712461237279155E-2</v>
      </c>
      <c r="F95" s="11">
        <v>0.54147685123132616</v>
      </c>
      <c r="G95" s="11">
        <v>75.53164088358244</v>
      </c>
      <c r="H95" s="11">
        <v>22.420648344269054</v>
      </c>
      <c r="I95" s="11">
        <v>2.2173569329675541E-3</v>
      </c>
      <c r="J95" s="11">
        <v>4.4601743207645025E-2</v>
      </c>
      <c r="K95" s="11">
        <v>3.3636363636363598</v>
      </c>
      <c r="L95" s="11">
        <v>23.029729729729752</v>
      </c>
      <c r="M95" s="11">
        <v>2.4842909434582422E-4</v>
      </c>
      <c r="N95" s="11">
        <v>4.3422133552399905E-2</v>
      </c>
      <c r="O95" s="11">
        <v>7.7212121212121261</v>
      </c>
      <c r="P95" s="11">
        <v>1.1207810047095748</v>
      </c>
      <c r="Q95" s="11">
        <v>3.4697359204869049E-2</v>
      </c>
      <c r="R95" s="11">
        <v>0.89223496454521689</v>
      </c>
      <c r="S95" s="11">
        <v>19756.462948863642</v>
      </c>
      <c r="T95" s="11">
        <v>1.5768030040344574</v>
      </c>
      <c r="U95" s="11">
        <v>1.8454600113071762E-2</v>
      </c>
      <c r="V95" s="11">
        <v>0.63419463144182808</v>
      </c>
      <c r="Y95" s="4" t="str">
        <f t="shared" si="16"/>
        <v>Slovak Republic</v>
      </c>
      <c r="Z95" s="4">
        <f t="shared" si="16"/>
        <v>2005</v>
      </c>
      <c r="AA95" s="13">
        <f t="shared" si="16"/>
        <v>20151.162778473223</v>
      </c>
      <c r="AB95" s="14">
        <f t="shared" si="16"/>
        <v>1.8468010178569694</v>
      </c>
      <c r="AC95" s="14">
        <f t="shared" si="16"/>
        <v>1.9712461237279155E-2</v>
      </c>
      <c r="AD95" s="15">
        <f t="shared" si="7"/>
        <v>0.54147685123132616</v>
      </c>
      <c r="AF95" s="13">
        <f t="shared" si="12"/>
        <v>75.53164088358244</v>
      </c>
      <c r="AG95" s="14">
        <f t="shared" si="12"/>
        <v>22.420648344269054</v>
      </c>
      <c r="AH95" s="14">
        <f t="shared" si="12"/>
        <v>2.2173569329675541E-3</v>
      </c>
      <c r="AI95" s="15">
        <f t="shared" si="8"/>
        <v>4.4601743207645025E-2</v>
      </c>
      <c r="AK95" s="13">
        <f t="shared" si="13"/>
        <v>3.3636363636363598</v>
      </c>
      <c r="AL95" s="14">
        <f t="shared" si="13"/>
        <v>23.029729729729752</v>
      </c>
      <c r="AM95" s="14">
        <f t="shared" si="13"/>
        <v>2.4842909434582422E-4</v>
      </c>
      <c r="AN95" s="15">
        <f t="shared" si="9"/>
        <v>4.3422133552399905E-2</v>
      </c>
      <c r="AP95" s="13">
        <f t="shared" si="14"/>
        <v>7.7212121212121261</v>
      </c>
      <c r="AQ95" s="14">
        <f t="shared" si="14"/>
        <v>1.1207810047095748</v>
      </c>
      <c r="AR95" s="14">
        <f t="shared" si="14"/>
        <v>3.4697359204869049E-2</v>
      </c>
      <c r="AS95" s="15">
        <f t="shared" si="10"/>
        <v>0.89223496454521689</v>
      </c>
      <c r="AU95" s="13">
        <f t="shared" si="15"/>
        <v>19756.462948863642</v>
      </c>
      <c r="AV95" s="14">
        <f t="shared" si="15"/>
        <v>1.5768030040344574</v>
      </c>
      <c r="AW95" s="14">
        <f t="shared" si="15"/>
        <v>1.8454600113071762E-2</v>
      </c>
      <c r="AX95" s="15">
        <f t="shared" si="11"/>
        <v>0.63419463144182808</v>
      </c>
    </row>
    <row r="96" spans="1:50" x14ac:dyDescent="0.3">
      <c r="A96" s="4" t="s">
        <v>26</v>
      </c>
      <c r="B96" s="4">
        <f t="shared" si="17"/>
        <v>2006</v>
      </c>
      <c r="C96" s="11">
        <v>20258.288603521618</v>
      </c>
      <c r="D96" s="11">
        <v>1.8714854389237332</v>
      </c>
      <c r="E96" s="11">
        <v>1.9769337555021582E-2</v>
      </c>
      <c r="F96" s="11">
        <v>0.53433490809048823</v>
      </c>
      <c r="G96" s="11">
        <v>85.889134874428237</v>
      </c>
      <c r="H96" s="11">
        <v>19.654533342239692</v>
      </c>
      <c r="I96" s="11">
        <v>2.0293639900563487E-3</v>
      </c>
      <c r="J96" s="11">
        <v>5.0878847265780312E-2</v>
      </c>
      <c r="K96" s="11">
        <v>3.3454545454545439</v>
      </c>
      <c r="L96" s="11">
        <v>23.269021739130444</v>
      </c>
      <c r="M96" s="11">
        <v>1.5277470610428751E-4</v>
      </c>
      <c r="N96" s="11">
        <v>4.2975592666121665E-2</v>
      </c>
      <c r="O96" s="11">
        <v>5.8405303030303326</v>
      </c>
      <c r="P96" s="11">
        <v>1.3057267008236533</v>
      </c>
      <c r="Q96" s="11">
        <v>2.8870491983917557E-2</v>
      </c>
      <c r="R96" s="11">
        <v>0.76585705061342424</v>
      </c>
      <c r="S96" s="11">
        <v>20003.017046954559</v>
      </c>
      <c r="T96" s="11">
        <v>1.6176404039450132</v>
      </c>
      <c r="U96" s="11">
        <v>1.7288096393738628E-2</v>
      </c>
      <c r="V96" s="11">
        <v>0.61818436134585564</v>
      </c>
      <c r="Y96" s="4" t="str">
        <f t="shared" si="16"/>
        <v>Slovak Republic</v>
      </c>
      <c r="Z96" s="4">
        <f t="shared" si="16"/>
        <v>2006</v>
      </c>
      <c r="AA96" s="13">
        <f t="shared" si="16"/>
        <v>20258.288603521618</v>
      </c>
      <c r="AB96" s="14">
        <f t="shared" si="16"/>
        <v>1.8714854389237332</v>
      </c>
      <c r="AC96" s="14">
        <f t="shared" si="16"/>
        <v>1.9769337555021582E-2</v>
      </c>
      <c r="AD96" s="15">
        <f t="shared" si="7"/>
        <v>0.53433490809048823</v>
      </c>
      <c r="AF96" s="13">
        <f t="shared" si="12"/>
        <v>85.889134874428237</v>
      </c>
      <c r="AG96" s="14">
        <f t="shared" si="12"/>
        <v>19.654533342239692</v>
      </c>
      <c r="AH96" s="14">
        <f t="shared" si="12"/>
        <v>2.0293639900563487E-3</v>
      </c>
      <c r="AI96" s="15">
        <f t="shared" si="8"/>
        <v>5.0878847265780312E-2</v>
      </c>
      <c r="AK96" s="13">
        <f t="shared" si="13"/>
        <v>3.3454545454545439</v>
      </c>
      <c r="AL96" s="14">
        <f t="shared" si="13"/>
        <v>23.269021739130444</v>
      </c>
      <c r="AM96" s="14">
        <f t="shared" si="13"/>
        <v>1.5277470610428751E-4</v>
      </c>
      <c r="AN96" s="15">
        <f t="shared" si="9"/>
        <v>4.2975592666121665E-2</v>
      </c>
      <c r="AP96" s="13">
        <f t="shared" si="14"/>
        <v>5.8405303030303326</v>
      </c>
      <c r="AQ96" s="14">
        <f t="shared" si="14"/>
        <v>1.3057267008236533</v>
      </c>
      <c r="AR96" s="14">
        <f t="shared" si="14"/>
        <v>2.8870491983917557E-2</v>
      </c>
      <c r="AS96" s="15">
        <f t="shared" si="10"/>
        <v>0.76585705061342424</v>
      </c>
      <c r="AU96" s="13">
        <f t="shared" si="15"/>
        <v>20003.017046954559</v>
      </c>
      <c r="AV96" s="14">
        <f t="shared" si="15"/>
        <v>1.6176404039450132</v>
      </c>
      <c r="AW96" s="14">
        <f t="shared" si="15"/>
        <v>1.7288096393738628E-2</v>
      </c>
      <c r="AX96" s="15">
        <f t="shared" si="11"/>
        <v>0.61818436134585564</v>
      </c>
    </row>
    <row r="97" spans="1:50" x14ac:dyDescent="0.3">
      <c r="A97" s="4" t="s">
        <v>26</v>
      </c>
      <c r="B97" s="4">
        <f t="shared" si="17"/>
        <v>2007</v>
      </c>
      <c r="C97" s="11">
        <v>20056.848794708036</v>
      </c>
      <c r="D97" s="11">
        <v>1.9342367624752572</v>
      </c>
      <c r="E97" s="11">
        <v>1.9162474961362252E-2</v>
      </c>
      <c r="F97" s="11">
        <v>0.51699978999483631</v>
      </c>
      <c r="G97" s="11">
        <v>105.47448251988112</v>
      </c>
      <c r="H97" s="11">
        <v>15.980410400803914</v>
      </c>
      <c r="I97" s="11">
        <v>1.6472506835097933E-3</v>
      </c>
      <c r="J97" s="11">
        <v>6.2576615676259092E-2</v>
      </c>
      <c r="K97" s="11">
        <v>3.3863636363636402</v>
      </c>
      <c r="L97" s="11">
        <v>23.029530201342254</v>
      </c>
      <c r="M97" s="11">
        <v>1.3782024226976358E-4</v>
      </c>
      <c r="N97" s="11">
        <v>4.3422509762779088E-2</v>
      </c>
      <c r="O97" s="11">
        <v>4.5791666666666346</v>
      </c>
      <c r="P97" s="11">
        <v>1.4531392174704376</v>
      </c>
      <c r="Q97" s="11">
        <v>2.5537799440086439E-2</v>
      </c>
      <c r="R97" s="11">
        <v>0.6881653099561631</v>
      </c>
      <c r="S97" s="11">
        <v>19923.871230090921</v>
      </c>
      <c r="T97" s="11">
        <v>1.686543395559658</v>
      </c>
      <c r="U97" s="11">
        <v>1.5298858567407758E-2</v>
      </c>
      <c r="V97" s="11">
        <v>0.59292871006628489</v>
      </c>
      <c r="Y97" s="4" t="str">
        <f t="shared" si="16"/>
        <v>Slovak Republic</v>
      </c>
      <c r="Z97" s="4">
        <f t="shared" si="16"/>
        <v>2007</v>
      </c>
      <c r="AA97" s="13">
        <f t="shared" si="16"/>
        <v>20056.848794708036</v>
      </c>
      <c r="AB97" s="14">
        <f t="shared" si="16"/>
        <v>1.9342367624752572</v>
      </c>
      <c r="AC97" s="14">
        <f t="shared" si="16"/>
        <v>1.9162474961362252E-2</v>
      </c>
      <c r="AD97" s="15">
        <f t="shared" si="7"/>
        <v>0.51699978999483631</v>
      </c>
      <c r="AF97" s="13">
        <f t="shared" si="12"/>
        <v>105.47448251988112</v>
      </c>
      <c r="AG97" s="14">
        <f t="shared" si="12"/>
        <v>15.980410400803914</v>
      </c>
      <c r="AH97" s="14">
        <f t="shared" si="12"/>
        <v>1.6472506835097933E-3</v>
      </c>
      <c r="AI97" s="15">
        <f t="shared" si="8"/>
        <v>6.2576615676259092E-2</v>
      </c>
      <c r="AK97" s="13">
        <f t="shared" si="13"/>
        <v>3.3863636363636402</v>
      </c>
      <c r="AL97" s="14">
        <f t="shared" si="13"/>
        <v>23.029530201342254</v>
      </c>
      <c r="AM97" s="14">
        <f t="shared" si="13"/>
        <v>1.3782024226976358E-4</v>
      </c>
      <c r="AN97" s="15">
        <f t="shared" si="9"/>
        <v>4.3422509762779088E-2</v>
      </c>
      <c r="AP97" s="13">
        <f t="shared" si="14"/>
        <v>4.5791666666666346</v>
      </c>
      <c r="AQ97" s="14">
        <f t="shared" si="14"/>
        <v>1.4531392174704376</v>
      </c>
      <c r="AR97" s="14">
        <f t="shared" si="14"/>
        <v>2.5537799440086439E-2</v>
      </c>
      <c r="AS97" s="15">
        <f t="shared" si="10"/>
        <v>0.6881653099561631</v>
      </c>
      <c r="AU97" s="13">
        <f t="shared" si="15"/>
        <v>19923.871230090921</v>
      </c>
      <c r="AV97" s="14">
        <f t="shared" si="15"/>
        <v>1.686543395559658</v>
      </c>
      <c r="AW97" s="14">
        <f t="shared" si="15"/>
        <v>1.5298858567407758E-2</v>
      </c>
      <c r="AX97" s="15">
        <f t="shared" si="11"/>
        <v>0.59292871006628489</v>
      </c>
    </row>
    <row r="98" spans="1:50" x14ac:dyDescent="0.3">
      <c r="A98" s="4" t="s">
        <v>26</v>
      </c>
      <c r="B98" s="4">
        <f t="shared" si="17"/>
        <v>2008</v>
      </c>
      <c r="C98" s="11">
        <v>20300.513334952971</v>
      </c>
      <c r="D98" s="11">
        <v>1.9325486425850056</v>
      </c>
      <c r="E98" s="11">
        <v>1.945339692602388E-2</v>
      </c>
      <c r="F98" s="11">
        <v>0.51745139965138742</v>
      </c>
      <c r="G98" s="11">
        <v>110.71480951049284</v>
      </c>
      <c r="H98" s="11">
        <v>15.194762091245535</v>
      </c>
      <c r="I98" s="11">
        <v>1.4564204583703833E-3</v>
      </c>
      <c r="J98" s="11">
        <v>6.5812152503272839E-2</v>
      </c>
      <c r="K98" s="11">
        <v>3.5363636363636317</v>
      </c>
      <c r="L98" s="11">
        <v>22.179948586118282</v>
      </c>
      <c r="M98" s="11">
        <v>4.1177894004761767E-4</v>
      </c>
      <c r="N98" s="11">
        <v>4.508576726935553E-2</v>
      </c>
      <c r="O98" s="11">
        <v>2.9159090909090875</v>
      </c>
      <c r="P98" s="11">
        <v>2.2837100545596294</v>
      </c>
      <c r="Q98" s="11">
        <v>5.1248389638494651E-3</v>
      </c>
      <c r="R98" s="11">
        <v>0.43788395904436789</v>
      </c>
      <c r="S98" s="11">
        <v>18980.605526136358</v>
      </c>
      <c r="T98" s="11">
        <v>1.7595303607753001</v>
      </c>
      <c r="U98" s="11">
        <v>1.3675786328359085E-2</v>
      </c>
      <c r="V98" s="11">
        <v>0.56833347255194333</v>
      </c>
      <c r="Y98" s="4" t="str">
        <f t="shared" si="16"/>
        <v>Slovak Republic</v>
      </c>
      <c r="Z98" s="4">
        <f t="shared" si="16"/>
        <v>2008</v>
      </c>
      <c r="AA98" s="13">
        <f t="shared" si="16"/>
        <v>20300.513334952971</v>
      </c>
      <c r="AB98" s="14">
        <f t="shared" si="16"/>
        <v>1.9325486425850056</v>
      </c>
      <c r="AC98" s="14">
        <f t="shared" si="16"/>
        <v>1.945339692602388E-2</v>
      </c>
      <c r="AD98" s="15">
        <f t="shared" si="7"/>
        <v>0.51745139965138742</v>
      </c>
      <c r="AF98" s="13">
        <f t="shared" si="12"/>
        <v>110.71480951049284</v>
      </c>
      <c r="AG98" s="14">
        <f t="shared" si="12"/>
        <v>15.194762091245535</v>
      </c>
      <c r="AH98" s="14">
        <f t="shared" si="12"/>
        <v>1.4564204583703833E-3</v>
      </c>
      <c r="AI98" s="15">
        <f t="shared" si="8"/>
        <v>6.5812152503272839E-2</v>
      </c>
      <c r="AK98" s="13">
        <f t="shared" si="13"/>
        <v>3.5363636363636317</v>
      </c>
      <c r="AL98" s="14">
        <f t="shared" si="13"/>
        <v>22.179948586118282</v>
      </c>
      <c r="AM98" s="14">
        <f t="shared" si="13"/>
        <v>4.1177894004761767E-4</v>
      </c>
      <c r="AN98" s="15">
        <f t="shared" si="9"/>
        <v>4.508576726935553E-2</v>
      </c>
      <c r="AP98" s="13">
        <f t="shared" si="14"/>
        <v>2.9159090909090875</v>
      </c>
      <c r="AQ98" s="14">
        <f t="shared" si="14"/>
        <v>2.2837100545596294</v>
      </c>
      <c r="AR98" s="14">
        <f t="shared" si="14"/>
        <v>5.1248389638494651E-3</v>
      </c>
      <c r="AS98" s="15">
        <f t="shared" si="10"/>
        <v>0.43788395904436789</v>
      </c>
      <c r="AU98" s="13">
        <f t="shared" si="15"/>
        <v>18980.605526136358</v>
      </c>
      <c r="AV98" s="14">
        <f t="shared" si="15"/>
        <v>1.7595303607753001</v>
      </c>
      <c r="AW98" s="14">
        <f t="shared" si="15"/>
        <v>1.3675786328359085E-2</v>
      </c>
      <c r="AX98" s="15">
        <f t="shared" si="11"/>
        <v>0.56833347255194333</v>
      </c>
    </row>
    <row r="99" spans="1:50" x14ac:dyDescent="0.3">
      <c r="A99" s="4" t="s">
        <v>26</v>
      </c>
      <c r="B99" s="4">
        <f t="shared" si="17"/>
        <v>2009</v>
      </c>
      <c r="C99" s="11">
        <v>20193.231201547827</v>
      </c>
      <c r="D99" s="11">
        <v>1.9693848570945873</v>
      </c>
      <c r="E99" s="11">
        <v>1.751352615304036E-2</v>
      </c>
      <c r="F99" s="11">
        <v>0.50777276792677761</v>
      </c>
      <c r="G99" s="11">
        <v>125.64622029522366</v>
      </c>
      <c r="H99" s="11">
        <v>13.166761211102386</v>
      </c>
      <c r="I99" s="11">
        <v>1.0818940099574237E-3</v>
      </c>
      <c r="J99" s="11">
        <v>7.5948821731253599E-2</v>
      </c>
      <c r="K99" s="11">
        <v>3.440909090909102</v>
      </c>
      <c r="L99" s="11">
        <v>22.883751651254883</v>
      </c>
      <c r="M99" s="11">
        <v>4.8425813643122179E-4</v>
      </c>
      <c r="N99" s="11">
        <v>4.3699128326502475E-2</v>
      </c>
      <c r="O99" s="11">
        <v>2.5189393939393607</v>
      </c>
      <c r="P99" s="11">
        <v>3.7969924812030578</v>
      </c>
      <c r="Q99" s="11">
        <v>9.8188346357466205E-3</v>
      </c>
      <c r="R99" s="11">
        <v>0.26336633663365988</v>
      </c>
      <c r="S99" s="11">
        <v>17946.066291681811</v>
      </c>
      <c r="T99" s="11">
        <v>1.7578220627271228</v>
      </c>
      <c r="U99" s="11">
        <v>1.3599968593105527E-2</v>
      </c>
      <c r="V99" s="11">
        <v>0.56888579407666473</v>
      </c>
      <c r="Y99" s="4" t="str">
        <f t="shared" si="16"/>
        <v>Slovak Republic</v>
      </c>
      <c r="Z99" s="4">
        <f t="shared" si="16"/>
        <v>2009</v>
      </c>
      <c r="AA99" s="13">
        <f t="shared" si="16"/>
        <v>20193.231201547827</v>
      </c>
      <c r="AB99" s="14">
        <f t="shared" si="16"/>
        <v>1.9693848570945873</v>
      </c>
      <c r="AC99" s="14">
        <f t="shared" si="16"/>
        <v>1.751352615304036E-2</v>
      </c>
      <c r="AD99" s="15">
        <f t="shared" si="7"/>
        <v>0.50777276792677761</v>
      </c>
      <c r="AF99" s="13">
        <f t="shared" si="12"/>
        <v>125.64622029522366</v>
      </c>
      <c r="AG99" s="14">
        <f t="shared" si="12"/>
        <v>13.166761211102386</v>
      </c>
      <c r="AH99" s="14">
        <f t="shared" si="12"/>
        <v>1.0818940099574237E-3</v>
      </c>
      <c r="AI99" s="15">
        <f t="shared" si="8"/>
        <v>7.5948821731253599E-2</v>
      </c>
      <c r="AK99" s="13">
        <f t="shared" si="13"/>
        <v>3.440909090909102</v>
      </c>
      <c r="AL99" s="14">
        <f t="shared" si="13"/>
        <v>22.883751651254883</v>
      </c>
      <c r="AM99" s="14">
        <f t="shared" si="13"/>
        <v>4.8425813643122179E-4</v>
      </c>
      <c r="AN99" s="15">
        <f t="shared" si="9"/>
        <v>4.3699128326502475E-2</v>
      </c>
      <c r="AP99" s="13">
        <f t="shared" si="14"/>
        <v>2.5189393939393607</v>
      </c>
      <c r="AQ99" s="14">
        <f t="shared" si="14"/>
        <v>3.7969924812030578</v>
      </c>
      <c r="AR99" s="14">
        <f t="shared" si="14"/>
        <v>9.8188346357466205E-3</v>
      </c>
      <c r="AS99" s="15">
        <f t="shared" si="10"/>
        <v>0.26336633663365988</v>
      </c>
      <c r="AU99" s="13">
        <f t="shared" si="15"/>
        <v>17946.066291681811</v>
      </c>
      <c r="AV99" s="14">
        <f t="shared" si="15"/>
        <v>1.7578220627271228</v>
      </c>
      <c r="AW99" s="14">
        <f t="shared" si="15"/>
        <v>1.3599968593105527E-2</v>
      </c>
      <c r="AX99" s="15">
        <f t="shared" si="11"/>
        <v>0.56888579407666473</v>
      </c>
    </row>
    <row r="100" spans="1:50" x14ac:dyDescent="0.3">
      <c r="A100" s="4" t="s">
        <v>26</v>
      </c>
      <c r="B100" s="4">
        <f t="shared" si="17"/>
        <v>2010</v>
      </c>
      <c r="C100" s="11">
        <v>19516.158785515421</v>
      </c>
      <c r="D100" s="11">
        <v>2.0466845515155159</v>
      </c>
      <c r="E100" s="11">
        <v>1.5930641335839435E-2</v>
      </c>
      <c r="F100" s="11">
        <v>0.48859507893364734</v>
      </c>
      <c r="G100" s="11">
        <v>147.87339759127644</v>
      </c>
      <c r="H100" s="11">
        <v>11.20638755450144</v>
      </c>
      <c r="I100" s="11">
        <v>2.6575157147579187E-4</v>
      </c>
      <c r="J100" s="11">
        <v>8.92348221169912E-2</v>
      </c>
      <c r="K100" s="11">
        <v>3.4454545454545382</v>
      </c>
      <c r="L100" s="11">
        <v>22.941952506596351</v>
      </c>
      <c r="M100" s="11">
        <v>5.2721096569920828E-4</v>
      </c>
      <c r="N100" s="11">
        <v>4.3588269120183931E-2</v>
      </c>
      <c r="O100" s="11">
        <v>3.6375000000000028</v>
      </c>
      <c r="P100" s="11">
        <v>2.9656357388316121</v>
      </c>
      <c r="Q100" s="11">
        <v>1.0657303317640032E-2</v>
      </c>
      <c r="R100" s="11">
        <v>0.33719582850521468</v>
      </c>
      <c r="S100" s="11">
        <v>17628.769300454551</v>
      </c>
      <c r="T100" s="11">
        <v>1.8214262239864141</v>
      </c>
      <c r="U100" s="11">
        <v>1.2118169957187397E-2</v>
      </c>
      <c r="V100" s="11">
        <v>0.54902031541600282</v>
      </c>
      <c r="Y100" s="4" t="str">
        <f t="shared" si="16"/>
        <v>Slovak Republic</v>
      </c>
      <c r="Z100" s="4">
        <f t="shared" si="16"/>
        <v>2010</v>
      </c>
      <c r="AA100" s="13">
        <f t="shared" si="16"/>
        <v>19516.158785515421</v>
      </c>
      <c r="AB100" s="14">
        <f t="shared" si="16"/>
        <v>2.0466845515155159</v>
      </c>
      <c r="AC100" s="14">
        <f t="shared" si="16"/>
        <v>1.5930641335839435E-2</v>
      </c>
      <c r="AD100" s="15">
        <f t="shared" si="7"/>
        <v>0.48859507893364734</v>
      </c>
      <c r="AF100" s="13">
        <f t="shared" si="12"/>
        <v>147.87339759127644</v>
      </c>
      <c r="AG100" s="14">
        <f t="shared" si="12"/>
        <v>11.20638755450144</v>
      </c>
      <c r="AH100" s="14">
        <f t="shared" si="12"/>
        <v>2.6575157147579187E-4</v>
      </c>
      <c r="AI100" s="15">
        <f t="shared" si="8"/>
        <v>8.92348221169912E-2</v>
      </c>
      <c r="AK100" s="13">
        <f t="shared" si="13"/>
        <v>3.4454545454545382</v>
      </c>
      <c r="AL100" s="14">
        <f t="shared" si="13"/>
        <v>22.941952506596351</v>
      </c>
      <c r="AM100" s="14">
        <f t="shared" si="13"/>
        <v>5.2721096569920828E-4</v>
      </c>
      <c r="AN100" s="15">
        <f t="shared" si="9"/>
        <v>4.3588269120183931E-2</v>
      </c>
      <c r="AP100" s="13">
        <f t="shared" si="14"/>
        <v>3.6375000000000028</v>
      </c>
      <c r="AQ100" s="14">
        <f t="shared" si="14"/>
        <v>2.9656357388316121</v>
      </c>
      <c r="AR100" s="14">
        <f t="shared" si="14"/>
        <v>1.0657303317640032E-2</v>
      </c>
      <c r="AS100" s="15">
        <f t="shared" si="10"/>
        <v>0.33719582850521468</v>
      </c>
      <c r="AU100" s="13">
        <f t="shared" si="15"/>
        <v>17628.769300454551</v>
      </c>
      <c r="AV100" s="14">
        <f t="shared" si="15"/>
        <v>1.8214262239864141</v>
      </c>
      <c r="AW100" s="14">
        <f t="shared" si="15"/>
        <v>1.2118169957187397E-2</v>
      </c>
      <c r="AX100" s="15">
        <f t="shared" si="11"/>
        <v>0.54902031541600282</v>
      </c>
    </row>
    <row r="101" spans="1:50" x14ac:dyDescent="0.3">
      <c r="A101" s="4" t="s">
        <v>26</v>
      </c>
      <c r="B101" s="4">
        <f t="shared" si="17"/>
        <v>2011</v>
      </c>
      <c r="C101" s="11">
        <v>19514.783957195865</v>
      </c>
      <c r="D101" s="11">
        <v>2.0376148369595279</v>
      </c>
      <c r="E101" s="11">
        <v>1.588798269356817E-2</v>
      </c>
      <c r="F101" s="11">
        <v>0.49076988538823763</v>
      </c>
      <c r="G101" s="11">
        <v>133.81963059625355</v>
      </c>
      <c r="H101" s="11">
        <v>12.398632114070395</v>
      </c>
      <c r="I101" s="11">
        <v>6.7405692078068014E-4</v>
      </c>
      <c r="J101" s="11">
        <v>8.0654058512242291E-2</v>
      </c>
      <c r="K101" s="11">
        <v>3.318181818181813</v>
      </c>
      <c r="L101" s="11">
        <v>23.934246575342499</v>
      </c>
      <c r="M101" s="11">
        <v>4.9657226212330291E-4</v>
      </c>
      <c r="N101" s="11">
        <v>4.1781135531135473E-2</v>
      </c>
      <c r="O101" s="11">
        <v>3.0897727272726971</v>
      </c>
      <c r="P101" s="11">
        <v>3.404315312001994</v>
      </c>
      <c r="Q101" s="11">
        <v>1.2013095707409105E-2</v>
      </c>
      <c r="R101" s="11">
        <v>0.29374482336418029</v>
      </c>
      <c r="S101" s="11">
        <v>17465.407257727267</v>
      </c>
      <c r="T101" s="11">
        <v>1.8562836449967846</v>
      </c>
      <c r="U101" s="11">
        <v>1.1557614363795987E-2</v>
      </c>
      <c r="V101" s="11">
        <v>0.53871077445264681</v>
      </c>
      <c r="Y101" s="4" t="str">
        <f t="shared" si="16"/>
        <v>Slovak Republic</v>
      </c>
      <c r="Z101" s="4">
        <f t="shared" si="16"/>
        <v>2011</v>
      </c>
      <c r="AA101" s="13">
        <f t="shared" si="16"/>
        <v>19514.783957195865</v>
      </c>
      <c r="AB101" s="14">
        <f t="shared" si="16"/>
        <v>2.0376148369595279</v>
      </c>
      <c r="AC101" s="14">
        <f t="shared" si="16"/>
        <v>1.588798269356817E-2</v>
      </c>
      <c r="AD101" s="15">
        <f t="shared" si="7"/>
        <v>0.49076988538823763</v>
      </c>
      <c r="AF101" s="13">
        <f t="shared" si="12"/>
        <v>133.81963059625355</v>
      </c>
      <c r="AG101" s="14">
        <f t="shared" si="12"/>
        <v>12.398632114070395</v>
      </c>
      <c r="AH101" s="14">
        <f t="shared" si="12"/>
        <v>6.7405692078068014E-4</v>
      </c>
      <c r="AI101" s="15">
        <f t="shared" si="8"/>
        <v>8.0654058512242291E-2</v>
      </c>
      <c r="AK101" s="13">
        <f t="shared" si="13"/>
        <v>3.318181818181813</v>
      </c>
      <c r="AL101" s="14">
        <f t="shared" si="13"/>
        <v>23.934246575342499</v>
      </c>
      <c r="AM101" s="14">
        <f t="shared" si="13"/>
        <v>4.9657226212330291E-4</v>
      </c>
      <c r="AN101" s="15">
        <f t="shared" si="9"/>
        <v>4.1781135531135473E-2</v>
      </c>
      <c r="AP101" s="13">
        <f t="shared" si="14"/>
        <v>3.0897727272726971</v>
      </c>
      <c r="AQ101" s="14">
        <f t="shared" si="14"/>
        <v>3.404315312001994</v>
      </c>
      <c r="AR101" s="14">
        <f t="shared" si="14"/>
        <v>1.2013095707409105E-2</v>
      </c>
      <c r="AS101" s="15">
        <f t="shared" si="10"/>
        <v>0.29374482336418029</v>
      </c>
      <c r="AU101" s="13">
        <f t="shared" si="15"/>
        <v>17465.407257727267</v>
      </c>
      <c r="AV101" s="14">
        <f t="shared" si="15"/>
        <v>1.8562836449967846</v>
      </c>
      <c r="AW101" s="14">
        <f t="shared" si="15"/>
        <v>1.1557614363795987E-2</v>
      </c>
      <c r="AX101" s="15">
        <f t="shared" si="11"/>
        <v>0.53871077445264681</v>
      </c>
    </row>
    <row r="102" spans="1:50" x14ac:dyDescent="0.3">
      <c r="A102" s="4" t="s">
        <v>26</v>
      </c>
      <c r="B102" s="4">
        <f t="shared" si="17"/>
        <v>2012</v>
      </c>
      <c r="C102" s="11">
        <v>19557.778601481732</v>
      </c>
      <c r="D102" s="11">
        <v>2.0224280610389482</v>
      </c>
      <c r="E102" s="11">
        <v>1.5990750297392109E-2</v>
      </c>
      <c r="F102" s="11">
        <v>0.49445516469262529</v>
      </c>
      <c r="G102" s="11">
        <v>141.16804100761942</v>
      </c>
      <c r="H102" s="11">
        <v>11.672840022646771</v>
      </c>
      <c r="I102" s="11">
        <v>5.9847129451603975E-4</v>
      </c>
      <c r="J102" s="11">
        <v>8.566895443267232E-2</v>
      </c>
      <c r="K102" s="11">
        <v>3.1863636363636374</v>
      </c>
      <c r="L102" s="11">
        <v>24.945791726105554</v>
      </c>
      <c r="M102" s="11">
        <v>4.6818928034522006E-4</v>
      </c>
      <c r="N102" s="11">
        <v>4.008692171327273E-2</v>
      </c>
      <c r="O102" s="11">
        <v>2.7765151515151221</v>
      </c>
      <c r="P102" s="11">
        <v>4.0092769440655252</v>
      </c>
      <c r="Q102" s="11">
        <v>1.5231634800573379E-2</v>
      </c>
      <c r="R102" s="11">
        <v>0.24942153259833691</v>
      </c>
      <c r="S102" s="11">
        <v>17062.911624545457</v>
      </c>
      <c r="T102" s="11">
        <v>1.88670508321894</v>
      </c>
      <c r="U102" s="11">
        <v>1.0957266451458558E-2</v>
      </c>
      <c r="V102" s="11">
        <v>0.53002454326029735</v>
      </c>
      <c r="Y102" s="4" t="str">
        <f t="shared" si="16"/>
        <v>Slovak Republic</v>
      </c>
      <c r="Z102" s="4">
        <f t="shared" si="16"/>
        <v>2012</v>
      </c>
      <c r="AA102" s="13">
        <f t="shared" si="16"/>
        <v>19557.778601481732</v>
      </c>
      <c r="AB102" s="14">
        <f t="shared" si="16"/>
        <v>2.0224280610389482</v>
      </c>
      <c r="AC102" s="14">
        <f t="shared" si="16"/>
        <v>1.5990750297392109E-2</v>
      </c>
      <c r="AD102" s="15">
        <f t="shared" si="7"/>
        <v>0.49445516469262529</v>
      </c>
      <c r="AF102" s="13">
        <f t="shared" si="12"/>
        <v>141.16804100761942</v>
      </c>
      <c r="AG102" s="14">
        <f t="shared" si="12"/>
        <v>11.672840022646771</v>
      </c>
      <c r="AH102" s="14">
        <f t="shared" si="12"/>
        <v>5.9847129451603975E-4</v>
      </c>
      <c r="AI102" s="15">
        <f t="shared" si="8"/>
        <v>8.566895443267232E-2</v>
      </c>
      <c r="AK102" s="13">
        <f t="shared" si="13"/>
        <v>3.1863636363636374</v>
      </c>
      <c r="AL102" s="14">
        <f t="shared" si="13"/>
        <v>24.945791726105554</v>
      </c>
      <c r="AM102" s="14">
        <f t="shared" si="13"/>
        <v>4.6818928034522006E-4</v>
      </c>
      <c r="AN102" s="15">
        <f t="shared" si="9"/>
        <v>4.008692171327273E-2</v>
      </c>
      <c r="AP102" s="13">
        <f t="shared" si="14"/>
        <v>2.7765151515151221</v>
      </c>
      <c r="AQ102" s="14">
        <f t="shared" si="14"/>
        <v>4.0092769440655252</v>
      </c>
      <c r="AR102" s="14">
        <f t="shared" si="14"/>
        <v>1.5231634800573379E-2</v>
      </c>
      <c r="AS102" s="15">
        <f t="shared" si="10"/>
        <v>0.24942153259833691</v>
      </c>
      <c r="AU102" s="13">
        <f t="shared" si="15"/>
        <v>17062.911624545457</v>
      </c>
      <c r="AV102" s="14">
        <f t="shared" si="15"/>
        <v>1.88670508321894</v>
      </c>
      <c r="AW102" s="14">
        <f t="shared" si="15"/>
        <v>1.0957266451458558E-2</v>
      </c>
      <c r="AX102" s="15">
        <f t="shared" si="11"/>
        <v>0.53002454326029735</v>
      </c>
    </row>
    <row r="103" spans="1:50" x14ac:dyDescent="0.3">
      <c r="A103" s="4" t="s">
        <v>26</v>
      </c>
      <c r="B103" s="4">
        <f t="shared" si="17"/>
        <v>2013</v>
      </c>
      <c r="C103" s="11">
        <v>19515.141785848777</v>
      </c>
      <c r="D103" s="11">
        <v>2.0324981532813466</v>
      </c>
      <c r="E103" s="11">
        <v>1.5762682924295335E-2</v>
      </c>
      <c r="F103" s="11">
        <v>0.49200536708265141</v>
      </c>
      <c r="G103" s="11">
        <v>129.60308678457636</v>
      </c>
      <c r="H103" s="11">
        <v>12.67251385721532</v>
      </c>
      <c r="I103" s="11">
        <v>9.1780753290271466E-4</v>
      </c>
      <c r="J103" s="11">
        <v>7.8910941528040415E-2</v>
      </c>
      <c r="K103" s="11">
        <v>3.190909090909102</v>
      </c>
      <c r="L103" s="11">
        <v>25.005698005697919</v>
      </c>
      <c r="M103" s="11">
        <v>4.4507813906493471E-4</v>
      </c>
      <c r="N103" s="11">
        <v>3.9990885268315048E-2</v>
      </c>
      <c r="O103" s="11">
        <v>2.8450757575757244</v>
      </c>
      <c r="P103" s="11">
        <v>3.9676474504061177</v>
      </c>
      <c r="Q103" s="11">
        <v>1.6203274105783372E-2</v>
      </c>
      <c r="R103" s="11">
        <v>0.25203852219723877</v>
      </c>
      <c r="S103" s="11">
        <v>17009.881436909091</v>
      </c>
      <c r="T103" s="11">
        <v>1.8939798413294062</v>
      </c>
      <c r="U103" s="11">
        <v>1.0796495257814565E-2</v>
      </c>
      <c r="V103" s="11">
        <v>0.52798872415563225</v>
      </c>
      <c r="Y103" s="4" t="str">
        <f t="shared" si="16"/>
        <v>Slovak Republic</v>
      </c>
      <c r="Z103" s="4">
        <f t="shared" si="16"/>
        <v>2013</v>
      </c>
      <c r="AA103" s="13">
        <f t="shared" si="16"/>
        <v>19515.141785848777</v>
      </c>
      <c r="AB103" s="14">
        <f t="shared" si="16"/>
        <v>2.0324981532813466</v>
      </c>
      <c r="AC103" s="14">
        <f t="shared" si="16"/>
        <v>1.5762682924295335E-2</v>
      </c>
      <c r="AD103" s="15">
        <f t="shared" si="7"/>
        <v>0.49200536708265141</v>
      </c>
      <c r="AF103" s="13">
        <f t="shared" si="12"/>
        <v>129.60308678457636</v>
      </c>
      <c r="AG103" s="14">
        <f t="shared" si="12"/>
        <v>12.67251385721532</v>
      </c>
      <c r="AH103" s="14">
        <f t="shared" si="12"/>
        <v>9.1780753290271466E-4</v>
      </c>
      <c r="AI103" s="15">
        <f t="shared" si="8"/>
        <v>7.8910941528040415E-2</v>
      </c>
      <c r="AK103" s="13">
        <f t="shared" si="13"/>
        <v>3.190909090909102</v>
      </c>
      <c r="AL103" s="14">
        <f t="shared" si="13"/>
        <v>25.005698005697919</v>
      </c>
      <c r="AM103" s="14">
        <f t="shared" si="13"/>
        <v>4.4507813906493471E-4</v>
      </c>
      <c r="AN103" s="15">
        <f t="shared" si="9"/>
        <v>3.9990885268315048E-2</v>
      </c>
      <c r="AP103" s="13">
        <f t="shared" si="14"/>
        <v>2.8450757575757244</v>
      </c>
      <c r="AQ103" s="14">
        <f t="shared" si="14"/>
        <v>3.9676474504061177</v>
      </c>
      <c r="AR103" s="14">
        <f t="shared" si="14"/>
        <v>1.6203274105783372E-2</v>
      </c>
      <c r="AS103" s="15">
        <f t="shared" si="10"/>
        <v>0.25203852219723877</v>
      </c>
      <c r="AU103" s="13">
        <f t="shared" si="15"/>
        <v>17009.881436909091</v>
      </c>
      <c r="AV103" s="14">
        <f t="shared" si="15"/>
        <v>1.8939798413294062</v>
      </c>
      <c r="AW103" s="14">
        <f t="shared" si="15"/>
        <v>1.0796495257814565E-2</v>
      </c>
      <c r="AX103" s="15">
        <f t="shared" si="11"/>
        <v>0.52798872415563225</v>
      </c>
    </row>
    <row r="104" spans="1:50" x14ac:dyDescent="0.3">
      <c r="A104" s="4" t="s">
        <v>26</v>
      </c>
      <c r="B104" s="4">
        <f t="shared" si="17"/>
        <v>2014</v>
      </c>
      <c r="C104" s="11">
        <v>19521.216323416764</v>
      </c>
      <c r="D104" s="11">
        <v>2.052864785393465</v>
      </c>
      <c r="E104" s="11">
        <v>1.5546188660991056E-2</v>
      </c>
      <c r="F104" s="11">
        <v>0.48712414335088983</v>
      </c>
      <c r="G104" s="11">
        <v>117.96932515855246</v>
      </c>
      <c r="H104" s="11">
        <v>13.919132559540667</v>
      </c>
      <c r="I104" s="11">
        <v>1.0967599992583593E-3</v>
      </c>
      <c r="J104" s="11">
        <v>7.1843557471874542E-2</v>
      </c>
      <c r="K104" s="11">
        <v>3.1681818181818073</v>
      </c>
      <c r="L104" s="11">
        <v>25.304160688665792</v>
      </c>
      <c r="M104" s="11">
        <v>4.2879444435844905E-4</v>
      </c>
      <c r="N104" s="11">
        <v>3.9519192606452216E-2</v>
      </c>
      <c r="O104" s="11">
        <v>2.519318181818182</v>
      </c>
      <c r="P104" s="11">
        <v>4.1998195760036081</v>
      </c>
      <c r="Q104" s="11">
        <v>1.6038975024858959E-2</v>
      </c>
      <c r="R104" s="11">
        <v>0.23810546665234672</v>
      </c>
      <c r="S104" s="11">
        <v>17130.291622454541</v>
      </c>
      <c r="T104" s="11">
        <v>1.9107041109884291</v>
      </c>
      <c r="U104" s="11">
        <v>1.0595645421268229E-2</v>
      </c>
      <c r="V104" s="11">
        <v>0.52336727295922791</v>
      </c>
      <c r="Y104" s="4" t="str">
        <f t="shared" si="16"/>
        <v>Slovak Republic</v>
      </c>
      <c r="Z104" s="4">
        <f t="shared" si="16"/>
        <v>2014</v>
      </c>
      <c r="AA104" s="13">
        <f t="shared" si="16"/>
        <v>19521.216323416764</v>
      </c>
      <c r="AB104" s="14">
        <f t="shared" si="16"/>
        <v>2.052864785393465</v>
      </c>
      <c r="AC104" s="14">
        <f t="shared" si="16"/>
        <v>1.5546188660991056E-2</v>
      </c>
      <c r="AD104" s="15">
        <f t="shared" si="7"/>
        <v>0.48712414335088983</v>
      </c>
      <c r="AF104" s="13">
        <f t="shared" si="12"/>
        <v>117.96932515855246</v>
      </c>
      <c r="AG104" s="14">
        <f t="shared" si="12"/>
        <v>13.919132559540667</v>
      </c>
      <c r="AH104" s="14">
        <f t="shared" si="12"/>
        <v>1.0967599992583593E-3</v>
      </c>
      <c r="AI104" s="15">
        <f t="shared" si="8"/>
        <v>7.1843557471874542E-2</v>
      </c>
      <c r="AK104" s="13">
        <f t="shared" si="13"/>
        <v>3.1681818181818073</v>
      </c>
      <c r="AL104" s="14">
        <f t="shared" si="13"/>
        <v>25.304160688665792</v>
      </c>
      <c r="AM104" s="14">
        <f t="shared" si="13"/>
        <v>4.2879444435844905E-4</v>
      </c>
      <c r="AN104" s="15">
        <f t="shared" si="9"/>
        <v>3.9519192606452216E-2</v>
      </c>
      <c r="AP104" s="13">
        <f t="shared" si="14"/>
        <v>2.519318181818182</v>
      </c>
      <c r="AQ104" s="14">
        <f t="shared" si="14"/>
        <v>4.1998195760036081</v>
      </c>
      <c r="AR104" s="14">
        <f t="shared" si="14"/>
        <v>1.6038975024858959E-2</v>
      </c>
      <c r="AS104" s="15">
        <f t="shared" si="10"/>
        <v>0.23810546665234672</v>
      </c>
      <c r="AU104" s="13">
        <f t="shared" si="15"/>
        <v>17130.291622454541</v>
      </c>
      <c r="AV104" s="14">
        <f t="shared" si="15"/>
        <v>1.9107041109884291</v>
      </c>
      <c r="AW104" s="14">
        <f t="shared" si="15"/>
        <v>1.0595645421268229E-2</v>
      </c>
      <c r="AX104" s="15">
        <f t="shared" si="11"/>
        <v>0.52336727295922791</v>
      </c>
    </row>
    <row r="105" spans="1:50" x14ac:dyDescent="0.3">
      <c r="A105" s="4" t="s">
        <v>26</v>
      </c>
      <c r="B105" s="4">
        <f t="shared" si="17"/>
        <v>2015</v>
      </c>
      <c r="C105" s="11">
        <v>19347.06662714175</v>
      </c>
      <c r="D105" s="11">
        <v>2.1040619741358171</v>
      </c>
      <c r="E105" s="11">
        <v>1.4993017265805764E-2</v>
      </c>
      <c r="F105" s="11">
        <v>0.47527117180601169</v>
      </c>
      <c r="G105" s="11">
        <v>114.00209375306576</v>
      </c>
      <c r="H105" s="11">
        <v>14.385682334916162</v>
      </c>
      <c r="I105" s="11">
        <v>1.1614720519035338E-3</v>
      </c>
      <c r="J105" s="11">
        <v>6.951356054713187E-2</v>
      </c>
      <c r="K105" s="11">
        <v>3.327272727272728</v>
      </c>
      <c r="L105" s="11">
        <v>24.051912568306005</v>
      </c>
      <c r="M105" s="11">
        <v>6.245635981120129E-4</v>
      </c>
      <c r="N105" s="11">
        <v>4.1576735203907769E-2</v>
      </c>
      <c r="O105" s="11">
        <v>1.7257575757576085</v>
      </c>
      <c r="P105" s="11">
        <v>5.6444249341526591</v>
      </c>
      <c r="Q105" s="11">
        <v>1.559746112829119E-2</v>
      </c>
      <c r="R105" s="11">
        <v>0.17716596671333357</v>
      </c>
      <c r="S105" s="11">
        <v>17367.329675909095</v>
      </c>
      <c r="T105" s="11">
        <v>1.9440305322091367</v>
      </c>
      <c r="U105" s="11">
        <v>1.0023205341395447E-2</v>
      </c>
      <c r="V105" s="11">
        <v>0.51439521315729064</v>
      </c>
      <c r="Y105" s="4" t="str">
        <f t="shared" si="16"/>
        <v>Slovak Republic</v>
      </c>
      <c r="Z105" s="4">
        <f t="shared" si="16"/>
        <v>2015</v>
      </c>
      <c r="AA105" s="13">
        <f t="shared" si="16"/>
        <v>19347.06662714175</v>
      </c>
      <c r="AB105" s="14">
        <f t="shared" si="16"/>
        <v>2.1040619741358171</v>
      </c>
      <c r="AC105" s="14">
        <f t="shared" si="16"/>
        <v>1.4993017265805764E-2</v>
      </c>
      <c r="AD105" s="15">
        <f t="shared" si="7"/>
        <v>0.47527117180601169</v>
      </c>
      <c r="AF105" s="13">
        <f t="shared" si="12"/>
        <v>114.00209375306576</v>
      </c>
      <c r="AG105" s="14">
        <f t="shared" si="12"/>
        <v>14.385682334916162</v>
      </c>
      <c r="AH105" s="14">
        <f t="shared" si="12"/>
        <v>1.1614720519035338E-3</v>
      </c>
      <c r="AI105" s="15">
        <f t="shared" si="8"/>
        <v>6.951356054713187E-2</v>
      </c>
      <c r="AK105" s="13">
        <f t="shared" si="13"/>
        <v>3.327272727272728</v>
      </c>
      <c r="AL105" s="14">
        <f t="shared" si="13"/>
        <v>24.051912568306005</v>
      </c>
      <c r="AM105" s="14">
        <f t="shared" si="13"/>
        <v>6.245635981120129E-4</v>
      </c>
      <c r="AN105" s="15">
        <f t="shared" si="9"/>
        <v>4.1576735203907769E-2</v>
      </c>
      <c r="AP105" s="13">
        <f t="shared" si="14"/>
        <v>1.7257575757576085</v>
      </c>
      <c r="AQ105" s="14">
        <f t="shared" si="14"/>
        <v>5.6444249341526591</v>
      </c>
      <c r="AR105" s="14">
        <f t="shared" si="14"/>
        <v>1.559746112829119E-2</v>
      </c>
      <c r="AS105" s="15">
        <f t="shared" si="10"/>
        <v>0.17716596671333357</v>
      </c>
      <c r="AU105" s="13">
        <f t="shared" si="15"/>
        <v>17367.329675909095</v>
      </c>
      <c r="AV105" s="14">
        <f t="shared" si="15"/>
        <v>1.9440305322091367</v>
      </c>
      <c r="AW105" s="14">
        <f t="shared" si="15"/>
        <v>1.0023205341395447E-2</v>
      </c>
      <c r="AX105" s="15">
        <f t="shared" si="11"/>
        <v>0.51439521315729064</v>
      </c>
    </row>
    <row r="106" spans="1:50" x14ac:dyDescent="0.3">
      <c r="A106" s="4" t="s">
        <v>26</v>
      </c>
      <c r="B106" s="4">
        <f t="shared" si="17"/>
        <v>2016</v>
      </c>
      <c r="C106" s="11">
        <v>19217.33933596922</v>
      </c>
      <c r="D106" s="11">
        <v>2.1468470980974095</v>
      </c>
      <c r="E106" s="11">
        <v>1.4671650765394784E-2</v>
      </c>
      <c r="F106" s="11">
        <v>0.46579935799164524</v>
      </c>
      <c r="G106" s="11">
        <v>96.876636016786733</v>
      </c>
      <c r="H106" s="11">
        <v>16.960986998954976</v>
      </c>
      <c r="I106" s="11">
        <v>1.4988373892271672E-3</v>
      </c>
      <c r="J106" s="11">
        <v>5.8958833000792542E-2</v>
      </c>
      <c r="K106" s="11">
        <v>3.0272727272727451</v>
      </c>
      <c r="L106" s="11">
        <v>26.534534534534384</v>
      </c>
      <c r="M106" s="11">
        <v>3.7849920311276014E-4</v>
      </c>
      <c r="N106" s="11">
        <v>3.7686736079674273E-2</v>
      </c>
      <c r="O106" s="11">
        <v>0.75037878787878398</v>
      </c>
      <c r="P106" s="11">
        <v>11.871277132761294</v>
      </c>
      <c r="Q106" s="11">
        <v>1.4870501903279543E-2</v>
      </c>
      <c r="R106" s="11">
        <v>8.4236934983203199E-2</v>
      </c>
      <c r="S106" s="11">
        <v>17674.679202909101</v>
      </c>
      <c r="T106" s="11">
        <v>1.9441736298814014</v>
      </c>
      <c r="U106" s="11">
        <v>1.0026273328432089E-2</v>
      </c>
      <c r="V106" s="11">
        <v>0.51435735195163723</v>
      </c>
      <c r="Y106" s="4" t="str">
        <f t="shared" si="16"/>
        <v>Slovak Republic</v>
      </c>
      <c r="Z106" s="4">
        <f t="shared" si="16"/>
        <v>2016</v>
      </c>
      <c r="AA106" s="13">
        <f t="shared" si="16"/>
        <v>19217.33933596922</v>
      </c>
      <c r="AB106" s="14">
        <f t="shared" si="16"/>
        <v>2.1468470980974095</v>
      </c>
      <c r="AC106" s="14">
        <f t="shared" si="16"/>
        <v>1.4671650765394784E-2</v>
      </c>
      <c r="AD106" s="15">
        <f t="shared" si="7"/>
        <v>0.46579935799164524</v>
      </c>
      <c r="AF106" s="13">
        <f t="shared" si="12"/>
        <v>96.876636016786733</v>
      </c>
      <c r="AG106" s="14">
        <f t="shared" si="12"/>
        <v>16.960986998954976</v>
      </c>
      <c r="AH106" s="14">
        <f t="shared" si="12"/>
        <v>1.4988373892271672E-3</v>
      </c>
      <c r="AI106" s="15">
        <f t="shared" si="8"/>
        <v>5.8958833000792542E-2</v>
      </c>
      <c r="AK106" s="13">
        <f t="shared" si="13"/>
        <v>3.0272727272727451</v>
      </c>
      <c r="AL106" s="14">
        <f t="shared" si="13"/>
        <v>26.534534534534384</v>
      </c>
      <c r="AM106" s="14">
        <f t="shared" si="13"/>
        <v>3.7849920311276014E-4</v>
      </c>
      <c r="AN106" s="15">
        <f t="shared" si="9"/>
        <v>3.7686736079674273E-2</v>
      </c>
      <c r="AP106" s="13">
        <f t="shared" si="14"/>
        <v>0.75037878787878398</v>
      </c>
      <c r="AQ106" s="14">
        <f t="shared" si="14"/>
        <v>11.871277132761294</v>
      </c>
      <c r="AR106" s="14">
        <f t="shared" si="14"/>
        <v>1.4870501903279543E-2</v>
      </c>
      <c r="AS106" s="15">
        <f t="shared" si="10"/>
        <v>8.4236934983203199E-2</v>
      </c>
      <c r="AU106" s="13">
        <f t="shared" si="15"/>
        <v>17674.679202909101</v>
      </c>
      <c r="AV106" s="14">
        <f t="shared" si="15"/>
        <v>1.9441736298814014</v>
      </c>
      <c r="AW106" s="14">
        <f t="shared" si="15"/>
        <v>1.0026273328432089E-2</v>
      </c>
      <c r="AX106" s="15">
        <f t="shared" si="11"/>
        <v>0.51435735195163723</v>
      </c>
    </row>
    <row r="107" spans="1:50" x14ac:dyDescent="0.3">
      <c r="A107" s="4" t="s">
        <v>26</v>
      </c>
      <c r="B107" s="4">
        <f t="shared" si="17"/>
        <v>2017</v>
      </c>
      <c r="C107" s="11">
        <v>19042.271421426667</v>
      </c>
      <c r="D107" s="11">
        <v>2.1917057893288834</v>
      </c>
      <c r="E107" s="11">
        <v>1.4403126404908539E-2</v>
      </c>
      <c r="F107" s="11">
        <v>0.45626561962324674</v>
      </c>
      <c r="G107" s="11">
        <v>79.971327369715937</v>
      </c>
      <c r="H107" s="11">
        <v>20.429978688253044</v>
      </c>
      <c r="I107" s="11">
        <v>1.7992924598735915E-3</v>
      </c>
      <c r="J107" s="11">
        <v>4.8947677100367515E-2</v>
      </c>
      <c r="K107" s="11">
        <v>3.0863636363636289</v>
      </c>
      <c r="L107" s="11">
        <v>26.045655375552343</v>
      </c>
      <c r="M107" s="11">
        <v>4.8958061013813087E-4</v>
      </c>
      <c r="N107" s="11">
        <v>3.8394119310149757E-2</v>
      </c>
      <c r="O107" s="11">
        <v>0.19924242424242333</v>
      </c>
      <c r="P107" s="11">
        <v>39.570342205323364</v>
      </c>
      <c r="Q107" s="11">
        <v>1.419473840617258E-2</v>
      </c>
      <c r="R107" s="11">
        <v>2.527145190736993E-2</v>
      </c>
      <c r="S107" s="11">
        <v>18091.23747577273</v>
      </c>
      <c r="T107" s="11">
        <v>1.9482110421673786</v>
      </c>
      <c r="U107" s="11">
        <v>1.0191970775083936E-2</v>
      </c>
      <c r="V107" s="11">
        <v>0.51329141368971154</v>
      </c>
      <c r="Y107" s="4" t="str">
        <f t="shared" si="16"/>
        <v>Slovak Republic</v>
      </c>
      <c r="Z107" s="4">
        <f t="shared" si="16"/>
        <v>2017</v>
      </c>
      <c r="AA107" s="13">
        <f t="shared" si="16"/>
        <v>19042.271421426667</v>
      </c>
      <c r="AB107" s="14">
        <f t="shared" si="16"/>
        <v>2.1917057893288834</v>
      </c>
      <c r="AC107" s="14">
        <f t="shared" si="16"/>
        <v>1.4403126404908539E-2</v>
      </c>
      <c r="AD107" s="15">
        <f t="shared" si="7"/>
        <v>0.45626561962324674</v>
      </c>
      <c r="AF107" s="13">
        <f t="shared" si="12"/>
        <v>79.971327369715937</v>
      </c>
      <c r="AG107" s="14">
        <f t="shared" si="12"/>
        <v>20.429978688253044</v>
      </c>
      <c r="AH107" s="14">
        <f t="shared" si="12"/>
        <v>1.7992924598735915E-3</v>
      </c>
      <c r="AI107" s="15">
        <f t="shared" si="8"/>
        <v>4.8947677100367515E-2</v>
      </c>
      <c r="AK107" s="13">
        <f t="shared" si="13"/>
        <v>3.0863636363636289</v>
      </c>
      <c r="AL107" s="14">
        <f t="shared" si="13"/>
        <v>26.045655375552343</v>
      </c>
      <c r="AM107" s="14">
        <f t="shared" si="13"/>
        <v>4.8958061013813087E-4</v>
      </c>
      <c r="AN107" s="15">
        <f t="shared" si="9"/>
        <v>3.8394119310149757E-2</v>
      </c>
      <c r="AP107" s="13">
        <f t="shared" si="14"/>
        <v>0.19924242424242333</v>
      </c>
      <c r="AQ107" s="14">
        <f t="shared" si="14"/>
        <v>39.570342205323364</v>
      </c>
      <c r="AR107" s="14">
        <f t="shared" si="14"/>
        <v>1.419473840617258E-2</v>
      </c>
      <c r="AS107" s="15">
        <f t="shared" si="10"/>
        <v>2.527145190736993E-2</v>
      </c>
      <c r="AU107" s="13">
        <f t="shared" si="15"/>
        <v>18091.23747577273</v>
      </c>
      <c r="AV107" s="14">
        <f t="shared" si="15"/>
        <v>1.9482110421673786</v>
      </c>
      <c r="AW107" s="14">
        <f t="shared" si="15"/>
        <v>1.0191970775083936E-2</v>
      </c>
      <c r="AX107" s="15">
        <f t="shared" si="11"/>
        <v>0.51329141368971154</v>
      </c>
    </row>
    <row r="108" spans="1:50" x14ac:dyDescent="0.3">
      <c r="A108" s="4" t="s">
        <v>26</v>
      </c>
      <c r="B108" s="4">
        <f t="shared" si="17"/>
        <v>2018</v>
      </c>
      <c r="C108" s="11">
        <v>18907.62215160744</v>
      </c>
      <c r="D108" s="11">
        <v>2.2340728597415094</v>
      </c>
      <c r="E108" s="11">
        <v>1.4234838332877808E-2</v>
      </c>
      <c r="F108" s="11">
        <v>0.44761297539584444</v>
      </c>
      <c r="G108" s="11">
        <v>74.138857374523923</v>
      </c>
      <c r="H108" s="11">
        <v>21.982873231366973</v>
      </c>
      <c r="I108" s="11">
        <v>1.8931314749046912E-3</v>
      </c>
      <c r="J108" s="11">
        <v>4.5489958909152861E-2</v>
      </c>
      <c r="K108" s="11">
        <v>3.0954545454545439</v>
      </c>
      <c r="L108" s="11">
        <v>26.004405286343626</v>
      </c>
      <c r="M108" s="11">
        <v>4.9625860208435402E-4</v>
      </c>
      <c r="N108" s="11">
        <v>3.8455022869727233E-2</v>
      </c>
      <c r="O108" s="11">
        <v>0.38712121212121886</v>
      </c>
      <c r="P108" s="11">
        <v>17.812133072406745</v>
      </c>
      <c r="Q108" s="11">
        <v>1.2481045025145798E-2</v>
      </c>
      <c r="R108" s="11">
        <v>5.6141507361020505E-2</v>
      </c>
      <c r="S108" s="11">
        <v>18175.017324500008</v>
      </c>
      <c r="T108" s="11">
        <v>1.9805064375909884</v>
      </c>
      <c r="U108" s="11">
        <v>9.7971154655627224E-3</v>
      </c>
      <c r="V108" s="11">
        <v>0.50492135800192672</v>
      </c>
      <c r="Y108" s="4" t="str">
        <f t="shared" si="16"/>
        <v>Slovak Republic</v>
      </c>
      <c r="Z108" s="4">
        <f t="shared" si="16"/>
        <v>2018</v>
      </c>
      <c r="AA108" s="13">
        <f t="shared" si="16"/>
        <v>18907.62215160744</v>
      </c>
      <c r="AB108" s="14">
        <f t="shared" si="16"/>
        <v>2.2340728597415094</v>
      </c>
      <c r="AC108" s="14">
        <f t="shared" si="16"/>
        <v>1.4234838332877808E-2</v>
      </c>
      <c r="AD108" s="15">
        <f t="shared" si="7"/>
        <v>0.44761297539584444</v>
      </c>
      <c r="AF108" s="13">
        <f t="shared" si="12"/>
        <v>74.138857374523923</v>
      </c>
      <c r="AG108" s="14">
        <f t="shared" si="12"/>
        <v>21.982873231366973</v>
      </c>
      <c r="AH108" s="14">
        <f t="shared" si="12"/>
        <v>1.8931314749046912E-3</v>
      </c>
      <c r="AI108" s="15">
        <f t="shared" si="8"/>
        <v>4.5489958909152861E-2</v>
      </c>
      <c r="AK108" s="13">
        <f t="shared" si="13"/>
        <v>3.0954545454545439</v>
      </c>
      <c r="AL108" s="14">
        <f t="shared" si="13"/>
        <v>26.004405286343626</v>
      </c>
      <c r="AM108" s="14">
        <f t="shared" si="13"/>
        <v>4.9625860208435402E-4</v>
      </c>
      <c r="AN108" s="15">
        <f t="shared" si="9"/>
        <v>3.8455022869727233E-2</v>
      </c>
      <c r="AP108" s="13">
        <f t="shared" si="14"/>
        <v>0.38712121212121886</v>
      </c>
      <c r="AQ108" s="14">
        <f t="shared" si="14"/>
        <v>17.812133072406745</v>
      </c>
      <c r="AR108" s="14">
        <f t="shared" si="14"/>
        <v>1.2481045025145798E-2</v>
      </c>
      <c r="AS108" s="15">
        <f t="shared" si="10"/>
        <v>5.6141507361020505E-2</v>
      </c>
      <c r="AU108" s="13">
        <f t="shared" si="15"/>
        <v>18175.017324500008</v>
      </c>
      <c r="AV108" s="14">
        <f t="shared" si="15"/>
        <v>1.9805064375909884</v>
      </c>
      <c r="AW108" s="14">
        <f t="shared" si="15"/>
        <v>9.7971154655627224E-3</v>
      </c>
      <c r="AX108" s="15">
        <f t="shared" si="11"/>
        <v>0.50492135800192672</v>
      </c>
    </row>
    <row r="109" spans="1:50" x14ac:dyDescent="0.3">
      <c r="A109" s="4" t="s">
        <v>26</v>
      </c>
      <c r="B109" s="4">
        <f t="shared" si="17"/>
        <v>2019</v>
      </c>
      <c r="C109" s="11">
        <v>18911.590077332836</v>
      </c>
      <c r="D109" s="11">
        <v>2.2741145926781834</v>
      </c>
      <c r="E109" s="11">
        <v>1.4243413360227664E-2</v>
      </c>
      <c r="F109" s="11">
        <v>0.43973157870743806</v>
      </c>
      <c r="G109" s="11">
        <v>69.516502998601254</v>
      </c>
      <c r="H109" s="11">
        <v>23.33934727479782</v>
      </c>
      <c r="I109" s="11">
        <v>1.8588524798509309E-3</v>
      </c>
      <c r="J109" s="11">
        <v>4.2846099688478224E-2</v>
      </c>
      <c r="K109" s="11">
        <v>3.0409090909090963</v>
      </c>
      <c r="L109" s="11">
        <v>26.584454409566472</v>
      </c>
      <c r="M109" s="11">
        <v>4.7899064929255233E-4</v>
      </c>
      <c r="N109" s="11">
        <v>3.7615968512791746E-2</v>
      </c>
      <c r="O109" s="11">
        <v>0.63674242424241712</v>
      </c>
      <c r="P109" s="11">
        <v>9.9779892920881483</v>
      </c>
      <c r="Q109" s="11">
        <v>1.0924317054722521E-2</v>
      </c>
      <c r="R109" s="11">
        <v>0.10022059261908914</v>
      </c>
      <c r="S109" s="11">
        <v>18379.741223863643</v>
      </c>
      <c r="T109" s="11">
        <v>1.992697097514661</v>
      </c>
      <c r="U109" s="11">
        <v>9.7053549519517945E-3</v>
      </c>
      <c r="V109" s="11">
        <v>0.50183241660121036</v>
      </c>
      <c r="Y109" s="4" t="str">
        <f t="shared" si="16"/>
        <v>Slovak Republic</v>
      </c>
      <c r="Z109" s="4">
        <f t="shared" si="16"/>
        <v>2019</v>
      </c>
      <c r="AA109" s="13">
        <f t="shared" si="16"/>
        <v>18911.590077332836</v>
      </c>
      <c r="AB109" s="14">
        <f t="shared" si="16"/>
        <v>2.2741145926781834</v>
      </c>
      <c r="AC109" s="14">
        <f t="shared" si="16"/>
        <v>1.4243413360227664E-2</v>
      </c>
      <c r="AD109" s="15">
        <f t="shared" si="7"/>
        <v>0.43973157870743806</v>
      </c>
      <c r="AF109" s="13">
        <f t="shared" si="12"/>
        <v>69.516502998601254</v>
      </c>
      <c r="AG109" s="14">
        <f t="shared" si="12"/>
        <v>23.33934727479782</v>
      </c>
      <c r="AH109" s="14">
        <f t="shared" si="12"/>
        <v>1.8588524798509309E-3</v>
      </c>
      <c r="AI109" s="15">
        <f t="shared" si="8"/>
        <v>4.2846099688478224E-2</v>
      </c>
      <c r="AK109" s="13">
        <f t="shared" si="13"/>
        <v>3.0409090909090963</v>
      </c>
      <c r="AL109" s="14">
        <f t="shared" si="13"/>
        <v>26.584454409566472</v>
      </c>
      <c r="AM109" s="14">
        <f t="shared" si="13"/>
        <v>4.7899064929255233E-4</v>
      </c>
      <c r="AN109" s="15">
        <f t="shared" si="9"/>
        <v>3.7615968512791746E-2</v>
      </c>
      <c r="AP109" s="13">
        <f t="shared" si="14"/>
        <v>0.63674242424241712</v>
      </c>
      <c r="AQ109" s="14">
        <f t="shared" si="14"/>
        <v>9.9779892920881483</v>
      </c>
      <c r="AR109" s="14">
        <f t="shared" si="14"/>
        <v>1.0924317054722521E-2</v>
      </c>
      <c r="AS109" s="15">
        <f t="shared" si="10"/>
        <v>0.10022059261908914</v>
      </c>
      <c r="AU109" s="13">
        <f t="shared" si="15"/>
        <v>18379.741223863643</v>
      </c>
      <c r="AV109" s="14">
        <f t="shared" si="15"/>
        <v>1.992697097514661</v>
      </c>
      <c r="AW109" s="14">
        <f t="shared" si="15"/>
        <v>9.7053549519517945E-3</v>
      </c>
      <c r="AX109" s="15">
        <f t="shared" si="11"/>
        <v>0.50183241660121036</v>
      </c>
    </row>
    <row r="110" spans="1:50" x14ac:dyDescent="0.3">
      <c r="A110" s="4" t="s">
        <v>26</v>
      </c>
      <c r="B110" s="4">
        <f t="shared" si="17"/>
        <v>2020</v>
      </c>
      <c r="C110" s="11">
        <v>18765.252951391009</v>
      </c>
      <c r="D110" s="11">
        <v>2.3006350469696017</v>
      </c>
      <c r="E110" s="11">
        <v>1.4116035169939367E-2</v>
      </c>
      <c r="F110" s="11">
        <v>0.43466259514615357</v>
      </c>
      <c r="G110" s="11">
        <v>28.582121725161869</v>
      </c>
      <c r="H110" s="11">
        <v>53.998729888487922</v>
      </c>
      <c r="I110" s="11">
        <v>2.0985460269580813E-3</v>
      </c>
      <c r="J110" s="11">
        <v>1.8518954095125703E-2</v>
      </c>
      <c r="K110" s="11">
        <v>3.1136363636363598</v>
      </c>
      <c r="L110" s="11">
        <v>25.729927007299302</v>
      </c>
      <c r="M110" s="11">
        <v>5.0423780142059421E-4</v>
      </c>
      <c r="N110" s="11">
        <v>3.8865248226950311E-2</v>
      </c>
      <c r="O110" s="11">
        <v>0.48333333333333606</v>
      </c>
      <c r="P110" s="11">
        <v>14.775862068965433</v>
      </c>
      <c r="Q110" s="11">
        <v>1.0447175183500357E-2</v>
      </c>
      <c r="R110" s="11">
        <v>6.7677946324387783E-2</v>
      </c>
      <c r="S110" s="11">
        <v>17692.937064045458</v>
      </c>
      <c r="T110" s="11">
        <v>1.9951050090365463</v>
      </c>
      <c r="U110" s="11">
        <v>9.2527268983592093E-3</v>
      </c>
      <c r="V110" s="11">
        <v>0.50122675020645091</v>
      </c>
      <c r="Y110" s="4" t="str">
        <f t="shared" si="16"/>
        <v>Slovak Republic</v>
      </c>
      <c r="Z110" s="4">
        <f t="shared" si="16"/>
        <v>2020</v>
      </c>
      <c r="AA110" s="13">
        <f t="shared" si="16"/>
        <v>18765.252951391009</v>
      </c>
      <c r="AB110" s="14">
        <f t="shared" si="16"/>
        <v>2.3006350469696017</v>
      </c>
      <c r="AC110" s="14">
        <f t="shared" si="16"/>
        <v>1.4116035169939367E-2</v>
      </c>
      <c r="AD110" s="15">
        <f t="shared" si="7"/>
        <v>0.43466259514615357</v>
      </c>
      <c r="AF110" s="13">
        <f t="shared" si="12"/>
        <v>28.582121725161869</v>
      </c>
      <c r="AG110" s="14">
        <f t="shared" si="12"/>
        <v>53.998729888487922</v>
      </c>
      <c r="AH110" s="14">
        <f t="shared" si="12"/>
        <v>2.0985460269580813E-3</v>
      </c>
      <c r="AI110" s="15">
        <f t="shared" si="8"/>
        <v>1.8518954095125703E-2</v>
      </c>
      <c r="AK110" s="13">
        <f t="shared" si="13"/>
        <v>3.1136363636363598</v>
      </c>
      <c r="AL110" s="14">
        <f t="shared" si="13"/>
        <v>25.729927007299302</v>
      </c>
      <c r="AM110" s="14">
        <f t="shared" si="13"/>
        <v>5.0423780142059421E-4</v>
      </c>
      <c r="AN110" s="15">
        <f t="shared" si="9"/>
        <v>3.8865248226950311E-2</v>
      </c>
      <c r="AP110" s="13">
        <f t="shared" si="14"/>
        <v>0.48333333333333606</v>
      </c>
      <c r="AQ110" s="14">
        <f t="shared" si="14"/>
        <v>14.775862068965433</v>
      </c>
      <c r="AR110" s="14">
        <f t="shared" si="14"/>
        <v>1.0447175183500357E-2</v>
      </c>
      <c r="AS110" s="15">
        <f t="shared" si="10"/>
        <v>6.7677946324387783E-2</v>
      </c>
      <c r="AU110" s="13">
        <f t="shared" si="15"/>
        <v>17692.937064045458</v>
      </c>
      <c r="AV110" s="14">
        <f t="shared" si="15"/>
        <v>1.9951050090365463</v>
      </c>
      <c r="AW110" s="14">
        <f t="shared" si="15"/>
        <v>9.2527268983592093E-3</v>
      </c>
      <c r="AX110" s="15">
        <f t="shared" si="11"/>
        <v>0.50122675020645091</v>
      </c>
    </row>
    <row r="111" spans="1:50" x14ac:dyDescent="0.3">
      <c r="A111" s="4" t="s">
        <v>26</v>
      </c>
      <c r="B111" s="4">
        <f t="shared" si="17"/>
        <v>2021</v>
      </c>
      <c r="C111" s="11">
        <v>19349.990346163144</v>
      </c>
      <c r="D111" s="11">
        <v>2.2818957888803522</v>
      </c>
      <c r="E111" s="11">
        <v>1.4727094349896275E-2</v>
      </c>
      <c r="F111" s="11">
        <v>0.43823210721233929</v>
      </c>
      <c r="G111" s="11">
        <v>5.6272717376548371</v>
      </c>
      <c r="H111" s="11">
        <v>282.33693936141265</v>
      </c>
      <c r="I111" s="11">
        <v>2.3886019262081837E-3</v>
      </c>
      <c r="J111" s="11">
        <v>3.5418673952540246E-3</v>
      </c>
      <c r="K111" s="11">
        <v>4.8761904761904731</v>
      </c>
      <c r="L111" s="11">
        <v>16.339843750000011</v>
      </c>
      <c r="M111" s="11">
        <v>1.4979236811204083E-3</v>
      </c>
      <c r="N111" s="11">
        <v>6.120009562514938E-2</v>
      </c>
      <c r="O111" s="11">
        <v>1.2121212121209091E-2</v>
      </c>
      <c r="P111" s="11">
        <v>562.06250000014074</v>
      </c>
      <c r="Q111" s="11">
        <v>1.1350024501798062E-2</v>
      </c>
      <c r="R111" s="11">
        <v>1.7791615701096399E-3</v>
      </c>
      <c r="S111" s="11">
        <v>19094.243674818183</v>
      </c>
      <c r="T111" s="11">
        <v>1.9533346821171398</v>
      </c>
      <c r="U111" s="11">
        <v>9.9671666441650819E-3</v>
      </c>
      <c r="V111" s="11">
        <v>0.51194503899154686</v>
      </c>
      <c r="Y111" s="4" t="str">
        <f t="shared" si="16"/>
        <v>Slovak Republic</v>
      </c>
      <c r="Z111" s="4">
        <f t="shared" si="16"/>
        <v>2021</v>
      </c>
      <c r="AA111" s="13">
        <f t="shared" si="16"/>
        <v>19349.990346163144</v>
      </c>
      <c r="AB111" s="14">
        <f t="shared" si="16"/>
        <v>2.2818957888803522</v>
      </c>
      <c r="AC111" s="14">
        <f t="shared" si="16"/>
        <v>1.4727094349896275E-2</v>
      </c>
      <c r="AD111" s="15">
        <f t="shared" si="7"/>
        <v>0.43823210721233929</v>
      </c>
      <c r="AF111" s="13">
        <f t="shared" si="12"/>
        <v>5.6272717376548371</v>
      </c>
      <c r="AG111" s="14">
        <f t="shared" si="12"/>
        <v>282.33693936141265</v>
      </c>
      <c r="AH111" s="14">
        <f t="shared" si="12"/>
        <v>2.3886019262081837E-3</v>
      </c>
      <c r="AI111" s="15">
        <f t="shared" si="8"/>
        <v>3.5418673952540246E-3</v>
      </c>
      <c r="AK111" s="13">
        <f t="shared" si="13"/>
        <v>4.8761904761904731</v>
      </c>
      <c r="AL111" s="14">
        <f t="shared" si="13"/>
        <v>16.339843750000011</v>
      </c>
      <c r="AM111" s="14">
        <f t="shared" si="13"/>
        <v>1.4979236811204083E-3</v>
      </c>
      <c r="AN111" s="15">
        <f t="shared" si="9"/>
        <v>6.120009562514938E-2</v>
      </c>
      <c r="AP111" s="13">
        <f t="shared" si="14"/>
        <v>1.2121212121209091E-2</v>
      </c>
      <c r="AQ111" s="14">
        <f t="shared" si="14"/>
        <v>562.06250000014074</v>
      </c>
      <c r="AR111" s="14">
        <f t="shared" si="14"/>
        <v>1.1350024501798062E-2</v>
      </c>
      <c r="AS111" s="15">
        <f t="shared" si="10"/>
        <v>1.7791615701096399E-3</v>
      </c>
      <c r="AU111" s="13">
        <f t="shared" si="15"/>
        <v>19094.243674818183</v>
      </c>
      <c r="AV111" s="14">
        <f t="shared" si="15"/>
        <v>1.9533346821171398</v>
      </c>
      <c r="AW111" s="14">
        <f t="shared" si="15"/>
        <v>9.9671666441650819E-3</v>
      </c>
      <c r="AX111" s="15">
        <f t="shared" si="11"/>
        <v>0.51194503899154686</v>
      </c>
    </row>
    <row r="112" spans="1:50" x14ac:dyDescent="0.3">
      <c r="A112" s="4" t="s">
        <v>27</v>
      </c>
      <c r="B112" s="4">
        <f t="shared" si="17"/>
        <v>1995</v>
      </c>
      <c r="C112" s="11">
        <v>6419.8326015116036</v>
      </c>
      <c r="D112" s="11">
        <v>4.9353275269757884</v>
      </c>
      <c r="E112" s="11">
        <v>5.3235618343946411E-3</v>
      </c>
      <c r="F112" s="11">
        <v>0.20262079761356147</v>
      </c>
      <c r="G112" s="11">
        <v>38.517053100660178</v>
      </c>
      <c r="H112" s="11">
        <v>44.564233468575495</v>
      </c>
      <c r="I112" s="11">
        <v>2.6643127515811743E-3</v>
      </c>
      <c r="J112" s="11">
        <v>2.2439519815933798E-2</v>
      </c>
      <c r="K112" s="11">
        <v>0.46190476190476204</v>
      </c>
      <c r="L112" s="11">
        <v>162.72164948453604</v>
      </c>
      <c r="M112" s="11">
        <v>1.0804518945727246E-3</v>
      </c>
      <c r="N112" s="11">
        <v>6.1454637607704019E-3</v>
      </c>
      <c r="O112" s="12">
        <v>2.3171875000000055</v>
      </c>
      <c r="P112" s="12">
        <v>3.9741514947179084</v>
      </c>
      <c r="Q112" s="12">
        <v>3.3344944734976512E-3</v>
      </c>
      <c r="R112" s="12">
        <v>0.25162603925117394</v>
      </c>
      <c r="S112" s="11">
        <v>10112.642330909095</v>
      </c>
      <c r="T112" s="11">
        <v>2.3136003745922866</v>
      </c>
      <c r="U112" s="11">
        <v>3.7684156382850054E-3</v>
      </c>
      <c r="V112" s="11">
        <v>0.43222676266043775</v>
      </c>
      <c r="Y112" s="4" t="str">
        <f t="shared" si="16"/>
        <v>Slovenia</v>
      </c>
      <c r="Z112" s="4">
        <f t="shared" si="16"/>
        <v>1995</v>
      </c>
      <c r="AA112" s="13">
        <f t="shared" si="16"/>
        <v>6419.8326015116036</v>
      </c>
      <c r="AB112" s="14">
        <f t="shared" si="16"/>
        <v>4.9353275269757884</v>
      </c>
      <c r="AC112" s="14">
        <f t="shared" si="16"/>
        <v>5.3235618343946411E-3</v>
      </c>
      <c r="AD112" s="15">
        <f t="shared" si="7"/>
        <v>0.20262079761356147</v>
      </c>
      <c r="AF112" s="13">
        <f t="shared" si="12"/>
        <v>38.517053100660178</v>
      </c>
      <c r="AG112" s="14">
        <f t="shared" si="12"/>
        <v>44.564233468575495</v>
      </c>
      <c r="AH112" s="14">
        <f t="shared" si="12"/>
        <v>2.6643127515811743E-3</v>
      </c>
      <c r="AI112" s="15">
        <f t="shared" si="8"/>
        <v>2.2439519815933798E-2</v>
      </c>
      <c r="AK112" s="13">
        <f t="shared" si="13"/>
        <v>0.46190476190476204</v>
      </c>
      <c r="AL112" s="14">
        <f t="shared" si="13"/>
        <v>162.72164948453604</v>
      </c>
      <c r="AM112" s="14">
        <f t="shared" si="13"/>
        <v>1.0804518945727246E-3</v>
      </c>
      <c r="AN112" s="15">
        <f t="shared" si="9"/>
        <v>6.1454637607704019E-3</v>
      </c>
      <c r="AP112" s="13">
        <f t="shared" si="14"/>
        <v>2.3171875000000055</v>
      </c>
      <c r="AQ112" s="14">
        <f t="shared" si="14"/>
        <v>3.9741514947179084</v>
      </c>
      <c r="AR112" s="14">
        <f t="shared" si="14"/>
        <v>3.3344944734976512E-3</v>
      </c>
      <c r="AS112" s="15">
        <f t="shared" si="10"/>
        <v>0.25162603925117394</v>
      </c>
      <c r="AU112" s="13">
        <f t="shared" si="15"/>
        <v>10112.642330909095</v>
      </c>
      <c r="AV112" s="14">
        <f t="shared" si="15"/>
        <v>2.3136003745922866</v>
      </c>
      <c r="AW112" s="14">
        <f t="shared" si="15"/>
        <v>3.7684156382850054E-3</v>
      </c>
      <c r="AX112" s="15">
        <f t="shared" si="11"/>
        <v>0.43222676266043775</v>
      </c>
    </row>
    <row r="113" spans="1:50" x14ac:dyDescent="0.3">
      <c r="A113" s="4" t="s">
        <v>27</v>
      </c>
      <c r="B113" s="4">
        <f t="shared" si="17"/>
        <v>1996</v>
      </c>
      <c r="C113" s="11">
        <v>4833.8972884778232</v>
      </c>
      <c r="D113" s="11">
        <v>6.4861605869010521</v>
      </c>
      <c r="E113" s="11">
        <v>7.2814626340679256E-3</v>
      </c>
      <c r="F113" s="11">
        <v>0.15417441282898894</v>
      </c>
      <c r="G113" s="11">
        <v>13.115009112606231</v>
      </c>
      <c r="H113" s="11">
        <v>130.68118948083662</v>
      </c>
      <c r="I113" s="11">
        <v>2.6934235964412578E-3</v>
      </c>
      <c r="J113" s="11">
        <v>7.6522107272878953E-3</v>
      </c>
      <c r="K113" s="11">
        <v>0.37619047619047308</v>
      </c>
      <c r="L113" s="11">
        <v>200.89873417721685</v>
      </c>
      <c r="M113" s="11">
        <v>9.5405510104464714E-4</v>
      </c>
      <c r="N113" s="11">
        <v>4.9776321592841883E-3</v>
      </c>
      <c r="O113" s="11">
        <v>2.3171875000000055</v>
      </c>
      <c r="P113" s="11">
        <v>3.9741514947179084</v>
      </c>
      <c r="Q113" s="11">
        <v>3.3344944734976512E-3</v>
      </c>
      <c r="R113" s="11">
        <v>0.25162603925117394</v>
      </c>
      <c r="S113" s="11">
        <v>10218.827954636366</v>
      </c>
      <c r="T113" s="11">
        <v>2.3408011599592058</v>
      </c>
      <c r="U113" s="11">
        <v>3.6157042820926799E-3</v>
      </c>
      <c r="V113" s="11">
        <v>0.4272041628761955</v>
      </c>
      <c r="Y113" s="4" t="str">
        <f t="shared" si="16"/>
        <v>Slovenia</v>
      </c>
      <c r="Z113" s="4">
        <f t="shared" si="16"/>
        <v>1996</v>
      </c>
      <c r="AA113" s="13">
        <f t="shared" si="16"/>
        <v>4833.8972884778232</v>
      </c>
      <c r="AB113" s="14">
        <f t="shared" si="16"/>
        <v>6.4861605869010521</v>
      </c>
      <c r="AC113" s="14">
        <f t="shared" si="16"/>
        <v>7.2814626340679256E-3</v>
      </c>
      <c r="AD113" s="15">
        <f t="shared" si="7"/>
        <v>0.15417441282898894</v>
      </c>
      <c r="AF113" s="13">
        <f t="shared" si="12"/>
        <v>13.115009112606231</v>
      </c>
      <c r="AG113" s="14">
        <f t="shared" si="12"/>
        <v>130.68118948083662</v>
      </c>
      <c r="AH113" s="14">
        <f t="shared" si="12"/>
        <v>2.6934235964412578E-3</v>
      </c>
      <c r="AI113" s="15">
        <f t="shared" si="8"/>
        <v>7.6522107272878953E-3</v>
      </c>
      <c r="AK113" s="13">
        <f t="shared" si="13"/>
        <v>0.37619047619047308</v>
      </c>
      <c r="AL113" s="14">
        <f t="shared" si="13"/>
        <v>200.89873417721685</v>
      </c>
      <c r="AM113" s="14">
        <f t="shared" si="13"/>
        <v>9.5405510104464714E-4</v>
      </c>
      <c r="AN113" s="15">
        <f t="shared" si="9"/>
        <v>4.9776321592841883E-3</v>
      </c>
      <c r="AP113" s="13">
        <f t="shared" si="14"/>
        <v>2.3171875000000055</v>
      </c>
      <c r="AQ113" s="14">
        <f t="shared" si="14"/>
        <v>3.9741514947179084</v>
      </c>
      <c r="AR113" s="14">
        <f t="shared" si="14"/>
        <v>3.3344944734976512E-3</v>
      </c>
      <c r="AS113" s="15">
        <f t="shared" si="10"/>
        <v>0.25162603925117394</v>
      </c>
      <c r="AU113" s="13">
        <f t="shared" si="15"/>
        <v>10218.827954636366</v>
      </c>
      <c r="AV113" s="14">
        <f t="shared" si="15"/>
        <v>2.3408011599592058</v>
      </c>
      <c r="AW113" s="14">
        <f t="shared" si="15"/>
        <v>3.6157042820926799E-3</v>
      </c>
      <c r="AX113" s="15">
        <f t="shared" si="11"/>
        <v>0.4272041628761955</v>
      </c>
    </row>
    <row r="114" spans="1:50" x14ac:dyDescent="0.3">
      <c r="A114" s="4" t="s">
        <v>27</v>
      </c>
      <c r="B114" s="4">
        <f t="shared" si="17"/>
        <v>1997</v>
      </c>
      <c r="C114" s="11">
        <v>4193.2206577885408</v>
      </c>
      <c r="D114" s="11">
        <v>7.6616110286599799</v>
      </c>
      <c r="E114" s="11">
        <v>7.7962927875269705E-3</v>
      </c>
      <c r="F114" s="11">
        <v>0.1305208521105124</v>
      </c>
      <c r="G114" s="11">
        <v>0.56681210339411336</v>
      </c>
      <c r="H114" s="11">
        <v>3024.6940346376718</v>
      </c>
      <c r="I114" s="11">
        <v>2.6591083232594681E-3</v>
      </c>
      <c r="J114" s="11">
        <v>3.3061195233249105E-4</v>
      </c>
      <c r="K114" s="11">
        <v>0.70476190476189515</v>
      </c>
      <c r="L114" s="11">
        <v>107.70270270270416</v>
      </c>
      <c r="M114" s="11">
        <v>8.9259671840553195E-4</v>
      </c>
      <c r="N114" s="11">
        <v>9.284818067753952E-3</v>
      </c>
      <c r="O114" s="11">
        <v>1.9939814814814856</v>
      </c>
      <c r="P114" s="11">
        <v>4.468771766891102</v>
      </c>
      <c r="Q114" s="11">
        <v>3.287072596032059E-3</v>
      </c>
      <c r="R114" s="11">
        <v>0.223775133787084</v>
      </c>
      <c r="S114" s="11">
        <v>10447.528874272728</v>
      </c>
      <c r="T114" s="11">
        <v>2.3801236346430987</v>
      </c>
      <c r="U114" s="11">
        <v>3.227563326457461E-3</v>
      </c>
      <c r="V114" s="11">
        <v>0.42014624175182846</v>
      </c>
      <c r="Y114" s="4" t="str">
        <f t="shared" si="16"/>
        <v>Slovenia</v>
      </c>
      <c r="Z114" s="4">
        <f t="shared" si="16"/>
        <v>1997</v>
      </c>
      <c r="AA114" s="13">
        <f t="shared" si="16"/>
        <v>4193.2206577885408</v>
      </c>
      <c r="AB114" s="14">
        <f t="shared" si="16"/>
        <v>7.6616110286599799</v>
      </c>
      <c r="AC114" s="14">
        <f t="shared" si="16"/>
        <v>7.7962927875269705E-3</v>
      </c>
      <c r="AD114" s="15">
        <f t="shared" si="7"/>
        <v>0.1305208521105124</v>
      </c>
      <c r="AF114" s="13">
        <f t="shared" si="12"/>
        <v>0.56681210339411336</v>
      </c>
      <c r="AG114" s="14">
        <f t="shared" si="12"/>
        <v>3024.6940346376718</v>
      </c>
      <c r="AH114" s="14">
        <f t="shared" si="12"/>
        <v>2.6591083232594681E-3</v>
      </c>
      <c r="AI114" s="15">
        <f t="shared" si="8"/>
        <v>3.3061195233249105E-4</v>
      </c>
      <c r="AK114" s="13">
        <f t="shared" si="13"/>
        <v>0.70476190476189515</v>
      </c>
      <c r="AL114" s="14">
        <f t="shared" si="13"/>
        <v>107.70270270270416</v>
      </c>
      <c r="AM114" s="14">
        <f t="shared" si="13"/>
        <v>8.9259671840553195E-4</v>
      </c>
      <c r="AN114" s="15">
        <f t="shared" si="9"/>
        <v>9.284818067753952E-3</v>
      </c>
      <c r="AP114" s="13">
        <f t="shared" si="14"/>
        <v>1.9939814814814856</v>
      </c>
      <c r="AQ114" s="14">
        <f t="shared" si="14"/>
        <v>4.468771766891102</v>
      </c>
      <c r="AR114" s="14">
        <f t="shared" si="14"/>
        <v>3.287072596032059E-3</v>
      </c>
      <c r="AS114" s="15">
        <f t="shared" si="10"/>
        <v>0.223775133787084</v>
      </c>
      <c r="AU114" s="13">
        <f t="shared" si="15"/>
        <v>10447.528874272728</v>
      </c>
      <c r="AV114" s="14">
        <f t="shared" si="15"/>
        <v>2.3801236346430987</v>
      </c>
      <c r="AW114" s="14">
        <f t="shared" si="15"/>
        <v>3.227563326457461E-3</v>
      </c>
      <c r="AX114" s="15">
        <f t="shared" si="11"/>
        <v>0.42014624175182846</v>
      </c>
    </row>
    <row r="115" spans="1:50" x14ac:dyDescent="0.3">
      <c r="A115" s="4" t="s">
        <v>27</v>
      </c>
      <c r="B115" s="4">
        <f t="shared" si="17"/>
        <v>1998</v>
      </c>
      <c r="C115" s="11">
        <v>4429.5190378874795</v>
      </c>
      <c r="D115" s="11">
        <v>7.3836952171264603</v>
      </c>
      <c r="E115" s="11">
        <v>7.3335141987666552E-3</v>
      </c>
      <c r="F115" s="11">
        <v>0.13543354250057651</v>
      </c>
      <c r="G115" s="11">
        <v>12.497135069520709</v>
      </c>
      <c r="H115" s="11">
        <v>137.27169110258103</v>
      </c>
      <c r="I115" s="11">
        <v>2.6496749145356602E-3</v>
      </c>
      <c r="J115" s="11">
        <v>7.2848231996553124E-3</v>
      </c>
      <c r="K115" s="11">
        <v>0.76190476190474499</v>
      </c>
      <c r="L115" s="11">
        <v>99.831250000002186</v>
      </c>
      <c r="M115" s="11">
        <v>8.9684990355450023E-4</v>
      </c>
      <c r="N115" s="11">
        <v>1.0016903524697708E-2</v>
      </c>
      <c r="O115" s="11">
        <v>1.2513157894736766</v>
      </c>
      <c r="P115" s="11">
        <v>6.8871363477042093</v>
      </c>
      <c r="Q115" s="11">
        <v>6.3491131224087671E-3</v>
      </c>
      <c r="R115" s="11">
        <v>0.14519822891750137</v>
      </c>
      <c r="S115" s="11">
        <v>10900.429924318179</v>
      </c>
      <c r="T115" s="11">
        <v>2.3688985808450433</v>
      </c>
      <c r="U115" s="11">
        <v>3.293408718634705E-3</v>
      </c>
      <c r="V115" s="11">
        <v>0.42213710966185636</v>
      </c>
      <c r="Y115" s="4" t="str">
        <f t="shared" si="16"/>
        <v>Slovenia</v>
      </c>
      <c r="Z115" s="4">
        <f t="shared" si="16"/>
        <v>1998</v>
      </c>
      <c r="AA115" s="13">
        <f t="shared" si="16"/>
        <v>4429.5190378874795</v>
      </c>
      <c r="AB115" s="14">
        <f t="shared" si="16"/>
        <v>7.3836952171264603</v>
      </c>
      <c r="AC115" s="14">
        <f t="shared" si="16"/>
        <v>7.3335141987666552E-3</v>
      </c>
      <c r="AD115" s="15">
        <f t="shared" si="7"/>
        <v>0.13543354250057651</v>
      </c>
      <c r="AF115" s="13">
        <f t="shared" si="12"/>
        <v>12.497135069520709</v>
      </c>
      <c r="AG115" s="14">
        <f t="shared" si="12"/>
        <v>137.27169110258103</v>
      </c>
      <c r="AH115" s="14">
        <f t="shared" si="12"/>
        <v>2.6496749145356602E-3</v>
      </c>
      <c r="AI115" s="15">
        <f t="shared" si="8"/>
        <v>7.2848231996553124E-3</v>
      </c>
      <c r="AK115" s="13">
        <f t="shared" si="13"/>
        <v>0.76190476190474499</v>
      </c>
      <c r="AL115" s="14">
        <f t="shared" si="13"/>
        <v>99.831250000002186</v>
      </c>
      <c r="AM115" s="14">
        <f t="shared" si="13"/>
        <v>8.9684990355450023E-4</v>
      </c>
      <c r="AN115" s="15">
        <f t="shared" si="9"/>
        <v>1.0016903524697708E-2</v>
      </c>
      <c r="AP115" s="13">
        <f t="shared" si="14"/>
        <v>1.2513157894736766</v>
      </c>
      <c r="AQ115" s="14">
        <f t="shared" si="14"/>
        <v>6.8871363477042093</v>
      </c>
      <c r="AR115" s="14">
        <f t="shared" si="14"/>
        <v>6.3491131224087671E-3</v>
      </c>
      <c r="AS115" s="15">
        <f t="shared" si="10"/>
        <v>0.14519822891750137</v>
      </c>
      <c r="AU115" s="13">
        <f t="shared" si="15"/>
        <v>10900.429924318179</v>
      </c>
      <c r="AV115" s="14">
        <f t="shared" si="15"/>
        <v>2.3688985808450433</v>
      </c>
      <c r="AW115" s="14">
        <f t="shared" si="15"/>
        <v>3.293408718634705E-3</v>
      </c>
      <c r="AX115" s="15">
        <f t="shared" si="11"/>
        <v>0.42213710966185636</v>
      </c>
    </row>
    <row r="116" spans="1:50" x14ac:dyDescent="0.3">
      <c r="A116" s="4" t="s">
        <v>27</v>
      </c>
      <c r="B116" s="4">
        <f t="shared" si="17"/>
        <v>1999</v>
      </c>
      <c r="C116" s="11">
        <v>4668.5146514801745</v>
      </c>
      <c r="D116" s="11">
        <v>7.1699988284150766</v>
      </c>
      <c r="E116" s="11">
        <v>7.1537143495949418E-3</v>
      </c>
      <c r="F116" s="11">
        <v>0.13947003673654007</v>
      </c>
      <c r="G116" s="11">
        <v>16.231431370217251</v>
      </c>
      <c r="H116" s="11">
        <v>105.58332962392612</v>
      </c>
      <c r="I116" s="11">
        <v>2.6795981926148044E-3</v>
      </c>
      <c r="J116" s="11">
        <v>9.4711921243805057E-3</v>
      </c>
      <c r="K116" s="11">
        <v>0.59047619047618127</v>
      </c>
      <c r="L116" s="11">
        <v>129.20161290322781</v>
      </c>
      <c r="M116" s="11">
        <v>8.9641632616191402E-4</v>
      </c>
      <c r="N116" s="11">
        <v>7.7398414580861418E-3</v>
      </c>
      <c r="O116" s="11">
        <v>1.7859848484848602</v>
      </c>
      <c r="P116" s="11">
        <v>5.1480381760339053</v>
      </c>
      <c r="Q116" s="11">
        <v>4.176390229284177E-3</v>
      </c>
      <c r="R116" s="11">
        <v>0.19424875375932216</v>
      </c>
      <c r="S116" s="11">
        <v>11147.822802818175</v>
      </c>
      <c r="T116" s="11">
        <v>2.4089314276711846</v>
      </c>
      <c r="U116" s="11">
        <v>2.663705505338898E-3</v>
      </c>
      <c r="V116" s="11">
        <v>0.41512182061850633</v>
      </c>
      <c r="Y116" s="4" t="str">
        <f t="shared" si="16"/>
        <v>Slovenia</v>
      </c>
      <c r="Z116" s="4">
        <f t="shared" si="16"/>
        <v>1999</v>
      </c>
      <c r="AA116" s="13">
        <f t="shared" si="16"/>
        <v>4668.5146514801745</v>
      </c>
      <c r="AB116" s="14">
        <f t="shared" si="16"/>
        <v>7.1699988284150766</v>
      </c>
      <c r="AC116" s="14">
        <f t="shared" si="16"/>
        <v>7.1537143495949418E-3</v>
      </c>
      <c r="AD116" s="15">
        <f t="shared" si="7"/>
        <v>0.13947003673654007</v>
      </c>
      <c r="AF116" s="13">
        <f t="shared" si="12"/>
        <v>16.231431370217251</v>
      </c>
      <c r="AG116" s="14">
        <f t="shared" si="12"/>
        <v>105.58332962392612</v>
      </c>
      <c r="AH116" s="14">
        <f t="shared" si="12"/>
        <v>2.6795981926148044E-3</v>
      </c>
      <c r="AI116" s="15">
        <f t="shared" si="8"/>
        <v>9.4711921243805057E-3</v>
      </c>
      <c r="AK116" s="13">
        <f t="shared" si="13"/>
        <v>0.59047619047618127</v>
      </c>
      <c r="AL116" s="14">
        <f t="shared" si="13"/>
        <v>129.20161290322781</v>
      </c>
      <c r="AM116" s="14">
        <f t="shared" si="13"/>
        <v>8.9641632616191402E-4</v>
      </c>
      <c r="AN116" s="15">
        <f t="shared" si="9"/>
        <v>7.7398414580861418E-3</v>
      </c>
      <c r="AP116" s="13">
        <f t="shared" si="14"/>
        <v>1.7859848484848602</v>
      </c>
      <c r="AQ116" s="14">
        <f t="shared" si="14"/>
        <v>5.1480381760339053</v>
      </c>
      <c r="AR116" s="14">
        <f t="shared" si="14"/>
        <v>4.176390229284177E-3</v>
      </c>
      <c r="AS116" s="15">
        <f t="shared" si="10"/>
        <v>0.19424875375932216</v>
      </c>
      <c r="AU116" s="13">
        <f t="shared" si="15"/>
        <v>11147.822802818175</v>
      </c>
      <c r="AV116" s="14">
        <f t="shared" si="15"/>
        <v>2.4089314276711846</v>
      </c>
      <c r="AW116" s="14">
        <f t="shared" si="15"/>
        <v>2.663705505338898E-3</v>
      </c>
      <c r="AX116" s="15">
        <f t="shared" si="11"/>
        <v>0.41512182061850633</v>
      </c>
    </row>
    <row r="117" spans="1:50" x14ac:dyDescent="0.3">
      <c r="A117" s="4" t="s">
        <v>27</v>
      </c>
      <c r="B117" s="4">
        <f t="shared" si="17"/>
        <v>2000</v>
      </c>
      <c r="C117" s="11">
        <v>4437.2694708785493</v>
      </c>
      <c r="D117" s="11">
        <v>7.6595076916102176</v>
      </c>
      <c r="E117" s="11">
        <v>7.333871872007347E-3</v>
      </c>
      <c r="F117" s="11">
        <v>0.13055669375400489</v>
      </c>
      <c r="G117" s="11">
        <v>10.754358296616601</v>
      </c>
      <c r="H117" s="11">
        <v>160.01460159998666</v>
      </c>
      <c r="I117" s="11">
        <v>2.4218145976545452E-3</v>
      </c>
      <c r="J117" s="11">
        <v>6.2494296770481943E-3</v>
      </c>
      <c r="K117" s="11">
        <v>0.42380952380950987</v>
      </c>
      <c r="L117" s="11">
        <v>180.79775280899469</v>
      </c>
      <c r="M117" s="11">
        <v>8.841168220236964E-4</v>
      </c>
      <c r="N117" s="11">
        <v>5.5310421975015281E-3</v>
      </c>
      <c r="O117" s="11">
        <v>2.2973484848484818</v>
      </c>
      <c r="P117" s="11">
        <v>3.934542456718884</v>
      </c>
      <c r="Q117" s="11">
        <v>3.3233056677274275E-3</v>
      </c>
      <c r="R117" s="11">
        <v>0.25415915852994142</v>
      </c>
      <c r="S117" s="11">
        <v>11794.384257363639</v>
      </c>
      <c r="T117" s="11">
        <v>2.3766568519134683</v>
      </c>
      <c r="U117" s="11">
        <v>2.9480107287935819E-3</v>
      </c>
      <c r="V117" s="11">
        <v>0.42075910083312645</v>
      </c>
      <c r="Y117" s="4" t="str">
        <f t="shared" si="16"/>
        <v>Slovenia</v>
      </c>
      <c r="Z117" s="4">
        <f t="shared" si="16"/>
        <v>2000</v>
      </c>
      <c r="AA117" s="13">
        <f t="shared" si="16"/>
        <v>4437.2694708785493</v>
      </c>
      <c r="AB117" s="14">
        <f t="shared" si="16"/>
        <v>7.6595076916102176</v>
      </c>
      <c r="AC117" s="14">
        <f t="shared" si="16"/>
        <v>7.333871872007347E-3</v>
      </c>
      <c r="AD117" s="15">
        <f t="shared" si="7"/>
        <v>0.13055669375400489</v>
      </c>
      <c r="AF117" s="13">
        <f t="shared" si="12"/>
        <v>10.754358296616601</v>
      </c>
      <c r="AG117" s="14">
        <f t="shared" si="12"/>
        <v>160.01460159998666</v>
      </c>
      <c r="AH117" s="14">
        <f t="shared" si="12"/>
        <v>2.4218145976545452E-3</v>
      </c>
      <c r="AI117" s="15">
        <f t="shared" si="8"/>
        <v>6.2494296770481943E-3</v>
      </c>
      <c r="AK117" s="13">
        <f t="shared" si="13"/>
        <v>0.42380952380950987</v>
      </c>
      <c r="AL117" s="14">
        <f t="shared" si="13"/>
        <v>180.79775280899469</v>
      </c>
      <c r="AM117" s="14">
        <f t="shared" si="13"/>
        <v>8.841168220236964E-4</v>
      </c>
      <c r="AN117" s="15">
        <f t="shared" si="9"/>
        <v>5.5310421975015281E-3</v>
      </c>
      <c r="AP117" s="13">
        <f t="shared" si="14"/>
        <v>2.2973484848484818</v>
      </c>
      <c r="AQ117" s="14">
        <f t="shared" si="14"/>
        <v>3.934542456718884</v>
      </c>
      <c r="AR117" s="14">
        <f t="shared" si="14"/>
        <v>3.3233056677274275E-3</v>
      </c>
      <c r="AS117" s="15">
        <f t="shared" si="10"/>
        <v>0.25415915852994142</v>
      </c>
      <c r="AU117" s="13">
        <f t="shared" si="15"/>
        <v>11794.384257363639</v>
      </c>
      <c r="AV117" s="14">
        <f t="shared" si="15"/>
        <v>2.3766568519134683</v>
      </c>
      <c r="AW117" s="14">
        <f t="shared" si="15"/>
        <v>2.9480107287935819E-3</v>
      </c>
      <c r="AX117" s="15">
        <f t="shared" si="11"/>
        <v>0.42075910083312645</v>
      </c>
    </row>
    <row r="118" spans="1:50" x14ac:dyDescent="0.3">
      <c r="A118" s="4" t="s">
        <v>27</v>
      </c>
      <c r="B118" s="4">
        <f t="shared" si="17"/>
        <v>2001</v>
      </c>
      <c r="C118" s="11">
        <v>3756.2546836659094</v>
      </c>
      <c r="D118" s="11">
        <v>9.1884777711351511</v>
      </c>
      <c r="E118" s="11">
        <v>7.8617775601477757E-3</v>
      </c>
      <c r="F118" s="11">
        <v>0.10883195507545525</v>
      </c>
      <c r="G118" s="11">
        <v>11.90071535835159</v>
      </c>
      <c r="H118" s="11">
        <v>143.5040385332689</v>
      </c>
      <c r="I118" s="11">
        <v>2.4044613342094068E-3</v>
      </c>
      <c r="J118" s="11">
        <v>6.9684450014148381E-3</v>
      </c>
      <c r="K118" s="11">
        <v>0.4761904761904816</v>
      </c>
      <c r="L118" s="11">
        <v>161.43999999999818</v>
      </c>
      <c r="M118" s="11">
        <v>9.0771255410183882E-4</v>
      </c>
      <c r="N118" s="11">
        <v>6.1942517343905549E-3</v>
      </c>
      <c r="O118" s="11">
        <v>2.5814393939393891</v>
      </c>
      <c r="P118" s="11">
        <v>3.3985326485693381</v>
      </c>
      <c r="Q118" s="11">
        <v>2.0399854698683884E-3</v>
      </c>
      <c r="R118" s="11">
        <v>0.29424463537843737</v>
      </c>
      <c r="S118" s="11">
        <v>11879.290142681817</v>
      </c>
      <c r="T118" s="11">
        <v>2.4089715976262362</v>
      </c>
      <c r="U118" s="11">
        <v>2.6712884033074369E-3</v>
      </c>
      <c r="V118" s="11">
        <v>0.41511489840120352</v>
      </c>
      <c r="Y118" s="4" t="str">
        <f t="shared" si="16"/>
        <v>Slovenia</v>
      </c>
      <c r="Z118" s="4">
        <f t="shared" si="16"/>
        <v>2001</v>
      </c>
      <c r="AA118" s="13">
        <f t="shared" si="16"/>
        <v>3756.2546836659094</v>
      </c>
      <c r="AB118" s="14">
        <f t="shared" si="16"/>
        <v>9.1884777711351511</v>
      </c>
      <c r="AC118" s="14">
        <f t="shared" si="16"/>
        <v>7.8617775601477757E-3</v>
      </c>
      <c r="AD118" s="15">
        <f t="shared" si="7"/>
        <v>0.10883195507545525</v>
      </c>
      <c r="AF118" s="13">
        <f t="shared" si="12"/>
        <v>11.90071535835159</v>
      </c>
      <c r="AG118" s="14">
        <f t="shared" si="12"/>
        <v>143.5040385332689</v>
      </c>
      <c r="AH118" s="14">
        <f t="shared" si="12"/>
        <v>2.4044613342094068E-3</v>
      </c>
      <c r="AI118" s="15">
        <f t="shared" si="8"/>
        <v>6.9684450014148381E-3</v>
      </c>
      <c r="AK118" s="13">
        <f t="shared" si="13"/>
        <v>0.4761904761904816</v>
      </c>
      <c r="AL118" s="14">
        <f t="shared" si="13"/>
        <v>161.43999999999818</v>
      </c>
      <c r="AM118" s="14">
        <f t="shared" si="13"/>
        <v>9.0771255410183882E-4</v>
      </c>
      <c r="AN118" s="15">
        <f t="shared" si="9"/>
        <v>6.1942517343905549E-3</v>
      </c>
      <c r="AP118" s="13">
        <f t="shared" si="14"/>
        <v>2.5814393939393891</v>
      </c>
      <c r="AQ118" s="14">
        <f t="shared" si="14"/>
        <v>3.3985326485693381</v>
      </c>
      <c r="AR118" s="14">
        <f t="shared" si="14"/>
        <v>2.0399854698683884E-3</v>
      </c>
      <c r="AS118" s="15">
        <f t="shared" si="10"/>
        <v>0.29424463537843737</v>
      </c>
      <c r="AU118" s="13">
        <f t="shared" si="15"/>
        <v>11879.290142681817</v>
      </c>
      <c r="AV118" s="14">
        <f t="shared" si="15"/>
        <v>2.4089715976262362</v>
      </c>
      <c r="AW118" s="14">
        <f t="shared" si="15"/>
        <v>2.6712884033074369E-3</v>
      </c>
      <c r="AX118" s="15">
        <f t="shared" si="11"/>
        <v>0.41511489840120352</v>
      </c>
    </row>
    <row r="119" spans="1:50" x14ac:dyDescent="0.3">
      <c r="A119" s="4" t="s">
        <v>27</v>
      </c>
      <c r="B119" s="4">
        <f t="shared" si="17"/>
        <v>2002</v>
      </c>
      <c r="C119" s="11">
        <v>4304.5170634002934</v>
      </c>
      <c r="D119" s="11">
        <v>8.1647871117353468</v>
      </c>
      <c r="E119" s="11">
        <v>7.2676818686020495E-3</v>
      </c>
      <c r="F119" s="11">
        <v>0.12247716766095322</v>
      </c>
      <c r="G119" s="11">
        <v>23.634830159636294</v>
      </c>
      <c r="H119" s="11">
        <v>71.795107406283805</v>
      </c>
      <c r="I119" s="11">
        <v>2.4902911293676333E-3</v>
      </c>
      <c r="J119" s="11">
        <v>1.3928525718905405E-2</v>
      </c>
      <c r="K119" s="11">
        <v>0.12272727272728901</v>
      </c>
      <c r="L119" s="11">
        <v>625.14814814806527</v>
      </c>
      <c r="M119" s="11">
        <v>9.734152061917356E-4</v>
      </c>
      <c r="N119" s="11">
        <v>1.5996208306181395E-3</v>
      </c>
      <c r="O119" s="11">
        <v>2.3928030303030212</v>
      </c>
      <c r="P119" s="11">
        <v>3.6503086908342683</v>
      </c>
      <c r="Q119" s="11">
        <v>2.3310328237796663E-3</v>
      </c>
      <c r="R119" s="11">
        <v>0.27394943406045275</v>
      </c>
      <c r="S119" s="11">
        <v>11806.189166545464</v>
      </c>
      <c r="T119" s="11">
        <v>2.4651281784485706</v>
      </c>
      <c r="U119" s="11">
        <v>2.128322875362687E-3</v>
      </c>
      <c r="V119" s="11">
        <v>0.40565841920210027</v>
      </c>
      <c r="Y119" s="4" t="str">
        <f t="shared" si="16"/>
        <v>Slovenia</v>
      </c>
      <c r="Z119" s="4">
        <f t="shared" si="16"/>
        <v>2002</v>
      </c>
      <c r="AA119" s="13">
        <f t="shared" si="16"/>
        <v>4304.5170634002934</v>
      </c>
      <c r="AB119" s="14">
        <f t="shared" si="16"/>
        <v>8.1647871117353468</v>
      </c>
      <c r="AC119" s="14">
        <f t="shared" si="16"/>
        <v>7.2676818686020495E-3</v>
      </c>
      <c r="AD119" s="15">
        <f t="shared" si="7"/>
        <v>0.12247716766095322</v>
      </c>
      <c r="AF119" s="13">
        <f t="shared" si="12"/>
        <v>23.634830159636294</v>
      </c>
      <c r="AG119" s="14">
        <f t="shared" si="12"/>
        <v>71.795107406283805</v>
      </c>
      <c r="AH119" s="14">
        <f t="shared" si="12"/>
        <v>2.4902911293676333E-3</v>
      </c>
      <c r="AI119" s="15">
        <f t="shared" si="8"/>
        <v>1.3928525718905405E-2</v>
      </c>
      <c r="AK119" s="13">
        <f t="shared" si="13"/>
        <v>0.12272727272728901</v>
      </c>
      <c r="AL119" s="14">
        <f t="shared" si="13"/>
        <v>625.14814814806527</v>
      </c>
      <c r="AM119" s="14">
        <f t="shared" si="13"/>
        <v>9.734152061917356E-4</v>
      </c>
      <c r="AN119" s="15">
        <f t="shared" si="9"/>
        <v>1.5996208306181395E-3</v>
      </c>
      <c r="AP119" s="13">
        <f t="shared" si="14"/>
        <v>2.3928030303030212</v>
      </c>
      <c r="AQ119" s="14">
        <f t="shared" si="14"/>
        <v>3.6503086908342683</v>
      </c>
      <c r="AR119" s="14">
        <f t="shared" si="14"/>
        <v>2.3310328237796663E-3</v>
      </c>
      <c r="AS119" s="15">
        <f t="shared" si="10"/>
        <v>0.27394943406045275</v>
      </c>
      <c r="AU119" s="13">
        <f t="shared" si="15"/>
        <v>11806.189166545464</v>
      </c>
      <c r="AV119" s="14">
        <f t="shared" si="15"/>
        <v>2.4651281784485706</v>
      </c>
      <c r="AW119" s="14">
        <f t="shared" si="15"/>
        <v>2.128322875362687E-3</v>
      </c>
      <c r="AX119" s="15">
        <f t="shared" si="11"/>
        <v>0.40565841920210027</v>
      </c>
    </row>
    <row r="120" spans="1:50" x14ac:dyDescent="0.3">
      <c r="A120" s="4" t="s">
        <v>27</v>
      </c>
      <c r="B120" s="4">
        <f t="shared" si="17"/>
        <v>2003</v>
      </c>
      <c r="C120" s="11">
        <v>4282.5976908997618</v>
      </c>
      <c r="D120" s="11">
        <v>8.3508666205937896</v>
      </c>
      <c r="E120" s="11">
        <v>7.0076707073148392E-3</v>
      </c>
      <c r="F120" s="11">
        <v>0.11974805076325058</v>
      </c>
      <c r="G120" s="11">
        <v>35.505077364431827</v>
      </c>
      <c r="H120" s="11">
        <v>47.550802531889801</v>
      </c>
      <c r="I120" s="11">
        <v>2.4567339646391489E-3</v>
      </c>
      <c r="J120" s="11">
        <v>2.1030139277446538E-2</v>
      </c>
      <c r="K120" s="11">
        <v>0.41818181818182154</v>
      </c>
      <c r="L120" s="11">
        <v>183.69565217391158</v>
      </c>
      <c r="M120" s="11">
        <v>9.1999916994989217E-4</v>
      </c>
      <c r="N120" s="11">
        <v>5.4437869822485637E-3</v>
      </c>
      <c r="O120" s="11">
        <v>2.2257575757575738</v>
      </c>
      <c r="P120" s="11">
        <v>4.0102110279101453</v>
      </c>
      <c r="Q120" s="11">
        <v>2.0715959098421277E-3</v>
      </c>
      <c r="R120" s="11">
        <v>0.24936343574944814</v>
      </c>
      <c r="S120" s="11">
        <v>11728.174311136365</v>
      </c>
      <c r="T120" s="11">
        <v>2.5175863909269838</v>
      </c>
      <c r="U120" s="11">
        <v>1.7241529684095536E-3</v>
      </c>
      <c r="V120" s="11">
        <v>0.39720583317571739</v>
      </c>
      <c r="Y120" s="4" t="str">
        <f t="shared" ref="Y120:AD164" si="18">A120</f>
        <v>Slovenia</v>
      </c>
      <c r="Z120" s="4">
        <f t="shared" si="18"/>
        <v>2003</v>
      </c>
      <c r="AA120" s="13">
        <f t="shared" si="18"/>
        <v>4282.5976908997618</v>
      </c>
      <c r="AB120" s="14">
        <f t="shared" si="18"/>
        <v>8.3508666205937896</v>
      </c>
      <c r="AC120" s="14">
        <f t="shared" si="18"/>
        <v>7.0076707073148392E-3</v>
      </c>
      <c r="AD120" s="15">
        <f t="shared" si="7"/>
        <v>0.11974805076325058</v>
      </c>
      <c r="AF120" s="13">
        <f t="shared" si="12"/>
        <v>35.505077364431827</v>
      </c>
      <c r="AG120" s="14">
        <f t="shared" si="12"/>
        <v>47.550802531889801</v>
      </c>
      <c r="AH120" s="14">
        <f t="shared" si="12"/>
        <v>2.4567339646391489E-3</v>
      </c>
      <c r="AI120" s="15">
        <f t="shared" si="8"/>
        <v>2.1030139277446538E-2</v>
      </c>
      <c r="AK120" s="13">
        <f t="shared" si="13"/>
        <v>0.41818181818182154</v>
      </c>
      <c r="AL120" s="14">
        <f t="shared" si="13"/>
        <v>183.69565217391158</v>
      </c>
      <c r="AM120" s="14">
        <f t="shared" si="13"/>
        <v>9.1999916994989217E-4</v>
      </c>
      <c r="AN120" s="15">
        <f t="shared" si="9"/>
        <v>5.4437869822485637E-3</v>
      </c>
      <c r="AP120" s="13">
        <f t="shared" si="14"/>
        <v>2.2257575757575738</v>
      </c>
      <c r="AQ120" s="14">
        <f t="shared" si="14"/>
        <v>4.0102110279101453</v>
      </c>
      <c r="AR120" s="14">
        <f t="shared" si="14"/>
        <v>2.0715959098421277E-3</v>
      </c>
      <c r="AS120" s="15">
        <f t="shared" si="10"/>
        <v>0.24936343574944814</v>
      </c>
      <c r="AU120" s="13">
        <f t="shared" si="15"/>
        <v>11728.174311136365</v>
      </c>
      <c r="AV120" s="14">
        <f t="shared" si="15"/>
        <v>2.5175863909269838</v>
      </c>
      <c r="AW120" s="14">
        <f t="shared" si="15"/>
        <v>1.7241529684095536E-3</v>
      </c>
      <c r="AX120" s="15">
        <f t="shared" si="11"/>
        <v>0.39720583317571739</v>
      </c>
    </row>
    <row r="121" spans="1:50" x14ac:dyDescent="0.3">
      <c r="A121" s="4" t="s">
        <v>27</v>
      </c>
      <c r="B121" s="4">
        <f t="shared" si="17"/>
        <v>2004</v>
      </c>
      <c r="C121" s="11">
        <v>3536.6096578857178</v>
      </c>
      <c r="D121" s="11">
        <v>10.331392986709565</v>
      </c>
      <c r="E121" s="11">
        <v>7.5108527499623268E-3</v>
      </c>
      <c r="F121" s="11">
        <v>9.679236878186831E-2</v>
      </c>
      <c r="G121" s="11">
        <v>40.989935283780596</v>
      </c>
      <c r="H121" s="11">
        <v>41.3640581029929</v>
      </c>
      <c r="I121" s="11">
        <v>2.3126382353879649E-3</v>
      </c>
      <c r="J121" s="11">
        <v>2.4175577684135516E-2</v>
      </c>
      <c r="K121" s="11">
        <v>0.17272727272728616</v>
      </c>
      <c r="L121" s="11">
        <v>447.94736842101787</v>
      </c>
      <c r="M121" s="11">
        <v>9.8103659024137424E-4</v>
      </c>
      <c r="N121" s="11">
        <v>2.232405122782455E-3</v>
      </c>
      <c r="O121" s="11">
        <v>2.7742424242424182</v>
      </c>
      <c r="P121" s="11">
        <v>3.2859093391589358</v>
      </c>
      <c r="Q121" s="11">
        <v>1.6082440769322748E-3</v>
      </c>
      <c r="R121" s="11">
        <v>0.30432975982714144</v>
      </c>
      <c r="S121" s="11">
        <v>11886.734161045457</v>
      </c>
      <c r="T121" s="11">
        <v>2.5618381332057285</v>
      </c>
      <c r="U121" s="11">
        <v>1.3785301964353014E-3</v>
      </c>
      <c r="V121" s="11">
        <v>0.39034472437517381</v>
      </c>
      <c r="Y121" s="4" t="str">
        <f t="shared" si="18"/>
        <v>Slovenia</v>
      </c>
      <c r="Z121" s="4">
        <f t="shared" si="18"/>
        <v>2004</v>
      </c>
      <c r="AA121" s="13">
        <f t="shared" si="18"/>
        <v>3536.6096578857178</v>
      </c>
      <c r="AB121" s="14">
        <f t="shared" si="18"/>
        <v>10.331392986709565</v>
      </c>
      <c r="AC121" s="14">
        <f t="shared" si="18"/>
        <v>7.5108527499623268E-3</v>
      </c>
      <c r="AD121" s="15">
        <f t="shared" si="7"/>
        <v>9.679236878186831E-2</v>
      </c>
      <c r="AF121" s="13">
        <f t="shared" si="12"/>
        <v>40.989935283780596</v>
      </c>
      <c r="AG121" s="14">
        <f t="shared" si="12"/>
        <v>41.3640581029929</v>
      </c>
      <c r="AH121" s="14">
        <f t="shared" si="12"/>
        <v>2.3126382353879649E-3</v>
      </c>
      <c r="AI121" s="15">
        <f t="shared" si="8"/>
        <v>2.4175577684135516E-2</v>
      </c>
      <c r="AK121" s="13">
        <f t="shared" si="13"/>
        <v>0.17272727272728616</v>
      </c>
      <c r="AL121" s="14">
        <f t="shared" si="13"/>
        <v>447.94736842101787</v>
      </c>
      <c r="AM121" s="14">
        <f t="shared" si="13"/>
        <v>9.8103659024137424E-4</v>
      </c>
      <c r="AN121" s="15">
        <f t="shared" si="9"/>
        <v>2.232405122782455E-3</v>
      </c>
      <c r="AP121" s="13">
        <f t="shared" si="14"/>
        <v>2.7742424242424182</v>
      </c>
      <c r="AQ121" s="14">
        <f t="shared" si="14"/>
        <v>3.2859093391589358</v>
      </c>
      <c r="AR121" s="14">
        <f t="shared" si="14"/>
        <v>1.6082440769322748E-3</v>
      </c>
      <c r="AS121" s="15">
        <f t="shared" si="10"/>
        <v>0.30432975982714144</v>
      </c>
      <c r="AU121" s="13">
        <f t="shared" si="15"/>
        <v>11886.734161045457</v>
      </c>
      <c r="AV121" s="14">
        <f t="shared" si="15"/>
        <v>2.5618381332057285</v>
      </c>
      <c r="AW121" s="14">
        <f t="shared" si="15"/>
        <v>1.3785301964353014E-3</v>
      </c>
      <c r="AX121" s="15">
        <f t="shared" si="11"/>
        <v>0.39034472437517381</v>
      </c>
    </row>
    <row r="122" spans="1:50" x14ac:dyDescent="0.3">
      <c r="A122" s="4" t="s">
        <v>27</v>
      </c>
      <c r="B122" s="4">
        <f t="shared" si="17"/>
        <v>2005</v>
      </c>
      <c r="C122" s="11">
        <v>2956.4117003001229</v>
      </c>
      <c r="D122" s="11">
        <v>12.587958546675988</v>
      </c>
      <c r="E122" s="11">
        <v>7.672971274304774E-3</v>
      </c>
      <c r="F122" s="11">
        <v>7.9440998815813776E-2</v>
      </c>
      <c r="G122" s="11">
        <v>3.1316408835823495</v>
      </c>
      <c r="H122" s="11">
        <v>540.76071365476093</v>
      </c>
      <c r="I122" s="11">
        <v>2.5091378526074098E-3</v>
      </c>
      <c r="J122" s="11">
        <v>1.8492467643247325E-3</v>
      </c>
      <c r="K122" s="11">
        <v>3.6363636363645924E-2</v>
      </c>
      <c r="L122" s="11">
        <v>2130.2499999994398</v>
      </c>
      <c r="M122" s="11">
        <v>1.02069717401055E-3</v>
      </c>
      <c r="N122" s="11">
        <v>4.6942847083687972E-4</v>
      </c>
      <c r="O122" s="11">
        <v>2.1121212121212043</v>
      </c>
      <c r="P122" s="11">
        <v>4.0972022955523801</v>
      </c>
      <c r="Q122" s="11">
        <v>8.4261959754983184E-4</v>
      </c>
      <c r="R122" s="11">
        <v>0.24406898362951862</v>
      </c>
      <c r="S122" s="11">
        <v>11915.910109863642</v>
      </c>
      <c r="T122" s="11">
        <v>2.6143240289364793</v>
      </c>
      <c r="U122" s="11">
        <v>1.0810543983800214E-3</v>
      </c>
      <c r="V122" s="11">
        <v>0.38250805521104636</v>
      </c>
      <c r="Y122" s="4" t="str">
        <f t="shared" si="18"/>
        <v>Slovenia</v>
      </c>
      <c r="Z122" s="4">
        <f t="shared" si="18"/>
        <v>2005</v>
      </c>
      <c r="AA122" s="13">
        <f t="shared" si="18"/>
        <v>2956.4117003001229</v>
      </c>
      <c r="AB122" s="14">
        <f t="shared" si="18"/>
        <v>12.587958546675988</v>
      </c>
      <c r="AC122" s="14">
        <f t="shared" si="18"/>
        <v>7.672971274304774E-3</v>
      </c>
      <c r="AD122" s="15">
        <f t="shared" si="7"/>
        <v>7.9440998815813776E-2</v>
      </c>
      <c r="AF122" s="13">
        <f t="shared" si="12"/>
        <v>3.1316408835823495</v>
      </c>
      <c r="AG122" s="14">
        <f t="shared" si="12"/>
        <v>540.76071365476093</v>
      </c>
      <c r="AH122" s="14">
        <f t="shared" si="12"/>
        <v>2.5091378526074098E-3</v>
      </c>
      <c r="AI122" s="15">
        <f t="shared" si="8"/>
        <v>1.8492467643247325E-3</v>
      </c>
      <c r="AK122" s="13">
        <f t="shared" si="13"/>
        <v>3.6363636363645924E-2</v>
      </c>
      <c r="AL122" s="14">
        <f t="shared" si="13"/>
        <v>2130.2499999994398</v>
      </c>
      <c r="AM122" s="14">
        <f t="shared" si="13"/>
        <v>1.02069717401055E-3</v>
      </c>
      <c r="AN122" s="15">
        <f t="shared" si="9"/>
        <v>4.6942847083687972E-4</v>
      </c>
      <c r="AP122" s="13">
        <f t="shared" si="14"/>
        <v>2.1121212121212043</v>
      </c>
      <c r="AQ122" s="14">
        <f t="shared" si="14"/>
        <v>4.0972022955523801</v>
      </c>
      <c r="AR122" s="14">
        <f t="shared" si="14"/>
        <v>8.4261959754983184E-4</v>
      </c>
      <c r="AS122" s="15">
        <f t="shared" si="10"/>
        <v>0.24406898362951862</v>
      </c>
      <c r="AU122" s="13">
        <f t="shared" si="15"/>
        <v>11915.910109863642</v>
      </c>
      <c r="AV122" s="14">
        <f t="shared" si="15"/>
        <v>2.6143240289364793</v>
      </c>
      <c r="AW122" s="14">
        <f t="shared" si="15"/>
        <v>1.0810543983800214E-3</v>
      </c>
      <c r="AX122" s="15">
        <f t="shared" si="11"/>
        <v>0.38250805521104636</v>
      </c>
    </row>
    <row r="123" spans="1:50" x14ac:dyDescent="0.3">
      <c r="A123" s="4" t="s">
        <v>27</v>
      </c>
      <c r="B123" s="4">
        <f t="shared" si="17"/>
        <v>2006</v>
      </c>
      <c r="C123" s="11">
        <v>2513.6788274494174</v>
      </c>
      <c r="D123" s="11">
        <v>15.082711333283186</v>
      </c>
      <c r="E123" s="11">
        <v>7.7477548587382983E-3</v>
      </c>
      <c r="F123" s="11">
        <v>6.6301076636883505E-2</v>
      </c>
      <c r="G123" s="11">
        <v>20.710865125571672</v>
      </c>
      <c r="H123" s="11">
        <v>81.508466927403433</v>
      </c>
      <c r="I123" s="11">
        <v>2.3541863663715523E-3</v>
      </c>
      <c r="J123" s="11">
        <v>1.2268664074993128E-2</v>
      </c>
      <c r="K123" s="11">
        <v>0.45454545454545325</v>
      </c>
      <c r="L123" s="11">
        <v>171.26000000000047</v>
      </c>
      <c r="M123" s="11">
        <v>1.0460567543635405E-3</v>
      </c>
      <c r="N123" s="11">
        <v>5.8390750905056472E-3</v>
      </c>
      <c r="O123" s="11">
        <v>1.6344696969696981</v>
      </c>
      <c r="P123" s="11">
        <v>4.6658169177288524</v>
      </c>
      <c r="Q123" s="11">
        <v>1.2976638013876274E-3</v>
      </c>
      <c r="R123" s="11">
        <v>0.21432474047583572</v>
      </c>
      <c r="S123" s="11">
        <v>12087.435192954559</v>
      </c>
      <c r="T123" s="11">
        <v>2.6769689400125998</v>
      </c>
      <c r="U123" s="11">
        <v>6.0668166297928039E-4</v>
      </c>
      <c r="V123" s="11">
        <v>0.37355681833024679</v>
      </c>
      <c r="Y123" s="4" t="str">
        <f t="shared" si="18"/>
        <v>Slovenia</v>
      </c>
      <c r="Z123" s="4">
        <f t="shared" si="18"/>
        <v>2006</v>
      </c>
      <c r="AA123" s="13">
        <f t="shared" si="18"/>
        <v>2513.6788274494174</v>
      </c>
      <c r="AB123" s="14">
        <f t="shared" si="18"/>
        <v>15.082711333283186</v>
      </c>
      <c r="AC123" s="14">
        <f t="shared" si="18"/>
        <v>7.7477548587382983E-3</v>
      </c>
      <c r="AD123" s="15">
        <f t="shared" si="7"/>
        <v>6.6301076636883505E-2</v>
      </c>
      <c r="AF123" s="13">
        <f t="shared" si="12"/>
        <v>20.710865125571672</v>
      </c>
      <c r="AG123" s="14">
        <f t="shared" si="12"/>
        <v>81.508466927403433</v>
      </c>
      <c r="AH123" s="14">
        <f t="shared" si="12"/>
        <v>2.3541863663715523E-3</v>
      </c>
      <c r="AI123" s="15">
        <f t="shared" si="8"/>
        <v>1.2268664074993128E-2</v>
      </c>
      <c r="AK123" s="13">
        <f t="shared" si="13"/>
        <v>0.45454545454545325</v>
      </c>
      <c r="AL123" s="14">
        <f t="shared" si="13"/>
        <v>171.26000000000047</v>
      </c>
      <c r="AM123" s="14">
        <f t="shared" si="13"/>
        <v>1.0460567543635405E-3</v>
      </c>
      <c r="AN123" s="15">
        <f t="shared" si="9"/>
        <v>5.8390750905056472E-3</v>
      </c>
      <c r="AP123" s="13">
        <f t="shared" si="14"/>
        <v>1.6344696969696981</v>
      </c>
      <c r="AQ123" s="14">
        <f t="shared" si="14"/>
        <v>4.6658169177288524</v>
      </c>
      <c r="AR123" s="14">
        <f t="shared" si="14"/>
        <v>1.2976638013876274E-3</v>
      </c>
      <c r="AS123" s="15">
        <f t="shared" si="10"/>
        <v>0.21432474047583572</v>
      </c>
      <c r="AU123" s="13">
        <f t="shared" si="15"/>
        <v>12087.435192954559</v>
      </c>
      <c r="AV123" s="14">
        <f t="shared" si="15"/>
        <v>2.6769689400125998</v>
      </c>
      <c r="AW123" s="14">
        <f t="shared" si="15"/>
        <v>6.0668166297928039E-4</v>
      </c>
      <c r="AX123" s="15">
        <f t="shared" si="11"/>
        <v>0.37355681833024679</v>
      </c>
    </row>
    <row r="124" spans="1:50" x14ac:dyDescent="0.3">
      <c r="A124" s="4" t="s">
        <v>27</v>
      </c>
      <c r="B124" s="4">
        <f t="shared" si="17"/>
        <v>2007</v>
      </c>
      <c r="C124" s="11">
        <v>2604.3789209141323</v>
      </c>
      <c r="D124" s="11">
        <v>14.895948499120461</v>
      </c>
      <c r="E124" s="11">
        <v>7.3300511566319893E-3</v>
      </c>
      <c r="F124" s="11">
        <v>6.7132348105194209E-2</v>
      </c>
      <c r="G124" s="11">
        <v>30.625517480118788</v>
      </c>
      <c r="H124" s="11">
        <v>55.036637946585358</v>
      </c>
      <c r="I124" s="11">
        <v>2.2193991676344865E-3</v>
      </c>
      <c r="J124" s="11">
        <v>1.8169714526721795E-2</v>
      </c>
      <c r="K124" s="11">
        <v>0.41363636363637113</v>
      </c>
      <c r="L124" s="11">
        <v>188.53846153845811</v>
      </c>
      <c r="M124" s="11">
        <v>1.068752539243642E-3</v>
      </c>
      <c r="N124" s="11">
        <v>5.3039575683395497E-3</v>
      </c>
      <c r="O124" s="11">
        <v>1.7958333333333361</v>
      </c>
      <c r="P124" s="11">
        <v>3.7053364269141471</v>
      </c>
      <c r="Q124" s="11">
        <v>2.4671459300810161E-3</v>
      </c>
      <c r="R124" s="11">
        <v>0.26988102692548571</v>
      </c>
      <c r="S124" s="11">
        <v>12035.659908090922</v>
      </c>
      <c r="T124" s="11">
        <v>2.7919095166939538</v>
      </c>
      <c r="U124" s="11">
        <v>3.6573304555209685E-4</v>
      </c>
      <c r="V124" s="11">
        <v>0.3581777969596065</v>
      </c>
      <c r="Y124" s="4" t="str">
        <f t="shared" si="18"/>
        <v>Slovenia</v>
      </c>
      <c r="Z124" s="4">
        <f t="shared" si="18"/>
        <v>2007</v>
      </c>
      <c r="AA124" s="13">
        <f t="shared" si="18"/>
        <v>2604.3789209141323</v>
      </c>
      <c r="AB124" s="14">
        <f t="shared" si="18"/>
        <v>14.895948499120461</v>
      </c>
      <c r="AC124" s="14">
        <f t="shared" si="18"/>
        <v>7.3300511566319893E-3</v>
      </c>
      <c r="AD124" s="15">
        <f t="shared" si="7"/>
        <v>6.7132348105194209E-2</v>
      </c>
      <c r="AF124" s="13">
        <f t="shared" si="12"/>
        <v>30.625517480118788</v>
      </c>
      <c r="AG124" s="14">
        <f t="shared" si="12"/>
        <v>55.036637946585358</v>
      </c>
      <c r="AH124" s="14">
        <f t="shared" si="12"/>
        <v>2.2193991676344865E-3</v>
      </c>
      <c r="AI124" s="15">
        <f t="shared" si="8"/>
        <v>1.8169714526721795E-2</v>
      </c>
      <c r="AK124" s="13">
        <f t="shared" si="13"/>
        <v>0.41363636363637113</v>
      </c>
      <c r="AL124" s="14">
        <f t="shared" si="13"/>
        <v>188.53846153845811</v>
      </c>
      <c r="AM124" s="14">
        <f t="shared" si="13"/>
        <v>1.068752539243642E-3</v>
      </c>
      <c r="AN124" s="15">
        <f t="shared" si="9"/>
        <v>5.3039575683395497E-3</v>
      </c>
      <c r="AP124" s="13">
        <f t="shared" si="14"/>
        <v>1.7958333333333361</v>
      </c>
      <c r="AQ124" s="14">
        <f t="shared" si="14"/>
        <v>3.7053364269141471</v>
      </c>
      <c r="AR124" s="14">
        <f t="shared" si="14"/>
        <v>2.4671459300810161E-3</v>
      </c>
      <c r="AS124" s="15">
        <f t="shared" si="10"/>
        <v>0.26988102692548571</v>
      </c>
      <c r="AU124" s="13">
        <f t="shared" si="15"/>
        <v>12035.659908090922</v>
      </c>
      <c r="AV124" s="14">
        <f t="shared" si="15"/>
        <v>2.7919095166939538</v>
      </c>
      <c r="AW124" s="14">
        <f t="shared" si="15"/>
        <v>3.6573304555209685E-4</v>
      </c>
      <c r="AX124" s="15">
        <f t="shared" si="11"/>
        <v>0.3581777969596065</v>
      </c>
    </row>
    <row r="125" spans="1:50" x14ac:dyDescent="0.3">
      <c r="A125" s="4" t="s">
        <v>27</v>
      </c>
      <c r="B125" s="4">
        <f t="shared" si="17"/>
        <v>2008</v>
      </c>
      <c r="C125" s="11">
        <v>2491.1967030751694</v>
      </c>
      <c r="D125" s="11">
        <v>15.748146037931871</v>
      </c>
      <c r="E125" s="11">
        <v>7.32991834397273E-3</v>
      </c>
      <c r="F125" s="11">
        <v>6.3499538141908493E-2</v>
      </c>
      <c r="G125" s="11">
        <v>8.7851904895071584</v>
      </c>
      <c r="H125" s="11">
        <v>191.49103169689857</v>
      </c>
      <c r="I125" s="11">
        <v>2.302632726071549E-3</v>
      </c>
      <c r="J125" s="11">
        <v>5.2221766791817658E-3</v>
      </c>
      <c r="K125" s="11">
        <v>0.66363636363635692</v>
      </c>
      <c r="L125" s="11">
        <v>118.19178082191901</v>
      </c>
      <c r="M125" s="11">
        <v>9.61112098441054E-4</v>
      </c>
      <c r="N125" s="11">
        <v>8.460825220213174E-3</v>
      </c>
      <c r="O125" s="11">
        <v>2.2674242424242417</v>
      </c>
      <c r="P125" s="11">
        <v>2.936852656197797</v>
      </c>
      <c r="Q125" s="11">
        <v>8.1520561629719324E-3</v>
      </c>
      <c r="R125" s="11">
        <v>0.34050056882821361</v>
      </c>
      <c r="S125" s="11">
        <v>11107.48036013636</v>
      </c>
      <c r="T125" s="11">
        <v>3.0067081467904</v>
      </c>
      <c r="U125" s="11">
        <v>1.6529994507565871E-3</v>
      </c>
      <c r="V125" s="11">
        <v>0.33258964660985796</v>
      </c>
      <c r="Y125" s="4" t="str">
        <f t="shared" si="18"/>
        <v>Slovenia</v>
      </c>
      <c r="Z125" s="4">
        <f t="shared" si="18"/>
        <v>2008</v>
      </c>
      <c r="AA125" s="13">
        <f t="shared" si="18"/>
        <v>2491.1967030751694</v>
      </c>
      <c r="AB125" s="14">
        <f t="shared" si="18"/>
        <v>15.748146037931871</v>
      </c>
      <c r="AC125" s="14">
        <f t="shared" si="18"/>
        <v>7.32991834397273E-3</v>
      </c>
      <c r="AD125" s="15">
        <f t="shared" si="7"/>
        <v>6.3499538141908493E-2</v>
      </c>
      <c r="AF125" s="13">
        <f t="shared" si="12"/>
        <v>8.7851904895071584</v>
      </c>
      <c r="AG125" s="14">
        <f t="shared" si="12"/>
        <v>191.49103169689857</v>
      </c>
      <c r="AH125" s="14">
        <f t="shared" si="12"/>
        <v>2.302632726071549E-3</v>
      </c>
      <c r="AI125" s="15">
        <f t="shared" si="8"/>
        <v>5.2221766791817658E-3</v>
      </c>
      <c r="AK125" s="13">
        <f t="shared" si="13"/>
        <v>0.66363636363635692</v>
      </c>
      <c r="AL125" s="14">
        <f t="shared" si="13"/>
        <v>118.19178082191901</v>
      </c>
      <c r="AM125" s="14">
        <f t="shared" si="13"/>
        <v>9.61112098441054E-4</v>
      </c>
      <c r="AN125" s="15">
        <f t="shared" si="9"/>
        <v>8.460825220213174E-3</v>
      </c>
      <c r="AP125" s="13">
        <f t="shared" si="14"/>
        <v>2.2674242424242417</v>
      </c>
      <c r="AQ125" s="14">
        <f t="shared" si="14"/>
        <v>2.936852656197797</v>
      </c>
      <c r="AR125" s="14">
        <f t="shared" si="14"/>
        <v>8.1520561629719324E-3</v>
      </c>
      <c r="AS125" s="15">
        <f t="shared" si="10"/>
        <v>0.34050056882821361</v>
      </c>
      <c r="AU125" s="13">
        <f t="shared" si="15"/>
        <v>11107.48036013636</v>
      </c>
      <c r="AV125" s="14">
        <f t="shared" si="15"/>
        <v>3.0067081467904</v>
      </c>
      <c r="AW125" s="14">
        <f t="shared" si="15"/>
        <v>1.6529994507565871E-3</v>
      </c>
      <c r="AX125" s="15">
        <f t="shared" si="11"/>
        <v>0.33258964660985796</v>
      </c>
    </row>
    <row r="126" spans="1:50" x14ac:dyDescent="0.3">
      <c r="A126" s="4" t="s">
        <v>27</v>
      </c>
      <c r="B126" s="4">
        <f t="shared" si="17"/>
        <v>2009</v>
      </c>
      <c r="C126" s="11">
        <v>2716.5783016573259</v>
      </c>
      <c r="D126" s="11">
        <v>14.639093494885268</v>
      </c>
      <c r="E126" s="11">
        <v>7.6388360523373944E-3</v>
      </c>
      <c r="F126" s="11">
        <v>6.8310240681869305E-2</v>
      </c>
      <c r="G126" s="11">
        <v>24.646220295223657</v>
      </c>
      <c r="H126" s="11">
        <v>67.124036054541946</v>
      </c>
      <c r="I126" s="11">
        <v>2.3282098235813398E-3</v>
      </c>
      <c r="J126" s="11">
        <v>1.4897793082457754E-2</v>
      </c>
      <c r="K126" s="11">
        <v>0.65909090909090651</v>
      </c>
      <c r="L126" s="11">
        <v>119.46896551724186</v>
      </c>
      <c r="M126" s="11">
        <v>8.8962044132947365E-4</v>
      </c>
      <c r="N126" s="11">
        <v>8.3703746464237963E-3</v>
      </c>
      <c r="O126" s="11">
        <v>3.7143939393939398</v>
      </c>
      <c r="P126" s="11">
        <v>2.5749541097287372</v>
      </c>
      <c r="Q126" s="11">
        <v>7.6199897806843997E-3</v>
      </c>
      <c r="R126" s="11">
        <v>0.38835643564356442</v>
      </c>
      <c r="S126" s="11">
        <v>11137.742738681809</v>
      </c>
      <c r="T126" s="11">
        <v>2.8323505046602815</v>
      </c>
      <c r="U126" s="11">
        <v>5.8654646635969421E-4</v>
      </c>
      <c r="V126" s="11">
        <v>0.35306364743862878</v>
      </c>
      <c r="Y126" s="4" t="str">
        <f t="shared" si="18"/>
        <v>Slovenia</v>
      </c>
      <c r="Z126" s="4">
        <f t="shared" si="18"/>
        <v>2009</v>
      </c>
      <c r="AA126" s="13">
        <f t="shared" si="18"/>
        <v>2716.5783016573259</v>
      </c>
      <c r="AB126" s="14">
        <f t="shared" si="18"/>
        <v>14.639093494885268</v>
      </c>
      <c r="AC126" s="14">
        <f t="shared" si="18"/>
        <v>7.6388360523373944E-3</v>
      </c>
      <c r="AD126" s="15">
        <f t="shared" si="7"/>
        <v>6.8310240681869305E-2</v>
      </c>
      <c r="AF126" s="13">
        <f t="shared" si="12"/>
        <v>24.646220295223657</v>
      </c>
      <c r="AG126" s="14">
        <f t="shared" si="12"/>
        <v>67.124036054541946</v>
      </c>
      <c r="AH126" s="14">
        <f t="shared" si="12"/>
        <v>2.3282098235813398E-3</v>
      </c>
      <c r="AI126" s="15">
        <f t="shared" si="8"/>
        <v>1.4897793082457754E-2</v>
      </c>
      <c r="AK126" s="13">
        <f t="shared" si="13"/>
        <v>0.65909090909090651</v>
      </c>
      <c r="AL126" s="14">
        <f t="shared" si="13"/>
        <v>119.46896551724186</v>
      </c>
      <c r="AM126" s="14">
        <f t="shared" si="13"/>
        <v>8.8962044132947365E-4</v>
      </c>
      <c r="AN126" s="15">
        <f t="shared" si="9"/>
        <v>8.3703746464237963E-3</v>
      </c>
      <c r="AP126" s="13">
        <f t="shared" si="14"/>
        <v>3.7143939393939398</v>
      </c>
      <c r="AQ126" s="14">
        <f t="shared" si="14"/>
        <v>2.5749541097287372</v>
      </c>
      <c r="AR126" s="14">
        <f t="shared" si="14"/>
        <v>7.6199897806843997E-3</v>
      </c>
      <c r="AS126" s="15">
        <f t="shared" si="10"/>
        <v>0.38835643564356442</v>
      </c>
      <c r="AU126" s="13">
        <f t="shared" si="15"/>
        <v>11137.742738681809</v>
      </c>
      <c r="AV126" s="14">
        <f t="shared" si="15"/>
        <v>2.8323505046602815</v>
      </c>
      <c r="AW126" s="14">
        <f t="shared" si="15"/>
        <v>5.8654646635969421E-4</v>
      </c>
      <c r="AX126" s="15">
        <f t="shared" si="11"/>
        <v>0.35306364743862878</v>
      </c>
    </row>
    <row r="127" spans="1:50" x14ac:dyDescent="0.3">
      <c r="A127" s="4" t="s">
        <v>27</v>
      </c>
      <c r="B127" s="4">
        <f t="shared" si="17"/>
        <v>2010</v>
      </c>
      <c r="C127" s="11">
        <v>1820.119246071321</v>
      </c>
      <c r="D127" s="11">
        <v>21.945496580762516</v>
      </c>
      <c r="E127" s="11">
        <v>8.1900008251835077E-3</v>
      </c>
      <c r="F127" s="11">
        <v>4.5567435501851564E-2</v>
      </c>
      <c r="G127" s="11">
        <v>23.173397591276398</v>
      </c>
      <c r="H127" s="11">
        <v>71.509867980366721</v>
      </c>
      <c r="I127" s="11">
        <v>2.2046542051028101E-3</v>
      </c>
      <c r="J127" s="11">
        <v>1.3984083990681585E-2</v>
      </c>
      <c r="K127" s="11">
        <v>0.75454545454546462</v>
      </c>
      <c r="L127" s="11">
        <v>104.7590361445769</v>
      </c>
      <c r="M127" s="11">
        <v>8.5495853149731432E-4</v>
      </c>
      <c r="N127" s="11">
        <v>9.5457159286947806E-3</v>
      </c>
      <c r="O127" s="11">
        <v>3.5291666666666677</v>
      </c>
      <c r="P127" s="11">
        <v>3.0566706021251462</v>
      </c>
      <c r="Q127" s="11">
        <v>2.5455094919398236E-3</v>
      </c>
      <c r="R127" s="11">
        <v>0.32715334105832383</v>
      </c>
      <c r="S127" s="11">
        <v>11499.307664454551</v>
      </c>
      <c r="T127" s="11">
        <v>2.7922987746217163</v>
      </c>
      <c r="U127" s="11">
        <v>3.2787623519225928E-4</v>
      </c>
      <c r="V127" s="11">
        <v>0.35812786550231324</v>
      </c>
      <c r="Y127" s="4" t="str">
        <f t="shared" si="18"/>
        <v>Slovenia</v>
      </c>
      <c r="Z127" s="4">
        <f t="shared" si="18"/>
        <v>2010</v>
      </c>
      <c r="AA127" s="13">
        <f t="shared" si="18"/>
        <v>1820.119246071321</v>
      </c>
      <c r="AB127" s="14">
        <f t="shared" si="18"/>
        <v>21.945496580762516</v>
      </c>
      <c r="AC127" s="14">
        <f t="shared" si="18"/>
        <v>8.1900008251835077E-3</v>
      </c>
      <c r="AD127" s="15">
        <f t="shared" si="7"/>
        <v>4.5567435501851564E-2</v>
      </c>
      <c r="AF127" s="13">
        <f t="shared" si="12"/>
        <v>23.173397591276398</v>
      </c>
      <c r="AG127" s="14">
        <f t="shared" si="12"/>
        <v>71.509867980366721</v>
      </c>
      <c r="AH127" s="14">
        <f t="shared" si="12"/>
        <v>2.2046542051028101E-3</v>
      </c>
      <c r="AI127" s="15">
        <f t="shared" si="8"/>
        <v>1.3984083990681585E-2</v>
      </c>
      <c r="AK127" s="13">
        <f t="shared" si="13"/>
        <v>0.75454545454546462</v>
      </c>
      <c r="AL127" s="14">
        <f t="shared" si="13"/>
        <v>104.7590361445769</v>
      </c>
      <c r="AM127" s="14">
        <f t="shared" si="13"/>
        <v>8.5495853149731432E-4</v>
      </c>
      <c r="AN127" s="15">
        <f t="shared" si="9"/>
        <v>9.5457159286947806E-3</v>
      </c>
      <c r="AP127" s="13">
        <f t="shared" si="14"/>
        <v>3.5291666666666677</v>
      </c>
      <c r="AQ127" s="14">
        <f t="shared" si="14"/>
        <v>3.0566706021251462</v>
      </c>
      <c r="AR127" s="14">
        <f t="shared" si="14"/>
        <v>2.5455094919398236E-3</v>
      </c>
      <c r="AS127" s="15">
        <f t="shared" si="10"/>
        <v>0.32715334105832383</v>
      </c>
      <c r="AU127" s="13">
        <f t="shared" si="15"/>
        <v>11499.307664454551</v>
      </c>
      <c r="AV127" s="14">
        <f t="shared" si="15"/>
        <v>2.7922987746217163</v>
      </c>
      <c r="AW127" s="14">
        <f t="shared" si="15"/>
        <v>3.2787623519225928E-4</v>
      </c>
      <c r="AX127" s="15">
        <f t="shared" si="11"/>
        <v>0.35812786550231324</v>
      </c>
    </row>
    <row r="128" spans="1:50" x14ac:dyDescent="0.3">
      <c r="A128" s="4" t="s">
        <v>27</v>
      </c>
      <c r="B128" s="4">
        <f t="shared" si="17"/>
        <v>2011</v>
      </c>
      <c r="C128" s="11">
        <v>1756.1314045098625</v>
      </c>
      <c r="D128" s="11">
        <v>22.642732331490944</v>
      </c>
      <c r="E128" s="11">
        <v>8.3341837236188265E-3</v>
      </c>
      <c r="F128" s="11">
        <v>4.4164281296088327E-2</v>
      </c>
      <c r="G128" s="11">
        <v>4.2196305962536371</v>
      </c>
      <c r="H128" s="11">
        <v>393.20512342403515</v>
      </c>
      <c r="I128" s="11">
        <v>2.2167042796881475E-3</v>
      </c>
      <c r="J128" s="11">
        <v>2.5432018568120056E-3</v>
      </c>
      <c r="K128" s="11">
        <v>0.68181818181818699</v>
      </c>
      <c r="L128" s="11">
        <v>116.47999999999909</v>
      </c>
      <c r="M128" s="11">
        <v>8.2774625857214013E-4</v>
      </c>
      <c r="N128" s="11">
        <v>8.5851648351649018E-3</v>
      </c>
      <c r="O128" s="11">
        <v>2.3352272727272734</v>
      </c>
      <c r="P128" s="11">
        <v>4.5042984590429818</v>
      </c>
      <c r="Q128" s="11">
        <v>3.2519436703036253E-3</v>
      </c>
      <c r="R128" s="11">
        <v>0.22201015520904618</v>
      </c>
      <c r="S128" s="11">
        <v>11673.720777727267</v>
      </c>
      <c r="T128" s="11">
        <v>2.7772421889329442</v>
      </c>
      <c r="U128" s="11">
        <v>4.565239923637332E-5</v>
      </c>
      <c r="V128" s="11">
        <v>0.36006942570039746</v>
      </c>
      <c r="Y128" s="4" t="str">
        <f t="shared" si="18"/>
        <v>Slovenia</v>
      </c>
      <c r="Z128" s="4">
        <f t="shared" si="18"/>
        <v>2011</v>
      </c>
      <c r="AA128" s="13">
        <f t="shared" si="18"/>
        <v>1756.1314045098625</v>
      </c>
      <c r="AB128" s="14">
        <f t="shared" si="18"/>
        <v>22.642732331490944</v>
      </c>
      <c r="AC128" s="14">
        <f t="shared" si="18"/>
        <v>8.3341837236188265E-3</v>
      </c>
      <c r="AD128" s="15">
        <f t="shared" si="7"/>
        <v>4.4164281296088327E-2</v>
      </c>
      <c r="AF128" s="13">
        <f t="shared" si="12"/>
        <v>4.2196305962536371</v>
      </c>
      <c r="AG128" s="14">
        <f t="shared" si="12"/>
        <v>393.20512342403515</v>
      </c>
      <c r="AH128" s="14">
        <f t="shared" si="12"/>
        <v>2.2167042796881475E-3</v>
      </c>
      <c r="AI128" s="15">
        <f t="shared" si="8"/>
        <v>2.5432018568120056E-3</v>
      </c>
      <c r="AK128" s="13">
        <f t="shared" si="13"/>
        <v>0.68181818181818699</v>
      </c>
      <c r="AL128" s="14">
        <f t="shared" si="13"/>
        <v>116.47999999999909</v>
      </c>
      <c r="AM128" s="14">
        <f t="shared" si="13"/>
        <v>8.2774625857214013E-4</v>
      </c>
      <c r="AN128" s="15">
        <f t="shared" si="9"/>
        <v>8.5851648351649018E-3</v>
      </c>
      <c r="AP128" s="13">
        <f t="shared" si="14"/>
        <v>2.3352272727272734</v>
      </c>
      <c r="AQ128" s="14">
        <f t="shared" si="14"/>
        <v>4.5042984590429818</v>
      </c>
      <c r="AR128" s="14">
        <f t="shared" si="14"/>
        <v>3.2519436703036253E-3</v>
      </c>
      <c r="AS128" s="15">
        <f t="shared" si="10"/>
        <v>0.22201015520904618</v>
      </c>
      <c r="AU128" s="13">
        <f t="shared" si="15"/>
        <v>11673.720777727267</v>
      </c>
      <c r="AV128" s="14">
        <f t="shared" si="15"/>
        <v>2.7772421889329442</v>
      </c>
      <c r="AW128" s="14">
        <f t="shared" si="15"/>
        <v>4.565239923637332E-5</v>
      </c>
      <c r="AX128" s="15">
        <f t="shared" si="11"/>
        <v>0.36006942570039746</v>
      </c>
    </row>
    <row r="129" spans="1:50" x14ac:dyDescent="0.3">
      <c r="A129" s="4" t="s">
        <v>27</v>
      </c>
      <c r="B129" s="4">
        <f t="shared" si="17"/>
        <v>2012</v>
      </c>
      <c r="C129" s="11">
        <v>2671.6751982311325</v>
      </c>
      <c r="D129" s="11">
        <v>14.805018320120592</v>
      </c>
      <c r="E129" s="11">
        <v>7.8311571260332724E-3</v>
      </c>
      <c r="F129" s="11">
        <v>6.7544664814157052E-2</v>
      </c>
      <c r="G129" s="11">
        <v>3.5319589923806234</v>
      </c>
      <c r="H129" s="11">
        <v>466.54900652787677</v>
      </c>
      <c r="I129" s="11">
        <v>2.265942409006988E-3</v>
      </c>
      <c r="J129" s="11">
        <v>2.1433975552582149E-3</v>
      </c>
      <c r="K129" s="11">
        <v>0.8136363636363626</v>
      </c>
      <c r="L129" s="11">
        <v>97.692737430167725</v>
      </c>
      <c r="M129" s="11">
        <v>7.7132171693784779E-4</v>
      </c>
      <c r="N129" s="11">
        <v>1.0236175444615988E-2</v>
      </c>
      <c r="O129" s="11">
        <v>2.2818181818181777</v>
      </c>
      <c r="P129" s="11">
        <v>4.8784860557768992</v>
      </c>
      <c r="Q129" s="11">
        <v>5.2431360948246852E-3</v>
      </c>
      <c r="R129" s="11">
        <v>0.20498162515312343</v>
      </c>
      <c r="S129" s="11">
        <v>12031.844672545456</v>
      </c>
      <c r="T129" s="11">
        <v>2.675623146133483</v>
      </c>
      <c r="U129" s="11">
        <v>7.7769086456547232E-4</v>
      </c>
      <c r="V129" s="11">
        <v>0.37374471118815455</v>
      </c>
      <c r="Y129" s="4" t="str">
        <f t="shared" si="18"/>
        <v>Slovenia</v>
      </c>
      <c r="Z129" s="4">
        <f t="shared" si="18"/>
        <v>2012</v>
      </c>
      <c r="AA129" s="13">
        <f t="shared" si="18"/>
        <v>2671.6751982311325</v>
      </c>
      <c r="AB129" s="14">
        <f t="shared" si="18"/>
        <v>14.805018320120592</v>
      </c>
      <c r="AC129" s="14">
        <f t="shared" si="18"/>
        <v>7.8311571260332724E-3</v>
      </c>
      <c r="AD129" s="15">
        <f t="shared" si="7"/>
        <v>6.7544664814157052E-2</v>
      </c>
      <c r="AF129" s="13">
        <f t="shared" si="12"/>
        <v>3.5319589923806234</v>
      </c>
      <c r="AG129" s="14">
        <f t="shared" si="12"/>
        <v>466.54900652787677</v>
      </c>
      <c r="AH129" s="14">
        <f t="shared" si="12"/>
        <v>2.265942409006988E-3</v>
      </c>
      <c r="AI129" s="15">
        <f t="shared" si="8"/>
        <v>2.1433975552582149E-3</v>
      </c>
      <c r="AK129" s="13">
        <f t="shared" si="13"/>
        <v>0.8136363636363626</v>
      </c>
      <c r="AL129" s="14">
        <f t="shared" si="13"/>
        <v>97.692737430167725</v>
      </c>
      <c r="AM129" s="14">
        <f t="shared" si="13"/>
        <v>7.7132171693784779E-4</v>
      </c>
      <c r="AN129" s="15">
        <f t="shared" si="9"/>
        <v>1.0236175444615988E-2</v>
      </c>
      <c r="AP129" s="13">
        <f t="shared" si="14"/>
        <v>2.2818181818181777</v>
      </c>
      <c r="AQ129" s="14">
        <f t="shared" si="14"/>
        <v>4.8784860557768992</v>
      </c>
      <c r="AR129" s="14">
        <f t="shared" si="14"/>
        <v>5.2431360948246852E-3</v>
      </c>
      <c r="AS129" s="15">
        <f t="shared" si="10"/>
        <v>0.20498162515312343</v>
      </c>
      <c r="AU129" s="13">
        <f t="shared" si="15"/>
        <v>12031.844672545456</v>
      </c>
      <c r="AV129" s="14">
        <f t="shared" si="15"/>
        <v>2.675623146133483</v>
      </c>
      <c r="AW129" s="14">
        <f t="shared" si="15"/>
        <v>7.7769086456547232E-4</v>
      </c>
      <c r="AX129" s="15">
        <f t="shared" si="11"/>
        <v>0.37374471118815455</v>
      </c>
    </row>
    <row r="130" spans="1:50" x14ac:dyDescent="0.3">
      <c r="A130" s="4" t="s">
        <v>27</v>
      </c>
      <c r="B130" s="4">
        <f t="shared" si="17"/>
        <v>2013</v>
      </c>
      <c r="C130" s="11">
        <v>3385.3913874744758</v>
      </c>
      <c r="D130" s="11">
        <v>11.716367504069078</v>
      </c>
      <c r="E130" s="11">
        <v>7.3308893838632261E-3</v>
      </c>
      <c r="F130" s="11">
        <v>8.5350685667097886E-2</v>
      </c>
      <c r="G130" s="11">
        <v>19.803086784576408</v>
      </c>
      <c r="H130" s="11">
        <v>82.936409413435541</v>
      </c>
      <c r="I130" s="11">
        <v>2.3088294860186126E-3</v>
      </c>
      <c r="J130" s="11">
        <v>1.205743059137067E-2</v>
      </c>
      <c r="K130" s="11">
        <v>0.70909090909090366</v>
      </c>
      <c r="L130" s="11">
        <v>112.52564102564189</v>
      </c>
      <c r="M130" s="11">
        <v>7.9624494939492529E-4</v>
      </c>
      <c r="N130" s="11">
        <v>8.886863392958801E-3</v>
      </c>
      <c r="O130" s="11">
        <v>1.179924242424276</v>
      </c>
      <c r="P130" s="11">
        <v>9.5669341894058277</v>
      </c>
      <c r="Q130" s="11">
        <v>9.6957296991421194E-3</v>
      </c>
      <c r="R130" s="11">
        <v>0.10452669373511253</v>
      </c>
      <c r="S130" s="11">
        <v>12289.970941909094</v>
      </c>
      <c r="T130" s="11">
        <v>2.6213546555305913</v>
      </c>
      <c r="U130" s="11">
        <v>1.224497247196088E-3</v>
      </c>
      <c r="V130" s="11">
        <v>0.38148214622167897</v>
      </c>
      <c r="Y130" s="4" t="str">
        <f t="shared" si="18"/>
        <v>Slovenia</v>
      </c>
      <c r="Z130" s="4">
        <f t="shared" si="18"/>
        <v>2013</v>
      </c>
      <c r="AA130" s="13">
        <f t="shared" si="18"/>
        <v>3385.3913874744758</v>
      </c>
      <c r="AB130" s="14">
        <f t="shared" si="18"/>
        <v>11.716367504069078</v>
      </c>
      <c r="AC130" s="14">
        <f t="shared" si="18"/>
        <v>7.3308893838632261E-3</v>
      </c>
      <c r="AD130" s="15">
        <f t="shared" si="18"/>
        <v>8.5350685667097886E-2</v>
      </c>
      <c r="AF130" s="13">
        <f t="shared" si="12"/>
        <v>19.803086784576408</v>
      </c>
      <c r="AG130" s="14">
        <f t="shared" si="12"/>
        <v>82.936409413435541</v>
      </c>
      <c r="AH130" s="14">
        <f t="shared" si="12"/>
        <v>2.3088294860186126E-3</v>
      </c>
      <c r="AI130" s="15">
        <f t="shared" si="12"/>
        <v>1.205743059137067E-2</v>
      </c>
      <c r="AK130" s="13">
        <f t="shared" si="13"/>
        <v>0.70909090909090366</v>
      </c>
      <c r="AL130" s="14">
        <f t="shared" si="13"/>
        <v>112.52564102564189</v>
      </c>
      <c r="AM130" s="14">
        <f t="shared" si="13"/>
        <v>7.9624494939492529E-4</v>
      </c>
      <c r="AN130" s="15">
        <f t="shared" si="13"/>
        <v>8.886863392958801E-3</v>
      </c>
      <c r="AP130" s="13">
        <f t="shared" si="14"/>
        <v>1.179924242424276</v>
      </c>
      <c r="AQ130" s="14">
        <f t="shared" si="14"/>
        <v>9.5669341894058277</v>
      </c>
      <c r="AR130" s="14">
        <f t="shared" si="14"/>
        <v>9.6957296991421194E-3</v>
      </c>
      <c r="AS130" s="15">
        <f t="shared" si="14"/>
        <v>0.10452669373511253</v>
      </c>
      <c r="AU130" s="13">
        <f t="shared" si="15"/>
        <v>12289.970941909094</v>
      </c>
      <c r="AV130" s="14">
        <f t="shared" si="15"/>
        <v>2.6213546555305913</v>
      </c>
      <c r="AW130" s="14">
        <f t="shared" si="15"/>
        <v>1.224497247196088E-3</v>
      </c>
      <c r="AX130" s="15">
        <f t="shared" si="15"/>
        <v>0.38148214622167897</v>
      </c>
    </row>
    <row r="131" spans="1:50" x14ac:dyDescent="0.3">
      <c r="A131" s="4" t="s">
        <v>27</v>
      </c>
      <c r="B131" s="4">
        <f t="shared" si="17"/>
        <v>2014</v>
      </c>
      <c r="C131" s="11">
        <v>3074.5403316377633</v>
      </c>
      <c r="D131" s="11">
        <v>13.034279350969937</v>
      </c>
      <c r="E131" s="11">
        <v>7.4898307772890971E-3</v>
      </c>
      <c r="F131" s="11">
        <v>7.672077397401994E-2</v>
      </c>
      <c r="G131" s="11">
        <v>39.769325158552419</v>
      </c>
      <c r="H131" s="11">
        <v>41.288874485423037</v>
      </c>
      <c r="I131" s="11">
        <v>2.187084217232127E-3</v>
      </c>
      <c r="J131" s="11">
        <v>2.4219599406930994E-2</v>
      </c>
      <c r="K131" s="11">
        <v>1.0318181818181955</v>
      </c>
      <c r="L131" s="11">
        <v>77.69603524228971</v>
      </c>
      <c r="M131" s="11">
        <v>7.3092828938324528E-4</v>
      </c>
      <c r="N131" s="11">
        <v>1.2870669615014063E-2</v>
      </c>
      <c r="O131" s="11">
        <v>0.88068181818181834</v>
      </c>
      <c r="P131" s="11">
        <v>12.014193548387095</v>
      </c>
      <c r="Q131" s="11">
        <v>1.0354190718142586E-2</v>
      </c>
      <c r="R131" s="11">
        <v>8.323488347116316E-2</v>
      </c>
      <c r="S131" s="11">
        <v>12275.299732454539</v>
      </c>
      <c r="T131" s="11">
        <v>2.6664048405203173</v>
      </c>
      <c r="U131" s="11">
        <v>9.5658285826127898E-4</v>
      </c>
      <c r="V131" s="11">
        <v>0.37503682291728135</v>
      </c>
      <c r="Y131" s="4" t="str">
        <f t="shared" si="18"/>
        <v>Slovenia</v>
      </c>
      <c r="Z131" s="4">
        <f t="shared" si="18"/>
        <v>2014</v>
      </c>
      <c r="AA131" s="13">
        <f t="shared" si="18"/>
        <v>3074.5403316377633</v>
      </c>
      <c r="AB131" s="14">
        <f t="shared" si="18"/>
        <v>13.034279350969937</v>
      </c>
      <c r="AC131" s="14">
        <f t="shared" si="18"/>
        <v>7.4898307772890971E-3</v>
      </c>
      <c r="AD131" s="15">
        <f t="shared" si="18"/>
        <v>7.672077397401994E-2</v>
      </c>
      <c r="AF131" s="13">
        <f t="shared" ref="AF131:AI194" si="19">G131</f>
        <v>39.769325158552419</v>
      </c>
      <c r="AG131" s="14">
        <f t="shared" si="19"/>
        <v>41.288874485423037</v>
      </c>
      <c r="AH131" s="14">
        <f t="shared" si="19"/>
        <v>2.187084217232127E-3</v>
      </c>
      <c r="AI131" s="15">
        <f t="shared" si="19"/>
        <v>2.4219599406930994E-2</v>
      </c>
      <c r="AK131" s="13">
        <f t="shared" ref="AK131:AN194" si="20">K131</f>
        <v>1.0318181818181955</v>
      </c>
      <c r="AL131" s="14">
        <f t="shared" si="20"/>
        <v>77.69603524228971</v>
      </c>
      <c r="AM131" s="14">
        <f t="shared" si="20"/>
        <v>7.3092828938324528E-4</v>
      </c>
      <c r="AN131" s="15">
        <f t="shared" si="20"/>
        <v>1.2870669615014063E-2</v>
      </c>
      <c r="AP131" s="13">
        <f t="shared" ref="AP131:AS194" si="21">O131</f>
        <v>0.88068181818181834</v>
      </c>
      <c r="AQ131" s="14">
        <f t="shared" si="21"/>
        <v>12.014193548387095</v>
      </c>
      <c r="AR131" s="14">
        <f t="shared" si="21"/>
        <v>1.0354190718142586E-2</v>
      </c>
      <c r="AS131" s="15">
        <f t="shared" si="21"/>
        <v>8.323488347116316E-2</v>
      </c>
      <c r="AU131" s="13">
        <f t="shared" ref="AU131:AX194" si="22">S131</f>
        <v>12275.299732454539</v>
      </c>
      <c r="AV131" s="14">
        <f t="shared" si="22"/>
        <v>2.6664048405203173</v>
      </c>
      <c r="AW131" s="14">
        <f t="shared" si="22"/>
        <v>9.5658285826127898E-4</v>
      </c>
      <c r="AX131" s="15">
        <f t="shared" si="22"/>
        <v>0.37503682291728135</v>
      </c>
    </row>
    <row r="132" spans="1:50" x14ac:dyDescent="0.3">
      <c r="A132" s="4" t="s">
        <v>27</v>
      </c>
      <c r="B132" s="4">
        <f t="shared" si="17"/>
        <v>2015</v>
      </c>
      <c r="C132" s="11">
        <v>2928.0277676042533</v>
      </c>
      <c r="D132" s="11">
        <v>13.902677990840349</v>
      </c>
      <c r="E132" s="11">
        <v>7.4133826540029313E-3</v>
      </c>
      <c r="F132" s="11">
        <v>7.1928588194219906E-2</v>
      </c>
      <c r="G132" s="11">
        <v>47.302093753065719</v>
      </c>
      <c r="H132" s="11">
        <v>34.670725461082654</v>
      </c>
      <c r="I132" s="11">
        <v>2.1255881063555193E-3</v>
      </c>
      <c r="J132" s="11">
        <v>2.8842776916291654E-2</v>
      </c>
      <c r="K132" s="11">
        <v>0.87272727272727479</v>
      </c>
      <c r="L132" s="11">
        <v>91.697916666666458</v>
      </c>
      <c r="M132" s="11">
        <v>7.364293397733937E-4</v>
      </c>
      <c r="N132" s="11">
        <v>1.0905373168238126E-2</v>
      </c>
      <c r="O132" s="11">
        <v>0.75757575757576134</v>
      </c>
      <c r="P132" s="11">
        <v>12.857999999999938</v>
      </c>
      <c r="Q132" s="11">
        <v>1.0449758951286858E-2</v>
      </c>
      <c r="R132" s="11">
        <v>7.7772592938248938E-2</v>
      </c>
      <c r="S132" s="11">
        <v>12870.093823909094</v>
      </c>
      <c r="T132" s="11">
        <v>2.623339007069819</v>
      </c>
      <c r="U132" s="11">
        <v>1.3779008801211301E-3</v>
      </c>
      <c r="V132" s="11">
        <v>0.38119358470446646</v>
      </c>
      <c r="Y132" s="4" t="str">
        <f t="shared" si="18"/>
        <v>Slovenia</v>
      </c>
      <c r="Z132" s="4">
        <f t="shared" si="18"/>
        <v>2015</v>
      </c>
      <c r="AA132" s="13">
        <f t="shared" si="18"/>
        <v>2928.0277676042533</v>
      </c>
      <c r="AB132" s="14">
        <f t="shared" si="18"/>
        <v>13.902677990840349</v>
      </c>
      <c r="AC132" s="14">
        <f t="shared" si="18"/>
        <v>7.4133826540029313E-3</v>
      </c>
      <c r="AD132" s="15">
        <f t="shared" si="18"/>
        <v>7.1928588194219906E-2</v>
      </c>
      <c r="AF132" s="13">
        <f t="shared" si="19"/>
        <v>47.302093753065719</v>
      </c>
      <c r="AG132" s="14">
        <f t="shared" si="19"/>
        <v>34.670725461082654</v>
      </c>
      <c r="AH132" s="14">
        <f t="shared" si="19"/>
        <v>2.1255881063555193E-3</v>
      </c>
      <c r="AI132" s="15">
        <f t="shared" si="19"/>
        <v>2.8842776916291654E-2</v>
      </c>
      <c r="AK132" s="13">
        <f t="shared" si="20"/>
        <v>0.87272727272727479</v>
      </c>
      <c r="AL132" s="14">
        <f t="shared" si="20"/>
        <v>91.697916666666458</v>
      </c>
      <c r="AM132" s="14">
        <f t="shared" si="20"/>
        <v>7.364293397733937E-4</v>
      </c>
      <c r="AN132" s="15">
        <f t="shared" si="20"/>
        <v>1.0905373168238126E-2</v>
      </c>
      <c r="AP132" s="13">
        <f t="shared" si="21"/>
        <v>0.75757575757576134</v>
      </c>
      <c r="AQ132" s="14">
        <f t="shared" si="21"/>
        <v>12.857999999999938</v>
      </c>
      <c r="AR132" s="14">
        <f t="shared" si="21"/>
        <v>1.0449758951286858E-2</v>
      </c>
      <c r="AS132" s="15">
        <f t="shared" si="21"/>
        <v>7.7772592938248938E-2</v>
      </c>
      <c r="AU132" s="13">
        <f t="shared" si="22"/>
        <v>12870.093823909094</v>
      </c>
      <c r="AV132" s="14">
        <f t="shared" si="22"/>
        <v>2.623339007069819</v>
      </c>
      <c r="AW132" s="14">
        <f t="shared" si="22"/>
        <v>1.3779008801211301E-3</v>
      </c>
      <c r="AX132" s="15">
        <f t="shared" si="22"/>
        <v>0.38119358470446646</v>
      </c>
    </row>
    <row r="133" spans="1:50" x14ac:dyDescent="0.3">
      <c r="A133" s="4" t="s">
        <v>27</v>
      </c>
      <c r="B133" s="4">
        <f t="shared" si="17"/>
        <v>2016</v>
      </c>
      <c r="C133" s="11">
        <v>2014.91851998942</v>
      </c>
      <c r="D133" s="11">
        <v>20.475611682201098</v>
      </c>
      <c r="E133" s="11">
        <v>7.7894136495806343E-3</v>
      </c>
      <c r="F133" s="11">
        <v>4.8838589807271703E-2</v>
      </c>
      <c r="G133" s="11">
        <v>9.2766360167868243</v>
      </c>
      <c r="H133" s="11">
        <v>177.12491478698189</v>
      </c>
      <c r="I133" s="11">
        <v>2.2460484242457224E-3</v>
      </c>
      <c r="J133" s="11">
        <v>5.6457331324768368E-3</v>
      </c>
      <c r="K133" s="11">
        <v>0.87272727272726058</v>
      </c>
      <c r="L133" s="11">
        <v>92.041666666667965</v>
      </c>
      <c r="M133" s="11">
        <v>7.3298145633258344E-4</v>
      </c>
      <c r="N133" s="11">
        <v>1.0864644635581558E-2</v>
      </c>
      <c r="O133" s="11">
        <v>0.89962121212121637</v>
      </c>
      <c r="P133" s="11">
        <v>9.901894736842058</v>
      </c>
      <c r="Q133" s="11">
        <v>9.9562065464668947E-3</v>
      </c>
      <c r="R133" s="11">
        <v>0.10099077263256415</v>
      </c>
      <c r="S133" s="11">
        <v>12817.201447909101</v>
      </c>
      <c r="T133" s="11">
        <v>2.6809787895246631</v>
      </c>
      <c r="U133" s="11">
        <v>8.9368979514525826E-4</v>
      </c>
      <c r="V133" s="11">
        <v>0.3729981020018811</v>
      </c>
      <c r="Y133" s="4" t="str">
        <f t="shared" si="18"/>
        <v>Slovenia</v>
      </c>
      <c r="Z133" s="4">
        <f t="shared" si="18"/>
        <v>2016</v>
      </c>
      <c r="AA133" s="13">
        <f t="shared" si="18"/>
        <v>2014.91851998942</v>
      </c>
      <c r="AB133" s="14">
        <f t="shared" si="18"/>
        <v>20.475611682201098</v>
      </c>
      <c r="AC133" s="14">
        <f t="shared" si="18"/>
        <v>7.7894136495806343E-3</v>
      </c>
      <c r="AD133" s="15">
        <f t="shared" si="18"/>
        <v>4.8838589807271703E-2</v>
      </c>
      <c r="AF133" s="13">
        <f t="shared" si="19"/>
        <v>9.2766360167868243</v>
      </c>
      <c r="AG133" s="14">
        <f t="shared" si="19"/>
        <v>177.12491478698189</v>
      </c>
      <c r="AH133" s="14">
        <f t="shared" si="19"/>
        <v>2.2460484242457224E-3</v>
      </c>
      <c r="AI133" s="15">
        <f t="shared" si="19"/>
        <v>5.6457331324768368E-3</v>
      </c>
      <c r="AK133" s="13">
        <f t="shared" si="20"/>
        <v>0.87272727272726058</v>
      </c>
      <c r="AL133" s="14">
        <f t="shared" si="20"/>
        <v>92.041666666667965</v>
      </c>
      <c r="AM133" s="14">
        <f t="shared" si="20"/>
        <v>7.3298145633258344E-4</v>
      </c>
      <c r="AN133" s="15">
        <f t="shared" si="20"/>
        <v>1.0864644635581558E-2</v>
      </c>
      <c r="AP133" s="13">
        <f t="shared" si="21"/>
        <v>0.89962121212121637</v>
      </c>
      <c r="AQ133" s="14">
        <f t="shared" si="21"/>
        <v>9.901894736842058</v>
      </c>
      <c r="AR133" s="14">
        <f t="shared" si="21"/>
        <v>9.9562065464668947E-3</v>
      </c>
      <c r="AS133" s="15">
        <f t="shared" si="21"/>
        <v>0.10099077263256415</v>
      </c>
      <c r="AU133" s="13">
        <f t="shared" si="22"/>
        <v>12817.201447909101</v>
      </c>
      <c r="AV133" s="14">
        <f t="shared" si="22"/>
        <v>2.6809787895246631</v>
      </c>
      <c r="AW133" s="14">
        <f t="shared" si="22"/>
        <v>8.9368979514525826E-4</v>
      </c>
      <c r="AX133" s="15">
        <f t="shared" si="22"/>
        <v>0.3729981020018811</v>
      </c>
    </row>
    <row r="134" spans="1:50" x14ac:dyDescent="0.3">
      <c r="A134" s="4" t="s">
        <v>27</v>
      </c>
      <c r="B134" s="4">
        <f t="shared" si="17"/>
        <v>2017</v>
      </c>
      <c r="C134" s="11">
        <v>1772.8566040364676</v>
      </c>
      <c r="D134" s="11">
        <v>23.541134923879202</v>
      </c>
      <c r="E134" s="11">
        <v>7.6884714333433912E-3</v>
      </c>
      <c r="F134" s="11">
        <v>4.2478835588578158E-2</v>
      </c>
      <c r="G134" s="11">
        <v>11.889107961754007</v>
      </c>
      <c r="H134" s="11">
        <v>137.42095025887599</v>
      </c>
      <c r="I134" s="11">
        <v>2.207984364214724E-3</v>
      </c>
      <c r="J134" s="11">
        <v>7.276910821211631E-3</v>
      </c>
      <c r="K134" s="11">
        <v>0.81363636363637681</v>
      </c>
      <c r="L134" s="11">
        <v>98.798882681562631</v>
      </c>
      <c r="M134" s="11">
        <v>7.1387770982146714E-4</v>
      </c>
      <c r="N134" s="11">
        <v>1.0121571953633187E-2</v>
      </c>
      <c r="O134" s="11">
        <v>1.3090909090909069</v>
      </c>
      <c r="P134" s="11">
        <v>6.0225694444444535</v>
      </c>
      <c r="Q134" s="11">
        <v>7.8615865934784646E-3</v>
      </c>
      <c r="R134" s="11">
        <v>0.16604208705678847</v>
      </c>
      <c r="S134" s="11">
        <v>12675.575037772727</v>
      </c>
      <c r="T134" s="11">
        <v>2.7805877454665642</v>
      </c>
      <c r="U134" s="11">
        <v>3.3103836296910494E-4</v>
      </c>
      <c r="V134" s="11">
        <v>0.35963619620721826</v>
      </c>
      <c r="Y134" s="4" t="str">
        <f t="shared" si="18"/>
        <v>Slovenia</v>
      </c>
      <c r="Z134" s="4">
        <f t="shared" si="18"/>
        <v>2017</v>
      </c>
      <c r="AA134" s="13">
        <f t="shared" si="18"/>
        <v>1772.8566040364676</v>
      </c>
      <c r="AB134" s="14">
        <f t="shared" si="18"/>
        <v>23.541134923879202</v>
      </c>
      <c r="AC134" s="14">
        <f t="shared" si="18"/>
        <v>7.6884714333433912E-3</v>
      </c>
      <c r="AD134" s="15">
        <f t="shared" si="18"/>
        <v>4.2478835588578158E-2</v>
      </c>
      <c r="AF134" s="13">
        <f t="shared" si="19"/>
        <v>11.889107961754007</v>
      </c>
      <c r="AG134" s="14">
        <f t="shared" si="19"/>
        <v>137.42095025887599</v>
      </c>
      <c r="AH134" s="14">
        <f t="shared" si="19"/>
        <v>2.207984364214724E-3</v>
      </c>
      <c r="AI134" s="15">
        <f t="shared" si="19"/>
        <v>7.276910821211631E-3</v>
      </c>
      <c r="AK134" s="13">
        <f t="shared" si="20"/>
        <v>0.81363636363637681</v>
      </c>
      <c r="AL134" s="14">
        <f t="shared" si="20"/>
        <v>98.798882681562631</v>
      </c>
      <c r="AM134" s="14">
        <f t="shared" si="20"/>
        <v>7.1387770982146714E-4</v>
      </c>
      <c r="AN134" s="15">
        <f t="shared" si="20"/>
        <v>1.0121571953633187E-2</v>
      </c>
      <c r="AP134" s="13">
        <f t="shared" si="21"/>
        <v>1.3090909090909069</v>
      </c>
      <c r="AQ134" s="14">
        <f t="shared" si="21"/>
        <v>6.0225694444444535</v>
      </c>
      <c r="AR134" s="14">
        <f t="shared" si="21"/>
        <v>7.8615865934784646E-3</v>
      </c>
      <c r="AS134" s="15">
        <f t="shared" si="21"/>
        <v>0.16604208705678847</v>
      </c>
      <c r="AU134" s="13">
        <f t="shared" si="22"/>
        <v>12675.575037772727</v>
      </c>
      <c r="AV134" s="14">
        <f t="shared" si="22"/>
        <v>2.7805877454665642</v>
      </c>
      <c r="AW134" s="14">
        <f t="shared" si="22"/>
        <v>3.3103836296910494E-4</v>
      </c>
      <c r="AX134" s="15">
        <f t="shared" si="22"/>
        <v>0.35963619620721826</v>
      </c>
    </row>
    <row r="135" spans="1:50" x14ac:dyDescent="0.3">
      <c r="A135" s="4" t="s">
        <v>27</v>
      </c>
      <c r="B135" s="4">
        <f t="shared" si="17"/>
        <v>2018</v>
      </c>
      <c r="C135" s="11">
        <v>1576.5996977746399</v>
      </c>
      <c r="D135" s="11">
        <v>26.792473416540954</v>
      </c>
      <c r="E135" s="11">
        <v>7.5454713597498113E-3</v>
      </c>
      <c r="F135" s="11">
        <v>3.7323914983624723E-2</v>
      </c>
      <c r="G135" s="11">
        <v>30.675744881476021</v>
      </c>
      <c r="H135" s="11">
        <v>53.129438567169878</v>
      </c>
      <c r="I135" s="11">
        <v>2.0849923884558724E-3</v>
      </c>
      <c r="J135" s="11">
        <v>1.8821956846687388E-2</v>
      </c>
      <c r="K135" s="11">
        <v>1.0045454545454504</v>
      </c>
      <c r="L135" s="11">
        <v>80.131221719457344</v>
      </c>
      <c r="M135" s="11">
        <v>6.7304213950046543E-4</v>
      </c>
      <c r="N135" s="11">
        <v>1.2479530182393081E-2</v>
      </c>
      <c r="O135" s="11">
        <v>1.7704545454545491</v>
      </c>
      <c r="P135" s="11">
        <v>3.8947368421052571</v>
      </c>
      <c r="Q135" s="11">
        <v>4.1744077524713541E-3</v>
      </c>
      <c r="R135" s="11">
        <v>0.25675675675675713</v>
      </c>
      <c r="S135" s="11">
        <v>12490.244651500008</v>
      </c>
      <c r="T135" s="11">
        <v>2.881908226687707</v>
      </c>
      <c r="U135" s="11">
        <v>2.2675155942042391E-4</v>
      </c>
      <c r="V135" s="11">
        <v>0.34699231250307377</v>
      </c>
      <c r="Y135" s="4" t="str">
        <f t="shared" si="18"/>
        <v>Slovenia</v>
      </c>
      <c r="Z135" s="4">
        <f t="shared" si="18"/>
        <v>2018</v>
      </c>
      <c r="AA135" s="13">
        <f t="shared" si="18"/>
        <v>1576.5996977746399</v>
      </c>
      <c r="AB135" s="14">
        <f t="shared" si="18"/>
        <v>26.792473416540954</v>
      </c>
      <c r="AC135" s="14">
        <f t="shared" si="18"/>
        <v>7.5454713597498113E-3</v>
      </c>
      <c r="AD135" s="15">
        <f t="shared" si="18"/>
        <v>3.7323914983624723E-2</v>
      </c>
      <c r="AF135" s="13">
        <f t="shared" si="19"/>
        <v>30.675744881476021</v>
      </c>
      <c r="AG135" s="14">
        <f t="shared" si="19"/>
        <v>53.129438567169878</v>
      </c>
      <c r="AH135" s="14">
        <f t="shared" si="19"/>
        <v>2.0849923884558724E-3</v>
      </c>
      <c r="AI135" s="15">
        <f t="shared" si="19"/>
        <v>1.8821956846687388E-2</v>
      </c>
      <c r="AK135" s="13">
        <f t="shared" si="20"/>
        <v>1.0045454545454504</v>
      </c>
      <c r="AL135" s="14">
        <f t="shared" si="20"/>
        <v>80.131221719457344</v>
      </c>
      <c r="AM135" s="14">
        <f t="shared" si="20"/>
        <v>6.7304213950046543E-4</v>
      </c>
      <c r="AN135" s="15">
        <f t="shared" si="20"/>
        <v>1.2479530182393081E-2</v>
      </c>
      <c r="AP135" s="13">
        <f t="shared" si="21"/>
        <v>1.7704545454545491</v>
      </c>
      <c r="AQ135" s="14">
        <f t="shared" si="21"/>
        <v>3.8947368421052571</v>
      </c>
      <c r="AR135" s="14">
        <f t="shared" si="21"/>
        <v>4.1744077524713541E-3</v>
      </c>
      <c r="AS135" s="15">
        <f t="shared" si="21"/>
        <v>0.25675675675675713</v>
      </c>
      <c r="AU135" s="13">
        <f t="shared" si="22"/>
        <v>12490.244651500008</v>
      </c>
      <c r="AV135" s="14">
        <f t="shared" si="22"/>
        <v>2.881908226687707</v>
      </c>
      <c r="AW135" s="14">
        <f t="shared" si="22"/>
        <v>2.2675155942042391E-4</v>
      </c>
      <c r="AX135" s="15">
        <f t="shared" si="22"/>
        <v>0.34699231250307377</v>
      </c>
    </row>
    <row r="136" spans="1:50" x14ac:dyDescent="0.3">
      <c r="A136" s="4" t="s">
        <v>27</v>
      </c>
      <c r="B136" s="4">
        <f t="shared" si="17"/>
        <v>2019</v>
      </c>
      <c r="C136" s="11">
        <v>1146.9616167173372</v>
      </c>
      <c r="D136" s="11">
        <v>37.496566876142829</v>
      </c>
      <c r="E136" s="11">
        <v>7.4650773281270677E-3</v>
      </c>
      <c r="F136" s="11">
        <v>2.66691082227117E-2</v>
      </c>
      <c r="G136" s="11">
        <v>20.634702092488624</v>
      </c>
      <c r="H136" s="11">
        <v>78.628215592435652</v>
      </c>
      <c r="I136" s="11">
        <v>2.0995016729400406E-3</v>
      </c>
      <c r="J136" s="11">
        <v>1.2718080811898826E-2</v>
      </c>
      <c r="K136" s="11">
        <v>0.75909090909090082</v>
      </c>
      <c r="L136" s="11">
        <v>106.49700598802511</v>
      </c>
      <c r="M136" s="11">
        <v>7.065093919401827E-4</v>
      </c>
      <c r="N136" s="11">
        <v>9.3899353387685222E-3</v>
      </c>
      <c r="O136" s="11">
        <v>1.9117424242424175</v>
      </c>
      <c r="P136" s="11">
        <v>3.3233604121260254</v>
      </c>
      <c r="Q136" s="11">
        <v>1.8681390780522777E-3</v>
      </c>
      <c r="R136" s="11">
        <v>0.30090025636439427</v>
      </c>
      <c r="S136" s="11">
        <v>12507.128978863642</v>
      </c>
      <c r="T136" s="11">
        <v>2.9283504673021525</v>
      </c>
      <c r="U136" s="11">
        <v>4.287210613219683E-4</v>
      </c>
      <c r="V136" s="11">
        <v>0.3414891800574969</v>
      </c>
      <c r="Y136" s="4" t="str">
        <f t="shared" si="18"/>
        <v>Slovenia</v>
      </c>
      <c r="Z136" s="4">
        <f t="shared" si="18"/>
        <v>2019</v>
      </c>
      <c r="AA136" s="13">
        <f t="shared" si="18"/>
        <v>1146.9616167173372</v>
      </c>
      <c r="AB136" s="14">
        <f t="shared" si="18"/>
        <v>37.496566876142829</v>
      </c>
      <c r="AC136" s="14">
        <f t="shared" si="18"/>
        <v>7.4650773281270677E-3</v>
      </c>
      <c r="AD136" s="15">
        <f t="shared" si="18"/>
        <v>2.66691082227117E-2</v>
      </c>
      <c r="AF136" s="13">
        <f t="shared" si="19"/>
        <v>20.634702092488624</v>
      </c>
      <c r="AG136" s="14">
        <f t="shared" si="19"/>
        <v>78.628215592435652</v>
      </c>
      <c r="AH136" s="14">
        <f t="shared" si="19"/>
        <v>2.0995016729400406E-3</v>
      </c>
      <c r="AI136" s="15">
        <f t="shared" si="19"/>
        <v>1.2718080811898826E-2</v>
      </c>
      <c r="AK136" s="13">
        <f t="shared" si="20"/>
        <v>0.75909090909090082</v>
      </c>
      <c r="AL136" s="14">
        <f t="shared" si="20"/>
        <v>106.49700598802511</v>
      </c>
      <c r="AM136" s="14">
        <f t="shared" si="20"/>
        <v>7.065093919401827E-4</v>
      </c>
      <c r="AN136" s="15">
        <f t="shared" si="20"/>
        <v>9.3899353387685222E-3</v>
      </c>
      <c r="AP136" s="13">
        <f t="shared" si="21"/>
        <v>1.9117424242424175</v>
      </c>
      <c r="AQ136" s="14">
        <f t="shared" si="21"/>
        <v>3.3233604121260254</v>
      </c>
      <c r="AR136" s="14">
        <f t="shared" si="21"/>
        <v>1.8681390780522777E-3</v>
      </c>
      <c r="AS136" s="15">
        <f t="shared" si="21"/>
        <v>0.30090025636439427</v>
      </c>
      <c r="AU136" s="13">
        <f t="shared" si="22"/>
        <v>12507.128978863642</v>
      </c>
      <c r="AV136" s="14">
        <f t="shared" si="22"/>
        <v>2.9283504673021525</v>
      </c>
      <c r="AW136" s="14">
        <f t="shared" si="22"/>
        <v>4.287210613219683E-4</v>
      </c>
      <c r="AX136" s="15">
        <f t="shared" si="22"/>
        <v>0.3414891800574969</v>
      </c>
    </row>
    <row r="137" spans="1:50" x14ac:dyDescent="0.3">
      <c r="A137" s="4" t="s">
        <v>27</v>
      </c>
      <c r="B137" s="4">
        <f t="shared" si="17"/>
        <v>2020</v>
      </c>
      <c r="C137" s="11">
        <v>137.71870180468977</v>
      </c>
      <c r="D137" s="11">
        <v>313.47956406418695</v>
      </c>
      <c r="E137" s="11">
        <v>7.8471333151123313E-3</v>
      </c>
      <c r="F137" s="11">
        <v>3.1900006081265427E-3</v>
      </c>
      <c r="G137" s="11">
        <v>9.5756011788482738</v>
      </c>
      <c r="H137" s="11">
        <v>161.18029999893267</v>
      </c>
      <c r="I137" s="11">
        <v>2.0854538599083539E-3</v>
      </c>
      <c r="J137" s="11">
        <v>6.2042321549632424E-3</v>
      </c>
      <c r="K137" s="11">
        <v>0.48636363636363455</v>
      </c>
      <c r="L137" s="11">
        <v>164.71962616822489</v>
      </c>
      <c r="M137" s="11">
        <v>7.6752347906995644E-4</v>
      </c>
      <c r="N137" s="11">
        <v>6.0709219858155802E-3</v>
      </c>
      <c r="O137" s="11">
        <v>2.1583333333333359</v>
      </c>
      <c r="P137" s="11">
        <v>3.3088803088803047</v>
      </c>
      <c r="Q137" s="11">
        <v>4.3617496389225519E-4</v>
      </c>
      <c r="R137" s="11">
        <v>0.30221703617269585</v>
      </c>
      <c r="S137" s="11">
        <v>12374.659041045459</v>
      </c>
      <c r="T137" s="11">
        <v>2.8525446433684722</v>
      </c>
      <c r="U137" s="11">
        <v>2.9112263220487655E-4</v>
      </c>
      <c r="V137" s="11">
        <v>0.3505641891792215</v>
      </c>
      <c r="Y137" s="4" t="str">
        <f t="shared" si="18"/>
        <v>Slovenia</v>
      </c>
      <c r="Z137" s="4">
        <f t="shared" si="18"/>
        <v>2020</v>
      </c>
      <c r="AA137" s="13">
        <f t="shared" si="18"/>
        <v>137.71870180468977</v>
      </c>
      <c r="AB137" s="14">
        <f t="shared" si="18"/>
        <v>313.47956406418695</v>
      </c>
      <c r="AC137" s="14">
        <f t="shared" si="18"/>
        <v>7.8471333151123313E-3</v>
      </c>
      <c r="AD137" s="15">
        <f t="shared" si="18"/>
        <v>3.1900006081265427E-3</v>
      </c>
      <c r="AF137" s="13">
        <f t="shared" si="19"/>
        <v>9.5756011788482738</v>
      </c>
      <c r="AG137" s="14">
        <f t="shared" si="19"/>
        <v>161.18029999893267</v>
      </c>
      <c r="AH137" s="14">
        <f t="shared" si="19"/>
        <v>2.0854538599083539E-3</v>
      </c>
      <c r="AI137" s="15">
        <f t="shared" si="19"/>
        <v>6.2042321549632424E-3</v>
      </c>
      <c r="AK137" s="13">
        <f t="shared" si="20"/>
        <v>0.48636363636363455</v>
      </c>
      <c r="AL137" s="14">
        <f t="shared" si="20"/>
        <v>164.71962616822489</v>
      </c>
      <c r="AM137" s="14">
        <f t="shared" si="20"/>
        <v>7.6752347906995644E-4</v>
      </c>
      <c r="AN137" s="15">
        <f t="shared" si="20"/>
        <v>6.0709219858155802E-3</v>
      </c>
      <c r="AP137" s="13">
        <f t="shared" si="21"/>
        <v>2.1583333333333359</v>
      </c>
      <c r="AQ137" s="14">
        <f t="shared" si="21"/>
        <v>3.3088803088803047</v>
      </c>
      <c r="AR137" s="14">
        <f t="shared" si="21"/>
        <v>4.3617496389225519E-4</v>
      </c>
      <c r="AS137" s="15">
        <f t="shared" si="21"/>
        <v>0.30221703617269585</v>
      </c>
      <c r="AU137" s="13">
        <f t="shared" si="22"/>
        <v>12374.659041045459</v>
      </c>
      <c r="AV137" s="14">
        <f t="shared" si="22"/>
        <v>2.8525446433684722</v>
      </c>
      <c r="AW137" s="14">
        <f t="shared" si="22"/>
        <v>2.9112263220487655E-4</v>
      </c>
      <c r="AX137" s="15">
        <f t="shared" si="22"/>
        <v>0.3505641891792215</v>
      </c>
    </row>
    <row r="138" spans="1:50" x14ac:dyDescent="0.3">
      <c r="A138" s="4" t="s">
        <v>27</v>
      </c>
      <c r="B138" s="4">
        <f t="shared" si="17"/>
        <v>2021</v>
      </c>
      <c r="C138" s="11">
        <v>262.23608137254632</v>
      </c>
      <c r="D138" s="11">
        <v>168.37752171508663</v>
      </c>
      <c r="E138" s="11">
        <v>7.5747822326655556E-3</v>
      </c>
      <c r="F138" s="11">
        <v>5.9390350316006575E-3</v>
      </c>
      <c r="G138" s="11">
        <v>7.6087122602052659</v>
      </c>
      <c r="H138" s="11">
        <v>208.81150778615236</v>
      </c>
      <c r="I138" s="11">
        <v>2.4255299542457059E-3</v>
      </c>
      <c r="J138" s="11">
        <v>4.7890080896504901E-3</v>
      </c>
      <c r="K138" s="11">
        <v>1.2238095238095354</v>
      </c>
      <c r="L138" s="11">
        <v>65.105058365758126</v>
      </c>
      <c r="M138" s="11">
        <v>9.7524841840963827E-4</v>
      </c>
      <c r="N138" s="11">
        <v>1.5359789624671437E-2</v>
      </c>
      <c r="O138" s="11">
        <v>2.0378787878787907</v>
      </c>
      <c r="P138" s="11">
        <v>3.3431226765799225</v>
      </c>
      <c r="Q138" s="11">
        <v>2.3004190650038892E-4</v>
      </c>
      <c r="R138" s="11">
        <v>0.29912153897475841</v>
      </c>
      <c r="S138" s="11">
        <v>12548.510053818183</v>
      </c>
      <c r="T138" s="11">
        <v>2.9722611081998171</v>
      </c>
      <c r="U138" s="11">
        <v>1.1264911363458863E-3</v>
      </c>
      <c r="V138" s="11">
        <v>0.33644419638679085</v>
      </c>
      <c r="Y138" s="4" t="str">
        <f t="shared" si="18"/>
        <v>Slovenia</v>
      </c>
      <c r="Z138" s="4">
        <f t="shared" si="18"/>
        <v>2021</v>
      </c>
      <c r="AA138" s="13">
        <f t="shared" si="18"/>
        <v>262.23608137254632</v>
      </c>
      <c r="AB138" s="14">
        <f t="shared" si="18"/>
        <v>168.37752171508663</v>
      </c>
      <c r="AC138" s="14">
        <f t="shared" si="18"/>
        <v>7.5747822326655556E-3</v>
      </c>
      <c r="AD138" s="15">
        <f t="shared" si="18"/>
        <v>5.9390350316006575E-3</v>
      </c>
      <c r="AF138" s="13">
        <f t="shared" si="19"/>
        <v>7.6087122602052659</v>
      </c>
      <c r="AG138" s="14">
        <f t="shared" si="19"/>
        <v>208.81150778615236</v>
      </c>
      <c r="AH138" s="14">
        <f t="shared" si="19"/>
        <v>2.4255299542457059E-3</v>
      </c>
      <c r="AI138" s="15">
        <f t="shared" si="19"/>
        <v>4.7890080896504901E-3</v>
      </c>
      <c r="AK138" s="13">
        <f t="shared" si="20"/>
        <v>1.2238095238095354</v>
      </c>
      <c r="AL138" s="14">
        <f t="shared" si="20"/>
        <v>65.105058365758126</v>
      </c>
      <c r="AM138" s="14">
        <f t="shared" si="20"/>
        <v>9.7524841840963827E-4</v>
      </c>
      <c r="AN138" s="15">
        <f t="shared" si="20"/>
        <v>1.5359789624671437E-2</v>
      </c>
      <c r="AP138" s="13">
        <f t="shared" si="21"/>
        <v>2.0378787878787907</v>
      </c>
      <c r="AQ138" s="14">
        <f t="shared" si="21"/>
        <v>3.3431226765799225</v>
      </c>
      <c r="AR138" s="14">
        <f t="shared" si="21"/>
        <v>2.3004190650038892E-4</v>
      </c>
      <c r="AS138" s="15">
        <f t="shared" si="21"/>
        <v>0.29912153897475841</v>
      </c>
      <c r="AU138" s="13">
        <f t="shared" si="22"/>
        <v>12548.510053818183</v>
      </c>
      <c r="AV138" s="14">
        <f t="shared" si="22"/>
        <v>2.9722611081998171</v>
      </c>
      <c r="AW138" s="14">
        <f t="shared" si="22"/>
        <v>1.1264911363458863E-3</v>
      </c>
      <c r="AX138" s="15">
        <f t="shared" si="22"/>
        <v>0.33644419638679085</v>
      </c>
    </row>
    <row r="139" spans="1:50" x14ac:dyDescent="0.3">
      <c r="A139" s="4" t="s">
        <v>28</v>
      </c>
      <c r="B139" s="4">
        <f t="shared" si="17"/>
        <v>1995</v>
      </c>
      <c r="C139" s="11">
        <v>22367.513101394907</v>
      </c>
      <c r="D139" s="11">
        <v>1.4165176259510448</v>
      </c>
      <c r="E139" s="11">
        <v>3.1943114808029915E-2</v>
      </c>
      <c r="F139" s="11">
        <v>0.70595662325670228</v>
      </c>
      <c r="G139" s="12">
        <v>163.14564170338349</v>
      </c>
      <c r="H139" s="12">
        <v>10.547964017483942</v>
      </c>
      <c r="I139" s="12">
        <v>5.843260619529389E-4</v>
      </c>
      <c r="J139" s="12">
        <v>9.4805025722730432E-2</v>
      </c>
      <c r="K139" s="11">
        <v>7.461904761904762</v>
      </c>
      <c r="L139" s="11">
        <v>10.07275047862157</v>
      </c>
      <c r="M139" s="11">
        <v>5.7419137190511255E-3</v>
      </c>
      <c r="N139" s="11">
        <v>9.9277749619868225E-2</v>
      </c>
      <c r="O139" s="12">
        <v>0.7143518518518448</v>
      </c>
      <c r="P139" s="12">
        <v>12.473752430330658</v>
      </c>
      <c r="Q139" s="12">
        <v>1.4179629641262348E-2</v>
      </c>
      <c r="R139" s="12">
        <v>8.0168337922792307E-2</v>
      </c>
      <c r="S139" s="11">
        <v>16315.597232909095</v>
      </c>
      <c r="T139" s="11">
        <v>1.434002859406051</v>
      </c>
      <c r="U139" s="11">
        <v>2.3013011193251054E-2</v>
      </c>
      <c r="V139" s="11">
        <v>0.69734867921685284</v>
      </c>
      <c r="Y139" s="4" t="str">
        <f t="shared" si="18"/>
        <v>Estonia</v>
      </c>
      <c r="Z139" s="4">
        <f t="shared" si="18"/>
        <v>1995</v>
      </c>
      <c r="AA139" s="13">
        <f t="shared" si="18"/>
        <v>22367.513101394907</v>
      </c>
      <c r="AB139" s="14">
        <f t="shared" si="18"/>
        <v>1.4165176259510448</v>
      </c>
      <c r="AC139" s="14">
        <f t="shared" si="18"/>
        <v>3.1943114808029915E-2</v>
      </c>
      <c r="AD139" s="15">
        <f t="shared" si="18"/>
        <v>0.70595662325670228</v>
      </c>
      <c r="AF139" s="13">
        <f t="shared" si="19"/>
        <v>163.14564170338349</v>
      </c>
      <c r="AG139" s="14">
        <f t="shared" si="19"/>
        <v>10.547964017483942</v>
      </c>
      <c r="AH139" s="14">
        <f t="shared" si="19"/>
        <v>5.843260619529389E-4</v>
      </c>
      <c r="AI139" s="15">
        <f t="shared" si="19"/>
        <v>9.4805025722730432E-2</v>
      </c>
      <c r="AK139" s="13">
        <f t="shared" si="20"/>
        <v>7.461904761904762</v>
      </c>
      <c r="AL139" s="14">
        <f t="shared" si="20"/>
        <v>10.07275047862157</v>
      </c>
      <c r="AM139" s="14">
        <f t="shared" si="20"/>
        <v>5.7419137190511255E-3</v>
      </c>
      <c r="AN139" s="15">
        <f t="shared" si="20"/>
        <v>9.9277749619868225E-2</v>
      </c>
      <c r="AP139" s="13">
        <f t="shared" si="21"/>
        <v>0.7143518518518448</v>
      </c>
      <c r="AQ139" s="14">
        <f t="shared" si="21"/>
        <v>12.473752430330658</v>
      </c>
      <c r="AR139" s="14">
        <f t="shared" si="21"/>
        <v>1.4179629641262348E-2</v>
      </c>
      <c r="AS139" s="15">
        <f t="shared" si="21"/>
        <v>8.0168337922792307E-2</v>
      </c>
      <c r="AU139" s="13">
        <f t="shared" si="22"/>
        <v>16315.597232909095</v>
      </c>
      <c r="AV139" s="14">
        <f t="shared" si="22"/>
        <v>1.434002859406051</v>
      </c>
      <c r="AW139" s="14">
        <f t="shared" si="22"/>
        <v>2.3013011193251054E-2</v>
      </c>
      <c r="AX139" s="15">
        <f t="shared" si="22"/>
        <v>0.69734867921685284</v>
      </c>
    </row>
    <row r="140" spans="1:50" x14ac:dyDescent="0.3">
      <c r="A140" s="4" t="s">
        <v>28</v>
      </c>
      <c r="B140" s="4">
        <f t="shared" si="17"/>
        <v>1996</v>
      </c>
      <c r="C140" s="11">
        <v>21420.588109232864</v>
      </c>
      <c r="D140" s="11">
        <v>1.4637055674553832</v>
      </c>
      <c r="E140" s="11">
        <v>2.77391043443041E-2</v>
      </c>
      <c r="F140" s="11">
        <v>0.68319751064312462</v>
      </c>
      <c r="G140" s="12">
        <v>163.14564170338349</v>
      </c>
      <c r="H140" s="12">
        <v>10.547964017483942</v>
      </c>
      <c r="I140" s="12">
        <v>5.843260619529389E-4</v>
      </c>
      <c r="J140" s="12">
        <v>9.4805025722730432E-2</v>
      </c>
      <c r="K140" s="11">
        <v>5.6761904761904702</v>
      </c>
      <c r="L140" s="11">
        <v>13.314597315436256</v>
      </c>
      <c r="M140" s="11">
        <v>3.4028515615455307E-3</v>
      </c>
      <c r="N140" s="11">
        <v>7.5105538403377151E-2</v>
      </c>
      <c r="O140" s="12">
        <v>0.7143518518518448</v>
      </c>
      <c r="P140" s="12">
        <v>12.473752430330658</v>
      </c>
      <c r="Q140" s="12">
        <v>1.4179629641262348E-2</v>
      </c>
      <c r="R140" s="12">
        <v>8.0168337922792307E-2</v>
      </c>
      <c r="S140" s="11">
        <v>16369.811604636368</v>
      </c>
      <c r="T140" s="11">
        <v>1.4612412718825374</v>
      </c>
      <c r="U140" s="11">
        <v>2.2162908914461044E-2</v>
      </c>
      <c r="V140" s="11">
        <v>0.68434968217923797</v>
      </c>
      <c r="Y140" s="4" t="str">
        <f t="shared" si="18"/>
        <v>Estonia</v>
      </c>
      <c r="Z140" s="4">
        <f t="shared" si="18"/>
        <v>1996</v>
      </c>
      <c r="AA140" s="13">
        <f t="shared" si="18"/>
        <v>21420.588109232864</v>
      </c>
      <c r="AB140" s="14">
        <f t="shared" si="18"/>
        <v>1.4637055674553832</v>
      </c>
      <c r="AC140" s="14">
        <f t="shared" si="18"/>
        <v>2.77391043443041E-2</v>
      </c>
      <c r="AD140" s="15">
        <f t="shared" si="18"/>
        <v>0.68319751064312462</v>
      </c>
      <c r="AF140" s="13">
        <f t="shared" si="19"/>
        <v>163.14564170338349</v>
      </c>
      <c r="AG140" s="14">
        <f t="shared" si="19"/>
        <v>10.547964017483942</v>
      </c>
      <c r="AH140" s="14">
        <f t="shared" si="19"/>
        <v>5.843260619529389E-4</v>
      </c>
      <c r="AI140" s="15">
        <f t="shared" si="19"/>
        <v>9.4805025722730432E-2</v>
      </c>
      <c r="AK140" s="13">
        <f t="shared" si="20"/>
        <v>5.6761904761904702</v>
      </c>
      <c r="AL140" s="14">
        <f t="shared" si="20"/>
        <v>13.314597315436256</v>
      </c>
      <c r="AM140" s="14">
        <f t="shared" si="20"/>
        <v>3.4028515615455307E-3</v>
      </c>
      <c r="AN140" s="15">
        <f t="shared" si="20"/>
        <v>7.5105538403377151E-2</v>
      </c>
      <c r="AP140" s="13">
        <f t="shared" si="21"/>
        <v>0.7143518518518448</v>
      </c>
      <c r="AQ140" s="14">
        <f t="shared" si="21"/>
        <v>12.473752430330658</v>
      </c>
      <c r="AR140" s="14">
        <f t="shared" si="21"/>
        <v>1.4179629641262348E-2</v>
      </c>
      <c r="AS140" s="15">
        <f t="shared" si="21"/>
        <v>8.0168337922792307E-2</v>
      </c>
      <c r="AU140" s="13">
        <f t="shared" si="22"/>
        <v>16369.811604636368</v>
      </c>
      <c r="AV140" s="14">
        <f t="shared" si="22"/>
        <v>1.4612412718825374</v>
      </c>
      <c r="AW140" s="14">
        <f t="shared" si="22"/>
        <v>2.2162908914461044E-2</v>
      </c>
      <c r="AX140" s="15">
        <f t="shared" si="22"/>
        <v>0.68434968217923797</v>
      </c>
    </row>
    <row r="141" spans="1:50" x14ac:dyDescent="0.3">
      <c r="A141" s="4" t="s">
        <v>28</v>
      </c>
      <c r="B141" s="4">
        <f t="shared" si="17"/>
        <v>1997</v>
      </c>
      <c r="C141" s="11">
        <v>21302.153362522939</v>
      </c>
      <c r="D141" s="11">
        <v>1.5081492040066964</v>
      </c>
      <c r="E141" s="11">
        <v>2.6721984414518507E-2</v>
      </c>
      <c r="F141" s="11">
        <v>0.66306436879275765</v>
      </c>
      <c r="G141" s="12">
        <v>163.14564170338349</v>
      </c>
      <c r="H141" s="12">
        <v>10.547964017483942</v>
      </c>
      <c r="I141" s="12">
        <v>5.843260619529389E-4</v>
      </c>
      <c r="J141" s="12">
        <v>9.4805025722730432E-2</v>
      </c>
      <c r="K141" s="11">
        <v>5.8047619047619037</v>
      </c>
      <c r="L141" s="11">
        <v>13.076292042657917</v>
      </c>
      <c r="M141" s="11">
        <v>3.6242706257010246E-3</v>
      </c>
      <c r="N141" s="11">
        <v>7.6474278544542029E-2</v>
      </c>
      <c r="O141" s="11">
        <v>0.7143518518518448</v>
      </c>
      <c r="P141" s="11">
        <v>12.473752430330658</v>
      </c>
      <c r="Q141" s="11">
        <v>1.4179629641262348E-2</v>
      </c>
      <c r="R141" s="11">
        <v>8.0168337922792307E-2</v>
      </c>
      <c r="S141" s="11">
        <v>16214.082765272728</v>
      </c>
      <c r="T141" s="11">
        <v>1.5336304098885896</v>
      </c>
      <c r="U141" s="11">
        <v>1.9652179618129928E-2</v>
      </c>
      <c r="V141" s="11">
        <v>0.65204758170688915</v>
      </c>
      <c r="Y141" s="4" t="str">
        <f t="shared" si="18"/>
        <v>Estonia</v>
      </c>
      <c r="Z141" s="4">
        <f t="shared" si="18"/>
        <v>1997</v>
      </c>
      <c r="AA141" s="13">
        <f t="shared" si="18"/>
        <v>21302.153362522939</v>
      </c>
      <c r="AB141" s="14">
        <f t="shared" si="18"/>
        <v>1.5081492040066964</v>
      </c>
      <c r="AC141" s="14">
        <f t="shared" si="18"/>
        <v>2.6721984414518507E-2</v>
      </c>
      <c r="AD141" s="15">
        <f t="shared" si="18"/>
        <v>0.66306436879275765</v>
      </c>
      <c r="AF141" s="13">
        <f t="shared" si="19"/>
        <v>163.14564170338349</v>
      </c>
      <c r="AG141" s="14">
        <f t="shared" si="19"/>
        <v>10.547964017483942</v>
      </c>
      <c r="AH141" s="14">
        <f t="shared" si="19"/>
        <v>5.843260619529389E-4</v>
      </c>
      <c r="AI141" s="15">
        <f t="shared" si="19"/>
        <v>9.4805025722730432E-2</v>
      </c>
      <c r="AK141" s="13">
        <f t="shared" si="20"/>
        <v>5.8047619047619037</v>
      </c>
      <c r="AL141" s="14">
        <f t="shared" si="20"/>
        <v>13.076292042657917</v>
      </c>
      <c r="AM141" s="14">
        <f t="shared" si="20"/>
        <v>3.6242706257010246E-3</v>
      </c>
      <c r="AN141" s="15">
        <f t="shared" si="20"/>
        <v>7.6474278544542029E-2</v>
      </c>
      <c r="AP141" s="13">
        <f t="shared" si="21"/>
        <v>0.7143518518518448</v>
      </c>
      <c r="AQ141" s="14">
        <f t="shared" si="21"/>
        <v>12.473752430330658</v>
      </c>
      <c r="AR141" s="14">
        <f t="shared" si="21"/>
        <v>1.4179629641262348E-2</v>
      </c>
      <c r="AS141" s="15">
        <f t="shared" si="21"/>
        <v>8.0168337922792307E-2</v>
      </c>
      <c r="AU141" s="13">
        <f t="shared" si="22"/>
        <v>16214.082765272728</v>
      </c>
      <c r="AV141" s="14">
        <f t="shared" si="22"/>
        <v>1.5336304098885896</v>
      </c>
      <c r="AW141" s="14">
        <f t="shared" si="22"/>
        <v>1.9652179618129928E-2</v>
      </c>
      <c r="AX141" s="15">
        <f t="shared" si="22"/>
        <v>0.65204758170688915</v>
      </c>
    </row>
    <row r="142" spans="1:50" x14ac:dyDescent="0.3">
      <c r="A142" s="4" t="s">
        <v>28</v>
      </c>
      <c r="B142" s="4">
        <f t="shared" si="17"/>
        <v>1998</v>
      </c>
      <c r="C142" s="11">
        <v>21144.867905178082</v>
      </c>
      <c r="D142" s="11">
        <v>1.5467686381815176</v>
      </c>
      <c r="E142" s="11">
        <v>2.5814640814082801E-2</v>
      </c>
      <c r="F142" s="11">
        <v>0.64650909988430161</v>
      </c>
      <c r="G142" s="12">
        <v>163.14564170338349</v>
      </c>
      <c r="H142" s="12">
        <v>10.547964017483942</v>
      </c>
      <c r="I142" s="12">
        <v>5.843260619529389E-4</v>
      </c>
      <c r="J142" s="12">
        <v>9.4805025722730432E-2</v>
      </c>
      <c r="K142" s="11">
        <v>6.3619047619047393</v>
      </c>
      <c r="L142" s="11">
        <v>11.955838323353333</v>
      </c>
      <c r="M142" s="11">
        <v>4.4721581451056258E-3</v>
      </c>
      <c r="N142" s="11">
        <v>8.3641144431227415E-2</v>
      </c>
      <c r="O142" s="11">
        <v>0.53201754385965394</v>
      </c>
      <c r="P142" s="11">
        <v>16.198680956306521</v>
      </c>
      <c r="Q142" s="11">
        <v>1.2225098095357767E-2</v>
      </c>
      <c r="R142" s="11">
        <v>6.1733421548170984E-2</v>
      </c>
      <c r="S142" s="11">
        <v>16710.591814318181</v>
      </c>
      <c r="T142" s="11">
        <v>1.5452482632119011</v>
      </c>
      <c r="U142" s="11">
        <v>1.9196885206871683E-2</v>
      </c>
      <c r="V142" s="11">
        <v>0.64714520236472139</v>
      </c>
      <c r="Y142" s="4" t="str">
        <f t="shared" si="18"/>
        <v>Estonia</v>
      </c>
      <c r="Z142" s="4">
        <f t="shared" si="18"/>
        <v>1998</v>
      </c>
      <c r="AA142" s="13">
        <f t="shared" si="18"/>
        <v>21144.867905178082</v>
      </c>
      <c r="AB142" s="14">
        <f t="shared" si="18"/>
        <v>1.5467686381815176</v>
      </c>
      <c r="AC142" s="14">
        <f t="shared" si="18"/>
        <v>2.5814640814082801E-2</v>
      </c>
      <c r="AD142" s="15">
        <f t="shared" si="18"/>
        <v>0.64650909988430161</v>
      </c>
      <c r="AF142" s="13">
        <f t="shared" si="19"/>
        <v>163.14564170338349</v>
      </c>
      <c r="AG142" s="14">
        <f t="shared" si="19"/>
        <v>10.547964017483942</v>
      </c>
      <c r="AH142" s="14">
        <f t="shared" si="19"/>
        <v>5.843260619529389E-4</v>
      </c>
      <c r="AI142" s="15">
        <f t="shared" si="19"/>
        <v>9.4805025722730432E-2</v>
      </c>
      <c r="AK142" s="13">
        <f t="shared" si="20"/>
        <v>6.3619047619047393</v>
      </c>
      <c r="AL142" s="14">
        <f t="shared" si="20"/>
        <v>11.955838323353333</v>
      </c>
      <c r="AM142" s="14">
        <f t="shared" si="20"/>
        <v>4.4721581451056258E-3</v>
      </c>
      <c r="AN142" s="15">
        <f t="shared" si="20"/>
        <v>8.3641144431227415E-2</v>
      </c>
      <c r="AP142" s="13">
        <f t="shared" si="21"/>
        <v>0.53201754385965394</v>
      </c>
      <c r="AQ142" s="14">
        <f t="shared" si="21"/>
        <v>16.198680956306521</v>
      </c>
      <c r="AR142" s="14">
        <f t="shared" si="21"/>
        <v>1.2225098095357767E-2</v>
      </c>
      <c r="AS142" s="15">
        <f t="shared" si="21"/>
        <v>6.1733421548170984E-2</v>
      </c>
      <c r="AU142" s="13">
        <f t="shared" si="22"/>
        <v>16710.591814318181</v>
      </c>
      <c r="AV142" s="14">
        <f t="shared" si="22"/>
        <v>1.5452482632119011</v>
      </c>
      <c r="AW142" s="14">
        <f t="shared" si="22"/>
        <v>1.9196885206871683E-2</v>
      </c>
      <c r="AX142" s="15">
        <f t="shared" si="22"/>
        <v>0.64714520236472139</v>
      </c>
    </row>
    <row r="143" spans="1:50" x14ac:dyDescent="0.3">
      <c r="A143" s="4" t="s">
        <v>28</v>
      </c>
      <c r="B143" s="4">
        <f t="shared" si="17"/>
        <v>1999</v>
      </c>
      <c r="C143" s="11">
        <v>21379.527285544274</v>
      </c>
      <c r="D143" s="11">
        <v>1.5656681335599194</v>
      </c>
      <c r="E143" s="11">
        <v>2.515544692688626E-2</v>
      </c>
      <c r="F143" s="11">
        <v>0.638704958327447</v>
      </c>
      <c r="G143" s="12">
        <v>163.14564170338349</v>
      </c>
      <c r="H143" s="12">
        <v>10.547964017483942</v>
      </c>
      <c r="I143" s="12">
        <v>5.843260619529389E-4</v>
      </c>
      <c r="J143" s="12">
        <v>9.4805025722730432E-2</v>
      </c>
      <c r="K143" s="11">
        <v>5.6904761904761898</v>
      </c>
      <c r="L143" s="11">
        <v>13.406694560669457</v>
      </c>
      <c r="M143" s="11">
        <v>3.4934614736081837E-3</v>
      </c>
      <c r="N143" s="11">
        <v>7.4589601148492599E-2</v>
      </c>
      <c r="O143" s="11">
        <v>2.1556818181818098</v>
      </c>
      <c r="P143" s="11">
        <v>4.2651555086979647</v>
      </c>
      <c r="Q143" s="11">
        <v>1.1899428601129192E-2</v>
      </c>
      <c r="R143" s="11">
        <v>0.23445803979730453</v>
      </c>
      <c r="S143" s="11">
        <v>17690.208205818177</v>
      </c>
      <c r="T143" s="11">
        <v>1.5180341795517129</v>
      </c>
      <c r="U143" s="11">
        <v>1.9889583981844372E-2</v>
      </c>
      <c r="V143" s="11">
        <v>0.65874669587170143</v>
      </c>
      <c r="Y143" s="4" t="str">
        <f t="shared" si="18"/>
        <v>Estonia</v>
      </c>
      <c r="Z143" s="4">
        <f t="shared" si="18"/>
        <v>1999</v>
      </c>
      <c r="AA143" s="13">
        <f t="shared" si="18"/>
        <v>21379.527285544274</v>
      </c>
      <c r="AB143" s="14">
        <f t="shared" si="18"/>
        <v>1.5656681335599194</v>
      </c>
      <c r="AC143" s="14">
        <f t="shared" si="18"/>
        <v>2.515544692688626E-2</v>
      </c>
      <c r="AD143" s="15">
        <f t="shared" si="18"/>
        <v>0.638704958327447</v>
      </c>
      <c r="AF143" s="13">
        <f t="shared" si="19"/>
        <v>163.14564170338349</v>
      </c>
      <c r="AG143" s="14">
        <f t="shared" si="19"/>
        <v>10.547964017483942</v>
      </c>
      <c r="AH143" s="14">
        <f t="shared" si="19"/>
        <v>5.843260619529389E-4</v>
      </c>
      <c r="AI143" s="15">
        <f t="shared" si="19"/>
        <v>9.4805025722730432E-2</v>
      </c>
      <c r="AK143" s="13">
        <f t="shared" si="20"/>
        <v>5.6904761904761898</v>
      </c>
      <c r="AL143" s="14">
        <f t="shared" si="20"/>
        <v>13.406694560669457</v>
      </c>
      <c r="AM143" s="14">
        <f t="shared" si="20"/>
        <v>3.4934614736081837E-3</v>
      </c>
      <c r="AN143" s="15">
        <f t="shared" si="20"/>
        <v>7.4589601148492599E-2</v>
      </c>
      <c r="AP143" s="13">
        <f t="shared" si="21"/>
        <v>2.1556818181818098</v>
      </c>
      <c r="AQ143" s="14">
        <f t="shared" si="21"/>
        <v>4.2651555086979647</v>
      </c>
      <c r="AR143" s="14">
        <f t="shared" si="21"/>
        <v>1.1899428601129192E-2</v>
      </c>
      <c r="AS143" s="15">
        <f t="shared" si="21"/>
        <v>0.23445803979730453</v>
      </c>
      <c r="AU143" s="13">
        <f t="shared" si="22"/>
        <v>17690.208205818177</v>
      </c>
      <c r="AV143" s="14">
        <f t="shared" si="22"/>
        <v>1.5180341795517129</v>
      </c>
      <c r="AW143" s="14">
        <f t="shared" si="22"/>
        <v>1.9889583981844372E-2</v>
      </c>
      <c r="AX143" s="15">
        <f t="shared" si="22"/>
        <v>0.65874669587170143</v>
      </c>
    </row>
    <row r="144" spans="1:50" x14ac:dyDescent="0.3">
      <c r="A144" s="4" t="s">
        <v>28</v>
      </c>
      <c r="B144" s="4">
        <f t="shared" si="17"/>
        <v>2000</v>
      </c>
      <c r="C144" s="11">
        <v>20937.601197196447</v>
      </c>
      <c r="D144" s="11">
        <v>1.6232661670188064</v>
      </c>
      <c r="E144" s="11">
        <v>2.3409864275678927E-2</v>
      </c>
      <c r="F144" s="11">
        <v>0.61604191617973547</v>
      </c>
      <c r="G144" s="11">
        <v>163.14564170338349</v>
      </c>
      <c r="H144" s="11">
        <v>10.547964017483942</v>
      </c>
      <c r="I144" s="11">
        <v>5.843260619529389E-4</v>
      </c>
      <c r="J144" s="11">
        <v>9.4805025722730432E-2</v>
      </c>
      <c r="K144" s="11">
        <v>5.5238095238095184</v>
      </c>
      <c r="L144" s="11">
        <v>13.871551724137943</v>
      </c>
      <c r="M144" s="11">
        <v>3.4049790522667767E-3</v>
      </c>
      <c r="N144" s="11">
        <v>7.2089988192157048E-2</v>
      </c>
      <c r="O144" s="11">
        <v>5.4193181818181486</v>
      </c>
      <c r="P144" s="11">
        <v>1.667924792059841</v>
      </c>
      <c r="Q144" s="11">
        <v>1.0002461952146269E-2</v>
      </c>
      <c r="R144" s="11">
        <v>0.59954741650253163</v>
      </c>
      <c r="S144" s="11">
        <v>18101.73489636364</v>
      </c>
      <c r="T144" s="11">
        <v>1.54853688443944</v>
      </c>
      <c r="U144" s="11">
        <v>1.879382619890646E-2</v>
      </c>
      <c r="V144" s="11">
        <v>0.64577086283740237</v>
      </c>
      <c r="Y144" s="4" t="str">
        <f t="shared" si="18"/>
        <v>Estonia</v>
      </c>
      <c r="Z144" s="4">
        <f t="shared" si="18"/>
        <v>2000</v>
      </c>
      <c r="AA144" s="13">
        <f t="shared" si="18"/>
        <v>20937.601197196447</v>
      </c>
      <c r="AB144" s="14">
        <f t="shared" si="18"/>
        <v>1.6232661670188064</v>
      </c>
      <c r="AC144" s="14">
        <f t="shared" si="18"/>
        <v>2.3409864275678927E-2</v>
      </c>
      <c r="AD144" s="15">
        <f t="shared" si="18"/>
        <v>0.61604191617973547</v>
      </c>
      <c r="AF144" s="13">
        <f t="shared" si="19"/>
        <v>163.14564170338349</v>
      </c>
      <c r="AG144" s="14">
        <f t="shared" si="19"/>
        <v>10.547964017483942</v>
      </c>
      <c r="AH144" s="14">
        <f t="shared" si="19"/>
        <v>5.843260619529389E-4</v>
      </c>
      <c r="AI144" s="15">
        <f t="shared" si="19"/>
        <v>9.4805025722730432E-2</v>
      </c>
      <c r="AK144" s="13">
        <f t="shared" si="20"/>
        <v>5.5238095238095184</v>
      </c>
      <c r="AL144" s="14">
        <f t="shared" si="20"/>
        <v>13.871551724137943</v>
      </c>
      <c r="AM144" s="14">
        <f t="shared" si="20"/>
        <v>3.4049790522667767E-3</v>
      </c>
      <c r="AN144" s="15">
        <f t="shared" si="20"/>
        <v>7.2089988192157048E-2</v>
      </c>
      <c r="AP144" s="13">
        <f t="shared" si="21"/>
        <v>5.4193181818181486</v>
      </c>
      <c r="AQ144" s="14">
        <f t="shared" si="21"/>
        <v>1.667924792059841</v>
      </c>
      <c r="AR144" s="14">
        <f t="shared" si="21"/>
        <v>1.0002461952146269E-2</v>
      </c>
      <c r="AS144" s="15">
        <f t="shared" si="21"/>
        <v>0.59954741650253163</v>
      </c>
      <c r="AU144" s="13">
        <f t="shared" si="22"/>
        <v>18101.73489636364</v>
      </c>
      <c r="AV144" s="14">
        <f t="shared" si="22"/>
        <v>1.54853688443944</v>
      </c>
      <c r="AW144" s="14">
        <f t="shared" si="22"/>
        <v>1.879382619890646E-2</v>
      </c>
      <c r="AX144" s="15">
        <f t="shared" si="22"/>
        <v>0.64577086283740237</v>
      </c>
    </row>
    <row r="145" spans="1:50" x14ac:dyDescent="0.3">
      <c r="A145" s="4" t="s">
        <v>28</v>
      </c>
      <c r="B145" s="4">
        <f t="shared" si="17"/>
        <v>2001</v>
      </c>
      <c r="C145" s="11">
        <v>20983.97886233711</v>
      </c>
      <c r="D145" s="11">
        <v>1.6447911470943244</v>
      </c>
      <c r="E145" s="11">
        <v>2.319780382687936E-2</v>
      </c>
      <c r="F145" s="11">
        <v>0.60797992606331352</v>
      </c>
      <c r="G145" s="11">
        <v>169.19928464164832</v>
      </c>
      <c r="H145" s="11">
        <v>10.093427516406754</v>
      </c>
      <c r="I145" s="11">
        <v>3.6026595112846616E-4</v>
      </c>
      <c r="J145" s="11">
        <v>9.9074372741520284E-2</v>
      </c>
      <c r="K145" s="11">
        <v>5.9761904761904816</v>
      </c>
      <c r="L145" s="11">
        <v>12.863745019920309</v>
      </c>
      <c r="M145" s="11">
        <v>3.9439306034247529E-3</v>
      </c>
      <c r="N145" s="11">
        <v>7.7737859266600651E-2</v>
      </c>
      <c r="O145" s="11">
        <v>4.2685606060606407</v>
      </c>
      <c r="P145" s="11">
        <v>2.0552844085544244</v>
      </c>
      <c r="Q145" s="11">
        <v>1.6471801749717407E-2</v>
      </c>
      <c r="R145" s="11">
        <v>0.48655066706964695</v>
      </c>
      <c r="S145" s="11">
        <v>18026.274140681817</v>
      </c>
      <c r="T145" s="11">
        <v>1.5875090065949384</v>
      </c>
      <c r="U145" s="11">
        <v>1.7653356468873782E-2</v>
      </c>
      <c r="V145" s="11">
        <v>0.62991768603877629</v>
      </c>
      <c r="Y145" s="4" t="str">
        <f t="shared" si="18"/>
        <v>Estonia</v>
      </c>
      <c r="Z145" s="4">
        <f t="shared" si="18"/>
        <v>2001</v>
      </c>
      <c r="AA145" s="13">
        <f t="shared" si="18"/>
        <v>20983.97886233711</v>
      </c>
      <c r="AB145" s="14">
        <f t="shared" si="18"/>
        <v>1.6447911470943244</v>
      </c>
      <c r="AC145" s="14">
        <f t="shared" si="18"/>
        <v>2.319780382687936E-2</v>
      </c>
      <c r="AD145" s="15">
        <f t="shared" si="18"/>
        <v>0.60797992606331352</v>
      </c>
      <c r="AF145" s="13">
        <f t="shared" si="19"/>
        <v>169.19928464164832</v>
      </c>
      <c r="AG145" s="14">
        <f t="shared" si="19"/>
        <v>10.093427516406754</v>
      </c>
      <c r="AH145" s="14">
        <f t="shared" si="19"/>
        <v>3.6026595112846616E-4</v>
      </c>
      <c r="AI145" s="15">
        <f t="shared" si="19"/>
        <v>9.9074372741520284E-2</v>
      </c>
      <c r="AK145" s="13">
        <f t="shared" si="20"/>
        <v>5.9761904761904816</v>
      </c>
      <c r="AL145" s="14">
        <f t="shared" si="20"/>
        <v>12.863745019920309</v>
      </c>
      <c r="AM145" s="14">
        <f t="shared" si="20"/>
        <v>3.9439306034247529E-3</v>
      </c>
      <c r="AN145" s="15">
        <f t="shared" si="20"/>
        <v>7.7737859266600651E-2</v>
      </c>
      <c r="AP145" s="13">
        <f t="shared" si="21"/>
        <v>4.2685606060606407</v>
      </c>
      <c r="AQ145" s="14">
        <f t="shared" si="21"/>
        <v>2.0552844085544244</v>
      </c>
      <c r="AR145" s="14">
        <f t="shared" si="21"/>
        <v>1.6471801749717407E-2</v>
      </c>
      <c r="AS145" s="15">
        <f t="shared" si="21"/>
        <v>0.48655066706964695</v>
      </c>
      <c r="AU145" s="13">
        <f t="shared" si="22"/>
        <v>18026.274140681817</v>
      </c>
      <c r="AV145" s="14">
        <f t="shared" si="22"/>
        <v>1.5875090065949384</v>
      </c>
      <c r="AW145" s="14">
        <f t="shared" si="22"/>
        <v>1.7653356468873782E-2</v>
      </c>
      <c r="AX145" s="15">
        <f t="shared" si="22"/>
        <v>0.62991768603877629</v>
      </c>
    </row>
    <row r="146" spans="1:50" x14ac:dyDescent="0.3">
      <c r="A146" s="4" t="s">
        <v>28</v>
      </c>
      <c r="B146" s="4">
        <f t="shared" si="17"/>
        <v>2002</v>
      </c>
      <c r="C146" s="11">
        <v>20841.386674475696</v>
      </c>
      <c r="D146" s="11">
        <v>1.6863304726521871</v>
      </c>
      <c r="E146" s="11">
        <v>2.2111066249747846E-2</v>
      </c>
      <c r="F146" s="11">
        <v>0.59300357564389117</v>
      </c>
      <c r="G146" s="11">
        <v>182.13483015963629</v>
      </c>
      <c r="H146" s="11">
        <v>9.3165330780120801</v>
      </c>
      <c r="I146" s="11">
        <v>2.0151234520204842E-6</v>
      </c>
      <c r="J146" s="11">
        <v>0.10733606499611931</v>
      </c>
      <c r="K146" s="11">
        <v>5.3227272727272776</v>
      </c>
      <c r="L146" s="11">
        <v>14.414175918018776</v>
      </c>
      <c r="M146" s="11">
        <v>2.3795111660492307E-3</v>
      </c>
      <c r="N146" s="11">
        <v>6.9376147876059058E-2</v>
      </c>
      <c r="O146" s="11">
        <v>2.5988636363636086</v>
      </c>
      <c r="P146" s="11">
        <v>3.3608803381431618</v>
      </c>
      <c r="Q146" s="11">
        <v>1.6080573638732498E-2</v>
      </c>
      <c r="R146" s="11">
        <v>0.29754109024675535</v>
      </c>
      <c r="S146" s="11">
        <v>17720.848762545465</v>
      </c>
      <c r="T146" s="11">
        <v>1.6423462546590195</v>
      </c>
      <c r="U146" s="11">
        <v>1.6099944906097563E-2</v>
      </c>
      <c r="V146" s="11">
        <v>0.60888500044566907</v>
      </c>
      <c r="Y146" s="4" t="str">
        <f t="shared" si="18"/>
        <v>Estonia</v>
      </c>
      <c r="Z146" s="4">
        <f t="shared" si="18"/>
        <v>2002</v>
      </c>
      <c r="AA146" s="13">
        <f t="shared" si="18"/>
        <v>20841.386674475696</v>
      </c>
      <c r="AB146" s="14">
        <f t="shared" si="18"/>
        <v>1.6863304726521871</v>
      </c>
      <c r="AC146" s="14">
        <f t="shared" si="18"/>
        <v>2.2111066249747846E-2</v>
      </c>
      <c r="AD146" s="15">
        <f t="shared" si="18"/>
        <v>0.59300357564389117</v>
      </c>
      <c r="AF146" s="13">
        <f t="shared" si="19"/>
        <v>182.13483015963629</v>
      </c>
      <c r="AG146" s="14">
        <f t="shared" si="19"/>
        <v>9.3165330780120801</v>
      </c>
      <c r="AH146" s="14">
        <f t="shared" si="19"/>
        <v>2.0151234520204842E-6</v>
      </c>
      <c r="AI146" s="15">
        <f t="shared" si="19"/>
        <v>0.10733606499611931</v>
      </c>
      <c r="AK146" s="13">
        <f t="shared" si="20"/>
        <v>5.3227272727272776</v>
      </c>
      <c r="AL146" s="14">
        <f t="shared" si="20"/>
        <v>14.414175918018776</v>
      </c>
      <c r="AM146" s="14">
        <f t="shared" si="20"/>
        <v>2.3795111660492307E-3</v>
      </c>
      <c r="AN146" s="15">
        <f t="shared" si="20"/>
        <v>6.9376147876059058E-2</v>
      </c>
      <c r="AP146" s="13">
        <f t="shared" si="21"/>
        <v>2.5988636363636086</v>
      </c>
      <c r="AQ146" s="14">
        <f t="shared" si="21"/>
        <v>3.3608803381431618</v>
      </c>
      <c r="AR146" s="14">
        <f t="shared" si="21"/>
        <v>1.6080573638732498E-2</v>
      </c>
      <c r="AS146" s="15">
        <f t="shared" si="21"/>
        <v>0.29754109024675535</v>
      </c>
      <c r="AU146" s="13">
        <f t="shared" si="22"/>
        <v>17720.848762545465</v>
      </c>
      <c r="AV146" s="14">
        <f t="shared" si="22"/>
        <v>1.6423462546590195</v>
      </c>
      <c r="AW146" s="14">
        <f t="shared" si="22"/>
        <v>1.6099944906097563E-2</v>
      </c>
      <c r="AX146" s="15">
        <f t="shared" si="22"/>
        <v>0.60888500044566907</v>
      </c>
    </row>
    <row r="147" spans="1:50" x14ac:dyDescent="0.3">
      <c r="A147" s="4" t="s">
        <v>28</v>
      </c>
      <c r="B147" s="4">
        <f t="shared" si="17"/>
        <v>2003</v>
      </c>
      <c r="C147" s="11">
        <v>20109.87057825346</v>
      </c>
      <c r="D147" s="11">
        <v>1.7784004112408818</v>
      </c>
      <c r="E147" s="11">
        <v>2.0152013495700394E-2</v>
      </c>
      <c r="F147" s="11">
        <v>0.56230306385402173</v>
      </c>
      <c r="G147" s="11">
        <v>195.70507736443187</v>
      </c>
      <c r="H147" s="11">
        <v>8.6267303095653087</v>
      </c>
      <c r="I147" s="11">
        <v>4.8079625986115204E-4</v>
      </c>
      <c r="J147" s="11">
        <v>0.11591877387093011</v>
      </c>
      <c r="K147" s="11">
        <v>4.9181818181818215</v>
      </c>
      <c r="L147" s="11">
        <v>15.619223659889085</v>
      </c>
      <c r="M147" s="11">
        <v>1.9862468712267892E-3</v>
      </c>
      <c r="N147" s="11">
        <v>6.4023668639053288E-2</v>
      </c>
      <c r="O147" s="11">
        <v>1.4242424242424256</v>
      </c>
      <c r="P147" s="11">
        <v>6.2670212765957372</v>
      </c>
      <c r="Q147" s="11">
        <v>1.2964663451359715E-2</v>
      </c>
      <c r="R147" s="11">
        <v>0.15956543880495691</v>
      </c>
      <c r="S147" s="11">
        <v>17204.716104136365</v>
      </c>
      <c r="T147" s="11">
        <v>1.7161975738174224</v>
      </c>
      <c r="U147" s="11">
        <v>1.4266793864243899E-2</v>
      </c>
      <c r="V147" s="11">
        <v>0.58268349475384174</v>
      </c>
      <c r="Y147" s="4" t="str">
        <f t="shared" si="18"/>
        <v>Estonia</v>
      </c>
      <c r="Z147" s="4">
        <f t="shared" si="18"/>
        <v>2003</v>
      </c>
      <c r="AA147" s="13">
        <f t="shared" si="18"/>
        <v>20109.87057825346</v>
      </c>
      <c r="AB147" s="14">
        <f t="shared" si="18"/>
        <v>1.7784004112408818</v>
      </c>
      <c r="AC147" s="14">
        <f t="shared" si="18"/>
        <v>2.0152013495700394E-2</v>
      </c>
      <c r="AD147" s="15">
        <f t="shared" si="18"/>
        <v>0.56230306385402173</v>
      </c>
      <c r="AF147" s="13">
        <f t="shared" si="19"/>
        <v>195.70507736443187</v>
      </c>
      <c r="AG147" s="14">
        <f t="shared" si="19"/>
        <v>8.6267303095653087</v>
      </c>
      <c r="AH147" s="14">
        <f t="shared" si="19"/>
        <v>4.8079625986115204E-4</v>
      </c>
      <c r="AI147" s="15">
        <f t="shared" si="19"/>
        <v>0.11591877387093011</v>
      </c>
      <c r="AK147" s="13">
        <f t="shared" si="20"/>
        <v>4.9181818181818215</v>
      </c>
      <c r="AL147" s="14">
        <f t="shared" si="20"/>
        <v>15.619223659889085</v>
      </c>
      <c r="AM147" s="14">
        <f t="shared" si="20"/>
        <v>1.9862468712267892E-3</v>
      </c>
      <c r="AN147" s="15">
        <f t="shared" si="20"/>
        <v>6.4023668639053288E-2</v>
      </c>
      <c r="AP147" s="13">
        <f t="shared" si="21"/>
        <v>1.4242424242424256</v>
      </c>
      <c r="AQ147" s="14">
        <f t="shared" si="21"/>
        <v>6.2670212765957372</v>
      </c>
      <c r="AR147" s="14">
        <f t="shared" si="21"/>
        <v>1.2964663451359715E-2</v>
      </c>
      <c r="AS147" s="15">
        <f t="shared" si="21"/>
        <v>0.15956543880495691</v>
      </c>
      <c r="AU147" s="13">
        <f t="shared" si="22"/>
        <v>17204.716104136365</v>
      </c>
      <c r="AV147" s="14">
        <f t="shared" si="22"/>
        <v>1.7161975738174224</v>
      </c>
      <c r="AW147" s="14">
        <f t="shared" si="22"/>
        <v>1.4266793864243899E-2</v>
      </c>
      <c r="AX147" s="15">
        <f t="shared" si="22"/>
        <v>0.58268349475384174</v>
      </c>
    </row>
    <row r="148" spans="1:50" x14ac:dyDescent="0.3">
      <c r="A148" s="4" t="s">
        <v>28</v>
      </c>
      <c r="B148" s="4">
        <f t="shared" si="17"/>
        <v>2004</v>
      </c>
      <c r="C148" s="11">
        <v>19578.423764776515</v>
      </c>
      <c r="D148" s="11">
        <v>1.8662434042287619</v>
      </c>
      <c r="E148" s="11">
        <v>1.8391855391757528E-2</v>
      </c>
      <c r="F148" s="11">
        <v>0.53583578526470776</v>
      </c>
      <c r="G148" s="11">
        <v>196.4899352837806</v>
      </c>
      <c r="H148" s="11">
        <v>8.6289919240264332</v>
      </c>
      <c r="I148" s="11">
        <v>7.8647174429667677E-4</v>
      </c>
      <c r="J148" s="11">
        <v>0.11588839215570654</v>
      </c>
      <c r="K148" s="11">
        <v>4.9727272727272833</v>
      </c>
      <c r="L148" s="11">
        <v>15.559414990859203</v>
      </c>
      <c r="M148" s="11">
        <v>1.8562800268382001E-3</v>
      </c>
      <c r="N148" s="11">
        <v>6.4269768534837388E-2</v>
      </c>
      <c r="O148" s="11">
        <v>0.96742424242421166</v>
      </c>
      <c r="P148" s="11">
        <v>9.4228660924043695</v>
      </c>
      <c r="Q148" s="11">
        <v>1.1551435300683421E-2</v>
      </c>
      <c r="R148" s="11">
        <v>0.10612482340230697</v>
      </c>
      <c r="S148" s="11">
        <v>17205.799367045456</v>
      </c>
      <c r="T148" s="11">
        <v>1.7698619054788265</v>
      </c>
      <c r="U148" s="11">
        <v>1.3048385686854624E-2</v>
      </c>
      <c r="V148" s="11">
        <v>0.56501583366723485</v>
      </c>
      <c r="Y148" s="4" t="str">
        <f t="shared" si="18"/>
        <v>Estonia</v>
      </c>
      <c r="Z148" s="4">
        <f t="shared" si="18"/>
        <v>2004</v>
      </c>
      <c r="AA148" s="13">
        <f t="shared" si="18"/>
        <v>19578.423764776515</v>
      </c>
      <c r="AB148" s="14">
        <f t="shared" si="18"/>
        <v>1.8662434042287619</v>
      </c>
      <c r="AC148" s="14">
        <f t="shared" si="18"/>
        <v>1.8391855391757528E-2</v>
      </c>
      <c r="AD148" s="15">
        <f t="shared" si="18"/>
        <v>0.53583578526470776</v>
      </c>
      <c r="AF148" s="13">
        <f t="shared" si="19"/>
        <v>196.4899352837806</v>
      </c>
      <c r="AG148" s="14">
        <f t="shared" si="19"/>
        <v>8.6289919240264332</v>
      </c>
      <c r="AH148" s="14">
        <f t="shared" si="19"/>
        <v>7.8647174429667677E-4</v>
      </c>
      <c r="AI148" s="15">
        <f t="shared" si="19"/>
        <v>0.11588839215570654</v>
      </c>
      <c r="AK148" s="13">
        <f t="shared" si="20"/>
        <v>4.9727272727272833</v>
      </c>
      <c r="AL148" s="14">
        <f t="shared" si="20"/>
        <v>15.559414990859203</v>
      </c>
      <c r="AM148" s="14">
        <f t="shared" si="20"/>
        <v>1.8562800268382001E-3</v>
      </c>
      <c r="AN148" s="15">
        <f t="shared" si="20"/>
        <v>6.4269768534837388E-2</v>
      </c>
      <c r="AP148" s="13">
        <f t="shared" si="21"/>
        <v>0.96742424242421166</v>
      </c>
      <c r="AQ148" s="14">
        <f t="shared" si="21"/>
        <v>9.4228660924043695</v>
      </c>
      <c r="AR148" s="14">
        <f t="shared" si="21"/>
        <v>1.1551435300683421E-2</v>
      </c>
      <c r="AS148" s="15">
        <f t="shared" si="21"/>
        <v>0.10612482340230697</v>
      </c>
      <c r="AU148" s="13">
        <f t="shared" si="22"/>
        <v>17205.799367045456</v>
      </c>
      <c r="AV148" s="14">
        <f t="shared" si="22"/>
        <v>1.7698619054788265</v>
      </c>
      <c r="AW148" s="14">
        <f t="shared" si="22"/>
        <v>1.3048385686854624E-2</v>
      </c>
      <c r="AX148" s="15">
        <f t="shared" si="22"/>
        <v>0.56501583366723485</v>
      </c>
    </row>
    <row r="149" spans="1:50" x14ac:dyDescent="0.3">
      <c r="A149" s="4" t="s">
        <v>28</v>
      </c>
      <c r="B149" s="4">
        <f t="shared" si="17"/>
        <v>2005</v>
      </c>
      <c r="C149" s="11">
        <v>19117.431220491922</v>
      </c>
      <c r="D149" s="11">
        <v>1.9466625772606396</v>
      </c>
      <c r="E149" s="11">
        <v>1.7259565937576493E-2</v>
      </c>
      <c r="F149" s="11">
        <v>0.51369970927740782</v>
      </c>
      <c r="G149" s="11">
        <v>219.53164088358244</v>
      </c>
      <c r="H149" s="11">
        <v>7.7140058367006112</v>
      </c>
      <c r="I149" s="11">
        <v>1.2132993531330932E-3</v>
      </c>
      <c r="J149" s="11">
        <v>0.12963433281866871</v>
      </c>
      <c r="K149" s="11">
        <v>4.4636363636363541</v>
      </c>
      <c r="L149" s="11">
        <v>17.354378818737306</v>
      </c>
      <c r="M149" s="11">
        <v>1.1975089334734096E-3</v>
      </c>
      <c r="N149" s="11">
        <v>5.7622344795211715E-2</v>
      </c>
      <c r="O149" s="11">
        <v>0.67878787878787428</v>
      </c>
      <c r="P149" s="11">
        <v>12.748883928571507</v>
      </c>
      <c r="Q149" s="11">
        <v>7.4419617651065861E-3</v>
      </c>
      <c r="R149" s="11">
        <v>7.8438238641337171E-2</v>
      </c>
      <c r="S149" s="11">
        <v>16565.077012863643</v>
      </c>
      <c r="T149" s="11">
        <v>1.8805858917934675</v>
      </c>
      <c r="U149" s="11">
        <v>1.0847008459874297E-2</v>
      </c>
      <c r="V149" s="11">
        <v>0.53174917687291867</v>
      </c>
      <c r="Y149" s="4" t="str">
        <f t="shared" si="18"/>
        <v>Estonia</v>
      </c>
      <c r="Z149" s="4">
        <f t="shared" si="18"/>
        <v>2005</v>
      </c>
      <c r="AA149" s="13">
        <f t="shared" si="18"/>
        <v>19117.431220491922</v>
      </c>
      <c r="AB149" s="14">
        <f t="shared" si="18"/>
        <v>1.9466625772606396</v>
      </c>
      <c r="AC149" s="14">
        <f t="shared" si="18"/>
        <v>1.7259565937576493E-2</v>
      </c>
      <c r="AD149" s="15">
        <f t="shared" si="18"/>
        <v>0.51369970927740782</v>
      </c>
      <c r="AF149" s="13">
        <f t="shared" si="19"/>
        <v>219.53164088358244</v>
      </c>
      <c r="AG149" s="14">
        <f t="shared" si="19"/>
        <v>7.7140058367006112</v>
      </c>
      <c r="AH149" s="14">
        <f t="shared" si="19"/>
        <v>1.2132993531330932E-3</v>
      </c>
      <c r="AI149" s="15">
        <f t="shared" si="19"/>
        <v>0.12963433281866871</v>
      </c>
      <c r="AK149" s="13">
        <f t="shared" si="20"/>
        <v>4.4636363636363541</v>
      </c>
      <c r="AL149" s="14">
        <f t="shared" si="20"/>
        <v>17.354378818737306</v>
      </c>
      <c r="AM149" s="14">
        <f t="shared" si="20"/>
        <v>1.1975089334734096E-3</v>
      </c>
      <c r="AN149" s="15">
        <f t="shared" si="20"/>
        <v>5.7622344795211715E-2</v>
      </c>
      <c r="AP149" s="13">
        <f t="shared" si="21"/>
        <v>0.67878787878787428</v>
      </c>
      <c r="AQ149" s="14">
        <f t="shared" si="21"/>
        <v>12.748883928571507</v>
      </c>
      <c r="AR149" s="14">
        <f t="shared" si="21"/>
        <v>7.4419617651065861E-3</v>
      </c>
      <c r="AS149" s="15">
        <f t="shared" si="21"/>
        <v>7.8438238641337171E-2</v>
      </c>
      <c r="AU149" s="13">
        <f t="shared" si="22"/>
        <v>16565.077012863643</v>
      </c>
      <c r="AV149" s="14">
        <f t="shared" si="22"/>
        <v>1.8805858917934675</v>
      </c>
      <c r="AW149" s="14">
        <f t="shared" si="22"/>
        <v>1.0847008459874297E-2</v>
      </c>
      <c r="AX149" s="15">
        <f t="shared" si="22"/>
        <v>0.53174917687291867</v>
      </c>
    </row>
    <row r="150" spans="1:50" x14ac:dyDescent="0.3">
      <c r="A150" s="4" t="s">
        <v>28</v>
      </c>
      <c r="B150" s="4">
        <f t="shared" si="17"/>
        <v>2006</v>
      </c>
      <c r="C150" s="11">
        <v>18202.170744943618</v>
      </c>
      <c r="D150" s="11">
        <v>2.0828885010617317</v>
      </c>
      <c r="E150" s="11">
        <v>1.5024364076891061E-2</v>
      </c>
      <c r="F150" s="11">
        <v>0.48010251124352549</v>
      </c>
      <c r="G150" s="11">
        <v>217.88913487442824</v>
      </c>
      <c r="H150" s="11">
        <v>7.7475678908838086</v>
      </c>
      <c r="I150" s="11">
        <v>1.3277986198937664E-3</v>
      </c>
      <c r="J150" s="11">
        <v>0.12907276374778878</v>
      </c>
      <c r="K150" s="11">
        <v>4.6454545454545411</v>
      </c>
      <c r="L150" s="11">
        <v>16.757338551859114</v>
      </c>
      <c r="M150" s="11">
        <v>1.2500682261864099E-3</v>
      </c>
      <c r="N150" s="11">
        <v>5.9675347424967828E-2</v>
      </c>
      <c r="O150" s="11">
        <v>1.6844696969696979</v>
      </c>
      <c r="P150" s="11">
        <v>4.5273217899707667</v>
      </c>
      <c r="Q150" s="11">
        <v>9.757336635735081E-4</v>
      </c>
      <c r="R150" s="11">
        <v>0.22088114041623205</v>
      </c>
      <c r="S150" s="11">
        <v>16249.008033954558</v>
      </c>
      <c r="T150" s="11">
        <v>1.9913639348530492</v>
      </c>
      <c r="U150" s="11">
        <v>8.8503734045451976E-3</v>
      </c>
      <c r="V150" s="11">
        <v>0.5021683794197036</v>
      </c>
      <c r="Y150" s="4" t="str">
        <f t="shared" si="18"/>
        <v>Estonia</v>
      </c>
      <c r="Z150" s="4">
        <f t="shared" si="18"/>
        <v>2006</v>
      </c>
      <c r="AA150" s="13">
        <f t="shared" si="18"/>
        <v>18202.170744943618</v>
      </c>
      <c r="AB150" s="14">
        <f t="shared" si="18"/>
        <v>2.0828885010617317</v>
      </c>
      <c r="AC150" s="14">
        <f t="shared" si="18"/>
        <v>1.5024364076891061E-2</v>
      </c>
      <c r="AD150" s="15">
        <f t="shared" si="18"/>
        <v>0.48010251124352549</v>
      </c>
      <c r="AF150" s="13">
        <f t="shared" si="19"/>
        <v>217.88913487442824</v>
      </c>
      <c r="AG150" s="14">
        <f t="shared" si="19"/>
        <v>7.7475678908838086</v>
      </c>
      <c r="AH150" s="14">
        <f t="shared" si="19"/>
        <v>1.3277986198937664E-3</v>
      </c>
      <c r="AI150" s="15">
        <f t="shared" si="19"/>
        <v>0.12907276374778878</v>
      </c>
      <c r="AK150" s="13">
        <f t="shared" si="20"/>
        <v>4.6454545454545411</v>
      </c>
      <c r="AL150" s="14">
        <f t="shared" si="20"/>
        <v>16.757338551859114</v>
      </c>
      <c r="AM150" s="14">
        <f t="shared" si="20"/>
        <v>1.2500682261864099E-3</v>
      </c>
      <c r="AN150" s="15">
        <f t="shared" si="20"/>
        <v>5.9675347424967828E-2</v>
      </c>
      <c r="AP150" s="13">
        <f t="shared" si="21"/>
        <v>1.6844696969696979</v>
      </c>
      <c r="AQ150" s="14">
        <f t="shared" si="21"/>
        <v>4.5273217899707667</v>
      </c>
      <c r="AR150" s="14">
        <f t="shared" si="21"/>
        <v>9.757336635735081E-4</v>
      </c>
      <c r="AS150" s="15">
        <f t="shared" si="21"/>
        <v>0.22088114041623205</v>
      </c>
      <c r="AU150" s="13">
        <f t="shared" si="22"/>
        <v>16249.008033954558</v>
      </c>
      <c r="AV150" s="14">
        <f t="shared" si="22"/>
        <v>1.9913639348530492</v>
      </c>
      <c r="AW150" s="14">
        <f t="shared" si="22"/>
        <v>8.8503734045451976E-3</v>
      </c>
      <c r="AX150" s="15">
        <f t="shared" si="22"/>
        <v>0.5021683794197036</v>
      </c>
    </row>
    <row r="151" spans="1:50" x14ac:dyDescent="0.3">
      <c r="A151" s="4" t="s">
        <v>28</v>
      </c>
      <c r="B151" s="4">
        <f t="shared" si="17"/>
        <v>2007</v>
      </c>
      <c r="C151" s="11">
        <v>15874.564883637137</v>
      </c>
      <c r="D151" s="11">
        <v>2.4438272521169919</v>
      </c>
      <c r="E151" s="11">
        <v>1.0131163486843453E-2</v>
      </c>
      <c r="F151" s="11">
        <v>0.4091942256285665</v>
      </c>
      <c r="G151" s="11">
        <v>217.47448251988112</v>
      </c>
      <c r="H151" s="11">
        <v>7.7504519056668233</v>
      </c>
      <c r="I151" s="11">
        <v>1.5158864145321388E-3</v>
      </c>
      <c r="J151" s="11">
        <v>0.12902473457952041</v>
      </c>
      <c r="K151" s="11">
        <v>4.7863636363636317</v>
      </c>
      <c r="L151" s="11">
        <v>16.293447293447308</v>
      </c>
      <c r="M151" s="11">
        <v>1.3207897821783179E-3</v>
      </c>
      <c r="N151" s="11">
        <v>6.1374366147927899E-2</v>
      </c>
      <c r="O151" s="11">
        <v>2.0541666666666663</v>
      </c>
      <c r="P151" s="11">
        <v>3.2393509127789049</v>
      </c>
      <c r="Q151" s="11">
        <v>4.9090382414289091E-3</v>
      </c>
      <c r="R151" s="11">
        <v>0.308703819661866</v>
      </c>
      <c r="S151" s="11">
        <v>16172.23735209092</v>
      </c>
      <c r="T151" s="11">
        <v>2.0777875506969625</v>
      </c>
      <c r="U151" s="11">
        <v>7.3679115971048148E-3</v>
      </c>
      <c r="V151" s="11">
        <v>0.48128115873279015</v>
      </c>
      <c r="Y151" s="4" t="str">
        <f t="shared" si="18"/>
        <v>Estonia</v>
      </c>
      <c r="Z151" s="4">
        <f t="shared" si="18"/>
        <v>2007</v>
      </c>
      <c r="AA151" s="13">
        <f t="shared" si="18"/>
        <v>15874.564883637137</v>
      </c>
      <c r="AB151" s="14">
        <f t="shared" si="18"/>
        <v>2.4438272521169919</v>
      </c>
      <c r="AC151" s="14">
        <f t="shared" si="18"/>
        <v>1.0131163486843453E-2</v>
      </c>
      <c r="AD151" s="15">
        <f t="shared" si="18"/>
        <v>0.4091942256285665</v>
      </c>
      <c r="AF151" s="13">
        <f t="shared" si="19"/>
        <v>217.47448251988112</v>
      </c>
      <c r="AG151" s="14">
        <f t="shared" si="19"/>
        <v>7.7504519056668233</v>
      </c>
      <c r="AH151" s="14">
        <f t="shared" si="19"/>
        <v>1.5158864145321388E-3</v>
      </c>
      <c r="AI151" s="15">
        <f t="shared" si="19"/>
        <v>0.12902473457952041</v>
      </c>
      <c r="AK151" s="13">
        <f t="shared" si="20"/>
        <v>4.7863636363636317</v>
      </c>
      <c r="AL151" s="14">
        <f t="shared" si="20"/>
        <v>16.293447293447308</v>
      </c>
      <c r="AM151" s="14">
        <f t="shared" si="20"/>
        <v>1.3207897821783179E-3</v>
      </c>
      <c r="AN151" s="15">
        <f t="shared" si="20"/>
        <v>6.1374366147927899E-2</v>
      </c>
      <c r="AP151" s="13">
        <f t="shared" si="21"/>
        <v>2.0541666666666663</v>
      </c>
      <c r="AQ151" s="14">
        <f t="shared" si="21"/>
        <v>3.2393509127789049</v>
      </c>
      <c r="AR151" s="14">
        <f t="shared" si="21"/>
        <v>4.9090382414289091E-3</v>
      </c>
      <c r="AS151" s="15">
        <f t="shared" si="21"/>
        <v>0.308703819661866</v>
      </c>
      <c r="AU151" s="13">
        <f t="shared" si="22"/>
        <v>16172.23735209092</v>
      </c>
      <c r="AV151" s="14">
        <f t="shared" si="22"/>
        <v>2.0777875506969625</v>
      </c>
      <c r="AW151" s="14">
        <f t="shared" si="22"/>
        <v>7.3679115971048148E-3</v>
      </c>
      <c r="AX151" s="15">
        <f t="shared" si="22"/>
        <v>0.48128115873279015</v>
      </c>
    </row>
    <row r="152" spans="1:50" x14ac:dyDescent="0.3">
      <c r="A152" s="4" t="s">
        <v>28</v>
      </c>
      <c r="B152" s="4">
        <f t="shared" si="17"/>
        <v>2008</v>
      </c>
      <c r="C152" s="11">
        <v>16010.931906686972</v>
      </c>
      <c r="D152" s="11">
        <v>2.4503089337889836</v>
      </c>
      <c r="E152" s="11">
        <v>1.022240895311205E-2</v>
      </c>
      <c r="F152" s="11">
        <v>0.40811180427509242</v>
      </c>
      <c r="G152" s="11">
        <v>191.71480951049284</v>
      </c>
      <c r="H152" s="11">
        <v>8.7749360353793282</v>
      </c>
      <c r="I152" s="11">
        <v>7.3509019828855993E-4</v>
      </c>
      <c r="J152" s="11">
        <v>0.11396094466878599</v>
      </c>
      <c r="K152" s="11">
        <v>4.0363636363636317</v>
      </c>
      <c r="L152" s="11">
        <v>19.432432432432456</v>
      </c>
      <c r="M152" s="11">
        <v>8.3017030719955559E-4</v>
      </c>
      <c r="N152" s="11">
        <v>5.1460361613351817E-2</v>
      </c>
      <c r="O152" s="11">
        <v>1.1424242424242417</v>
      </c>
      <c r="P152" s="11">
        <v>5.8289124668435077</v>
      </c>
      <c r="Q152" s="11">
        <v>1.980861088225816E-3</v>
      </c>
      <c r="R152" s="11">
        <v>0.17155858930602941</v>
      </c>
      <c r="S152" s="11">
        <v>16805.63845913636</v>
      </c>
      <c r="T152" s="11">
        <v>1.9872468261376977</v>
      </c>
      <c r="U152" s="11">
        <v>9.0439976860718918E-3</v>
      </c>
      <c r="V152" s="11">
        <v>0.50320875436673573</v>
      </c>
      <c r="Y152" s="4" t="str">
        <f t="shared" si="18"/>
        <v>Estonia</v>
      </c>
      <c r="Z152" s="4">
        <f t="shared" si="18"/>
        <v>2008</v>
      </c>
      <c r="AA152" s="13">
        <f t="shared" si="18"/>
        <v>16010.931906686972</v>
      </c>
      <c r="AB152" s="14">
        <f t="shared" si="18"/>
        <v>2.4503089337889836</v>
      </c>
      <c r="AC152" s="14">
        <f t="shared" si="18"/>
        <v>1.022240895311205E-2</v>
      </c>
      <c r="AD152" s="15">
        <f t="shared" si="18"/>
        <v>0.40811180427509242</v>
      </c>
      <c r="AF152" s="13">
        <f t="shared" si="19"/>
        <v>191.71480951049284</v>
      </c>
      <c r="AG152" s="14">
        <f t="shared" si="19"/>
        <v>8.7749360353793282</v>
      </c>
      <c r="AH152" s="14">
        <f t="shared" si="19"/>
        <v>7.3509019828855993E-4</v>
      </c>
      <c r="AI152" s="15">
        <f t="shared" si="19"/>
        <v>0.11396094466878599</v>
      </c>
      <c r="AK152" s="13">
        <f t="shared" si="20"/>
        <v>4.0363636363636317</v>
      </c>
      <c r="AL152" s="14">
        <f t="shared" si="20"/>
        <v>19.432432432432456</v>
      </c>
      <c r="AM152" s="14">
        <f t="shared" si="20"/>
        <v>8.3017030719955559E-4</v>
      </c>
      <c r="AN152" s="15">
        <f t="shared" si="20"/>
        <v>5.1460361613351817E-2</v>
      </c>
      <c r="AP152" s="13">
        <f t="shared" si="21"/>
        <v>1.1424242424242417</v>
      </c>
      <c r="AQ152" s="14">
        <f t="shared" si="21"/>
        <v>5.8289124668435077</v>
      </c>
      <c r="AR152" s="14">
        <f t="shared" si="21"/>
        <v>1.980861088225816E-3</v>
      </c>
      <c r="AS152" s="15">
        <f t="shared" si="21"/>
        <v>0.17155858930602941</v>
      </c>
      <c r="AU152" s="13">
        <f t="shared" si="22"/>
        <v>16805.63845913636</v>
      </c>
      <c r="AV152" s="14">
        <f t="shared" si="22"/>
        <v>1.9872468261376977</v>
      </c>
      <c r="AW152" s="14">
        <f t="shared" si="22"/>
        <v>9.0439976860718918E-3</v>
      </c>
      <c r="AX152" s="15">
        <f t="shared" si="22"/>
        <v>0.50320875436673573</v>
      </c>
    </row>
    <row r="153" spans="1:50" x14ac:dyDescent="0.3">
      <c r="A153" s="4" t="s">
        <v>28</v>
      </c>
      <c r="B153" s="4">
        <f t="shared" si="17"/>
        <v>2009</v>
      </c>
      <c r="C153" s="11">
        <v>17209.368770395628</v>
      </c>
      <c r="D153" s="11">
        <v>2.3108484846085378</v>
      </c>
      <c r="E153" s="11">
        <v>1.1322793735981052E-2</v>
      </c>
      <c r="F153" s="11">
        <v>0.43274148290574838</v>
      </c>
      <c r="G153" s="11">
        <v>90.646220295223657</v>
      </c>
      <c r="H153" s="11">
        <v>18.250664774733554</v>
      </c>
      <c r="I153" s="11">
        <v>1.7498290817980072E-3</v>
      </c>
      <c r="J153" s="11">
        <v>5.479252467474019E-2</v>
      </c>
      <c r="K153" s="11">
        <v>3.440909090909102</v>
      </c>
      <c r="L153" s="11">
        <v>22.883751651254883</v>
      </c>
      <c r="M153" s="11">
        <v>4.8425813643122179E-4</v>
      </c>
      <c r="N153" s="11">
        <v>4.3699128326502475E-2</v>
      </c>
      <c r="O153" s="11">
        <v>3.9106060606060602</v>
      </c>
      <c r="P153" s="11">
        <v>2.445757458349477</v>
      </c>
      <c r="Q153" s="11">
        <v>5.8457954041998827E-3</v>
      </c>
      <c r="R153" s="11">
        <v>0.40887128712871285</v>
      </c>
      <c r="S153" s="11">
        <v>17353.19939068181</v>
      </c>
      <c r="T153" s="11">
        <v>1.8178775311958404</v>
      </c>
      <c r="U153" s="11">
        <v>1.2233804329672471E-2</v>
      </c>
      <c r="V153" s="11">
        <v>0.55009206222059293</v>
      </c>
      <c r="Y153" s="4" t="str">
        <f t="shared" si="18"/>
        <v>Estonia</v>
      </c>
      <c r="Z153" s="4">
        <f t="shared" si="18"/>
        <v>2009</v>
      </c>
      <c r="AA153" s="13">
        <f t="shared" si="18"/>
        <v>17209.368770395628</v>
      </c>
      <c r="AB153" s="14">
        <f t="shared" si="18"/>
        <v>2.3108484846085378</v>
      </c>
      <c r="AC153" s="14">
        <f t="shared" si="18"/>
        <v>1.1322793735981052E-2</v>
      </c>
      <c r="AD153" s="15">
        <f t="shared" si="18"/>
        <v>0.43274148290574838</v>
      </c>
      <c r="AF153" s="13">
        <f t="shared" si="19"/>
        <v>90.646220295223657</v>
      </c>
      <c r="AG153" s="14">
        <f t="shared" si="19"/>
        <v>18.250664774733554</v>
      </c>
      <c r="AH153" s="14">
        <f t="shared" si="19"/>
        <v>1.7498290817980072E-3</v>
      </c>
      <c r="AI153" s="15">
        <f t="shared" si="19"/>
        <v>5.479252467474019E-2</v>
      </c>
      <c r="AK153" s="13">
        <f t="shared" si="20"/>
        <v>3.440909090909102</v>
      </c>
      <c r="AL153" s="14">
        <f t="shared" si="20"/>
        <v>22.883751651254883</v>
      </c>
      <c r="AM153" s="14">
        <f t="shared" si="20"/>
        <v>4.8425813643122179E-4</v>
      </c>
      <c r="AN153" s="15">
        <f t="shared" si="20"/>
        <v>4.3699128326502475E-2</v>
      </c>
      <c r="AP153" s="13">
        <f t="shared" si="21"/>
        <v>3.9106060606060602</v>
      </c>
      <c r="AQ153" s="14">
        <f t="shared" si="21"/>
        <v>2.445757458349477</v>
      </c>
      <c r="AR153" s="14">
        <f t="shared" si="21"/>
        <v>5.8457954041998827E-3</v>
      </c>
      <c r="AS153" s="15">
        <f t="shared" si="21"/>
        <v>0.40887128712871285</v>
      </c>
      <c r="AU153" s="13">
        <f t="shared" si="22"/>
        <v>17353.19939068181</v>
      </c>
      <c r="AV153" s="14">
        <f t="shared" si="22"/>
        <v>1.8178775311958404</v>
      </c>
      <c r="AW153" s="14">
        <f t="shared" si="22"/>
        <v>1.2233804329672471E-2</v>
      </c>
      <c r="AX153" s="15">
        <f t="shared" si="22"/>
        <v>0.55009206222059293</v>
      </c>
    </row>
    <row r="154" spans="1:50" x14ac:dyDescent="0.3">
      <c r="A154" s="4" t="s">
        <v>28</v>
      </c>
      <c r="B154" s="4">
        <f t="shared" si="17"/>
        <v>2010</v>
      </c>
      <c r="C154" s="11">
        <v>17517.122897325822</v>
      </c>
      <c r="D154" s="11">
        <v>2.2802500687676295</v>
      </c>
      <c r="E154" s="11">
        <v>1.1838597360166625E-2</v>
      </c>
      <c r="F154" s="11">
        <v>0.43854839155446407</v>
      </c>
      <c r="G154" s="11">
        <v>127.87339759127644</v>
      </c>
      <c r="H154" s="11">
        <v>12.959119204022567</v>
      </c>
      <c r="I154" s="11">
        <v>8.0561072726065275E-4</v>
      </c>
      <c r="J154" s="11">
        <v>7.7165738215417889E-2</v>
      </c>
      <c r="K154" s="11">
        <v>3.0454545454545325</v>
      </c>
      <c r="L154" s="11">
        <v>25.955223880597121</v>
      </c>
      <c r="M154" s="11">
        <v>2.1859121839559043E-4</v>
      </c>
      <c r="N154" s="11">
        <v>3.8527889591719225E-2</v>
      </c>
      <c r="O154" s="11">
        <v>5.7958333333333023</v>
      </c>
      <c r="P154" s="11">
        <v>1.8612508986340859</v>
      </c>
      <c r="Q154" s="11">
        <v>3.8432339625563139E-3</v>
      </c>
      <c r="R154" s="11">
        <v>0.53727307840864924</v>
      </c>
      <c r="S154" s="11">
        <v>17543.629155454553</v>
      </c>
      <c r="T154" s="11">
        <v>1.8302657002112512</v>
      </c>
      <c r="U154" s="11">
        <v>1.1927740049480051E-2</v>
      </c>
      <c r="V154" s="11">
        <v>0.54636875940175178</v>
      </c>
      <c r="Y154" s="4" t="str">
        <f t="shared" si="18"/>
        <v>Estonia</v>
      </c>
      <c r="Z154" s="4">
        <f t="shared" si="18"/>
        <v>2010</v>
      </c>
      <c r="AA154" s="13">
        <f t="shared" si="18"/>
        <v>17517.122897325822</v>
      </c>
      <c r="AB154" s="14">
        <f t="shared" si="18"/>
        <v>2.2802500687676295</v>
      </c>
      <c r="AC154" s="14">
        <f t="shared" si="18"/>
        <v>1.1838597360166625E-2</v>
      </c>
      <c r="AD154" s="15">
        <f t="shared" si="18"/>
        <v>0.43854839155446407</v>
      </c>
      <c r="AF154" s="13">
        <f t="shared" si="19"/>
        <v>127.87339759127644</v>
      </c>
      <c r="AG154" s="14">
        <f t="shared" si="19"/>
        <v>12.959119204022567</v>
      </c>
      <c r="AH154" s="14">
        <f t="shared" si="19"/>
        <v>8.0561072726065275E-4</v>
      </c>
      <c r="AI154" s="15">
        <f t="shared" si="19"/>
        <v>7.7165738215417889E-2</v>
      </c>
      <c r="AK154" s="13">
        <f t="shared" si="20"/>
        <v>3.0454545454545325</v>
      </c>
      <c r="AL154" s="14">
        <f t="shared" si="20"/>
        <v>25.955223880597121</v>
      </c>
      <c r="AM154" s="14">
        <f t="shared" si="20"/>
        <v>2.1859121839559043E-4</v>
      </c>
      <c r="AN154" s="15">
        <f t="shared" si="20"/>
        <v>3.8527889591719225E-2</v>
      </c>
      <c r="AP154" s="13">
        <f t="shared" si="21"/>
        <v>5.7958333333333023</v>
      </c>
      <c r="AQ154" s="14">
        <f t="shared" si="21"/>
        <v>1.8612508986340859</v>
      </c>
      <c r="AR154" s="14">
        <f t="shared" si="21"/>
        <v>3.8432339625563139E-3</v>
      </c>
      <c r="AS154" s="15">
        <f t="shared" si="21"/>
        <v>0.53727307840864924</v>
      </c>
      <c r="AU154" s="13">
        <f t="shared" si="22"/>
        <v>17543.629155454553</v>
      </c>
      <c r="AV154" s="14">
        <f t="shared" si="22"/>
        <v>1.8302657002112512</v>
      </c>
      <c r="AW154" s="14">
        <f t="shared" si="22"/>
        <v>1.1927740049480051E-2</v>
      </c>
      <c r="AX154" s="15">
        <f t="shared" si="22"/>
        <v>0.54636875940175178</v>
      </c>
    </row>
    <row r="155" spans="1:50" x14ac:dyDescent="0.3">
      <c r="A155" s="4" t="s">
        <v>28</v>
      </c>
      <c r="B155" s="4">
        <f t="shared" si="17"/>
        <v>2011</v>
      </c>
      <c r="C155" s="11">
        <v>17810.869821589964</v>
      </c>
      <c r="D155" s="11">
        <v>2.23254752460441</v>
      </c>
      <c r="E155" s="11">
        <v>1.2377810329483374E-2</v>
      </c>
      <c r="F155" s="11">
        <v>0.44791879634329046</v>
      </c>
      <c r="G155" s="11">
        <v>167.81963059625355</v>
      </c>
      <c r="H155" s="11">
        <v>9.8866882468324686</v>
      </c>
      <c r="I155" s="11">
        <v>3.3715180600521477E-4</v>
      </c>
      <c r="J155" s="11">
        <v>0.10114610423974717</v>
      </c>
      <c r="K155" s="11">
        <v>2.818181818181813</v>
      </c>
      <c r="L155" s="11">
        <v>28.180645161290371</v>
      </c>
      <c r="M155" s="11">
        <v>1.2129505264093371E-4</v>
      </c>
      <c r="N155" s="11">
        <v>3.5485347985347922E-2</v>
      </c>
      <c r="O155" s="11">
        <v>1.8314393939393963</v>
      </c>
      <c r="P155" s="11">
        <v>5.7433298862461131</v>
      </c>
      <c r="Q155" s="11">
        <v>1.2755935192250989E-2</v>
      </c>
      <c r="R155" s="11">
        <v>0.17411502034642973</v>
      </c>
      <c r="S155" s="11">
        <v>16754.644859727268</v>
      </c>
      <c r="T155" s="11">
        <v>1.9350305612061187</v>
      </c>
      <c r="U155" s="11">
        <v>1.0010483702406425E-2</v>
      </c>
      <c r="V155" s="11">
        <v>0.51678770353719516</v>
      </c>
      <c r="Y155" s="4" t="str">
        <f t="shared" si="18"/>
        <v>Estonia</v>
      </c>
      <c r="Z155" s="4">
        <f t="shared" si="18"/>
        <v>2011</v>
      </c>
      <c r="AA155" s="13">
        <f t="shared" si="18"/>
        <v>17810.869821589964</v>
      </c>
      <c r="AB155" s="14">
        <f t="shared" si="18"/>
        <v>2.23254752460441</v>
      </c>
      <c r="AC155" s="14">
        <f t="shared" si="18"/>
        <v>1.2377810329483374E-2</v>
      </c>
      <c r="AD155" s="15">
        <f t="shared" si="18"/>
        <v>0.44791879634329046</v>
      </c>
      <c r="AF155" s="13">
        <f t="shared" si="19"/>
        <v>167.81963059625355</v>
      </c>
      <c r="AG155" s="14">
        <f t="shared" si="19"/>
        <v>9.8866882468324686</v>
      </c>
      <c r="AH155" s="14">
        <f t="shared" si="19"/>
        <v>3.3715180600521477E-4</v>
      </c>
      <c r="AI155" s="15">
        <f t="shared" si="19"/>
        <v>0.10114610423974717</v>
      </c>
      <c r="AK155" s="13">
        <f t="shared" si="20"/>
        <v>2.818181818181813</v>
      </c>
      <c r="AL155" s="14">
        <f t="shared" si="20"/>
        <v>28.180645161290371</v>
      </c>
      <c r="AM155" s="14">
        <f t="shared" si="20"/>
        <v>1.2129505264093371E-4</v>
      </c>
      <c r="AN155" s="15">
        <f t="shared" si="20"/>
        <v>3.5485347985347922E-2</v>
      </c>
      <c r="AP155" s="13">
        <f t="shared" si="21"/>
        <v>1.8314393939393963</v>
      </c>
      <c r="AQ155" s="14">
        <f t="shared" si="21"/>
        <v>5.7433298862461131</v>
      </c>
      <c r="AR155" s="14">
        <f t="shared" si="21"/>
        <v>1.2755935192250989E-2</v>
      </c>
      <c r="AS155" s="15">
        <f t="shared" si="21"/>
        <v>0.17411502034642973</v>
      </c>
      <c r="AU155" s="13">
        <f t="shared" si="22"/>
        <v>16754.644859727268</v>
      </c>
      <c r="AV155" s="14">
        <f t="shared" si="22"/>
        <v>1.9350305612061187</v>
      </c>
      <c r="AW155" s="14">
        <f t="shared" si="22"/>
        <v>1.0010483702406425E-2</v>
      </c>
      <c r="AX155" s="15">
        <f t="shared" si="22"/>
        <v>0.51678770353719516</v>
      </c>
    </row>
    <row r="156" spans="1:50" x14ac:dyDescent="0.3">
      <c r="A156" s="4" t="s">
        <v>28</v>
      </c>
      <c r="B156" s="4">
        <f t="shared" si="17"/>
        <v>2012</v>
      </c>
      <c r="C156" s="11">
        <v>17333.589468515333</v>
      </c>
      <c r="D156" s="11">
        <v>2.2819393713615885</v>
      </c>
      <c r="E156" s="11">
        <v>1.1442808901917345E-2</v>
      </c>
      <c r="F156" s="11">
        <v>0.43822373747086868</v>
      </c>
      <c r="G156" s="11">
        <v>148.16804100761942</v>
      </c>
      <c r="H156" s="11">
        <v>11.121372380887738</v>
      </c>
      <c r="I156" s="11">
        <v>4.0479417326445832E-4</v>
      </c>
      <c r="J156" s="11">
        <v>8.9916960403062879E-2</v>
      </c>
      <c r="K156" s="11">
        <v>2.7863636363636317</v>
      </c>
      <c r="L156" s="11">
        <v>28.52691680261016</v>
      </c>
      <c r="M156" s="11">
        <v>1.6517974204682123E-4</v>
      </c>
      <c r="N156" s="11">
        <v>3.5054611997483789E-2</v>
      </c>
      <c r="O156" s="11">
        <v>1.2234848484848477</v>
      </c>
      <c r="P156" s="11">
        <v>9.0984520123839037</v>
      </c>
      <c r="Q156" s="11">
        <v>9.0436198578346949E-3</v>
      </c>
      <c r="R156" s="11">
        <v>0.1099088063155029</v>
      </c>
      <c r="S156" s="11">
        <v>15965.928642545457</v>
      </c>
      <c r="T156" s="11">
        <v>2.0163363382922497</v>
      </c>
      <c r="U156" s="11">
        <v>8.5881790800941271E-3</v>
      </c>
      <c r="V156" s="11">
        <v>0.49594900464223002</v>
      </c>
      <c r="Y156" s="4" t="str">
        <f t="shared" si="18"/>
        <v>Estonia</v>
      </c>
      <c r="Z156" s="4">
        <f t="shared" si="18"/>
        <v>2012</v>
      </c>
      <c r="AA156" s="13">
        <f t="shared" si="18"/>
        <v>17333.589468515333</v>
      </c>
      <c r="AB156" s="14">
        <f t="shared" si="18"/>
        <v>2.2819393713615885</v>
      </c>
      <c r="AC156" s="14">
        <f t="shared" si="18"/>
        <v>1.1442808901917345E-2</v>
      </c>
      <c r="AD156" s="15">
        <f t="shared" si="18"/>
        <v>0.43822373747086868</v>
      </c>
      <c r="AF156" s="13">
        <f t="shared" si="19"/>
        <v>148.16804100761942</v>
      </c>
      <c r="AG156" s="14">
        <f t="shared" si="19"/>
        <v>11.121372380887738</v>
      </c>
      <c r="AH156" s="14">
        <f t="shared" si="19"/>
        <v>4.0479417326445832E-4</v>
      </c>
      <c r="AI156" s="15">
        <f t="shared" si="19"/>
        <v>8.9916960403062879E-2</v>
      </c>
      <c r="AK156" s="13">
        <f t="shared" si="20"/>
        <v>2.7863636363636317</v>
      </c>
      <c r="AL156" s="14">
        <f t="shared" si="20"/>
        <v>28.52691680261016</v>
      </c>
      <c r="AM156" s="14">
        <f t="shared" si="20"/>
        <v>1.6517974204682123E-4</v>
      </c>
      <c r="AN156" s="15">
        <f t="shared" si="20"/>
        <v>3.5054611997483789E-2</v>
      </c>
      <c r="AP156" s="13">
        <f t="shared" si="21"/>
        <v>1.2234848484848477</v>
      </c>
      <c r="AQ156" s="14">
        <f t="shared" si="21"/>
        <v>9.0984520123839037</v>
      </c>
      <c r="AR156" s="14">
        <f t="shared" si="21"/>
        <v>9.0436198578346949E-3</v>
      </c>
      <c r="AS156" s="15">
        <f t="shared" si="21"/>
        <v>0.1099088063155029</v>
      </c>
      <c r="AU156" s="13">
        <f t="shared" si="22"/>
        <v>15965.928642545457</v>
      </c>
      <c r="AV156" s="14">
        <f t="shared" si="22"/>
        <v>2.0163363382922497</v>
      </c>
      <c r="AW156" s="14">
        <f t="shared" si="22"/>
        <v>8.5881790800941271E-3</v>
      </c>
      <c r="AX156" s="15">
        <f t="shared" si="22"/>
        <v>0.49594900464223002</v>
      </c>
    </row>
    <row r="157" spans="1:50" x14ac:dyDescent="0.3">
      <c r="A157" s="4" t="s">
        <v>28</v>
      </c>
      <c r="B157" s="4">
        <f t="shared" si="17"/>
        <v>2013</v>
      </c>
      <c r="C157" s="11">
        <v>16905.367380996577</v>
      </c>
      <c r="D157" s="11">
        <v>2.346266055439195</v>
      </c>
      <c r="E157" s="11">
        <v>1.0511524931980487E-2</v>
      </c>
      <c r="F157" s="11">
        <v>0.42620912393194516</v>
      </c>
      <c r="G157" s="11">
        <v>134.60308678457636</v>
      </c>
      <c r="H157" s="11">
        <v>12.201777481106172</v>
      </c>
      <c r="I157" s="11">
        <v>7.9359211004026431E-4</v>
      </c>
      <c r="J157" s="11">
        <v>8.1955272627160167E-2</v>
      </c>
      <c r="K157" s="11">
        <v>2.2909090909090963</v>
      </c>
      <c r="L157" s="11">
        <v>34.829365079364997</v>
      </c>
      <c r="M157" s="11">
        <v>1.6965371907438909E-4</v>
      </c>
      <c r="N157" s="11">
        <v>2.8711404808021031E-2</v>
      </c>
      <c r="O157" s="11">
        <v>2.7965909090909058</v>
      </c>
      <c r="P157" s="11">
        <v>4.0364350535012914</v>
      </c>
      <c r="Q157" s="11">
        <v>3.6636119295090364E-3</v>
      </c>
      <c r="R157" s="11">
        <v>0.24774336431663335</v>
      </c>
      <c r="S157" s="11">
        <v>15690.611271909092</v>
      </c>
      <c r="T157" s="11">
        <v>2.0532260972258025</v>
      </c>
      <c r="U157" s="11">
        <v>7.9661129556861665E-3</v>
      </c>
      <c r="V157" s="11">
        <v>0.4870384227782516</v>
      </c>
      <c r="Y157" s="4" t="str">
        <f t="shared" si="18"/>
        <v>Estonia</v>
      </c>
      <c r="Z157" s="4">
        <f t="shared" si="18"/>
        <v>2013</v>
      </c>
      <c r="AA157" s="13">
        <f t="shared" si="18"/>
        <v>16905.367380996577</v>
      </c>
      <c r="AB157" s="14">
        <f t="shared" si="18"/>
        <v>2.346266055439195</v>
      </c>
      <c r="AC157" s="14">
        <f t="shared" si="18"/>
        <v>1.0511524931980487E-2</v>
      </c>
      <c r="AD157" s="15">
        <f t="shared" si="18"/>
        <v>0.42620912393194516</v>
      </c>
      <c r="AF157" s="13">
        <f t="shared" si="19"/>
        <v>134.60308678457636</v>
      </c>
      <c r="AG157" s="14">
        <f t="shared" si="19"/>
        <v>12.201777481106172</v>
      </c>
      <c r="AH157" s="14">
        <f t="shared" si="19"/>
        <v>7.9359211004026431E-4</v>
      </c>
      <c r="AI157" s="15">
        <f t="shared" si="19"/>
        <v>8.1955272627160167E-2</v>
      </c>
      <c r="AK157" s="13">
        <f t="shared" si="20"/>
        <v>2.2909090909090963</v>
      </c>
      <c r="AL157" s="14">
        <f t="shared" si="20"/>
        <v>34.829365079364997</v>
      </c>
      <c r="AM157" s="14">
        <f t="shared" si="20"/>
        <v>1.6965371907438909E-4</v>
      </c>
      <c r="AN157" s="15">
        <f t="shared" si="20"/>
        <v>2.8711404808021031E-2</v>
      </c>
      <c r="AP157" s="13">
        <f t="shared" si="21"/>
        <v>2.7965909090909058</v>
      </c>
      <c r="AQ157" s="14">
        <f t="shared" si="21"/>
        <v>4.0364350535012914</v>
      </c>
      <c r="AR157" s="14">
        <f t="shared" si="21"/>
        <v>3.6636119295090364E-3</v>
      </c>
      <c r="AS157" s="15">
        <f t="shared" si="21"/>
        <v>0.24774336431663335</v>
      </c>
      <c r="AU157" s="13">
        <f t="shared" si="22"/>
        <v>15690.611271909092</v>
      </c>
      <c r="AV157" s="14">
        <f t="shared" si="22"/>
        <v>2.0532260972258025</v>
      </c>
      <c r="AW157" s="14">
        <f t="shared" si="22"/>
        <v>7.9661129556861665E-3</v>
      </c>
      <c r="AX157" s="15">
        <f t="shared" si="22"/>
        <v>0.4870384227782516</v>
      </c>
    </row>
    <row r="158" spans="1:50" x14ac:dyDescent="0.3">
      <c r="A158" s="4" t="s">
        <v>28</v>
      </c>
      <c r="B158" s="4">
        <f t="shared" si="17"/>
        <v>2014</v>
      </c>
      <c r="C158" s="11">
        <v>16115.677511315662</v>
      </c>
      <c r="D158" s="11">
        <v>2.4866728395534108</v>
      </c>
      <c r="E158" s="11">
        <v>8.889836540340923E-3</v>
      </c>
      <c r="F158" s="11">
        <v>0.40214377383861766</v>
      </c>
      <c r="G158" s="11">
        <v>128.96932515855246</v>
      </c>
      <c r="H158" s="11">
        <v>12.731947483037272</v>
      </c>
      <c r="I158" s="11">
        <v>8.3689355428001599E-4</v>
      </c>
      <c r="J158" s="11">
        <v>7.8542579706073756E-2</v>
      </c>
      <c r="K158" s="11">
        <v>2.7681818181818016</v>
      </c>
      <c r="L158" s="11">
        <v>28.960591133005096</v>
      </c>
      <c r="M158" s="11">
        <v>1.3333329374642239E-4</v>
      </c>
      <c r="N158" s="11">
        <v>3.4529681918693454E-2</v>
      </c>
      <c r="O158" s="11">
        <v>3.2640151515151477</v>
      </c>
      <c r="P158" s="11">
        <v>3.2416154113960811</v>
      </c>
      <c r="Q158" s="11">
        <v>4.5778280446828745E-4</v>
      </c>
      <c r="R158" s="11">
        <v>0.30848816811656427</v>
      </c>
      <c r="S158" s="11">
        <v>15650.58086645454</v>
      </c>
      <c r="T158" s="11">
        <v>2.0913548771605019</v>
      </c>
      <c r="U158" s="11">
        <v>7.4884816622191597E-3</v>
      </c>
      <c r="V158" s="11">
        <v>0.47815892506858104</v>
      </c>
      <c r="Y158" s="4" t="str">
        <f t="shared" si="18"/>
        <v>Estonia</v>
      </c>
      <c r="Z158" s="4">
        <f t="shared" si="18"/>
        <v>2014</v>
      </c>
      <c r="AA158" s="13">
        <f t="shared" si="18"/>
        <v>16115.677511315662</v>
      </c>
      <c r="AB158" s="14">
        <f t="shared" si="18"/>
        <v>2.4866728395534108</v>
      </c>
      <c r="AC158" s="14">
        <f t="shared" si="18"/>
        <v>8.889836540340923E-3</v>
      </c>
      <c r="AD158" s="15">
        <f t="shared" si="18"/>
        <v>0.40214377383861766</v>
      </c>
      <c r="AF158" s="13">
        <f t="shared" si="19"/>
        <v>128.96932515855246</v>
      </c>
      <c r="AG158" s="14">
        <f t="shared" si="19"/>
        <v>12.731947483037272</v>
      </c>
      <c r="AH158" s="14">
        <f t="shared" si="19"/>
        <v>8.3689355428001599E-4</v>
      </c>
      <c r="AI158" s="15">
        <f t="shared" si="19"/>
        <v>7.8542579706073756E-2</v>
      </c>
      <c r="AK158" s="13">
        <f t="shared" si="20"/>
        <v>2.7681818181818016</v>
      </c>
      <c r="AL158" s="14">
        <f t="shared" si="20"/>
        <v>28.960591133005096</v>
      </c>
      <c r="AM158" s="14">
        <f t="shared" si="20"/>
        <v>1.3333329374642239E-4</v>
      </c>
      <c r="AN158" s="15">
        <f t="shared" si="20"/>
        <v>3.4529681918693454E-2</v>
      </c>
      <c r="AP158" s="13">
        <f t="shared" si="21"/>
        <v>3.2640151515151477</v>
      </c>
      <c r="AQ158" s="14">
        <f t="shared" si="21"/>
        <v>3.2416154113960811</v>
      </c>
      <c r="AR158" s="14">
        <f t="shared" si="21"/>
        <v>4.5778280446828745E-4</v>
      </c>
      <c r="AS158" s="15">
        <f t="shared" si="21"/>
        <v>0.30848816811656427</v>
      </c>
      <c r="AU158" s="13">
        <f t="shared" si="22"/>
        <v>15650.58086645454</v>
      </c>
      <c r="AV158" s="14">
        <f t="shared" si="22"/>
        <v>2.0913548771605019</v>
      </c>
      <c r="AW158" s="14">
        <f t="shared" si="22"/>
        <v>7.4884816622191597E-3</v>
      </c>
      <c r="AX158" s="15">
        <f t="shared" si="22"/>
        <v>0.47815892506858104</v>
      </c>
    </row>
    <row r="159" spans="1:50" x14ac:dyDescent="0.3">
      <c r="A159" s="4" t="s">
        <v>28</v>
      </c>
      <c r="B159" s="4">
        <f t="shared" ref="B159:B222" si="23">B132</f>
        <v>2015</v>
      </c>
      <c r="C159" s="11">
        <v>15622.82271880655</v>
      </c>
      <c r="D159" s="11">
        <v>2.605638426162129</v>
      </c>
      <c r="E159" s="11">
        <v>7.9118957825037861E-3</v>
      </c>
      <c r="F159" s="11">
        <v>0.38378310281250727</v>
      </c>
      <c r="G159" s="11">
        <v>123.00209375306576</v>
      </c>
      <c r="H159" s="11">
        <v>13.333089350001883</v>
      </c>
      <c r="I159" s="11">
        <v>9.5693073415779872E-4</v>
      </c>
      <c r="J159" s="11">
        <v>7.5001372431353186E-2</v>
      </c>
      <c r="K159" s="11">
        <v>2.0272727272727309</v>
      </c>
      <c r="L159" s="11">
        <v>39.475336322869886</v>
      </c>
      <c r="M159" s="11">
        <v>2.6879991763630734E-4</v>
      </c>
      <c r="N159" s="11">
        <v>2.5332273088719798E-2</v>
      </c>
      <c r="O159" s="11">
        <v>3.3492424242424219</v>
      </c>
      <c r="P159" s="11">
        <v>2.9083917665686521</v>
      </c>
      <c r="Q159" s="11">
        <v>1.6083157486804778E-3</v>
      </c>
      <c r="R159" s="11">
        <v>0.34383263337999659</v>
      </c>
      <c r="S159" s="11">
        <v>16332.662739909094</v>
      </c>
      <c r="T159" s="11">
        <v>2.0671840036474673</v>
      </c>
      <c r="U159" s="11">
        <v>7.9193161420357816E-3</v>
      </c>
      <c r="V159" s="11">
        <v>0.48374987337147451</v>
      </c>
      <c r="Y159" s="4" t="str">
        <f t="shared" si="18"/>
        <v>Estonia</v>
      </c>
      <c r="Z159" s="4">
        <f t="shared" si="18"/>
        <v>2015</v>
      </c>
      <c r="AA159" s="13">
        <f t="shared" si="18"/>
        <v>15622.82271880655</v>
      </c>
      <c r="AB159" s="14">
        <f t="shared" si="18"/>
        <v>2.605638426162129</v>
      </c>
      <c r="AC159" s="14">
        <f t="shared" si="18"/>
        <v>7.9118957825037861E-3</v>
      </c>
      <c r="AD159" s="15">
        <f t="shared" si="18"/>
        <v>0.38378310281250727</v>
      </c>
      <c r="AF159" s="13">
        <f t="shared" si="19"/>
        <v>123.00209375306576</v>
      </c>
      <c r="AG159" s="14">
        <f t="shared" si="19"/>
        <v>13.333089350001883</v>
      </c>
      <c r="AH159" s="14">
        <f t="shared" si="19"/>
        <v>9.5693073415779872E-4</v>
      </c>
      <c r="AI159" s="15">
        <f t="shared" si="19"/>
        <v>7.5001372431353186E-2</v>
      </c>
      <c r="AK159" s="13">
        <f t="shared" si="20"/>
        <v>2.0272727272727309</v>
      </c>
      <c r="AL159" s="14">
        <f t="shared" si="20"/>
        <v>39.475336322869886</v>
      </c>
      <c r="AM159" s="14">
        <f t="shared" si="20"/>
        <v>2.6879991763630734E-4</v>
      </c>
      <c r="AN159" s="15">
        <f t="shared" si="20"/>
        <v>2.5332273088719798E-2</v>
      </c>
      <c r="AP159" s="13">
        <f t="shared" si="21"/>
        <v>3.3492424242424219</v>
      </c>
      <c r="AQ159" s="14">
        <f t="shared" si="21"/>
        <v>2.9083917665686521</v>
      </c>
      <c r="AR159" s="14">
        <f t="shared" si="21"/>
        <v>1.6083157486804778E-3</v>
      </c>
      <c r="AS159" s="15">
        <f t="shared" si="21"/>
        <v>0.34383263337999659</v>
      </c>
      <c r="AU159" s="13">
        <f t="shared" si="22"/>
        <v>16332.662739909094</v>
      </c>
      <c r="AV159" s="14">
        <f t="shared" si="22"/>
        <v>2.0671840036474673</v>
      </c>
      <c r="AW159" s="14">
        <f t="shared" si="22"/>
        <v>7.9193161420357816E-3</v>
      </c>
      <c r="AX159" s="15">
        <f t="shared" si="22"/>
        <v>0.48374987337147451</v>
      </c>
    </row>
    <row r="160" spans="1:50" x14ac:dyDescent="0.3">
      <c r="A160" s="4" t="s">
        <v>28</v>
      </c>
      <c r="B160" s="4">
        <f t="shared" si="23"/>
        <v>2016</v>
      </c>
      <c r="C160" s="11">
        <v>14803.219794009317</v>
      </c>
      <c r="D160" s="11">
        <v>2.7870078105085487</v>
      </c>
      <c r="E160" s="11">
        <v>6.5200303055720221E-3</v>
      </c>
      <c r="F160" s="11">
        <v>0.35880774938249232</v>
      </c>
      <c r="G160" s="11">
        <v>123.87663601678673</v>
      </c>
      <c r="H160" s="11">
        <v>13.264191027600644</v>
      </c>
      <c r="I160" s="11">
        <v>9.3489611069719203E-4</v>
      </c>
      <c r="J160" s="11">
        <v>7.5390952823218629E-2</v>
      </c>
      <c r="K160" s="11">
        <v>2.3272727272727423</v>
      </c>
      <c r="L160" s="11">
        <v>34.515624999999787</v>
      </c>
      <c r="M160" s="11">
        <v>1.0048204342074513E-4</v>
      </c>
      <c r="N160" s="11">
        <v>2.8972385694884743E-2</v>
      </c>
      <c r="O160" s="11">
        <v>2.0746212121212153</v>
      </c>
      <c r="P160" s="11">
        <v>4.2937739638488157</v>
      </c>
      <c r="Q160" s="11">
        <v>4.4998055537308623E-3</v>
      </c>
      <c r="R160" s="11">
        <v>0.23289535229833772</v>
      </c>
      <c r="S160" s="11">
        <v>16418.2004139091</v>
      </c>
      <c r="T160" s="11">
        <v>2.0929605167809928</v>
      </c>
      <c r="U160" s="11">
        <v>7.5238191131411503E-3</v>
      </c>
      <c r="V160" s="11">
        <v>0.47779209974682951</v>
      </c>
      <c r="Y160" s="4" t="str">
        <f t="shared" si="18"/>
        <v>Estonia</v>
      </c>
      <c r="Z160" s="4">
        <f t="shared" si="18"/>
        <v>2016</v>
      </c>
      <c r="AA160" s="13">
        <f t="shared" si="18"/>
        <v>14803.219794009317</v>
      </c>
      <c r="AB160" s="14">
        <f t="shared" si="18"/>
        <v>2.7870078105085487</v>
      </c>
      <c r="AC160" s="14">
        <f t="shared" si="18"/>
        <v>6.5200303055720221E-3</v>
      </c>
      <c r="AD160" s="15">
        <f t="shared" si="18"/>
        <v>0.35880774938249232</v>
      </c>
      <c r="AF160" s="13">
        <f t="shared" si="19"/>
        <v>123.87663601678673</v>
      </c>
      <c r="AG160" s="14">
        <f t="shared" si="19"/>
        <v>13.264191027600644</v>
      </c>
      <c r="AH160" s="14">
        <f t="shared" si="19"/>
        <v>9.3489611069719203E-4</v>
      </c>
      <c r="AI160" s="15">
        <f t="shared" si="19"/>
        <v>7.5390952823218629E-2</v>
      </c>
      <c r="AK160" s="13">
        <f t="shared" si="20"/>
        <v>2.3272727272727423</v>
      </c>
      <c r="AL160" s="14">
        <f t="shared" si="20"/>
        <v>34.515624999999787</v>
      </c>
      <c r="AM160" s="14">
        <f t="shared" si="20"/>
        <v>1.0048204342074513E-4</v>
      </c>
      <c r="AN160" s="15">
        <f t="shared" si="20"/>
        <v>2.8972385694884743E-2</v>
      </c>
      <c r="AP160" s="13">
        <f t="shared" si="21"/>
        <v>2.0746212121212153</v>
      </c>
      <c r="AQ160" s="14">
        <f t="shared" si="21"/>
        <v>4.2937739638488157</v>
      </c>
      <c r="AR160" s="14">
        <f t="shared" si="21"/>
        <v>4.4998055537308623E-3</v>
      </c>
      <c r="AS160" s="15">
        <f t="shared" si="21"/>
        <v>0.23289535229833772</v>
      </c>
      <c r="AU160" s="13">
        <f t="shared" si="22"/>
        <v>16418.2004139091</v>
      </c>
      <c r="AV160" s="14">
        <f t="shared" si="22"/>
        <v>2.0929605167809928</v>
      </c>
      <c r="AW160" s="14">
        <f t="shared" si="22"/>
        <v>7.5238191131411503E-3</v>
      </c>
      <c r="AX160" s="15">
        <f t="shared" si="22"/>
        <v>0.47779209974682951</v>
      </c>
    </row>
    <row r="161" spans="1:50" x14ac:dyDescent="0.3">
      <c r="A161" s="4" t="s">
        <v>28</v>
      </c>
      <c r="B161" s="4">
        <f t="shared" si="23"/>
        <v>2017</v>
      </c>
      <c r="C161" s="11">
        <v>14675.66524510007</v>
      </c>
      <c r="D161" s="11">
        <v>2.8438272350377658</v>
      </c>
      <c r="E161" s="11">
        <v>6.4079378189967895E-3</v>
      </c>
      <c r="F161" s="11">
        <v>0.3516388012884053</v>
      </c>
      <c r="G161" s="11">
        <v>134.18748616539597</v>
      </c>
      <c r="H161" s="11">
        <v>12.175595210277727</v>
      </c>
      <c r="I161" s="11">
        <v>7.0775957881477614E-4</v>
      </c>
      <c r="J161" s="11">
        <v>8.2131508376352289E-2</v>
      </c>
      <c r="K161" s="11">
        <v>1.9863636363636203</v>
      </c>
      <c r="L161" s="11">
        <v>40.469107551487738</v>
      </c>
      <c r="M161" s="11">
        <v>2.4648337842857887E-4</v>
      </c>
      <c r="N161" s="11">
        <v>2.4710206389595507E-2</v>
      </c>
      <c r="O161" s="11">
        <v>2.075757575757577</v>
      </c>
      <c r="P161" s="11">
        <v>3.7981751824817485</v>
      </c>
      <c r="Q161" s="11">
        <v>3.3880205681696696E-3</v>
      </c>
      <c r="R161" s="11">
        <v>0.26328432785625083</v>
      </c>
      <c r="S161" s="11">
        <v>16257.425040772727</v>
      </c>
      <c r="T161" s="11">
        <v>2.1679662387111631</v>
      </c>
      <c r="U161" s="11">
        <v>6.654479480253217E-3</v>
      </c>
      <c r="V161" s="11">
        <v>0.46126179556859298</v>
      </c>
      <c r="Y161" s="4" t="str">
        <f t="shared" si="18"/>
        <v>Estonia</v>
      </c>
      <c r="Z161" s="4">
        <f t="shared" si="18"/>
        <v>2017</v>
      </c>
      <c r="AA161" s="13">
        <f t="shared" si="18"/>
        <v>14675.66524510007</v>
      </c>
      <c r="AB161" s="14">
        <f t="shared" si="18"/>
        <v>2.8438272350377658</v>
      </c>
      <c r="AC161" s="14">
        <f t="shared" si="18"/>
        <v>6.4079378189967895E-3</v>
      </c>
      <c r="AD161" s="15">
        <f t="shared" si="18"/>
        <v>0.3516388012884053</v>
      </c>
      <c r="AF161" s="13">
        <f t="shared" si="19"/>
        <v>134.18748616539597</v>
      </c>
      <c r="AG161" s="14">
        <f t="shared" si="19"/>
        <v>12.175595210277727</v>
      </c>
      <c r="AH161" s="14">
        <f t="shared" si="19"/>
        <v>7.0775957881477614E-4</v>
      </c>
      <c r="AI161" s="15">
        <f t="shared" si="19"/>
        <v>8.2131508376352289E-2</v>
      </c>
      <c r="AK161" s="13">
        <f t="shared" si="20"/>
        <v>1.9863636363636203</v>
      </c>
      <c r="AL161" s="14">
        <f t="shared" si="20"/>
        <v>40.469107551487738</v>
      </c>
      <c r="AM161" s="14">
        <f t="shared" si="20"/>
        <v>2.4648337842857887E-4</v>
      </c>
      <c r="AN161" s="15">
        <f t="shared" si="20"/>
        <v>2.4710206389595507E-2</v>
      </c>
      <c r="AP161" s="13">
        <f t="shared" si="21"/>
        <v>2.075757575757577</v>
      </c>
      <c r="AQ161" s="14">
        <f t="shared" si="21"/>
        <v>3.7981751824817485</v>
      </c>
      <c r="AR161" s="14">
        <f t="shared" si="21"/>
        <v>3.3880205681696696E-3</v>
      </c>
      <c r="AS161" s="15">
        <f t="shared" si="21"/>
        <v>0.26328432785625083</v>
      </c>
      <c r="AU161" s="13">
        <f t="shared" si="22"/>
        <v>16257.425040772727</v>
      </c>
      <c r="AV161" s="14">
        <f t="shared" si="22"/>
        <v>2.1679662387111631</v>
      </c>
      <c r="AW161" s="14">
        <f t="shared" si="22"/>
        <v>6.654479480253217E-3</v>
      </c>
      <c r="AX161" s="15">
        <f t="shared" si="22"/>
        <v>0.46126179556859298</v>
      </c>
    </row>
    <row r="162" spans="1:50" x14ac:dyDescent="0.3">
      <c r="A162" s="4" t="s">
        <v>28</v>
      </c>
      <c r="B162" s="4">
        <f t="shared" si="23"/>
        <v>2018</v>
      </c>
      <c r="C162" s="11">
        <v>13707.615232030341</v>
      </c>
      <c r="D162" s="11">
        <v>3.081572160885413</v>
      </c>
      <c r="E162" s="11">
        <v>4.975777700428341E-3</v>
      </c>
      <c r="F162" s="11">
        <v>0.32450968135455732</v>
      </c>
      <c r="G162" s="11">
        <v>77.408363445834084</v>
      </c>
      <c r="H162" s="11">
        <v>21.054380051878837</v>
      </c>
      <c r="I162" s="11">
        <v>1.8497333131349408E-3</v>
      </c>
      <c r="J162" s="11">
        <v>4.7496055335562476E-2</v>
      </c>
      <c r="K162" s="11">
        <v>1.9954545454545496</v>
      </c>
      <c r="L162" s="11">
        <v>40.339407744874634</v>
      </c>
      <c r="M162" s="11">
        <v>2.4146034067138583E-4</v>
      </c>
      <c r="N162" s="11">
        <v>2.4789654977695006E-2</v>
      </c>
      <c r="O162" s="11">
        <v>1.5037878787878789</v>
      </c>
      <c r="P162" s="11">
        <v>4.5853904282115892</v>
      </c>
      <c r="Q162" s="11">
        <v>6.0412519999072378E-3</v>
      </c>
      <c r="R162" s="11">
        <v>0.21808393759613262</v>
      </c>
      <c r="S162" s="11">
        <v>16341.845605500006</v>
      </c>
      <c r="T162" s="11">
        <v>2.2026727998449145</v>
      </c>
      <c r="U162" s="11">
        <v>6.3560734076638647E-3</v>
      </c>
      <c r="V162" s="11">
        <v>0.45399389326930806</v>
      </c>
      <c r="Y162" s="4" t="str">
        <f t="shared" si="18"/>
        <v>Estonia</v>
      </c>
      <c r="Z162" s="4">
        <f t="shared" si="18"/>
        <v>2018</v>
      </c>
      <c r="AA162" s="13">
        <f t="shared" si="18"/>
        <v>13707.615232030341</v>
      </c>
      <c r="AB162" s="14">
        <f t="shared" si="18"/>
        <v>3.081572160885413</v>
      </c>
      <c r="AC162" s="14">
        <f t="shared" si="18"/>
        <v>4.975777700428341E-3</v>
      </c>
      <c r="AD162" s="15">
        <f t="shared" si="18"/>
        <v>0.32450968135455732</v>
      </c>
      <c r="AF162" s="13">
        <f t="shared" si="19"/>
        <v>77.408363445834084</v>
      </c>
      <c r="AG162" s="14">
        <f t="shared" si="19"/>
        <v>21.054380051878837</v>
      </c>
      <c r="AH162" s="14">
        <f t="shared" si="19"/>
        <v>1.8497333131349408E-3</v>
      </c>
      <c r="AI162" s="15">
        <f t="shared" si="19"/>
        <v>4.7496055335562476E-2</v>
      </c>
      <c r="AK162" s="13">
        <f t="shared" si="20"/>
        <v>1.9954545454545496</v>
      </c>
      <c r="AL162" s="14">
        <f t="shared" si="20"/>
        <v>40.339407744874634</v>
      </c>
      <c r="AM162" s="14">
        <f t="shared" si="20"/>
        <v>2.4146034067138583E-4</v>
      </c>
      <c r="AN162" s="15">
        <f t="shared" si="20"/>
        <v>2.4789654977695006E-2</v>
      </c>
      <c r="AP162" s="13">
        <f t="shared" si="21"/>
        <v>1.5037878787878789</v>
      </c>
      <c r="AQ162" s="14">
        <f t="shared" si="21"/>
        <v>4.5853904282115892</v>
      </c>
      <c r="AR162" s="14">
        <f t="shared" si="21"/>
        <v>6.0412519999072378E-3</v>
      </c>
      <c r="AS162" s="15">
        <f t="shared" si="21"/>
        <v>0.21808393759613262</v>
      </c>
      <c r="AU162" s="13">
        <f t="shared" si="22"/>
        <v>16341.845605500006</v>
      </c>
      <c r="AV162" s="14">
        <f t="shared" si="22"/>
        <v>2.2026727998449145</v>
      </c>
      <c r="AW162" s="14">
        <f t="shared" si="22"/>
        <v>6.3560734076638647E-3</v>
      </c>
      <c r="AX162" s="15">
        <f t="shared" si="22"/>
        <v>0.45399389326930806</v>
      </c>
    </row>
    <row r="163" spans="1:50" x14ac:dyDescent="0.3">
      <c r="A163" s="4" t="s">
        <v>28</v>
      </c>
      <c r="B163" s="4">
        <f t="shared" si="23"/>
        <v>2019</v>
      </c>
      <c r="C163" s="11">
        <v>12794.308479138534</v>
      </c>
      <c r="D163" s="11">
        <v>3.3614261400477261</v>
      </c>
      <c r="E163" s="11">
        <v>3.675729921694737E-3</v>
      </c>
      <c r="F163" s="11">
        <v>0.29749277786773021</v>
      </c>
      <c r="G163" s="11">
        <v>71.926372430211359</v>
      </c>
      <c r="H163" s="11">
        <v>22.55737012718286</v>
      </c>
      <c r="I163" s="11">
        <v>1.8278687534239169E-3</v>
      </c>
      <c r="J163" s="11">
        <v>4.4331408952453438E-2</v>
      </c>
      <c r="K163" s="11">
        <v>1.8409090909090935</v>
      </c>
      <c r="L163" s="11">
        <v>43.913580246913519</v>
      </c>
      <c r="M163" s="11">
        <v>3.0053941220511277E-4</v>
      </c>
      <c r="N163" s="11">
        <v>2.2771998875456875E-2</v>
      </c>
      <c r="O163" s="11">
        <v>1.8700757575757576</v>
      </c>
      <c r="P163" s="11">
        <v>3.397407332388088</v>
      </c>
      <c r="Q163" s="11">
        <v>2.2180751616917016E-3</v>
      </c>
      <c r="R163" s="11">
        <v>0.29434209741847034</v>
      </c>
      <c r="S163" s="11">
        <v>16323.888720863644</v>
      </c>
      <c r="T163" s="11">
        <v>2.2436600503808091</v>
      </c>
      <c r="U163" s="11">
        <v>5.9308141356102517E-3</v>
      </c>
      <c r="V163" s="11">
        <v>0.44570031891875656</v>
      </c>
      <c r="Y163" s="4" t="str">
        <f t="shared" si="18"/>
        <v>Estonia</v>
      </c>
      <c r="Z163" s="4">
        <f t="shared" si="18"/>
        <v>2019</v>
      </c>
      <c r="AA163" s="13">
        <f t="shared" si="18"/>
        <v>12794.308479138534</v>
      </c>
      <c r="AB163" s="14">
        <f t="shared" si="18"/>
        <v>3.3614261400477261</v>
      </c>
      <c r="AC163" s="14">
        <f t="shared" si="18"/>
        <v>3.675729921694737E-3</v>
      </c>
      <c r="AD163" s="15">
        <f t="shared" si="18"/>
        <v>0.29749277786773021</v>
      </c>
      <c r="AF163" s="13">
        <f t="shared" si="19"/>
        <v>71.926372430211359</v>
      </c>
      <c r="AG163" s="14">
        <f t="shared" si="19"/>
        <v>22.55737012718286</v>
      </c>
      <c r="AH163" s="14">
        <f t="shared" si="19"/>
        <v>1.8278687534239169E-3</v>
      </c>
      <c r="AI163" s="15">
        <f t="shared" si="19"/>
        <v>4.4331408952453438E-2</v>
      </c>
      <c r="AK163" s="13">
        <f t="shared" si="20"/>
        <v>1.8409090909090935</v>
      </c>
      <c r="AL163" s="14">
        <f t="shared" si="20"/>
        <v>43.913580246913519</v>
      </c>
      <c r="AM163" s="14">
        <f t="shared" si="20"/>
        <v>3.0053941220511277E-4</v>
      </c>
      <c r="AN163" s="15">
        <f t="shared" si="20"/>
        <v>2.2771998875456875E-2</v>
      </c>
      <c r="AP163" s="13">
        <f t="shared" si="21"/>
        <v>1.8700757575757576</v>
      </c>
      <c r="AQ163" s="14">
        <f t="shared" si="21"/>
        <v>3.397407332388088</v>
      </c>
      <c r="AR163" s="14">
        <f t="shared" si="21"/>
        <v>2.2180751616917016E-3</v>
      </c>
      <c r="AS163" s="15">
        <f t="shared" si="21"/>
        <v>0.29434209741847034</v>
      </c>
      <c r="AU163" s="13">
        <f t="shared" si="22"/>
        <v>16323.888720863644</v>
      </c>
      <c r="AV163" s="14">
        <f t="shared" si="22"/>
        <v>2.2436600503808091</v>
      </c>
      <c r="AW163" s="14">
        <f t="shared" si="22"/>
        <v>5.9308141356102517E-3</v>
      </c>
      <c r="AX163" s="15">
        <f t="shared" si="22"/>
        <v>0.44570031891875656</v>
      </c>
    </row>
    <row r="164" spans="1:50" x14ac:dyDescent="0.3">
      <c r="A164" s="4" t="s">
        <v>28</v>
      </c>
      <c r="B164" s="4">
        <f t="shared" si="23"/>
        <v>2020</v>
      </c>
      <c r="C164" s="11">
        <v>11154.744932573711</v>
      </c>
      <c r="D164" s="11">
        <v>3.8702811105210029</v>
      </c>
      <c r="E164" s="11">
        <v>1.5171380753174479E-3</v>
      </c>
      <c r="F164" s="11">
        <v>0.2583791645732379</v>
      </c>
      <c r="G164" s="11">
        <v>93.757757644781805</v>
      </c>
      <c r="H164" s="11">
        <v>16.461552723182024</v>
      </c>
      <c r="I164" s="11">
        <v>1.2711461715118055E-3</v>
      </c>
      <c r="J164" s="11">
        <v>6.0747610922009039E-2</v>
      </c>
      <c r="K164" s="11">
        <v>1.2136363636363541</v>
      </c>
      <c r="L164" s="11">
        <v>66.011235955056691</v>
      </c>
      <c r="M164" s="11">
        <v>5.7977564908416601E-4</v>
      </c>
      <c r="N164" s="11">
        <v>1.5148936170212648E-2</v>
      </c>
      <c r="O164" s="11">
        <v>0.25833333333333552</v>
      </c>
      <c r="P164" s="11">
        <v>27.645161290322342</v>
      </c>
      <c r="Q164" s="11">
        <v>1.1377550669446457E-2</v>
      </c>
      <c r="R164" s="11">
        <v>3.617269544924185E-2</v>
      </c>
      <c r="S164" s="11">
        <v>15171.579442045459</v>
      </c>
      <c r="T164" s="11">
        <v>2.3266705682085762</v>
      </c>
      <c r="U164" s="11">
        <v>4.5181050081182228E-3</v>
      </c>
      <c r="V164" s="11">
        <v>0.42979870621303801</v>
      </c>
      <c r="Y164" s="4" t="str">
        <f t="shared" si="18"/>
        <v>Estonia</v>
      </c>
      <c r="Z164" s="4">
        <f t="shared" ref="Y164:AD206" si="24">B164</f>
        <v>2020</v>
      </c>
      <c r="AA164" s="13">
        <f t="shared" si="24"/>
        <v>11154.744932573711</v>
      </c>
      <c r="AB164" s="14">
        <f t="shared" si="24"/>
        <v>3.8702811105210029</v>
      </c>
      <c r="AC164" s="14">
        <f t="shared" si="24"/>
        <v>1.5171380753174479E-3</v>
      </c>
      <c r="AD164" s="15">
        <f t="shared" si="24"/>
        <v>0.2583791645732379</v>
      </c>
      <c r="AF164" s="13">
        <f t="shared" si="19"/>
        <v>93.757757644781805</v>
      </c>
      <c r="AG164" s="14">
        <f t="shared" si="19"/>
        <v>16.461552723182024</v>
      </c>
      <c r="AH164" s="14">
        <f t="shared" si="19"/>
        <v>1.2711461715118055E-3</v>
      </c>
      <c r="AI164" s="15">
        <f t="shared" si="19"/>
        <v>6.0747610922009039E-2</v>
      </c>
      <c r="AK164" s="13">
        <f t="shared" si="20"/>
        <v>1.2136363636363541</v>
      </c>
      <c r="AL164" s="14">
        <f t="shared" si="20"/>
        <v>66.011235955056691</v>
      </c>
      <c r="AM164" s="14">
        <f t="shared" si="20"/>
        <v>5.7977564908416601E-4</v>
      </c>
      <c r="AN164" s="15">
        <f t="shared" si="20"/>
        <v>1.5148936170212648E-2</v>
      </c>
      <c r="AP164" s="13">
        <f t="shared" si="21"/>
        <v>0.25833333333333552</v>
      </c>
      <c r="AQ164" s="14">
        <f t="shared" si="21"/>
        <v>27.645161290322342</v>
      </c>
      <c r="AR164" s="14">
        <f t="shared" si="21"/>
        <v>1.1377550669446457E-2</v>
      </c>
      <c r="AS164" s="15">
        <f t="shared" si="21"/>
        <v>3.617269544924185E-2</v>
      </c>
      <c r="AU164" s="13">
        <f t="shared" si="22"/>
        <v>15171.579442045459</v>
      </c>
      <c r="AV164" s="14">
        <f t="shared" si="22"/>
        <v>2.3266705682085762</v>
      </c>
      <c r="AW164" s="14">
        <f t="shared" si="22"/>
        <v>4.5181050081182228E-3</v>
      </c>
      <c r="AX164" s="15">
        <f t="shared" si="22"/>
        <v>0.42979870621303801</v>
      </c>
    </row>
    <row r="165" spans="1:50" x14ac:dyDescent="0.3">
      <c r="A165" s="4" t="s">
        <v>28</v>
      </c>
      <c r="B165" s="4">
        <f t="shared" si="23"/>
        <v>2021</v>
      </c>
      <c r="C165" s="11">
        <v>10966.545187234049</v>
      </c>
      <c r="D165" s="11">
        <v>4.0263055257534308</v>
      </c>
      <c r="E165" s="11">
        <v>1.110498837960161E-3</v>
      </c>
      <c r="F165" s="11">
        <v>0.24836664619803608</v>
      </c>
      <c r="G165" s="11">
        <v>178.26905172580518</v>
      </c>
      <c r="H165" s="11">
        <v>8.9122966885365518</v>
      </c>
      <c r="I165" s="11">
        <v>4.2775774674544409E-4</v>
      </c>
      <c r="J165" s="11">
        <v>0.11220452313781819</v>
      </c>
      <c r="K165" s="11">
        <v>2.7761904761904646</v>
      </c>
      <c r="L165" s="11">
        <v>28.699828473413497</v>
      </c>
      <c r="M165" s="11">
        <v>2.3569409737889818E-4</v>
      </c>
      <c r="N165" s="11">
        <v>3.484341381783395E-2</v>
      </c>
      <c r="O165" s="11">
        <v>0.60454545454546071</v>
      </c>
      <c r="P165" s="11">
        <v>11.269423558897133</v>
      </c>
      <c r="Q165" s="11">
        <v>8.8979172994963496E-3</v>
      </c>
      <c r="R165" s="11">
        <v>8.8735683309241378E-2</v>
      </c>
      <c r="S165" s="11">
        <v>15576.106489818183</v>
      </c>
      <c r="T165" s="11">
        <v>2.3945296228681312</v>
      </c>
      <c r="U165" s="11">
        <v>3.7215169902824474E-3</v>
      </c>
      <c r="V165" s="11">
        <v>0.41761855457950664</v>
      </c>
      <c r="Y165" s="4" t="str">
        <f t="shared" si="24"/>
        <v>Estonia</v>
      </c>
      <c r="Z165" s="4">
        <f t="shared" si="24"/>
        <v>2021</v>
      </c>
      <c r="AA165" s="13">
        <f t="shared" si="24"/>
        <v>10966.545187234049</v>
      </c>
      <c r="AB165" s="14">
        <f t="shared" si="24"/>
        <v>4.0263055257534308</v>
      </c>
      <c r="AC165" s="14">
        <f t="shared" si="24"/>
        <v>1.110498837960161E-3</v>
      </c>
      <c r="AD165" s="15">
        <f t="shared" si="24"/>
        <v>0.24836664619803608</v>
      </c>
      <c r="AF165" s="13">
        <f t="shared" si="19"/>
        <v>178.26905172580518</v>
      </c>
      <c r="AG165" s="14">
        <f t="shared" si="19"/>
        <v>8.9122966885365518</v>
      </c>
      <c r="AH165" s="14">
        <f t="shared" si="19"/>
        <v>4.2775774674544409E-4</v>
      </c>
      <c r="AI165" s="15">
        <f t="shared" si="19"/>
        <v>0.11220452313781819</v>
      </c>
      <c r="AK165" s="13">
        <f t="shared" si="20"/>
        <v>2.7761904761904646</v>
      </c>
      <c r="AL165" s="14">
        <f t="shared" si="20"/>
        <v>28.699828473413497</v>
      </c>
      <c r="AM165" s="14">
        <f t="shared" si="20"/>
        <v>2.3569409737889818E-4</v>
      </c>
      <c r="AN165" s="15">
        <f t="shared" si="20"/>
        <v>3.484341381783395E-2</v>
      </c>
      <c r="AP165" s="13">
        <f t="shared" si="21"/>
        <v>0.60454545454546071</v>
      </c>
      <c r="AQ165" s="14">
        <f t="shared" si="21"/>
        <v>11.269423558897133</v>
      </c>
      <c r="AR165" s="14">
        <f t="shared" si="21"/>
        <v>8.8979172994963496E-3</v>
      </c>
      <c r="AS165" s="15">
        <f t="shared" si="21"/>
        <v>8.8735683309241378E-2</v>
      </c>
      <c r="AU165" s="13">
        <f t="shared" si="22"/>
        <v>15576.106489818183</v>
      </c>
      <c r="AV165" s="14">
        <f t="shared" si="22"/>
        <v>2.3945296228681312</v>
      </c>
      <c r="AW165" s="14">
        <f t="shared" si="22"/>
        <v>3.7215169902824474E-3</v>
      </c>
      <c r="AX165" s="15">
        <f t="shared" si="22"/>
        <v>0.41761855457950664</v>
      </c>
    </row>
    <row r="166" spans="1:50" x14ac:dyDescent="0.3">
      <c r="A166" s="4" t="s">
        <v>29</v>
      </c>
      <c r="B166" s="4">
        <f t="shared" si="23"/>
        <v>1995</v>
      </c>
      <c r="C166" s="12">
        <v>21227.197763612625</v>
      </c>
      <c r="D166" s="12">
        <v>1.4770406542967416</v>
      </c>
      <c r="E166" s="12">
        <v>2.7164258196272273E-2</v>
      </c>
      <c r="F166" s="12">
        <v>0.67702943523658565</v>
      </c>
      <c r="G166" s="11">
        <v>150.66433840175023</v>
      </c>
      <c r="H166" s="11">
        <v>11.392761984075456</v>
      </c>
      <c r="I166" s="11">
        <v>1.1016296623090754E-3</v>
      </c>
      <c r="J166" s="11">
        <v>8.7775027811322431E-2</v>
      </c>
      <c r="K166" s="12">
        <v>6.5227272727272805</v>
      </c>
      <c r="L166" s="12">
        <v>11.762369337979083</v>
      </c>
      <c r="M166" s="12">
        <v>4.1335422787312434E-3</v>
      </c>
      <c r="N166" s="12">
        <v>8.5016884886545505E-2</v>
      </c>
      <c r="O166" s="12">
        <v>4.8723484848485104</v>
      </c>
      <c r="P166" s="12">
        <v>1.8870403482857727</v>
      </c>
      <c r="Q166" s="12">
        <v>3.757421698750818E-3</v>
      </c>
      <c r="R166" s="12">
        <v>0.52993037531413734</v>
      </c>
      <c r="S166" s="11">
        <v>18426.790004909097</v>
      </c>
      <c r="T166" s="11">
        <v>1.2697063937167561</v>
      </c>
      <c r="U166" s="11">
        <v>3.0642301738445954E-2</v>
      </c>
      <c r="V166" s="11">
        <v>0.78758365315680867</v>
      </c>
      <c r="Y166" s="4" t="str">
        <f t="shared" si="24"/>
        <v>Latvia</v>
      </c>
      <c r="Z166" s="4">
        <f t="shared" si="24"/>
        <v>1995</v>
      </c>
      <c r="AA166" s="13">
        <f t="shared" si="24"/>
        <v>21227.197763612625</v>
      </c>
      <c r="AB166" s="14">
        <f t="shared" si="24"/>
        <v>1.4770406542967416</v>
      </c>
      <c r="AC166" s="14">
        <f t="shared" si="24"/>
        <v>2.7164258196272273E-2</v>
      </c>
      <c r="AD166" s="15">
        <f t="shared" si="24"/>
        <v>0.67702943523658565</v>
      </c>
      <c r="AF166" s="13">
        <f t="shared" si="19"/>
        <v>150.66433840175023</v>
      </c>
      <c r="AG166" s="14">
        <f t="shared" si="19"/>
        <v>11.392761984075456</v>
      </c>
      <c r="AH166" s="14">
        <f t="shared" si="19"/>
        <v>1.1016296623090754E-3</v>
      </c>
      <c r="AI166" s="15">
        <f t="shared" si="19"/>
        <v>8.7775027811322431E-2</v>
      </c>
      <c r="AK166" s="13">
        <f t="shared" si="20"/>
        <v>6.5227272727272805</v>
      </c>
      <c r="AL166" s="14">
        <f t="shared" si="20"/>
        <v>11.762369337979083</v>
      </c>
      <c r="AM166" s="14">
        <f t="shared" si="20"/>
        <v>4.1335422787312434E-3</v>
      </c>
      <c r="AN166" s="15">
        <f t="shared" si="20"/>
        <v>8.5016884886545505E-2</v>
      </c>
      <c r="AP166" s="13">
        <f t="shared" si="21"/>
        <v>4.8723484848485104</v>
      </c>
      <c r="AQ166" s="14">
        <f t="shared" si="21"/>
        <v>1.8870403482857727</v>
      </c>
      <c r="AR166" s="14">
        <f t="shared" si="21"/>
        <v>3.757421698750818E-3</v>
      </c>
      <c r="AS166" s="15">
        <f t="shared" si="21"/>
        <v>0.52993037531413734</v>
      </c>
      <c r="AU166" s="13">
        <f t="shared" si="22"/>
        <v>18426.790004909097</v>
      </c>
      <c r="AV166" s="14">
        <f t="shared" si="22"/>
        <v>1.2697063937167561</v>
      </c>
      <c r="AW166" s="14">
        <f t="shared" si="22"/>
        <v>3.0642301738445954E-2</v>
      </c>
      <c r="AX166" s="15">
        <f t="shared" si="22"/>
        <v>0.78758365315680867</v>
      </c>
    </row>
    <row r="167" spans="1:50" x14ac:dyDescent="0.3">
      <c r="A167" s="4" t="s">
        <v>29</v>
      </c>
      <c r="B167" s="4">
        <f t="shared" si="23"/>
        <v>1996</v>
      </c>
      <c r="C167" s="11">
        <v>21227.197763612625</v>
      </c>
      <c r="D167" s="11">
        <v>1.4770406542967416</v>
      </c>
      <c r="E167" s="11">
        <v>2.7164258196272273E-2</v>
      </c>
      <c r="F167" s="11">
        <v>0.67702943523658565</v>
      </c>
      <c r="G167" s="11">
        <v>151.61100208883613</v>
      </c>
      <c r="H167" s="11">
        <v>11.304489563911375</v>
      </c>
      <c r="I167" s="11">
        <v>1.0553446163088648E-3</v>
      </c>
      <c r="J167" s="11">
        <v>8.8460429314067862E-2</v>
      </c>
      <c r="K167" s="12">
        <v>6.5227272727272805</v>
      </c>
      <c r="L167" s="12">
        <v>11.762369337979083</v>
      </c>
      <c r="M167" s="12">
        <v>4.1335422787312434E-3</v>
      </c>
      <c r="N167" s="12">
        <v>8.5016884886545505E-2</v>
      </c>
      <c r="O167" s="12">
        <v>4.8723484848485104</v>
      </c>
      <c r="P167" s="12">
        <v>1.8870403482857727</v>
      </c>
      <c r="Q167" s="12">
        <v>3.757421698750818E-3</v>
      </c>
      <c r="R167" s="12">
        <v>0.52993037531413734</v>
      </c>
      <c r="S167" s="11">
        <v>18764.049232636367</v>
      </c>
      <c r="T167" s="11">
        <v>1.2747911729005599</v>
      </c>
      <c r="U167" s="11">
        <v>3.061111754196677E-2</v>
      </c>
      <c r="V167" s="11">
        <v>0.78444220611025905</v>
      </c>
      <c r="Y167" s="4" t="str">
        <f t="shared" si="24"/>
        <v>Latvia</v>
      </c>
      <c r="Z167" s="4">
        <f t="shared" si="24"/>
        <v>1996</v>
      </c>
      <c r="AA167" s="13">
        <f t="shared" si="24"/>
        <v>21227.197763612625</v>
      </c>
      <c r="AB167" s="14">
        <f t="shared" si="24"/>
        <v>1.4770406542967416</v>
      </c>
      <c r="AC167" s="14">
        <f t="shared" si="24"/>
        <v>2.7164258196272273E-2</v>
      </c>
      <c r="AD167" s="15">
        <f t="shared" si="24"/>
        <v>0.67702943523658565</v>
      </c>
      <c r="AF167" s="13">
        <f t="shared" si="19"/>
        <v>151.61100208883613</v>
      </c>
      <c r="AG167" s="14">
        <f t="shared" si="19"/>
        <v>11.304489563911375</v>
      </c>
      <c r="AH167" s="14">
        <f t="shared" si="19"/>
        <v>1.0553446163088648E-3</v>
      </c>
      <c r="AI167" s="15">
        <f t="shared" si="19"/>
        <v>8.8460429314067862E-2</v>
      </c>
      <c r="AK167" s="13">
        <f t="shared" si="20"/>
        <v>6.5227272727272805</v>
      </c>
      <c r="AL167" s="14">
        <f t="shared" si="20"/>
        <v>11.762369337979083</v>
      </c>
      <c r="AM167" s="14">
        <f t="shared" si="20"/>
        <v>4.1335422787312434E-3</v>
      </c>
      <c r="AN167" s="15">
        <f t="shared" si="20"/>
        <v>8.5016884886545505E-2</v>
      </c>
      <c r="AP167" s="13">
        <f t="shared" si="21"/>
        <v>4.8723484848485104</v>
      </c>
      <c r="AQ167" s="14">
        <f t="shared" si="21"/>
        <v>1.8870403482857727</v>
      </c>
      <c r="AR167" s="14">
        <f t="shared" si="21"/>
        <v>3.757421698750818E-3</v>
      </c>
      <c r="AS167" s="15">
        <f t="shared" si="21"/>
        <v>0.52993037531413734</v>
      </c>
      <c r="AU167" s="13">
        <f t="shared" si="22"/>
        <v>18764.049232636367</v>
      </c>
      <c r="AV167" s="14">
        <f t="shared" si="22"/>
        <v>1.2747911729005599</v>
      </c>
      <c r="AW167" s="14">
        <f t="shared" si="22"/>
        <v>3.061111754196677E-2</v>
      </c>
      <c r="AX167" s="15">
        <f t="shared" si="22"/>
        <v>0.78444220611025905</v>
      </c>
    </row>
    <row r="168" spans="1:50" x14ac:dyDescent="0.3">
      <c r="A168" s="4" t="s">
        <v>29</v>
      </c>
      <c r="B168" s="4">
        <f t="shared" si="23"/>
        <v>1997</v>
      </c>
      <c r="C168" s="11">
        <v>21523.373728643441</v>
      </c>
      <c r="D168" s="11">
        <v>1.4926482271021926</v>
      </c>
      <c r="E168" s="11">
        <v>2.7369121496223225E-2</v>
      </c>
      <c r="F168" s="11">
        <v>0.6699502145534898</v>
      </c>
      <c r="G168" s="11">
        <v>146.77669984257409</v>
      </c>
      <c r="H168" s="11">
        <v>11.680554132470807</v>
      </c>
      <c r="I168" s="11">
        <v>1.1524147517818356E-3</v>
      </c>
      <c r="J168" s="11">
        <v>8.5612376661146336E-2</v>
      </c>
      <c r="K168" s="12">
        <v>6.5227272727272805</v>
      </c>
      <c r="L168" s="12">
        <v>11.762369337979083</v>
      </c>
      <c r="M168" s="12">
        <v>4.1335422787312434E-3</v>
      </c>
      <c r="N168" s="12">
        <v>8.5016884886545505E-2</v>
      </c>
      <c r="O168" s="12">
        <v>4.8723484848485104</v>
      </c>
      <c r="P168" s="12">
        <v>1.8870403482857727</v>
      </c>
      <c r="Q168" s="12">
        <v>3.757421698750818E-3</v>
      </c>
      <c r="R168" s="12">
        <v>0.52993037531413734</v>
      </c>
      <c r="S168" s="11">
        <v>19198.350390272728</v>
      </c>
      <c r="T168" s="11">
        <v>1.2952368246113399</v>
      </c>
      <c r="U168" s="11">
        <v>2.9611919729075842E-2</v>
      </c>
      <c r="V168" s="11">
        <v>0.77205958091877802</v>
      </c>
      <c r="Y168" s="4" t="str">
        <f t="shared" si="24"/>
        <v>Latvia</v>
      </c>
      <c r="Z168" s="4">
        <f t="shared" si="24"/>
        <v>1997</v>
      </c>
      <c r="AA168" s="13">
        <f t="shared" si="24"/>
        <v>21523.373728643441</v>
      </c>
      <c r="AB168" s="14">
        <f t="shared" si="24"/>
        <v>1.4926482271021926</v>
      </c>
      <c r="AC168" s="14">
        <f t="shared" si="24"/>
        <v>2.7369121496223225E-2</v>
      </c>
      <c r="AD168" s="15">
        <f t="shared" si="24"/>
        <v>0.6699502145534898</v>
      </c>
      <c r="AF168" s="13">
        <f t="shared" si="19"/>
        <v>146.77669984257409</v>
      </c>
      <c r="AG168" s="14">
        <f t="shared" si="19"/>
        <v>11.680554132470807</v>
      </c>
      <c r="AH168" s="14">
        <f t="shared" si="19"/>
        <v>1.1524147517818356E-3</v>
      </c>
      <c r="AI168" s="15">
        <f t="shared" si="19"/>
        <v>8.5612376661146336E-2</v>
      </c>
      <c r="AK168" s="13">
        <f t="shared" si="20"/>
        <v>6.5227272727272805</v>
      </c>
      <c r="AL168" s="14">
        <f t="shared" si="20"/>
        <v>11.762369337979083</v>
      </c>
      <c r="AM168" s="14">
        <f t="shared" si="20"/>
        <v>4.1335422787312434E-3</v>
      </c>
      <c r="AN168" s="15">
        <f t="shared" si="20"/>
        <v>8.5016884886545505E-2</v>
      </c>
      <c r="AP168" s="13">
        <f t="shared" si="21"/>
        <v>4.8723484848485104</v>
      </c>
      <c r="AQ168" s="14">
        <f t="shared" si="21"/>
        <v>1.8870403482857727</v>
      </c>
      <c r="AR168" s="14">
        <f t="shared" si="21"/>
        <v>3.757421698750818E-3</v>
      </c>
      <c r="AS168" s="15">
        <f t="shared" si="21"/>
        <v>0.52993037531413734</v>
      </c>
      <c r="AU168" s="13">
        <f t="shared" si="22"/>
        <v>19198.350390272728</v>
      </c>
      <c r="AV168" s="14">
        <f t="shared" si="22"/>
        <v>1.2952368246113399</v>
      </c>
      <c r="AW168" s="14">
        <f t="shared" si="22"/>
        <v>2.9611919729075842E-2</v>
      </c>
      <c r="AX168" s="15">
        <f t="shared" si="22"/>
        <v>0.77205958091877802</v>
      </c>
    </row>
    <row r="169" spans="1:50" x14ac:dyDescent="0.3">
      <c r="A169" s="4" t="s">
        <v>29</v>
      </c>
      <c r="B169" s="4">
        <f t="shared" si="23"/>
        <v>1998</v>
      </c>
      <c r="C169" s="11">
        <v>21780.93286472308</v>
      </c>
      <c r="D169" s="11">
        <v>1.5015986109204789</v>
      </c>
      <c r="E169" s="11">
        <v>2.7653615762588513E-2</v>
      </c>
      <c r="F169" s="11">
        <v>0.66595692932014683</v>
      </c>
      <c r="G169" s="11">
        <v>144.5394351768507</v>
      </c>
      <c r="H169" s="11">
        <v>11.868753069579123</v>
      </c>
      <c r="I169" s="11">
        <v>1.1478063787629667E-3</v>
      </c>
      <c r="J169" s="11">
        <v>8.4254849194150522E-2</v>
      </c>
      <c r="K169" s="12">
        <v>6.5227272727272805</v>
      </c>
      <c r="L169" s="12">
        <v>11.762369337979083</v>
      </c>
      <c r="M169" s="12">
        <v>4.1335422787312434E-3</v>
      </c>
      <c r="N169" s="12">
        <v>8.5016884886545505E-2</v>
      </c>
      <c r="O169" s="12">
        <v>4.8723484848485104</v>
      </c>
      <c r="P169" s="12">
        <v>1.8870403482857727</v>
      </c>
      <c r="Q169" s="12">
        <v>3.757421698750818E-3</v>
      </c>
      <c r="R169" s="12">
        <v>0.52993037531413734</v>
      </c>
      <c r="S169" s="11">
        <v>19737.72796731818</v>
      </c>
      <c r="T169" s="11">
        <v>1.3082566048673072</v>
      </c>
      <c r="U169" s="11">
        <v>2.8858608457961843E-2</v>
      </c>
      <c r="V169" s="11">
        <v>0.76437603775860707</v>
      </c>
      <c r="Y169" s="4" t="str">
        <f t="shared" si="24"/>
        <v>Latvia</v>
      </c>
      <c r="Z169" s="4">
        <f t="shared" si="24"/>
        <v>1998</v>
      </c>
      <c r="AA169" s="13">
        <f t="shared" si="24"/>
        <v>21780.93286472308</v>
      </c>
      <c r="AB169" s="14">
        <f t="shared" si="24"/>
        <v>1.5015986109204789</v>
      </c>
      <c r="AC169" s="14">
        <f t="shared" si="24"/>
        <v>2.7653615762588513E-2</v>
      </c>
      <c r="AD169" s="15">
        <f t="shared" si="24"/>
        <v>0.66595692932014683</v>
      </c>
      <c r="AF169" s="13">
        <f t="shared" si="19"/>
        <v>144.5394351768507</v>
      </c>
      <c r="AG169" s="14">
        <f t="shared" si="19"/>
        <v>11.868753069579123</v>
      </c>
      <c r="AH169" s="14">
        <f t="shared" si="19"/>
        <v>1.1478063787629667E-3</v>
      </c>
      <c r="AI169" s="15">
        <f t="shared" si="19"/>
        <v>8.4254849194150522E-2</v>
      </c>
      <c r="AK169" s="13">
        <f t="shared" si="20"/>
        <v>6.5227272727272805</v>
      </c>
      <c r="AL169" s="14">
        <f t="shared" si="20"/>
        <v>11.762369337979083</v>
      </c>
      <c r="AM169" s="14">
        <f t="shared" si="20"/>
        <v>4.1335422787312434E-3</v>
      </c>
      <c r="AN169" s="15">
        <f t="shared" si="20"/>
        <v>8.5016884886545505E-2</v>
      </c>
      <c r="AP169" s="13">
        <f t="shared" si="21"/>
        <v>4.8723484848485104</v>
      </c>
      <c r="AQ169" s="14">
        <f t="shared" si="21"/>
        <v>1.8870403482857727</v>
      </c>
      <c r="AR169" s="14">
        <f t="shared" si="21"/>
        <v>3.757421698750818E-3</v>
      </c>
      <c r="AS169" s="15">
        <f t="shared" si="21"/>
        <v>0.52993037531413734</v>
      </c>
      <c r="AU169" s="13">
        <f t="shared" si="22"/>
        <v>19737.72796731818</v>
      </c>
      <c r="AV169" s="14">
        <f t="shared" si="22"/>
        <v>1.3082566048673072</v>
      </c>
      <c r="AW169" s="14">
        <f t="shared" si="22"/>
        <v>2.8858608457961843E-2</v>
      </c>
      <c r="AX169" s="15">
        <f t="shared" si="22"/>
        <v>0.76437603775860707</v>
      </c>
    </row>
    <row r="170" spans="1:50" x14ac:dyDescent="0.3">
      <c r="A170" s="4" t="s">
        <v>29</v>
      </c>
      <c r="B170" s="4">
        <f t="shared" si="23"/>
        <v>1999</v>
      </c>
      <c r="C170" s="11">
        <v>22098.590686983873</v>
      </c>
      <c r="D170" s="11">
        <v>1.5147230452694569</v>
      </c>
      <c r="E170" s="11">
        <v>2.7173634683088699E-2</v>
      </c>
      <c r="F170" s="11">
        <v>0.66018669427592158</v>
      </c>
      <c r="G170" s="11">
        <v>147.71810931625714</v>
      </c>
      <c r="H170" s="11">
        <v>11.60161456548763</v>
      </c>
      <c r="I170" s="11">
        <v>1.1211446287671539E-3</v>
      </c>
      <c r="J170" s="11">
        <v>8.6194899369850669E-2</v>
      </c>
      <c r="K170" s="12">
        <v>6.5227272727272805</v>
      </c>
      <c r="L170" s="12">
        <v>11.762369337979083</v>
      </c>
      <c r="M170" s="12">
        <v>4.1335422787312434E-3</v>
      </c>
      <c r="N170" s="12">
        <v>8.5016884886545505E-2</v>
      </c>
      <c r="O170" s="11">
        <v>4.8723484848485104</v>
      </c>
      <c r="P170" s="11">
        <v>1.8870403482857727</v>
      </c>
      <c r="Q170" s="11">
        <v>3.757421698750818E-3</v>
      </c>
      <c r="R170" s="11">
        <v>0.52993037531413734</v>
      </c>
      <c r="S170" s="11">
        <v>20551.313305818174</v>
      </c>
      <c r="T170" s="11">
        <v>1.3066970611661874</v>
      </c>
      <c r="U170" s="11">
        <v>2.8672114493390466E-2</v>
      </c>
      <c r="V170" s="11">
        <v>0.76528832100343924</v>
      </c>
      <c r="Y170" s="4" t="str">
        <f t="shared" si="24"/>
        <v>Latvia</v>
      </c>
      <c r="Z170" s="4">
        <f t="shared" si="24"/>
        <v>1999</v>
      </c>
      <c r="AA170" s="13">
        <f t="shared" si="24"/>
        <v>22098.590686983873</v>
      </c>
      <c r="AB170" s="14">
        <f t="shared" si="24"/>
        <v>1.5147230452694569</v>
      </c>
      <c r="AC170" s="14">
        <f t="shared" si="24"/>
        <v>2.7173634683088699E-2</v>
      </c>
      <c r="AD170" s="15">
        <f t="shared" si="24"/>
        <v>0.66018669427592158</v>
      </c>
      <c r="AF170" s="13">
        <f t="shared" si="19"/>
        <v>147.71810931625714</v>
      </c>
      <c r="AG170" s="14">
        <f t="shared" si="19"/>
        <v>11.60161456548763</v>
      </c>
      <c r="AH170" s="14">
        <f t="shared" si="19"/>
        <v>1.1211446287671539E-3</v>
      </c>
      <c r="AI170" s="15">
        <f t="shared" si="19"/>
        <v>8.6194899369850669E-2</v>
      </c>
      <c r="AK170" s="13">
        <f t="shared" si="20"/>
        <v>6.5227272727272805</v>
      </c>
      <c r="AL170" s="14">
        <f t="shared" si="20"/>
        <v>11.762369337979083</v>
      </c>
      <c r="AM170" s="14">
        <f t="shared" si="20"/>
        <v>4.1335422787312434E-3</v>
      </c>
      <c r="AN170" s="15">
        <f t="shared" si="20"/>
        <v>8.5016884886545505E-2</v>
      </c>
      <c r="AP170" s="13">
        <f t="shared" si="21"/>
        <v>4.8723484848485104</v>
      </c>
      <c r="AQ170" s="14">
        <f t="shared" si="21"/>
        <v>1.8870403482857727</v>
      </c>
      <c r="AR170" s="14">
        <f t="shared" si="21"/>
        <v>3.757421698750818E-3</v>
      </c>
      <c r="AS170" s="15">
        <f t="shared" si="21"/>
        <v>0.52993037531413734</v>
      </c>
      <c r="AU170" s="13">
        <f t="shared" si="22"/>
        <v>20551.313305818174</v>
      </c>
      <c r="AV170" s="14">
        <f t="shared" si="22"/>
        <v>1.3066970611661874</v>
      </c>
      <c r="AW170" s="14">
        <f t="shared" si="22"/>
        <v>2.8672114493390466E-2</v>
      </c>
      <c r="AX170" s="15">
        <f t="shared" si="22"/>
        <v>0.76528832100343924</v>
      </c>
    </row>
    <row r="171" spans="1:50" x14ac:dyDescent="0.3">
      <c r="A171" s="4" t="s">
        <v>29</v>
      </c>
      <c r="B171" s="4">
        <f t="shared" si="23"/>
        <v>2000</v>
      </c>
      <c r="C171" s="11">
        <v>22015.781635305448</v>
      </c>
      <c r="D171" s="11">
        <v>1.5437698376985154</v>
      </c>
      <c r="E171" s="11">
        <v>2.6354593314816488E-2</v>
      </c>
      <c r="F171" s="11">
        <v>0.64776495535812584</v>
      </c>
      <c r="G171" s="11">
        <v>143.79278352363349</v>
      </c>
      <c r="H171" s="11">
        <v>11.967598902581786</v>
      </c>
      <c r="I171" s="11">
        <v>1.0573352101904271E-3</v>
      </c>
      <c r="J171" s="11">
        <v>8.3558950140304969E-2</v>
      </c>
      <c r="K171" s="12">
        <v>6.5227272727272805</v>
      </c>
      <c r="L171" s="12">
        <v>11.762369337979083</v>
      </c>
      <c r="M171" s="12">
        <v>4.1335422787312434E-3</v>
      </c>
      <c r="N171" s="12">
        <v>8.5016884886545505E-2</v>
      </c>
      <c r="O171" s="11">
        <v>5.302651515151549</v>
      </c>
      <c r="P171" s="11">
        <v>1.7046217586970389</v>
      </c>
      <c r="Q171" s="11">
        <v>1.046790463955638E-2</v>
      </c>
      <c r="R171" s="11">
        <v>0.58664040564891629</v>
      </c>
      <c r="S171" s="11">
        <v>21306.045574363638</v>
      </c>
      <c r="T171" s="11">
        <v>1.3156455552264472</v>
      </c>
      <c r="U171" s="11">
        <v>2.813096789616043E-2</v>
      </c>
      <c r="V171" s="11">
        <v>0.76008313639449887</v>
      </c>
      <c r="Y171" s="4" t="str">
        <f t="shared" si="24"/>
        <v>Latvia</v>
      </c>
      <c r="Z171" s="4">
        <f t="shared" si="24"/>
        <v>2000</v>
      </c>
      <c r="AA171" s="13">
        <f t="shared" si="24"/>
        <v>22015.781635305448</v>
      </c>
      <c r="AB171" s="14">
        <f t="shared" si="24"/>
        <v>1.5437698376985154</v>
      </c>
      <c r="AC171" s="14">
        <f t="shared" si="24"/>
        <v>2.6354593314816488E-2</v>
      </c>
      <c r="AD171" s="15">
        <f t="shared" si="24"/>
        <v>0.64776495535812584</v>
      </c>
      <c r="AF171" s="13">
        <f t="shared" si="19"/>
        <v>143.79278352363349</v>
      </c>
      <c r="AG171" s="14">
        <f t="shared" si="19"/>
        <v>11.967598902581786</v>
      </c>
      <c r="AH171" s="14">
        <f t="shared" si="19"/>
        <v>1.0573352101904271E-3</v>
      </c>
      <c r="AI171" s="15">
        <f t="shared" si="19"/>
        <v>8.3558950140304969E-2</v>
      </c>
      <c r="AK171" s="13">
        <f t="shared" si="20"/>
        <v>6.5227272727272805</v>
      </c>
      <c r="AL171" s="14">
        <f t="shared" si="20"/>
        <v>11.762369337979083</v>
      </c>
      <c r="AM171" s="14">
        <f t="shared" si="20"/>
        <v>4.1335422787312434E-3</v>
      </c>
      <c r="AN171" s="15">
        <f t="shared" si="20"/>
        <v>8.5016884886545505E-2</v>
      </c>
      <c r="AP171" s="13">
        <f t="shared" si="21"/>
        <v>5.302651515151549</v>
      </c>
      <c r="AQ171" s="14">
        <f t="shared" si="21"/>
        <v>1.7046217586970389</v>
      </c>
      <c r="AR171" s="14">
        <f t="shared" si="21"/>
        <v>1.046790463955638E-2</v>
      </c>
      <c r="AS171" s="15">
        <f t="shared" si="21"/>
        <v>0.58664040564891629</v>
      </c>
      <c r="AU171" s="13">
        <f t="shared" si="22"/>
        <v>21306.045574363638</v>
      </c>
      <c r="AV171" s="14">
        <f t="shared" si="22"/>
        <v>1.3156455552264472</v>
      </c>
      <c r="AW171" s="14">
        <f t="shared" si="22"/>
        <v>2.813096789616043E-2</v>
      </c>
      <c r="AX171" s="15">
        <f t="shared" si="22"/>
        <v>0.76008313639449887</v>
      </c>
    </row>
    <row r="172" spans="1:50" x14ac:dyDescent="0.3">
      <c r="A172" s="4" t="s">
        <v>29</v>
      </c>
      <c r="B172" s="4">
        <f t="shared" si="23"/>
        <v>2001</v>
      </c>
      <c r="C172" s="11">
        <v>22152.499771315212</v>
      </c>
      <c r="D172" s="11">
        <v>1.5580301555076992</v>
      </c>
      <c r="E172" s="11">
        <v>2.6363684361019213E-2</v>
      </c>
      <c r="F172" s="11">
        <v>0.64183610083858766</v>
      </c>
      <c r="G172" s="11">
        <v>164.72045247338838</v>
      </c>
      <c r="H172" s="11">
        <v>10.36787290050856</v>
      </c>
      <c r="I172" s="11">
        <v>4.8378295514972525E-4</v>
      </c>
      <c r="J172" s="11">
        <v>9.6451799669626387E-2</v>
      </c>
      <c r="K172" s="12">
        <v>6.5227272727272805</v>
      </c>
      <c r="L172" s="12">
        <v>11.762369337979083</v>
      </c>
      <c r="M172" s="12">
        <v>4.1335422787312434E-3</v>
      </c>
      <c r="N172" s="12">
        <v>8.5016884886545505E-2</v>
      </c>
      <c r="O172" s="11">
        <v>4.7018939393939405</v>
      </c>
      <c r="P172" s="11">
        <v>1.8658664303552719</v>
      </c>
      <c r="Q172" s="11">
        <v>1.5466692567866369E-2</v>
      </c>
      <c r="R172" s="11">
        <v>0.53594404386684535</v>
      </c>
      <c r="S172" s="11">
        <v>21374.951823681818</v>
      </c>
      <c r="T172" s="11">
        <v>1.3388040726237569</v>
      </c>
      <c r="U172" s="11">
        <v>2.7115178169089149E-2</v>
      </c>
      <c r="V172" s="11">
        <v>0.74693528384644325</v>
      </c>
      <c r="Y172" s="4" t="str">
        <f t="shared" si="24"/>
        <v>Latvia</v>
      </c>
      <c r="Z172" s="4">
        <f t="shared" si="24"/>
        <v>2001</v>
      </c>
      <c r="AA172" s="13">
        <f t="shared" si="24"/>
        <v>22152.499771315212</v>
      </c>
      <c r="AB172" s="14">
        <f t="shared" si="24"/>
        <v>1.5580301555076992</v>
      </c>
      <c r="AC172" s="14">
        <f t="shared" si="24"/>
        <v>2.6363684361019213E-2</v>
      </c>
      <c r="AD172" s="15">
        <f t="shared" si="24"/>
        <v>0.64183610083858766</v>
      </c>
      <c r="AF172" s="13">
        <f t="shared" si="19"/>
        <v>164.72045247338838</v>
      </c>
      <c r="AG172" s="14">
        <f t="shared" si="19"/>
        <v>10.36787290050856</v>
      </c>
      <c r="AH172" s="14">
        <f t="shared" si="19"/>
        <v>4.8378295514972525E-4</v>
      </c>
      <c r="AI172" s="15">
        <f t="shared" si="19"/>
        <v>9.6451799669626387E-2</v>
      </c>
      <c r="AK172" s="13">
        <f t="shared" si="20"/>
        <v>6.5227272727272805</v>
      </c>
      <c r="AL172" s="14">
        <f t="shared" si="20"/>
        <v>11.762369337979083</v>
      </c>
      <c r="AM172" s="14">
        <f t="shared" si="20"/>
        <v>4.1335422787312434E-3</v>
      </c>
      <c r="AN172" s="15">
        <f t="shared" si="20"/>
        <v>8.5016884886545505E-2</v>
      </c>
      <c r="AP172" s="13">
        <f t="shared" si="21"/>
        <v>4.7018939393939405</v>
      </c>
      <c r="AQ172" s="14">
        <f t="shared" si="21"/>
        <v>1.8658664303552719</v>
      </c>
      <c r="AR172" s="14">
        <f t="shared" si="21"/>
        <v>1.5466692567866369E-2</v>
      </c>
      <c r="AS172" s="15">
        <f t="shared" si="21"/>
        <v>0.53594404386684535</v>
      </c>
      <c r="AU172" s="13">
        <f t="shared" si="22"/>
        <v>21374.951823681818</v>
      </c>
      <c r="AV172" s="14">
        <f t="shared" si="22"/>
        <v>1.3388040726237569</v>
      </c>
      <c r="AW172" s="14">
        <f t="shared" si="22"/>
        <v>2.7115178169089149E-2</v>
      </c>
      <c r="AX172" s="15">
        <f t="shared" si="22"/>
        <v>0.74693528384644325</v>
      </c>
    </row>
    <row r="173" spans="1:50" x14ac:dyDescent="0.3">
      <c r="A173" s="4" t="s">
        <v>29</v>
      </c>
      <c r="B173" s="4">
        <f t="shared" si="23"/>
        <v>2002</v>
      </c>
      <c r="C173" s="11">
        <v>23161.259220897395</v>
      </c>
      <c r="D173" s="11">
        <v>1.5174246402710856</v>
      </c>
      <c r="E173" s="11">
        <v>2.8348244343069706E-2</v>
      </c>
      <c r="F173" s="11">
        <v>0.65901130999253543</v>
      </c>
      <c r="G173" s="11">
        <v>144.8165833796163</v>
      </c>
      <c r="H173" s="11">
        <v>11.717340170857852</v>
      </c>
      <c r="I173" s="11">
        <v>1.0056001971185391E-3</v>
      </c>
      <c r="J173" s="11">
        <v>8.5343600631062652E-2</v>
      </c>
      <c r="K173" s="11">
        <v>6.5227272727272805</v>
      </c>
      <c r="L173" s="11">
        <v>11.762369337979083</v>
      </c>
      <c r="M173" s="11">
        <v>4.1335422787312434E-3</v>
      </c>
      <c r="N173" s="11">
        <v>8.5016884886545505E-2</v>
      </c>
      <c r="O173" s="11">
        <v>3.7571969696970076</v>
      </c>
      <c r="P173" s="11">
        <v>2.3247303155559789</v>
      </c>
      <c r="Q173" s="11">
        <v>1.4636212766647172E-2</v>
      </c>
      <c r="R173" s="11">
        <v>0.43015742226463011</v>
      </c>
      <c r="S173" s="11">
        <v>21256.810359545467</v>
      </c>
      <c r="T173" s="11">
        <v>1.3691503618028134</v>
      </c>
      <c r="U173" s="11">
        <v>2.5779831610062809E-2</v>
      </c>
      <c r="V173" s="11">
        <v>0.73037996986924159</v>
      </c>
      <c r="Y173" s="4" t="str">
        <f t="shared" si="24"/>
        <v>Latvia</v>
      </c>
      <c r="Z173" s="4">
        <f t="shared" si="24"/>
        <v>2002</v>
      </c>
      <c r="AA173" s="13">
        <f t="shared" si="24"/>
        <v>23161.259220897395</v>
      </c>
      <c r="AB173" s="14">
        <f t="shared" si="24"/>
        <v>1.5174246402710856</v>
      </c>
      <c r="AC173" s="14">
        <f t="shared" si="24"/>
        <v>2.8348244343069706E-2</v>
      </c>
      <c r="AD173" s="15">
        <f t="shared" si="24"/>
        <v>0.65901130999253543</v>
      </c>
      <c r="AF173" s="13">
        <f t="shared" si="19"/>
        <v>144.8165833796163</v>
      </c>
      <c r="AG173" s="14">
        <f t="shared" si="19"/>
        <v>11.717340170857852</v>
      </c>
      <c r="AH173" s="14">
        <f t="shared" si="19"/>
        <v>1.0056001971185391E-3</v>
      </c>
      <c r="AI173" s="15">
        <f t="shared" si="19"/>
        <v>8.5343600631062652E-2</v>
      </c>
      <c r="AK173" s="13">
        <f t="shared" si="20"/>
        <v>6.5227272727272805</v>
      </c>
      <c r="AL173" s="14">
        <f t="shared" si="20"/>
        <v>11.762369337979083</v>
      </c>
      <c r="AM173" s="14">
        <f t="shared" si="20"/>
        <v>4.1335422787312434E-3</v>
      </c>
      <c r="AN173" s="15">
        <f t="shared" si="20"/>
        <v>8.5016884886545505E-2</v>
      </c>
      <c r="AP173" s="13">
        <f t="shared" si="21"/>
        <v>3.7571969696970076</v>
      </c>
      <c r="AQ173" s="14">
        <f t="shared" si="21"/>
        <v>2.3247303155559789</v>
      </c>
      <c r="AR173" s="14">
        <f t="shared" si="21"/>
        <v>1.4636212766647172E-2</v>
      </c>
      <c r="AS173" s="15">
        <f t="shared" si="21"/>
        <v>0.43015742226463011</v>
      </c>
      <c r="AU173" s="13">
        <f t="shared" si="22"/>
        <v>21256.810359545467</v>
      </c>
      <c r="AV173" s="14">
        <f t="shared" si="22"/>
        <v>1.3691503618028134</v>
      </c>
      <c r="AW173" s="14">
        <f t="shared" si="22"/>
        <v>2.5779831610062809E-2</v>
      </c>
      <c r="AX173" s="15">
        <f t="shared" si="22"/>
        <v>0.73037996986924159</v>
      </c>
    </row>
    <row r="174" spans="1:50" x14ac:dyDescent="0.3">
      <c r="A174" s="4" t="s">
        <v>29</v>
      </c>
      <c r="B174" s="4">
        <f t="shared" si="23"/>
        <v>2003</v>
      </c>
      <c r="C174" s="11">
        <v>22921.996540079963</v>
      </c>
      <c r="D174" s="11">
        <v>1.5602219485476854</v>
      </c>
      <c r="E174" s="11">
        <v>2.7535671309130538E-2</v>
      </c>
      <c r="F174" s="11">
        <v>0.6409344522622813</v>
      </c>
      <c r="G174" s="11">
        <v>147.70493661934188</v>
      </c>
      <c r="H174" s="11">
        <v>11.430186162203645</v>
      </c>
      <c r="I174" s="11">
        <v>9.1038150330580159E-4</v>
      </c>
      <c r="J174" s="11">
        <v>8.7487638942112228E-2</v>
      </c>
      <c r="K174" s="11">
        <v>6.2181818181818329</v>
      </c>
      <c r="L174" s="11">
        <v>12.353801169590616</v>
      </c>
      <c r="M174" s="11">
        <v>3.8089533150613905E-3</v>
      </c>
      <c r="N174" s="11">
        <v>8.0946745562130357E-2</v>
      </c>
      <c r="O174" s="11">
        <v>2.7242424242424264</v>
      </c>
      <c r="P174" s="11">
        <v>3.2764182424916544</v>
      </c>
      <c r="Q174" s="11">
        <v>1.2194524293773656E-2</v>
      </c>
      <c r="R174" s="11">
        <v>0.30521133933118344</v>
      </c>
      <c r="S174" s="11">
        <v>20935.923509136366</v>
      </c>
      <c r="T174" s="11">
        <v>1.4103362587874864</v>
      </c>
      <c r="U174" s="11">
        <v>2.4155717729590687E-2</v>
      </c>
      <c r="V174" s="11">
        <v>0.70905076273067935</v>
      </c>
      <c r="Y174" s="4" t="str">
        <f t="shared" si="24"/>
        <v>Latvia</v>
      </c>
      <c r="Z174" s="4">
        <f t="shared" si="24"/>
        <v>2003</v>
      </c>
      <c r="AA174" s="13">
        <f t="shared" si="24"/>
        <v>22921.996540079963</v>
      </c>
      <c r="AB174" s="14">
        <f t="shared" si="24"/>
        <v>1.5602219485476854</v>
      </c>
      <c r="AC174" s="14">
        <f t="shared" si="24"/>
        <v>2.7535671309130538E-2</v>
      </c>
      <c r="AD174" s="15">
        <f t="shared" si="24"/>
        <v>0.6409344522622813</v>
      </c>
      <c r="AF174" s="13">
        <f t="shared" si="19"/>
        <v>147.70493661934188</v>
      </c>
      <c r="AG174" s="14">
        <f t="shared" si="19"/>
        <v>11.430186162203645</v>
      </c>
      <c r="AH174" s="14">
        <f t="shared" si="19"/>
        <v>9.1038150330580159E-4</v>
      </c>
      <c r="AI174" s="15">
        <f t="shared" si="19"/>
        <v>8.7487638942112228E-2</v>
      </c>
      <c r="AK174" s="13">
        <f t="shared" si="20"/>
        <v>6.2181818181818329</v>
      </c>
      <c r="AL174" s="14">
        <f t="shared" si="20"/>
        <v>12.353801169590616</v>
      </c>
      <c r="AM174" s="14">
        <f t="shared" si="20"/>
        <v>3.8089533150613905E-3</v>
      </c>
      <c r="AN174" s="15">
        <f t="shared" si="20"/>
        <v>8.0946745562130357E-2</v>
      </c>
      <c r="AP174" s="13">
        <f t="shared" si="21"/>
        <v>2.7242424242424264</v>
      </c>
      <c r="AQ174" s="14">
        <f t="shared" si="21"/>
        <v>3.2764182424916544</v>
      </c>
      <c r="AR174" s="14">
        <f t="shared" si="21"/>
        <v>1.2194524293773656E-2</v>
      </c>
      <c r="AS174" s="15">
        <f t="shared" si="21"/>
        <v>0.30521133933118344</v>
      </c>
      <c r="AU174" s="13">
        <f t="shared" si="22"/>
        <v>20935.923509136366</v>
      </c>
      <c r="AV174" s="14">
        <f t="shared" si="22"/>
        <v>1.4103362587874864</v>
      </c>
      <c r="AW174" s="14">
        <f t="shared" si="22"/>
        <v>2.4155717729590687E-2</v>
      </c>
      <c r="AX174" s="15">
        <f t="shared" si="22"/>
        <v>0.70905076273067935</v>
      </c>
    </row>
    <row r="175" spans="1:50" x14ac:dyDescent="0.3">
      <c r="A175" s="4" t="s">
        <v>29</v>
      </c>
      <c r="B175" s="4">
        <f t="shared" si="23"/>
        <v>2004</v>
      </c>
      <c r="C175" s="11">
        <v>22578.040246633915</v>
      </c>
      <c r="D175" s="11">
        <v>1.6183027320830983</v>
      </c>
      <c r="E175" s="11">
        <v>2.5985588997086251E-2</v>
      </c>
      <c r="F175" s="11">
        <v>0.61793135497756235</v>
      </c>
      <c r="G175" s="11">
        <v>106.64875766271052</v>
      </c>
      <c r="H175" s="11">
        <v>15.898076094598993</v>
      </c>
      <c r="I175" s="11">
        <v>1.5819231595287919E-3</v>
      </c>
      <c r="J175" s="11">
        <v>6.2900692766197475E-2</v>
      </c>
      <c r="K175" s="11">
        <v>6.4727272727272833</v>
      </c>
      <c r="L175" s="11">
        <v>11.953651685393242</v>
      </c>
      <c r="M175" s="11">
        <v>3.8978604305313705E-3</v>
      </c>
      <c r="N175" s="11">
        <v>8.3656444601104579E-2</v>
      </c>
      <c r="O175" s="11">
        <v>2.6257575757576106</v>
      </c>
      <c r="P175" s="11">
        <v>3.4717253317945289</v>
      </c>
      <c r="Q175" s="11">
        <v>1.0688885002762438E-2</v>
      </c>
      <c r="R175" s="11">
        <v>0.28804121997839666</v>
      </c>
      <c r="S175" s="11">
        <v>21046.320097045456</v>
      </c>
      <c r="T175" s="11">
        <v>1.446898494018457</v>
      </c>
      <c r="U175" s="11">
        <v>2.2778330422939974E-2</v>
      </c>
      <c r="V175" s="11">
        <v>0.69113348595913582</v>
      </c>
      <c r="Y175" s="4" t="str">
        <f t="shared" si="24"/>
        <v>Latvia</v>
      </c>
      <c r="Z175" s="4">
        <f t="shared" si="24"/>
        <v>2004</v>
      </c>
      <c r="AA175" s="13">
        <f t="shared" si="24"/>
        <v>22578.040246633915</v>
      </c>
      <c r="AB175" s="14">
        <f t="shared" si="24"/>
        <v>1.6183027320830983</v>
      </c>
      <c r="AC175" s="14">
        <f t="shared" si="24"/>
        <v>2.5985588997086251E-2</v>
      </c>
      <c r="AD175" s="15">
        <f t="shared" si="24"/>
        <v>0.61793135497756235</v>
      </c>
      <c r="AF175" s="13">
        <f t="shared" si="19"/>
        <v>106.64875766271052</v>
      </c>
      <c r="AG175" s="14">
        <f t="shared" si="19"/>
        <v>15.898076094598993</v>
      </c>
      <c r="AH175" s="14">
        <f t="shared" si="19"/>
        <v>1.5819231595287919E-3</v>
      </c>
      <c r="AI175" s="15">
        <f t="shared" si="19"/>
        <v>6.2900692766197475E-2</v>
      </c>
      <c r="AK175" s="13">
        <f t="shared" si="20"/>
        <v>6.4727272727272833</v>
      </c>
      <c r="AL175" s="14">
        <f t="shared" si="20"/>
        <v>11.953651685393242</v>
      </c>
      <c r="AM175" s="14">
        <f t="shared" si="20"/>
        <v>3.8978604305313705E-3</v>
      </c>
      <c r="AN175" s="15">
        <f t="shared" si="20"/>
        <v>8.3656444601104579E-2</v>
      </c>
      <c r="AP175" s="13">
        <f t="shared" si="21"/>
        <v>2.6257575757576106</v>
      </c>
      <c r="AQ175" s="14">
        <f t="shared" si="21"/>
        <v>3.4717253317945289</v>
      </c>
      <c r="AR175" s="14">
        <f t="shared" si="21"/>
        <v>1.0688885002762438E-2</v>
      </c>
      <c r="AS175" s="15">
        <f t="shared" si="21"/>
        <v>0.28804121997839666</v>
      </c>
      <c r="AU175" s="13">
        <f t="shared" si="22"/>
        <v>21046.320097045456</v>
      </c>
      <c r="AV175" s="14">
        <f t="shared" si="22"/>
        <v>1.446898494018457</v>
      </c>
      <c r="AW175" s="14">
        <f t="shared" si="22"/>
        <v>2.2778330422939974E-2</v>
      </c>
      <c r="AX175" s="15">
        <f t="shared" si="22"/>
        <v>0.69113348595913582</v>
      </c>
    </row>
    <row r="176" spans="1:50" x14ac:dyDescent="0.3">
      <c r="A176" s="4" t="s">
        <v>29</v>
      </c>
      <c r="B176" s="4">
        <f t="shared" si="23"/>
        <v>2005</v>
      </c>
      <c r="C176" s="11">
        <v>20978.063288327823</v>
      </c>
      <c r="D176" s="11">
        <v>1.7740049411993299</v>
      </c>
      <c r="E176" s="11">
        <v>2.1752966116829364E-2</v>
      </c>
      <c r="F176" s="11">
        <v>0.56369628786036086</v>
      </c>
      <c r="G176" s="11">
        <v>148.66524549094243</v>
      </c>
      <c r="H176" s="11">
        <v>11.391151667789051</v>
      </c>
      <c r="I176" s="11">
        <v>9.6459388669635493E-4</v>
      </c>
      <c r="J176" s="11">
        <v>8.7787436175370798E-2</v>
      </c>
      <c r="K176" s="11">
        <v>6.8636363636363598</v>
      </c>
      <c r="L176" s="11">
        <v>11.286092715231794</v>
      </c>
      <c r="M176" s="11">
        <v>4.3112969611389246E-3</v>
      </c>
      <c r="N176" s="11">
        <v>8.8604623870437701E-2</v>
      </c>
      <c r="O176" s="11">
        <v>1.3878787878788259</v>
      </c>
      <c r="P176" s="11">
        <v>6.23526200873345</v>
      </c>
      <c r="Q176" s="11">
        <v>1.0496835680913086E-2</v>
      </c>
      <c r="R176" s="11">
        <v>0.16037818436488235</v>
      </c>
      <c r="S176" s="11">
        <v>20625.367481863643</v>
      </c>
      <c r="T176" s="11">
        <v>1.5103755195758986</v>
      </c>
      <c r="U176" s="11">
        <v>2.0654070939214009E-2</v>
      </c>
      <c r="V176" s="11">
        <v>0.66208700223159866</v>
      </c>
      <c r="Y176" s="4" t="str">
        <f t="shared" si="24"/>
        <v>Latvia</v>
      </c>
      <c r="Z176" s="4">
        <f t="shared" si="24"/>
        <v>2005</v>
      </c>
      <c r="AA176" s="13">
        <f t="shared" si="24"/>
        <v>20978.063288327823</v>
      </c>
      <c r="AB176" s="14">
        <f t="shared" si="24"/>
        <v>1.7740049411993299</v>
      </c>
      <c r="AC176" s="14">
        <f t="shared" si="24"/>
        <v>2.1752966116829364E-2</v>
      </c>
      <c r="AD176" s="15">
        <f t="shared" si="24"/>
        <v>0.56369628786036086</v>
      </c>
      <c r="AF176" s="13">
        <f t="shared" si="19"/>
        <v>148.66524549094243</v>
      </c>
      <c r="AG176" s="14">
        <f t="shared" si="19"/>
        <v>11.391151667789051</v>
      </c>
      <c r="AH176" s="14">
        <f t="shared" si="19"/>
        <v>9.6459388669635493E-4</v>
      </c>
      <c r="AI176" s="15">
        <f t="shared" si="19"/>
        <v>8.7787436175370798E-2</v>
      </c>
      <c r="AK176" s="13">
        <f t="shared" si="20"/>
        <v>6.8636363636363598</v>
      </c>
      <c r="AL176" s="14">
        <f t="shared" si="20"/>
        <v>11.286092715231794</v>
      </c>
      <c r="AM176" s="14">
        <f t="shared" si="20"/>
        <v>4.3112969611389246E-3</v>
      </c>
      <c r="AN176" s="15">
        <f t="shared" si="20"/>
        <v>8.8604623870437701E-2</v>
      </c>
      <c r="AP176" s="13">
        <f t="shared" si="21"/>
        <v>1.3878787878788259</v>
      </c>
      <c r="AQ176" s="14">
        <f t="shared" si="21"/>
        <v>6.23526200873345</v>
      </c>
      <c r="AR176" s="14">
        <f t="shared" si="21"/>
        <v>1.0496835680913086E-2</v>
      </c>
      <c r="AS176" s="15">
        <f t="shared" si="21"/>
        <v>0.16037818436488235</v>
      </c>
      <c r="AU176" s="13">
        <f t="shared" si="22"/>
        <v>20625.367481863643</v>
      </c>
      <c r="AV176" s="14">
        <f t="shared" si="22"/>
        <v>1.5103755195758986</v>
      </c>
      <c r="AW176" s="14">
        <f t="shared" si="22"/>
        <v>2.0654070939214009E-2</v>
      </c>
      <c r="AX176" s="15">
        <f t="shared" si="22"/>
        <v>0.66208700223159866</v>
      </c>
    </row>
    <row r="177" spans="1:50" x14ac:dyDescent="0.3">
      <c r="A177" s="4" t="s">
        <v>29</v>
      </c>
      <c r="B177" s="4">
        <f t="shared" si="23"/>
        <v>2006</v>
      </c>
      <c r="C177" s="11">
        <v>20009.365725547417</v>
      </c>
      <c r="D177" s="11">
        <v>1.8947673134185812</v>
      </c>
      <c r="E177" s="11">
        <v>1.9172021735591016E-2</v>
      </c>
      <c r="F177" s="11">
        <v>0.52776929014876128</v>
      </c>
      <c r="G177" s="11">
        <v>140.8930308785782</v>
      </c>
      <c r="H177" s="11">
        <v>11.981507208687901</v>
      </c>
      <c r="I177" s="11">
        <v>1.042153342478272E-3</v>
      </c>
      <c r="J177" s="11">
        <v>8.3461953707701375E-2</v>
      </c>
      <c r="K177" s="11">
        <v>7.2454545454545496</v>
      </c>
      <c r="L177" s="11">
        <v>10.744040150564611</v>
      </c>
      <c r="M177" s="11">
        <v>4.6509186858141732E-3</v>
      </c>
      <c r="N177" s="11">
        <v>9.3074856942660336E-2</v>
      </c>
      <c r="O177" s="11">
        <v>0.59280303030303827</v>
      </c>
      <c r="P177" s="11">
        <v>12.864536741213891</v>
      </c>
      <c r="Q177" s="11">
        <v>6.5293531324064902E-3</v>
      </c>
      <c r="R177" s="11">
        <v>7.773307505091244E-2</v>
      </c>
      <c r="S177" s="11">
        <v>20464.054124954557</v>
      </c>
      <c r="T177" s="11">
        <v>1.5811963933625695</v>
      </c>
      <c r="U177" s="11">
        <v>1.8390158610159579E-2</v>
      </c>
      <c r="V177" s="11">
        <v>0.6324325075605578</v>
      </c>
      <c r="Y177" s="4" t="str">
        <f t="shared" si="24"/>
        <v>Latvia</v>
      </c>
      <c r="Z177" s="4">
        <f t="shared" si="24"/>
        <v>2006</v>
      </c>
      <c r="AA177" s="13">
        <f t="shared" si="24"/>
        <v>20009.365725547417</v>
      </c>
      <c r="AB177" s="14">
        <f t="shared" si="24"/>
        <v>1.8947673134185812</v>
      </c>
      <c r="AC177" s="14">
        <f t="shared" si="24"/>
        <v>1.9172021735591016E-2</v>
      </c>
      <c r="AD177" s="15">
        <f t="shared" si="24"/>
        <v>0.52776929014876128</v>
      </c>
      <c r="AF177" s="13">
        <f t="shared" si="19"/>
        <v>140.8930308785782</v>
      </c>
      <c r="AG177" s="14">
        <f t="shared" si="19"/>
        <v>11.981507208687901</v>
      </c>
      <c r="AH177" s="14">
        <f t="shared" si="19"/>
        <v>1.042153342478272E-3</v>
      </c>
      <c r="AI177" s="15">
        <f t="shared" si="19"/>
        <v>8.3461953707701375E-2</v>
      </c>
      <c r="AK177" s="13">
        <f t="shared" si="20"/>
        <v>7.2454545454545496</v>
      </c>
      <c r="AL177" s="14">
        <f t="shared" si="20"/>
        <v>10.744040150564611</v>
      </c>
      <c r="AM177" s="14">
        <f t="shared" si="20"/>
        <v>4.6509186858141732E-3</v>
      </c>
      <c r="AN177" s="15">
        <f t="shared" si="20"/>
        <v>9.3074856942660336E-2</v>
      </c>
      <c r="AP177" s="13">
        <f t="shared" si="21"/>
        <v>0.59280303030303827</v>
      </c>
      <c r="AQ177" s="14">
        <f t="shared" si="21"/>
        <v>12.864536741213891</v>
      </c>
      <c r="AR177" s="14">
        <f t="shared" si="21"/>
        <v>6.5293531324064902E-3</v>
      </c>
      <c r="AS177" s="15">
        <f t="shared" si="21"/>
        <v>7.773307505091244E-2</v>
      </c>
      <c r="AU177" s="13">
        <f t="shared" si="22"/>
        <v>20464.054124954557</v>
      </c>
      <c r="AV177" s="14">
        <f t="shared" si="22"/>
        <v>1.5811963933625695</v>
      </c>
      <c r="AW177" s="14">
        <f t="shared" si="22"/>
        <v>1.8390158610159579E-2</v>
      </c>
      <c r="AX177" s="15">
        <f t="shared" si="22"/>
        <v>0.6324325075605578</v>
      </c>
    </row>
    <row r="178" spans="1:50" x14ac:dyDescent="0.3">
      <c r="A178" s="4" t="s">
        <v>29</v>
      </c>
      <c r="B178" s="4">
        <f t="shared" si="23"/>
        <v>2007</v>
      </c>
      <c r="C178" s="11">
        <v>16721.628302368335</v>
      </c>
      <c r="D178" s="11">
        <v>2.3200308951154729</v>
      </c>
      <c r="E178" s="11">
        <v>1.1818363008859467E-2</v>
      </c>
      <c r="F178" s="11">
        <v>0.43102874280914599</v>
      </c>
      <c r="G178" s="11">
        <v>108.10040530328115</v>
      </c>
      <c r="H178" s="11">
        <v>15.592221997237585</v>
      </c>
      <c r="I178" s="11">
        <v>1.6017713300073705E-3</v>
      </c>
      <c r="J178" s="11">
        <v>6.4134540938242557E-2</v>
      </c>
      <c r="K178" s="11">
        <v>7.1863636363636374</v>
      </c>
      <c r="L178" s="11">
        <v>10.851992409867171</v>
      </c>
      <c r="M178" s="11">
        <v>4.4036184385753477E-3</v>
      </c>
      <c r="N178" s="11">
        <v>9.2148977093897549E-2</v>
      </c>
      <c r="O178" s="11">
        <v>0.57916666666666572</v>
      </c>
      <c r="P178" s="11">
        <v>11.489208633093543</v>
      </c>
      <c r="Q178" s="11">
        <v>5.6462967353498872E-3</v>
      </c>
      <c r="R178" s="11">
        <v>8.7038196618659858E-2</v>
      </c>
      <c r="S178" s="11">
        <v>20421.597409090922</v>
      </c>
      <c r="T178" s="11">
        <v>1.645438050900581</v>
      </c>
      <c r="U178" s="11">
        <v>1.6416834925560342E-2</v>
      </c>
      <c r="V178" s="11">
        <v>0.60774089881577742</v>
      </c>
      <c r="Y178" s="4" t="str">
        <f t="shared" si="24"/>
        <v>Latvia</v>
      </c>
      <c r="Z178" s="4">
        <f t="shared" si="24"/>
        <v>2007</v>
      </c>
      <c r="AA178" s="13">
        <f t="shared" si="24"/>
        <v>16721.628302368335</v>
      </c>
      <c r="AB178" s="14">
        <f t="shared" si="24"/>
        <v>2.3200308951154729</v>
      </c>
      <c r="AC178" s="14">
        <f t="shared" si="24"/>
        <v>1.1818363008859467E-2</v>
      </c>
      <c r="AD178" s="15">
        <f t="shared" si="24"/>
        <v>0.43102874280914599</v>
      </c>
      <c r="AF178" s="13">
        <f t="shared" si="19"/>
        <v>108.10040530328115</v>
      </c>
      <c r="AG178" s="14">
        <f t="shared" si="19"/>
        <v>15.592221997237585</v>
      </c>
      <c r="AH178" s="14">
        <f t="shared" si="19"/>
        <v>1.6017713300073705E-3</v>
      </c>
      <c r="AI178" s="15">
        <f t="shared" si="19"/>
        <v>6.4134540938242557E-2</v>
      </c>
      <c r="AK178" s="13">
        <f t="shared" si="20"/>
        <v>7.1863636363636374</v>
      </c>
      <c r="AL178" s="14">
        <f t="shared" si="20"/>
        <v>10.851992409867171</v>
      </c>
      <c r="AM178" s="14">
        <f t="shared" si="20"/>
        <v>4.4036184385753477E-3</v>
      </c>
      <c r="AN178" s="15">
        <f t="shared" si="20"/>
        <v>9.2148977093897549E-2</v>
      </c>
      <c r="AP178" s="13">
        <f t="shared" si="21"/>
        <v>0.57916666666666572</v>
      </c>
      <c r="AQ178" s="14">
        <f t="shared" si="21"/>
        <v>11.489208633093543</v>
      </c>
      <c r="AR178" s="14">
        <f t="shared" si="21"/>
        <v>5.6462967353498872E-3</v>
      </c>
      <c r="AS178" s="15">
        <f t="shared" si="21"/>
        <v>8.7038196618659858E-2</v>
      </c>
      <c r="AU178" s="13">
        <f t="shared" si="22"/>
        <v>20421.597409090922</v>
      </c>
      <c r="AV178" s="14">
        <f t="shared" si="22"/>
        <v>1.645438050900581</v>
      </c>
      <c r="AW178" s="14">
        <f t="shared" si="22"/>
        <v>1.6416834925560342E-2</v>
      </c>
      <c r="AX178" s="15">
        <f t="shared" si="22"/>
        <v>0.60774089881577742</v>
      </c>
    </row>
    <row r="179" spans="1:50" x14ac:dyDescent="0.3">
      <c r="A179" s="4" t="s">
        <v>29</v>
      </c>
      <c r="B179" s="4">
        <f t="shared" si="23"/>
        <v>2008</v>
      </c>
      <c r="C179" s="11">
        <v>16456.46958161467</v>
      </c>
      <c r="D179" s="11">
        <v>2.3839699818162847</v>
      </c>
      <c r="E179" s="11">
        <v>1.1095852531192552E-2</v>
      </c>
      <c r="F179" s="11">
        <v>0.41946836899268586</v>
      </c>
      <c r="G179" s="11">
        <v>68.798874574212732</v>
      </c>
      <c r="H179" s="11">
        <v>24.452219616977036</v>
      </c>
      <c r="I179" s="11">
        <v>2.0688373459471637E-3</v>
      </c>
      <c r="J179" s="11">
        <v>4.0896082877715761E-2</v>
      </c>
      <c r="K179" s="11">
        <v>6.3363636363636431</v>
      </c>
      <c r="L179" s="11">
        <v>12.37876614060257</v>
      </c>
      <c r="M179" s="11">
        <v>3.5452053936007658E-3</v>
      </c>
      <c r="N179" s="11">
        <v>8.0783495595734903E-2</v>
      </c>
      <c r="O179" s="11">
        <v>1.0909090909090882</v>
      </c>
      <c r="P179" s="11">
        <v>6.1041666666666847</v>
      </c>
      <c r="Q179" s="11">
        <v>6.8008193003289419E-3</v>
      </c>
      <c r="R179" s="11">
        <v>0.16382252559726915</v>
      </c>
      <c r="S179" s="11">
        <v>20507.894977136362</v>
      </c>
      <c r="T179" s="11">
        <v>1.6284924282267692</v>
      </c>
      <c r="U179" s="11">
        <v>1.7110354540497918E-2</v>
      </c>
      <c r="V179" s="11">
        <v>0.61406487538224463</v>
      </c>
      <c r="Y179" s="4" t="str">
        <f t="shared" si="24"/>
        <v>Latvia</v>
      </c>
      <c r="Z179" s="4">
        <f t="shared" si="24"/>
        <v>2008</v>
      </c>
      <c r="AA179" s="13">
        <f t="shared" si="24"/>
        <v>16456.46958161467</v>
      </c>
      <c r="AB179" s="14">
        <f t="shared" si="24"/>
        <v>2.3839699818162847</v>
      </c>
      <c r="AC179" s="14">
        <f t="shared" si="24"/>
        <v>1.1095852531192552E-2</v>
      </c>
      <c r="AD179" s="15">
        <f t="shared" si="24"/>
        <v>0.41946836899268586</v>
      </c>
      <c r="AF179" s="13">
        <f t="shared" si="19"/>
        <v>68.798874574212732</v>
      </c>
      <c r="AG179" s="14">
        <f t="shared" si="19"/>
        <v>24.452219616977036</v>
      </c>
      <c r="AH179" s="14">
        <f t="shared" si="19"/>
        <v>2.0688373459471637E-3</v>
      </c>
      <c r="AI179" s="15">
        <f t="shared" si="19"/>
        <v>4.0896082877715761E-2</v>
      </c>
      <c r="AK179" s="13">
        <f t="shared" si="20"/>
        <v>6.3363636363636431</v>
      </c>
      <c r="AL179" s="14">
        <f t="shared" si="20"/>
        <v>12.37876614060257</v>
      </c>
      <c r="AM179" s="14">
        <f t="shared" si="20"/>
        <v>3.5452053936007658E-3</v>
      </c>
      <c r="AN179" s="15">
        <f t="shared" si="20"/>
        <v>8.0783495595734903E-2</v>
      </c>
      <c r="AP179" s="13">
        <f t="shared" si="21"/>
        <v>1.0909090909090882</v>
      </c>
      <c r="AQ179" s="14">
        <f t="shared" si="21"/>
        <v>6.1041666666666847</v>
      </c>
      <c r="AR179" s="14">
        <f t="shared" si="21"/>
        <v>6.8008193003289419E-3</v>
      </c>
      <c r="AS179" s="15">
        <f t="shared" si="21"/>
        <v>0.16382252559726915</v>
      </c>
      <c r="AU179" s="13">
        <f t="shared" si="22"/>
        <v>20507.894977136362</v>
      </c>
      <c r="AV179" s="14">
        <f t="shared" si="22"/>
        <v>1.6284924282267692</v>
      </c>
      <c r="AW179" s="14">
        <f t="shared" si="22"/>
        <v>1.7110354540497918E-2</v>
      </c>
      <c r="AX179" s="15">
        <f t="shared" si="22"/>
        <v>0.61406487538224463</v>
      </c>
    </row>
    <row r="180" spans="1:50" x14ac:dyDescent="0.3">
      <c r="A180" s="4" t="s">
        <v>29</v>
      </c>
      <c r="B180" s="4">
        <f t="shared" si="23"/>
        <v>2009</v>
      </c>
      <c r="C180" s="11">
        <v>19201.291215019428</v>
      </c>
      <c r="D180" s="11">
        <v>2.0711234103376932</v>
      </c>
      <c r="E180" s="11">
        <v>1.5365135884572834E-2</v>
      </c>
      <c r="F180" s="11">
        <v>0.48282975075683765</v>
      </c>
      <c r="G180" s="11">
        <v>52.977258751263662</v>
      </c>
      <c r="H180" s="11">
        <v>31.227621411523398</v>
      </c>
      <c r="I180" s="11">
        <v>2.1875466225702439E-3</v>
      </c>
      <c r="J180" s="11">
        <v>3.202293209661454E-2</v>
      </c>
      <c r="K180" s="11">
        <v>5.940909090909102</v>
      </c>
      <c r="L180" s="11">
        <v>13.25401683244068</v>
      </c>
      <c r="M180" s="11">
        <v>3.3168777018097451E-3</v>
      </c>
      <c r="N180" s="11">
        <v>7.5448825261213548E-2</v>
      </c>
      <c r="O180" s="11">
        <v>7.9856060606060613</v>
      </c>
      <c r="P180" s="11">
        <v>1.1977042026373208</v>
      </c>
      <c r="Q180" s="11">
        <v>2.5607512059476756E-2</v>
      </c>
      <c r="R180" s="11">
        <v>0.83493069306930701</v>
      </c>
      <c r="S180" s="11">
        <v>20310.555847681811</v>
      </c>
      <c r="T180" s="11">
        <v>1.5531820745458513</v>
      </c>
      <c r="U180" s="11">
        <v>1.9298124337238209E-2</v>
      </c>
      <c r="V180" s="11">
        <v>0.64383951913197224</v>
      </c>
      <c r="Y180" s="4" t="str">
        <f t="shared" si="24"/>
        <v>Latvia</v>
      </c>
      <c r="Z180" s="4">
        <f t="shared" si="24"/>
        <v>2009</v>
      </c>
      <c r="AA180" s="13">
        <f t="shared" si="24"/>
        <v>19201.291215019428</v>
      </c>
      <c r="AB180" s="14">
        <f t="shared" si="24"/>
        <v>2.0711234103376932</v>
      </c>
      <c r="AC180" s="14">
        <f t="shared" si="24"/>
        <v>1.5365135884572834E-2</v>
      </c>
      <c r="AD180" s="15">
        <f t="shared" si="24"/>
        <v>0.48282975075683765</v>
      </c>
      <c r="AF180" s="13">
        <f t="shared" si="19"/>
        <v>52.977258751263662</v>
      </c>
      <c r="AG180" s="14">
        <f t="shared" si="19"/>
        <v>31.227621411523398</v>
      </c>
      <c r="AH180" s="14">
        <f t="shared" si="19"/>
        <v>2.1875466225702439E-3</v>
      </c>
      <c r="AI180" s="15">
        <f t="shared" si="19"/>
        <v>3.202293209661454E-2</v>
      </c>
      <c r="AK180" s="13">
        <f t="shared" si="20"/>
        <v>5.940909090909102</v>
      </c>
      <c r="AL180" s="14">
        <f t="shared" si="20"/>
        <v>13.25401683244068</v>
      </c>
      <c r="AM180" s="14">
        <f t="shared" si="20"/>
        <v>3.3168777018097451E-3</v>
      </c>
      <c r="AN180" s="15">
        <f t="shared" si="20"/>
        <v>7.5448825261213548E-2</v>
      </c>
      <c r="AP180" s="13">
        <f t="shared" si="21"/>
        <v>7.9856060606060613</v>
      </c>
      <c r="AQ180" s="14">
        <f t="shared" si="21"/>
        <v>1.1977042026373208</v>
      </c>
      <c r="AR180" s="14">
        <f t="shared" si="21"/>
        <v>2.5607512059476756E-2</v>
      </c>
      <c r="AS180" s="15">
        <f t="shared" si="21"/>
        <v>0.83493069306930701</v>
      </c>
      <c r="AU180" s="13">
        <f t="shared" si="22"/>
        <v>20310.555847681811</v>
      </c>
      <c r="AV180" s="14">
        <f t="shared" si="22"/>
        <v>1.5531820745458513</v>
      </c>
      <c r="AW180" s="14">
        <f t="shared" si="22"/>
        <v>1.9298124337238209E-2</v>
      </c>
      <c r="AX180" s="15">
        <f t="shared" si="22"/>
        <v>0.64383951913197224</v>
      </c>
    </row>
    <row r="181" spans="1:50" x14ac:dyDescent="0.3">
      <c r="A181" s="4" t="s">
        <v>29</v>
      </c>
      <c r="B181" s="4">
        <f t="shared" si="23"/>
        <v>2010</v>
      </c>
      <c r="C181" s="11">
        <v>20171.014598487822</v>
      </c>
      <c r="D181" s="11">
        <v>1.9802385495389356</v>
      </c>
      <c r="E181" s="11">
        <v>1.735048190563182E-2</v>
      </c>
      <c r="F181" s="11">
        <v>0.50498966411538282</v>
      </c>
      <c r="G181" s="11">
        <v>35.269329203346388</v>
      </c>
      <c r="H181" s="11">
        <v>46.984919754342641</v>
      </c>
      <c r="I181" s="11">
        <v>2.1624094896389306E-3</v>
      </c>
      <c r="J181" s="11">
        <v>2.1283424665369866E-2</v>
      </c>
      <c r="K181" s="11">
        <v>5.9454545454545382</v>
      </c>
      <c r="L181" s="11">
        <v>13.295107033639157</v>
      </c>
      <c r="M181" s="11">
        <v>3.4116195710275077E-3</v>
      </c>
      <c r="N181" s="11">
        <v>7.5215641173087905E-2</v>
      </c>
      <c r="O181" s="11">
        <v>8.6875000000000036</v>
      </c>
      <c r="P181" s="11">
        <v>1.2417266187050353</v>
      </c>
      <c r="Q181" s="11">
        <v>1.4515404616960159E-2</v>
      </c>
      <c r="R181" s="11">
        <v>0.80533024333719627</v>
      </c>
      <c r="S181" s="11">
        <v>21145.875603454551</v>
      </c>
      <c r="T181" s="11">
        <v>1.5184759100355674</v>
      </c>
      <c r="U181" s="11">
        <v>2.0419197462985816E-2</v>
      </c>
      <c r="V181" s="11">
        <v>0.65855506392365282</v>
      </c>
      <c r="Y181" s="4" t="str">
        <f t="shared" si="24"/>
        <v>Latvia</v>
      </c>
      <c r="Z181" s="4">
        <f t="shared" si="24"/>
        <v>2010</v>
      </c>
      <c r="AA181" s="13">
        <f t="shared" si="24"/>
        <v>20171.014598487822</v>
      </c>
      <c r="AB181" s="14">
        <f t="shared" si="24"/>
        <v>1.9802385495389356</v>
      </c>
      <c r="AC181" s="14">
        <f t="shared" si="24"/>
        <v>1.735048190563182E-2</v>
      </c>
      <c r="AD181" s="15">
        <f t="shared" si="24"/>
        <v>0.50498966411538282</v>
      </c>
      <c r="AF181" s="13">
        <f t="shared" si="19"/>
        <v>35.269329203346388</v>
      </c>
      <c r="AG181" s="14">
        <f t="shared" si="19"/>
        <v>46.984919754342641</v>
      </c>
      <c r="AH181" s="14">
        <f t="shared" si="19"/>
        <v>2.1624094896389306E-3</v>
      </c>
      <c r="AI181" s="15">
        <f t="shared" si="19"/>
        <v>2.1283424665369866E-2</v>
      </c>
      <c r="AK181" s="13">
        <f t="shared" si="20"/>
        <v>5.9454545454545382</v>
      </c>
      <c r="AL181" s="14">
        <f t="shared" si="20"/>
        <v>13.295107033639157</v>
      </c>
      <c r="AM181" s="14">
        <f t="shared" si="20"/>
        <v>3.4116195710275077E-3</v>
      </c>
      <c r="AN181" s="15">
        <f t="shared" si="20"/>
        <v>7.5215641173087905E-2</v>
      </c>
      <c r="AP181" s="13">
        <f t="shared" si="21"/>
        <v>8.6875000000000036</v>
      </c>
      <c r="AQ181" s="14">
        <f t="shared" si="21"/>
        <v>1.2417266187050353</v>
      </c>
      <c r="AR181" s="14">
        <f t="shared" si="21"/>
        <v>1.4515404616960159E-2</v>
      </c>
      <c r="AS181" s="15">
        <f t="shared" si="21"/>
        <v>0.80533024333719627</v>
      </c>
      <c r="AU181" s="13">
        <f t="shared" si="22"/>
        <v>21145.875603454551</v>
      </c>
      <c r="AV181" s="14">
        <f t="shared" si="22"/>
        <v>1.5184759100355674</v>
      </c>
      <c r="AW181" s="14">
        <f t="shared" si="22"/>
        <v>2.0419197462985816E-2</v>
      </c>
      <c r="AX181" s="15">
        <f t="shared" si="22"/>
        <v>0.65855506392365282</v>
      </c>
    </row>
    <row r="182" spans="1:50" x14ac:dyDescent="0.3">
      <c r="A182" s="4" t="s">
        <v>29</v>
      </c>
      <c r="B182" s="4">
        <f t="shared" si="23"/>
        <v>2011</v>
      </c>
      <c r="C182" s="11">
        <v>20677.372075875362</v>
      </c>
      <c r="D182" s="11">
        <v>1.9230496595665045</v>
      </c>
      <c r="E182" s="11">
        <v>1.8434565312518969E-2</v>
      </c>
      <c r="F182" s="11">
        <v>0.52000737215773241</v>
      </c>
      <c r="G182" s="11">
        <v>47.859351981793452</v>
      </c>
      <c r="H182" s="11">
        <v>34.66784025899323</v>
      </c>
      <c r="I182" s="11">
        <v>2.0949000103504811E-3</v>
      </c>
      <c r="J182" s="11">
        <v>2.884517733234301E-2</v>
      </c>
      <c r="K182" s="11">
        <v>5.5181818181818016</v>
      </c>
      <c r="L182" s="11">
        <v>14.392092257001689</v>
      </c>
      <c r="M182" s="11">
        <v>2.9462768161385572E-3</v>
      </c>
      <c r="N182" s="11">
        <v>6.9482600732600527E-2</v>
      </c>
      <c r="O182" s="11">
        <v>5.6897727272726968</v>
      </c>
      <c r="P182" s="11">
        <v>1.8486785167432356</v>
      </c>
      <c r="Q182" s="11">
        <v>4.7458937344601604E-3</v>
      </c>
      <c r="R182" s="11">
        <v>0.54092693291079708</v>
      </c>
      <c r="S182" s="11">
        <v>20964.856328727266</v>
      </c>
      <c r="T182" s="11">
        <v>1.546433199320449</v>
      </c>
      <c r="U182" s="11">
        <v>1.9680102255029475E-2</v>
      </c>
      <c r="V182" s="11">
        <v>0.64664933502425537</v>
      </c>
      <c r="Y182" s="4" t="str">
        <f t="shared" si="24"/>
        <v>Latvia</v>
      </c>
      <c r="Z182" s="4">
        <f t="shared" si="24"/>
        <v>2011</v>
      </c>
      <c r="AA182" s="13">
        <f t="shared" si="24"/>
        <v>20677.372075875362</v>
      </c>
      <c r="AB182" s="14">
        <f t="shared" si="24"/>
        <v>1.9230496595665045</v>
      </c>
      <c r="AC182" s="14">
        <f t="shared" si="24"/>
        <v>1.8434565312518969E-2</v>
      </c>
      <c r="AD182" s="15">
        <f t="shared" si="24"/>
        <v>0.52000737215773241</v>
      </c>
      <c r="AF182" s="13">
        <f t="shared" si="19"/>
        <v>47.859351981793452</v>
      </c>
      <c r="AG182" s="14">
        <f t="shared" si="19"/>
        <v>34.66784025899323</v>
      </c>
      <c r="AH182" s="14">
        <f t="shared" si="19"/>
        <v>2.0949000103504811E-3</v>
      </c>
      <c r="AI182" s="15">
        <f t="shared" si="19"/>
        <v>2.884517733234301E-2</v>
      </c>
      <c r="AK182" s="13">
        <f t="shared" si="20"/>
        <v>5.5181818181818016</v>
      </c>
      <c r="AL182" s="14">
        <f t="shared" si="20"/>
        <v>14.392092257001689</v>
      </c>
      <c r="AM182" s="14">
        <f t="shared" si="20"/>
        <v>2.9462768161385572E-3</v>
      </c>
      <c r="AN182" s="15">
        <f t="shared" si="20"/>
        <v>6.9482600732600527E-2</v>
      </c>
      <c r="AP182" s="13">
        <f t="shared" si="21"/>
        <v>5.6897727272726968</v>
      </c>
      <c r="AQ182" s="14">
        <f t="shared" si="21"/>
        <v>1.8486785167432356</v>
      </c>
      <c r="AR182" s="14">
        <f t="shared" si="21"/>
        <v>4.7458937344601604E-3</v>
      </c>
      <c r="AS182" s="15">
        <f t="shared" si="21"/>
        <v>0.54092693291079708</v>
      </c>
      <c r="AU182" s="13">
        <f t="shared" si="22"/>
        <v>20964.856328727266</v>
      </c>
      <c r="AV182" s="14">
        <f t="shared" si="22"/>
        <v>1.546433199320449</v>
      </c>
      <c r="AW182" s="14">
        <f t="shared" si="22"/>
        <v>1.9680102255029475E-2</v>
      </c>
      <c r="AX182" s="15">
        <f t="shared" si="22"/>
        <v>0.64664933502425537</v>
      </c>
    </row>
    <row r="183" spans="1:50" x14ac:dyDescent="0.3">
      <c r="A183" s="4" t="s">
        <v>29</v>
      </c>
      <c r="B183" s="4">
        <f t="shared" si="23"/>
        <v>2012</v>
      </c>
      <c r="C183" s="11">
        <v>19693.66715773553</v>
      </c>
      <c r="D183" s="11">
        <v>2.0084730760612621</v>
      </c>
      <c r="E183" s="11">
        <v>1.6283065000228025E-2</v>
      </c>
      <c r="F183" s="11">
        <v>0.49789066725308606</v>
      </c>
      <c r="G183" s="11">
        <v>43.803452438049362</v>
      </c>
      <c r="H183" s="11">
        <v>37.618769007371903</v>
      </c>
      <c r="I183" s="11">
        <v>2.2002568051078253E-3</v>
      </c>
      <c r="J183" s="11">
        <v>2.658247535436464E-2</v>
      </c>
      <c r="K183" s="11">
        <v>5.3863636363636402</v>
      </c>
      <c r="L183" s="11">
        <v>14.756962025316446</v>
      </c>
      <c r="M183" s="11">
        <v>2.9361106585852753E-3</v>
      </c>
      <c r="N183" s="11">
        <v>6.7764625150111557E-2</v>
      </c>
      <c r="O183" s="11">
        <v>3.9098484848485224</v>
      </c>
      <c r="P183" s="11">
        <v>2.8471226506490703</v>
      </c>
      <c r="Q183" s="11">
        <v>1.4550839266617543E-2</v>
      </c>
      <c r="R183" s="11">
        <v>0.35123179529059834</v>
      </c>
      <c r="S183" s="11">
        <v>19778.234257545457</v>
      </c>
      <c r="T183" s="11">
        <v>1.6276823136657839</v>
      </c>
      <c r="U183" s="11">
        <v>1.7181491316603181E-2</v>
      </c>
      <c r="V183" s="11">
        <v>0.61437050191191822</v>
      </c>
      <c r="Y183" s="4" t="str">
        <f t="shared" si="24"/>
        <v>Latvia</v>
      </c>
      <c r="Z183" s="4">
        <f t="shared" si="24"/>
        <v>2012</v>
      </c>
      <c r="AA183" s="13">
        <f t="shared" si="24"/>
        <v>19693.66715773553</v>
      </c>
      <c r="AB183" s="14">
        <f t="shared" si="24"/>
        <v>2.0084730760612621</v>
      </c>
      <c r="AC183" s="14">
        <f t="shared" si="24"/>
        <v>1.6283065000228025E-2</v>
      </c>
      <c r="AD183" s="15">
        <f t="shared" si="24"/>
        <v>0.49789066725308606</v>
      </c>
      <c r="AF183" s="13">
        <f t="shared" si="19"/>
        <v>43.803452438049362</v>
      </c>
      <c r="AG183" s="14">
        <f t="shared" si="19"/>
        <v>37.618769007371903</v>
      </c>
      <c r="AH183" s="14">
        <f t="shared" si="19"/>
        <v>2.2002568051078253E-3</v>
      </c>
      <c r="AI183" s="15">
        <f t="shared" si="19"/>
        <v>2.658247535436464E-2</v>
      </c>
      <c r="AK183" s="13">
        <f t="shared" si="20"/>
        <v>5.3863636363636402</v>
      </c>
      <c r="AL183" s="14">
        <f t="shared" si="20"/>
        <v>14.756962025316446</v>
      </c>
      <c r="AM183" s="14">
        <f t="shared" si="20"/>
        <v>2.9361106585852753E-3</v>
      </c>
      <c r="AN183" s="15">
        <f t="shared" si="20"/>
        <v>6.7764625150111557E-2</v>
      </c>
      <c r="AP183" s="13">
        <f t="shared" si="21"/>
        <v>3.9098484848485224</v>
      </c>
      <c r="AQ183" s="14">
        <f t="shared" si="21"/>
        <v>2.8471226506490703</v>
      </c>
      <c r="AR183" s="14">
        <f t="shared" si="21"/>
        <v>1.4550839266617543E-2</v>
      </c>
      <c r="AS183" s="15">
        <f t="shared" si="21"/>
        <v>0.35123179529059834</v>
      </c>
      <c r="AU183" s="13">
        <f t="shared" si="22"/>
        <v>19778.234257545457</v>
      </c>
      <c r="AV183" s="14">
        <f t="shared" si="22"/>
        <v>1.6276823136657839</v>
      </c>
      <c r="AW183" s="14">
        <f t="shared" si="22"/>
        <v>1.7181491316603181E-2</v>
      </c>
      <c r="AX183" s="15">
        <f t="shared" si="22"/>
        <v>0.61437050191191822</v>
      </c>
    </row>
    <row r="184" spans="1:50" x14ac:dyDescent="0.3">
      <c r="A184" s="4" t="s">
        <v>29</v>
      </c>
      <c r="B184" s="4">
        <f t="shared" si="23"/>
        <v>2013</v>
      </c>
      <c r="C184" s="11">
        <v>18853.839464536275</v>
      </c>
      <c r="D184" s="11">
        <v>2.103788446664641</v>
      </c>
      <c r="E184" s="11">
        <v>1.4374698337653424E-2</v>
      </c>
      <c r="F184" s="11">
        <v>0.47533296495919353</v>
      </c>
      <c r="G184" s="11">
        <v>43.532362033686468</v>
      </c>
      <c r="H184" s="11">
        <v>37.728182815912781</v>
      </c>
      <c r="I184" s="11">
        <v>2.2207454099124058E-3</v>
      </c>
      <c r="J184" s="11">
        <v>2.6505384711458344E-2</v>
      </c>
      <c r="K184" s="11">
        <v>5.4909090909090992</v>
      </c>
      <c r="L184" s="11">
        <v>14.531456953642364</v>
      </c>
      <c r="M184" s="11">
        <v>3.0180811807539037E-3</v>
      </c>
      <c r="N184" s="11">
        <v>6.8816224222399552E-2</v>
      </c>
      <c r="O184" s="11">
        <v>0.57840909090912263</v>
      </c>
      <c r="P184" s="11">
        <v>19.516044531760556</v>
      </c>
      <c r="Q184" s="11">
        <v>1.4052584983509586E-2</v>
      </c>
      <c r="R184" s="11">
        <v>5.1239891278818957E-2</v>
      </c>
      <c r="S184" s="11">
        <v>19421.549550909091</v>
      </c>
      <c r="T184" s="11">
        <v>1.6587951677316652</v>
      </c>
      <c r="U184" s="11">
        <v>1.6282310180565474E-2</v>
      </c>
      <c r="V184" s="11">
        <v>0.60284718659233816</v>
      </c>
      <c r="Y184" s="4" t="str">
        <f t="shared" si="24"/>
        <v>Latvia</v>
      </c>
      <c r="Z184" s="4">
        <f t="shared" si="24"/>
        <v>2013</v>
      </c>
      <c r="AA184" s="13">
        <f t="shared" si="24"/>
        <v>18853.839464536275</v>
      </c>
      <c r="AB184" s="14">
        <f t="shared" si="24"/>
        <v>2.103788446664641</v>
      </c>
      <c r="AC184" s="14">
        <f t="shared" si="24"/>
        <v>1.4374698337653424E-2</v>
      </c>
      <c r="AD184" s="15">
        <f t="shared" si="24"/>
        <v>0.47533296495919353</v>
      </c>
      <c r="AF184" s="13">
        <f t="shared" si="19"/>
        <v>43.532362033686468</v>
      </c>
      <c r="AG184" s="14">
        <f t="shared" si="19"/>
        <v>37.728182815912781</v>
      </c>
      <c r="AH184" s="14">
        <f t="shared" si="19"/>
        <v>2.2207454099124058E-3</v>
      </c>
      <c r="AI184" s="15">
        <f t="shared" si="19"/>
        <v>2.6505384711458344E-2</v>
      </c>
      <c r="AK184" s="13">
        <f t="shared" si="20"/>
        <v>5.4909090909090992</v>
      </c>
      <c r="AL184" s="14">
        <f t="shared" si="20"/>
        <v>14.531456953642364</v>
      </c>
      <c r="AM184" s="14">
        <f t="shared" si="20"/>
        <v>3.0180811807539037E-3</v>
      </c>
      <c r="AN184" s="15">
        <f t="shared" si="20"/>
        <v>6.8816224222399552E-2</v>
      </c>
      <c r="AP184" s="13">
        <f t="shared" si="21"/>
        <v>0.57840909090912263</v>
      </c>
      <c r="AQ184" s="14">
        <f t="shared" si="21"/>
        <v>19.516044531760556</v>
      </c>
      <c r="AR184" s="14">
        <f t="shared" si="21"/>
        <v>1.4052584983509586E-2</v>
      </c>
      <c r="AS184" s="15">
        <f t="shared" si="21"/>
        <v>5.1239891278818957E-2</v>
      </c>
      <c r="AU184" s="13">
        <f t="shared" si="22"/>
        <v>19421.549550909091</v>
      </c>
      <c r="AV184" s="14">
        <f t="shared" si="22"/>
        <v>1.6587951677316652</v>
      </c>
      <c r="AW184" s="14">
        <f t="shared" si="22"/>
        <v>1.6282310180565474E-2</v>
      </c>
      <c r="AX184" s="15">
        <f t="shared" si="22"/>
        <v>0.60284718659233816</v>
      </c>
    </row>
    <row r="185" spans="1:50" x14ac:dyDescent="0.3">
      <c r="A185" s="4" t="s">
        <v>29</v>
      </c>
      <c r="B185" s="4">
        <f t="shared" si="23"/>
        <v>2014</v>
      </c>
      <c r="C185" s="11">
        <v>17867.920437206365</v>
      </c>
      <c r="D185" s="11">
        <v>2.2428137454061758</v>
      </c>
      <c r="E185" s="11">
        <v>1.2187525530884979E-2</v>
      </c>
      <c r="F185" s="11">
        <v>0.44586849980219778</v>
      </c>
      <c r="G185" s="11">
        <v>53.272749957352517</v>
      </c>
      <c r="H185" s="11">
        <v>30.823088279767322</v>
      </c>
      <c r="I185" s="11">
        <v>2.0920442924838439E-3</v>
      </c>
      <c r="J185" s="11">
        <v>3.2443212403749075E-2</v>
      </c>
      <c r="K185" s="11">
        <v>5.6681818181818073</v>
      </c>
      <c r="L185" s="11">
        <v>14.143544506816385</v>
      </c>
      <c r="M185" s="11">
        <v>3.2776973384280594E-3</v>
      </c>
      <c r="N185" s="11">
        <v>7.0703634404944024E-2</v>
      </c>
      <c r="O185" s="11">
        <v>0.2609848484848829</v>
      </c>
      <c r="P185" s="11">
        <v>40.541364296075926</v>
      </c>
      <c r="Q185" s="11">
        <v>1.3384075780234039E-2</v>
      </c>
      <c r="R185" s="11">
        <v>2.46661654673716E-2</v>
      </c>
      <c r="S185" s="11">
        <v>19571.353007454538</v>
      </c>
      <c r="T185" s="11">
        <v>1.6723891604728427</v>
      </c>
      <c r="U185" s="11">
        <v>1.6047266565500484E-2</v>
      </c>
      <c r="V185" s="11">
        <v>0.59794695136463649</v>
      </c>
      <c r="Y185" s="4" t="str">
        <f t="shared" si="24"/>
        <v>Latvia</v>
      </c>
      <c r="Z185" s="4">
        <f t="shared" si="24"/>
        <v>2014</v>
      </c>
      <c r="AA185" s="13">
        <f t="shared" si="24"/>
        <v>17867.920437206365</v>
      </c>
      <c r="AB185" s="14">
        <f t="shared" si="24"/>
        <v>2.2428137454061758</v>
      </c>
      <c r="AC185" s="14">
        <f t="shared" si="24"/>
        <v>1.2187525530884979E-2</v>
      </c>
      <c r="AD185" s="15">
        <f t="shared" si="24"/>
        <v>0.44586849980219778</v>
      </c>
      <c r="AF185" s="13">
        <f t="shared" si="19"/>
        <v>53.272749957352517</v>
      </c>
      <c r="AG185" s="14">
        <f t="shared" si="19"/>
        <v>30.823088279767322</v>
      </c>
      <c r="AH185" s="14">
        <f t="shared" si="19"/>
        <v>2.0920442924838439E-3</v>
      </c>
      <c r="AI185" s="15">
        <f t="shared" si="19"/>
        <v>3.2443212403749075E-2</v>
      </c>
      <c r="AK185" s="13">
        <f t="shared" si="20"/>
        <v>5.6681818181818073</v>
      </c>
      <c r="AL185" s="14">
        <f t="shared" si="20"/>
        <v>14.143544506816385</v>
      </c>
      <c r="AM185" s="14">
        <f t="shared" si="20"/>
        <v>3.2776973384280594E-3</v>
      </c>
      <c r="AN185" s="15">
        <f t="shared" si="20"/>
        <v>7.0703634404944024E-2</v>
      </c>
      <c r="AP185" s="13">
        <f t="shared" si="21"/>
        <v>0.2609848484848829</v>
      </c>
      <c r="AQ185" s="14">
        <f t="shared" si="21"/>
        <v>40.541364296075926</v>
      </c>
      <c r="AR185" s="14">
        <f t="shared" si="21"/>
        <v>1.3384075780234039E-2</v>
      </c>
      <c r="AS185" s="15">
        <f t="shared" si="21"/>
        <v>2.46661654673716E-2</v>
      </c>
      <c r="AU185" s="13">
        <f t="shared" si="22"/>
        <v>19571.353007454538</v>
      </c>
      <c r="AV185" s="14">
        <f t="shared" si="22"/>
        <v>1.6723891604728427</v>
      </c>
      <c r="AW185" s="14">
        <f t="shared" si="22"/>
        <v>1.6047266565500484E-2</v>
      </c>
      <c r="AX185" s="15">
        <f t="shared" si="22"/>
        <v>0.59794695136463649</v>
      </c>
    </row>
    <row r="186" spans="1:50" x14ac:dyDescent="0.3">
      <c r="A186" s="4" t="s">
        <v>29</v>
      </c>
      <c r="B186" s="4">
        <f t="shared" si="23"/>
        <v>2015</v>
      </c>
      <c r="C186" s="11">
        <v>16645.299405154452</v>
      </c>
      <c r="D186" s="11">
        <v>2.4455809541422502</v>
      </c>
      <c r="E186" s="11">
        <v>9.7356527209450094E-3</v>
      </c>
      <c r="F186" s="11">
        <v>0.40890079647792099</v>
      </c>
      <c r="G186" s="11">
        <v>23.183001906965728</v>
      </c>
      <c r="H186" s="11">
        <v>70.741395477096034</v>
      </c>
      <c r="I186" s="11">
        <v>2.2397125043960159E-3</v>
      </c>
      <c r="J186" s="11">
        <v>1.4135994819663548E-2</v>
      </c>
      <c r="K186" s="11">
        <v>5.2272727272727337</v>
      </c>
      <c r="L186" s="11">
        <v>15.309565217391286</v>
      </c>
      <c r="M186" s="11">
        <v>2.781970834114602E-3</v>
      </c>
      <c r="N186" s="11">
        <v>6.5318641372259539E-2</v>
      </c>
      <c r="O186" s="11">
        <v>0.13409090909090793</v>
      </c>
      <c r="P186" s="11">
        <v>72.644067796610813</v>
      </c>
      <c r="Q186" s="11">
        <v>1.3028879734129806E-2</v>
      </c>
      <c r="R186" s="11">
        <v>1.3765748950069875E-2</v>
      </c>
      <c r="S186" s="11">
        <v>19974.670280909093</v>
      </c>
      <c r="T186" s="11">
        <v>1.6902716629659671</v>
      </c>
      <c r="U186" s="11">
        <v>1.5630606317374895E-2</v>
      </c>
      <c r="V186" s="11">
        <v>0.59162087486296255</v>
      </c>
      <c r="Y186" s="4" t="str">
        <f t="shared" si="24"/>
        <v>Latvia</v>
      </c>
      <c r="Z186" s="4">
        <f t="shared" si="24"/>
        <v>2015</v>
      </c>
      <c r="AA186" s="13">
        <f t="shared" si="24"/>
        <v>16645.299405154452</v>
      </c>
      <c r="AB186" s="14">
        <f t="shared" si="24"/>
        <v>2.4455809541422502</v>
      </c>
      <c r="AC186" s="14">
        <f t="shared" si="24"/>
        <v>9.7356527209450094E-3</v>
      </c>
      <c r="AD186" s="15">
        <f t="shared" si="24"/>
        <v>0.40890079647792099</v>
      </c>
      <c r="AF186" s="13">
        <f t="shared" si="19"/>
        <v>23.183001906965728</v>
      </c>
      <c r="AG186" s="14">
        <f t="shared" si="19"/>
        <v>70.741395477096034</v>
      </c>
      <c r="AH186" s="14">
        <f t="shared" si="19"/>
        <v>2.2397125043960159E-3</v>
      </c>
      <c r="AI186" s="15">
        <f t="shared" si="19"/>
        <v>1.4135994819663548E-2</v>
      </c>
      <c r="AK186" s="13">
        <f t="shared" si="20"/>
        <v>5.2272727272727337</v>
      </c>
      <c r="AL186" s="14">
        <f t="shared" si="20"/>
        <v>15.309565217391286</v>
      </c>
      <c r="AM186" s="14">
        <f t="shared" si="20"/>
        <v>2.781970834114602E-3</v>
      </c>
      <c r="AN186" s="15">
        <f t="shared" si="20"/>
        <v>6.5318641372259539E-2</v>
      </c>
      <c r="AP186" s="13">
        <f t="shared" si="21"/>
        <v>0.13409090909090793</v>
      </c>
      <c r="AQ186" s="14">
        <f t="shared" si="21"/>
        <v>72.644067796610813</v>
      </c>
      <c r="AR186" s="14">
        <f t="shared" si="21"/>
        <v>1.3028879734129806E-2</v>
      </c>
      <c r="AS186" s="15">
        <f t="shared" si="21"/>
        <v>1.3765748950069875E-2</v>
      </c>
      <c r="AU186" s="13">
        <f t="shared" si="22"/>
        <v>19974.670280909093</v>
      </c>
      <c r="AV186" s="14">
        <f t="shared" si="22"/>
        <v>1.6902716629659671</v>
      </c>
      <c r="AW186" s="14">
        <f t="shared" si="22"/>
        <v>1.5630606317374895E-2</v>
      </c>
      <c r="AX186" s="15">
        <f t="shared" si="22"/>
        <v>0.59162087486296255</v>
      </c>
    </row>
    <row r="187" spans="1:50" x14ac:dyDescent="0.3">
      <c r="A187" s="4" t="s">
        <v>29</v>
      </c>
      <c r="B187" s="4">
        <f t="shared" si="23"/>
        <v>2016</v>
      </c>
      <c r="C187" s="11">
        <v>15783.355943369417</v>
      </c>
      <c r="D187" s="11">
        <v>2.6139364362438169</v>
      </c>
      <c r="E187" s="11">
        <v>8.1834811992914647E-3</v>
      </c>
      <c r="F187" s="11">
        <v>0.38256477324176386</v>
      </c>
      <c r="G187" s="11">
        <v>20.712259412596723</v>
      </c>
      <c r="H187" s="11">
        <v>79.330957152067299</v>
      </c>
      <c r="I187" s="11">
        <v>2.2407588434130016E-3</v>
      </c>
      <c r="J187" s="11">
        <v>1.2605419572628222E-2</v>
      </c>
      <c r="K187" s="11">
        <v>5.4272727272727366</v>
      </c>
      <c r="L187" s="11">
        <v>14.800670016750397</v>
      </c>
      <c r="M187" s="11">
        <v>3.0663446723129852E-3</v>
      </c>
      <c r="N187" s="11">
        <v>6.7564508827523864E-2</v>
      </c>
      <c r="O187" s="11">
        <v>0.72537878787878363</v>
      </c>
      <c r="P187" s="11">
        <v>12.280417754569262</v>
      </c>
      <c r="Q187" s="11">
        <v>1.4820292619419417E-2</v>
      </c>
      <c r="R187" s="11">
        <v>8.1430454564782442E-2</v>
      </c>
      <c r="S187" s="11">
        <v>20118.626002909099</v>
      </c>
      <c r="T187" s="11">
        <v>1.7080015910599637</v>
      </c>
      <c r="U187" s="11">
        <v>1.5174846928667884E-2</v>
      </c>
      <c r="V187" s="11">
        <v>0.58547954828274651</v>
      </c>
      <c r="Y187" s="4" t="str">
        <f t="shared" si="24"/>
        <v>Latvia</v>
      </c>
      <c r="Z187" s="4">
        <f t="shared" si="24"/>
        <v>2016</v>
      </c>
      <c r="AA187" s="13">
        <f t="shared" si="24"/>
        <v>15783.355943369417</v>
      </c>
      <c r="AB187" s="14">
        <f t="shared" si="24"/>
        <v>2.6139364362438169</v>
      </c>
      <c r="AC187" s="14">
        <f t="shared" si="24"/>
        <v>8.1834811992914647E-3</v>
      </c>
      <c r="AD187" s="15">
        <f t="shared" si="24"/>
        <v>0.38256477324176386</v>
      </c>
      <c r="AF187" s="13">
        <f t="shared" si="19"/>
        <v>20.712259412596723</v>
      </c>
      <c r="AG187" s="14">
        <f t="shared" si="19"/>
        <v>79.330957152067299</v>
      </c>
      <c r="AH187" s="14">
        <f t="shared" si="19"/>
        <v>2.2407588434130016E-3</v>
      </c>
      <c r="AI187" s="15">
        <f t="shared" si="19"/>
        <v>1.2605419572628222E-2</v>
      </c>
      <c r="AK187" s="13">
        <f t="shared" si="20"/>
        <v>5.4272727272727366</v>
      </c>
      <c r="AL187" s="14">
        <f t="shared" si="20"/>
        <v>14.800670016750397</v>
      </c>
      <c r="AM187" s="14">
        <f t="shared" si="20"/>
        <v>3.0663446723129852E-3</v>
      </c>
      <c r="AN187" s="15">
        <f t="shared" si="20"/>
        <v>6.7564508827523864E-2</v>
      </c>
      <c r="AP187" s="13">
        <f t="shared" si="21"/>
        <v>0.72537878787878363</v>
      </c>
      <c r="AQ187" s="14">
        <f t="shared" si="21"/>
        <v>12.280417754569262</v>
      </c>
      <c r="AR187" s="14">
        <f t="shared" si="21"/>
        <v>1.4820292619419417E-2</v>
      </c>
      <c r="AS187" s="15">
        <f t="shared" si="21"/>
        <v>8.1430454564782442E-2</v>
      </c>
      <c r="AU187" s="13">
        <f t="shared" si="22"/>
        <v>20118.626002909099</v>
      </c>
      <c r="AV187" s="14">
        <f t="shared" si="22"/>
        <v>1.7080015910599637</v>
      </c>
      <c r="AW187" s="14">
        <f t="shared" si="22"/>
        <v>1.5174846928667884E-2</v>
      </c>
      <c r="AX187" s="15">
        <f t="shared" si="22"/>
        <v>0.58547954828274651</v>
      </c>
    </row>
    <row r="188" spans="1:50" x14ac:dyDescent="0.3">
      <c r="A188" s="4" t="s">
        <v>29</v>
      </c>
      <c r="B188" s="4">
        <f t="shared" si="23"/>
        <v>2017</v>
      </c>
      <c r="C188" s="11">
        <v>15348.39182045067</v>
      </c>
      <c r="D188" s="11">
        <v>2.7191810715115894</v>
      </c>
      <c r="E188" s="11">
        <v>7.5302350475224267E-3</v>
      </c>
      <c r="F188" s="11">
        <v>0.36775778210463239</v>
      </c>
      <c r="G188" s="11">
        <v>16.047776706565855</v>
      </c>
      <c r="H188" s="11">
        <v>101.80927512321</v>
      </c>
      <c r="I188" s="11">
        <v>2.2719871044905859E-3</v>
      </c>
      <c r="J188" s="11">
        <v>9.8222877904768097E-3</v>
      </c>
      <c r="K188" s="11">
        <v>5.4863636363636203</v>
      </c>
      <c r="L188" s="11">
        <v>14.652029826014953</v>
      </c>
      <c r="M188" s="11">
        <v>3.322854796774518E-3</v>
      </c>
      <c r="N188" s="11">
        <v>6.8249929318631414E-2</v>
      </c>
      <c r="O188" s="11">
        <v>0.82424242424242333</v>
      </c>
      <c r="P188" s="11">
        <v>9.5652573529411846</v>
      </c>
      <c r="Q188" s="11">
        <v>1.584770195222851E-2</v>
      </c>
      <c r="R188" s="11">
        <v>0.1045450177764965</v>
      </c>
      <c r="S188" s="11">
        <v>20391.916021772729</v>
      </c>
      <c r="T188" s="11">
        <v>1.7284078935564746</v>
      </c>
      <c r="U188" s="11">
        <v>1.4918611807249627E-2</v>
      </c>
      <c r="V188" s="11">
        <v>0.57856713321433673</v>
      </c>
      <c r="Y188" s="4" t="str">
        <f t="shared" si="24"/>
        <v>Latvia</v>
      </c>
      <c r="Z188" s="4">
        <f t="shared" si="24"/>
        <v>2017</v>
      </c>
      <c r="AA188" s="13">
        <f t="shared" si="24"/>
        <v>15348.39182045067</v>
      </c>
      <c r="AB188" s="14">
        <f t="shared" si="24"/>
        <v>2.7191810715115894</v>
      </c>
      <c r="AC188" s="14">
        <f t="shared" si="24"/>
        <v>7.5302350475224267E-3</v>
      </c>
      <c r="AD188" s="15">
        <f t="shared" si="24"/>
        <v>0.36775778210463239</v>
      </c>
      <c r="AF188" s="13">
        <f t="shared" si="19"/>
        <v>16.047776706565855</v>
      </c>
      <c r="AG188" s="14">
        <f t="shared" si="19"/>
        <v>101.80927512321</v>
      </c>
      <c r="AH188" s="14">
        <f t="shared" si="19"/>
        <v>2.2719871044905859E-3</v>
      </c>
      <c r="AI188" s="15">
        <f t="shared" si="19"/>
        <v>9.8222877904768097E-3</v>
      </c>
      <c r="AK188" s="13">
        <f t="shared" si="20"/>
        <v>5.4863636363636203</v>
      </c>
      <c r="AL188" s="14">
        <f t="shared" si="20"/>
        <v>14.652029826014953</v>
      </c>
      <c r="AM188" s="14">
        <f t="shared" si="20"/>
        <v>3.322854796774518E-3</v>
      </c>
      <c r="AN188" s="15">
        <f t="shared" si="20"/>
        <v>6.8249929318631414E-2</v>
      </c>
      <c r="AP188" s="13">
        <f t="shared" si="21"/>
        <v>0.82424242424242333</v>
      </c>
      <c r="AQ188" s="14">
        <f t="shared" si="21"/>
        <v>9.5652573529411846</v>
      </c>
      <c r="AR188" s="14">
        <f t="shared" si="21"/>
        <v>1.584770195222851E-2</v>
      </c>
      <c r="AS188" s="15">
        <f t="shared" si="21"/>
        <v>0.1045450177764965</v>
      </c>
      <c r="AU188" s="13">
        <f t="shared" si="22"/>
        <v>20391.916021772729</v>
      </c>
      <c r="AV188" s="14">
        <f t="shared" si="22"/>
        <v>1.7284078935564746</v>
      </c>
      <c r="AW188" s="14">
        <f t="shared" si="22"/>
        <v>1.4918611807249627E-2</v>
      </c>
      <c r="AX188" s="15">
        <f t="shared" si="22"/>
        <v>0.57856713321433673</v>
      </c>
    </row>
    <row r="189" spans="1:50" x14ac:dyDescent="0.3">
      <c r="A189" s="4" t="s">
        <v>29</v>
      </c>
      <c r="B189" s="4">
        <f t="shared" si="23"/>
        <v>2018</v>
      </c>
      <c r="C189" s="11">
        <v>14883.727960912442</v>
      </c>
      <c r="D189" s="11">
        <v>2.8380662158087424</v>
      </c>
      <c r="E189" s="11">
        <v>6.8594912136774044E-3</v>
      </c>
      <c r="F189" s="11">
        <v>0.35235259643687966</v>
      </c>
      <c r="G189" s="11">
        <v>31.523900035424049</v>
      </c>
      <c r="H189" s="11">
        <v>51.699983230220035</v>
      </c>
      <c r="I189" s="11">
        <v>2.2502925323049094E-3</v>
      </c>
      <c r="J189" s="11">
        <v>1.93423660419192E-2</v>
      </c>
      <c r="K189" s="11">
        <v>5.3954545454545553</v>
      </c>
      <c r="L189" s="11">
        <v>14.919123841617496</v>
      </c>
      <c r="M189" s="11">
        <v>3.176461734255516E-3</v>
      </c>
      <c r="N189" s="11">
        <v>6.7028064825794917E-2</v>
      </c>
      <c r="O189" s="11">
        <v>0.5045454545454513</v>
      </c>
      <c r="P189" s="11">
        <v>13.666666666666762</v>
      </c>
      <c r="Q189" s="11">
        <v>1.6010720853714688E-2</v>
      </c>
      <c r="R189" s="11">
        <v>7.3170731707316569E-2</v>
      </c>
      <c r="S189" s="11">
        <v>20429.58370950001</v>
      </c>
      <c r="T189" s="11">
        <v>1.7619418646186873</v>
      </c>
      <c r="U189" s="11">
        <v>1.4302639072521495E-2</v>
      </c>
      <c r="V189" s="11">
        <v>0.56755561581279301</v>
      </c>
      <c r="Y189" s="4" t="str">
        <f t="shared" si="24"/>
        <v>Latvia</v>
      </c>
      <c r="Z189" s="4">
        <f t="shared" si="24"/>
        <v>2018</v>
      </c>
      <c r="AA189" s="13">
        <f t="shared" si="24"/>
        <v>14883.727960912442</v>
      </c>
      <c r="AB189" s="14">
        <f t="shared" si="24"/>
        <v>2.8380662158087424</v>
      </c>
      <c r="AC189" s="14">
        <f t="shared" si="24"/>
        <v>6.8594912136774044E-3</v>
      </c>
      <c r="AD189" s="15">
        <f t="shared" si="24"/>
        <v>0.35235259643687966</v>
      </c>
      <c r="AF189" s="13">
        <f t="shared" si="19"/>
        <v>31.523900035424049</v>
      </c>
      <c r="AG189" s="14">
        <f t="shared" si="19"/>
        <v>51.699983230220035</v>
      </c>
      <c r="AH189" s="14">
        <f t="shared" si="19"/>
        <v>2.2502925323049094E-3</v>
      </c>
      <c r="AI189" s="15">
        <f t="shared" si="19"/>
        <v>1.93423660419192E-2</v>
      </c>
      <c r="AK189" s="13">
        <f t="shared" si="20"/>
        <v>5.3954545454545553</v>
      </c>
      <c r="AL189" s="14">
        <f t="shared" si="20"/>
        <v>14.919123841617496</v>
      </c>
      <c r="AM189" s="14">
        <f t="shared" si="20"/>
        <v>3.176461734255516E-3</v>
      </c>
      <c r="AN189" s="15">
        <f t="shared" si="20"/>
        <v>6.7028064825794917E-2</v>
      </c>
      <c r="AP189" s="13">
        <f t="shared" si="21"/>
        <v>0.5045454545454513</v>
      </c>
      <c r="AQ189" s="14">
        <f t="shared" si="21"/>
        <v>13.666666666666762</v>
      </c>
      <c r="AR189" s="14">
        <f t="shared" si="21"/>
        <v>1.6010720853714688E-2</v>
      </c>
      <c r="AS189" s="15">
        <f t="shared" si="21"/>
        <v>7.3170731707316569E-2</v>
      </c>
      <c r="AU189" s="13">
        <f t="shared" si="22"/>
        <v>20429.58370950001</v>
      </c>
      <c r="AV189" s="14">
        <f t="shared" si="22"/>
        <v>1.7619418646186873</v>
      </c>
      <c r="AW189" s="14">
        <f t="shared" si="22"/>
        <v>1.4302639072521495E-2</v>
      </c>
      <c r="AX189" s="15">
        <f t="shared" si="22"/>
        <v>0.56755561581279301</v>
      </c>
    </row>
    <row r="190" spans="1:50" x14ac:dyDescent="0.3">
      <c r="A190" s="4" t="s">
        <v>29</v>
      </c>
      <c r="B190" s="4">
        <f t="shared" si="23"/>
        <v>2019</v>
      </c>
      <c r="C190" s="11">
        <v>14459.666795700035</v>
      </c>
      <c r="D190" s="11">
        <v>2.9742817433663022</v>
      </c>
      <c r="E190" s="11">
        <v>6.2211488856387942E-3</v>
      </c>
      <c r="F190" s="11">
        <v>0.33621562658963056</v>
      </c>
      <c r="G190" s="11">
        <v>8.5666825154812614</v>
      </c>
      <c r="H190" s="11">
        <v>189.39301204192358</v>
      </c>
      <c r="I190" s="11">
        <v>2.216121609168592E-3</v>
      </c>
      <c r="J190" s="11">
        <v>5.2800258532170264E-3</v>
      </c>
      <c r="K190" s="11">
        <v>5.1409090909090907</v>
      </c>
      <c r="L190" s="11">
        <v>15.725022104332451</v>
      </c>
      <c r="M190" s="11">
        <v>2.8525558642041038E-3</v>
      </c>
      <c r="N190" s="11">
        <v>6.3592915378127626E-2</v>
      </c>
      <c r="O190" s="11">
        <v>3.6742424242417471E-2</v>
      </c>
      <c r="P190" s="11">
        <v>172.91752577322765</v>
      </c>
      <c r="Q190" s="11">
        <v>1.3997711950861413E-2</v>
      </c>
      <c r="R190" s="11">
        <v>5.7831037977691636E-3</v>
      </c>
      <c r="S190" s="11">
        <v>20550.091268863645</v>
      </c>
      <c r="T190" s="11">
        <v>1.7822430329229824</v>
      </c>
      <c r="U190" s="11">
        <v>1.3956445316416155E-2</v>
      </c>
      <c r="V190" s="11">
        <v>0.56109070509869896</v>
      </c>
      <c r="Y190" s="4" t="str">
        <f t="shared" si="24"/>
        <v>Latvia</v>
      </c>
      <c r="Z190" s="4">
        <f t="shared" si="24"/>
        <v>2019</v>
      </c>
      <c r="AA190" s="13">
        <f t="shared" si="24"/>
        <v>14459.666795700035</v>
      </c>
      <c r="AB190" s="14">
        <f t="shared" si="24"/>
        <v>2.9742817433663022</v>
      </c>
      <c r="AC190" s="14">
        <f t="shared" si="24"/>
        <v>6.2211488856387942E-3</v>
      </c>
      <c r="AD190" s="15">
        <f t="shared" si="24"/>
        <v>0.33621562658963056</v>
      </c>
      <c r="AF190" s="13">
        <f t="shared" si="19"/>
        <v>8.5666825154812614</v>
      </c>
      <c r="AG190" s="14">
        <f t="shared" si="19"/>
        <v>189.39301204192358</v>
      </c>
      <c r="AH190" s="14">
        <f t="shared" si="19"/>
        <v>2.216121609168592E-3</v>
      </c>
      <c r="AI190" s="15">
        <f t="shared" si="19"/>
        <v>5.2800258532170264E-3</v>
      </c>
      <c r="AK190" s="13">
        <f t="shared" si="20"/>
        <v>5.1409090909090907</v>
      </c>
      <c r="AL190" s="14">
        <f t="shared" si="20"/>
        <v>15.725022104332451</v>
      </c>
      <c r="AM190" s="14">
        <f t="shared" si="20"/>
        <v>2.8525558642041038E-3</v>
      </c>
      <c r="AN190" s="15">
        <f t="shared" si="20"/>
        <v>6.3592915378127626E-2</v>
      </c>
      <c r="AP190" s="13">
        <f t="shared" si="21"/>
        <v>3.6742424242417471E-2</v>
      </c>
      <c r="AQ190" s="14">
        <f t="shared" si="21"/>
        <v>172.91752577322765</v>
      </c>
      <c r="AR190" s="14">
        <f t="shared" si="21"/>
        <v>1.3997711950861413E-2</v>
      </c>
      <c r="AS190" s="15">
        <f t="shared" si="21"/>
        <v>5.7831037977691636E-3</v>
      </c>
      <c r="AU190" s="13">
        <f t="shared" si="22"/>
        <v>20550.091268863645</v>
      </c>
      <c r="AV190" s="14">
        <f t="shared" si="22"/>
        <v>1.7822430329229824</v>
      </c>
      <c r="AW190" s="14">
        <f t="shared" si="22"/>
        <v>1.3956445316416155E-2</v>
      </c>
      <c r="AX190" s="15">
        <f t="shared" si="22"/>
        <v>0.56109070509869896</v>
      </c>
    </row>
    <row r="191" spans="1:50" x14ac:dyDescent="0.3">
      <c r="A191" s="4" t="s">
        <v>29</v>
      </c>
      <c r="B191" s="4">
        <f t="shared" si="23"/>
        <v>2020</v>
      </c>
      <c r="C191" s="11">
        <v>13359.27127501131</v>
      </c>
      <c r="D191" s="11">
        <v>3.231613290612168</v>
      </c>
      <c r="E191" s="11">
        <v>4.6313817010462666E-3</v>
      </c>
      <c r="F191" s="11">
        <v>0.30944296550116274</v>
      </c>
      <c r="G191" s="11">
        <v>33.532017176661839</v>
      </c>
      <c r="H191" s="11">
        <v>46.027599906846575</v>
      </c>
      <c r="I191" s="11">
        <v>2.0735406218714697E-3</v>
      </c>
      <c r="J191" s="11">
        <v>2.1726094821886435E-2</v>
      </c>
      <c r="K191" s="11">
        <v>4.6136363636363598</v>
      </c>
      <c r="L191" s="11">
        <v>17.364532019704448</v>
      </c>
      <c r="M191" s="11">
        <v>2.0697483339838542E-3</v>
      </c>
      <c r="N191" s="11">
        <v>5.7588652482269458E-2</v>
      </c>
      <c r="O191" s="11">
        <v>0.95000000000000462</v>
      </c>
      <c r="P191" s="11">
        <v>7.5175438596490851</v>
      </c>
      <c r="Q191" s="11">
        <v>1.4670704525568179E-2</v>
      </c>
      <c r="R191" s="11">
        <v>0.13302217036172762</v>
      </c>
      <c r="S191" s="11">
        <v>19476.301630045458</v>
      </c>
      <c r="T191" s="11">
        <v>1.8124214767032785</v>
      </c>
      <c r="U191" s="11">
        <v>1.283074774958648E-2</v>
      </c>
      <c r="V191" s="11">
        <v>0.5517480414207846</v>
      </c>
      <c r="Y191" s="4" t="str">
        <f t="shared" si="24"/>
        <v>Latvia</v>
      </c>
      <c r="Z191" s="4">
        <f t="shared" si="24"/>
        <v>2020</v>
      </c>
      <c r="AA191" s="13">
        <f t="shared" si="24"/>
        <v>13359.27127501131</v>
      </c>
      <c r="AB191" s="14">
        <f t="shared" si="24"/>
        <v>3.231613290612168</v>
      </c>
      <c r="AC191" s="14">
        <f t="shared" si="24"/>
        <v>4.6313817010462666E-3</v>
      </c>
      <c r="AD191" s="15">
        <f t="shared" si="24"/>
        <v>0.30944296550116274</v>
      </c>
      <c r="AF191" s="13">
        <f t="shared" si="19"/>
        <v>33.532017176661839</v>
      </c>
      <c r="AG191" s="14">
        <f t="shared" si="19"/>
        <v>46.027599906846575</v>
      </c>
      <c r="AH191" s="14">
        <f t="shared" si="19"/>
        <v>2.0735406218714697E-3</v>
      </c>
      <c r="AI191" s="15">
        <f t="shared" si="19"/>
        <v>2.1726094821886435E-2</v>
      </c>
      <c r="AK191" s="13">
        <f t="shared" si="20"/>
        <v>4.6136363636363598</v>
      </c>
      <c r="AL191" s="14">
        <f t="shared" si="20"/>
        <v>17.364532019704448</v>
      </c>
      <c r="AM191" s="14">
        <f t="shared" si="20"/>
        <v>2.0697483339838542E-3</v>
      </c>
      <c r="AN191" s="15">
        <f t="shared" si="20"/>
        <v>5.7588652482269458E-2</v>
      </c>
      <c r="AP191" s="13">
        <f t="shared" si="21"/>
        <v>0.95000000000000462</v>
      </c>
      <c r="AQ191" s="14">
        <f t="shared" si="21"/>
        <v>7.5175438596490851</v>
      </c>
      <c r="AR191" s="14">
        <f t="shared" si="21"/>
        <v>1.4670704525568179E-2</v>
      </c>
      <c r="AS191" s="15">
        <f t="shared" si="21"/>
        <v>0.13302217036172762</v>
      </c>
      <c r="AU191" s="13">
        <f t="shared" si="22"/>
        <v>19476.301630045458</v>
      </c>
      <c r="AV191" s="14">
        <f t="shared" si="22"/>
        <v>1.8124214767032785</v>
      </c>
      <c r="AW191" s="14">
        <f t="shared" si="22"/>
        <v>1.283074774958648E-2</v>
      </c>
      <c r="AX191" s="15">
        <f t="shared" si="22"/>
        <v>0.5517480414207846</v>
      </c>
    </row>
    <row r="192" spans="1:50" x14ac:dyDescent="0.3">
      <c r="A192" s="4" t="s">
        <v>29</v>
      </c>
      <c r="B192" s="4">
        <f t="shared" si="23"/>
        <v>2021</v>
      </c>
      <c r="C192" s="11">
        <v>11919.252112473147</v>
      </c>
      <c r="D192" s="11">
        <v>3.704482552187867</v>
      </c>
      <c r="E192" s="11">
        <v>2.3495029477376139E-3</v>
      </c>
      <c r="F192" s="11">
        <v>0.26994323388279967</v>
      </c>
      <c r="G192" s="11">
        <v>12.416171168235223</v>
      </c>
      <c r="H192" s="11">
        <v>127.96108058087182</v>
      </c>
      <c r="I192" s="11">
        <v>2.4299407137759882E-3</v>
      </c>
      <c r="J192" s="11">
        <v>7.8148761753226732E-3</v>
      </c>
      <c r="K192" s="11">
        <v>6.2761904761904646</v>
      </c>
      <c r="L192" s="11">
        <v>12.694992412746608</v>
      </c>
      <c r="M192" s="11">
        <v>3.2315652382860147E-3</v>
      </c>
      <c r="N192" s="11">
        <v>7.877121683002615E-2</v>
      </c>
      <c r="O192" s="11">
        <v>0.76212121212120909</v>
      </c>
      <c r="P192" s="11">
        <v>8.9393638170974548</v>
      </c>
      <c r="Q192" s="11">
        <v>1.3121209559513125E-2</v>
      </c>
      <c r="R192" s="11">
        <v>0.11186478372067113</v>
      </c>
      <c r="S192" s="11">
        <v>20674.697261818183</v>
      </c>
      <c r="T192" s="11">
        <v>1.8040142463270175</v>
      </c>
      <c r="U192" s="11">
        <v>1.2987727701218366E-2</v>
      </c>
      <c r="V192" s="11">
        <v>0.55431934755282852</v>
      </c>
      <c r="Y192" s="4" t="str">
        <f t="shared" si="24"/>
        <v>Latvia</v>
      </c>
      <c r="Z192" s="4">
        <f t="shared" si="24"/>
        <v>2021</v>
      </c>
      <c r="AA192" s="13">
        <f t="shared" si="24"/>
        <v>11919.252112473147</v>
      </c>
      <c r="AB192" s="14">
        <f t="shared" si="24"/>
        <v>3.704482552187867</v>
      </c>
      <c r="AC192" s="14">
        <f t="shared" si="24"/>
        <v>2.3495029477376139E-3</v>
      </c>
      <c r="AD192" s="15">
        <f t="shared" si="24"/>
        <v>0.26994323388279967</v>
      </c>
      <c r="AF192" s="13">
        <f t="shared" si="19"/>
        <v>12.416171168235223</v>
      </c>
      <c r="AG192" s="14">
        <f t="shared" si="19"/>
        <v>127.96108058087182</v>
      </c>
      <c r="AH192" s="14">
        <f t="shared" si="19"/>
        <v>2.4299407137759882E-3</v>
      </c>
      <c r="AI192" s="15">
        <f t="shared" si="19"/>
        <v>7.8148761753226732E-3</v>
      </c>
      <c r="AK192" s="13">
        <f t="shared" si="20"/>
        <v>6.2761904761904646</v>
      </c>
      <c r="AL192" s="14">
        <f t="shared" si="20"/>
        <v>12.694992412746608</v>
      </c>
      <c r="AM192" s="14">
        <f t="shared" si="20"/>
        <v>3.2315652382860147E-3</v>
      </c>
      <c r="AN192" s="15">
        <f t="shared" si="20"/>
        <v>7.877121683002615E-2</v>
      </c>
      <c r="AP192" s="13">
        <f t="shared" si="21"/>
        <v>0.76212121212120909</v>
      </c>
      <c r="AQ192" s="14">
        <f t="shared" si="21"/>
        <v>8.9393638170974548</v>
      </c>
      <c r="AR192" s="14">
        <f t="shared" si="21"/>
        <v>1.3121209559513125E-2</v>
      </c>
      <c r="AS192" s="15">
        <f t="shared" si="21"/>
        <v>0.11186478372067113</v>
      </c>
      <c r="AU192" s="13">
        <f t="shared" si="22"/>
        <v>20674.697261818183</v>
      </c>
      <c r="AV192" s="14">
        <f t="shared" si="22"/>
        <v>1.8040142463270175</v>
      </c>
      <c r="AW192" s="14">
        <f t="shared" si="22"/>
        <v>1.2987727701218366E-2</v>
      </c>
      <c r="AX192" s="15">
        <f t="shared" si="22"/>
        <v>0.55431934755282852</v>
      </c>
    </row>
    <row r="193" spans="1:50" x14ac:dyDescent="0.3">
      <c r="A193" s="4" t="s">
        <v>30</v>
      </c>
      <c r="B193" s="4">
        <f t="shared" si="23"/>
        <v>1995</v>
      </c>
      <c r="C193" s="11">
        <v>20969.964328475304</v>
      </c>
      <c r="D193" s="11">
        <v>1.5109218146734207</v>
      </c>
      <c r="E193" s="11">
        <v>2.7542403346189015E-2</v>
      </c>
      <c r="F193" s="11">
        <v>0.66184761533550684</v>
      </c>
      <c r="G193" s="11">
        <v>189.4459252207098</v>
      </c>
      <c r="H193" s="11">
        <v>9.0605429749918827</v>
      </c>
      <c r="I193" s="11">
        <v>1.1178278354836146E-3</v>
      </c>
      <c r="J193" s="11">
        <v>0.11036866143233494</v>
      </c>
      <c r="K193" s="11">
        <v>6.0619047619047706</v>
      </c>
      <c r="L193" s="11">
        <v>12.399057344854656</v>
      </c>
      <c r="M193" s="11">
        <v>3.3217636376631568E-3</v>
      </c>
      <c r="N193" s="11">
        <v>8.0651292448048764E-2</v>
      </c>
      <c r="O193" s="12">
        <v>5.4473484848485096</v>
      </c>
      <c r="P193" s="12">
        <v>1.687852026980037</v>
      </c>
      <c r="Q193" s="12">
        <v>4.7161716659227526E-4</v>
      </c>
      <c r="R193" s="12">
        <v>0.59246899847567469</v>
      </c>
      <c r="S193" s="11">
        <v>18460.590224909094</v>
      </c>
      <c r="T193" s="11">
        <v>1.267381638390942</v>
      </c>
      <c r="U193" s="11">
        <v>3.0768956033756734E-2</v>
      </c>
      <c r="V193" s="11">
        <v>0.78902831610342117</v>
      </c>
      <c r="Y193" s="4" t="str">
        <f t="shared" si="24"/>
        <v>Lithuania</v>
      </c>
      <c r="Z193" s="4">
        <f t="shared" si="24"/>
        <v>1995</v>
      </c>
      <c r="AA193" s="13">
        <f t="shared" si="24"/>
        <v>20969.964328475304</v>
      </c>
      <c r="AB193" s="14">
        <f t="shared" si="24"/>
        <v>1.5109218146734207</v>
      </c>
      <c r="AC193" s="14">
        <f t="shared" si="24"/>
        <v>2.7542403346189015E-2</v>
      </c>
      <c r="AD193" s="15">
        <f t="shared" si="24"/>
        <v>0.66184761533550684</v>
      </c>
      <c r="AF193" s="13">
        <f t="shared" si="19"/>
        <v>189.4459252207098</v>
      </c>
      <c r="AG193" s="14">
        <f t="shared" si="19"/>
        <v>9.0605429749918827</v>
      </c>
      <c r="AH193" s="14">
        <f t="shared" si="19"/>
        <v>1.1178278354836146E-3</v>
      </c>
      <c r="AI193" s="15">
        <f t="shared" si="19"/>
        <v>0.11036866143233494</v>
      </c>
      <c r="AK193" s="13">
        <f t="shared" si="20"/>
        <v>6.0619047619047706</v>
      </c>
      <c r="AL193" s="14">
        <f t="shared" si="20"/>
        <v>12.399057344854656</v>
      </c>
      <c r="AM193" s="14">
        <f t="shared" si="20"/>
        <v>3.3217636376631568E-3</v>
      </c>
      <c r="AN193" s="15">
        <f t="shared" si="20"/>
        <v>8.0651292448048764E-2</v>
      </c>
      <c r="AP193" s="13">
        <f t="shared" si="21"/>
        <v>5.4473484848485096</v>
      </c>
      <c r="AQ193" s="14">
        <f t="shared" si="21"/>
        <v>1.687852026980037</v>
      </c>
      <c r="AR193" s="14">
        <f t="shared" si="21"/>
        <v>4.7161716659227526E-4</v>
      </c>
      <c r="AS193" s="15">
        <f t="shared" si="21"/>
        <v>0.59246899847567469</v>
      </c>
      <c r="AU193" s="13">
        <f t="shared" si="22"/>
        <v>18460.590224909094</v>
      </c>
      <c r="AV193" s="14">
        <f t="shared" si="22"/>
        <v>1.267381638390942</v>
      </c>
      <c r="AW193" s="14">
        <f t="shared" si="22"/>
        <v>3.0768956033756734E-2</v>
      </c>
      <c r="AX193" s="15">
        <f t="shared" si="22"/>
        <v>0.78902831610342117</v>
      </c>
    </row>
    <row r="194" spans="1:50" x14ac:dyDescent="0.3">
      <c r="A194" s="4" t="s">
        <v>30</v>
      </c>
      <c r="B194" s="4">
        <f t="shared" si="23"/>
        <v>1996</v>
      </c>
      <c r="C194" s="11">
        <v>19402.469291982125</v>
      </c>
      <c r="D194" s="11">
        <v>1.6159507123461452</v>
      </c>
      <c r="E194" s="11">
        <v>2.1940881180955774E-2</v>
      </c>
      <c r="F194" s="11">
        <v>0.61883075539360555</v>
      </c>
      <c r="G194" s="11">
        <v>188.89292494314373</v>
      </c>
      <c r="H194" s="11">
        <v>9.0733149026268123</v>
      </c>
      <c r="I194" s="11">
        <v>1.1258779247748929E-3</v>
      </c>
      <c r="J194" s="11">
        <v>0.1102133024954849</v>
      </c>
      <c r="K194" s="11">
        <v>5.2761904761904788</v>
      </c>
      <c r="L194" s="11">
        <v>14.324007220216599</v>
      </c>
      <c r="M194" s="11">
        <v>2.7870138455046781E-3</v>
      </c>
      <c r="N194" s="11">
        <v>6.9812866234011756E-2</v>
      </c>
      <c r="O194" s="12">
        <v>5.4473484848485096</v>
      </c>
      <c r="P194" s="12">
        <v>1.687852026980037</v>
      </c>
      <c r="Q194" s="12">
        <v>4.7161716659227526E-4</v>
      </c>
      <c r="R194" s="12">
        <v>0.59246899847567469</v>
      </c>
      <c r="S194" s="11">
        <v>18689.965319636365</v>
      </c>
      <c r="T194" s="11">
        <v>1.2798442330176438</v>
      </c>
      <c r="U194" s="11">
        <v>3.0339260515887312E-2</v>
      </c>
      <c r="V194" s="11">
        <v>0.78134508419214332</v>
      </c>
      <c r="Y194" s="4" t="str">
        <f t="shared" si="24"/>
        <v>Lithuania</v>
      </c>
      <c r="Z194" s="4">
        <f t="shared" si="24"/>
        <v>1996</v>
      </c>
      <c r="AA194" s="13">
        <f t="shared" si="24"/>
        <v>19402.469291982125</v>
      </c>
      <c r="AB194" s="14">
        <f t="shared" si="24"/>
        <v>1.6159507123461452</v>
      </c>
      <c r="AC194" s="14">
        <f t="shared" si="24"/>
        <v>2.1940881180955774E-2</v>
      </c>
      <c r="AD194" s="15">
        <f t="shared" si="24"/>
        <v>0.61883075539360555</v>
      </c>
      <c r="AF194" s="13">
        <f t="shared" si="19"/>
        <v>188.89292494314373</v>
      </c>
      <c r="AG194" s="14">
        <f t="shared" si="19"/>
        <v>9.0733149026268123</v>
      </c>
      <c r="AH194" s="14">
        <f t="shared" si="19"/>
        <v>1.1258779247748929E-3</v>
      </c>
      <c r="AI194" s="15">
        <f t="shared" ref="AI194:AI257" si="25">J194</f>
        <v>0.1102133024954849</v>
      </c>
      <c r="AK194" s="13">
        <f t="shared" si="20"/>
        <v>5.2761904761904788</v>
      </c>
      <c r="AL194" s="14">
        <f t="shared" si="20"/>
        <v>14.324007220216599</v>
      </c>
      <c r="AM194" s="14">
        <f t="shared" si="20"/>
        <v>2.7870138455046781E-3</v>
      </c>
      <c r="AN194" s="15">
        <f t="shared" ref="AN194:AN257" si="26">N194</f>
        <v>6.9812866234011756E-2</v>
      </c>
      <c r="AP194" s="13">
        <f t="shared" si="21"/>
        <v>5.4473484848485096</v>
      </c>
      <c r="AQ194" s="14">
        <f t="shared" si="21"/>
        <v>1.687852026980037</v>
      </c>
      <c r="AR194" s="14">
        <f t="shared" si="21"/>
        <v>4.7161716659227526E-4</v>
      </c>
      <c r="AS194" s="15">
        <f t="shared" ref="AS194:AS257" si="27">R194</f>
        <v>0.59246899847567469</v>
      </c>
      <c r="AU194" s="13">
        <f t="shared" si="22"/>
        <v>18689.965319636365</v>
      </c>
      <c r="AV194" s="14">
        <f t="shared" si="22"/>
        <v>1.2798442330176438</v>
      </c>
      <c r="AW194" s="14">
        <f t="shared" si="22"/>
        <v>3.0339260515887312E-2</v>
      </c>
      <c r="AX194" s="15">
        <f t="shared" ref="AX194:AX257" si="28">V194</f>
        <v>0.78134508419214332</v>
      </c>
    </row>
    <row r="195" spans="1:50" x14ac:dyDescent="0.3">
      <c r="A195" s="4" t="s">
        <v>30</v>
      </c>
      <c r="B195" s="4">
        <f t="shared" si="23"/>
        <v>1997</v>
      </c>
      <c r="C195" s="11">
        <v>18921.736583490041</v>
      </c>
      <c r="D195" s="11">
        <v>1.6978793408079391</v>
      </c>
      <c r="E195" s="11">
        <v>2.0095473824903287E-2</v>
      </c>
      <c r="F195" s="11">
        <v>0.58897000273538169</v>
      </c>
      <c r="G195" s="11">
        <v>184.4540981135558</v>
      </c>
      <c r="H195" s="11">
        <v>9.2946332200282491</v>
      </c>
      <c r="I195" s="11">
        <v>9.8077901488453911E-4</v>
      </c>
      <c r="J195" s="11">
        <v>0.10758896842160283</v>
      </c>
      <c r="K195" s="11">
        <v>4.8047619047619037</v>
      </c>
      <c r="L195" s="11">
        <v>15.797819623389497</v>
      </c>
      <c r="M195" s="11">
        <v>2.139191945598834E-3</v>
      </c>
      <c r="N195" s="11">
        <v>6.3299874529485559E-2</v>
      </c>
      <c r="O195" s="12">
        <v>5.4473484848485096</v>
      </c>
      <c r="P195" s="12">
        <v>1.687852026980037</v>
      </c>
      <c r="Q195" s="12">
        <v>4.7161716659227526E-4</v>
      </c>
      <c r="R195" s="12">
        <v>0.59246899847567469</v>
      </c>
      <c r="S195" s="11">
        <v>19159.615842272728</v>
      </c>
      <c r="T195" s="11">
        <v>1.2978553746578176</v>
      </c>
      <c r="U195" s="11">
        <v>2.9476195794010618E-2</v>
      </c>
      <c r="V195" s="11">
        <v>0.77050187526761382</v>
      </c>
      <c r="Y195" s="4" t="str">
        <f t="shared" si="24"/>
        <v>Lithuania</v>
      </c>
      <c r="Z195" s="4">
        <f t="shared" si="24"/>
        <v>1997</v>
      </c>
      <c r="AA195" s="13">
        <f t="shared" si="24"/>
        <v>18921.736583490041</v>
      </c>
      <c r="AB195" s="14">
        <f t="shared" si="24"/>
        <v>1.6978793408079391</v>
      </c>
      <c r="AC195" s="14">
        <f t="shared" si="24"/>
        <v>2.0095473824903287E-2</v>
      </c>
      <c r="AD195" s="15">
        <f t="shared" si="24"/>
        <v>0.58897000273538169</v>
      </c>
      <c r="AF195" s="13">
        <f t="shared" ref="AF195:AH219" si="29">G195</f>
        <v>184.4540981135558</v>
      </c>
      <c r="AG195" s="14">
        <f t="shared" si="29"/>
        <v>9.2946332200282491</v>
      </c>
      <c r="AH195" s="14">
        <f t="shared" si="29"/>
        <v>9.8077901488453911E-4</v>
      </c>
      <c r="AI195" s="15">
        <f t="shared" si="25"/>
        <v>0.10758896842160283</v>
      </c>
      <c r="AK195" s="13">
        <f t="shared" ref="AK195:AM219" si="30">K195</f>
        <v>4.8047619047619037</v>
      </c>
      <c r="AL195" s="14">
        <f t="shared" si="30"/>
        <v>15.797819623389497</v>
      </c>
      <c r="AM195" s="14">
        <f t="shared" si="30"/>
        <v>2.139191945598834E-3</v>
      </c>
      <c r="AN195" s="15">
        <f t="shared" si="26"/>
        <v>6.3299874529485559E-2</v>
      </c>
      <c r="AP195" s="13">
        <f t="shared" ref="AP195:AR219" si="31">O195</f>
        <v>5.4473484848485096</v>
      </c>
      <c r="AQ195" s="14">
        <f t="shared" si="31"/>
        <v>1.687852026980037</v>
      </c>
      <c r="AR195" s="14">
        <f t="shared" si="31"/>
        <v>4.7161716659227526E-4</v>
      </c>
      <c r="AS195" s="15">
        <f t="shared" si="27"/>
        <v>0.59246899847567469</v>
      </c>
      <c r="AU195" s="13">
        <f t="shared" ref="AU195:AW219" si="32">S195</f>
        <v>19159.615842272728</v>
      </c>
      <c r="AV195" s="14">
        <f t="shared" si="32"/>
        <v>1.2978553746578176</v>
      </c>
      <c r="AW195" s="14">
        <f t="shared" si="32"/>
        <v>2.9476195794010618E-2</v>
      </c>
      <c r="AX195" s="15">
        <f t="shared" si="28"/>
        <v>0.77050187526761382</v>
      </c>
    </row>
    <row r="196" spans="1:50" x14ac:dyDescent="0.3">
      <c r="A196" s="4" t="s">
        <v>30</v>
      </c>
      <c r="B196" s="4">
        <f t="shared" si="23"/>
        <v>1998</v>
      </c>
      <c r="C196" s="11">
        <v>18284.108288923981</v>
      </c>
      <c r="D196" s="11">
        <v>1.7887784308318129</v>
      </c>
      <c r="E196" s="11">
        <v>1.8086951959623898E-2</v>
      </c>
      <c r="F196" s="11">
        <v>0.55904073012272559</v>
      </c>
      <c r="G196" s="11">
        <v>144.11109347649926</v>
      </c>
      <c r="H196" s="11">
        <v>11.904030588805663</v>
      </c>
      <c r="I196" s="11">
        <v>3.0267131857721064E-4</v>
      </c>
      <c r="J196" s="11">
        <v>8.4005160482398478E-2</v>
      </c>
      <c r="K196" s="11">
        <v>4.6619047619047365</v>
      </c>
      <c r="L196" s="11">
        <v>16.315628192032772</v>
      </c>
      <c r="M196" s="11">
        <v>1.8824003546426202E-3</v>
      </c>
      <c r="N196" s="11">
        <v>6.1290928441745128E-2</v>
      </c>
      <c r="O196" s="12">
        <v>5.4473484848485096</v>
      </c>
      <c r="P196" s="12">
        <v>1.687852026980037</v>
      </c>
      <c r="Q196" s="12">
        <v>4.7161716659227526E-4</v>
      </c>
      <c r="R196" s="12">
        <v>0.59246899847567469</v>
      </c>
      <c r="S196" s="11">
        <v>19643.835072318179</v>
      </c>
      <c r="T196" s="11">
        <v>1.3145097626433548</v>
      </c>
      <c r="U196" s="11">
        <v>2.8544616645687637E-2</v>
      </c>
      <c r="V196" s="11">
        <v>0.76073988069064968</v>
      </c>
      <c r="Y196" s="4" t="str">
        <f t="shared" si="24"/>
        <v>Lithuania</v>
      </c>
      <c r="Z196" s="4">
        <f t="shared" si="24"/>
        <v>1998</v>
      </c>
      <c r="AA196" s="13">
        <f t="shared" si="24"/>
        <v>18284.108288923981</v>
      </c>
      <c r="AB196" s="14">
        <f t="shared" si="24"/>
        <v>1.7887784308318129</v>
      </c>
      <c r="AC196" s="14">
        <f t="shared" si="24"/>
        <v>1.8086951959623898E-2</v>
      </c>
      <c r="AD196" s="15">
        <f t="shared" si="24"/>
        <v>0.55904073012272559</v>
      </c>
      <c r="AF196" s="13">
        <f t="shared" si="29"/>
        <v>144.11109347649926</v>
      </c>
      <c r="AG196" s="14">
        <f t="shared" si="29"/>
        <v>11.904030588805663</v>
      </c>
      <c r="AH196" s="14">
        <f t="shared" si="29"/>
        <v>3.0267131857721064E-4</v>
      </c>
      <c r="AI196" s="15">
        <f t="shared" si="25"/>
        <v>8.4005160482398478E-2</v>
      </c>
      <c r="AK196" s="13">
        <f t="shared" si="30"/>
        <v>4.6619047619047365</v>
      </c>
      <c r="AL196" s="14">
        <f t="shared" si="30"/>
        <v>16.315628192032772</v>
      </c>
      <c r="AM196" s="14">
        <f t="shared" si="30"/>
        <v>1.8824003546426202E-3</v>
      </c>
      <c r="AN196" s="15">
        <f t="shared" si="26"/>
        <v>6.1290928441745128E-2</v>
      </c>
      <c r="AP196" s="13">
        <f t="shared" si="31"/>
        <v>5.4473484848485096</v>
      </c>
      <c r="AQ196" s="14">
        <f t="shared" si="31"/>
        <v>1.687852026980037</v>
      </c>
      <c r="AR196" s="14">
        <f t="shared" si="31"/>
        <v>4.7161716659227526E-4</v>
      </c>
      <c r="AS196" s="15">
        <f t="shared" si="27"/>
        <v>0.59246899847567469</v>
      </c>
      <c r="AU196" s="13">
        <f t="shared" si="32"/>
        <v>19643.835072318179</v>
      </c>
      <c r="AV196" s="14">
        <f t="shared" si="32"/>
        <v>1.3145097626433548</v>
      </c>
      <c r="AW196" s="14">
        <f t="shared" si="32"/>
        <v>2.8544616645687637E-2</v>
      </c>
      <c r="AX196" s="15">
        <f t="shared" si="28"/>
        <v>0.76073988069064968</v>
      </c>
    </row>
    <row r="197" spans="1:50" x14ac:dyDescent="0.3">
      <c r="A197" s="4" t="s">
        <v>30</v>
      </c>
      <c r="B197" s="4">
        <f t="shared" si="23"/>
        <v>1999</v>
      </c>
      <c r="C197" s="11">
        <v>18413.457554601875</v>
      </c>
      <c r="D197" s="11">
        <v>1.8178685063515336</v>
      </c>
      <c r="E197" s="11">
        <v>1.7398103914714858E-2</v>
      </c>
      <c r="F197" s="11">
        <v>0.5500947931635618</v>
      </c>
      <c r="G197" s="11">
        <v>189.68707625628281</v>
      </c>
      <c r="H197" s="11">
        <v>9.034714448939793</v>
      </c>
      <c r="I197" s="11">
        <v>1.1865777270326922E-3</v>
      </c>
      <c r="J197" s="11">
        <v>0.110684184392496</v>
      </c>
      <c r="K197" s="11">
        <v>4.490476190476187</v>
      </c>
      <c r="L197" s="11">
        <v>16.989395546129387</v>
      </c>
      <c r="M197" s="11">
        <v>1.7781705638178075E-3</v>
      </c>
      <c r="N197" s="11">
        <v>5.8860245927220479E-2</v>
      </c>
      <c r="O197" s="11">
        <v>5.4473484848485096</v>
      </c>
      <c r="P197" s="11">
        <v>1.687852026980037</v>
      </c>
      <c r="Q197" s="11">
        <v>4.7161716659227526E-4</v>
      </c>
      <c r="R197" s="11">
        <v>0.59246899847567469</v>
      </c>
      <c r="S197" s="11">
        <v>20703.191337818174</v>
      </c>
      <c r="T197" s="11">
        <v>1.2971111681107732</v>
      </c>
      <c r="U197" s="11">
        <v>2.9159788750526605E-2</v>
      </c>
      <c r="V197" s="11">
        <v>0.77094394419291601</v>
      </c>
      <c r="Y197" s="4" t="str">
        <f t="shared" si="24"/>
        <v>Lithuania</v>
      </c>
      <c r="Z197" s="4">
        <f t="shared" si="24"/>
        <v>1999</v>
      </c>
      <c r="AA197" s="13">
        <f t="shared" si="24"/>
        <v>18413.457554601875</v>
      </c>
      <c r="AB197" s="14">
        <f t="shared" si="24"/>
        <v>1.8178685063515336</v>
      </c>
      <c r="AC197" s="14">
        <f t="shared" si="24"/>
        <v>1.7398103914714858E-2</v>
      </c>
      <c r="AD197" s="15">
        <f t="shared" si="24"/>
        <v>0.5500947931635618</v>
      </c>
      <c r="AF197" s="13">
        <f t="shared" si="29"/>
        <v>189.68707625628281</v>
      </c>
      <c r="AG197" s="14">
        <f t="shared" si="29"/>
        <v>9.034714448939793</v>
      </c>
      <c r="AH197" s="14">
        <f t="shared" si="29"/>
        <v>1.1865777270326922E-3</v>
      </c>
      <c r="AI197" s="15">
        <f t="shared" si="25"/>
        <v>0.110684184392496</v>
      </c>
      <c r="AK197" s="13">
        <f t="shared" si="30"/>
        <v>4.490476190476187</v>
      </c>
      <c r="AL197" s="14">
        <f t="shared" si="30"/>
        <v>16.989395546129387</v>
      </c>
      <c r="AM197" s="14">
        <f t="shared" si="30"/>
        <v>1.7781705638178075E-3</v>
      </c>
      <c r="AN197" s="15">
        <f t="shared" si="26"/>
        <v>5.8860245927220479E-2</v>
      </c>
      <c r="AP197" s="13">
        <f t="shared" si="31"/>
        <v>5.4473484848485096</v>
      </c>
      <c r="AQ197" s="14">
        <f t="shared" si="31"/>
        <v>1.687852026980037</v>
      </c>
      <c r="AR197" s="14">
        <f t="shared" si="31"/>
        <v>4.7161716659227526E-4</v>
      </c>
      <c r="AS197" s="15">
        <f t="shared" si="27"/>
        <v>0.59246899847567469</v>
      </c>
      <c r="AU197" s="13">
        <f t="shared" si="32"/>
        <v>20703.191337818174</v>
      </c>
      <c r="AV197" s="14">
        <f t="shared" si="32"/>
        <v>1.2971111681107732</v>
      </c>
      <c r="AW197" s="14">
        <f t="shared" si="32"/>
        <v>2.9159788750526605E-2</v>
      </c>
      <c r="AX197" s="15">
        <f t="shared" si="28"/>
        <v>0.77094394419291601</v>
      </c>
    </row>
    <row r="198" spans="1:50" x14ac:dyDescent="0.3">
      <c r="A198" s="4" t="s">
        <v>30</v>
      </c>
      <c r="B198" s="4">
        <f t="shared" si="23"/>
        <v>2000</v>
      </c>
      <c r="C198" s="11">
        <v>18865.491258300448</v>
      </c>
      <c r="D198" s="11">
        <v>1.8015592160626985</v>
      </c>
      <c r="E198" s="11">
        <v>1.8085132479957355E-2</v>
      </c>
      <c r="F198" s="11">
        <v>0.55507473253390838</v>
      </c>
      <c r="G198" s="11">
        <v>90.628234609856463</v>
      </c>
      <c r="H198" s="11">
        <v>18.988060020198841</v>
      </c>
      <c r="I198" s="11">
        <v>1.4949318565416481E-3</v>
      </c>
      <c r="J198" s="11">
        <v>5.2664674481554964E-2</v>
      </c>
      <c r="K198" s="11">
        <v>4.5238095238095184</v>
      </c>
      <c r="L198" s="11">
        <v>16.937894736842122</v>
      </c>
      <c r="M198" s="11">
        <v>1.9445257912352881E-3</v>
      </c>
      <c r="N198" s="11">
        <v>5.9039214467714811E-2</v>
      </c>
      <c r="O198" s="11">
        <v>7.4026515151515468</v>
      </c>
      <c r="P198" s="11">
        <v>1.2210510157089443</v>
      </c>
      <c r="Q198" s="11">
        <v>9.7123330504866878E-4</v>
      </c>
      <c r="R198" s="11">
        <v>0.81896660101412577</v>
      </c>
      <c r="S198" s="11">
        <v>21607.71731736364</v>
      </c>
      <c r="T198" s="11">
        <v>1.2972774378549548</v>
      </c>
      <c r="U198" s="11">
        <v>2.9055103260474668E-2</v>
      </c>
      <c r="V198" s="11">
        <v>0.77084513367741736</v>
      </c>
      <c r="Y198" s="4" t="str">
        <f t="shared" si="24"/>
        <v>Lithuania</v>
      </c>
      <c r="Z198" s="4">
        <f t="shared" si="24"/>
        <v>2000</v>
      </c>
      <c r="AA198" s="13">
        <f t="shared" si="24"/>
        <v>18865.491258300448</v>
      </c>
      <c r="AB198" s="14">
        <f t="shared" si="24"/>
        <v>1.8015592160626985</v>
      </c>
      <c r="AC198" s="14">
        <f t="shared" si="24"/>
        <v>1.8085132479957355E-2</v>
      </c>
      <c r="AD198" s="15">
        <f t="shared" si="24"/>
        <v>0.55507473253390838</v>
      </c>
      <c r="AF198" s="13">
        <f t="shared" si="29"/>
        <v>90.628234609856463</v>
      </c>
      <c r="AG198" s="14">
        <f t="shared" si="29"/>
        <v>18.988060020198841</v>
      </c>
      <c r="AH198" s="14">
        <f t="shared" si="29"/>
        <v>1.4949318565416481E-3</v>
      </c>
      <c r="AI198" s="15">
        <f t="shared" si="25"/>
        <v>5.2664674481554964E-2</v>
      </c>
      <c r="AK198" s="13">
        <f t="shared" si="30"/>
        <v>4.5238095238095184</v>
      </c>
      <c r="AL198" s="14">
        <f t="shared" si="30"/>
        <v>16.937894736842122</v>
      </c>
      <c r="AM198" s="14">
        <f t="shared" si="30"/>
        <v>1.9445257912352881E-3</v>
      </c>
      <c r="AN198" s="15">
        <f t="shared" si="26"/>
        <v>5.9039214467714811E-2</v>
      </c>
      <c r="AP198" s="13">
        <f t="shared" si="31"/>
        <v>7.4026515151515468</v>
      </c>
      <c r="AQ198" s="14">
        <f t="shared" si="31"/>
        <v>1.2210510157089443</v>
      </c>
      <c r="AR198" s="14">
        <f t="shared" si="31"/>
        <v>9.7123330504866878E-4</v>
      </c>
      <c r="AS198" s="15">
        <f t="shared" si="27"/>
        <v>0.81896660101412577</v>
      </c>
      <c r="AU198" s="13">
        <f t="shared" si="32"/>
        <v>21607.71731736364</v>
      </c>
      <c r="AV198" s="14">
        <f t="shared" si="32"/>
        <v>1.2972774378549548</v>
      </c>
      <c r="AW198" s="14">
        <f t="shared" si="32"/>
        <v>2.9055103260474668E-2</v>
      </c>
      <c r="AX198" s="15">
        <f t="shared" si="28"/>
        <v>0.77084513367741736</v>
      </c>
    </row>
    <row r="199" spans="1:50" x14ac:dyDescent="0.3">
      <c r="A199" s="4" t="s">
        <v>30</v>
      </c>
      <c r="B199" s="4">
        <f t="shared" si="23"/>
        <v>2001</v>
      </c>
      <c r="C199" s="11">
        <v>18549.740431866907</v>
      </c>
      <c r="D199" s="11">
        <v>1.8606331873137094</v>
      </c>
      <c r="E199" s="11">
        <v>1.7052022331465022E-2</v>
      </c>
      <c r="F199" s="11">
        <v>0.53745144761378283</v>
      </c>
      <c r="G199" s="11">
        <v>90.82844943015175</v>
      </c>
      <c r="H199" s="11">
        <v>18.802486732658277</v>
      </c>
      <c r="I199" s="11">
        <v>1.4645135539075177E-3</v>
      </c>
      <c r="J199" s="11">
        <v>5.3184454493622232E-2</v>
      </c>
      <c r="K199" s="11">
        <v>5.276190476190493</v>
      </c>
      <c r="L199" s="11">
        <v>14.570397111913314</v>
      </c>
      <c r="M199" s="11">
        <v>2.824206151082545E-3</v>
      </c>
      <c r="N199" s="11">
        <v>6.8632309217046786E-2</v>
      </c>
      <c r="O199" s="11">
        <v>8.6435606060606407</v>
      </c>
      <c r="P199" s="11">
        <v>1.0149875104079891</v>
      </c>
      <c r="Q199" s="11">
        <v>5.8706543254656296E-3</v>
      </c>
      <c r="R199" s="11">
        <v>0.98523379819524615</v>
      </c>
      <c r="S199" s="11">
        <v>21717.635873681815</v>
      </c>
      <c r="T199" s="11">
        <v>1.3176789923235031</v>
      </c>
      <c r="U199" s="11">
        <v>2.8135638797359364E-2</v>
      </c>
      <c r="V199" s="11">
        <v>0.75891017905405767</v>
      </c>
      <c r="Y199" s="4" t="str">
        <f t="shared" si="24"/>
        <v>Lithuania</v>
      </c>
      <c r="Z199" s="4">
        <f t="shared" si="24"/>
        <v>2001</v>
      </c>
      <c r="AA199" s="13">
        <f t="shared" si="24"/>
        <v>18549.740431866907</v>
      </c>
      <c r="AB199" s="14">
        <f t="shared" si="24"/>
        <v>1.8606331873137094</v>
      </c>
      <c r="AC199" s="14">
        <f t="shared" si="24"/>
        <v>1.7052022331465022E-2</v>
      </c>
      <c r="AD199" s="15">
        <f t="shared" si="24"/>
        <v>0.53745144761378283</v>
      </c>
      <c r="AF199" s="13">
        <f t="shared" si="29"/>
        <v>90.82844943015175</v>
      </c>
      <c r="AG199" s="14">
        <f t="shared" si="29"/>
        <v>18.802486732658277</v>
      </c>
      <c r="AH199" s="14">
        <f t="shared" si="29"/>
        <v>1.4645135539075177E-3</v>
      </c>
      <c r="AI199" s="15">
        <f t="shared" si="25"/>
        <v>5.3184454493622232E-2</v>
      </c>
      <c r="AK199" s="13">
        <f t="shared" si="30"/>
        <v>5.276190476190493</v>
      </c>
      <c r="AL199" s="14">
        <f t="shared" si="30"/>
        <v>14.570397111913314</v>
      </c>
      <c r="AM199" s="14">
        <f t="shared" si="30"/>
        <v>2.824206151082545E-3</v>
      </c>
      <c r="AN199" s="15">
        <f t="shared" si="26"/>
        <v>6.8632309217046786E-2</v>
      </c>
      <c r="AP199" s="13">
        <f t="shared" si="31"/>
        <v>8.6435606060606407</v>
      </c>
      <c r="AQ199" s="14">
        <f t="shared" si="31"/>
        <v>1.0149875104079891</v>
      </c>
      <c r="AR199" s="14">
        <f t="shared" si="31"/>
        <v>5.8706543254656296E-3</v>
      </c>
      <c r="AS199" s="15">
        <f t="shared" si="27"/>
        <v>0.98523379819524615</v>
      </c>
      <c r="AU199" s="13">
        <f t="shared" si="32"/>
        <v>21717.635873681815</v>
      </c>
      <c r="AV199" s="14">
        <f t="shared" si="32"/>
        <v>1.3176789923235031</v>
      </c>
      <c r="AW199" s="14">
        <f t="shared" si="32"/>
        <v>2.8135638797359364E-2</v>
      </c>
      <c r="AX199" s="15">
        <f t="shared" si="28"/>
        <v>0.75891017905405767</v>
      </c>
    </row>
    <row r="200" spans="1:50" x14ac:dyDescent="0.3">
      <c r="A200" s="4" t="s">
        <v>30</v>
      </c>
      <c r="B200" s="4">
        <f t="shared" si="23"/>
        <v>2002</v>
      </c>
      <c r="C200" s="11">
        <v>18103.553780071496</v>
      </c>
      <c r="D200" s="11">
        <v>1.9413572533026053</v>
      </c>
      <c r="E200" s="11">
        <v>1.544515990439127E-2</v>
      </c>
      <c r="F200" s="11">
        <v>0.51510354330652763</v>
      </c>
      <c r="G200" s="11">
        <v>105.53730888659379</v>
      </c>
      <c r="H200" s="11">
        <v>16.078344120596704</v>
      </c>
      <c r="I200" s="11">
        <v>1.1792782304257121E-3</v>
      </c>
      <c r="J200" s="11">
        <v>6.2195459463949304E-2</v>
      </c>
      <c r="K200" s="11">
        <v>4.9227272727272862</v>
      </c>
      <c r="L200" s="11">
        <v>15.585410895660162</v>
      </c>
      <c r="M200" s="11">
        <v>1.8867626104946897E-3</v>
      </c>
      <c r="N200" s="11">
        <v>6.4162568872563705E-2</v>
      </c>
      <c r="O200" s="11">
        <v>5.0405303030303088</v>
      </c>
      <c r="P200" s="11">
        <v>1.7328473735627834</v>
      </c>
      <c r="Q200" s="11">
        <v>1.0823468441213957E-2</v>
      </c>
      <c r="R200" s="11">
        <v>0.57708486924845059</v>
      </c>
      <c r="S200" s="11">
        <v>21679.374659545465</v>
      </c>
      <c r="T200" s="11">
        <v>1.3424635189710616</v>
      </c>
      <c r="U200" s="11">
        <v>2.7003631504061709E-2</v>
      </c>
      <c r="V200" s="11">
        <v>0.74489919902363932</v>
      </c>
      <c r="Y200" s="4" t="str">
        <f t="shared" si="24"/>
        <v>Lithuania</v>
      </c>
      <c r="Z200" s="4">
        <f t="shared" si="24"/>
        <v>2002</v>
      </c>
      <c r="AA200" s="13">
        <f t="shared" si="24"/>
        <v>18103.553780071496</v>
      </c>
      <c r="AB200" s="14">
        <f t="shared" si="24"/>
        <v>1.9413572533026053</v>
      </c>
      <c r="AC200" s="14">
        <f t="shared" si="24"/>
        <v>1.544515990439127E-2</v>
      </c>
      <c r="AD200" s="15">
        <f t="shared" si="24"/>
        <v>0.51510354330652763</v>
      </c>
      <c r="AF200" s="13">
        <f t="shared" si="29"/>
        <v>105.53730888659379</v>
      </c>
      <c r="AG200" s="14">
        <f t="shared" si="29"/>
        <v>16.078344120596704</v>
      </c>
      <c r="AH200" s="14">
        <f t="shared" si="29"/>
        <v>1.1792782304257121E-3</v>
      </c>
      <c r="AI200" s="15">
        <f t="shared" si="25"/>
        <v>6.2195459463949304E-2</v>
      </c>
      <c r="AK200" s="13">
        <f t="shared" si="30"/>
        <v>4.9227272727272862</v>
      </c>
      <c r="AL200" s="14">
        <f t="shared" si="30"/>
        <v>15.585410895660162</v>
      </c>
      <c r="AM200" s="14">
        <f t="shared" si="30"/>
        <v>1.8867626104946897E-3</v>
      </c>
      <c r="AN200" s="15">
        <f t="shared" si="26"/>
        <v>6.4162568872563705E-2</v>
      </c>
      <c r="AP200" s="13">
        <f t="shared" si="31"/>
        <v>5.0405303030303088</v>
      </c>
      <c r="AQ200" s="14">
        <f t="shared" si="31"/>
        <v>1.7328473735627834</v>
      </c>
      <c r="AR200" s="14">
        <f t="shared" si="31"/>
        <v>1.0823468441213957E-2</v>
      </c>
      <c r="AS200" s="15">
        <f t="shared" si="27"/>
        <v>0.57708486924845059</v>
      </c>
      <c r="AU200" s="13">
        <f t="shared" si="32"/>
        <v>21679.374659545465</v>
      </c>
      <c r="AV200" s="14">
        <f t="shared" si="32"/>
        <v>1.3424635189710616</v>
      </c>
      <c r="AW200" s="14">
        <f t="shared" si="32"/>
        <v>2.7003631504061709E-2</v>
      </c>
      <c r="AX200" s="15">
        <f t="shared" si="28"/>
        <v>0.74489919902363932</v>
      </c>
    </row>
    <row r="201" spans="1:50" x14ac:dyDescent="0.3">
      <c r="A201" s="4" t="s">
        <v>30</v>
      </c>
      <c r="B201" s="4">
        <f t="shared" si="23"/>
        <v>2003</v>
      </c>
      <c r="C201" s="11">
        <v>16883.689519618361</v>
      </c>
      <c r="D201" s="11">
        <v>2.1182219718510469</v>
      </c>
      <c r="E201" s="11">
        <v>1.266516142450208E-2</v>
      </c>
      <c r="F201" s="11">
        <v>0.4720940549616392</v>
      </c>
      <c r="G201" s="11">
        <v>111.3509468346881</v>
      </c>
      <c r="H201" s="11">
        <v>15.16192695821451</v>
      </c>
      <c r="I201" s="11">
        <v>1.0314792660127969E-3</v>
      </c>
      <c r="J201" s="11">
        <v>6.5954677314826043E-2</v>
      </c>
      <c r="K201" s="11">
        <v>4.8181818181818272</v>
      </c>
      <c r="L201" s="11">
        <v>15.943396226415066</v>
      </c>
      <c r="M201" s="11">
        <v>1.8664345506116883E-3</v>
      </c>
      <c r="N201" s="11">
        <v>6.2721893491124364E-2</v>
      </c>
      <c r="O201" s="11">
        <v>3.5075757575757258</v>
      </c>
      <c r="P201" s="11">
        <v>2.5447084233261563</v>
      </c>
      <c r="Q201" s="11">
        <v>1.0483695500599299E-2</v>
      </c>
      <c r="R201" s="11">
        <v>0.39297233067390586</v>
      </c>
      <c r="S201" s="11">
        <v>21250.888711136366</v>
      </c>
      <c r="T201" s="11">
        <v>1.389433281473218</v>
      </c>
      <c r="U201" s="11">
        <v>2.5040706962064285E-2</v>
      </c>
      <c r="V201" s="11">
        <v>0.71971789745794668</v>
      </c>
      <c r="Y201" s="4" t="str">
        <f t="shared" si="24"/>
        <v>Lithuania</v>
      </c>
      <c r="Z201" s="4">
        <f t="shared" si="24"/>
        <v>2003</v>
      </c>
      <c r="AA201" s="13">
        <f t="shared" si="24"/>
        <v>16883.689519618361</v>
      </c>
      <c r="AB201" s="14">
        <f t="shared" si="24"/>
        <v>2.1182219718510469</v>
      </c>
      <c r="AC201" s="14">
        <f t="shared" si="24"/>
        <v>1.266516142450208E-2</v>
      </c>
      <c r="AD201" s="15">
        <f t="shared" si="24"/>
        <v>0.4720940549616392</v>
      </c>
      <c r="AF201" s="13">
        <f t="shared" si="29"/>
        <v>111.3509468346881</v>
      </c>
      <c r="AG201" s="14">
        <f t="shared" si="29"/>
        <v>15.16192695821451</v>
      </c>
      <c r="AH201" s="14">
        <f t="shared" si="29"/>
        <v>1.0314792660127969E-3</v>
      </c>
      <c r="AI201" s="15">
        <f t="shared" si="25"/>
        <v>6.5954677314826043E-2</v>
      </c>
      <c r="AK201" s="13">
        <f t="shared" si="30"/>
        <v>4.8181818181818272</v>
      </c>
      <c r="AL201" s="14">
        <f t="shared" si="30"/>
        <v>15.943396226415066</v>
      </c>
      <c r="AM201" s="14">
        <f t="shared" si="30"/>
        <v>1.8664345506116883E-3</v>
      </c>
      <c r="AN201" s="15">
        <f t="shared" si="26"/>
        <v>6.2721893491124364E-2</v>
      </c>
      <c r="AP201" s="13">
        <f t="shared" si="31"/>
        <v>3.5075757575757258</v>
      </c>
      <c r="AQ201" s="14">
        <f t="shared" si="31"/>
        <v>2.5447084233261563</v>
      </c>
      <c r="AR201" s="14">
        <f t="shared" si="31"/>
        <v>1.0483695500599299E-2</v>
      </c>
      <c r="AS201" s="15">
        <f t="shared" si="27"/>
        <v>0.39297233067390586</v>
      </c>
      <c r="AU201" s="13">
        <f t="shared" si="32"/>
        <v>21250.888711136366</v>
      </c>
      <c r="AV201" s="14">
        <f t="shared" si="32"/>
        <v>1.389433281473218</v>
      </c>
      <c r="AW201" s="14">
        <f t="shared" si="32"/>
        <v>2.5040706962064285E-2</v>
      </c>
      <c r="AX201" s="15">
        <f t="shared" si="28"/>
        <v>0.71971789745794668</v>
      </c>
    </row>
    <row r="202" spans="1:50" x14ac:dyDescent="0.3">
      <c r="A202" s="4" t="s">
        <v>30</v>
      </c>
      <c r="B202" s="4">
        <f t="shared" si="23"/>
        <v>2004</v>
      </c>
      <c r="C202" s="11">
        <v>15588.076369310118</v>
      </c>
      <c r="D202" s="11">
        <v>2.3439777526460044</v>
      </c>
      <c r="E202" s="11">
        <v>9.6759782060057975E-3</v>
      </c>
      <c r="F202" s="11">
        <v>0.42662520959132305</v>
      </c>
      <c r="G202" s="11">
        <v>36.738959127759472</v>
      </c>
      <c r="H202" s="11">
        <v>46.150193281744727</v>
      </c>
      <c r="I202" s="11">
        <v>2.1302673961534485E-3</v>
      </c>
      <c r="J202" s="11">
        <v>2.1668381622912122E-2</v>
      </c>
      <c r="K202" s="11">
        <v>5.372727272727289</v>
      </c>
      <c r="L202" s="11">
        <v>14.401015228426356</v>
      </c>
      <c r="M202" s="11">
        <v>2.3398259127335314E-3</v>
      </c>
      <c r="N202" s="11">
        <v>6.9439548819175384E-2</v>
      </c>
      <c r="O202" s="11">
        <v>1.775757575757611</v>
      </c>
      <c r="P202" s="11">
        <v>5.1335324232080879</v>
      </c>
      <c r="Q202" s="11">
        <v>1.1662596667924241E-2</v>
      </c>
      <c r="R202" s="11">
        <v>0.19479763982382176</v>
      </c>
      <c r="S202" s="11">
        <v>21532.806993045459</v>
      </c>
      <c r="T202" s="11">
        <v>1.4142089725171749</v>
      </c>
      <c r="U202" s="11">
        <v>2.408945430179843E-2</v>
      </c>
      <c r="V202" s="11">
        <v>0.70710907612195584</v>
      </c>
      <c r="Y202" s="4" t="str">
        <f t="shared" si="24"/>
        <v>Lithuania</v>
      </c>
      <c r="Z202" s="4">
        <f t="shared" si="24"/>
        <v>2004</v>
      </c>
      <c r="AA202" s="13">
        <f t="shared" si="24"/>
        <v>15588.076369310118</v>
      </c>
      <c r="AB202" s="14">
        <f t="shared" si="24"/>
        <v>2.3439777526460044</v>
      </c>
      <c r="AC202" s="14">
        <f t="shared" si="24"/>
        <v>9.6759782060057975E-3</v>
      </c>
      <c r="AD202" s="15">
        <f t="shared" si="24"/>
        <v>0.42662520959132305</v>
      </c>
      <c r="AF202" s="13">
        <f t="shared" si="29"/>
        <v>36.738959127759472</v>
      </c>
      <c r="AG202" s="14">
        <f t="shared" si="29"/>
        <v>46.150193281744727</v>
      </c>
      <c r="AH202" s="14">
        <f t="shared" si="29"/>
        <v>2.1302673961534485E-3</v>
      </c>
      <c r="AI202" s="15">
        <f t="shared" si="25"/>
        <v>2.1668381622912122E-2</v>
      </c>
      <c r="AK202" s="13">
        <f t="shared" si="30"/>
        <v>5.372727272727289</v>
      </c>
      <c r="AL202" s="14">
        <f t="shared" si="30"/>
        <v>14.401015228426356</v>
      </c>
      <c r="AM202" s="14">
        <f t="shared" si="30"/>
        <v>2.3398259127335314E-3</v>
      </c>
      <c r="AN202" s="15">
        <f t="shared" si="26"/>
        <v>6.9439548819175384E-2</v>
      </c>
      <c r="AP202" s="13">
        <f t="shared" si="31"/>
        <v>1.775757575757611</v>
      </c>
      <c r="AQ202" s="14">
        <f t="shared" si="31"/>
        <v>5.1335324232080879</v>
      </c>
      <c r="AR202" s="14">
        <f t="shared" si="31"/>
        <v>1.1662596667924241E-2</v>
      </c>
      <c r="AS202" s="15">
        <f t="shared" si="27"/>
        <v>0.19479763982382176</v>
      </c>
      <c r="AU202" s="13">
        <f t="shared" si="32"/>
        <v>21532.806993045459</v>
      </c>
      <c r="AV202" s="14">
        <f t="shared" si="32"/>
        <v>1.4142089725171749</v>
      </c>
      <c r="AW202" s="14">
        <f t="shared" si="32"/>
        <v>2.408945430179843E-2</v>
      </c>
      <c r="AX202" s="15">
        <f t="shared" si="28"/>
        <v>0.70710907612195584</v>
      </c>
    </row>
    <row r="203" spans="1:50" x14ac:dyDescent="0.3">
      <c r="A203" s="4" t="s">
        <v>30</v>
      </c>
      <c r="B203" s="4">
        <f t="shared" si="23"/>
        <v>2005</v>
      </c>
      <c r="C203" s="11">
        <v>14071.638784376421</v>
      </c>
      <c r="D203" s="11">
        <v>2.6446946585642475</v>
      </c>
      <c r="E203" s="11">
        <v>6.8084663720955896E-3</v>
      </c>
      <c r="F203" s="11">
        <v>0.37811548367662234</v>
      </c>
      <c r="G203" s="11">
        <v>34.322160974097642</v>
      </c>
      <c r="H203" s="11">
        <v>49.340376918412851</v>
      </c>
      <c r="I203" s="11">
        <v>2.2971839779024616E-3</v>
      </c>
      <c r="J203" s="11">
        <v>2.0267376588013454E-2</v>
      </c>
      <c r="K203" s="11">
        <v>6.2636363636363512</v>
      </c>
      <c r="L203" s="11">
        <v>12.367198838896975</v>
      </c>
      <c r="M203" s="11">
        <v>3.3869476040551544E-3</v>
      </c>
      <c r="N203" s="11">
        <v>8.085905410163112E-2</v>
      </c>
      <c r="O203" s="11">
        <v>0.33712121212120394</v>
      </c>
      <c r="P203" s="11">
        <v>25.669662921348923</v>
      </c>
      <c r="Q203" s="11">
        <v>8.4765715453233303E-3</v>
      </c>
      <c r="R203" s="11">
        <v>3.8956491289502709E-2</v>
      </c>
      <c r="S203" s="11">
        <v>21385.480046863646</v>
      </c>
      <c r="T203" s="11">
        <v>1.4566916458549335</v>
      </c>
      <c r="U203" s="11">
        <v>2.2623365122242167E-2</v>
      </c>
      <c r="V203" s="11">
        <v>0.68648708382830004</v>
      </c>
      <c r="Y203" s="4" t="str">
        <f t="shared" si="24"/>
        <v>Lithuania</v>
      </c>
      <c r="Z203" s="4">
        <f t="shared" si="24"/>
        <v>2005</v>
      </c>
      <c r="AA203" s="13">
        <f t="shared" si="24"/>
        <v>14071.638784376421</v>
      </c>
      <c r="AB203" s="14">
        <f t="shared" si="24"/>
        <v>2.6446946585642475</v>
      </c>
      <c r="AC203" s="14">
        <f t="shared" si="24"/>
        <v>6.8084663720955896E-3</v>
      </c>
      <c r="AD203" s="15">
        <f t="shared" si="24"/>
        <v>0.37811548367662234</v>
      </c>
      <c r="AF203" s="13">
        <f t="shared" si="29"/>
        <v>34.322160974097642</v>
      </c>
      <c r="AG203" s="14">
        <f t="shared" si="29"/>
        <v>49.340376918412851</v>
      </c>
      <c r="AH203" s="14">
        <f t="shared" si="29"/>
        <v>2.2971839779024616E-3</v>
      </c>
      <c r="AI203" s="15">
        <f t="shared" si="25"/>
        <v>2.0267376588013454E-2</v>
      </c>
      <c r="AK203" s="13">
        <f t="shared" si="30"/>
        <v>6.2636363636363512</v>
      </c>
      <c r="AL203" s="14">
        <f t="shared" si="30"/>
        <v>12.367198838896975</v>
      </c>
      <c r="AM203" s="14">
        <f t="shared" si="30"/>
        <v>3.3869476040551544E-3</v>
      </c>
      <c r="AN203" s="15">
        <f t="shared" si="26"/>
        <v>8.085905410163112E-2</v>
      </c>
      <c r="AP203" s="13">
        <f t="shared" si="31"/>
        <v>0.33712121212120394</v>
      </c>
      <c r="AQ203" s="14">
        <f t="shared" si="31"/>
        <v>25.669662921348923</v>
      </c>
      <c r="AR203" s="14">
        <f t="shared" si="31"/>
        <v>8.4765715453233303E-3</v>
      </c>
      <c r="AS203" s="15">
        <f t="shared" si="27"/>
        <v>3.8956491289502709E-2</v>
      </c>
      <c r="AU203" s="13">
        <f t="shared" si="32"/>
        <v>21385.480046863646</v>
      </c>
      <c r="AV203" s="14">
        <f t="shared" si="32"/>
        <v>1.4566916458549335</v>
      </c>
      <c r="AW203" s="14">
        <f t="shared" si="32"/>
        <v>2.2623365122242167E-2</v>
      </c>
      <c r="AX203" s="15">
        <f t="shared" si="28"/>
        <v>0.68648708382830004</v>
      </c>
    </row>
    <row r="204" spans="1:50" x14ac:dyDescent="0.3">
      <c r="A204" s="4" t="s">
        <v>30</v>
      </c>
      <c r="B204" s="4">
        <f t="shared" si="23"/>
        <v>2006</v>
      </c>
      <c r="C204" s="11">
        <v>11409.51457574312</v>
      </c>
      <c r="D204" s="11">
        <v>3.3229364744061409</v>
      </c>
      <c r="E204" s="11">
        <v>2.3090338126531273E-3</v>
      </c>
      <c r="F204" s="11">
        <v>0.30093864499131456</v>
      </c>
      <c r="G204" s="11">
        <v>33.170993821071761</v>
      </c>
      <c r="H204" s="11">
        <v>50.891175411609318</v>
      </c>
      <c r="I204" s="11">
        <v>2.2578663644031577E-3</v>
      </c>
      <c r="J204" s="11">
        <v>1.9649772124773514E-2</v>
      </c>
      <c r="K204" s="11">
        <v>6.8454545454545439</v>
      </c>
      <c r="L204" s="11">
        <v>11.371845949535196</v>
      </c>
      <c r="M204" s="11">
        <v>4.0120041521141819E-3</v>
      </c>
      <c r="N204" s="11">
        <v>8.7936470863015287E-2</v>
      </c>
      <c r="O204" s="11">
        <v>1.8344696969696983</v>
      </c>
      <c r="P204" s="11">
        <v>4.1571340078463752</v>
      </c>
      <c r="Q204" s="11">
        <v>2.923404831528531E-5</v>
      </c>
      <c r="R204" s="11">
        <v>0.2405503402374212</v>
      </c>
      <c r="S204" s="11">
        <v>21698.288484954559</v>
      </c>
      <c r="T204" s="11">
        <v>1.4912553401799939</v>
      </c>
      <c r="U204" s="11">
        <v>2.1411678096045605E-2</v>
      </c>
      <c r="V204" s="11">
        <v>0.67057597250870549</v>
      </c>
      <c r="Y204" s="4" t="str">
        <f t="shared" si="24"/>
        <v>Lithuania</v>
      </c>
      <c r="Z204" s="4">
        <f t="shared" si="24"/>
        <v>2006</v>
      </c>
      <c r="AA204" s="13">
        <f t="shared" si="24"/>
        <v>11409.51457574312</v>
      </c>
      <c r="AB204" s="14">
        <f t="shared" si="24"/>
        <v>3.3229364744061409</v>
      </c>
      <c r="AC204" s="14">
        <f t="shared" si="24"/>
        <v>2.3090338126531273E-3</v>
      </c>
      <c r="AD204" s="15">
        <f t="shared" si="24"/>
        <v>0.30093864499131456</v>
      </c>
      <c r="AF204" s="13">
        <f t="shared" si="29"/>
        <v>33.170993821071761</v>
      </c>
      <c r="AG204" s="14">
        <f t="shared" si="29"/>
        <v>50.891175411609318</v>
      </c>
      <c r="AH204" s="14">
        <f t="shared" si="29"/>
        <v>2.2578663644031577E-3</v>
      </c>
      <c r="AI204" s="15">
        <f t="shared" si="25"/>
        <v>1.9649772124773514E-2</v>
      </c>
      <c r="AK204" s="13">
        <f t="shared" si="30"/>
        <v>6.8454545454545439</v>
      </c>
      <c r="AL204" s="14">
        <f t="shared" si="30"/>
        <v>11.371845949535196</v>
      </c>
      <c r="AM204" s="14">
        <f t="shared" si="30"/>
        <v>4.0120041521141819E-3</v>
      </c>
      <c r="AN204" s="15">
        <f t="shared" si="26"/>
        <v>8.7936470863015287E-2</v>
      </c>
      <c r="AP204" s="13">
        <f t="shared" si="31"/>
        <v>1.8344696969696983</v>
      </c>
      <c r="AQ204" s="14">
        <f t="shared" si="31"/>
        <v>4.1571340078463752</v>
      </c>
      <c r="AR204" s="14">
        <f t="shared" si="31"/>
        <v>2.923404831528531E-5</v>
      </c>
      <c r="AS204" s="15">
        <f t="shared" si="27"/>
        <v>0.2405503402374212</v>
      </c>
      <c r="AU204" s="13">
        <f t="shared" si="32"/>
        <v>21698.288484954559</v>
      </c>
      <c r="AV204" s="14">
        <f t="shared" si="32"/>
        <v>1.4912553401799939</v>
      </c>
      <c r="AW204" s="14">
        <f t="shared" si="32"/>
        <v>2.1411678096045605E-2</v>
      </c>
      <c r="AX204" s="15">
        <f t="shared" si="28"/>
        <v>0.67057597250870549</v>
      </c>
    </row>
    <row r="205" spans="1:50" x14ac:dyDescent="0.3">
      <c r="A205" s="4" t="s">
        <v>30</v>
      </c>
      <c r="B205" s="4">
        <f t="shared" si="23"/>
        <v>2007</v>
      </c>
      <c r="C205" s="11">
        <v>10563.640370502235</v>
      </c>
      <c r="D205" s="11">
        <v>3.6724739689607011</v>
      </c>
      <c r="E205" s="11">
        <v>1.143861285864356E-3</v>
      </c>
      <c r="F205" s="11">
        <v>0.27229600766455447</v>
      </c>
      <c r="G205" s="11">
        <v>4.4916710729289662</v>
      </c>
      <c r="H205" s="11">
        <v>375.25577677285423</v>
      </c>
      <c r="I205" s="11">
        <v>2.3778110853382023E-3</v>
      </c>
      <c r="J205" s="11">
        <v>2.6648490493600295E-3</v>
      </c>
      <c r="K205" s="11">
        <v>7.2863636363636317</v>
      </c>
      <c r="L205" s="11">
        <v>10.703056768558959</v>
      </c>
      <c r="M205" s="11">
        <v>4.5643606763972819E-3</v>
      </c>
      <c r="N205" s="11">
        <v>9.343125254997954E-2</v>
      </c>
      <c r="O205" s="11">
        <v>2.3958333333333357</v>
      </c>
      <c r="P205" s="11">
        <v>2.7773913043478231</v>
      </c>
      <c r="Q205" s="11">
        <v>8.5361456419685844E-3</v>
      </c>
      <c r="R205" s="11">
        <v>0.36005009392611187</v>
      </c>
      <c r="S205" s="11">
        <v>21617.55003409092</v>
      </c>
      <c r="T205" s="11">
        <v>1.5544071083031958</v>
      </c>
      <c r="U205" s="11">
        <v>1.9166401132038602E-2</v>
      </c>
      <c r="V205" s="11">
        <v>0.64333210692249632</v>
      </c>
      <c r="Y205" s="4" t="str">
        <f t="shared" si="24"/>
        <v>Lithuania</v>
      </c>
      <c r="Z205" s="4">
        <f t="shared" si="24"/>
        <v>2007</v>
      </c>
      <c r="AA205" s="13">
        <f t="shared" si="24"/>
        <v>10563.640370502235</v>
      </c>
      <c r="AB205" s="14">
        <f t="shared" si="24"/>
        <v>3.6724739689607011</v>
      </c>
      <c r="AC205" s="14">
        <f t="shared" si="24"/>
        <v>1.143861285864356E-3</v>
      </c>
      <c r="AD205" s="15">
        <f t="shared" si="24"/>
        <v>0.27229600766455447</v>
      </c>
      <c r="AF205" s="13">
        <f t="shared" si="29"/>
        <v>4.4916710729289662</v>
      </c>
      <c r="AG205" s="14">
        <f t="shared" si="29"/>
        <v>375.25577677285423</v>
      </c>
      <c r="AH205" s="14">
        <f t="shared" si="29"/>
        <v>2.3778110853382023E-3</v>
      </c>
      <c r="AI205" s="15">
        <f t="shared" si="25"/>
        <v>2.6648490493600295E-3</v>
      </c>
      <c r="AK205" s="13">
        <f t="shared" si="30"/>
        <v>7.2863636363636317</v>
      </c>
      <c r="AL205" s="14">
        <f t="shared" si="30"/>
        <v>10.703056768558959</v>
      </c>
      <c r="AM205" s="14">
        <f t="shared" si="30"/>
        <v>4.5643606763972819E-3</v>
      </c>
      <c r="AN205" s="15">
        <f t="shared" si="26"/>
        <v>9.343125254997954E-2</v>
      </c>
      <c r="AP205" s="13">
        <f t="shared" si="31"/>
        <v>2.3958333333333357</v>
      </c>
      <c r="AQ205" s="14">
        <f t="shared" si="31"/>
        <v>2.7773913043478231</v>
      </c>
      <c r="AR205" s="14">
        <f t="shared" si="31"/>
        <v>8.5361456419685844E-3</v>
      </c>
      <c r="AS205" s="15">
        <f t="shared" si="27"/>
        <v>0.36005009392611187</v>
      </c>
      <c r="AU205" s="13">
        <f t="shared" si="32"/>
        <v>21617.55003409092</v>
      </c>
      <c r="AV205" s="14">
        <f t="shared" si="32"/>
        <v>1.5544071083031958</v>
      </c>
      <c r="AW205" s="14">
        <f t="shared" si="32"/>
        <v>1.9166401132038602E-2</v>
      </c>
      <c r="AX205" s="15">
        <f t="shared" si="28"/>
        <v>0.64333210692249632</v>
      </c>
    </row>
    <row r="206" spans="1:50" x14ac:dyDescent="0.3">
      <c r="A206" s="4" t="s">
        <v>30</v>
      </c>
      <c r="B206" s="4">
        <f t="shared" si="23"/>
        <v>2008</v>
      </c>
      <c r="C206" s="11">
        <v>10484.644256098771</v>
      </c>
      <c r="D206" s="11">
        <v>3.7418274317148743</v>
      </c>
      <c r="E206" s="11">
        <v>9.7836301985804175E-4</v>
      </c>
      <c r="F206" s="11">
        <v>0.26724909639718514</v>
      </c>
      <c r="G206" s="11">
        <v>25.06457302825288</v>
      </c>
      <c r="H206" s="11">
        <v>67.118046997777654</v>
      </c>
      <c r="I206" s="11">
        <v>2.3427558104370388E-3</v>
      </c>
      <c r="J206" s="11">
        <v>1.4899122437712034E-2</v>
      </c>
      <c r="K206" s="11">
        <v>6.7363636363636346</v>
      </c>
      <c r="L206" s="11">
        <v>11.643724696356278</v>
      </c>
      <c r="M206" s="11">
        <v>4.1633144214913639E-3</v>
      </c>
      <c r="N206" s="11">
        <v>8.5883171070931824E-2</v>
      </c>
      <c r="O206" s="11">
        <v>0.83409090909091166</v>
      </c>
      <c r="P206" s="11">
        <v>7.9836512261580168</v>
      </c>
      <c r="Q206" s="11">
        <v>3.8489252996516399E-3</v>
      </c>
      <c r="R206" s="11">
        <v>0.12525597269624605</v>
      </c>
      <c r="S206" s="11">
        <v>20971.55343313636</v>
      </c>
      <c r="T206" s="11">
        <v>1.592488214839016</v>
      </c>
      <c r="U206" s="11">
        <v>1.8182854087215206E-2</v>
      </c>
      <c r="V206" s="11">
        <v>0.6279481321631567</v>
      </c>
      <c r="Y206" s="4" t="str">
        <f t="shared" si="24"/>
        <v>Lithuania</v>
      </c>
      <c r="Z206" s="4">
        <f t="shared" si="24"/>
        <v>2008</v>
      </c>
      <c r="AA206" s="13">
        <f t="shared" si="24"/>
        <v>10484.644256098771</v>
      </c>
      <c r="AB206" s="14">
        <f t="shared" si="24"/>
        <v>3.7418274317148743</v>
      </c>
      <c r="AC206" s="14">
        <f t="shared" ref="AC206:AD221" si="33">E206</f>
        <v>9.7836301985804175E-4</v>
      </c>
      <c r="AD206" s="15">
        <f t="shared" si="33"/>
        <v>0.26724909639718514</v>
      </c>
      <c r="AF206" s="13">
        <f t="shared" si="29"/>
        <v>25.06457302825288</v>
      </c>
      <c r="AG206" s="14">
        <f t="shared" si="29"/>
        <v>67.118046997777654</v>
      </c>
      <c r="AH206" s="14">
        <f t="shared" si="29"/>
        <v>2.3427558104370388E-3</v>
      </c>
      <c r="AI206" s="15">
        <f t="shared" si="25"/>
        <v>1.4899122437712034E-2</v>
      </c>
      <c r="AK206" s="13">
        <f t="shared" si="30"/>
        <v>6.7363636363636346</v>
      </c>
      <c r="AL206" s="14">
        <f t="shared" si="30"/>
        <v>11.643724696356278</v>
      </c>
      <c r="AM206" s="14">
        <f t="shared" si="30"/>
        <v>4.1633144214913639E-3</v>
      </c>
      <c r="AN206" s="15">
        <f t="shared" si="26"/>
        <v>8.5883171070931824E-2</v>
      </c>
      <c r="AP206" s="13">
        <f t="shared" si="31"/>
        <v>0.83409090909091166</v>
      </c>
      <c r="AQ206" s="14">
        <f t="shared" si="31"/>
        <v>7.9836512261580168</v>
      </c>
      <c r="AR206" s="14">
        <f t="shared" si="31"/>
        <v>3.8489252996516399E-3</v>
      </c>
      <c r="AS206" s="15">
        <f t="shared" si="27"/>
        <v>0.12525597269624605</v>
      </c>
      <c r="AU206" s="13">
        <f t="shared" si="32"/>
        <v>20971.55343313636</v>
      </c>
      <c r="AV206" s="14">
        <f t="shared" si="32"/>
        <v>1.592488214839016</v>
      </c>
      <c r="AW206" s="14">
        <f t="shared" si="32"/>
        <v>1.8182854087215206E-2</v>
      </c>
      <c r="AX206" s="15">
        <f t="shared" si="28"/>
        <v>0.6279481321631567</v>
      </c>
    </row>
    <row r="207" spans="1:50" x14ac:dyDescent="0.3">
      <c r="A207" s="4" t="s">
        <v>30</v>
      </c>
      <c r="B207" s="4">
        <f t="shared" si="23"/>
        <v>2009</v>
      </c>
      <c r="C207" s="11">
        <v>14805.059685718326</v>
      </c>
      <c r="D207" s="11">
        <v>2.6861251888434188</v>
      </c>
      <c r="E207" s="11">
        <v>6.9181632732415732E-3</v>
      </c>
      <c r="F207" s="11">
        <v>0.37228346770783832</v>
      </c>
      <c r="G207" s="11">
        <v>9.361018451746304</v>
      </c>
      <c r="H207" s="11">
        <v>176.72796910213927</v>
      </c>
      <c r="I207" s="11">
        <v>2.2856541493483373E-3</v>
      </c>
      <c r="J207" s="11">
        <v>5.6584139176185169E-3</v>
      </c>
      <c r="K207" s="11">
        <v>5.8409090909090935</v>
      </c>
      <c r="L207" s="11">
        <v>13.480933852140073</v>
      </c>
      <c r="M207" s="11">
        <v>3.1699348909899061E-3</v>
      </c>
      <c r="N207" s="11">
        <v>7.4178837383824997E-2</v>
      </c>
      <c r="O207" s="11">
        <v>4.2356060606060613</v>
      </c>
      <c r="P207" s="11">
        <v>2.2580933643355388</v>
      </c>
      <c r="Q207" s="11">
        <v>4.4649568901519165E-3</v>
      </c>
      <c r="R207" s="11">
        <v>0.44285148514851491</v>
      </c>
      <c r="S207" s="11">
        <v>20846.201967681809</v>
      </c>
      <c r="T207" s="11">
        <v>1.5132728405676992</v>
      </c>
      <c r="U207" s="11">
        <v>2.0644598060348462E-2</v>
      </c>
      <c r="V207" s="11">
        <v>0.66081936660202889</v>
      </c>
      <c r="Y207" s="4" t="str">
        <f t="shared" ref="Y207:AD222" si="34">A207</f>
        <v>Lithuania</v>
      </c>
      <c r="Z207" s="4">
        <f t="shared" si="34"/>
        <v>2009</v>
      </c>
      <c r="AA207" s="13">
        <f t="shared" si="34"/>
        <v>14805.059685718326</v>
      </c>
      <c r="AB207" s="14">
        <f t="shared" si="34"/>
        <v>2.6861251888434188</v>
      </c>
      <c r="AC207" s="14">
        <f t="shared" si="33"/>
        <v>6.9181632732415732E-3</v>
      </c>
      <c r="AD207" s="15">
        <f t="shared" si="33"/>
        <v>0.37228346770783832</v>
      </c>
      <c r="AF207" s="13">
        <f t="shared" si="29"/>
        <v>9.361018451746304</v>
      </c>
      <c r="AG207" s="14">
        <f t="shared" si="29"/>
        <v>176.72796910213927</v>
      </c>
      <c r="AH207" s="14">
        <f t="shared" si="29"/>
        <v>2.2856541493483373E-3</v>
      </c>
      <c r="AI207" s="15">
        <f t="shared" si="25"/>
        <v>5.6584139176185169E-3</v>
      </c>
      <c r="AK207" s="13">
        <f t="shared" si="30"/>
        <v>5.8409090909090935</v>
      </c>
      <c r="AL207" s="14">
        <f t="shared" si="30"/>
        <v>13.480933852140073</v>
      </c>
      <c r="AM207" s="14">
        <f t="shared" si="30"/>
        <v>3.1699348909899061E-3</v>
      </c>
      <c r="AN207" s="15">
        <f t="shared" si="26"/>
        <v>7.4178837383824997E-2</v>
      </c>
      <c r="AP207" s="13">
        <f t="shared" si="31"/>
        <v>4.2356060606060613</v>
      </c>
      <c r="AQ207" s="14">
        <f t="shared" si="31"/>
        <v>2.2580933643355388</v>
      </c>
      <c r="AR207" s="14">
        <f t="shared" si="31"/>
        <v>4.4649568901519165E-3</v>
      </c>
      <c r="AS207" s="15">
        <f t="shared" si="27"/>
        <v>0.44285148514851491</v>
      </c>
      <c r="AU207" s="13">
        <f t="shared" si="32"/>
        <v>20846.201967681809</v>
      </c>
      <c r="AV207" s="14">
        <f t="shared" si="32"/>
        <v>1.5132728405676992</v>
      </c>
      <c r="AW207" s="14">
        <f t="shared" si="32"/>
        <v>2.0644598060348462E-2</v>
      </c>
      <c r="AX207" s="15">
        <f t="shared" si="28"/>
        <v>0.66081936660202889</v>
      </c>
    </row>
    <row r="208" spans="1:50" x14ac:dyDescent="0.3">
      <c r="A208" s="4" t="s">
        <v>30</v>
      </c>
      <c r="B208" s="4">
        <f t="shared" si="23"/>
        <v>2010</v>
      </c>
      <c r="C208" s="11">
        <v>14885.50042466462</v>
      </c>
      <c r="D208" s="11">
        <v>2.6833777536329064</v>
      </c>
      <c r="E208" s="11">
        <v>6.9978403104221654E-3</v>
      </c>
      <c r="F208" s="11">
        <v>0.37266463830750041</v>
      </c>
      <c r="G208" s="11">
        <v>39.556747230106339</v>
      </c>
      <c r="H208" s="11">
        <v>41.892387985519122</v>
      </c>
      <c r="I208" s="11">
        <v>2.1400542552633545E-3</v>
      </c>
      <c r="J208" s="11">
        <v>2.387068505967405E-2</v>
      </c>
      <c r="K208" s="11">
        <v>5.7454545454545354</v>
      </c>
      <c r="L208" s="11">
        <v>13.757911392405084</v>
      </c>
      <c r="M208" s="11">
        <v>3.1149637254295759E-3</v>
      </c>
      <c r="N208" s="11">
        <v>7.2685451408855545E-2</v>
      </c>
      <c r="O208" s="11">
        <v>7.0541666666667027</v>
      </c>
      <c r="P208" s="11">
        <v>1.5292380389840439</v>
      </c>
      <c r="Q208" s="11">
        <v>2.7542977707374905E-3</v>
      </c>
      <c r="R208" s="11">
        <v>0.65392043259946275</v>
      </c>
      <c r="S208" s="11">
        <v>21002.552648454552</v>
      </c>
      <c r="T208" s="11">
        <v>1.528838100678076</v>
      </c>
      <c r="U208" s="11">
        <v>2.0064296919166447E-2</v>
      </c>
      <c r="V208" s="11">
        <v>0.65409149572899594</v>
      </c>
      <c r="Y208" s="4" t="str">
        <f t="shared" si="34"/>
        <v>Lithuania</v>
      </c>
      <c r="Z208" s="4">
        <f t="shared" si="34"/>
        <v>2010</v>
      </c>
      <c r="AA208" s="13">
        <f t="shared" si="34"/>
        <v>14885.50042466462</v>
      </c>
      <c r="AB208" s="14">
        <f t="shared" si="34"/>
        <v>2.6833777536329064</v>
      </c>
      <c r="AC208" s="14">
        <f t="shared" si="33"/>
        <v>6.9978403104221654E-3</v>
      </c>
      <c r="AD208" s="15">
        <f t="shared" si="33"/>
        <v>0.37266463830750041</v>
      </c>
      <c r="AF208" s="13">
        <f t="shared" si="29"/>
        <v>39.556747230106339</v>
      </c>
      <c r="AG208" s="14">
        <f t="shared" si="29"/>
        <v>41.892387985519122</v>
      </c>
      <c r="AH208" s="14">
        <f t="shared" si="29"/>
        <v>2.1400542552633545E-3</v>
      </c>
      <c r="AI208" s="15">
        <f t="shared" si="25"/>
        <v>2.387068505967405E-2</v>
      </c>
      <c r="AK208" s="13">
        <f t="shared" si="30"/>
        <v>5.7454545454545354</v>
      </c>
      <c r="AL208" s="14">
        <f t="shared" si="30"/>
        <v>13.757911392405084</v>
      </c>
      <c r="AM208" s="14">
        <f t="shared" si="30"/>
        <v>3.1149637254295759E-3</v>
      </c>
      <c r="AN208" s="15">
        <f t="shared" si="26"/>
        <v>7.2685451408855545E-2</v>
      </c>
      <c r="AP208" s="13">
        <f t="shared" si="31"/>
        <v>7.0541666666667027</v>
      </c>
      <c r="AQ208" s="14">
        <f t="shared" si="31"/>
        <v>1.5292380389840439</v>
      </c>
      <c r="AR208" s="14">
        <f t="shared" si="31"/>
        <v>2.7542977707374905E-3</v>
      </c>
      <c r="AS208" s="15">
        <f t="shared" si="27"/>
        <v>0.65392043259946275</v>
      </c>
      <c r="AU208" s="13">
        <f t="shared" si="32"/>
        <v>21002.552648454552</v>
      </c>
      <c r="AV208" s="14">
        <f t="shared" si="32"/>
        <v>1.528838100678076</v>
      </c>
      <c r="AW208" s="14">
        <f t="shared" si="32"/>
        <v>2.0064296919166447E-2</v>
      </c>
      <c r="AX208" s="15">
        <f t="shared" si="28"/>
        <v>0.65409149572899594</v>
      </c>
    </row>
    <row r="209" spans="1:50" x14ac:dyDescent="0.3">
      <c r="A209" s="4" t="s">
        <v>30</v>
      </c>
      <c r="B209" s="4">
        <f t="shared" si="23"/>
        <v>2011</v>
      </c>
      <c r="C209" s="11">
        <v>14194.451688431163</v>
      </c>
      <c r="D209" s="11">
        <v>2.8013490203112541</v>
      </c>
      <c r="E209" s="11">
        <v>5.7837446634482204E-3</v>
      </c>
      <c r="F209" s="11">
        <v>0.3569708710872776</v>
      </c>
      <c r="G209" s="11">
        <v>15.037762375113516</v>
      </c>
      <c r="H209" s="11">
        <v>110.33425904837931</v>
      </c>
      <c r="I209" s="11">
        <v>2.2235076465270814E-3</v>
      </c>
      <c r="J209" s="11">
        <v>9.0633680655934842E-3</v>
      </c>
      <c r="K209" s="11">
        <v>5.7181818181818045</v>
      </c>
      <c r="L209" s="11">
        <v>13.888712241653449</v>
      </c>
      <c r="M209" s="11">
        <v>3.2397080065315817E-3</v>
      </c>
      <c r="N209" s="11">
        <v>7.2000915750915592E-2</v>
      </c>
      <c r="O209" s="11">
        <v>4.8731060606060961</v>
      </c>
      <c r="P209" s="11">
        <v>2.1584920326466994</v>
      </c>
      <c r="Q209" s="11">
        <v>7.896581970443517E-3</v>
      </c>
      <c r="R209" s="11">
        <v>0.4632863985019301</v>
      </c>
      <c r="S209" s="11">
        <v>20374.028375727266</v>
      </c>
      <c r="T209" s="11">
        <v>1.5912783298344642</v>
      </c>
      <c r="U209" s="11">
        <v>1.8249637829579224E-2</v>
      </c>
      <c r="V209" s="11">
        <v>0.62842557536997745</v>
      </c>
      <c r="Y209" s="4" t="str">
        <f t="shared" si="34"/>
        <v>Lithuania</v>
      </c>
      <c r="Z209" s="4">
        <f t="shared" si="34"/>
        <v>2011</v>
      </c>
      <c r="AA209" s="13">
        <f t="shared" si="34"/>
        <v>14194.451688431163</v>
      </c>
      <c r="AB209" s="14">
        <f t="shared" si="34"/>
        <v>2.8013490203112541</v>
      </c>
      <c r="AC209" s="14">
        <f t="shared" si="33"/>
        <v>5.7837446634482204E-3</v>
      </c>
      <c r="AD209" s="15">
        <f t="shared" si="33"/>
        <v>0.3569708710872776</v>
      </c>
      <c r="AF209" s="13">
        <f t="shared" si="29"/>
        <v>15.037762375113516</v>
      </c>
      <c r="AG209" s="14">
        <f t="shared" si="29"/>
        <v>110.33425904837931</v>
      </c>
      <c r="AH209" s="14">
        <f t="shared" si="29"/>
        <v>2.2235076465270814E-3</v>
      </c>
      <c r="AI209" s="15">
        <f t="shared" si="25"/>
        <v>9.0633680655934842E-3</v>
      </c>
      <c r="AK209" s="13">
        <f t="shared" si="30"/>
        <v>5.7181818181818045</v>
      </c>
      <c r="AL209" s="14">
        <f t="shared" si="30"/>
        <v>13.888712241653449</v>
      </c>
      <c r="AM209" s="14">
        <f t="shared" si="30"/>
        <v>3.2397080065315817E-3</v>
      </c>
      <c r="AN209" s="15">
        <f t="shared" si="26"/>
        <v>7.2000915750915592E-2</v>
      </c>
      <c r="AP209" s="13">
        <f t="shared" si="31"/>
        <v>4.8731060606060961</v>
      </c>
      <c r="AQ209" s="14">
        <f t="shared" si="31"/>
        <v>2.1584920326466994</v>
      </c>
      <c r="AR209" s="14">
        <f t="shared" si="31"/>
        <v>7.896581970443517E-3</v>
      </c>
      <c r="AS209" s="15">
        <f t="shared" si="27"/>
        <v>0.4632863985019301</v>
      </c>
      <c r="AU209" s="13">
        <f t="shared" si="32"/>
        <v>20374.028375727266</v>
      </c>
      <c r="AV209" s="14">
        <f t="shared" si="32"/>
        <v>1.5912783298344642</v>
      </c>
      <c r="AW209" s="14">
        <f t="shared" si="32"/>
        <v>1.8249637829579224E-2</v>
      </c>
      <c r="AX209" s="15">
        <f t="shared" si="28"/>
        <v>0.62842557536997745</v>
      </c>
    </row>
    <row r="210" spans="1:50" x14ac:dyDescent="0.3">
      <c r="A210" s="4" t="s">
        <v>30</v>
      </c>
      <c r="B210" s="4">
        <f t="shared" si="23"/>
        <v>2012</v>
      </c>
      <c r="C210" s="11">
        <v>13557.952956280431</v>
      </c>
      <c r="D210" s="11">
        <v>2.9174168388673376</v>
      </c>
      <c r="E210" s="11">
        <v>4.7237573984452719E-3</v>
      </c>
      <c r="F210" s="11">
        <v>0.34276898202460554</v>
      </c>
      <c r="G210" s="11">
        <v>24.422271924889401</v>
      </c>
      <c r="H210" s="11">
        <v>67.472508866508448</v>
      </c>
      <c r="I210" s="11">
        <v>2.2826255197936351E-3</v>
      </c>
      <c r="J210" s="11">
        <v>1.4820850992490265E-2</v>
      </c>
      <c r="K210" s="11">
        <v>5.3863636363636402</v>
      </c>
      <c r="L210" s="11">
        <v>14.756962025316446</v>
      </c>
      <c r="M210" s="11">
        <v>2.9361106585852753E-3</v>
      </c>
      <c r="N210" s="11">
        <v>6.7764625150111557E-2</v>
      </c>
      <c r="O210" s="11">
        <v>2.2765151515151221</v>
      </c>
      <c r="P210" s="11">
        <v>4.8898502495840876</v>
      </c>
      <c r="Q210" s="11">
        <v>1.5181317254477411E-2</v>
      </c>
      <c r="R210" s="11">
        <v>0.2045052402341066</v>
      </c>
      <c r="S210" s="11">
        <v>19513.989357545455</v>
      </c>
      <c r="T210" s="11">
        <v>1.6497232578482239</v>
      </c>
      <c r="U210" s="11">
        <v>1.655317904294118E-2</v>
      </c>
      <c r="V210" s="11">
        <v>0.60616227312229665</v>
      </c>
      <c r="Y210" s="4" t="str">
        <f t="shared" si="34"/>
        <v>Lithuania</v>
      </c>
      <c r="Z210" s="4">
        <f t="shared" si="34"/>
        <v>2012</v>
      </c>
      <c r="AA210" s="13">
        <f t="shared" si="34"/>
        <v>13557.952956280431</v>
      </c>
      <c r="AB210" s="14">
        <f t="shared" si="34"/>
        <v>2.9174168388673376</v>
      </c>
      <c r="AC210" s="14">
        <f t="shared" si="33"/>
        <v>4.7237573984452719E-3</v>
      </c>
      <c r="AD210" s="15">
        <f t="shared" si="33"/>
        <v>0.34276898202460554</v>
      </c>
      <c r="AF210" s="13">
        <f t="shared" si="29"/>
        <v>24.422271924889401</v>
      </c>
      <c r="AG210" s="14">
        <f t="shared" si="29"/>
        <v>67.472508866508448</v>
      </c>
      <c r="AH210" s="14">
        <f t="shared" si="29"/>
        <v>2.2826255197936351E-3</v>
      </c>
      <c r="AI210" s="15">
        <f t="shared" si="25"/>
        <v>1.4820850992490265E-2</v>
      </c>
      <c r="AK210" s="13">
        <f t="shared" si="30"/>
        <v>5.3863636363636402</v>
      </c>
      <c r="AL210" s="14">
        <f t="shared" si="30"/>
        <v>14.756962025316446</v>
      </c>
      <c r="AM210" s="14">
        <f t="shared" si="30"/>
        <v>2.9361106585852753E-3</v>
      </c>
      <c r="AN210" s="15">
        <f t="shared" si="26"/>
        <v>6.7764625150111557E-2</v>
      </c>
      <c r="AP210" s="13">
        <f t="shared" si="31"/>
        <v>2.2765151515151221</v>
      </c>
      <c r="AQ210" s="14">
        <f t="shared" si="31"/>
        <v>4.8898502495840876</v>
      </c>
      <c r="AR210" s="14">
        <f t="shared" si="31"/>
        <v>1.5181317254477411E-2</v>
      </c>
      <c r="AS210" s="15">
        <f t="shared" si="27"/>
        <v>0.2045052402341066</v>
      </c>
      <c r="AU210" s="13">
        <f t="shared" si="32"/>
        <v>19513.989357545455</v>
      </c>
      <c r="AV210" s="14">
        <f t="shared" si="32"/>
        <v>1.6497232578482239</v>
      </c>
      <c r="AW210" s="14">
        <f t="shared" si="32"/>
        <v>1.655317904294118E-2</v>
      </c>
      <c r="AX210" s="15">
        <f t="shared" si="28"/>
        <v>0.60616227312229665</v>
      </c>
    </row>
    <row r="211" spans="1:50" x14ac:dyDescent="0.3">
      <c r="A211" s="4" t="s">
        <v>30</v>
      </c>
      <c r="B211" s="4">
        <f t="shared" si="23"/>
        <v>2013</v>
      </c>
      <c r="C211" s="11">
        <v>12683.635284076176</v>
      </c>
      <c r="D211" s="11">
        <v>3.1272177693849761</v>
      </c>
      <c r="E211" s="11">
        <v>3.2775277333447206E-3</v>
      </c>
      <c r="F211" s="11">
        <v>0.31977306147012208</v>
      </c>
      <c r="G211" s="11">
        <v>15.085065601416318</v>
      </c>
      <c r="H211" s="11">
        <v>108.87568914922193</v>
      </c>
      <c r="I211" s="11">
        <v>2.3126014810642276E-3</v>
      </c>
      <c r="J211" s="11">
        <v>9.1847868685306627E-3</v>
      </c>
      <c r="K211" s="11">
        <v>5.690909090909102</v>
      </c>
      <c r="L211" s="11">
        <v>14.020766773162913</v>
      </c>
      <c r="M211" s="11">
        <v>3.31769053582558E-3</v>
      </c>
      <c r="N211" s="11">
        <v>7.132277543579825E-2</v>
      </c>
      <c r="O211" s="11">
        <v>0.51174242424242422</v>
      </c>
      <c r="P211" s="11">
        <v>22.058475203552927</v>
      </c>
      <c r="Q211" s="11">
        <v>1.3929713754107009E-2</v>
      </c>
      <c r="R211" s="11">
        <v>4.5334049192980098E-2</v>
      </c>
      <c r="S211" s="11">
        <v>18954.038236909095</v>
      </c>
      <c r="T211" s="11">
        <v>1.6997102222878462</v>
      </c>
      <c r="U211" s="11">
        <v>1.5187292806241981E-2</v>
      </c>
      <c r="V211" s="11">
        <v>0.58833558031673117</v>
      </c>
      <c r="Y211" s="4" t="str">
        <f t="shared" si="34"/>
        <v>Lithuania</v>
      </c>
      <c r="Z211" s="4">
        <f t="shared" si="34"/>
        <v>2013</v>
      </c>
      <c r="AA211" s="13">
        <f t="shared" si="34"/>
        <v>12683.635284076176</v>
      </c>
      <c r="AB211" s="14">
        <f t="shared" si="34"/>
        <v>3.1272177693849761</v>
      </c>
      <c r="AC211" s="14">
        <f t="shared" si="33"/>
        <v>3.2775277333447206E-3</v>
      </c>
      <c r="AD211" s="15">
        <f t="shared" si="33"/>
        <v>0.31977306147012208</v>
      </c>
      <c r="AF211" s="13">
        <f t="shared" si="29"/>
        <v>15.085065601416318</v>
      </c>
      <c r="AG211" s="14">
        <f t="shared" si="29"/>
        <v>108.87568914922193</v>
      </c>
      <c r="AH211" s="14">
        <f t="shared" si="29"/>
        <v>2.3126014810642276E-3</v>
      </c>
      <c r="AI211" s="15">
        <f t="shared" si="25"/>
        <v>9.1847868685306627E-3</v>
      </c>
      <c r="AK211" s="13">
        <f t="shared" si="30"/>
        <v>5.690909090909102</v>
      </c>
      <c r="AL211" s="14">
        <f t="shared" si="30"/>
        <v>14.020766773162913</v>
      </c>
      <c r="AM211" s="14">
        <f t="shared" si="30"/>
        <v>3.31769053582558E-3</v>
      </c>
      <c r="AN211" s="15">
        <f t="shared" si="26"/>
        <v>7.132277543579825E-2</v>
      </c>
      <c r="AP211" s="13">
        <f t="shared" si="31"/>
        <v>0.51174242424242422</v>
      </c>
      <c r="AQ211" s="14">
        <f t="shared" si="31"/>
        <v>22.058475203552927</v>
      </c>
      <c r="AR211" s="14">
        <f t="shared" si="31"/>
        <v>1.3929713754107009E-2</v>
      </c>
      <c r="AS211" s="15">
        <f t="shared" si="27"/>
        <v>4.5334049192980098E-2</v>
      </c>
      <c r="AU211" s="13">
        <f t="shared" si="32"/>
        <v>18954.038236909095</v>
      </c>
      <c r="AV211" s="14">
        <f t="shared" si="32"/>
        <v>1.6997102222878462</v>
      </c>
      <c r="AW211" s="14">
        <f t="shared" si="32"/>
        <v>1.5187292806241981E-2</v>
      </c>
      <c r="AX211" s="15">
        <f t="shared" si="28"/>
        <v>0.58833558031673117</v>
      </c>
    </row>
    <row r="212" spans="1:50" x14ac:dyDescent="0.3">
      <c r="A212" s="4" t="s">
        <v>30</v>
      </c>
      <c r="B212" s="4">
        <f t="shared" si="23"/>
        <v>2014</v>
      </c>
      <c r="C212" s="11">
        <v>11866.531967805564</v>
      </c>
      <c r="D212" s="11">
        <v>3.3770959929248128</v>
      </c>
      <c r="E212" s="11">
        <v>1.9885665568892819E-3</v>
      </c>
      <c r="F212" s="11">
        <v>0.2961124001494333</v>
      </c>
      <c r="G212" s="11">
        <v>7.8609440427824211</v>
      </c>
      <c r="H212" s="11">
        <v>208.88466651140828</v>
      </c>
      <c r="I212" s="11">
        <v>2.259599488212069E-3</v>
      </c>
      <c r="J212" s="11">
        <v>4.7873308113086646E-3</v>
      </c>
      <c r="K212" s="11">
        <v>5.4681818181818045</v>
      </c>
      <c r="L212" s="11">
        <v>14.660847880299286</v>
      </c>
      <c r="M212" s="11">
        <v>2.9802705169001166E-3</v>
      </c>
      <c r="N212" s="11">
        <v>6.8208879061064639E-2</v>
      </c>
      <c r="O212" s="11">
        <v>0.14431818181818201</v>
      </c>
      <c r="P212" s="11">
        <v>73.31496062992116</v>
      </c>
      <c r="Q212" s="11">
        <v>1.3125783995632467E-2</v>
      </c>
      <c r="R212" s="11">
        <v>1.3639780904306753E-2</v>
      </c>
      <c r="S212" s="11">
        <v>18880.91836245454</v>
      </c>
      <c r="T212" s="11">
        <v>1.7335448412584251</v>
      </c>
      <c r="U212" s="11">
        <v>1.4464079573957456E-2</v>
      </c>
      <c r="V212" s="11">
        <v>0.57685268716445437</v>
      </c>
      <c r="Y212" s="4" t="str">
        <f t="shared" si="34"/>
        <v>Lithuania</v>
      </c>
      <c r="Z212" s="4">
        <f t="shared" si="34"/>
        <v>2014</v>
      </c>
      <c r="AA212" s="13">
        <f t="shared" si="34"/>
        <v>11866.531967805564</v>
      </c>
      <c r="AB212" s="14">
        <f t="shared" si="34"/>
        <v>3.3770959929248128</v>
      </c>
      <c r="AC212" s="14">
        <f t="shared" si="33"/>
        <v>1.9885665568892819E-3</v>
      </c>
      <c r="AD212" s="15">
        <f t="shared" si="33"/>
        <v>0.2961124001494333</v>
      </c>
      <c r="AF212" s="13">
        <f t="shared" si="29"/>
        <v>7.8609440427824211</v>
      </c>
      <c r="AG212" s="14">
        <f t="shared" si="29"/>
        <v>208.88466651140828</v>
      </c>
      <c r="AH212" s="14">
        <f t="shared" si="29"/>
        <v>2.259599488212069E-3</v>
      </c>
      <c r="AI212" s="15">
        <f t="shared" si="25"/>
        <v>4.7873308113086646E-3</v>
      </c>
      <c r="AK212" s="13">
        <f t="shared" si="30"/>
        <v>5.4681818181818045</v>
      </c>
      <c r="AL212" s="14">
        <f t="shared" si="30"/>
        <v>14.660847880299286</v>
      </c>
      <c r="AM212" s="14">
        <f t="shared" si="30"/>
        <v>2.9802705169001166E-3</v>
      </c>
      <c r="AN212" s="15">
        <f t="shared" si="26"/>
        <v>6.8208879061064639E-2</v>
      </c>
      <c r="AP212" s="13">
        <f t="shared" si="31"/>
        <v>0.14431818181818201</v>
      </c>
      <c r="AQ212" s="14">
        <f t="shared" si="31"/>
        <v>73.31496062992116</v>
      </c>
      <c r="AR212" s="14">
        <f t="shared" si="31"/>
        <v>1.3125783995632467E-2</v>
      </c>
      <c r="AS212" s="15">
        <f t="shared" si="27"/>
        <v>1.3639780904306753E-2</v>
      </c>
      <c r="AU212" s="13">
        <f t="shared" si="32"/>
        <v>18880.91836245454</v>
      </c>
      <c r="AV212" s="14">
        <f t="shared" si="32"/>
        <v>1.7335448412584251</v>
      </c>
      <c r="AW212" s="14">
        <f t="shared" si="32"/>
        <v>1.4464079573957456E-2</v>
      </c>
      <c r="AX212" s="15">
        <f t="shared" si="28"/>
        <v>0.57685268716445437</v>
      </c>
    </row>
    <row r="213" spans="1:50" x14ac:dyDescent="0.3">
      <c r="A213" s="4" t="s">
        <v>30</v>
      </c>
      <c r="B213" s="4">
        <f t="shared" si="23"/>
        <v>2015</v>
      </c>
      <c r="C213" s="11">
        <v>10652.50381623465</v>
      </c>
      <c r="D213" s="11">
        <v>3.8213952234592994</v>
      </c>
      <c r="E213" s="11">
        <v>3.1377938927024118E-4</v>
      </c>
      <c r="F213" s="11">
        <v>0.26168452659935937</v>
      </c>
      <c r="G213" s="11">
        <v>33.20373979484566</v>
      </c>
      <c r="H213" s="11">
        <v>49.391963567354459</v>
      </c>
      <c r="I213" s="11">
        <v>2.2072350656340972E-3</v>
      </c>
      <c r="J213" s="11">
        <v>2.024620864963847E-2</v>
      </c>
      <c r="K213" s="11">
        <v>5.4272727272727366</v>
      </c>
      <c r="L213" s="11">
        <v>14.745393634840847</v>
      </c>
      <c r="M213" s="11">
        <v>3.0747790996787025E-3</v>
      </c>
      <c r="N213" s="11">
        <v>6.7817789389980801E-2</v>
      </c>
      <c r="O213" s="11">
        <v>0.60757575757576276</v>
      </c>
      <c r="P213" s="11">
        <v>16.032418952618318</v>
      </c>
      <c r="Q213" s="11">
        <v>1.0940228898261184E-2</v>
      </c>
      <c r="R213" s="11">
        <v>6.2373619536475869E-2</v>
      </c>
      <c r="S213" s="11">
        <v>19498.654471909096</v>
      </c>
      <c r="T213" s="11">
        <v>1.7315358452835554</v>
      </c>
      <c r="U213" s="11">
        <v>1.4574146657570397E-2</v>
      </c>
      <c r="V213" s="11">
        <v>0.5775219743350104</v>
      </c>
      <c r="Y213" s="4" t="str">
        <f t="shared" si="34"/>
        <v>Lithuania</v>
      </c>
      <c r="Z213" s="4">
        <f t="shared" si="34"/>
        <v>2015</v>
      </c>
      <c r="AA213" s="13">
        <f t="shared" si="34"/>
        <v>10652.50381623465</v>
      </c>
      <c r="AB213" s="14">
        <f t="shared" si="34"/>
        <v>3.8213952234592994</v>
      </c>
      <c r="AC213" s="14">
        <f t="shared" si="33"/>
        <v>3.1377938927024118E-4</v>
      </c>
      <c r="AD213" s="15">
        <f t="shared" si="33"/>
        <v>0.26168452659935937</v>
      </c>
      <c r="AF213" s="13">
        <f t="shared" si="29"/>
        <v>33.20373979484566</v>
      </c>
      <c r="AG213" s="14">
        <f t="shared" si="29"/>
        <v>49.391963567354459</v>
      </c>
      <c r="AH213" s="14">
        <f t="shared" si="29"/>
        <v>2.2072350656340972E-3</v>
      </c>
      <c r="AI213" s="15">
        <f t="shared" si="25"/>
        <v>2.024620864963847E-2</v>
      </c>
      <c r="AK213" s="13">
        <f t="shared" si="30"/>
        <v>5.4272727272727366</v>
      </c>
      <c r="AL213" s="14">
        <f t="shared" si="30"/>
        <v>14.745393634840847</v>
      </c>
      <c r="AM213" s="14">
        <f t="shared" si="30"/>
        <v>3.0747790996787025E-3</v>
      </c>
      <c r="AN213" s="15">
        <f t="shared" si="26"/>
        <v>6.7817789389980801E-2</v>
      </c>
      <c r="AP213" s="13">
        <f t="shared" si="31"/>
        <v>0.60757575757576276</v>
      </c>
      <c r="AQ213" s="14">
        <f t="shared" si="31"/>
        <v>16.032418952618318</v>
      </c>
      <c r="AR213" s="14">
        <f t="shared" si="31"/>
        <v>1.0940228898261184E-2</v>
      </c>
      <c r="AS213" s="15">
        <f t="shared" si="27"/>
        <v>6.2373619536475869E-2</v>
      </c>
      <c r="AU213" s="13">
        <f t="shared" si="32"/>
        <v>19498.654471909096</v>
      </c>
      <c r="AV213" s="14">
        <f t="shared" si="32"/>
        <v>1.7315358452835554</v>
      </c>
      <c r="AW213" s="14">
        <f t="shared" si="32"/>
        <v>1.4574146657570397E-2</v>
      </c>
      <c r="AX213" s="15">
        <f t="shared" si="28"/>
        <v>0.5775219743350104</v>
      </c>
    </row>
    <row r="214" spans="1:50" x14ac:dyDescent="0.3">
      <c r="A214" s="4" t="s">
        <v>30</v>
      </c>
      <c r="B214" s="4">
        <f t="shared" si="23"/>
        <v>2016</v>
      </c>
      <c r="C214" s="11">
        <v>9655.544310885718</v>
      </c>
      <c r="D214" s="11">
        <v>4.2728496559293587</v>
      </c>
      <c r="E214" s="11">
        <v>8.7690656864991556E-4</v>
      </c>
      <c r="F214" s="11">
        <v>0.23403584973141225</v>
      </c>
      <c r="G214" s="11">
        <v>51.207637066906727</v>
      </c>
      <c r="H214" s="11">
        <v>32.087466989276344</v>
      </c>
      <c r="I214" s="11">
        <v>2.0920218108935601E-3</v>
      </c>
      <c r="J214" s="11">
        <v>3.1164815855804412E-2</v>
      </c>
      <c r="K214" s="11">
        <v>5.4272727272727366</v>
      </c>
      <c r="L214" s="11">
        <v>14.800670016750397</v>
      </c>
      <c r="M214" s="11">
        <v>3.0663446723129852E-3</v>
      </c>
      <c r="N214" s="11">
        <v>6.7564508827523864E-2</v>
      </c>
      <c r="O214" s="11">
        <v>1.0079545454545453</v>
      </c>
      <c r="P214" s="11">
        <v>8.8376550169109365</v>
      </c>
      <c r="Q214" s="11">
        <v>9.5208454712195634E-3</v>
      </c>
      <c r="R214" s="11">
        <v>0.11315218777905343</v>
      </c>
      <c r="S214" s="11">
        <v>19552.393592909102</v>
      </c>
      <c r="T214" s="11">
        <v>1.7574648883587893</v>
      </c>
      <c r="U214" s="11">
        <v>1.3948864551397877E-2</v>
      </c>
      <c r="V214" s="11">
        <v>0.56900141028356543</v>
      </c>
      <c r="Y214" s="4" t="str">
        <f t="shared" si="34"/>
        <v>Lithuania</v>
      </c>
      <c r="Z214" s="4">
        <f t="shared" si="34"/>
        <v>2016</v>
      </c>
      <c r="AA214" s="13">
        <f t="shared" si="34"/>
        <v>9655.544310885718</v>
      </c>
      <c r="AB214" s="14">
        <f t="shared" si="34"/>
        <v>4.2728496559293587</v>
      </c>
      <c r="AC214" s="14">
        <f t="shared" si="33"/>
        <v>8.7690656864991556E-4</v>
      </c>
      <c r="AD214" s="15">
        <f t="shared" si="33"/>
        <v>0.23403584973141225</v>
      </c>
      <c r="AF214" s="13">
        <f t="shared" si="29"/>
        <v>51.207637066906727</v>
      </c>
      <c r="AG214" s="14">
        <f t="shared" si="29"/>
        <v>32.087466989276344</v>
      </c>
      <c r="AH214" s="14">
        <f t="shared" si="29"/>
        <v>2.0920218108935601E-3</v>
      </c>
      <c r="AI214" s="15">
        <f t="shared" si="25"/>
        <v>3.1164815855804412E-2</v>
      </c>
      <c r="AK214" s="13">
        <f t="shared" si="30"/>
        <v>5.4272727272727366</v>
      </c>
      <c r="AL214" s="14">
        <f t="shared" si="30"/>
        <v>14.800670016750397</v>
      </c>
      <c r="AM214" s="14">
        <f t="shared" si="30"/>
        <v>3.0663446723129852E-3</v>
      </c>
      <c r="AN214" s="15">
        <f t="shared" si="26"/>
        <v>6.7564508827523864E-2</v>
      </c>
      <c r="AP214" s="13">
        <f t="shared" si="31"/>
        <v>1.0079545454545453</v>
      </c>
      <c r="AQ214" s="14">
        <f t="shared" si="31"/>
        <v>8.8376550169109365</v>
      </c>
      <c r="AR214" s="14">
        <f t="shared" si="31"/>
        <v>9.5208454712195634E-3</v>
      </c>
      <c r="AS214" s="15">
        <f t="shared" si="27"/>
        <v>0.11315218777905343</v>
      </c>
      <c r="AU214" s="13">
        <f t="shared" si="32"/>
        <v>19552.393592909102</v>
      </c>
      <c r="AV214" s="14">
        <f t="shared" si="32"/>
        <v>1.7574648883587893</v>
      </c>
      <c r="AW214" s="14">
        <f t="shared" si="32"/>
        <v>1.3948864551397877E-2</v>
      </c>
      <c r="AX214" s="15">
        <f t="shared" si="28"/>
        <v>0.56900141028356543</v>
      </c>
    </row>
    <row r="215" spans="1:50" x14ac:dyDescent="0.3">
      <c r="A215" s="4" t="s">
        <v>30</v>
      </c>
      <c r="B215" s="4">
        <f t="shared" si="23"/>
        <v>2017</v>
      </c>
      <c r="C215" s="11">
        <v>8310.4494611956688</v>
      </c>
      <c r="D215" s="11">
        <v>5.0219975118298983</v>
      </c>
      <c r="E215" s="11">
        <v>2.2932523801322824E-3</v>
      </c>
      <c r="F215" s="11">
        <v>0.1991239536945974</v>
      </c>
      <c r="G215" s="11">
        <v>23.086399049446072</v>
      </c>
      <c r="H215" s="11">
        <v>70.769482513722949</v>
      </c>
      <c r="I215" s="11">
        <v>2.2622875762468853E-3</v>
      </c>
      <c r="J215" s="11">
        <v>1.413038451716938E-2</v>
      </c>
      <c r="K215" s="11">
        <v>4.5863636363636289</v>
      </c>
      <c r="L215" s="11">
        <v>17.527254707631343</v>
      </c>
      <c r="M215" s="11">
        <v>2.0457564889702524E-3</v>
      </c>
      <c r="N215" s="11">
        <v>5.705400056545086E-2</v>
      </c>
      <c r="O215" s="11">
        <v>0.76742424242423724</v>
      </c>
      <c r="P215" s="11">
        <v>10.273445212240935</v>
      </c>
      <c r="Q215" s="11">
        <v>1.0514136968587051E-2</v>
      </c>
      <c r="R215" s="11">
        <v>9.7338329970211718E-2</v>
      </c>
      <c r="S215" s="11">
        <v>19583.552312772728</v>
      </c>
      <c r="T215" s="11">
        <v>1.7997525706194262</v>
      </c>
      <c r="U215" s="11">
        <v>1.3221181945246685E-2</v>
      </c>
      <c r="V215" s="11">
        <v>0.55563193314724757</v>
      </c>
      <c r="Y215" s="4" t="str">
        <f t="shared" si="34"/>
        <v>Lithuania</v>
      </c>
      <c r="Z215" s="4">
        <f t="shared" si="34"/>
        <v>2017</v>
      </c>
      <c r="AA215" s="13">
        <f t="shared" si="34"/>
        <v>8310.4494611956688</v>
      </c>
      <c r="AB215" s="14">
        <f t="shared" si="34"/>
        <v>5.0219975118298983</v>
      </c>
      <c r="AC215" s="14">
        <f t="shared" si="33"/>
        <v>2.2932523801322824E-3</v>
      </c>
      <c r="AD215" s="15">
        <f t="shared" si="33"/>
        <v>0.1991239536945974</v>
      </c>
      <c r="AF215" s="13">
        <f t="shared" si="29"/>
        <v>23.086399049446072</v>
      </c>
      <c r="AG215" s="14">
        <f t="shared" si="29"/>
        <v>70.769482513722949</v>
      </c>
      <c r="AH215" s="14">
        <f t="shared" si="29"/>
        <v>2.2622875762468853E-3</v>
      </c>
      <c r="AI215" s="15">
        <f t="shared" si="25"/>
        <v>1.413038451716938E-2</v>
      </c>
      <c r="AK215" s="13">
        <f t="shared" si="30"/>
        <v>4.5863636363636289</v>
      </c>
      <c r="AL215" s="14">
        <f t="shared" si="30"/>
        <v>17.527254707631343</v>
      </c>
      <c r="AM215" s="14">
        <f t="shared" si="30"/>
        <v>2.0457564889702524E-3</v>
      </c>
      <c r="AN215" s="15">
        <f t="shared" si="26"/>
        <v>5.705400056545086E-2</v>
      </c>
      <c r="AP215" s="13">
        <f t="shared" si="31"/>
        <v>0.76742424242423724</v>
      </c>
      <c r="AQ215" s="14">
        <f t="shared" si="31"/>
        <v>10.273445212240935</v>
      </c>
      <c r="AR215" s="14">
        <f t="shared" si="31"/>
        <v>1.0514136968587051E-2</v>
      </c>
      <c r="AS215" s="15">
        <f t="shared" si="27"/>
        <v>9.7338329970211718E-2</v>
      </c>
      <c r="AU215" s="13">
        <f t="shared" si="32"/>
        <v>19583.552312772728</v>
      </c>
      <c r="AV215" s="14">
        <f t="shared" si="32"/>
        <v>1.7997525706194262</v>
      </c>
      <c r="AW215" s="14">
        <f t="shared" si="32"/>
        <v>1.3221181945246685E-2</v>
      </c>
      <c r="AX215" s="15">
        <f t="shared" si="28"/>
        <v>0.55563193314724757</v>
      </c>
    </row>
    <row r="216" spans="1:50" x14ac:dyDescent="0.3">
      <c r="A216" s="4" t="s">
        <v>30</v>
      </c>
      <c r="B216" s="4">
        <f t="shared" si="23"/>
        <v>2018</v>
      </c>
      <c r="C216" s="11">
        <v>7288.6923405470443</v>
      </c>
      <c r="D216" s="11">
        <v>5.7954161758435792</v>
      </c>
      <c r="E216" s="11">
        <v>3.2024557188021774E-3</v>
      </c>
      <c r="F216" s="11">
        <v>0.17255016200013285</v>
      </c>
      <c r="G216" s="11">
        <v>34.236323074874008</v>
      </c>
      <c r="H216" s="11">
        <v>47.603976034992293</v>
      </c>
      <c r="I216" s="11">
        <v>2.2390248872584395E-3</v>
      </c>
      <c r="J216" s="11">
        <v>2.1006648672895079E-2</v>
      </c>
      <c r="K216" s="11">
        <v>4.4954545454545496</v>
      </c>
      <c r="L216" s="11">
        <v>17.905965621840227</v>
      </c>
      <c r="M216" s="11">
        <v>1.9291147441801715E-3</v>
      </c>
      <c r="N216" s="11">
        <v>5.5847309277768417E-2</v>
      </c>
      <c r="O216" s="11">
        <v>0.71212121212121904</v>
      </c>
      <c r="P216" s="11">
        <v>9.6829787234041671</v>
      </c>
      <c r="Q216" s="11">
        <v>1.0837013747717394E-2</v>
      </c>
      <c r="R216" s="11">
        <v>0.10327400571303105</v>
      </c>
      <c r="S216" s="11">
        <v>19552.153482500009</v>
      </c>
      <c r="T216" s="11">
        <v>1.8410114694894193</v>
      </c>
      <c r="U216" s="11">
        <v>1.2513240574912876E-2</v>
      </c>
      <c r="V216" s="11">
        <v>0.54317966866188894</v>
      </c>
      <c r="Y216" s="4" t="str">
        <f t="shared" si="34"/>
        <v>Lithuania</v>
      </c>
      <c r="Z216" s="4">
        <f t="shared" si="34"/>
        <v>2018</v>
      </c>
      <c r="AA216" s="13">
        <f t="shared" si="34"/>
        <v>7288.6923405470443</v>
      </c>
      <c r="AB216" s="14">
        <f t="shared" si="34"/>
        <v>5.7954161758435792</v>
      </c>
      <c r="AC216" s="14">
        <f t="shared" si="33"/>
        <v>3.2024557188021774E-3</v>
      </c>
      <c r="AD216" s="15">
        <f t="shared" si="33"/>
        <v>0.17255016200013285</v>
      </c>
      <c r="AF216" s="13">
        <f t="shared" si="29"/>
        <v>34.236323074874008</v>
      </c>
      <c r="AG216" s="14">
        <f t="shared" si="29"/>
        <v>47.603976034992293</v>
      </c>
      <c r="AH216" s="14">
        <f t="shared" si="29"/>
        <v>2.2390248872584395E-3</v>
      </c>
      <c r="AI216" s="15">
        <f t="shared" si="25"/>
        <v>2.1006648672895079E-2</v>
      </c>
      <c r="AK216" s="13">
        <f t="shared" si="30"/>
        <v>4.4954545454545496</v>
      </c>
      <c r="AL216" s="14">
        <f t="shared" si="30"/>
        <v>17.905965621840227</v>
      </c>
      <c r="AM216" s="14">
        <f t="shared" si="30"/>
        <v>1.9291147441801715E-3</v>
      </c>
      <c r="AN216" s="15">
        <f t="shared" si="26"/>
        <v>5.5847309277768417E-2</v>
      </c>
      <c r="AP216" s="13">
        <f t="shared" si="31"/>
        <v>0.71212121212121904</v>
      </c>
      <c r="AQ216" s="14">
        <f t="shared" si="31"/>
        <v>9.6829787234041671</v>
      </c>
      <c r="AR216" s="14">
        <f t="shared" si="31"/>
        <v>1.0837013747717394E-2</v>
      </c>
      <c r="AS216" s="15">
        <f t="shared" si="27"/>
        <v>0.10327400571303105</v>
      </c>
      <c r="AU216" s="13">
        <f t="shared" si="32"/>
        <v>19552.153482500009</v>
      </c>
      <c r="AV216" s="14">
        <f t="shared" si="32"/>
        <v>1.8410114694894193</v>
      </c>
      <c r="AW216" s="14">
        <f t="shared" si="32"/>
        <v>1.2513240574912876E-2</v>
      </c>
      <c r="AX216" s="15">
        <f t="shared" si="28"/>
        <v>0.54317966866188894</v>
      </c>
    </row>
    <row r="217" spans="1:50" x14ac:dyDescent="0.3">
      <c r="A217" s="4" t="s">
        <v>30</v>
      </c>
      <c r="B217" s="4">
        <f t="shared" si="23"/>
        <v>2019</v>
      </c>
      <c r="C217" s="11">
        <v>5701.981358701938</v>
      </c>
      <c r="D217" s="11">
        <v>7.5424874723548996</v>
      </c>
      <c r="E217" s="11">
        <v>4.4809050148470475E-3</v>
      </c>
      <c r="F217" s="11">
        <v>0.13258225534550105</v>
      </c>
      <c r="G217" s="11">
        <v>42.911921489331235</v>
      </c>
      <c r="H217" s="11">
        <v>37.809302135707377</v>
      </c>
      <c r="I217" s="11">
        <v>2.1152591572789758E-3</v>
      </c>
      <c r="J217" s="11">
        <v>2.6448517785669281E-2</v>
      </c>
      <c r="K217" s="11">
        <v>4.3409090909090935</v>
      </c>
      <c r="L217" s="11">
        <v>18.623036649214651</v>
      </c>
      <c r="M217" s="11">
        <v>1.7845021505963413E-3</v>
      </c>
      <c r="N217" s="11">
        <v>5.3696935619904441E-2</v>
      </c>
      <c r="O217" s="11">
        <v>7.0075757575757791E-2</v>
      </c>
      <c r="P217" s="11">
        <v>90.664864864864541</v>
      </c>
      <c r="Q217" s="11">
        <v>1.3847098827582061E-2</v>
      </c>
      <c r="R217" s="11">
        <v>1.1029630954510265E-2</v>
      </c>
      <c r="S217" s="11">
        <v>19375.538723863643</v>
      </c>
      <c r="T217" s="11">
        <v>1.8902832851173628</v>
      </c>
      <c r="U217" s="11">
        <v>1.1621796887609337E-2</v>
      </c>
      <c r="V217" s="11">
        <v>0.52902123606193374</v>
      </c>
      <c r="Y217" s="4" t="str">
        <f t="shared" si="34"/>
        <v>Lithuania</v>
      </c>
      <c r="Z217" s="4">
        <f t="shared" si="34"/>
        <v>2019</v>
      </c>
      <c r="AA217" s="13">
        <f t="shared" si="34"/>
        <v>5701.981358701938</v>
      </c>
      <c r="AB217" s="14">
        <f t="shared" si="34"/>
        <v>7.5424874723548996</v>
      </c>
      <c r="AC217" s="14">
        <f t="shared" si="33"/>
        <v>4.4809050148470475E-3</v>
      </c>
      <c r="AD217" s="15">
        <f t="shared" si="33"/>
        <v>0.13258225534550105</v>
      </c>
      <c r="AF217" s="13">
        <f t="shared" si="29"/>
        <v>42.911921489331235</v>
      </c>
      <c r="AG217" s="14">
        <f t="shared" si="29"/>
        <v>37.809302135707377</v>
      </c>
      <c r="AH217" s="14">
        <f t="shared" si="29"/>
        <v>2.1152591572789758E-3</v>
      </c>
      <c r="AI217" s="15">
        <f t="shared" si="25"/>
        <v>2.6448517785669281E-2</v>
      </c>
      <c r="AK217" s="13">
        <f t="shared" si="30"/>
        <v>4.3409090909090935</v>
      </c>
      <c r="AL217" s="14">
        <f t="shared" si="30"/>
        <v>18.623036649214651</v>
      </c>
      <c r="AM217" s="14">
        <f t="shared" si="30"/>
        <v>1.7845021505963413E-3</v>
      </c>
      <c r="AN217" s="15">
        <f t="shared" si="26"/>
        <v>5.3696935619904441E-2</v>
      </c>
      <c r="AP217" s="13">
        <f t="shared" si="31"/>
        <v>7.0075757575757791E-2</v>
      </c>
      <c r="AQ217" s="14">
        <f t="shared" si="31"/>
        <v>90.664864864864541</v>
      </c>
      <c r="AR217" s="14">
        <f t="shared" si="31"/>
        <v>1.3847098827582061E-2</v>
      </c>
      <c r="AS217" s="15">
        <f t="shared" si="27"/>
        <v>1.1029630954510265E-2</v>
      </c>
      <c r="AU217" s="13">
        <f t="shared" si="32"/>
        <v>19375.538723863643</v>
      </c>
      <c r="AV217" s="14">
        <f t="shared" si="32"/>
        <v>1.8902832851173628</v>
      </c>
      <c r="AW217" s="14">
        <f t="shared" si="32"/>
        <v>1.1621796887609337E-2</v>
      </c>
      <c r="AX217" s="15">
        <f t="shared" si="28"/>
        <v>0.52902123606193374</v>
      </c>
    </row>
    <row r="218" spans="1:50" x14ac:dyDescent="0.3">
      <c r="A218" s="4" t="s">
        <v>30</v>
      </c>
      <c r="B218" s="4">
        <f t="shared" si="23"/>
        <v>2020</v>
      </c>
      <c r="C218" s="11">
        <v>3561.4024444360111</v>
      </c>
      <c r="D218" s="11">
        <v>12.122190423232746</v>
      </c>
      <c r="E218" s="11">
        <v>5.983492903725296E-3</v>
      </c>
      <c r="F218" s="11">
        <v>8.2493341969241227E-2</v>
      </c>
      <c r="G218" s="11">
        <v>51.527428370691723</v>
      </c>
      <c r="H218" s="11">
        <v>29.952945828648559</v>
      </c>
      <c r="I218" s="11">
        <v>1.9306267507451513E-3</v>
      </c>
      <c r="J218" s="11">
        <v>3.3385697878288413E-2</v>
      </c>
      <c r="K218" s="11">
        <v>5.0136363636363654</v>
      </c>
      <c r="L218" s="11">
        <v>15.979147778785125</v>
      </c>
      <c r="M218" s="11">
        <v>2.6053923740219469E-3</v>
      </c>
      <c r="N218" s="11">
        <v>6.258156028368797E-2</v>
      </c>
      <c r="O218" s="11">
        <v>1.3750000000000036</v>
      </c>
      <c r="P218" s="11">
        <v>5.1939393939393801</v>
      </c>
      <c r="Q218" s="11">
        <v>1.5135716815501521E-2</v>
      </c>
      <c r="R218" s="11">
        <v>0.19253208868144744</v>
      </c>
      <c r="S218" s="11">
        <v>18057.918635045458</v>
      </c>
      <c r="T218" s="11">
        <v>1.9547805079007987</v>
      </c>
      <c r="U218" s="11">
        <v>9.969519208782085E-3</v>
      </c>
      <c r="V218" s="11">
        <v>0.51156638607670635</v>
      </c>
      <c r="Y218" s="4" t="str">
        <f t="shared" si="34"/>
        <v>Lithuania</v>
      </c>
      <c r="Z218" s="4">
        <f t="shared" si="34"/>
        <v>2020</v>
      </c>
      <c r="AA218" s="13">
        <f t="shared" si="34"/>
        <v>3561.4024444360111</v>
      </c>
      <c r="AB218" s="14">
        <f t="shared" si="34"/>
        <v>12.122190423232746</v>
      </c>
      <c r="AC218" s="14">
        <f t="shared" si="33"/>
        <v>5.983492903725296E-3</v>
      </c>
      <c r="AD218" s="15">
        <f t="shared" si="33"/>
        <v>8.2493341969241227E-2</v>
      </c>
      <c r="AF218" s="13">
        <f t="shared" si="29"/>
        <v>51.527428370691723</v>
      </c>
      <c r="AG218" s="14">
        <f t="shared" si="29"/>
        <v>29.952945828648559</v>
      </c>
      <c r="AH218" s="14">
        <f t="shared" si="29"/>
        <v>1.9306267507451513E-3</v>
      </c>
      <c r="AI218" s="15">
        <f t="shared" si="25"/>
        <v>3.3385697878288413E-2</v>
      </c>
      <c r="AK218" s="13">
        <f t="shared" si="30"/>
        <v>5.0136363636363654</v>
      </c>
      <c r="AL218" s="14">
        <f t="shared" si="30"/>
        <v>15.979147778785125</v>
      </c>
      <c r="AM218" s="14">
        <f t="shared" si="30"/>
        <v>2.6053923740219469E-3</v>
      </c>
      <c r="AN218" s="15">
        <f t="shared" si="26"/>
        <v>6.258156028368797E-2</v>
      </c>
      <c r="AP218" s="13">
        <f t="shared" si="31"/>
        <v>1.3750000000000036</v>
      </c>
      <c r="AQ218" s="14">
        <f t="shared" si="31"/>
        <v>5.1939393939393801</v>
      </c>
      <c r="AR218" s="14">
        <f t="shared" si="31"/>
        <v>1.5135716815501521E-2</v>
      </c>
      <c r="AS218" s="15">
        <f t="shared" si="27"/>
        <v>0.19253208868144744</v>
      </c>
      <c r="AU218" s="13">
        <f t="shared" si="32"/>
        <v>18057.918635045458</v>
      </c>
      <c r="AV218" s="14">
        <f t="shared" si="32"/>
        <v>1.9547805079007987</v>
      </c>
      <c r="AW218" s="14">
        <f t="shared" si="32"/>
        <v>9.969519208782085E-3</v>
      </c>
      <c r="AX218" s="15">
        <f t="shared" si="28"/>
        <v>0.51156638607670635</v>
      </c>
    </row>
    <row r="219" spans="1:50" x14ac:dyDescent="0.3">
      <c r="A219" s="4" t="s">
        <v>30</v>
      </c>
      <c r="B219" s="4">
        <f t="shared" si="23"/>
        <v>2021</v>
      </c>
      <c r="C219" s="11">
        <v>2127.3455700486447</v>
      </c>
      <c r="D219" s="11">
        <v>20.755754075618043</v>
      </c>
      <c r="E219" s="11">
        <v>6.748665879214466E-3</v>
      </c>
      <c r="F219" s="11">
        <v>4.8179410700125241E-2</v>
      </c>
      <c r="G219" s="11">
        <v>31.191183773015155</v>
      </c>
      <c r="H219" s="11">
        <v>50.937043330140391</v>
      </c>
      <c r="I219" s="11">
        <v>2.401127240313522E-3</v>
      </c>
      <c r="J219" s="11">
        <v>1.9632077847916263E-2</v>
      </c>
      <c r="K219" s="11">
        <v>5.1761904761904702</v>
      </c>
      <c r="L219" s="11">
        <v>15.392824287028535</v>
      </c>
      <c r="M219" s="11">
        <v>1.8281690620405439E-3</v>
      </c>
      <c r="N219" s="11">
        <v>6.496533588333725E-2</v>
      </c>
      <c r="O219" s="11">
        <v>0.31212121212120891</v>
      </c>
      <c r="P219" s="11">
        <v>21.827669902912856</v>
      </c>
      <c r="Q219" s="11">
        <v>1.2219126686131176E-2</v>
      </c>
      <c r="R219" s="11">
        <v>4.5813410430334212E-2</v>
      </c>
      <c r="S219" s="11">
        <v>19112.69323581818</v>
      </c>
      <c r="T219" s="11">
        <v>1.9514491201543918</v>
      </c>
      <c r="U219" s="11">
        <v>1.0001657691173782E-2</v>
      </c>
      <c r="V219" s="11">
        <v>0.51243969913029741</v>
      </c>
      <c r="Y219" s="4" t="str">
        <f t="shared" si="34"/>
        <v>Lithuania</v>
      </c>
      <c r="Z219" s="4">
        <f t="shared" si="34"/>
        <v>2021</v>
      </c>
      <c r="AA219" s="13">
        <f t="shared" si="34"/>
        <v>2127.3455700486447</v>
      </c>
      <c r="AB219" s="14">
        <f t="shared" si="34"/>
        <v>20.755754075618043</v>
      </c>
      <c r="AC219" s="14">
        <f t="shared" si="33"/>
        <v>6.748665879214466E-3</v>
      </c>
      <c r="AD219" s="15">
        <f t="shared" si="33"/>
        <v>4.8179410700125241E-2</v>
      </c>
      <c r="AF219" s="13">
        <f t="shared" si="29"/>
        <v>31.191183773015155</v>
      </c>
      <c r="AG219" s="14">
        <f t="shared" si="29"/>
        <v>50.937043330140391</v>
      </c>
      <c r="AH219" s="14">
        <f t="shared" si="29"/>
        <v>2.401127240313522E-3</v>
      </c>
      <c r="AI219" s="15">
        <f t="shared" si="25"/>
        <v>1.9632077847916263E-2</v>
      </c>
      <c r="AK219" s="13">
        <f t="shared" si="30"/>
        <v>5.1761904761904702</v>
      </c>
      <c r="AL219" s="14">
        <f t="shared" si="30"/>
        <v>15.392824287028535</v>
      </c>
      <c r="AM219" s="14">
        <f t="shared" si="30"/>
        <v>1.8281690620405439E-3</v>
      </c>
      <c r="AN219" s="15">
        <f t="shared" si="26"/>
        <v>6.496533588333725E-2</v>
      </c>
      <c r="AP219" s="13">
        <f t="shared" si="31"/>
        <v>0.31212121212120891</v>
      </c>
      <c r="AQ219" s="14">
        <f t="shared" si="31"/>
        <v>21.827669902912856</v>
      </c>
      <c r="AR219" s="14">
        <f t="shared" si="31"/>
        <v>1.2219126686131176E-2</v>
      </c>
      <c r="AS219" s="15">
        <f t="shared" si="27"/>
        <v>4.5813410430334212E-2</v>
      </c>
      <c r="AU219" s="13">
        <f t="shared" si="32"/>
        <v>19112.69323581818</v>
      </c>
      <c r="AV219" s="14">
        <f t="shared" si="32"/>
        <v>1.9514491201543918</v>
      </c>
      <c r="AW219" s="14">
        <f t="shared" si="32"/>
        <v>1.0001657691173782E-2</v>
      </c>
      <c r="AX219" s="15">
        <f t="shared" si="28"/>
        <v>0.51243969913029741</v>
      </c>
    </row>
    <row r="220" spans="1:50" x14ac:dyDescent="0.3">
      <c r="A220" s="4" t="s">
        <v>31</v>
      </c>
      <c r="B220" s="4">
        <f t="shared" si="23"/>
        <v>1995</v>
      </c>
      <c r="C220" s="11">
        <v>14156.320861518197</v>
      </c>
      <c r="D220" s="11">
        <v>2.238150495934637</v>
      </c>
      <c r="E220" s="11">
        <v>1.2418242602982799E-2</v>
      </c>
      <c r="F220" s="11">
        <v>0.44679747935466979</v>
      </c>
      <c r="G220" s="11">
        <v>185.88294689933991</v>
      </c>
      <c r="H220" s="11">
        <v>9.2342141951776604</v>
      </c>
      <c r="I220" s="11">
        <v>9.8568601781733045E-4</v>
      </c>
      <c r="J220" s="11">
        <v>0.10829291793147112</v>
      </c>
      <c r="K220" s="11">
        <v>1.538095238095238</v>
      </c>
      <c r="L220" s="11">
        <v>48.866873065015483</v>
      </c>
      <c r="M220" s="11">
        <v>8.9966303438400452E-4</v>
      </c>
      <c r="N220" s="11">
        <v>2.0463760770400404E-2</v>
      </c>
      <c r="O220" s="11">
        <v>1.1553571428571434</v>
      </c>
      <c r="P220" s="11">
        <v>8.1406491499227176</v>
      </c>
      <c r="Q220" s="11">
        <v>1.4506747791798835E-2</v>
      </c>
      <c r="R220" s="11">
        <v>0.12284032656161008</v>
      </c>
      <c r="S220" s="11">
        <v>8375.4935990909034</v>
      </c>
      <c r="T220" s="11">
        <v>2.7934608042024678</v>
      </c>
      <c r="U220" s="11">
        <v>2.5408723177430259E-2</v>
      </c>
      <c r="V220" s="11">
        <v>0.35797889073496408</v>
      </c>
      <c r="Y220" s="4" t="str">
        <f t="shared" si="34"/>
        <v>Germany</v>
      </c>
      <c r="Z220" s="4">
        <f t="shared" si="34"/>
        <v>1995</v>
      </c>
      <c r="AA220" s="13">
        <f t="shared" si="34"/>
        <v>14156.320861518197</v>
      </c>
      <c r="AB220" s="14">
        <f t="shared" si="34"/>
        <v>2.238150495934637</v>
      </c>
      <c r="AC220" s="14">
        <f t="shared" si="33"/>
        <v>1.2418242602982799E-2</v>
      </c>
      <c r="AD220" s="15">
        <f t="shared" si="33"/>
        <v>0.44679747935466979</v>
      </c>
      <c r="AF220" s="13">
        <f t="shared" ref="AF220:AI283" si="35">G220</f>
        <v>185.88294689933991</v>
      </c>
      <c r="AG220" s="14">
        <f t="shared" si="35"/>
        <v>9.2342141951776604</v>
      </c>
      <c r="AH220" s="14">
        <f t="shared" si="35"/>
        <v>9.8568601781733045E-4</v>
      </c>
      <c r="AI220" s="15">
        <f t="shared" si="25"/>
        <v>0.10829291793147112</v>
      </c>
      <c r="AK220" s="13">
        <f t="shared" ref="AK220:AN283" si="36">K220</f>
        <v>1.538095238095238</v>
      </c>
      <c r="AL220" s="14">
        <f t="shared" si="36"/>
        <v>48.866873065015483</v>
      </c>
      <c r="AM220" s="14">
        <f t="shared" si="36"/>
        <v>8.9966303438400452E-4</v>
      </c>
      <c r="AN220" s="15">
        <f t="shared" si="26"/>
        <v>2.0463760770400404E-2</v>
      </c>
      <c r="AP220" s="13">
        <f t="shared" ref="AP220:AS283" si="37">O220</f>
        <v>1.1553571428571434</v>
      </c>
      <c r="AQ220" s="14">
        <f t="shared" si="37"/>
        <v>8.1406491499227176</v>
      </c>
      <c r="AR220" s="14">
        <f t="shared" si="37"/>
        <v>1.4506747791798835E-2</v>
      </c>
      <c r="AS220" s="15">
        <f t="shared" si="27"/>
        <v>0.12284032656161008</v>
      </c>
      <c r="AU220" s="13">
        <f t="shared" ref="AU220:AX283" si="38">S220</f>
        <v>8375.4935990909034</v>
      </c>
      <c r="AV220" s="14">
        <f t="shared" si="38"/>
        <v>2.7934608042024678</v>
      </c>
      <c r="AW220" s="14">
        <f t="shared" si="38"/>
        <v>2.5408723177430259E-2</v>
      </c>
      <c r="AX220" s="15">
        <f t="shared" si="28"/>
        <v>0.35797889073496408</v>
      </c>
    </row>
    <row r="221" spans="1:50" x14ac:dyDescent="0.3">
      <c r="A221" s="4" t="s">
        <v>31</v>
      </c>
      <c r="B221" s="4">
        <f t="shared" si="23"/>
        <v>1996</v>
      </c>
      <c r="C221" s="11">
        <v>15013.639442549174</v>
      </c>
      <c r="D221" s="11">
        <v>2.0883300277477028</v>
      </c>
      <c r="E221" s="11">
        <v>1.1701276178753384E-2</v>
      </c>
      <c r="F221" s="11">
        <v>0.47885151614590149</v>
      </c>
      <c r="G221" s="11">
        <v>197.08499088739381</v>
      </c>
      <c r="H221" s="11">
        <v>8.6961720584122837</v>
      </c>
      <c r="I221" s="11">
        <v>1.4399410547335373E-3</v>
      </c>
      <c r="J221" s="11">
        <v>0.11499312493853489</v>
      </c>
      <c r="K221" s="11">
        <v>1.4238095238095241</v>
      </c>
      <c r="L221" s="11">
        <v>53.080267558528419</v>
      </c>
      <c r="M221" s="11">
        <v>7.6379803359687137E-4</v>
      </c>
      <c r="N221" s="11">
        <v>1.8839392602860567E-2</v>
      </c>
      <c r="O221" s="11">
        <v>0.26718750000000568</v>
      </c>
      <c r="P221" s="11">
        <v>34.465886939570453</v>
      </c>
      <c r="Q221" s="11">
        <v>1.5220497967192714E-2</v>
      </c>
      <c r="R221" s="11">
        <v>2.901419602963692E-2</v>
      </c>
      <c r="S221" s="11">
        <v>8045.7719983636343</v>
      </c>
      <c r="T221" s="11">
        <v>2.9730204055622402</v>
      </c>
      <c r="U221" s="11">
        <v>2.4614733319379134E-2</v>
      </c>
      <c r="V221" s="11">
        <v>0.3363582699025861</v>
      </c>
      <c r="Y221" s="4" t="str">
        <f t="shared" si="34"/>
        <v>Germany</v>
      </c>
      <c r="Z221" s="4">
        <f t="shared" si="34"/>
        <v>1996</v>
      </c>
      <c r="AA221" s="13">
        <f t="shared" si="34"/>
        <v>15013.639442549174</v>
      </c>
      <c r="AB221" s="14">
        <f t="shared" si="34"/>
        <v>2.0883300277477028</v>
      </c>
      <c r="AC221" s="14">
        <f t="shared" si="33"/>
        <v>1.1701276178753384E-2</v>
      </c>
      <c r="AD221" s="15">
        <f t="shared" si="33"/>
        <v>0.47885151614590149</v>
      </c>
      <c r="AF221" s="13">
        <f t="shared" si="35"/>
        <v>197.08499088739381</v>
      </c>
      <c r="AG221" s="14">
        <f t="shared" si="35"/>
        <v>8.6961720584122837</v>
      </c>
      <c r="AH221" s="14">
        <f t="shared" si="35"/>
        <v>1.4399410547335373E-3</v>
      </c>
      <c r="AI221" s="15">
        <f t="shared" si="25"/>
        <v>0.11499312493853489</v>
      </c>
      <c r="AK221" s="13">
        <f t="shared" si="36"/>
        <v>1.4238095238095241</v>
      </c>
      <c r="AL221" s="14">
        <f t="shared" si="36"/>
        <v>53.080267558528419</v>
      </c>
      <c r="AM221" s="14">
        <f t="shared" si="36"/>
        <v>7.6379803359687137E-4</v>
      </c>
      <c r="AN221" s="15">
        <f t="shared" si="26"/>
        <v>1.8839392602860567E-2</v>
      </c>
      <c r="AP221" s="13">
        <f t="shared" si="37"/>
        <v>0.26718750000000568</v>
      </c>
      <c r="AQ221" s="14">
        <f t="shared" si="37"/>
        <v>34.465886939570453</v>
      </c>
      <c r="AR221" s="14">
        <f t="shared" si="37"/>
        <v>1.5220497967192714E-2</v>
      </c>
      <c r="AS221" s="15">
        <f t="shared" si="27"/>
        <v>2.901419602963692E-2</v>
      </c>
      <c r="AU221" s="13">
        <f t="shared" si="38"/>
        <v>8045.7719983636343</v>
      </c>
      <c r="AV221" s="14">
        <f t="shared" si="38"/>
        <v>2.9730204055622402</v>
      </c>
      <c r="AW221" s="14">
        <f t="shared" si="38"/>
        <v>2.4614733319379134E-2</v>
      </c>
      <c r="AX221" s="15">
        <f t="shared" si="28"/>
        <v>0.3363582699025861</v>
      </c>
    </row>
    <row r="222" spans="1:50" x14ac:dyDescent="0.3">
      <c r="A222" s="4" t="s">
        <v>31</v>
      </c>
      <c r="B222" s="4">
        <f t="shared" si="23"/>
        <v>1997</v>
      </c>
      <c r="C222" s="11">
        <v>14044.168213220859</v>
      </c>
      <c r="D222" s="11">
        <v>2.2875563115994351</v>
      </c>
      <c r="E222" s="11">
        <v>1.1409822566967598E-2</v>
      </c>
      <c r="F222" s="11">
        <v>0.4371477086397102</v>
      </c>
      <c r="G222" s="11">
        <v>206.73318789660584</v>
      </c>
      <c r="H222" s="11">
        <v>8.2929751402762246</v>
      </c>
      <c r="I222" s="11">
        <v>1.8489423993639509E-3</v>
      </c>
      <c r="J222" s="11">
        <v>0.12058398621543338</v>
      </c>
      <c r="K222" s="11">
        <v>1.4952380952381077</v>
      </c>
      <c r="L222" s="11">
        <v>50.764331210190655</v>
      </c>
      <c r="M222" s="11">
        <v>7.2984617840403387E-4</v>
      </c>
      <c r="N222" s="11">
        <v>1.9698870765370302E-2</v>
      </c>
      <c r="O222" s="11">
        <v>0.76435185185184551</v>
      </c>
      <c r="P222" s="11">
        <v>11.657783161720275</v>
      </c>
      <c r="Q222" s="11">
        <v>1.4247877881512494E-2</v>
      </c>
      <c r="R222" s="11">
        <v>8.5779602015897807E-2</v>
      </c>
      <c r="S222" s="11">
        <v>7654.9234937272704</v>
      </c>
      <c r="T222" s="11">
        <v>3.2484204992576595</v>
      </c>
      <c r="U222" s="11">
        <v>2.4121151570748789E-2</v>
      </c>
      <c r="V222" s="11">
        <v>0.30784191893522511</v>
      </c>
      <c r="Y222" s="4" t="str">
        <f t="shared" si="34"/>
        <v>Germany</v>
      </c>
      <c r="Z222" s="4">
        <f t="shared" si="34"/>
        <v>1997</v>
      </c>
      <c r="AA222" s="13">
        <f t="shared" si="34"/>
        <v>14044.168213220859</v>
      </c>
      <c r="AB222" s="14">
        <f t="shared" si="34"/>
        <v>2.2875563115994351</v>
      </c>
      <c r="AC222" s="14">
        <f t="shared" si="34"/>
        <v>1.1409822566967598E-2</v>
      </c>
      <c r="AD222" s="15">
        <f t="shared" si="34"/>
        <v>0.4371477086397102</v>
      </c>
      <c r="AF222" s="13">
        <f t="shared" si="35"/>
        <v>206.73318789660584</v>
      </c>
      <c r="AG222" s="14">
        <f t="shared" si="35"/>
        <v>8.2929751402762246</v>
      </c>
      <c r="AH222" s="14">
        <f t="shared" si="35"/>
        <v>1.8489423993639509E-3</v>
      </c>
      <c r="AI222" s="15">
        <f t="shared" si="25"/>
        <v>0.12058398621543338</v>
      </c>
      <c r="AK222" s="13">
        <f t="shared" si="36"/>
        <v>1.4952380952381077</v>
      </c>
      <c r="AL222" s="14">
        <f t="shared" si="36"/>
        <v>50.764331210190655</v>
      </c>
      <c r="AM222" s="14">
        <f t="shared" si="36"/>
        <v>7.2984617840403387E-4</v>
      </c>
      <c r="AN222" s="15">
        <f t="shared" si="26"/>
        <v>1.9698870765370302E-2</v>
      </c>
      <c r="AP222" s="13">
        <f t="shared" si="37"/>
        <v>0.76435185185184551</v>
      </c>
      <c r="AQ222" s="14">
        <f t="shared" si="37"/>
        <v>11.657783161720275</v>
      </c>
      <c r="AR222" s="14">
        <f t="shared" si="37"/>
        <v>1.4247877881512494E-2</v>
      </c>
      <c r="AS222" s="15">
        <f t="shared" si="27"/>
        <v>8.5779602015897807E-2</v>
      </c>
      <c r="AU222" s="13">
        <f t="shared" si="38"/>
        <v>7654.9234937272704</v>
      </c>
      <c r="AV222" s="14">
        <f t="shared" si="38"/>
        <v>3.2484204992576595</v>
      </c>
      <c r="AW222" s="14">
        <f t="shared" si="38"/>
        <v>2.4121151570748789E-2</v>
      </c>
      <c r="AX222" s="15">
        <f t="shared" si="28"/>
        <v>0.30784191893522511</v>
      </c>
    </row>
    <row r="223" spans="1:50" x14ac:dyDescent="0.3">
      <c r="A223" s="4" t="s">
        <v>31</v>
      </c>
      <c r="B223" s="4">
        <f t="shared" ref="B223:B286" si="39">B196</f>
        <v>1998</v>
      </c>
      <c r="C223" s="11">
        <v>14030.175958627216</v>
      </c>
      <c r="D223" s="11">
        <v>2.3311338810479554</v>
      </c>
      <c r="E223" s="11">
        <v>1.0662489502183681E-2</v>
      </c>
      <c r="F223" s="11">
        <v>0.4289757907643007</v>
      </c>
      <c r="G223" s="11">
        <v>211.00286493047929</v>
      </c>
      <c r="H223" s="11">
        <v>8.1302349401544802</v>
      </c>
      <c r="I223" s="11">
        <v>2.0949051450794426E-3</v>
      </c>
      <c r="J223" s="11">
        <v>0.12299767563432788</v>
      </c>
      <c r="K223" s="11">
        <v>1.738095238095255</v>
      </c>
      <c r="L223" s="11">
        <v>43.761643835615999</v>
      </c>
      <c r="M223" s="11">
        <v>6.5994338479570536E-4</v>
      </c>
      <c r="N223" s="11">
        <v>2.2851061165717376E-2</v>
      </c>
      <c r="O223" s="11">
        <v>0.83201754385965287</v>
      </c>
      <c r="P223" s="11">
        <v>10.357933579335741</v>
      </c>
      <c r="Q223" s="11">
        <v>1.2562755577554707E-2</v>
      </c>
      <c r="R223" s="11">
        <v>9.6544353402209251E-2</v>
      </c>
      <c r="S223" s="11">
        <v>7380.3485386818174</v>
      </c>
      <c r="T223" s="11">
        <v>3.4987525105325412</v>
      </c>
      <c r="U223" s="11">
        <v>2.403515776568832E-2</v>
      </c>
      <c r="V223" s="11">
        <v>0.28581615789903103</v>
      </c>
      <c r="Y223" s="4" t="str">
        <f t="shared" ref="Y223:AD286" si="40">A223</f>
        <v>Germany</v>
      </c>
      <c r="Z223" s="4">
        <f t="shared" si="40"/>
        <v>1998</v>
      </c>
      <c r="AA223" s="13">
        <f t="shared" si="40"/>
        <v>14030.175958627216</v>
      </c>
      <c r="AB223" s="14">
        <f t="shared" si="40"/>
        <v>2.3311338810479554</v>
      </c>
      <c r="AC223" s="14">
        <f t="shared" si="40"/>
        <v>1.0662489502183681E-2</v>
      </c>
      <c r="AD223" s="15">
        <f t="shared" si="40"/>
        <v>0.4289757907643007</v>
      </c>
      <c r="AF223" s="13">
        <f t="shared" si="35"/>
        <v>211.00286493047929</v>
      </c>
      <c r="AG223" s="14">
        <f t="shared" si="35"/>
        <v>8.1302349401544802</v>
      </c>
      <c r="AH223" s="14">
        <f t="shared" si="35"/>
        <v>2.0949051450794426E-3</v>
      </c>
      <c r="AI223" s="15">
        <f t="shared" si="25"/>
        <v>0.12299767563432788</v>
      </c>
      <c r="AK223" s="13">
        <f t="shared" si="36"/>
        <v>1.738095238095255</v>
      </c>
      <c r="AL223" s="14">
        <f t="shared" si="36"/>
        <v>43.761643835615999</v>
      </c>
      <c r="AM223" s="14">
        <f t="shared" si="36"/>
        <v>6.5994338479570536E-4</v>
      </c>
      <c r="AN223" s="15">
        <f t="shared" si="26"/>
        <v>2.2851061165717376E-2</v>
      </c>
      <c r="AP223" s="13">
        <f t="shared" si="37"/>
        <v>0.83201754385965287</v>
      </c>
      <c r="AQ223" s="14">
        <f t="shared" si="37"/>
        <v>10.357933579335741</v>
      </c>
      <c r="AR223" s="14">
        <f t="shared" si="37"/>
        <v>1.2562755577554707E-2</v>
      </c>
      <c r="AS223" s="15">
        <f t="shared" si="27"/>
        <v>9.6544353402209251E-2</v>
      </c>
      <c r="AU223" s="13">
        <f t="shared" si="38"/>
        <v>7380.3485386818174</v>
      </c>
      <c r="AV223" s="14">
        <f t="shared" si="38"/>
        <v>3.4987525105325412</v>
      </c>
      <c r="AW223" s="14">
        <f t="shared" si="38"/>
        <v>2.403515776568832E-2</v>
      </c>
      <c r="AX223" s="15">
        <f t="shared" si="28"/>
        <v>0.28581615789903103</v>
      </c>
    </row>
    <row r="224" spans="1:50" x14ac:dyDescent="0.3">
      <c r="A224" s="4" t="s">
        <v>31</v>
      </c>
      <c r="B224" s="4">
        <f t="shared" si="39"/>
        <v>1999</v>
      </c>
      <c r="C224" s="11">
        <v>13884.916363344229</v>
      </c>
      <c r="D224" s="11">
        <v>2.4107631407791446</v>
      </c>
      <c r="E224" s="11">
        <v>1.0933346776374642E-2</v>
      </c>
      <c r="F224" s="11">
        <v>0.41480640842916067</v>
      </c>
      <c r="G224" s="11">
        <v>222.26856862978275</v>
      </c>
      <c r="H224" s="11">
        <v>7.7103504971244385</v>
      </c>
      <c r="I224" s="11">
        <v>2.5254510823173593E-3</v>
      </c>
      <c r="J224" s="11">
        <v>0.12969579014247773</v>
      </c>
      <c r="K224" s="11">
        <v>1.7095238095238159</v>
      </c>
      <c r="L224" s="11">
        <v>44.626740947075042</v>
      </c>
      <c r="M224" s="11">
        <v>6.2708062003408171E-4</v>
      </c>
      <c r="N224" s="11">
        <v>2.240808938268531E-2</v>
      </c>
      <c r="O224" s="11">
        <v>0.56931818181818983</v>
      </c>
      <c r="P224" s="11">
        <v>16.14970059880218</v>
      </c>
      <c r="Q224" s="11">
        <v>8.9063037502841169E-3</v>
      </c>
      <c r="R224" s="11">
        <v>6.1920652576938157E-2</v>
      </c>
      <c r="S224" s="11">
        <v>6984.6075391818231</v>
      </c>
      <c r="T224" s="11">
        <v>3.8447887800670748</v>
      </c>
      <c r="U224" s="11">
        <v>2.4233375942108615E-2</v>
      </c>
      <c r="V224" s="11">
        <v>0.26009231123030752</v>
      </c>
      <c r="Y224" s="4" t="str">
        <f t="shared" si="40"/>
        <v>Germany</v>
      </c>
      <c r="Z224" s="4">
        <f t="shared" si="40"/>
        <v>1999</v>
      </c>
      <c r="AA224" s="13">
        <f t="shared" si="40"/>
        <v>13884.916363344229</v>
      </c>
      <c r="AB224" s="14">
        <f t="shared" si="40"/>
        <v>2.4107631407791446</v>
      </c>
      <c r="AC224" s="14">
        <f t="shared" si="40"/>
        <v>1.0933346776374642E-2</v>
      </c>
      <c r="AD224" s="15">
        <f t="shared" si="40"/>
        <v>0.41480640842916067</v>
      </c>
      <c r="AF224" s="13">
        <f t="shared" si="35"/>
        <v>222.26856862978275</v>
      </c>
      <c r="AG224" s="14">
        <f t="shared" si="35"/>
        <v>7.7103504971244385</v>
      </c>
      <c r="AH224" s="14">
        <f t="shared" si="35"/>
        <v>2.5254510823173593E-3</v>
      </c>
      <c r="AI224" s="15">
        <f t="shared" si="25"/>
        <v>0.12969579014247773</v>
      </c>
      <c r="AK224" s="13">
        <f t="shared" si="36"/>
        <v>1.7095238095238159</v>
      </c>
      <c r="AL224" s="14">
        <f t="shared" si="36"/>
        <v>44.626740947075042</v>
      </c>
      <c r="AM224" s="14">
        <f t="shared" si="36"/>
        <v>6.2708062003408171E-4</v>
      </c>
      <c r="AN224" s="15">
        <f t="shared" si="26"/>
        <v>2.240808938268531E-2</v>
      </c>
      <c r="AP224" s="13">
        <f t="shared" si="37"/>
        <v>0.56931818181818983</v>
      </c>
      <c r="AQ224" s="14">
        <f t="shared" si="37"/>
        <v>16.14970059880218</v>
      </c>
      <c r="AR224" s="14">
        <f t="shared" si="37"/>
        <v>8.9063037502841169E-3</v>
      </c>
      <c r="AS224" s="15">
        <f t="shared" si="27"/>
        <v>6.1920652576938157E-2</v>
      </c>
      <c r="AU224" s="13">
        <f t="shared" si="38"/>
        <v>6984.6075391818231</v>
      </c>
      <c r="AV224" s="14">
        <f t="shared" si="38"/>
        <v>3.8447887800670748</v>
      </c>
      <c r="AW224" s="14">
        <f t="shared" si="38"/>
        <v>2.4233375942108615E-2</v>
      </c>
      <c r="AX224" s="15">
        <f t="shared" si="28"/>
        <v>0.26009231123030752</v>
      </c>
    </row>
    <row r="225" spans="1:50" x14ac:dyDescent="0.3">
      <c r="A225" s="4" t="s">
        <v>31</v>
      </c>
      <c r="B225" s="4">
        <f t="shared" si="39"/>
        <v>2000</v>
      </c>
      <c r="C225" s="11">
        <v>13643.636605382155</v>
      </c>
      <c r="D225" s="11">
        <v>2.4910733571234305</v>
      </c>
      <c r="E225" s="11">
        <v>1.078031121605505E-2</v>
      </c>
      <c r="F225" s="11">
        <v>0.40143338097226933</v>
      </c>
      <c r="G225" s="11">
        <v>254.95435829661642</v>
      </c>
      <c r="H225" s="11">
        <v>6.7496565651745302</v>
      </c>
      <c r="I225" s="11">
        <v>4.0039755326167908E-3</v>
      </c>
      <c r="J225" s="11">
        <v>0.14815568619588607</v>
      </c>
      <c r="K225" s="11">
        <v>1.6761904761904844</v>
      </c>
      <c r="L225" s="11">
        <v>45.713068181817953</v>
      </c>
      <c r="M225" s="11">
        <v>5.8995305761521538E-4</v>
      </c>
      <c r="N225" s="11">
        <v>2.1875582623827095E-2</v>
      </c>
      <c r="O225" s="11">
        <v>1.0306818181818223</v>
      </c>
      <c r="P225" s="11">
        <v>8.7699375229694621</v>
      </c>
      <c r="Q225" s="11">
        <v>9.3280131857563786E-3</v>
      </c>
      <c r="R225" s="11">
        <v>0.11402589783346649</v>
      </c>
      <c r="S225" s="11">
        <v>6778.3412446363582</v>
      </c>
      <c r="T225" s="11">
        <v>4.1354076384903875</v>
      </c>
      <c r="U225" s="11">
        <v>2.4126451812374383E-2</v>
      </c>
      <c r="V225" s="11">
        <v>0.24181412992820353</v>
      </c>
      <c r="Y225" s="4" t="str">
        <f t="shared" si="40"/>
        <v>Germany</v>
      </c>
      <c r="Z225" s="4">
        <f t="shared" si="40"/>
        <v>2000</v>
      </c>
      <c r="AA225" s="13">
        <f t="shared" si="40"/>
        <v>13643.636605382155</v>
      </c>
      <c r="AB225" s="14">
        <f t="shared" si="40"/>
        <v>2.4910733571234305</v>
      </c>
      <c r="AC225" s="14">
        <f t="shared" si="40"/>
        <v>1.078031121605505E-2</v>
      </c>
      <c r="AD225" s="15">
        <f t="shared" si="40"/>
        <v>0.40143338097226933</v>
      </c>
      <c r="AF225" s="13">
        <f t="shared" si="35"/>
        <v>254.95435829661642</v>
      </c>
      <c r="AG225" s="14">
        <f t="shared" si="35"/>
        <v>6.7496565651745302</v>
      </c>
      <c r="AH225" s="14">
        <f t="shared" si="35"/>
        <v>4.0039755326167908E-3</v>
      </c>
      <c r="AI225" s="15">
        <f t="shared" si="25"/>
        <v>0.14815568619588607</v>
      </c>
      <c r="AK225" s="13">
        <f t="shared" si="36"/>
        <v>1.6761904761904844</v>
      </c>
      <c r="AL225" s="14">
        <f t="shared" si="36"/>
        <v>45.713068181817953</v>
      </c>
      <c r="AM225" s="14">
        <f t="shared" si="36"/>
        <v>5.8995305761521538E-4</v>
      </c>
      <c r="AN225" s="15">
        <f t="shared" si="26"/>
        <v>2.1875582623827095E-2</v>
      </c>
      <c r="AP225" s="13">
        <f t="shared" si="37"/>
        <v>1.0306818181818223</v>
      </c>
      <c r="AQ225" s="14">
        <f t="shared" si="37"/>
        <v>8.7699375229694621</v>
      </c>
      <c r="AR225" s="14">
        <f t="shared" si="37"/>
        <v>9.3280131857563786E-3</v>
      </c>
      <c r="AS225" s="15">
        <f t="shared" si="27"/>
        <v>0.11402589783346649</v>
      </c>
      <c r="AU225" s="13">
        <f t="shared" si="38"/>
        <v>6778.3412446363582</v>
      </c>
      <c r="AV225" s="14">
        <f t="shared" si="38"/>
        <v>4.1354076384903875</v>
      </c>
      <c r="AW225" s="14">
        <f t="shared" si="38"/>
        <v>2.4126451812374383E-2</v>
      </c>
      <c r="AX225" s="15">
        <f t="shared" si="28"/>
        <v>0.24181412992820353</v>
      </c>
    </row>
    <row r="226" spans="1:50" x14ac:dyDescent="0.3">
      <c r="A226" s="4" t="s">
        <v>31</v>
      </c>
      <c r="B226" s="4">
        <f t="shared" si="39"/>
        <v>2001</v>
      </c>
      <c r="C226" s="11">
        <v>13464.02651267749</v>
      </c>
      <c r="D226" s="11">
        <v>2.5634428624370642</v>
      </c>
      <c r="E226" s="11">
        <v>1.031952371555539E-2</v>
      </c>
      <c r="F226" s="11">
        <v>0.39010036644596802</v>
      </c>
      <c r="G226" s="11">
        <v>249.60071535835164</v>
      </c>
      <c r="H226" s="11">
        <v>6.8421306922396559</v>
      </c>
      <c r="I226" s="11">
        <v>3.8720572166793116E-3</v>
      </c>
      <c r="J226" s="11">
        <v>0.14615330296660367</v>
      </c>
      <c r="K226" s="11">
        <v>1.723809523809507</v>
      </c>
      <c r="L226" s="11">
        <v>44.596685082873371</v>
      </c>
      <c r="M226" s="11">
        <v>6.1613548089151093E-4</v>
      </c>
      <c r="N226" s="11">
        <v>2.2423191278493338E-2</v>
      </c>
      <c r="O226" s="11">
        <v>0.91477272727272929</v>
      </c>
      <c r="P226" s="11">
        <v>9.5904761904761671</v>
      </c>
      <c r="Q226" s="11">
        <v>1.0559197262645981E-2</v>
      </c>
      <c r="R226" s="11">
        <v>0.10427010923535278</v>
      </c>
      <c r="S226" s="11">
        <v>6751.9322553181846</v>
      </c>
      <c r="T226" s="11">
        <v>4.2383234119598328</v>
      </c>
      <c r="U226" s="11">
        <v>2.3791599067367164E-2</v>
      </c>
      <c r="V226" s="11">
        <v>0.23594235333202013</v>
      </c>
      <c r="Y226" s="4" t="str">
        <f t="shared" si="40"/>
        <v>Germany</v>
      </c>
      <c r="Z226" s="4">
        <f t="shared" si="40"/>
        <v>2001</v>
      </c>
      <c r="AA226" s="13">
        <f t="shared" si="40"/>
        <v>13464.02651267749</v>
      </c>
      <c r="AB226" s="14">
        <f t="shared" si="40"/>
        <v>2.5634428624370642</v>
      </c>
      <c r="AC226" s="14">
        <f t="shared" si="40"/>
        <v>1.031952371555539E-2</v>
      </c>
      <c r="AD226" s="15">
        <f t="shared" si="40"/>
        <v>0.39010036644596802</v>
      </c>
      <c r="AF226" s="13">
        <f t="shared" si="35"/>
        <v>249.60071535835164</v>
      </c>
      <c r="AG226" s="14">
        <f t="shared" si="35"/>
        <v>6.8421306922396559</v>
      </c>
      <c r="AH226" s="14">
        <f t="shared" si="35"/>
        <v>3.8720572166793116E-3</v>
      </c>
      <c r="AI226" s="15">
        <f t="shared" si="25"/>
        <v>0.14615330296660367</v>
      </c>
      <c r="AK226" s="13">
        <f t="shared" si="36"/>
        <v>1.723809523809507</v>
      </c>
      <c r="AL226" s="14">
        <f t="shared" si="36"/>
        <v>44.596685082873371</v>
      </c>
      <c r="AM226" s="14">
        <f t="shared" si="36"/>
        <v>6.1613548089151093E-4</v>
      </c>
      <c r="AN226" s="15">
        <f t="shared" si="26"/>
        <v>2.2423191278493338E-2</v>
      </c>
      <c r="AP226" s="13">
        <f t="shared" si="37"/>
        <v>0.91477272727272929</v>
      </c>
      <c r="AQ226" s="14">
        <f t="shared" si="37"/>
        <v>9.5904761904761671</v>
      </c>
      <c r="AR226" s="14">
        <f t="shared" si="37"/>
        <v>1.0559197262645981E-2</v>
      </c>
      <c r="AS226" s="15">
        <f t="shared" si="27"/>
        <v>0.10427010923535278</v>
      </c>
      <c r="AU226" s="13">
        <f t="shared" si="38"/>
        <v>6751.9322553181846</v>
      </c>
      <c r="AV226" s="14">
        <f t="shared" si="38"/>
        <v>4.2383234119598328</v>
      </c>
      <c r="AW226" s="14">
        <f t="shared" si="38"/>
        <v>2.3791599067367164E-2</v>
      </c>
      <c r="AX226" s="15">
        <f t="shared" si="28"/>
        <v>0.23594235333202013</v>
      </c>
    </row>
    <row r="227" spans="1:50" x14ac:dyDescent="0.3">
      <c r="A227" s="4" t="s">
        <v>31</v>
      </c>
      <c r="B227" s="4">
        <f t="shared" si="39"/>
        <v>2002</v>
      </c>
      <c r="C227" s="11">
        <v>13115.485075211407</v>
      </c>
      <c r="D227" s="11">
        <v>2.6796923819402911</v>
      </c>
      <c r="E227" s="11">
        <v>1.0359000161182685E-2</v>
      </c>
      <c r="F227" s="11">
        <v>0.37317716269952139</v>
      </c>
      <c r="G227" s="11">
        <v>247.96516984036361</v>
      </c>
      <c r="H227" s="11">
        <v>6.8431593474711825</v>
      </c>
      <c r="I227" s="11">
        <v>3.8044045172698354E-3</v>
      </c>
      <c r="J227" s="11">
        <v>0.14613133338324782</v>
      </c>
      <c r="K227" s="11">
        <v>1.877272727272711</v>
      </c>
      <c r="L227" s="11">
        <v>40.869249394673481</v>
      </c>
      <c r="M227" s="11">
        <v>6.3686588179600462E-4</v>
      </c>
      <c r="N227" s="11">
        <v>2.4468274186859196E-2</v>
      </c>
      <c r="O227" s="11">
        <v>5.1136363636361537E-2</v>
      </c>
      <c r="P227" s="11">
        <v>170.8074074074143</v>
      </c>
      <c r="Q227" s="11">
        <v>1.2697966977395447E-2</v>
      </c>
      <c r="R227" s="11">
        <v>5.8545470315275834E-3</v>
      </c>
      <c r="S227" s="11">
        <v>6168.6195484545351</v>
      </c>
      <c r="T227" s="11">
        <v>4.7180360801853993</v>
      </c>
      <c r="U227" s="11">
        <v>2.3208913994513303E-2</v>
      </c>
      <c r="V227" s="11">
        <v>0.21195259701377783</v>
      </c>
      <c r="Y227" s="4" t="str">
        <f t="shared" si="40"/>
        <v>Germany</v>
      </c>
      <c r="Z227" s="4">
        <f t="shared" si="40"/>
        <v>2002</v>
      </c>
      <c r="AA227" s="13">
        <f t="shared" si="40"/>
        <v>13115.485075211407</v>
      </c>
      <c r="AB227" s="14">
        <f t="shared" si="40"/>
        <v>2.6796923819402911</v>
      </c>
      <c r="AC227" s="14">
        <f t="shared" si="40"/>
        <v>1.0359000161182685E-2</v>
      </c>
      <c r="AD227" s="15">
        <f t="shared" si="40"/>
        <v>0.37317716269952139</v>
      </c>
      <c r="AF227" s="13">
        <f t="shared" si="35"/>
        <v>247.96516984036361</v>
      </c>
      <c r="AG227" s="14">
        <f t="shared" si="35"/>
        <v>6.8431593474711825</v>
      </c>
      <c r="AH227" s="14">
        <f t="shared" si="35"/>
        <v>3.8044045172698354E-3</v>
      </c>
      <c r="AI227" s="15">
        <f t="shared" si="25"/>
        <v>0.14613133338324782</v>
      </c>
      <c r="AK227" s="13">
        <f t="shared" si="36"/>
        <v>1.877272727272711</v>
      </c>
      <c r="AL227" s="14">
        <f t="shared" si="36"/>
        <v>40.869249394673481</v>
      </c>
      <c r="AM227" s="14">
        <f t="shared" si="36"/>
        <v>6.3686588179600462E-4</v>
      </c>
      <c r="AN227" s="15">
        <f t="shared" si="26"/>
        <v>2.4468274186859196E-2</v>
      </c>
      <c r="AP227" s="13">
        <f t="shared" si="37"/>
        <v>5.1136363636361537E-2</v>
      </c>
      <c r="AQ227" s="14">
        <f t="shared" si="37"/>
        <v>170.8074074074143</v>
      </c>
      <c r="AR227" s="14">
        <f t="shared" si="37"/>
        <v>1.2697966977395447E-2</v>
      </c>
      <c r="AS227" s="15">
        <f t="shared" si="27"/>
        <v>5.8545470315275834E-3</v>
      </c>
      <c r="AU227" s="13">
        <f t="shared" si="38"/>
        <v>6168.6195484545351</v>
      </c>
      <c r="AV227" s="14">
        <f t="shared" si="38"/>
        <v>4.7180360801853993</v>
      </c>
      <c r="AW227" s="14">
        <f t="shared" si="38"/>
        <v>2.3208913994513303E-2</v>
      </c>
      <c r="AX227" s="15">
        <f t="shared" si="28"/>
        <v>0.21195259701377783</v>
      </c>
    </row>
    <row r="228" spans="1:50" x14ac:dyDescent="0.3">
      <c r="A228" s="4" t="s">
        <v>31</v>
      </c>
      <c r="B228" s="4">
        <f t="shared" si="39"/>
        <v>2003</v>
      </c>
      <c r="C228" s="11">
        <v>12657.498232951039</v>
      </c>
      <c r="D228" s="11">
        <v>2.8254716254484347</v>
      </c>
      <c r="E228" s="11">
        <v>9.7637460868952863E-3</v>
      </c>
      <c r="F228" s="11">
        <v>0.35392321444434555</v>
      </c>
      <c r="G228" s="11">
        <v>244.89492263556804</v>
      </c>
      <c r="H228" s="11">
        <v>6.8939564139022442</v>
      </c>
      <c r="I228" s="11">
        <v>3.7288793876108922E-3</v>
      </c>
      <c r="J228" s="11">
        <v>0.14505458693986167</v>
      </c>
      <c r="K228" s="11">
        <v>1.7818181818181671</v>
      </c>
      <c r="L228" s="11">
        <v>43.112244897959542</v>
      </c>
      <c r="M228" s="11">
        <v>6.3395480029423273E-4</v>
      </c>
      <c r="N228" s="11">
        <v>2.3195266272189156E-2</v>
      </c>
      <c r="O228" s="11">
        <v>0.88257575757575601</v>
      </c>
      <c r="P228" s="11">
        <v>10.113304721030058</v>
      </c>
      <c r="Q228" s="11">
        <v>1.2547608655665621E-2</v>
      </c>
      <c r="R228" s="11">
        <v>9.8879646919028868E-2</v>
      </c>
      <c r="S228" s="11">
        <v>5511.204776863633</v>
      </c>
      <c r="T228" s="11">
        <v>5.3575748373733427</v>
      </c>
      <c r="U228" s="11">
        <v>2.2386380740130218E-2</v>
      </c>
      <c r="V228" s="11">
        <v>0.18665161576917325</v>
      </c>
      <c r="Y228" s="4" t="str">
        <f t="shared" si="40"/>
        <v>Germany</v>
      </c>
      <c r="Z228" s="4">
        <f t="shared" si="40"/>
        <v>2003</v>
      </c>
      <c r="AA228" s="13">
        <f t="shared" si="40"/>
        <v>12657.498232951039</v>
      </c>
      <c r="AB228" s="14">
        <f t="shared" si="40"/>
        <v>2.8254716254484347</v>
      </c>
      <c r="AC228" s="14">
        <f t="shared" si="40"/>
        <v>9.7637460868952863E-3</v>
      </c>
      <c r="AD228" s="15">
        <f t="shared" si="40"/>
        <v>0.35392321444434555</v>
      </c>
      <c r="AF228" s="13">
        <f t="shared" si="35"/>
        <v>244.89492263556804</v>
      </c>
      <c r="AG228" s="14">
        <f t="shared" si="35"/>
        <v>6.8939564139022442</v>
      </c>
      <c r="AH228" s="14">
        <f t="shared" si="35"/>
        <v>3.7288793876108922E-3</v>
      </c>
      <c r="AI228" s="15">
        <f t="shared" si="25"/>
        <v>0.14505458693986167</v>
      </c>
      <c r="AK228" s="13">
        <f t="shared" si="36"/>
        <v>1.7818181818181671</v>
      </c>
      <c r="AL228" s="14">
        <f t="shared" si="36"/>
        <v>43.112244897959542</v>
      </c>
      <c r="AM228" s="14">
        <f t="shared" si="36"/>
        <v>6.3395480029423273E-4</v>
      </c>
      <c r="AN228" s="15">
        <f t="shared" si="26"/>
        <v>2.3195266272189156E-2</v>
      </c>
      <c r="AP228" s="13">
        <f t="shared" si="37"/>
        <v>0.88257575757575601</v>
      </c>
      <c r="AQ228" s="14">
        <f t="shared" si="37"/>
        <v>10.113304721030058</v>
      </c>
      <c r="AR228" s="14">
        <f t="shared" si="37"/>
        <v>1.2547608655665621E-2</v>
      </c>
      <c r="AS228" s="15">
        <f t="shared" si="27"/>
        <v>9.8879646919028868E-2</v>
      </c>
      <c r="AU228" s="13">
        <f t="shared" si="38"/>
        <v>5511.204776863633</v>
      </c>
      <c r="AV228" s="14">
        <f t="shared" si="38"/>
        <v>5.3575748373733427</v>
      </c>
      <c r="AW228" s="14">
        <f t="shared" si="38"/>
        <v>2.2386380740130218E-2</v>
      </c>
      <c r="AX228" s="15">
        <f t="shared" si="28"/>
        <v>0.18665161576917325</v>
      </c>
    </row>
    <row r="229" spans="1:50" x14ac:dyDescent="0.3">
      <c r="A229" s="4" t="s">
        <v>31</v>
      </c>
      <c r="B229" s="4">
        <f t="shared" si="39"/>
        <v>2004</v>
      </c>
      <c r="C229" s="11">
        <v>11876.551826902687</v>
      </c>
      <c r="D229" s="11">
        <v>3.0764909502978757</v>
      </c>
      <c r="E229" s="11">
        <v>9.7044410569714912E-3</v>
      </c>
      <c r="F229" s="11">
        <v>0.32504564978589545</v>
      </c>
      <c r="G229" s="11">
        <v>252.91006471621949</v>
      </c>
      <c r="H229" s="11">
        <v>6.7040039178301782</v>
      </c>
      <c r="I229" s="11">
        <v>4.4421190639217928E-3</v>
      </c>
      <c r="J229" s="11">
        <v>0.14916459063222931</v>
      </c>
      <c r="K229" s="11">
        <v>1.9272727272727082</v>
      </c>
      <c r="L229" s="11">
        <v>40.146226415094745</v>
      </c>
      <c r="M229" s="11">
        <v>6.3873843408421976E-4</v>
      </c>
      <c r="N229" s="11">
        <v>2.4908941369991524E-2</v>
      </c>
      <c r="O229" s="11">
        <v>1.3840909090909115</v>
      </c>
      <c r="P229" s="11">
        <v>6.5862068965517109</v>
      </c>
      <c r="Q229" s="11">
        <v>1.1733225185528329E-2</v>
      </c>
      <c r="R229" s="11">
        <v>0.15183246073298459</v>
      </c>
      <c r="S229" s="11">
        <v>5038.2076939545441</v>
      </c>
      <c r="T229" s="11">
        <v>6.0441908517557437</v>
      </c>
      <c r="U229" s="11">
        <v>2.1747923871313413E-2</v>
      </c>
      <c r="V229" s="11">
        <v>0.16544811779222945</v>
      </c>
      <c r="Y229" s="4" t="str">
        <f t="shared" si="40"/>
        <v>Germany</v>
      </c>
      <c r="Z229" s="4">
        <f t="shared" si="40"/>
        <v>2004</v>
      </c>
      <c r="AA229" s="13">
        <f t="shared" si="40"/>
        <v>11876.551826902687</v>
      </c>
      <c r="AB229" s="14">
        <f t="shared" si="40"/>
        <v>3.0764909502978757</v>
      </c>
      <c r="AC229" s="14">
        <f t="shared" si="40"/>
        <v>9.7044410569714912E-3</v>
      </c>
      <c r="AD229" s="15">
        <f t="shared" si="40"/>
        <v>0.32504564978589545</v>
      </c>
      <c r="AF229" s="13">
        <f t="shared" si="35"/>
        <v>252.91006471621949</v>
      </c>
      <c r="AG229" s="14">
        <f t="shared" si="35"/>
        <v>6.7040039178301782</v>
      </c>
      <c r="AH229" s="14">
        <f t="shared" si="35"/>
        <v>4.4421190639217928E-3</v>
      </c>
      <c r="AI229" s="15">
        <f t="shared" si="25"/>
        <v>0.14916459063222931</v>
      </c>
      <c r="AK229" s="13">
        <f t="shared" si="36"/>
        <v>1.9272727272727082</v>
      </c>
      <c r="AL229" s="14">
        <f t="shared" si="36"/>
        <v>40.146226415094745</v>
      </c>
      <c r="AM229" s="14">
        <f t="shared" si="36"/>
        <v>6.3873843408421976E-4</v>
      </c>
      <c r="AN229" s="15">
        <f t="shared" si="26"/>
        <v>2.4908941369991524E-2</v>
      </c>
      <c r="AP229" s="13">
        <f t="shared" si="37"/>
        <v>1.3840909090909115</v>
      </c>
      <c r="AQ229" s="14">
        <f t="shared" si="37"/>
        <v>6.5862068965517109</v>
      </c>
      <c r="AR229" s="14">
        <f t="shared" si="37"/>
        <v>1.1733225185528329E-2</v>
      </c>
      <c r="AS229" s="15">
        <f t="shared" si="27"/>
        <v>0.15183246073298459</v>
      </c>
      <c r="AU229" s="13">
        <f t="shared" si="38"/>
        <v>5038.2076939545441</v>
      </c>
      <c r="AV229" s="14">
        <f t="shared" si="38"/>
        <v>6.0441908517557437</v>
      </c>
      <c r="AW229" s="14">
        <f t="shared" si="38"/>
        <v>2.1747923871313413E-2</v>
      </c>
      <c r="AX229" s="15">
        <f t="shared" si="28"/>
        <v>0.16544811779222945</v>
      </c>
    </row>
    <row r="230" spans="1:50" x14ac:dyDescent="0.3">
      <c r="A230" s="4" t="s">
        <v>31</v>
      </c>
      <c r="B230" s="4">
        <f t="shared" si="39"/>
        <v>2005</v>
      </c>
      <c r="C230" s="11">
        <v>11374.483009203876</v>
      </c>
      <c r="D230" s="11">
        <v>3.2718135760695635</v>
      </c>
      <c r="E230" s="11">
        <v>9.1702477514331027E-3</v>
      </c>
      <c r="F230" s="11">
        <v>0.30564088593375854</v>
      </c>
      <c r="G230" s="11">
        <v>261.06835911641747</v>
      </c>
      <c r="H230" s="11">
        <v>6.4866855747971126</v>
      </c>
      <c r="I230" s="11">
        <v>4.3927197712934629E-3</v>
      </c>
      <c r="J230" s="11">
        <v>0.15416193500812275</v>
      </c>
      <c r="K230" s="11">
        <v>1.9363636363636516</v>
      </c>
      <c r="L230" s="11">
        <v>40.004694835680432</v>
      </c>
      <c r="M230" s="11">
        <v>6.8136581462696633E-4</v>
      </c>
      <c r="N230" s="11">
        <v>2.4997066072057469E-2</v>
      </c>
      <c r="O230" s="11">
        <v>2.6295454545454255</v>
      </c>
      <c r="P230" s="11">
        <v>3.2909824258139211</v>
      </c>
      <c r="Q230" s="11">
        <v>8.5396784732796327E-3</v>
      </c>
      <c r="R230" s="11">
        <v>0.30386063205812514</v>
      </c>
      <c r="S230" s="11">
        <v>4650.0336721363565</v>
      </c>
      <c r="T230" s="11">
        <v>6.69931710678377</v>
      </c>
      <c r="U230" s="11">
        <v>2.0968569518354463E-2</v>
      </c>
      <c r="V230" s="11">
        <v>0.14926894548511427</v>
      </c>
      <c r="Y230" s="4" t="str">
        <f t="shared" si="40"/>
        <v>Germany</v>
      </c>
      <c r="Z230" s="4">
        <f t="shared" si="40"/>
        <v>2005</v>
      </c>
      <c r="AA230" s="13">
        <f t="shared" si="40"/>
        <v>11374.483009203876</v>
      </c>
      <c r="AB230" s="14">
        <f t="shared" si="40"/>
        <v>3.2718135760695635</v>
      </c>
      <c r="AC230" s="14">
        <f t="shared" si="40"/>
        <v>9.1702477514331027E-3</v>
      </c>
      <c r="AD230" s="15">
        <f t="shared" si="40"/>
        <v>0.30564088593375854</v>
      </c>
      <c r="AF230" s="13">
        <f t="shared" si="35"/>
        <v>261.06835911641747</v>
      </c>
      <c r="AG230" s="14">
        <f t="shared" si="35"/>
        <v>6.4866855747971126</v>
      </c>
      <c r="AH230" s="14">
        <f t="shared" si="35"/>
        <v>4.3927197712934629E-3</v>
      </c>
      <c r="AI230" s="15">
        <f t="shared" si="25"/>
        <v>0.15416193500812275</v>
      </c>
      <c r="AK230" s="13">
        <f t="shared" si="36"/>
        <v>1.9363636363636516</v>
      </c>
      <c r="AL230" s="14">
        <f t="shared" si="36"/>
        <v>40.004694835680432</v>
      </c>
      <c r="AM230" s="14">
        <f t="shared" si="36"/>
        <v>6.8136581462696633E-4</v>
      </c>
      <c r="AN230" s="15">
        <f t="shared" si="26"/>
        <v>2.4997066072057469E-2</v>
      </c>
      <c r="AP230" s="13">
        <f t="shared" si="37"/>
        <v>2.6295454545454255</v>
      </c>
      <c r="AQ230" s="14">
        <f t="shared" si="37"/>
        <v>3.2909824258139211</v>
      </c>
      <c r="AR230" s="14">
        <f t="shared" si="37"/>
        <v>8.5396784732796327E-3</v>
      </c>
      <c r="AS230" s="15">
        <f t="shared" si="27"/>
        <v>0.30386063205812514</v>
      </c>
      <c r="AU230" s="13">
        <f t="shared" si="38"/>
        <v>4650.0336721363565</v>
      </c>
      <c r="AV230" s="14">
        <f t="shared" si="38"/>
        <v>6.69931710678377</v>
      </c>
      <c r="AW230" s="14">
        <f t="shared" si="38"/>
        <v>2.0968569518354463E-2</v>
      </c>
      <c r="AX230" s="15">
        <f t="shared" si="28"/>
        <v>0.14926894548511427</v>
      </c>
    </row>
    <row r="231" spans="1:50" x14ac:dyDescent="0.3">
      <c r="A231" s="4" t="s">
        <v>31</v>
      </c>
      <c r="B231" s="4">
        <f t="shared" si="39"/>
        <v>2006</v>
      </c>
      <c r="C231" s="11">
        <v>10667.269407887979</v>
      </c>
      <c r="D231" s="11">
        <v>3.5541515536272335</v>
      </c>
      <c r="E231" s="11">
        <v>8.9596511283532854E-3</v>
      </c>
      <c r="F231" s="11">
        <v>0.28136110261798986</v>
      </c>
      <c r="G231" s="11">
        <v>234.91086512557172</v>
      </c>
      <c r="H231" s="11">
        <v>7.1861761873942749</v>
      </c>
      <c r="I231" s="11">
        <v>3.2963826205560792E-3</v>
      </c>
      <c r="J231" s="11">
        <v>0.13915606491170687</v>
      </c>
      <c r="K231" s="11">
        <v>2.0545454545454618</v>
      </c>
      <c r="L231" s="11">
        <v>37.88938053097332</v>
      </c>
      <c r="M231" s="11">
        <v>6.898096547375554E-4</v>
      </c>
      <c r="N231" s="11">
        <v>2.6392619409085695E-2</v>
      </c>
      <c r="O231" s="11">
        <v>2.6488636363636324</v>
      </c>
      <c r="P231" s="11">
        <v>2.8790218790218849</v>
      </c>
      <c r="Q231" s="11">
        <v>4.5003739457210035E-3</v>
      </c>
      <c r="R231" s="11">
        <v>0.34734018775145215</v>
      </c>
      <c r="S231" s="11">
        <v>4885.8552070454425</v>
      </c>
      <c r="T231" s="11">
        <v>6.6227276914171567</v>
      </c>
      <c r="U231" s="11">
        <v>2.0864343272946062E-2</v>
      </c>
      <c r="V231" s="11">
        <v>0.15099518606147252</v>
      </c>
      <c r="Y231" s="4" t="str">
        <f t="shared" si="40"/>
        <v>Germany</v>
      </c>
      <c r="Z231" s="4">
        <f t="shared" si="40"/>
        <v>2006</v>
      </c>
      <c r="AA231" s="13">
        <f t="shared" si="40"/>
        <v>10667.269407887979</v>
      </c>
      <c r="AB231" s="14">
        <f t="shared" si="40"/>
        <v>3.5541515536272335</v>
      </c>
      <c r="AC231" s="14">
        <f t="shared" si="40"/>
        <v>8.9596511283532854E-3</v>
      </c>
      <c r="AD231" s="15">
        <f t="shared" si="40"/>
        <v>0.28136110261798986</v>
      </c>
      <c r="AF231" s="13">
        <f t="shared" si="35"/>
        <v>234.91086512557172</v>
      </c>
      <c r="AG231" s="14">
        <f t="shared" si="35"/>
        <v>7.1861761873942749</v>
      </c>
      <c r="AH231" s="14">
        <f t="shared" si="35"/>
        <v>3.2963826205560792E-3</v>
      </c>
      <c r="AI231" s="15">
        <f t="shared" si="25"/>
        <v>0.13915606491170687</v>
      </c>
      <c r="AK231" s="13">
        <f t="shared" si="36"/>
        <v>2.0545454545454618</v>
      </c>
      <c r="AL231" s="14">
        <f t="shared" si="36"/>
        <v>37.88938053097332</v>
      </c>
      <c r="AM231" s="14">
        <f t="shared" si="36"/>
        <v>6.898096547375554E-4</v>
      </c>
      <c r="AN231" s="15">
        <f t="shared" si="26"/>
        <v>2.6392619409085695E-2</v>
      </c>
      <c r="AP231" s="13">
        <f t="shared" si="37"/>
        <v>2.6488636363636324</v>
      </c>
      <c r="AQ231" s="14">
        <f t="shared" si="37"/>
        <v>2.8790218790218849</v>
      </c>
      <c r="AR231" s="14">
        <f t="shared" si="37"/>
        <v>4.5003739457210035E-3</v>
      </c>
      <c r="AS231" s="15">
        <f t="shared" si="27"/>
        <v>0.34734018775145215</v>
      </c>
      <c r="AU231" s="13">
        <f t="shared" si="38"/>
        <v>4885.8552070454425</v>
      </c>
      <c r="AV231" s="14">
        <f t="shared" si="38"/>
        <v>6.6227276914171567</v>
      </c>
      <c r="AW231" s="14">
        <f t="shared" si="38"/>
        <v>2.0864343272946062E-2</v>
      </c>
      <c r="AX231" s="15">
        <f t="shared" si="28"/>
        <v>0.15099518606147252</v>
      </c>
    </row>
    <row r="232" spans="1:50" x14ac:dyDescent="0.3">
      <c r="A232" s="4" t="s">
        <v>31</v>
      </c>
      <c r="B232" s="4">
        <f t="shared" si="39"/>
        <v>2007</v>
      </c>
      <c r="C232" s="11">
        <v>9637.8497142647611</v>
      </c>
      <c r="D232" s="11">
        <v>4.0252437450557768</v>
      </c>
      <c r="E232" s="11">
        <v>8.6997315977591083E-3</v>
      </c>
      <c r="F232" s="11">
        <v>0.24843216046936389</v>
      </c>
      <c r="G232" s="11">
        <v>231.42551748011897</v>
      </c>
      <c r="H232" s="11">
        <v>7.2832310621274381</v>
      </c>
      <c r="I232" s="11">
        <v>3.3245582012549207E-3</v>
      </c>
      <c r="J232" s="11">
        <v>0.13730169913185469</v>
      </c>
      <c r="K232" s="11">
        <v>2.1136363636363598</v>
      </c>
      <c r="L232" s="11">
        <v>36.896774193548453</v>
      </c>
      <c r="M232" s="11">
        <v>6.9727034327342341E-4</v>
      </c>
      <c r="N232" s="11">
        <v>2.7102640321734518E-2</v>
      </c>
      <c r="O232" s="11">
        <v>1.8875000000000037</v>
      </c>
      <c r="P232" s="11">
        <v>3.5253863134657761</v>
      </c>
      <c r="Q232" s="11">
        <v>5.0027622656984572E-3</v>
      </c>
      <c r="R232" s="11">
        <v>0.2836568566061371</v>
      </c>
      <c r="S232" s="11">
        <v>4835.3165099090766</v>
      </c>
      <c r="T232" s="11">
        <v>6.9493844649525913</v>
      </c>
      <c r="U232" s="11">
        <v>2.085252243630642E-2</v>
      </c>
      <c r="V232" s="11">
        <v>0.1438976365523075</v>
      </c>
      <c r="Y232" s="4" t="str">
        <f t="shared" si="40"/>
        <v>Germany</v>
      </c>
      <c r="Z232" s="4">
        <f t="shared" si="40"/>
        <v>2007</v>
      </c>
      <c r="AA232" s="13">
        <f t="shared" si="40"/>
        <v>9637.8497142647611</v>
      </c>
      <c r="AB232" s="14">
        <f t="shared" si="40"/>
        <v>4.0252437450557768</v>
      </c>
      <c r="AC232" s="14">
        <f t="shared" si="40"/>
        <v>8.6997315977591083E-3</v>
      </c>
      <c r="AD232" s="15">
        <f t="shared" si="40"/>
        <v>0.24843216046936389</v>
      </c>
      <c r="AF232" s="13">
        <f t="shared" si="35"/>
        <v>231.42551748011897</v>
      </c>
      <c r="AG232" s="14">
        <f t="shared" si="35"/>
        <v>7.2832310621274381</v>
      </c>
      <c r="AH232" s="14">
        <f t="shared" si="35"/>
        <v>3.3245582012549207E-3</v>
      </c>
      <c r="AI232" s="15">
        <f t="shared" si="25"/>
        <v>0.13730169913185469</v>
      </c>
      <c r="AK232" s="13">
        <f t="shared" si="36"/>
        <v>2.1136363636363598</v>
      </c>
      <c r="AL232" s="14">
        <f t="shared" si="36"/>
        <v>36.896774193548453</v>
      </c>
      <c r="AM232" s="14">
        <f t="shared" si="36"/>
        <v>6.9727034327342341E-4</v>
      </c>
      <c r="AN232" s="15">
        <f t="shared" si="26"/>
        <v>2.7102640321734518E-2</v>
      </c>
      <c r="AP232" s="13">
        <f t="shared" si="37"/>
        <v>1.8875000000000037</v>
      </c>
      <c r="AQ232" s="14">
        <f t="shared" si="37"/>
        <v>3.5253863134657761</v>
      </c>
      <c r="AR232" s="14">
        <f t="shared" si="37"/>
        <v>5.0027622656984572E-3</v>
      </c>
      <c r="AS232" s="15">
        <f t="shared" si="27"/>
        <v>0.2836568566061371</v>
      </c>
      <c r="AU232" s="13">
        <f t="shared" si="38"/>
        <v>4835.3165099090766</v>
      </c>
      <c r="AV232" s="14">
        <f t="shared" si="38"/>
        <v>6.9493844649525913</v>
      </c>
      <c r="AW232" s="14">
        <f t="shared" si="38"/>
        <v>2.085252243630642E-2</v>
      </c>
      <c r="AX232" s="15">
        <f t="shared" si="28"/>
        <v>0.1438976365523075</v>
      </c>
    </row>
    <row r="233" spans="1:50" x14ac:dyDescent="0.3">
      <c r="A233" s="4" t="s">
        <v>31</v>
      </c>
      <c r="B233" s="4">
        <f t="shared" si="39"/>
        <v>2008</v>
      </c>
      <c r="C233" s="11">
        <v>9417.8366287373283</v>
      </c>
      <c r="D233" s="11">
        <v>4.1656838014721496</v>
      </c>
      <c r="E233" s="11">
        <v>8.6420552829037378E-3</v>
      </c>
      <c r="F233" s="11">
        <v>0.24005662639267067</v>
      </c>
      <c r="G233" s="11">
        <v>234.9851904895072</v>
      </c>
      <c r="H233" s="11">
        <v>7.1591115464981874</v>
      </c>
      <c r="I233" s="11">
        <v>3.6983583707713708E-3</v>
      </c>
      <c r="J233" s="11">
        <v>0.1396821370228741</v>
      </c>
      <c r="K233" s="11">
        <v>1.7636363636363654</v>
      </c>
      <c r="L233" s="11">
        <v>44.474226804123667</v>
      </c>
      <c r="M233" s="11">
        <v>7.1038363946165223E-4</v>
      </c>
      <c r="N233" s="11">
        <v>2.2484932777005123E-2</v>
      </c>
      <c r="O233" s="11">
        <v>0.76590909090908799</v>
      </c>
      <c r="P233" s="11">
        <v>8.6943620178041918</v>
      </c>
      <c r="Q233" s="11">
        <v>7.3696438329435288E-3</v>
      </c>
      <c r="R233" s="11">
        <v>0.1150170648464159</v>
      </c>
      <c r="S233" s="11">
        <v>5519.3475788636424</v>
      </c>
      <c r="T233" s="11">
        <v>6.0508875753775833</v>
      </c>
      <c r="U233" s="11">
        <v>2.0889735992939085E-2</v>
      </c>
      <c r="V233" s="11">
        <v>0.16526501071829924</v>
      </c>
      <c r="Y233" s="4" t="str">
        <f t="shared" si="40"/>
        <v>Germany</v>
      </c>
      <c r="Z233" s="4">
        <f t="shared" si="40"/>
        <v>2008</v>
      </c>
      <c r="AA233" s="13">
        <f t="shared" si="40"/>
        <v>9417.8366287373283</v>
      </c>
      <c r="AB233" s="14">
        <f t="shared" si="40"/>
        <v>4.1656838014721496</v>
      </c>
      <c r="AC233" s="14">
        <f t="shared" si="40"/>
        <v>8.6420552829037378E-3</v>
      </c>
      <c r="AD233" s="15">
        <f t="shared" si="40"/>
        <v>0.24005662639267067</v>
      </c>
      <c r="AF233" s="13">
        <f t="shared" si="35"/>
        <v>234.9851904895072</v>
      </c>
      <c r="AG233" s="14">
        <f t="shared" si="35"/>
        <v>7.1591115464981874</v>
      </c>
      <c r="AH233" s="14">
        <f t="shared" si="35"/>
        <v>3.6983583707713708E-3</v>
      </c>
      <c r="AI233" s="15">
        <f t="shared" si="25"/>
        <v>0.1396821370228741</v>
      </c>
      <c r="AK233" s="13">
        <f t="shared" si="36"/>
        <v>1.7636363636363654</v>
      </c>
      <c r="AL233" s="14">
        <f t="shared" si="36"/>
        <v>44.474226804123667</v>
      </c>
      <c r="AM233" s="14">
        <f t="shared" si="36"/>
        <v>7.1038363946165223E-4</v>
      </c>
      <c r="AN233" s="15">
        <f t="shared" si="26"/>
        <v>2.2484932777005123E-2</v>
      </c>
      <c r="AP233" s="13">
        <f t="shared" si="37"/>
        <v>0.76590909090908799</v>
      </c>
      <c r="AQ233" s="14">
        <f t="shared" si="37"/>
        <v>8.6943620178041918</v>
      </c>
      <c r="AR233" s="14">
        <f t="shared" si="37"/>
        <v>7.3696438329435288E-3</v>
      </c>
      <c r="AS233" s="15">
        <f t="shared" si="27"/>
        <v>0.1150170648464159</v>
      </c>
      <c r="AU233" s="13">
        <f t="shared" si="38"/>
        <v>5519.3475788636424</v>
      </c>
      <c r="AV233" s="14">
        <f t="shared" si="38"/>
        <v>6.0508875753775833</v>
      </c>
      <c r="AW233" s="14">
        <f t="shared" si="38"/>
        <v>2.0889735992939085E-2</v>
      </c>
      <c r="AX233" s="15">
        <f t="shared" si="28"/>
        <v>0.16526501071829924</v>
      </c>
    </row>
    <row r="234" spans="1:50" x14ac:dyDescent="0.3">
      <c r="A234" s="4" t="s">
        <v>31</v>
      </c>
      <c r="B234" s="4">
        <f t="shared" si="39"/>
        <v>2009</v>
      </c>
      <c r="C234" s="11">
        <v>8891.0857329788705</v>
      </c>
      <c r="D234" s="11">
        <v>4.4728219858042317</v>
      </c>
      <c r="E234" s="11">
        <v>9.8174543477221876E-3</v>
      </c>
      <c r="F234" s="11">
        <v>0.22357250147083504</v>
      </c>
      <c r="G234" s="11">
        <v>249.35377970477634</v>
      </c>
      <c r="H234" s="11">
        <v>6.6345646802043943</v>
      </c>
      <c r="I234" s="11">
        <v>4.7124870548253678E-3</v>
      </c>
      <c r="J234" s="11">
        <v>0.15072578958853297</v>
      </c>
      <c r="K234" s="11">
        <v>1.559090909090898</v>
      </c>
      <c r="L234" s="11">
        <v>50.504373177842929</v>
      </c>
      <c r="M234" s="11">
        <v>6.8898387452127202E-4</v>
      </c>
      <c r="N234" s="11">
        <v>1.9800265542919675E-2</v>
      </c>
      <c r="O234" s="11">
        <v>2.3393939393939398</v>
      </c>
      <c r="P234" s="11">
        <v>4.0884067357512945</v>
      </c>
      <c r="Q234" s="11">
        <v>1.0156593246778978E-3</v>
      </c>
      <c r="R234" s="11">
        <v>0.24459405940594064</v>
      </c>
      <c r="S234" s="11">
        <v>5282.614384318189</v>
      </c>
      <c r="T234" s="11">
        <v>5.9716626979868712</v>
      </c>
      <c r="U234" s="11">
        <v>2.1185584628858112E-2</v>
      </c>
      <c r="V234" s="11">
        <v>0.16745754919096714</v>
      </c>
      <c r="Y234" s="4" t="str">
        <f t="shared" si="40"/>
        <v>Germany</v>
      </c>
      <c r="Z234" s="4">
        <f t="shared" si="40"/>
        <v>2009</v>
      </c>
      <c r="AA234" s="13">
        <f t="shared" si="40"/>
        <v>8891.0857329788705</v>
      </c>
      <c r="AB234" s="14">
        <f t="shared" si="40"/>
        <v>4.4728219858042317</v>
      </c>
      <c r="AC234" s="14">
        <f t="shared" si="40"/>
        <v>9.8174543477221876E-3</v>
      </c>
      <c r="AD234" s="15">
        <f t="shared" si="40"/>
        <v>0.22357250147083504</v>
      </c>
      <c r="AF234" s="13">
        <f t="shared" si="35"/>
        <v>249.35377970477634</v>
      </c>
      <c r="AG234" s="14">
        <f t="shared" si="35"/>
        <v>6.6345646802043943</v>
      </c>
      <c r="AH234" s="14">
        <f t="shared" si="35"/>
        <v>4.7124870548253678E-3</v>
      </c>
      <c r="AI234" s="15">
        <f t="shared" si="25"/>
        <v>0.15072578958853297</v>
      </c>
      <c r="AK234" s="13">
        <f t="shared" si="36"/>
        <v>1.559090909090898</v>
      </c>
      <c r="AL234" s="14">
        <f t="shared" si="36"/>
        <v>50.504373177842929</v>
      </c>
      <c r="AM234" s="14">
        <f t="shared" si="36"/>
        <v>6.8898387452127202E-4</v>
      </c>
      <c r="AN234" s="15">
        <f t="shared" si="26"/>
        <v>1.9800265542919675E-2</v>
      </c>
      <c r="AP234" s="13">
        <f t="shared" si="37"/>
        <v>2.3393939393939398</v>
      </c>
      <c r="AQ234" s="14">
        <f t="shared" si="37"/>
        <v>4.0884067357512945</v>
      </c>
      <c r="AR234" s="14">
        <f t="shared" si="37"/>
        <v>1.0156593246778978E-3</v>
      </c>
      <c r="AS234" s="15">
        <f t="shared" si="27"/>
        <v>0.24459405940594064</v>
      </c>
      <c r="AU234" s="13">
        <f t="shared" si="38"/>
        <v>5282.614384318189</v>
      </c>
      <c r="AV234" s="14">
        <f t="shared" si="38"/>
        <v>5.9716626979868712</v>
      </c>
      <c r="AW234" s="14">
        <f t="shared" si="38"/>
        <v>2.1185584628858112E-2</v>
      </c>
      <c r="AX234" s="15">
        <f t="shared" si="28"/>
        <v>0.16745754919096714</v>
      </c>
    </row>
    <row r="235" spans="1:50" x14ac:dyDescent="0.3">
      <c r="A235" s="4" t="s">
        <v>31</v>
      </c>
      <c r="B235" s="4">
        <f t="shared" si="39"/>
        <v>2010</v>
      </c>
      <c r="C235" s="11">
        <v>9142.0211268982821</v>
      </c>
      <c r="D235" s="11">
        <v>4.3692111554756687</v>
      </c>
      <c r="E235" s="11">
        <v>9.6726866265724465E-3</v>
      </c>
      <c r="F235" s="11">
        <v>0.22887426686777548</v>
      </c>
      <c r="G235" s="11">
        <v>231.42660240872351</v>
      </c>
      <c r="H235" s="11">
        <v>7.1604845128481172</v>
      </c>
      <c r="I235" s="11">
        <v>4.1435019140066004E-3</v>
      </c>
      <c r="J235" s="11">
        <v>0.13965535407634661</v>
      </c>
      <c r="K235" s="11">
        <v>1.4545454545454675</v>
      </c>
      <c r="L235" s="11">
        <v>54.34374999999951</v>
      </c>
      <c r="M235" s="11">
        <v>6.9665577914187343E-4</v>
      </c>
      <c r="N235" s="11">
        <v>1.840138010350793E-2</v>
      </c>
      <c r="O235" s="11">
        <v>4.2124999999999977</v>
      </c>
      <c r="P235" s="11">
        <v>2.5608308605341255</v>
      </c>
      <c r="Q235" s="11">
        <v>6.526185713674415E-3</v>
      </c>
      <c r="R235" s="11">
        <v>0.39049826187717251</v>
      </c>
      <c r="S235" s="11">
        <v>6353.5981725454512</v>
      </c>
      <c r="T235" s="11">
        <v>5.0537509342663505</v>
      </c>
      <c r="U235" s="11">
        <v>2.1871345798340269E-2</v>
      </c>
      <c r="V235" s="11">
        <v>0.19787283010320517</v>
      </c>
      <c r="Y235" s="4" t="str">
        <f t="shared" si="40"/>
        <v>Germany</v>
      </c>
      <c r="Z235" s="4">
        <f t="shared" si="40"/>
        <v>2010</v>
      </c>
      <c r="AA235" s="13">
        <f t="shared" si="40"/>
        <v>9142.0211268982821</v>
      </c>
      <c r="AB235" s="14">
        <f t="shared" si="40"/>
        <v>4.3692111554756687</v>
      </c>
      <c r="AC235" s="14">
        <f t="shared" si="40"/>
        <v>9.6726866265724465E-3</v>
      </c>
      <c r="AD235" s="15">
        <f t="shared" si="40"/>
        <v>0.22887426686777548</v>
      </c>
      <c r="AF235" s="13">
        <f t="shared" si="35"/>
        <v>231.42660240872351</v>
      </c>
      <c r="AG235" s="14">
        <f t="shared" si="35"/>
        <v>7.1604845128481172</v>
      </c>
      <c r="AH235" s="14">
        <f t="shared" si="35"/>
        <v>4.1435019140066004E-3</v>
      </c>
      <c r="AI235" s="15">
        <f t="shared" si="25"/>
        <v>0.13965535407634661</v>
      </c>
      <c r="AK235" s="13">
        <f t="shared" si="36"/>
        <v>1.4545454545454675</v>
      </c>
      <c r="AL235" s="14">
        <f t="shared" si="36"/>
        <v>54.34374999999951</v>
      </c>
      <c r="AM235" s="14">
        <f t="shared" si="36"/>
        <v>6.9665577914187343E-4</v>
      </c>
      <c r="AN235" s="15">
        <f t="shared" si="26"/>
        <v>1.840138010350793E-2</v>
      </c>
      <c r="AP235" s="13">
        <f t="shared" si="37"/>
        <v>4.2124999999999977</v>
      </c>
      <c r="AQ235" s="14">
        <f t="shared" si="37"/>
        <v>2.5608308605341255</v>
      </c>
      <c r="AR235" s="14">
        <f t="shared" si="37"/>
        <v>6.526185713674415E-3</v>
      </c>
      <c r="AS235" s="15">
        <f t="shared" si="27"/>
        <v>0.39049826187717251</v>
      </c>
      <c r="AU235" s="13">
        <f t="shared" si="38"/>
        <v>6353.5981725454512</v>
      </c>
      <c r="AV235" s="14">
        <f t="shared" si="38"/>
        <v>5.0537509342663505</v>
      </c>
      <c r="AW235" s="14">
        <f t="shared" si="38"/>
        <v>2.1871345798340269E-2</v>
      </c>
      <c r="AX235" s="15">
        <f t="shared" si="28"/>
        <v>0.19787283010320517</v>
      </c>
    </row>
    <row r="236" spans="1:50" x14ac:dyDescent="0.3">
      <c r="A236" s="4" t="s">
        <v>31</v>
      </c>
      <c r="B236" s="4">
        <f t="shared" si="39"/>
        <v>2011</v>
      </c>
      <c r="C236" s="11">
        <v>10312.274904403035</v>
      </c>
      <c r="D236" s="11">
        <v>3.8559497007070846</v>
      </c>
      <c r="E236" s="11">
        <v>9.4236273810496818E-3</v>
      </c>
      <c r="F236" s="11">
        <v>0.25933948251882671</v>
      </c>
      <c r="G236" s="11">
        <v>232.28036940374636</v>
      </c>
      <c r="H236" s="11">
        <v>7.1430072789310204</v>
      </c>
      <c r="I236" s="11">
        <v>4.1476812403803409E-3</v>
      </c>
      <c r="J236" s="11">
        <v>0.13999705739480278</v>
      </c>
      <c r="K236" s="11">
        <v>1.181818181818187</v>
      </c>
      <c r="L236" s="11">
        <v>67.19999999999969</v>
      </c>
      <c r="M236" s="11">
        <v>7.3054161202857487E-4</v>
      </c>
      <c r="N236" s="11">
        <v>1.4880952380952448E-2</v>
      </c>
      <c r="O236" s="11">
        <v>5.0018939393939332</v>
      </c>
      <c r="P236" s="11">
        <v>2.1029155622870146</v>
      </c>
      <c r="Q236" s="11">
        <v>1.2242983609224434E-2</v>
      </c>
      <c r="R236" s="11">
        <v>0.47553026756454991</v>
      </c>
      <c r="S236" s="11">
        <v>7556.5833972727341</v>
      </c>
      <c r="T236" s="11">
        <v>4.2903979406127277</v>
      </c>
      <c r="U236" s="11">
        <v>2.2028153092372604E-2</v>
      </c>
      <c r="V236" s="11">
        <v>0.23307861271655989</v>
      </c>
      <c r="Y236" s="4" t="str">
        <f t="shared" si="40"/>
        <v>Germany</v>
      </c>
      <c r="Z236" s="4">
        <f t="shared" si="40"/>
        <v>2011</v>
      </c>
      <c r="AA236" s="13">
        <f t="shared" si="40"/>
        <v>10312.274904403035</v>
      </c>
      <c r="AB236" s="14">
        <f t="shared" si="40"/>
        <v>3.8559497007070846</v>
      </c>
      <c r="AC236" s="14">
        <f t="shared" si="40"/>
        <v>9.4236273810496818E-3</v>
      </c>
      <c r="AD236" s="15">
        <f t="shared" si="40"/>
        <v>0.25933948251882671</v>
      </c>
      <c r="AF236" s="13">
        <f t="shared" si="35"/>
        <v>232.28036940374636</v>
      </c>
      <c r="AG236" s="14">
        <f t="shared" si="35"/>
        <v>7.1430072789310204</v>
      </c>
      <c r="AH236" s="14">
        <f t="shared" si="35"/>
        <v>4.1476812403803409E-3</v>
      </c>
      <c r="AI236" s="15">
        <f t="shared" si="25"/>
        <v>0.13999705739480278</v>
      </c>
      <c r="AK236" s="13">
        <f t="shared" si="36"/>
        <v>1.181818181818187</v>
      </c>
      <c r="AL236" s="14">
        <f t="shared" si="36"/>
        <v>67.19999999999969</v>
      </c>
      <c r="AM236" s="14">
        <f t="shared" si="36"/>
        <v>7.3054161202857487E-4</v>
      </c>
      <c r="AN236" s="15">
        <f t="shared" si="26"/>
        <v>1.4880952380952448E-2</v>
      </c>
      <c r="AP236" s="13">
        <f t="shared" si="37"/>
        <v>5.0018939393939332</v>
      </c>
      <c r="AQ236" s="14">
        <f t="shared" si="37"/>
        <v>2.1029155622870146</v>
      </c>
      <c r="AR236" s="14">
        <f t="shared" si="37"/>
        <v>1.2242983609224434E-2</v>
      </c>
      <c r="AS236" s="15">
        <f t="shared" si="27"/>
        <v>0.47553026756454991</v>
      </c>
      <c r="AU236" s="13">
        <f t="shared" si="38"/>
        <v>7556.5833972727341</v>
      </c>
      <c r="AV236" s="14">
        <f t="shared" si="38"/>
        <v>4.2903979406127277</v>
      </c>
      <c r="AW236" s="14">
        <f t="shared" si="38"/>
        <v>2.2028153092372604E-2</v>
      </c>
      <c r="AX236" s="15">
        <f t="shared" si="28"/>
        <v>0.23307861271655989</v>
      </c>
    </row>
    <row r="237" spans="1:50" x14ac:dyDescent="0.3">
      <c r="A237" s="4" t="s">
        <v>31</v>
      </c>
      <c r="B237" s="4">
        <f t="shared" si="39"/>
        <v>2012</v>
      </c>
      <c r="C237" s="11">
        <v>11189.401637689669</v>
      </c>
      <c r="D237" s="11">
        <v>3.5349701026006501</v>
      </c>
      <c r="E237" s="11">
        <v>9.2101728472773758E-3</v>
      </c>
      <c r="F237" s="11">
        <v>0.28288782393500522</v>
      </c>
      <c r="G237" s="11">
        <v>239.83195899238058</v>
      </c>
      <c r="H237" s="11">
        <v>6.8707772138271697</v>
      </c>
      <c r="I237" s="11">
        <v>4.3988131691995724E-3</v>
      </c>
      <c r="J237" s="11">
        <v>0.14554394195572798</v>
      </c>
      <c r="K237" s="11">
        <v>1.2136363636363683</v>
      </c>
      <c r="L237" s="11">
        <v>65.494382022471655</v>
      </c>
      <c r="M237" s="11">
        <v>6.8202318462277922E-4</v>
      </c>
      <c r="N237" s="11">
        <v>1.5268485160404931E-2</v>
      </c>
      <c r="O237" s="11">
        <v>6.048484848484847</v>
      </c>
      <c r="P237" s="11">
        <v>1.8404308617234466</v>
      </c>
      <c r="Q237" s="11">
        <v>1.5540265342448512E-2</v>
      </c>
      <c r="R237" s="11">
        <v>0.54335102763032539</v>
      </c>
      <c r="S237" s="11">
        <v>7876.5836754545417</v>
      </c>
      <c r="T237" s="11">
        <v>4.0871377011922219</v>
      </c>
      <c r="U237" s="11">
        <v>2.215417770209871E-2</v>
      </c>
      <c r="V237" s="11">
        <v>0.24467000456292409</v>
      </c>
      <c r="Y237" s="4" t="str">
        <f t="shared" si="40"/>
        <v>Germany</v>
      </c>
      <c r="Z237" s="4">
        <f t="shared" si="40"/>
        <v>2012</v>
      </c>
      <c r="AA237" s="13">
        <f t="shared" si="40"/>
        <v>11189.401637689669</v>
      </c>
      <c r="AB237" s="14">
        <f t="shared" si="40"/>
        <v>3.5349701026006501</v>
      </c>
      <c r="AC237" s="14">
        <f t="shared" si="40"/>
        <v>9.2101728472773758E-3</v>
      </c>
      <c r="AD237" s="15">
        <f t="shared" si="40"/>
        <v>0.28288782393500522</v>
      </c>
      <c r="AF237" s="13">
        <f t="shared" si="35"/>
        <v>239.83195899238058</v>
      </c>
      <c r="AG237" s="14">
        <f t="shared" si="35"/>
        <v>6.8707772138271697</v>
      </c>
      <c r="AH237" s="14">
        <f t="shared" si="35"/>
        <v>4.3988131691995724E-3</v>
      </c>
      <c r="AI237" s="15">
        <f t="shared" si="25"/>
        <v>0.14554394195572798</v>
      </c>
      <c r="AK237" s="13">
        <f t="shared" si="36"/>
        <v>1.2136363636363683</v>
      </c>
      <c r="AL237" s="14">
        <f t="shared" si="36"/>
        <v>65.494382022471655</v>
      </c>
      <c r="AM237" s="14">
        <f t="shared" si="36"/>
        <v>6.8202318462277922E-4</v>
      </c>
      <c r="AN237" s="15">
        <f t="shared" si="26"/>
        <v>1.5268485160404931E-2</v>
      </c>
      <c r="AP237" s="13">
        <f t="shared" si="37"/>
        <v>6.048484848484847</v>
      </c>
      <c r="AQ237" s="14">
        <f t="shared" si="37"/>
        <v>1.8404308617234466</v>
      </c>
      <c r="AR237" s="14">
        <f t="shared" si="37"/>
        <v>1.5540265342448512E-2</v>
      </c>
      <c r="AS237" s="15">
        <f t="shared" si="27"/>
        <v>0.54335102763032539</v>
      </c>
      <c r="AU237" s="13">
        <f t="shared" si="38"/>
        <v>7876.5836754545417</v>
      </c>
      <c r="AV237" s="14">
        <f t="shared" si="38"/>
        <v>4.0871377011922219</v>
      </c>
      <c r="AW237" s="14">
        <f t="shared" si="38"/>
        <v>2.215417770209871E-2</v>
      </c>
      <c r="AX237" s="15">
        <f t="shared" si="28"/>
        <v>0.24467000456292409</v>
      </c>
    </row>
    <row r="238" spans="1:50" x14ac:dyDescent="0.3">
      <c r="A238" s="4" t="s">
        <v>31</v>
      </c>
      <c r="B238" s="4">
        <f t="shared" si="39"/>
        <v>2013</v>
      </c>
      <c r="C238" s="11">
        <v>11556.983510433027</v>
      </c>
      <c r="D238" s="11">
        <v>3.4320797987601432</v>
      </c>
      <c r="E238" s="11">
        <v>9.0572536890159427E-3</v>
      </c>
      <c r="F238" s="11">
        <v>0.2913685166531545</v>
      </c>
      <c r="G238" s="11">
        <v>245.89691321542364</v>
      </c>
      <c r="H238" s="11">
        <v>6.6792091520748942</v>
      </c>
      <c r="I238" s="11">
        <v>4.7155306922080642E-3</v>
      </c>
      <c r="J238" s="11">
        <v>0.14971832401585303</v>
      </c>
      <c r="K238" s="11">
        <v>0.80909090909089798</v>
      </c>
      <c r="L238" s="11">
        <v>98.617977528091245</v>
      </c>
      <c r="M238" s="11">
        <v>7.8038120193008043E-4</v>
      </c>
      <c r="N238" s="11">
        <v>1.0140138999658058E-2</v>
      </c>
      <c r="O238" s="11">
        <v>6.3382575757575763</v>
      </c>
      <c r="P238" s="11">
        <v>1.7809717325046315</v>
      </c>
      <c r="Q238" s="11">
        <v>1.631510993732066E-2</v>
      </c>
      <c r="R238" s="11">
        <v>0.5614912251266736</v>
      </c>
      <c r="S238" s="11">
        <v>7918.4467080909089</v>
      </c>
      <c r="T238" s="11">
        <v>4.0685217357074652</v>
      </c>
      <c r="U238" s="11">
        <v>2.2213585409266323E-2</v>
      </c>
      <c r="V238" s="11">
        <v>0.24578951888679351</v>
      </c>
      <c r="Y238" s="4" t="str">
        <f t="shared" si="40"/>
        <v>Germany</v>
      </c>
      <c r="Z238" s="4">
        <f t="shared" si="40"/>
        <v>2013</v>
      </c>
      <c r="AA238" s="13">
        <f t="shared" si="40"/>
        <v>11556.983510433027</v>
      </c>
      <c r="AB238" s="14">
        <f t="shared" si="40"/>
        <v>3.4320797987601432</v>
      </c>
      <c r="AC238" s="14">
        <f t="shared" si="40"/>
        <v>9.0572536890159427E-3</v>
      </c>
      <c r="AD238" s="15">
        <f t="shared" si="40"/>
        <v>0.2913685166531545</v>
      </c>
      <c r="AF238" s="13">
        <f t="shared" si="35"/>
        <v>245.89691321542364</v>
      </c>
      <c r="AG238" s="14">
        <f t="shared" si="35"/>
        <v>6.6792091520748942</v>
      </c>
      <c r="AH238" s="14">
        <f t="shared" si="35"/>
        <v>4.7155306922080642E-3</v>
      </c>
      <c r="AI238" s="15">
        <f t="shared" si="25"/>
        <v>0.14971832401585303</v>
      </c>
      <c r="AK238" s="13">
        <f t="shared" si="36"/>
        <v>0.80909090909089798</v>
      </c>
      <c r="AL238" s="14">
        <f t="shared" si="36"/>
        <v>98.617977528091245</v>
      </c>
      <c r="AM238" s="14">
        <f t="shared" si="36"/>
        <v>7.8038120193008043E-4</v>
      </c>
      <c r="AN238" s="15">
        <f t="shared" si="26"/>
        <v>1.0140138999658058E-2</v>
      </c>
      <c r="AP238" s="13">
        <f t="shared" si="37"/>
        <v>6.3382575757575763</v>
      </c>
      <c r="AQ238" s="14">
        <f t="shared" si="37"/>
        <v>1.7809717325046315</v>
      </c>
      <c r="AR238" s="14">
        <f t="shared" si="37"/>
        <v>1.631510993732066E-2</v>
      </c>
      <c r="AS238" s="15">
        <f t="shared" si="27"/>
        <v>0.5614912251266736</v>
      </c>
      <c r="AU238" s="13">
        <f t="shared" si="38"/>
        <v>7918.4467080909089</v>
      </c>
      <c r="AV238" s="14">
        <f t="shared" si="38"/>
        <v>4.0685217357074652</v>
      </c>
      <c r="AW238" s="14">
        <f t="shared" si="38"/>
        <v>2.2213585409266323E-2</v>
      </c>
      <c r="AX238" s="15">
        <f t="shared" si="28"/>
        <v>0.24578951888679351</v>
      </c>
    </row>
    <row r="239" spans="1:50" x14ac:dyDescent="0.3">
      <c r="A239" s="4" t="s">
        <v>31</v>
      </c>
      <c r="B239" s="4">
        <f t="shared" si="39"/>
        <v>2014</v>
      </c>
      <c r="C239" s="11">
        <v>12005.94255680724</v>
      </c>
      <c r="D239" s="11">
        <v>3.3378818338314136</v>
      </c>
      <c r="E239" s="11">
        <v>8.6370073388310487E-3</v>
      </c>
      <c r="F239" s="11">
        <v>0.29959119279310803</v>
      </c>
      <c r="G239" s="11">
        <v>241.63067484144744</v>
      </c>
      <c r="H239" s="11">
        <v>6.7956217724380847</v>
      </c>
      <c r="I239" s="11">
        <v>4.6613413166915196E-3</v>
      </c>
      <c r="J239" s="11">
        <v>0.14715356938431068</v>
      </c>
      <c r="K239" s="11">
        <v>1.0318181818181955</v>
      </c>
      <c r="L239" s="11">
        <v>77.69603524228971</v>
      </c>
      <c r="M239" s="11">
        <v>7.3092828938324528E-4</v>
      </c>
      <c r="N239" s="11">
        <v>1.2870669615014063E-2</v>
      </c>
      <c r="O239" s="11">
        <v>5.8723484848484873</v>
      </c>
      <c r="P239" s="11">
        <v>1.8017803005869824</v>
      </c>
      <c r="Q239" s="11">
        <v>1.5903240771950711E-2</v>
      </c>
      <c r="R239" s="11">
        <v>0.55500662299072812</v>
      </c>
      <c r="S239" s="11">
        <v>8119.9908845454593</v>
      </c>
      <c r="T239" s="11">
        <v>4.0309058336198795</v>
      </c>
      <c r="U239" s="11">
        <v>2.1923470733764772E-2</v>
      </c>
      <c r="V239" s="11">
        <v>0.24808319550892824</v>
      </c>
      <c r="Y239" s="4" t="str">
        <f t="shared" si="40"/>
        <v>Germany</v>
      </c>
      <c r="Z239" s="4">
        <f t="shared" si="40"/>
        <v>2014</v>
      </c>
      <c r="AA239" s="13">
        <f t="shared" si="40"/>
        <v>12005.94255680724</v>
      </c>
      <c r="AB239" s="14">
        <f t="shared" si="40"/>
        <v>3.3378818338314136</v>
      </c>
      <c r="AC239" s="14">
        <f t="shared" si="40"/>
        <v>8.6370073388310487E-3</v>
      </c>
      <c r="AD239" s="15">
        <f t="shared" si="40"/>
        <v>0.29959119279310803</v>
      </c>
      <c r="AF239" s="13">
        <f t="shared" si="35"/>
        <v>241.63067484144744</v>
      </c>
      <c r="AG239" s="14">
        <f t="shared" si="35"/>
        <v>6.7956217724380847</v>
      </c>
      <c r="AH239" s="14">
        <f t="shared" si="35"/>
        <v>4.6613413166915196E-3</v>
      </c>
      <c r="AI239" s="15">
        <f t="shared" si="25"/>
        <v>0.14715356938431068</v>
      </c>
      <c r="AK239" s="13">
        <f t="shared" si="36"/>
        <v>1.0318181818181955</v>
      </c>
      <c r="AL239" s="14">
        <f t="shared" si="36"/>
        <v>77.69603524228971</v>
      </c>
      <c r="AM239" s="14">
        <f t="shared" si="36"/>
        <v>7.3092828938324528E-4</v>
      </c>
      <c r="AN239" s="15">
        <f t="shared" si="26"/>
        <v>1.2870669615014063E-2</v>
      </c>
      <c r="AP239" s="13">
        <f t="shared" si="37"/>
        <v>5.8723484848484873</v>
      </c>
      <c r="AQ239" s="14">
        <f t="shared" si="37"/>
        <v>1.8017803005869824</v>
      </c>
      <c r="AR239" s="14">
        <f t="shared" si="37"/>
        <v>1.5903240771950711E-2</v>
      </c>
      <c r="AS239" s="15">
        <f t="shared" si="27"/>
        <v>0.55500662299072812</v>
      </c>
      <c r="AU239" s="13">
        <f t="shared" si="38"/>
        <v>8119.9908845454593</v>
      </c>
      <c r="AV239" s="14">
        <f t="shared" si="38"/>
        <v>4.0309058336198795</v>
      </c>
      <c r="AW239" s="14">
        <f t="shared" si="38"/>
        <v>2.1923470733764772E-2</v>
      </c>
      <c r="AX239" s="15">
        <f t="shared" si="28"/>
        <v>0.24808319550892824</v>
      </c>
    </row>
    <row r="240" spans="1:50" x14ac:dyDescent="0.3">
      <c r="A240" s="4" t="s">
        <v>31</v>
      </c>
      <c r="B240" s="4">
        <f t="shared" si="39"/>
        <v>2015</v>
      </c>
      <c r="C240" s="11">
        <v>12570.506588932352</v>
      </c>
      <c r="D240" s="11">
        <v>3.2383282975311216</v>
      </c>
      <c r="E240" s="11">
        <v>7.8567852281604122E-3</v>
      </c>
      <c r="F240" s="11">
        <v>0.30880130367337766</v>
      </c>
      <c r="G240" s="11">
        <v>238.99790624693424</v>
      </c>
      <c r="H240" s="11">
        <v>6.8619760398757528</v>
      </c>
      <c r="I240" s="11">
        <v>4.5710645366549979E-3</v>
      </c>
      <c r="J240" s="11">
        <v>0.14573061668954859</v>
      </c>
      <c r="K240" s="11">
        <v>0.67272727272727195</v>
      </c>
      <c r="L240" s="11">
        <v>118.95945945945961</v>
      </c>
      <c r="M240" s="11">
        <v>7.7006075252319256E-4</v>
      </c>
      <c r="N240" s="11">
        <v>8.4062251505168592E-3</v>
      </c>
      <c r="O240" s="11">
        <v>5.3742424242424223</v>
      </c>
      <c r="P240" s="11">
        <v>1.8125176205243876</v>
      </c>
      <c r="Q240" s="11">
        <v>1.5757555579199833E-2</v>
      </c>
      <c r="R240" s="11">
        <v>0.55171877430393501</v>
      </c>
      <c r="S240" s="11">
        <v>7340.4415460909077</v>
      </c>
      <c r="T240" s="11">
        <v>4.5995351833963039</v>
      </c>
      <c r="U240" s="11">
        <v>2.1344739693655912E-2</v>
      </c>
      <c r="V240" s="11">
        <v>0.21741327332593602</v>
      </c>
      <c r="Y240" s="4" t="str">
        <f t="shared" si="40"/>
        <v>Germany</v>
      </c>
      <c r="Z240" s="4">
        <f t="shared" si="40"/>
        <v>2015</v>
      </c>
      <c r="AA240" s="13">
        <f t="shared" si="40"/>
        <v>12570.506588932352</v>
      </c>
      <c r="AB240" s="14">
        <f t="shared" si="40"/>
        <v>3.2383282975311216</v>
      </c>
      <c r="AC240" s="14">
        <f t="shared" si="40"/>
        <v>7.8567852281604122E-3</v>
      </c>
      <c r="AD240" s="15">
        <f t="shared" si="40"/>
        <v>0.30880130367337766</v>
      </c>
      <c r="AF240" s="13">
        <f t="shared" si="35"/>
        <v>238.99790624693424</v>
      </c>
      <c r="AG240" s="14">
        <f t="shared" si="35"/>
        <v>6.8619760398757528</v>
      </c>
      <c r="AH240" s="14">
        <f t="shared" si="35"/>
        <v>4.5710645366549979E-3</v>
      </c>
      <c r="AI240" s="15">
        <f t="shared" si="25"/>
        <v>0.14573061668954859</v>
      </c>
      <c r="AK240" s="13">
        <f t="shared" si="36"/>
        <v>0.67272727272727195</v>
      </c>
      <c r="AL240" s="14">
        <f t="shared" si="36"/>
        <v>118.95945945945961</v>
      </c>
      <c r="AM240" s="14">
        <f t="shared" si="36"/>
        <v>7.7006075252319256E-4</v>
      </c>
      <c r="AN240" s="15">
        <f t="shared" si="26"/>
        <v>8.4062251505168592E-3</v>
      </c>
      <c r="AP240" s="13">
        <f t="shared" si="37"/>
        <v>5.3742424242424223</v>
      </c>
      <c r="AQ240" s="14">
        <f t="shared" si="37"/>
        <v>1.8125176205243876</v>
      </c>
      <c r="AR240" s="14">
        <f t="shared" si="37"/>
        <v>1.5757555579199833E-2</v>
      </c>
      <c r="AS240" s="15">
        <f t="shared" si="27"/>
        <v>0.55171877430393501</v>
      </c>
      <c r="AU240" s="13">
        <f t="shared" si="38"/>
        <v>7340.4415460909077</v>
      </c>
      <c r="AV240" s="14">
        <f t="shared" si="38"/>
        <v>4.5995351833963039</v>
      </c>
      <c r="AW240" s="14">
        <f t="shared" si="38"/>
        <v>2.1344739693655912E-2</v>
      </c>
      <c r="AX240" s="15">
        <f t="shared" si="28"/>
        <v>0.21741327332593602</v>
      </c>
    </row>
    <row r="241" spans="1:50" x14ac:dyDescent="0.3">
      <c r="A241" s="4" t="s">
        <v>31</v>
      </c>
      <c r="B241" s="4">
        <f t="shared" si="39"/>
        <v>2016</v>
      </c>
      <c r="C241" s="11">
        <v>12837.22128771538</v>
      </c>
      <c r="D241" s="11">
        <v>3.2138332947535493</v>
      </c>
      <c r="E241" s="11">
        <v>7.1941547882193313E-3</v>
      </c>
      <c r="F241" s="11">
        <v>0.31115490701787768</v>
      </c>
      <c r="G241" s="11">
        <v>247.52336398321336</v>
      </c>
      <c r="H241" s="11">
        <v>6.6382556278390243</v>
      </c>
      <c r="I241" s="11">
        <v>5.0438740314255881E-3</v>
      </c>
      <c r="J241" s="11">
        <v>0.15064198428970921</v>
      </c>
      <c r="K241" s="11">
        <v>0.67272727272725774</v>
      </c>
      <c r="L241" s="11">
        <v>119.40540540540809</v>
      </c>
      <c r="M241" s="11">
        <v>7.66530806095643E-4</v>
      </c>
      <c r="N241" s="11">
        <v>8.3748302399273816E-3</v>
      </c>
      <c r="O241" s="11">
        <v>4.999621212121216</v>
      </c>
      <c r="P241" s="11">
        <v>1.7817258883248717</v>
      </c>
      <c r="Q241" s="11">
        <v>1.6114115669830786E-2</v>
      </c>
      <c r="R241" s="11">
        <v>0.56125356125356163</v>
      </c>
      <c r="S241" s="11">
        <v>7319.2194800908983</v>
      </c>
      <c r="T241" s="11">
        <v>4.6948510447568035</v>
      </c>
      <c r="U241" s="11">
        <v>2.1262504521371905E-2</v>
      </c>
      <c r="V241" s="11">
        <v>0.21299930295270969</v>
      </c>
      <c r="Y241" s="4" t="str">
        <f t="shared" si="40"/>
        <v>Germany</v>
      </c>
      <c r="Z241" s="4">
        <f t="shared" si="40"/>
        <v>2016</v>
      </c>
      <c r="AA241" s="13">
        <f t="shared" si="40"/>
        <v>12837.22128771538</v>
      </c>
      <c r="AB241" s="14">
        <f t="shared" si="40"/>
        <v>3.2138332947535493</v>
      </c>
      <c r="AC241" s="14">
        <f t="shared" si="40"/>
        <v>7.1941547882193313E-3</v>
      </c>
      <c r="AD241" s="15">
        <f t="shared" si="40"/>
        <v>0.31115490701787768</v>
      </c>
      <c r="AF241" s="13">
        <f t="shared" si="35"/>
        <v>247.52336398321336</v>
      </c>
      <c r="AG241" s="14">
        <f t="shared" si="35"/>
        <v>6.6382556278390243</v>
      </c>
      <c r="AH241" s="14">
        <f t="shared" si="35"/>
        <v>5.0438740314255881E-3</v>
      </c>
      <c r="AI241" s="15">
        <f t="shared" si="25"/>
        <v>0.15064198428970921</v>
      </c>
      <c r="AK241" s="13">
        <f t="shared" si="36"/>
        <v>0.67272727272725774</v>
      </c>
      <c r="AL241" s="14">
        <f t="shared" si="36"/>
        <v>119.40540540540809</v>
      </c>
      <c r="AM241" s="14">
        <f t="shared" si="36"/>
        <v>7.66530806095643E-4</v>
      </c>
      <c r="AN241" s="15">
        <f t="shared" si="26"/>
        <v>8.3748302399273816E-3</v>
      </c>
      <c r="AP241" s="13">
        <f t="shared" si="37"/>
        <v>4.999621212121216</v>
      </c>
      <c r="AQ241" s="14">
        <f t="shared" si="37"/>
        <v>1.7817258883248717</v>
      </c>
      <c r="AR241" s="14">
        <f t="shared" si="37"/>
        <v>1.6114115669830786E-2</v>
      </c>
      <c r="AS241" s="15">
        <f t="shared" si="27"/>
        <v>0.56125356125356163</v>
      </c>
      <c r="AU241" s="13">
        <f t="shared" si="38"/>
        <v>7319.2194800908983</v>
      </c>
      <c r="AV241" s="14">
        <f t="shared" si="38"/>
        <v>4.6948510447568035</v>
      </c>
      <c r="AW241" s="14">
        <f t="shared" si="38"/>
        <v>2.1262504521371905E-2</v>
      </c>
      <c r="AX241" s="15">
        <f t="shared" si="28"/>
        <v>0.21299930295270969</v>
      </c>
    </row>
    <row r="242" spans="1:50" x14ac:dyDescent="0.3">
      <c r="A242" s="4" t="s">
        <v>31</v>
      </c>
      <c r="B242" s="4">
        <f t="shared" si="39"/>
        <v>2017</v>
      </c>
      <c r="C242" s="11">
        <v>12928.798501749428</v>
      </c>
      <c r="D242" s="11">
        <v>3.2280692216423277</v>
      </c>
      <c r="E242" s="11">
        <v>6.5649375283580169E-3</v>
      </c>
      <c r="F242" s="11">
        <v>0.30978270022699056</v>
      </c>
      <c r="G242" s="11">
        <v>244.71251383460412</v>
      </c>
      <c r="H242" s="11">
        <v>6.6764567460528905</v>
      </c>
      <c r="I242" s="11">
        <v>4.8663442115382399E-3</v>
      </c>
      <c r="J242" s="11">
        <v>0.1497800462185572</v>
      </c>
      <c r="K242" s="11">
        <v>0.71363636363636829</v>
      </c>
      <c r="L242" s="11">
        <v>112.64331210191008</v>
      </c>
      <c r="M242" s="11">
        <v>7.3110915658371189E-4</v>
      </c>
      <c r="N242" s="11">
        <v>8.8775798699463407E-3</v>
      </c>
      <c r="O242" s="11">
        <v>4.3174242424242371</v>
      </c>
      <c r="P242" s="11">
        <v>1.8261098438322532</v>
      </c>
      <c r="Q242" s="11">
        <v>1.4529051920682434E-2</v>
      </c>
      <c r="R242" s="11">
        <v>0.54761218410685064</v>
      </c>
      <c r="S242" s="11">
        <v>7394.0068232272679</v>
      </c>
      <c r="T242" s="11">
        <v>4.7667725307006243</v>
      </c>
      <c r="U242" s="11">
        <v>2.0655616448384317E-2</v>
      </c>
      <c r="V242" s="11">
        <v>0.20978555061300966</v>
      </c>
      <c r="Y242" s="4" t="str">
        <f t="shared" si="40"/>
        <v>Germany</v>
      </c>
      <c r="Z242" s="4">
        <f t="shared" si="40"/>
        <v>2017</v>
      </c>
      <c r="AA242" s="13">
        <f t="shared" si="40"/>
        <v>12928.798501749428</v>
      </c>
      <c r="AB242" s="14">
        <f t="shared" si="40"/>
        <v>3.2280692216423277</v>
      </c>
      <c r="AC242" s="14">
        <f t="shared" si="40"/>
        <v>6.5649375283580169E-3</v>
      </c>
      <c r="AD242" s="15">
        <f t="shared" si="40"/>
        <v>0.30978270022699056</v>
      </c>
      <c r="AF242" s="13">
        <f t="shared" si="35"/>
        <v>244.71251383460412</v>
      </c>
      <c r="AG242" s="14">
        <f t="shared" si="35"/>
        <v>6.6764567460528905</v>
      </c>
      <c r="AH242" s="14">
        <f t="shared" si="35"/>
        <v>4.8663442115382399E-3</v>
      </c>
      <c r="AI242" s="15">
        <f t="shared" si="25"/>
        <v>0.1497800462185572</v>
      </c>
      <c r="AK242" s="13">
        <f t="shared" si="36"/>
        <v>0.71363636363636829</v>
      </c>
      <c r="AL242" s="14">
        <f t="shared" si="36"/>
        <v>112.64331210191008</v>
      </c>
      <c r="AM242" s="14">
        <f t="shared" si="36"/>
        <v>7.3110915658371189E-4</v>
      </c>
      <c r="AN242" s="15">
        <f t="shared" si="26"/>
        <v>8.8775798699463407E-3</v>
      </c>
      <c r="AP242" s="13">
        <f t="shared" si="37"/>
        <v>4.3174242424242371</v>
      </c>
      <c r="AQ242" s="14">
        <f t="shared" si="37"/>
        <v>1.8261098438322532</v>
      </c>
      <c r="AR242" s="14">
        <f t="shared" si="37"/>
        <v>1.4529051920682434E-2</v>
      </c>
      <c r="AS242" s="15">
        <f t="shared" si="27"/>
        <v>0.54761218410685064</v>
      </c>
      <c r="AU242" s="13">
        <f t="shared" si="38"/>
        <v>7394.0068232272679</v>
      </c>
      <c r="AV242" s="14">
        <f t="shared" si="38"/>
        <v>4.7667725307006243</v>
      </c>
      <c r="AW242" s="14">
        <f t="shared" si="38"/>
        <v>2.0655616448384317E-2</v>
      </c>
      <c r="AX242" s="15">
        <f t="shared" si="28"/>
        <v>0.20978555061300966</v>
      </c>
    </row>
    <row r="243" spans="1:50" x14ac:dyDescent="0.3">
      <c r="A243" s="4" t="s">
        <v>31</v>
      </c>
      <c r="B243" s="4">
        <f t="shared" si="39"/>
        <v>2018</v>
      </c>
      <c r="C243" s="11">
        <v>13201.558201629858</v>
      </c>
      <c r="D243" s="11">
        <v>3.1996984633176475</v>
      </c>
      <c r="E243" s="11">
        <v>5.7764502825370934E-3</v>
      </c>
      <c r="F243" s="11">
        <v>0.31252944971668906</v>
      </c>
      <c r="G243" s="11">
        <v>245.08510318255594</v>
      </c>
      <c r="H243" s="11">
        <v>6.6498741947958457</v>
      </c>
      <c r="I243" s="11">
        <v>4.8746917923698646E-3</v>
      </c>
      <c r="J243" s="11">
        <v>0.15037878472687413</v>
      </c>
      <c r="K243" s="11">
        <v>0.50454545454545041</v>
      </c>
      <c r="L243" s="11">
        <v>159.54054054054185</v>
      </c>
      <c r="M243" s="11">
        <v>7.5797419772521274E-4</v>
      </c>
      <c r="N243" s="11">
        <v>6.2679993223783998E-3</v>
      </c>
      <c r="O243" s="11">
        <v>3.6871212121212191</v>
      </c>
      <c r="P243" s="11">
        <v>1.8701458804191469</v>
      </c>
      <c r="Q243" s="11">
        <v>1.29687173889107E-2</v>
      </c>
      <c r="R243" s="11">
        <v>0.53471764447374281</v>
      </c>
      <c r="S243" s="11">
        <v>6932.8895414999934</v>
      </c>
      <c r="T243" s="11">
        <v>5.1920254316805403</v>
      </c>
      <c r="U243" s="11">
        <v>1.9980363821623937E-2</v>
      </c>
      <c r="V243" s="11">
        <v>0.19260306274661732</v>
      </c>
      <c r="Y243" s="4" t="str">
        <f t="shared" si="40"/>
        <v>Germany</v>
      </c>
      <c r="Z243" s="4">
        <f t="shared" si="40"/>
        <v>2018</v>
      </c>
      <c r="AA243" s="13">
        <f t="shared" si="40"/>
        <v>13201.558201629858</v>
      </c>
      <c r="AB243" s="14">
        <f t="shared" si="40"/>
        <v>3.1996984633176475</v>
      </c>
      <c r="AC243" s="14">
        <f t="shared" si="40"/>
        <v>5.7764502825370934E-3</v>
      </c>
      <c r="AD243" s="15">
        <f t="shared" si="40"/>
        <v>0.31252944971668906</v>
      </c>
      <c r="AF243" s="13">
        <f t="shared" si="35"/>
        <v>245.08510318255594</v>
      </c>
      <c r="AG243" s="14">
        <f t="shared" si="35"/>
        <v>6.6498741947958457</v>
      </c>
      <c r="AH243" s="14">
        <f t="shared" si="35"/>
        <v>4.8746917923698646E-3</v>
      </c>
      <c r="AI243" s="15">
        <f t="shared" si="25"/>
        <v>0.15037878472687413</v>
      </c>
      <c r="AK243" s="13">
        <f t="shared" si="36"/>
        <v>0.50454545454545041</v>
      </c>
      <c r="AL243" s="14">
        <f t="shared" si="36"/>
        <v>159.54054054054185</v>
      </c>
      <c r="AM243" s="14">
        <f t="shared" si="36"/>
        <v>7.5797419772521274E-4</v>
      </c>
      <c r="AN243" s="15">
        <f t="shared" si="26"/>
        <v>6.2679993223783998E-3</v>
      </c>
      <c r="AP243" s="13">
        <f t="shared" si="37"/>
        <v>3.6871212121212191</v>
      </c>
      <c r="AQ243" s="14">
        <f t="shared" si="37"/>
        <v>1.8701458804191469</v>
      </c>
      <c r="AR243" s="14">
        <f t="shared" si="37"/>
        <v>1.29687173889107E-2</v>
      </c>
      <c r="AS243" s="15">
        <f t="shared" si="27"/>
        <v>0.53471764447374281</v>
      </c>
      <c r="AU243" s="13">
        <f t="shared" si="38"/>
        <v>6932.8895414999934</v>
      </c>
      <c r="AV243" s="14">
        <f t="shared" si="38"/>
        <v>5.1920254316805403</v>
      </c>
      <c r="AW243" s="14">
        <f t="shared" si="38"/>
        <v>1.9980363821623937E-2</v>
      </c>
      <c r="AX243" s="15">
        <f t="shared" si="28"/>
        <v>0.19260306274661732</v>
      </c>
    </row>
    <row r="244" spans="1:50" x14ac:dyDescent="0.3">
      <c r="A244" s="4" t="s">
        <v>31</v>
      </c>
      <c r="B244" s="4">
        <f t="shared" si="39"/>
        <v>2019</v>
      </c>
      <c r="C244" s="11">
        <v>13325.037981363763</v>
      </c>
      <c r="D244" s="11">
        <v>3.2275422423380538</v>
      </c>
      <c r="E244" s="11">
        <v>5.0347075412190967E-3</v>
      </c>
      <c r="F244" s="11">
        <v>0.30983328022241252</v>
      </c>
      <c r="G244" s="11">
        <v>240.96980481387868</v>
      </c>
      <c r="H244" s="11">
        <v>6.7330834502980528</v>
      </c>
      <c r="I244" s="11">
        <v>4.9551536064621343E-3</v>
      </c>
      <c r="J244" s="11">
        <v>0.14852036327512516</v>
      </c>
      <c r="K244" s="11">
        <v>0.45909090909090366</v>
      </c>
      <c r="L244" s="11">
        <v>176.08910891089317</v>
      </c>
      <c r="M244" s="11">
        <v>7.4712217421973176E-4</v>
      </c>
      <c r="N244" s="11">
        <v>5.6789429294348496E-3</v>
      </c>
      <c r="O244" s="11">
        <v>3.3784090909090874</v>
      </c>
      <c r="P244" s="11">
        <v>1.8805919946182317</v>
      </c>
      <c r="Q244" s="11">
        <v>1.2776799698440477E-2</v>
      </c>
      <c r="R244" s="11">
        <v>0.5317474512609548</v>
      </c>
      <c r="S244" s="11">
        <v>6659.3256701363571</v>
      </c>
      <c r="T244" s="11">
        <v>5.4998446996081061</v>
      </c>
      <c r="U244" s="11">
        <v>1.9555228118725787E-2</v>
      </c>
      <c r="V244" s="11">
        <v>0.18182331586040157</v>
      </c>
      <c r="Y244" s="4" t="str">
        <f t="shared" si="40"/>
        <v>Germany</v>
      </c>
      <c r="Z244" s="4">
        <f t="shared" si="40"/>
        <v>2019</v>
      </c>
      <c r="AA244" s="13">
        <f t="shared" si="40"/>
        <v>13325.037981363763</v>
      </c>
      <c r="AB244" s="14">
        <f t="shared" si="40"/>
        <v>3.2275422423380538</v>
      </c>
      <c r="AC244" s="14">
        <f t="shared" si="40"/>
        <v>5.0347075412190967E-3</v>
      </c>
      <c r="AD244" s="15">
        <f t="shared" si="40"/>
        <v>0.30983328022241252</v>
      </c>
      <c r="AF244" s="13">
        <f t="shared" si="35"/>
        <v>240.96980481387868</v>
      </c>
      <c r="AG244" s="14">
        <f t="shared" si="35"/>
        <v>6.7330834502980528</v>
      </c>
      <c r="AH244" s="14">
        <f t="shared" si="35"/>
        <v>4.9551536064621343E-3</v>
      </c>
      <c r="AI244" s="15">
        <f t="shared" si="25"/>
        <v>0.14852036327512516</v>
      </c>
      <c r="AK244" s="13">
        <f t="shared" si="36"/>
        <v>0.45909090909090366</v>
      </c>
      <c r="AL244" s="14">
        <f t="shared" si="36"/>
        <v>176.08910891089317</v>
      </c>
      <c r="AM244" s="14">
        <f t="shared" si="36"/>
        <v>7.4712217421973176E-4</v>
      </c>
      <c r="AN244" s="15">
        <f t="shared" si="26"/>
        <v>5.6789429294348496E-3</v>
      </c>
      <c r="AP244" s="13">
        <f t="shared" si="37"/>
        <v>3.3784090909090874</v>
      </c>
      <c r="AQ244" s="14">
        <f t="shared" si="37"/>
        <v>1.8805919946182317</v>
      </c>
      <c r="AR244" s="14">
        <f t="shared" si="37"/>
        <v>1.2776799698440477E-2</v>
      </c>
      <c r="AS244" s="15">
        <f t="shared" si="27"/>
        <v>0.5317474512609548</v>
      </c>
      <c r="AU244" s="13">
        <f t="shared" si="38"/>
        <v>6659.3256701363571</v>
      </c>
      <c r="AV244" s="14">
        <f t="shared" si="38"/>
        <v>5.4998446996081061</v>
      </c>
      <c r="AW244" s="14">
        <f t="shared" si="38"/>
        <v>1.9555228118725787E-2</v>
      </c>
      <c r="AX244" s="15">
        <f t="shared" si="28"/>
        <v>0.18182331586040157</v>
      </c>
    </row>
    <row r="245" spans="1:50" x14ac:dyDescent="0.3">
      <c r="A245" s="4" t="s">
        <v>31</v>
      </c>
      <c r="B245" s="4">
        <f t="shared" si="39"/>
        <v>2020</v>
      </c>
      <c r="C245" s="11">
        <v>12748.670487603587</v>
      </c>
      <c r="D245" s="11">
        <v>3.3863922239733957</v>
      </c>
      <c r="E245" s="11">
        <v>5.1760804350561296E-3</v>
      </c>
      <c r="F245" s="11">
        <v>0.29529952051055036</v>
      </c>
      <c r="G245" s="11">
        <v>219.19827067689812</v>
      </c>
      <c r="H245" s="11">
        <v>7.0411060539427925</v>
      </c>
      <c r="I245" s="11">
        <v>4.643572912408564E-3</v>
      </c>
      <c r="J245" s="11">
        <v>0.14202314129894866</v>
      </c>
      <c r="K245" s="11">
        <v>0.98636363636363455</v>
      </c>
      <c r="L245" s="11">
        <v>81.221198156682178</v>
      </c>
      <c r="M245" s="11">
        <v>6.8502635354553143E-4</v>
      </c>
      <c r="N245" s="11">
        <v>1.2312056737588631E-2</v>
      </c>
      <c r="O245" s="11">
        <v>3.5166666666666657</v>
      </c>
      <c r="P245" s="11">
        <v>2.0308056872037916</v>
      </c>
      <c r="Q245" s="11">
        <v>1.1677380604845244E-2</v>
      </c>
      <c r="R245" s="11">
        <v>0.49241540256709443</v>
      </c>
      <c r="S245" s="11">
        <v>6351.0907429545405</v>
      </c>
      <c r="T245" s="11">
        <v>5.5579850437822849</v>
      </c>
      <c r="U245" s="11">
        <v>2.039713224150197E-2</v>
      </c>
      <c r="V245" s="11">
        <v>0.17992131898928002</v>
      </c>
      <c r="Y245" s="4" t="str">
        <f t="shared" si="40"/>
        <v>Germany</v>
      </c>
      <c r="Z245" s="4">
        <f t="shared" si="40"/>
        <v>2020</v>
      </c>
      <c r="AA245" s="13">
        <f t="shared" si="40"/>
        <v>12748.670487603587</v>
      </c>
      <c r="AB245" s="14">
        <f t="shared" si="40"/>
        <v>3.3863922239733957</v>
      </c>
      <c r="AC245" s="14">
        <f t="shared" si="40"/>
        <v>5.1760804350561296E-3</v>
      </c>
      <c r="AD245" s="15">
        <f t="shared" si="40"/>
        <v>0.29529952051055036</v>
      </c>
      <c r="AF245" s="13">
        <f t="shared" si="35"/>
        <v>219.19827067689812</v>
      </c>
      <c r="AG245" s="14">
        <f t="shared" si="35"/>
        <v>7.0411060539427925</v>
      </c>
      <c r="AH245" s="14">
        <f t="shared" si="35"/>
        <v>4.643572912408564E-3</v>
      </c>
      <c r="AI245" s="15">
        <f t="shared" si="25"/>
        <v>0.14202314129894866</v>
      </c>
      <c r="AK245" s="13">
        <f t="shared" si="36"/>
        <v>0.98636363636363455</v>
      </c>
      <c r="AL245" s="14">
        <f t="shared" si="36"/>
        <v>81.221198156682178</v>
      </c>
      <c r="AM245" s="14">
        <f t="shared" si="36"/>
        <v>6.8502635354553143E-4</v>
      </c>
      <c r="AN245" s="15">
        <f t="shared" si="26"/>
        <v>1.2312056737588631E-2</v>
      </c>
      <c r="AP245" s="13">
        <f t="shared" si="37"/>
        <v>3.5166666666666657</v>
      </c>
      <c r="AQ245" s="14">
        <f t="shared" si="37"/>
        <v>2.0308056872037916</v>
      </c>
      <c r="AR245" s="14">
        <f t="shared" si="37"/>
        <v>1.1677380604845244E-2</v>
      </c>
      <c r="AS245" s="15">
        <f t="shared" si="27"/>
        <v>0.49241540256709443</v>
      </c>
      <c r="AU245" s="13">
        <f t="shared" si="38"/>
        <v>6351.0907429545405</v>
      </c>
      <c r="AV245" s="14">
        <f t="shared" si="38"/>
        <v>5.5579850437822849</v>
      </c>
      <c r="AW245" s="14">
        <f t="shared" si="38"/>
        <v>2.039713224150197E-2</v>
      </c>
      <c r="AX245" s="15">
        <f t="shared" si="28"/>
        <v>0.17992131898928002</v>
      </c>
    </row>
    <row r="246" spans="1:50" x14ac:dyDescent="0.3">
      <c r="A246" s="4" t="s">
        <v>31</v>
      </c>
      <c r="B246" s="4">
        <f t="shared" si="39"/>
        <v>2021</v>
      </c>
      <c r="C246" s="11">
        <v>11885.554661077258</v>
      </c>
      <c r="D246" s="11">
        <v>3.7149853536396211</v>
      </c>
      <c r="E246" s="11">
        <v>5.6990038609781579E-3</v>
      </c>
      <c r="F246" s="11">
        <v>0.26918006527812727</v>
      </c>
      <c r="G246" s="11">
        <v>239.48667936444485</v>
      </c>
      <c r="H246" s="11">
        <v>6.6341338214751762</v>
      </c>
      <c r="I246" s="11">
        <v>4.4024227615070688E-3</v>
      </c>
      <c r="J246" s="11">
        <v>0.1507355785864504</v>
      </c>
      <c r="K246" s="11">
        <v>1.2238095238095354</v>
      </c>
      <c r="L246" s="11">
        <v>65.105058365758126</v>
      </c>
      <c r="M246" s="11">
        <v>9.7524841840963133E-4</v>
      </c>
      <c r="N246" s="11">
        <v>1.5359789624671437E-2</v>
      </c>
      <c r="O246" s="11">
        <v>3.2378787878787909</v>
      </c>
      <c r="P246" s="11">
        <v>2.1041179223210098</v>
      </c>
      <c r="Q246" s="11">
        <v>1.1571806763855941E-2</v>
      </c>
      <c r="R246" s="11">
        <v>0.47525853441565685</v>
      </c>
      <c r="S246" s="11">
        <v>5429.0769811818172</v>
      </c>
      <c r="T246" s="11">
        <v>6.8699428149753672</v>
      </c>
      <c r="U246" s="11">
        <v>1.9802875556824695E-2</v>
      </c>
      <c r="V246" s="11">
        <v>0.14556161920593594</v>
      </c>
      <c r="Y246" s="4" t="str">
        <f t="shared" si="40"/>
        <v>Germany</v>
      </c>
      <c r="Z246" s="4">
        <f t="shared" si="40"/>
        <v>2021</v>
      </c>
      <c r="AA246" s="13">
        <f t="shared" si="40"/>
        <v>11885.554661077258</v>
      </c>
      <c r="AB246" s="14">
        <f t="shared" si="40"/>
        <v>3.7149853536396211</v>
      </c>
      <c r="AC246" s="14">
        <f t="shared" si="40"/>
        <v>5.6990038609781579E-3</v>
      </c>
      <c r="AD246" s="15">
        <f t="shared" si="40"/>
        <v>0.26918006527812727</v>
      </c>
      <c r="AF246" s="13">
        <f t="shared" si="35"/>
        <v>239.48667936444485</v>
      </c>
      <c r="AG246" s="14">
        <f t="shared" si="35"/>
        <v>6.6341338214751762</v>
      </c>
      <c r="AH246" s="14">
        <f t="shared" si="35"/>
        <v>4.4024227615070688E-3</v>
      </c>
      <c r="AI246" s="15">
        <f t="shared" si="25"/>
        <v>0.1507355785864504</v>
      </c>
      <c r="AK246" s="13">
        <f t="shared" si="36"/>
        <v>1.2238095238095354</v>
      </c>
      <c r="AL246" s="14">
        <f t="shared" si="36"/>
        <v>65.105058365758126</v>
      </c>
      <c r="AM246" s="14">
        <f t="shared" si="36"/>
        <v>9.7524841840963133E-4</v>
      </c>
      <c r="AN246" s="15">
        <f t="shared" si="26"/>
        <v>1.5359789624671437E-2</v>
      </c>
      <c r="AP246" s="13">
        <f t="shared" si="37"/>
        <v>3.2378787878787909</v>
      </c>
      <c r="AQ246" s="14">
        <f t="shared" si="37"/>
        <v>2.1041179223210098</v>
      </c>
      <c r="AR246" s="14">
        <f t="shared" si="37"/>
        <v>1.1571806763855941E-2</v>
      </c>
      <c r="AS246" s="15">
        <f t="shared" si="27"/>
        <v>0.47525853441565685</v>
      </c>
      <c r="AU246" s="13">
        <f t="shared" si="38"/>
        <v>5429.0769811818172</v>
      </c>
      <c r="AV246" s="14">
        <f t="shared" si="38"/>
        <v>6.8699428149753672</v>
      </c>
      <c r="AW246" s="14">
        <f t="shared" si="38"/>
        <v>1.9802875556824695E-2</v>
      </c>
      <c r="AX246" s="15">
        <f t="shared" si="28"/>
        <v>0.14556161920593594</v>
      </c>
    </row>
    <row r="247" spans="1:50" x14ac:dyDescent="0.3">
      <c r="A247" s="4" t="s">
        <v>32</v>
      </c>
      <c r="B247" s="4">
        <f t="shared" si="39"/>
        <v>1995</v>
      </c>
      <c r="C247" s="11">
        <v>6704.1831492074962</v>
      </c>
      <c r="D247" s="11">
        <v>4.7260010431788659</v>
      </c>
      <c r="E247" s="11">
        <v>1.5353199579976162E-2</v>
      </c>
      <c r="F247" s="11">
        <v>0.21159538283287524</v>
      </c>
      <c r="G247" s="11">
        <v>115.48294689933982</v>
      </c>
      <c r="H247" s="11">
        <v>14.863518753080525</v>
      </c>
      <c r="I247" s="11">
        <v>1.1372983765629702E-3</v>
      </c>
      <c r="J247" s="11">
        <v>6.7278819814638166E-2</v>
      </c>
      <c r="K247" s="11">
        <v>2.9380952380952294</v>
      </c>
      <c r="L247" s="11">
        <v>25.581847649919037</v>
      </c>
      <c r="M247" s="11">
        <v>2.3505096267489173E-4</v>
      </c>
      <c r="N247" s="11">
        <v>3.9090217942219854E-2</v>
      </c>
      <c r="O247" s="11">
        <v>2.5446428571428559</v>
      </c>
      <c r="P247" s="11">
        <v>3.6961403508771951</v>
      </c>
      <c r="Q247" s="11">
        <v>2.5561492030591548E-2</v>
      </c>
      <c r="R247" s="11">
        <v>0.27055249667742531</v>
      </c>
      <c r="S247" s="11">
        <v>6355.3405860909043</v>
      </c>
      <c r="T247" s="11">
        <v>3.6814097951121889</v>
      </c>
      <c r="U247" s="11">
        <v>2.4342828305074615E-2</v>
      </c>
      <c r="V247" s="11">
        <v>0.27163506799153436</v>
      </c>
      <c r="Y247" s="4" t="str">
        <f t="shared" si="40"/>
        <v>France</v>
      </c>
      <c r="Z247" s="4">
        <f t="shared" si="40"/>
        <v>1995</v>
      </c>
      <c r="AA247" s="13">
        <f t="shared" si="40"/>
        <v>6704.1831492074962</v>
      </c>
      <c r="AB247" s="14">
        <f t="shared" si="40"/>
        <v>4.7260010431788659</v>
      </c>
      <c r="AC247" s="14">
        <f t="shared" si="40"/>
        <v>1.5353199579976162E-2</v>
      </c>
      <c r="AD247" s="15">
        <f t="shared" si="40"/>
        <v>0.21159538283287524</v>
      </c>
      <c r="AF247" s="13">
        <f t="shared" si="35"/>
        <v>115.48294689933982</v>
      </c>
      <c r="AG247" s="14">
        <f t="shared" si="35"/>
        <v>14.863518753080525</v>
      </c>
      <c r="AH247" s="14">
        <f t="shared" si="35"/>
        <v>1.1372983765629702E-3</v>
      </c>
      <c r="AI247" s="15">
        <f t="shared" si="25"/>
        <v>6.7278819814638166E-2</v>
      </c>
      <c r="AK247" s="13">
        <f t="shared" si="36"/>
        <v>2.9380952380952294</v>
      </c>
      <c r="AL247" s="14">
        <f t="shared" si="36"/>
        <v>25.581847649919037</v>
      </c>
      <c r="AM247" s="14">
        <f t="shared" si="36"/>
        <v>2.3505096267489173E-4</v>
      </c>
      <c r="AN247" s="15">
        <f t="shared" si="26"/>
        <v>3.9090217942219854E-2</v>
      </c>
      <c r="AP247" s="13">
        <f t="shared" si="37"/>
        <v>2.5446428571428559</v>
      </c>
      <c r="AQ247" s="14">
        <f t="shared" si="37"/>
        <v>3.6961403508771951</v>
      </c>
      <c r="AR247" s="14">
        <f t="shared" si="37"/>
        <v>2.5561492030591548E-2</v>
      </c>
      <c r="AS247" s="15">
        <f t="shared" si="27"/>
        <v>0.27055249667742531</v>
      </c>
      <c r="AU247" s="13">
        <f t="shared" si="38"/>
        <v>6355.3405860909043</v>
      </c>
      <c r="AV247" s="14">
        <f t="shared" si="38"/>
        <v>3.6814097951121889</v>
      </c>
      <c r="AW247" s="14">
        <f t="shared" si="38"/>
        <v>2.4342828305074615E-2</v>
      </c>
      <c r="AX247" s="15">
        <f t="shared" si="28"/>
        <v>0.27163506799153436</v>
      </c>
    </row>
    <row r="248" spans="1:50" x14ac:dyDescent="0.3">
      <c r="A248" s="4" t="s">
        <v>32</v>
      </c>
      <c r="B248" s="4">
        <f t="shared" si="39"/>
        <v>1996</v>
      </c>
      <c r="C248" s="11">
        <v>7148.4080677391757</v>
      </c>
      <c r="D248" s="11">
        <v>4.386072224269209</v>
      </c>
      <c r="E248" s="11">
        <v>1.5015895968040316E-2</v>
      </c>
      <c r="F248" s="11">
        <v>0.22799442163007619</v>
      </c>
      <c r="G248" s="11">
        <v>116.88499088739377</v>
      </c>
      <c r="H248" s="11">
        <v>14.663003161274482</v>
      </c>
      <c r="I248" s="11">
        <v>1.0878551857745888E-3</v>
      </c>
      <c r="J248" s="11">
        <v>6.8198853195437892E-2</v>
      </c>
      <c r="K248" s="11">
        <v>2.6238095238095269</v>
      </c>
      <c r="L248" s="11">
        <v>28.803992740471834</v>
      </c>
      <c r="M248" s="11">
        <v>1.782046325801076E-4</v>
      </c>
      <c r="N248" s="11">
        <v>3.471740911095713E-2</v>
      </c>
      <c r="O248" s="11">
        <v>3.1911458333333247</v>
      </c>
      <c r="P248" s="11">
        <v>2.8857515913171317</v>
      </c>
      <c r="Q248" s="11">
        <v>1.7620575248959325E-2</v>
      </c>
      <c r="R248" s="11">
        <v>0.34653017363271182</v>
      </c>
      <c r="S248" s="11">
        <v>6145.0332113636323</v>
      </c>
      <c r="T248" s="11">
        <v>3.8926143288212227</v>
      </c>
      <c r="U248" s="11">
        <v>2.3607920479598254E-2</v>
      </c>
      <c r="V248" s="11">
        <v>0.25689675768696668</v>
      </c>
      <c r="Y248" s="4" t="str">
        <f t="shared" si="40"/>
        <v>France</v>
      </c>
      <c r="Z248" s="4">
        <f t="shared" si="40"/>
        <v>1996</v>
      </c>
      <c r="AA248" s="13">
        <f t="shared" si="40"/>
        <v>7148.4080677391757</v>
      </c>
      <c r="AB248" s="14">
        <f t="shared" si="40"/>
        <v>4.386072224269209</v>
      </c>
      <c r="AC248" s="14">
        <f t="shared" si="40"/>
        <v>1.5015895968040316E-2</v>
      </c>
      <c r="AD248" s="15">
        <f t="shared" si="40"/>
        <v>0.22799442163007619</v>
      </c>
      <c r="AF248" s="13">
        <f t="shared" si="35"/>
        <v>116.88499088739377</v>
      </c>
      <c r="AG248" s="14">
        <f t="shared" si="35"/>
        <v>14.663003161274482</v>
      </c>
      <c r="AH248" s="14">
        <f t="shared" si="35"/>
        <v>1.0878551857745888E-3</v>
      </c>
      <c r="AI248" s="15">
        <f t="shared" si="25"/>
        <v>6.8198853195437892E-2</v>
      </c>
      <c r="AK248" s="13">
        <f t="shared" si="36"/>
        <v>2.6238095238095269</v>
      </c>
      <c r="AL248" s="14">
        <f t="shared" si="36"/>
        <v>28.803992740471834</v>
      </c>
      <c r="AM248" s="14">
        <f t="shared" si="36"/>
        <v>1.782046325801076E-4</v>
      </c>
      <c r="AN248" s="15">
        <f t="shared" si="26"/>
        <v>3.471740911095713E-2</v>
      </c>
      <c r="AP248" s="13">
        <f t="shared" si="37"/>
        <v>3.1911458333333247</v>
      </c>
      <c r="AQ248" s="14">
        <f t="shared" si="37"/>
        <v>2.8857515913171317</v>
      </c>
      <c r="AR248" s="14">
        <f t="shared" si="37"/>
        <v>1.7620575248959325E-2</v>
      </c>
      <c r="AS248" s="15">
        <f t="shared" si="27"/>
        <v>0.34653017363271182</v>
      </c>
      <c r="AU248" s="13">
        <f t="shared" si="38"/>
        <v>6145.0332113636323</v>
      </c>
      <c r="AV248" s="14">
        <f t="shared" si="38"/>
        <v>3.8926143288212227</v>
      </c>
      <c r="AW248" s="14">
        <f t="shared" si="38"/>
        <v>2.3607920479598254E-2</v>
      </c>
      <c r="AX248" s="15">
        <f t="shared" si="28"/>
        <v>0.25689675768696668</v>
      </c>
    </row>
    <row r="249" spans="1:50" x14ac:dyDescent="0.3">
      <c r="A249" s="4" t="s">
        <v>32</v>
      </c>
      <c r="B249" s="4">
        <f t="shared" si="39"/>
        <v>1997</v>
      </c>
      <c r="C249" s="11">
        <v>6805.3861704250594</v>
      </c>
      <c r="D249" s="11">
        <v>4.7207939171673665</v>
      </c>
      <c r="E249" s="11">
        <v>1.421387131594648E-2</v>
      </c>
      <c r="F249" s="11">
        <v>0.21182877658850088</v>
      </c>
      <c r="G249" s="11">
        <v>118.43318789660589</v>
      </c>
      <c r="H249" s="11">
        <v>14.475952377414126</v>
      </c>
      <c r="I249" s="11">
        <v>1.0364912323116843E-3</v>
      </c>
      <c r="J249" s="11">
        <v>6.9080083570890585E-2</v>
      </c>
      <c r="K249" s="11">
        <v>2.6952380952380963</v>
      </c>
      <c r="L249" s="11">
        <v>28.162544169611294</v>
      </c>
      <c r="M249" s="11">
        <v>1.2104863907850399E-4</v>
      </c>
      <c r="N249" s="11">
        <v>3.5508155583437909E-2</v>
      </c>
      <c r="O249" s="11">
        <v>3.422685185185145</v>
      </c>
      <c r="P249" s="11">
        <v>2.6034086297849641</v>
      </c>
      <c r="Q249" s="11">
        <v>1.0551756996609096E-2</v>
      </c>
      <c r="R249" s="11">
        <v>0.38411180963266522</v>
      </c>
      <c r="S249" s="11">
        <v>5791.9738847272711</v>
      </c>
      <c r="T249" s="11">
        <v>4.2932531969528416</v>
      </c>
      <c r="U249" s="11">
        <v>2.3051095061202398E-2</v>
      </c>
      <c r="V249" s="11">
        <v>0.23292360224869921</v>
      </c>
      <c r="Y249" s="4" t="str">
        <f t="shared" si="40"/>
        <v>France</v>
      </c>
      <c r="Z249" s="4">
        <f t="shared" si="40"/>
        <v>1997</v>
      </c>
      <c r="AA249" s="13">
        <f t="shared" si="40"/>
        <v>6805.3861704250594</v>
      </c>
      <c r="AB249" s="14">
        <f t="shared" si="40"/>
        <v>4.7207939171673665</v>
      </c>
      <c r="AC249" s="14">
        <f t="shared" si="40"/>
        <v>1.421387131594648E-2</v>
      </c>
      <c r="AD249" s="15">
        <f t="shared" si="40"/>
        <v>0.21182877658850088</v>
      </c>
      <c r="AF249" s="13">
        <f t="shared" si="35"/>
        <v>118.43318789660589</v>
      </c>
      <c r="AG249" s="14">
        <f t="shared" si="35"/>
        <v>14.475952377414126</v>
      </c>
      <c r="AH249" s="14">
        <f t="shared" si="35"/>
        <v>1.0364912323116843E-3</v>
      </c>
      <c r="AI249" s="15">
        <f t="shared" si="25"/>
        <v>6.9080083570890585E-2</v>
      </c>
      <c r="AK249" s="13">
        <f t="shared" si="36"/>
        <v>2.6952380952380963</v>
      </c>
      <c r="AL249" s="14">
        <f t="shared" si="36"/>
        <v>28.162544169611294</v>
      </c>
      <c r="AM249" s="14">
        <f t="shared" si="36"/>
        <v>1.2104863907850399E-4</v>
      </c>
      <c r="AN249" s="15">
        <f t="shared" si="26"/>
        <v>3.5508155583437909E-2</v>
      </c>
      <c r="AP249" s="13">
        <f t="shared" si="37"/>
        <v>3.422685185185145</v>
      </c>
      <c r="AQ249" s="14">
        <f t="shared" si="37"/>
        <v>2.6034086297849641</v>
      </c>
      <c r="AR249" s="14">
        <f t="shared" si="37"/>
        <v>1.0551756996609096E-2</v>
      </c>
      <c r="AS249" s="15">
        <f t="shared" si="27"/>
        <v>0.38411180963266522</v>
      </c>
      <c r="AU249" s="13">
        <f t="shared" si="38"/>
        <v>5791.9738847272711</v>
      </c>
      <c r="AV249" s="14">
        <f t="shared" si="38"/>
        <v>4.2932531969528416</v>
      </c>
      <c r="AW249" s="14">
        <f t="shared" si="38"/>
        <v>2.3051095061202398E-2</v>
      </c>
      <c r="AX249" s="15">
        <f t="shared" si="28"/>
        <v>0.23292360224869921</v>
      </c>
    </row>
    <row r="250" spans="1:50" x14ac:dyDescent="0.3">
      <c r="A250" s="4" t="s">
        <v>32</v>
      </c>
      <c r="B250" s="4">
        <f t="shared" si="39"/>
        <v>1998</v>
      </c>
      <c r="C250" s="11">
        <v>6827.4923126475187</v>
      </c>
      <c r="D250" s="11">
        <v>4.7903706128872647</v>
      </c>
      <c r="E250" s="11">
        <v>1.3656148579279159E-2</v>
      </c>
      <c r="F250" s="11">
        <v>0.2087521156107956</v>
      </c>
      <c r="G250" s="11">
        <v>130.50286493047929</v>
      </c>
      <c r="H250" s="11">
        <v>13.145327237408557</v>
      </c>
      <c r="I250" s="11">
        <v>6.854667755957361E-4</v>
      </c>
      <c r="J250" s="11">
        <v>7.6072659275779123E-2</v>
      </c>
      <c r="K250" s="11">
        <v>2.738095238095255</v>
      </c>
      <c r="L250" s="11">
        <v>27.779130434782431</v>
      </c>
      <c r="M250" s="11">
        <v>1.2693229004353407E-4</v>
      </c>
      <c r="N250" s="11">
        <v>3.5998247041883411E-2</v>
      </c>
      <c r="O250" s="11">
        <v>3.4320175438596543</v>
      </c>
      <c r="P250" s="11">
        <v>2.5110543130990366</v>
      </c>
      <c r="Q250" s="11">
        <v>7.2088109333174333E-3</v>
      </c>
      <c r="R250" s="11">
        <v>0.39823909613720881</v>
      </c>
      <c r="S250" s="11">
        <v>5819.9608906818212</v>
      </c>
      <c r="T250" s="11">
        <v>4.4368018038851584</v>
      </c>
      <c r="U250" s="11">
        <v>2.3085641247508115E-2</v>
      </c>
      <c r="V250" s="11">
        <v>0.22538757515026556</v>
      </c>
      <c r="Y250" s="4" t="str">
        <f t="shared" si="40"/>
        <v>France</v>
      </c>
      <c r="Z250" s="4">
        <f t="shared" si="40"/>
        <v>1998</v>
      </c>
      <c r="AA250" s="13">
        <f t="shared" si="40"/>
        <v>6827.4923126475187</v>
      </c>
      <c r="AB250" s="14">
        <f t="shared" si="40"/>
        <v>4.7903706128872647</v>
      </c>
      <c r="AC250" s="14">
        <f t="shared" si="40"/>
        <v>1.3656148579279159E-2</v>
      </c>
      <c r="AD250" s="15">
        <f t="shared" si="40"/>
        <v>0.2087521156107956</v>
      </c>
      <c r="AF250" s="13">
        <f t="shared" si="35"/>
        <v>130.50286493047929</v>
      </c>
      <c r="AG250" s="14">
        <f t="shared" si="35"/>
        <v>13.145327237408557</v>
      </c>
      <c r="AH250" s="14">
        <f t="shared" si="35"/>
        <v>6.854667755957361E-4</v>
      </c>
      <c r="AI250" s="15">
        <f t="shared" si="25"/>
        <v>7.6072659275779123E-2</v>
      </c>
      <c r="AK250" s="13">
        <f t="shared" si="36"/>
        <v>2.738095238095255</v>
      </c>
      <c r="AL250" s="14">
        <f t="shared" si="36"/>
        <v>27.779130434782431</v>
      </c>
      <c r="AM250" s="14">
        <f t="shared" si="36"/>
        <v>1.2693229004353407E-4</v>
      </c>
      <c r="AN250" s="15">
        <f t="shared" si="26"/>
        <v>3.5998247041883411E-2</v>
      </c>
      <c r="AP250" s="13">
        <f t="shared" si="37"/>
        <v>3.4320175438596543</v>
      </c>
      <c r="AQ250" s="14">
        <f t="shared" si="37"/>
        <v>2.5110543130990366</v>
      </c>
      <c r="AR250" s="14">
        <f t="shared" si="37"/>
        <v>7.2088109333174333E-3</v>
      </c>
      <c r="AS250" s="15">
        <f t="shared" si="27"/>
        <v>0.39823909613720881</v>
      </c>
      <c r="AU250" s="13">
        <f t="shared" si="38"/>
        <v>5819.9608906818212</v>
      </c>
      <c r="AV250" s="14">
        <f t="shared" si="38"/>
        <v>4.4368018038851584</v>
      </c>
      <c r="AW250" s="14">
        <f t="shared" si="38"/>
        <v>2.3085641247508115E-2</v>
      </c>
      <c r="AX250" s="15">
        <f t="shared" si="28"/>
        <v>0.22538757515026556</v>
      </c>
    </row>
    <row r="251" spans="1:50" x14ac:dyDescent="0.3">
      <c r="A251" s="4" t="s">
        <v>32</v>
      </c>
      <c r="B251" s="4">
        <f t="shared" si="39"/>
        <v>1999</v>
      </c>
      <c r="C251" s="11">
        <v>6930.9721875560281</v>
      </c>
      <c r="D251" s="11">
        <v>4.829516505873424</v>
      </c>
      <c r="E251" s="11">
        <v>1.3599462324306921E-2</v>
      </c>
      <c r="F251" s="11">
        <v>0.20706006466358451</v>
      </c>
      <c r="G251" s="11">
        <v>135.76856862978275</v>
      </c>
      <c r="H251" s="11">
        <v>12.622719572914784</v>
      </c>
      <c r="I251" s="11">
        <v>5.7866397343948883E-4</v>
      </c>
      <c r="J251" s="11">
        <v>7.9222230536258709E-2</v>
      </c>
      <c r="K251" s="11">
        <v>2.6095238095238216</v>
      </c>
      <c r="L251" s="11">
        <v>29.235401459853879</v>
      </c>
      <c r="M251" s="11">
        <v>1.5082143181952695E-4</v>
      </c>
      <c r="N251" s="11">
        <v>3.4205105798639446E-2</v>
      </c>
      <c r="O251" s="11">
        <v>2.1223484848485104</v>
      </c>
      <c r="P251" s="11">
        <v>4.3321434945564397</v>
      </c>
      <c r="Q251" s="11">
        <v>1.1928016798090857E-2</v>
      </c>
      <c r="R251" s="11">
        <v>0.23083261236765387</v>
      </c>
      <c r="S251" s="11">
        <v>5701.966737181825</v>
      </c>
      <c r="T251" s="11">
        <v>4.7096628124300191</v>
      </c>
      <c r="U251" s="11">
        <v>2.3365360803274449E-2</v>
      </c>
      <c r="V251" s="11">
        <v>0.21232942565670332</v>
      </c>
      <c r="Y251" s="4" t="str">
        <f t="shared" si="40"/>
        <v>France</v>
      </c>
      <c r="Z251" s="4">
        <f t="shared" si="40"/>
        <v>1999</v>
      </c>
      <c r="AA251" s="13">
        <f t="shared" si="40"/>
        <v>6930.9721875560281</v>
      </c>
      <c r="AB251" s="14">
        <f t="shared" si="40"/>
        <v>4.829516505873424</v>
      </c>
      <c r="AC251" s="14">
        <f t="shared" si="40"/>
        <v>1.3599462324306921E-2</v>
      </c>
      <c r="AD251" s="15">
        <f t="shared" si="40"/>
        <v>0.20706006466358451</v>
      </c>
      <c r="AF251" s="13">
        <f t="shared" si="35"/>
        <v>135.76856862978275</v>
      </c>
      <c r="AG251" s="14">
        <f t="shared" si="35"/>
        <v>12.622719572914784</v>
      </c>
      <c r="AH251" s="14">
        <f t="shared" si="35"/>
        <v>5.7866397343948883E-4</v>
      </c>
      <c r="AI251" s="15">
        <f t="shared" si="25"/>
        <v>7.9222230536258709E-2</v>
      </c>
      <c r="AK251" s="13">
        <f t="shared" si="36"/>
        <v>2.6095238095238216</v>
      </c>
      <c r="AL251" s="14">
        <f t="shared" si="36"/>
        <v>29.235401459853879</v>
      </c>
      <c r="AM251" s="14">
        <f t="shared" si="36"/>
        <v>1.5082143181952695E-4</v>
      </c>
      <c r="AN251" s="15">
        <f t="shared" si="26"/>
        <v>3.4205105798639446E-2</v>
      </c>
      <c r="AP251" s="13">
        <f t="shared" si="37"/>
        <v>2.1223484848485104</v>
      </c>
      <c r="AQ251" s="14">
        <f t="shared" si="37"/>
        <v>4.3321434945564397</v>
      </c>
      <c r="AR251" s="14">
        <f t="shared" si="37"/>
        <v>1.1928016798090857E-2</v>
      </c>
      <c r="AS251" s="15">
        <f t="shared" si="27"/>
        <v>0.23083261236765387</v>
      </c>
      <c r="AU251" s="13">
        <f t="shared" si="38"/>
        <v>5701.966737181825</v>
      </c>
      <c r="AV251" s="14">
        <f t="shared" si="38"/>
        <v>4.7096628124300191</v>
      </c>
      <c r="AW251" s="14">
        <f t="shared" si="38"/>
        <v>2.3365360803274449E-2</v>
      </c>
      <c r="AX251" s="15">
        <f t="shared" si="28"/>
        <v>0.21232942565670332</v>
      </c>
    </row>
    <row r="252" spans="1:50" x14ac:dyDescent="0.3">
      <c r="A252" s="4" t="s">
        <v>32</v>
      </c>
      <c r="B252" s="4">
        <f t="shared" si="39"/>
        <v>2000</v>
      </c>
      <c r="C252" s="11">
        <v>6609.3449531824517</v>
      </c>
      <c r="D252" s="11">
        <v>5.1423098480548051</v>
      </c>
      <c r="E252" s="11">
        <v>1.3313097412497421E-2</v>
      </c>
      <c r="F252" s="11">
        <v>0.19446513911997593</v>
      </c>
      <c r="G252" s="11">
        <v>162.85435829661651</v>
      </c>
      <c r="H252" s="11">
        <v>10.566830242039456</v>
      </c>
      <c r="I252" s="11">
        <v>3.0794893760768827E-4</v>
      </c>
      <c r="J252" s="11">
        <v>9.4635758983007426E-2</v>
      </c>
      <c r="K252" s="11">
        <v>2.5761904761904901</v>
      </c>
      <c r="L252" s="11">
        <v>29.743068391866746</v>
      </c>
      <c r="M252" s="11">
        <v>1.0448337560910875E-4</v>
      </c>
      <c r="N252" s="11">
        <v>3.3621278975825182E-2</v>
      </c>
      <c r="O252" s="11">
        <v>0.51931818181818912</v>
      </c>
      <c r="P252" s="11">
        <v>17.405543398978605</v>
      </c>
      <c r="Q252" s="11">
        <v>1.4140746782817737E-2</v>
      </c>
      <c r="R252" s="11">
        <v>5.7452960650380053E-2</v>
      </c>
      <c r="S252" s="11">
        <v>5571.402791636363</v>
      </c>
      <c r="T252" s="11">
        <v>5.031265052572274</v>
      </c>
      <c r="U252" s="11">
        <v>2.3278743742329411E-2</v>
      </c>
      <c r="V252" s="11">
        <v>0.19875716933035403</v>
      </c>
      <c r="Y252" s="4" t="str">
        <f t="shared" si="40"/>
        <v>France</v>
      </c>
      <c r="Z252" s="4">
        <f t="shared" si="40"/>
        <v>2000</v>
      </c>
      <c r="AA252" s="13">
        <f t="shared" si="40"/>
        <v>6609.3449531824517</v>
      </c>
      <c r="AB252" s="14">
        <f t="shared" si="40"/>
        <v>5.1423098480548051</v>
      </c>
      <c r="AC252" s="14">
        <f t="shared" si="40"/>
        <v>1.3313097412497421E-2</v>
      </c>
      <c r="AD252" s="15">
        <f t="shared" si="40"/>
        <v>0.19446513911997593</v>
      </c>
      <c r="AF252" s="13">
        <f t="shared" si="35"/>
        <v>162.85435829661651</v>
      </c>
      <c r="AG252" s="14">
        <f t="shared" si="35"/>
        <v>10.566830242039456</v>
      </c>
      <c r="AH252" s="14">
        <f t="shared" si="35"/>
        <v>3.0794893760768827E-4</v>
      </c>
      <c r="AI252" s="15">
        <f t="shared" si="25"/>
        <v>9.4635758983007426E-2</v>
      </c>
      <c r="AK252" s="13">
        <f t="shared" si="36"/>
        <v>2.5761904761904901</v>
      </c>
      <c r="AL252" s="14">
        <f t="shared" si="36"/>
        <v>29.743068391866746</v>
      </c>
      <c r="AM252" s="14">
        <f t="shared" si="36"/>
        <v>1.0448337560910875E-4</v>
      </c>
      <c r="AN252" s="15">
        <f t="shared" si="26"/>
        <v>3.3621278975825182E-2</v>
      </c>
      <c r="AP252" s="13">
        <f t="shared" si="37"/>
        <v>0.51931818181818912</v>
      </c>
      <c r="AQ252" s="14">
        <f t="shared" si="37"/>
        <v>17.405543398978605</v>
      </c>
      <c r="AR252" s="14">
        <f t="shared" si="37"/>
        <v>1.4140746782817737E-2</v>
      </c>
      <c r="AS252" s="15">
        <f t="shared" si="27"/>
        <v>5.7452960650380053E-2</v>
      </c>
      <c r="AU252" s="13">
        <f t="shared" si="38"/>
        <v>5571.402791636363</v>
      </c>
      <c r="AV252" s="14">
        <f t="shared" si="38"/>
        <v>5.031265052572274</v>
      </c>
      <c r="AW252" s="14">
        <f t="shared" si="38"/>
        <v>2.3278743742329411E-2</v>
      </c>
      <c r="AX252" s="15">
        <f t="shared" si="28"/>
        <v>0.19875716933035403</v>
      </c>
    </row>
    <row r="253" spans="1:50" x14ac:dyDescent="0.3">
      <c r="A253" s="4" t="s">
        <v>32</v>
      </c>
      <c r="B253" s="4">
        <f t="shared" si="39"/>
        <v>2001</v>
      </c>
      <c r="C253" s="11">
        <v>6337.9198382893883</v>
      </c>
      <c r="D253" s="11">
        <v>5.4456767431918083</v>
      </c>
      <c r="E253" s="11">
        <v>1.2872795149190042E-2</v>
      </c>
      <c r="F253" s="11">
        <v>0.18363190603448895</v>
      </c>
      <c r="G253" s="11">
        <v>169.80071535835168</v>
      </c>
      <c r="H253" s="11">
        <v>10.057676799265341</v>
      </c>
      <c r="I253" s="11">
        <v>5.9512958742492794E-4</v>
      </c>
      <c r="J253" s="11">
        <v>9.9426539543709003E-2</v>
      </c>
      <c r="K253" s="11">
        <v>2.4238095238095099</v>
      </c>
      <c r="L253" s="11">
        <v>31.717092337917673</v>
      </c>
      <c r="M253" s="11">
        <v>2.6428244517028715E-4</v>
      </c>
      <c r="N253" s="11">
        <v>3.1528741328047387E-2</v>
      </c>
      <c r="O253" s="11">
        <v>3.1439393939388438E-2</v>
      </c>
      <c r="P253" s="11">
        <v>279.04819277113313</v>
      </c>
      <c r="Q253" s="11">
        <v>1.3801368602180397E-2</v>
      </c>
      <c r="R253" s="11">
        <v>3.5836103795166656E-3</v>
      </c>
      <c r="S253" s="11">
        <v>5403.7380793181801</v>
      </c>
      <c r="T253" s="11">
        <v>5.2957549262440509</v>
      </c>
      <c r="U253" s="11">
        <v>2.2857308816285671E-2</v>
      </c>
      <c r="V253" s="11">
        <v>0.18883049044515315</v>
      </c>
      <c r="Y253" s="4" t="str">
        <f t="shared" si="40"/>
        <v>France</v>
      </c>
      <c r="Z253" s="4">
        <f t="shared" si="40"/>
        <v>2001</v>
      </c>
      <c r="AA253" s="13">
        <f t="shared" si="40"/>
        <v>6337.9198382893883</v>
      </c>
      <c r="AB253" s="14">
        <f t="shared" si="40"/>
        <v>5.4456767431918083</v>
      </c>
      <c r="AC253" s="14">
        <f t="shared" si="40"/>
        <v>1.2872795149190042E-2</v>
      </c>
      <c r="AD253" s="15">
        <f t="shared" si="40"/>
        <v>0.18363190603448895</v>
      </c>
      <c r="AF253" s="13">
        <f t="shared" si="35"/>
        <v>169.80071535835168</v>
      </c>
      <c r="AG253" s="14">
        <f t="shared" si="35"/>
        <v>10.057676799265341</v>
      </c>
      <c r="AH253" s="14">
        <f t="shared" si="35"/>
        <v>5.9512958742492794E-4</v>
      </c>
      <c r="AI253" s="15">
        <f t="shared" si="25"/>
        <v>9.9426539543709003E-2</v>
      </c>
      <c r="AK253" s="13">
        <f t="shared" si="36"/>
        <v>2.4238095238095099</v>
      </c>
      <c r="AL253" s="14">
        <f t="shared" si="36"/>
        <v>31.717092337917673</v>
      </c>
      <c r="AM253" s="14">
        <f t="shared" si="36"/>
        <v>2.6428244517028715E-4</v>
      </c>
      <c r="AN253" s="15">
        <f t="shared" si="26"/>
        <v>3.1528741328047387E-2</v>
      </c>
      <c r="AP253" s="13">
        <f t="shared" si="37"/>
        <v>3.1439393939388438E-2</v>
      </c>
      <c r="AQ253" s="14">
        <f t="shared" si="37"/>
        <v>279.04819277113313</v>
      </c>
      <c r="AR253" s="14">
        <f t="shared" si="37"/>
        <v>1.3801368602180397E-2</v>
      </c>
      <c r="AS253" s="15">
        <f t="shared" si="27"/>
        <v>3.5836103795166656E-3</v>
      </c>
      <c r="AU253" s="13">
        <f t="shared" si="38"/>
        <v>5403.7380793181801</v>
      </c>
      <c r="AV253" s="14">
        <f t="shared" si="38"/>
        <v>5.2957549262440509</v>
      </c>
      <c r="AW253" s="14">
        <f t="shared" si="38"/>
        <v>2.2857308816285671E-2</v>
      </c>
      <c r="AX253" s="15">
        <f t="shared" si="28"/>
        <v>0.18883049044515315</v>
      </c>
    </row>
    <row r="254" spans="1:50" x14ac:dyDescent="0.3">
      <c r="A254" s="4" t="s">
        <v>32</v>
      </c>
      <c r="B254" s="4">
        <f t="shared" si="39"/>
        <v>2002</v>
      </c>
      <c r="C254" s="11">
        <v>6808.6603899073016</v>
      </c>
      <c r="D254" s="11">
        <v>5.1618767024410355</v>
      </c>
      <c r="E254" s="11">
        <v>1.2636934900870034E-2</v>
      </c>
      <c r="F254" s="11">
        <v>0.19372799035031255</v>
      </c>
      <c r="G254" s="11">
        <v>192.86516984036371</v>
      </c>
      <c r="H254" s="11">
        <v>8.798193946812038</v>
      </c>
      <c r="I254" s="11">
        <v>1.4159177768007791E-3</v>
      </c>
      <c r="J254" s="11">
        <v>0.11365969039161074</v>
      </c>
      <c r="K254" s="11">
        <v>2.6772727272727224</v>
      </c>
      <c r="L254" s="11">
        <v>28.657045840407527</v>
      </c>
      <c r="M254" s="11">
        <v>2.5088071846721127E-4</v>
      </c>
      <c r="N254" s="11">
        <v>3.489543219385028E-2</v>
      </c>
      <c r="O254" s="11">
        <v>0.10113636363636225</v>
      </c>
      <c r="P254" s="11">
        <v>86.363295880150943</v>
      </c>
      <c r="Q254" s="11">
        <v>1.254786241979533E-2</v>
      </c>
      <c r="R254" s="11">
        <v>1.1578993017910426E-2</v>
      </c>
      <c r="S254" s="11">
        <v>5053.717268454533</v>
      </c>
      <c r="T254" s="11">
        <v>5.7588836194324005</v>
      </c>
      <c r="U254" s="11">
        <v>2.2404869341702383E-2</v>
      </c>
      <c r="V254" s="11">
        <v>0.17364476625741582</v>
      </c>
      <c r="Y254" s="4" t="str">
        <f t="shared" si="40"/>
        <v>France</v>
      </c>
      <c r="Z254" s="4">
        <f t="shared" si="40"/>
        <v>2002</v>
      </c>
      <c r="AA254" s="13">
        <f t="shared" si="40"/>
        <v>6808.6603899073016</v>
      </c>
      <c r="AB254" s="14">
        <f t="shared" si="40"/>
        <v>5.1618767024410355</v>
      </c>
      <c r="AC254" s="14">
        <f t="shared" si="40"/>
        <v>1.2636934900870034E-2</v>
      </c>
      <c r="AD254" s="15">
        <f t="shared" si="40"/>
        <v>0.19372799035031255</v>
      </c>
      <c r="AF254" s="13">
        <f t="shared" si="35"/>
        <v>192.86516984036371</v>
      </c>
      <c r="AG254" s="14">
        <f t="shared" si="35"/>
        <v>8.798193946812038</v>
      </c>
      <c r="AH254" s="14">
        <f t="shared" si="35"/>
        <v>1.4159177768007791E-3</v>
      </c>
      <c r="AI254" s="15">
        <f t="shared" si="25"/>
        <v>0.11365969039161074</v>
      </c>
      <c r="AK254" s="13">
        <f t="shared" si="36"/>
        <v>2.6772727272727224</v>
      </c>
      <c r="AL254" s="14">
        <f t="shared" si="36"/>
        <v>28.657045840407527</v>
      </c>
      <c r="AM254" s="14">
        <f t="shared" si="36"/>
        <v>2.5088071846721127E-4</v>
      </c>
      <c r="AN254" s="15">
        <f t="shared" si="26"/>
        <v>3.489543219385028E-2</v>
      </c>
      <c r="AP254" s="13">
        <f t="shared" si="37"/>
        <v>0.10113636363636225</v>
      </c>
      <c r="AQ254" s="14">
        <f t="shared" si="37"/>
        <v>86.363295880150943</v>
      </c>
      <c r="AR254" s="14">
        <f t="shared" si="37"/>
        <v>1.254786241979533E-2</v>
      </c>
      <c r="AS254" s="15">
        <f t="shared" si="27"/>
        <v>1.1578993017910426E-2</v>
      </c>
      <c r="AU254" s="13">
        <f t="shared" si="38"/>
        <v>5053.717268454533</v>
      </c>
      <c r="AV254" s="14">
        <f t="shared" si="38"/>
        <v>5.7588836194324005</v>
      </c>
      <c r="AW254" s="14">
        <f t="shared" si="38"/>
        <v>2.2404869341702383E-2</v>
      </c>
      <c r="AX254" s="15">
        <f t="shared" si="28"/>
        <v>0.17364476625741582</v>
      </c>
    </row>
    <row r="255" spans="1:50" x14ac:dyDescent="0.3">
      <c r="A255" s="4" t="s">
        <v>32</v>
      </c>
      <c r="B255" s="4">
        <f t="shared" si="39"/>
        <v>2003</v>
      </c>
      <c r="C255" s="11">
        <v>6533.2502084643347</v>
      </c>
      <c r="D255" s="11">
        <v>5.4740597658471106</v>
      </c>
      <c r="E255" s="11">
        <v>1.1992835453471185E-2</v>
      </c>
      <c r="F255" s="11">
        <v>0.18267977383788209</v>
      </c>
      <c r="G255" s="11">
        <v>181.29492263556813</v>
      </c>
      <c r="H255" s="11">
        <v>9.3124225328103183</v>
      </c>
      <c r="I255" s="11">
        <v>1.0317851859828614E-3</v>
      </c>
      <c r="J255" s="11">
        <v>0.1073834436181042</v>
      </c>
      <c r="K255" s="11">
        <v>2.4818181818181699</v>
      </c>
      <c r="L255" s="11">
        <v>30.952380952381105</v>
      </c>
      <c r="M255" s="11">
        <v>3.0977707835255774E-4</v>
      </c>
      <c r="N255" s="11">
        <v>3.2307692307692149E-2</v>
      </c>
      <c r="O255" s="11">
        <v>0.4174242424242447</v>
      </c>
      <c r="P255" s="11">
        <v>21.3829401088928</v>
      </c>
      <c r="Q255" s="11">
        <v>9.825443589115912E-3</v>
      </c>
      <c r="R255" s="11">
        <v>4.6766253607197682E-2</v>
      </c>
      <c r="S255" s="11">
        <v>4669.0387178636302</v>
      </c>
      <c r="T255" s="11">
        <v>6.3239338588407827</v>
      </c>
      <c r="U255" s="11">
        <v>2.1762678685592451E-2</v>
      </c>
      <c r="V255" s="11">
        <v>0.15812942107261482</v>
      </c>
      <c r="Y255" s="4" t="str">
        <f t="shared" si="40"/>
        <v>France</v>
      </c>
      <c r="Z255" s="4">
        <f t="shared" si="40"/>
        <v>2003</v>
      </c>
      <c r="AA255" s="13">
        <f t="shared" si="40"/>
        <v>6533.2502084643347</v>
      </c>
      <c r="AB255" s="14">
        <f t="shared" si="40"/>
        <v>5.4740597658471106</v>
      </c>
      <c r="AC255" s="14">
        <f t="shared" si="40"/>
        <v>1.1992835453471185E-2</v>
      </c>
      <c r="AD255" s="15">
        <f t="shared" si="40"/>
        <v>0.18267977383788209</v>
      </c>
      <c r="AF255" s="13">
        <f t="shared" si="35"/>
        <v>181.29492263556813</v>
      </c>
      <c r="AG255" s="14">
        <f t="shared" si="35"/>
        <v>9.3124225328103183</v>
      </c>
      <c r="AH255" s="14">
        <f t="shared" si="35"/>
        <v>1.0317851859828614E-3</v>
      </c>
      <c r="AI255" s="15">
        <f t="shared" si="25"/>
        <v>0.1073834436181042</v>
      </c>
      <c r="AK255" s="13">
        <f t="shared" si="36"/>
        <v>2.4818181818181699</v>
      </c>
      <c r="AL255" s="14">
        <f t="shared" si="36"/>
        <v>30.952380952381105</v>
      </c>
      <c r="AM255" s="14">
        <f t="shared" si="36"/>
        <v>3.0977707835255774E-4</v>
      </c>
      <c r="AN255" s="15">
        <f t="shared" si="26"/>
        <v>3.2307692307692149E-2</v>
      </c>
      <c r="AP255" s="13">
        <f t="shared" si="37"/>
        <v>0.4174242424242447</v>
      </c>
      <c r="AQ255" s="14">
        <f t="shared" si="37"/>
        <v>21.3829401088928</v>
      </c>
      <c r="AR255" s="14">
        <f t="shared" si="37"/>
        <v>9.825443589115912E-3</v>
      </c>
      <c r="AS255" s="15">
        <f t="shared" si="27"/>
        <v>4.6766253607197682E-2</v>
      </c>
      <c r="AU255" s="13">
        <f t="shared" si="38"/>
        <v>4669.0387178636302</v>
      </c>
      <c r="AV255" s="14">
        <f t="shared" si="38"/>
        <v>6.3239338588407827</v>
      </c>
      <c r="AW255" s="14">
        <f t="shared" si="38"/>
        <v>2.1762678685592451E-2</v>
      </c>
      <c r="AX255" s="15">
        <f t="shared" si="28"/>
        <v>0.15812942107261482</v>
      </c>
    </row>
    <row r="256" spans="1:50" x14ac:dyDescent="0.3">
      <c r="A256" s="4" t="s">
        <v>32</v>
      </c>
      <c r="B256" s="4">
        <f t="shared" si="39"/>
        <v>2004</v>
      </c>
      <c r="C256" s="11">
        <v>6448.1400364451838</v>
      </c>
      <c r="D256" s="11">
        <v>5.6664563749693357</v>
      </c>
      <c r="E256" s="11">
        <v>1.153592134001058E-2</v>
      </c>
      <c r="F256" s="11">
        <v>0.17647713735472137</v>
      </c>
      <c r="G256" s="11">
        <v>164.5100647162194</v>
      </c>
      <c r="H256" s="11">
        <v>10.306421480296551</v>
      </c>
      <c r="I256" s="11">
        <v>6.3591980000410331E-4</v>
      </c>
      <c r="J256" s="11">
        <v>9.7026887742924575E-2</v>
      </c>
      <c r="K256" s="11">
        <v>3.0272727272727167</v>
      </c>
      <c r="L256" s="11">
        <v>25.558558558558655</v>
      </c>
      <c r="M256" s="11">
        <v>7.3963019293785126E-5</v>
      </c>
      <c r="N256" s="11">
        <v>3.9125837151920896E-2</v>
      </c>
      <c r="O256" s="11">
        <v>0.21590909090908816</v>
      </c>
      <c r="P256" s="11">
        <v>42.221052631579475</v>
      </c>
      <c r="Q256" s="11">
        <v>9.6158464082043982E-3</v>
      </c>
      <c r="R256" s="11">
        <v>2.3684866616803496E-2</v>
      </c>
      <c r="S256" s="11">
        <v>4453.4990289545458</v>
      </c>
      <c r="T256" s="11">
        <v>6.8377445812970139</v>
      </c>
      <c r="U256" s="11">
        <v>2.1311896254018192E-2</v>
      </c>
      <c r="V256" s="11">
        <v>0.14624705385095207</v>
      </c>
      <c r="Y256" s="4" t="str">
        <f t="shared" si="40"/>
        <v>France</v>
      </c>
      <c r="Z256" s="4">
        <f t="shared" si="40"/>
        <v>2004</v>
      </c>
      <c r="AA256" s="13">
        <f t="shared" si="40"/>
        <v>6448.1400364451838</v>
      </c>
      <c r="AB256" s="14">
        <f t="shared" si="40"/>
        <v>5.6664563749693357</v>
      </c>
      <c r="AC256" s="14">
        <f t="shared" si="40"/>
        <v>1.153592134001058E-2</v>
      </c>
      <c r="AD256" s="15">
        <f t="shared" si="40"/>
        <v>0.17647713735472137</v>
      </c>
      <c r="AF256" s="13">
        <f t="shared" si="35"/>
        <v>164.5100647162194</v>
      </c>
      <c r="AG256" s="14">
        <f t="shared" si="35"/>
        <v>10.306421480296551</v>
      </c>
      <c r="AH256" s="14">
        <f t="shared" si="35"/>
        <v>6.3591980000410331E-4</v>
      </c>
      <c r="AI256" s="15">
        <f t="shared" si="25"/>
        <v>9.7026887742924575E-2</v>
      </c>
      <c r="AK256" s="13">
        <f t="shared" si="36"/>
        <v>3.0272727272727167</v>
      </c>
      <c r="AL256" s="14">
        <f t="shared" si="36"/>
        <v>25.558558558558655</v>
      </c>
      <c r="AM256" s="14">
        <f t="shared" si="36"/>
        <v>7.3963019293785126E-5</v>
      </c>
      <c r="AN256" s="15">
        <f t="shared" si="26"/>
        <v>3.9125837151920896E-2</v>
      </c>
      <c r="AP256" s="13">
        <f t="shared" si="37"/>
        <v>0.21590909090908816</v>
      </c>
      <c r="AQ256" s="14">
        <f t="shared" si="37"/>
        <v>42.221052631579475</v>
      </c>
      <c r="AR256" s="14">
        <f t="shared" si="37"/>
        <v>9.6158464082043982E-3</v>
      </c>
      <c r="AS256" s="15">
        <f t="shared" si="27"/>
        <v>2.3684866616803496E-2</v>
      </c>
      <c r="AU256" s="13">
        <f t="shared" si="38"/>
        <v>4453.4990289545458</v>
      </c>
      <c r="AV256" s="14">
        <f t="shared" si="38"/>
        <v>6.8377445812970139</v>
      </c>
      <c r="AW256" s="14">
        <f t="shared" si="38"/>
        <v>2.1311896254018192E-2</v>
      </c>
      <c r="AX256" s="15">
        <f t="shared" si="28"/>
        <v>0.14624705385095207</v>
      </c>
    </row>
    <row r="257" spans="1:50" x14ac:dyDescent="0.3">
      <c r="A257" s="4" t="s">
        <v>32</v>
      </c>
      <c r="B257" s="4">
        <f t="shared" si="39"/>
        <v>2005</v>
      </c>
      <c r="C257" s="11">
        <v>6288.9445259545755</v>
      </c>
      <c r="D257" s="11">
        <v>5.9175570362718481</v>
      </c>
      <c r="E257" s="11">
        <v>1.0912989938117124E-2</v>
      </c>
      <c r="F257" s="11">
        <v>0.16898865424878362</v>
      </c>
      <c r="G257" s="11">
        <v>161.46835911641756</v>
      </c>
      <c r="H257" s="11">
        <v>10.487926974568675</v>
      </c>
      <c r="I257" s="11">
        <v>2.7813126026929313E-4</v>
      </c>
      <c r="J257" s="11">
        <v>9.5347727193831444E-2</v>
      </c>
      <c r="K257" s="11">
        <v>2.9363636363636516</v>
      </c>
      <c r="L257" s="11">
        <v>26.380804953560233</v>
      </c>
      <c r="M257" s="11">
        <v>1.9598014954926024E-4</v>
      </c>
      <c r="N257" s="11">
        <v>3.7906349020068265E-2</v>
      </c>
      <c r="O257" s="11">
        <v>0.22954545454545539</v>
      </c>
      <c r="P257" s="11">
        <v>37.699669966996538</v>
      </c>
      <c r="Q257" s="11">
        <v>9.7333541754348607E-3</v>
      </c>
      <c r="R257" s="11">
        <v>2.652543114768461E-2</v>
      </c>
      <c r="S257" s="11">
        <v>4068.1735331363598</v>
      </c>
      <c r="T257" s="11">
        <v>7.6575027768903849</v>
      </c>
      <c r="U257" s="11">
        <v>2.0537993935527132E-2</v>
      </c>
      <c r="V257" s="11">
        <v>0.13059087657374477</v>
      </c>
      <c r="Y257" s="4" t="str">
        <f t="shared" si="40"/>
        <v>France</v>
      </c>
      <c r="Z257" s="4">
        <f t="shared" si="40"/>
        <v>2005</v>
      </c>
      <c r="AA257" s="13">
        <f t="shared" si="40"/>
        <v>6288.9445259545755</v>
      </c>
      <c r="AB257" s="14">
        <f t="shared" si="40"/>
        <v>5.9175570362718481</v>
      </c>
      <c r="AC257" s="14">
        <f t="shared" si="40"/>
        <v>1.0912989938117124E-2</v>
      </c>
      <c r="AD257" s="15">
        <f t="shared" si="40"/>
        <v>0.16898865424878362</v>
      </c>
      <c r="AF257" s="13">
        <f t="shared" si="35"/>
        <v>161.46835911641756</v>
      </c>
      <c r="AG257" s="14">
        <f t="shared" si="35"/>
        <v>10.487926974568675</v>
      </c>
      <c r="AH257" s="14">
        <f t="shared" si="35"/>
        <v>2.7813126026929313E-4</v>
      </c>
      <c r="AI257" s="15">
        <f t="shared" si="25"/>
        <v>9.5347727193831444E-2</v>
      </c>
      <c r="AK257" s="13">
        <f t="shared" si="36"/>
        <v>2.9363636363636516</v>
      </c>
      <c r="AL257" s="14">
        <f t="shared" si="36"/>
        <v>26.380804953560233</v>
      </c>
      <c r="AM257" s="14">
        <f t="shared" si="36"/>
        <v>1.9598014954926024E-4</v>
      </c>
      <c r="AN257" s="15">
        <f t="shared" si="26"/>
        <v>3.7906349020068265E-2</v>
      </c>
      <c r="AP257" s="13">
        <f t="shared" si="37"/>
        <v>0.22954545454545539</v>
      </c>
      <c r="AQ257" s="14">
        <f t="shared" si="37"/>
        <v>37.699669966996538</v>
      </c>
      <c r="AR257" s="14">
        <f t="shared" si="37"/>
        <v>9.7333541754348607E-3</v>
      </c>
      <c r="AS257" s="15">
        <f t="shared" si="27"/>
        <v>2.652543114768461E-2</v>
      </c>
      <c r="AU257" s="13">
        <f t="shared" si="38"/>
        <v>4068.1735331363598</v>
      </c>
      <c r="AV257" s="14">
        <f t="shared" si="38"/>
        <v>7.6575027768903849</v>
      </c>
      <c r="AW257" s="14">
        <f t="shared" si="38"/>
        <v>2.0537993935527132E-2</v>
      </c>
      <c r="AX257" s="15">
        <f t="shared" si="28"/>
        <v>0.13059087657374477</v>
      </c>
    </row>
    <row r="258" spans="1:50" x14ac:dyDescent="0.3">
      <c r="A258" s="4" t="s">
        <v>32</v>
      </c>
      <c r="B258" s="4">
        <f t="shared" si="39"/>
        <v>2006</v>
      </c>
      <c r="C258" s="11">
        <v>6076.7505043576821</v>
      </c>
      <c r="D258" s="11">
        <v>6.2390404397576571</v>
      </c>
      <c r="E258" s="11">
        <v>1.0439611317483333E-2</v>
      </c>
      <c r="F258" s="11">
        <v>0.16028105758500949</v>
      </c>
      <c r="G258" s="11">
        <v>173.11086512557176</v>
      </c>
      <c r="H258" s="11">
        <v>9.7516170570867633</v>
      </c>
      <c r="I258" s="11">
        <v>7.7243302861854102E-4</v>
      </c>
      <c r="J258" s="11">
        <v>0.10254709492240295</v>
      </c>
      <c r="K258" s="11">
        <v>3.1545454545454561</v>
      </c>
      <c r="L258" s="11">
        <v>24.6772334293948</v>
      </c>
      <c r="M258" s="11">
        <v>1.4256990013116616E-4</v>
      </c>
      <c r="N258" s="11">
        <v>4.0523181128109327E-2</v>
      </c>
      <c r="O258" s="11">
        <v>1.2238636363636317</v>
      </c>
      <c r="P258" s="11">
        <v>6.2311977715877713</v>
      </c>
      <c r="Q258" s="11">
        <v>8.8995528058312123E-3</v>
      </c>
      <c r="R258" s="11">
        <v>0.16048278945015576</v>
      </c>
      <c r="S258" s="11">
        <v>3475.030400045438</v>
      </c>
      <c r="T258" s="11">
        <v>9.3114835989726767</v>
      </c>
      <c r="U258" s="11">
        <v>1.9836767266678712E-2</v>
      </c>
      <c r="V258" s="11">
        <v>0.10739427174745049</v>
      </c>
      <c r="Y258" s="4" t="str">
        <f t="shared" si="40"/>
        <v>France</v>
      </c>
      <c r="Z258" s="4">
        <f t="shared" si="40"/>
        <v>2006</v>
      </c>
      <c r="AA258" s="13">
        <f t="shared" si="40"/>
        <v>6076.7505043576821</v>
      </c>
      <c r="AB258" s="14">
        <f t="shared" si="40"/>
        <v>6.2390404397576571</v>
      </c>
      <c r="AC258" s="14">
        <f t="shared" si="40"/>
        <v>1.0439611317483333E-2</v>
      </c>
      <c r="AD258" s="15">
        <f t="shared" si="40"/>
        <v>0.16028105758500949</v>
      </c>
      <c r="AF258" s="13">
        <f t="shared" si="35"/>
        <v>173.11086512557176</v>
      </c>
      <c r="AG258" s="14">
        <f t="shared" si="35"/>
        <v>9.7516170570867633</v>
      </c>
      <c r="AH258" s="14">
        <f t="shared" si="35"/>
        <v>7.7243302861854102E-4</v>
      </c>
      <c r="AI258" s="15">
        <f t="shared" si="35"/>
        <v>0.10254709492240295</v>
      </c>
      <c r="AK258" s="13">
        <f t="shared" si="36"/>
        <v>3.1545454545454561</v>
      </c>
      <c r="AL258" s="14">
        <f t="shared" si="36"/>
        <v>24.6772334293948</v>
      </c>
      <c r="AM258" s="14">
        <f t="shared" si="36"/>
        <v>1.4256990013116616E-4</v>
      </c>
      <c r="AN258" s="15">
        <f t="shared" si="36"/>
        <v>4.0523181128109327E-2</v>
      </c>
      <c r="AP258" s="13">
        <f t="shared" si="37"/>
        <v>1.2238636363636317</v>
      </c>
      <c r="AQ258" s="14">
        <f t="shared" si="37"/>
        <v>6.2311977715877713</v>
      </c>
      <c r="AR258" s="14">
        <f t="shared" si="37"/>
        <v>8.8995528058312123E-3</v>
      </c>
      <c r="AS258" s="15">
        <f t="shared" si="37"/>
        <v>0.16048278945015576</v>
      </c>
      <c r="AU258" s="13">
        <f t="shared" si="38"/>
        <v>3475.030400045438</v>
      </c>
      <c r="AV258" s="14">
        <f t="shared" si="38"/>
        <v>9.3114835989726767</v>
      </c>
      <c r="AW258" s="14">
        <f t="shared" si="38"/>
        <v>1.9836767266678712E-2</v>
      </c>
      <c r="AX258" s="15">
        <f t="shared" si="38"/>
        <v>0.10739427174745049</v>
      </c>
    </row>
    <row r="259" spans="1:50" x14ac:dyDescent="0.3">
      <c r="A259" s="4" t="s">
        <v>32</v>
      </c>
      <c r="B259" s="4">
        <f t="shared" si="39"/>
        <v>2007</v>
      </c>
      <c r="C259" s="11">
        <v>5356.1719925255675</v>
      </c>
      <c r="D259" s="11">
        <v>7.2429888980915971</v>
      </c>
      <c r="E259" s="11">
        <v>9.8629878710809193E-3</v>
      </c>
      <c r="F259" s="11">
        <v>0.13806454960375306</v>
      </c>
      <c r="G259" s="11">
        <v>148.52551748011888</v>
      </c>
      <c r="H259" s="11">
        <v>11.348390135760594</v>
      </c>
      <c r="I259" s="11">
        <v>8.4146500746215547E-5</v>
      </c>
      <c r="J259" s="11">
        <v>8.8118225407922829E-2</v>
      </c>
      <c r="K259" s="11">
        <v>3.3136363636363626</v>
      </c>
      <c r="L259" s="11">
        <v>23.534979423868318</v>
      </c>
      <c r="M259" s="11">
        <v>8.8275122437198039E-5</v>
      </c>
      <c r="N259" s="11">
        <v>4.2489945794719347E-2</v>
      </c>
      <c r="O259" s="11">
        <v>1.3625000000000034</v>
      </c>
      <c r="P259" s="11">
        <v>4.8837920489296511</v>
      </c>
      <c r="Q259" s="11">
        <v>7.1178815944716867E-3</v>
      </c>
      <c r="R259" s="11">
        <v>0.20475892298058915</v>
      </c>
      <c r="S259" s="11">
        <v>2873.1610239090805</v>
      </c>
      <c r="T259" s="11">
        <v>11.69529767300444</v>
      </c>
      <c r="U259" s="11">
        <v>1.9397773106740623E-2</v>
      </c>
      <c r="V259" s="11">
        <v>8.55044504175589E-2</v>
      </c>
      <c r="Y259" s="4" t="str">
        <f t="shared" si="40"/>
        <v>France</v>
      </c>
      <c r="Z259" s="4">
        <f t="shared" si="40"/>
        <v>2007</v>
      </c>
      <c r="AA259" s="13">
        <f t="shared" si="40"/>
        <v>5356.1719925255675</v>
      </c>
      <c r="AB259" s="14">
        <f t="shared" si="40"/>
        <v>7.2429888980915971</v>
      </c>
      <c r="AC259" s="14">
        <f t="shared" si="40"/>
        <v>9.8629878710809193E-3</v>
      </c>
      <c r="AD259" s="15">
        <f t="shared" si="40"/>
        <v>0.13806454960375306</v>
      </c>
      <c r="AF259" s="13">
        <f t="shared" si="35"/>
        <v>148.52551748011888</v>
      </c>
      <c r="AG259" s="14">
        <f t="shared" si="35"/>
        <v>11.348390135760594</v>
      </c>
      <c r="AH259" s="14">
        <f t="shared" si="35"/>
        <v>8.4146500746215547E-5</v>
      </c>
      <c r="AI259" s="15">
        <f t="shared" si="35"/>
        <v>8.8118225407922829E-2</v>
      </c>
      <c r="AK259" s="13">
        <f t="shared" si="36"/>
        <v>3.3136363636363626</v>
      </c>
      <c r="AL259" s="14">
        <f t="shared" si="36"/>
        <v>23.534979423868318</v>
      </c>
      <c r="AM259" s="14">
        <f t="shared" si="36"/>
        <v>8.8275122437198039E-5</v>
      </c>
      <c r="AN259" s="15">
        <f t="shared" si="36"/>
        <v>4.2489945794719347E-2</v>
      </c>
      <c r="AP259" s="13">
        <f t="shared" si="37"/>
        <v>1.3625000000000034</v>
      </c>
      <c r="AQ259" s="14">
        <f t="shared" si="37"/>
        <v>4.8837920489296511</v>
      </c>
      <c r="AR259" s="14">
        <f t="shared" si="37"/>
        <v>7.1178815944716867E-3</v>
      </c>
      <c r="AS259" s="15">
        <f t="shared" si="37"/>
        <v>0.20475892298058915</v>
      </c>
      <c r="AU259" s="13">
        <f t="shared" si="38"/>
        <v>2873.1610239090805</v>
      </c>
      <c r="AV259" s="14">
        <f t="shared" si="38"/>
        <v>11.69529767300444</v>
      </c>
      <c r="AW259" s="14">
        <f t="shared" si="38"/>
        <v>1.9397773106740623E-2</v>
      </c>
      <c r="AX259" s="15">
        <f t="shared" si="38"/>
        <v>8.55044504175589E-2</v>
      </c>
    </row>
    <row r="260" spans="1:50" x14ac:dyDescent="0.3">
      <c r="A260" s="4" t="s">
        <v>32</v>
      </c>
      <c r="B260" s="4">
        <f t="shared" si="39"/>
        <v>2008</v>
      </c>
      <c r="C260" s="11">
        <v>4834.4609898656272</v>
      </c>
      <c r="D260" s="11">
        <v>8.1150162492742766</v>
      </c>
      <c r="E260" s="11">
        <v>9.7360258485877926E-3</v>
      </c>
      <c r="F260" s="11">
        <v>0.1232283422832862</v>
      </c>
      <c r="G260" s="11">
        <v>139.28519048950716</v>
      </c>
      <c r="H260" s="11">
        <v>12.077990377708099</v>
      </c>
      <c r="I260" s="11">
        <v>8.9242258210317504E-5</v>
      </c>
      <c r="J260" s="11">
        <v>8.2795230723619634E-2</v>
      </c>
      <c r="K260" s="11">
        <v>2.9636363636363683</v>
      </c>
      <c r="L260" s="11">
        <v>26.466257668711616</v>
      </c>
      <c r="M260" s="11">
        <v>1.4232275725486326E-4</v>
      </c>
      <c r="N260" s="11">
        <v>3.7783959202596258E-2</v>
      </c>
      <c r="O260" s="11">
        <v>0.77424242424241818</v>
      </c>
      <c r="P260" s="11">
        <v>8.6007827788650424</v>
      </c>
      <c r="Q260" s="11">
        <v>7.3605930103790018E-3</v>
      </c>
      <c r="R260" s="11">
        <v>0.11626848691695012</v>
      </c>
      <c r="S260" s="11">
        <v>2968.2675138636405</v>
      </c>
      <c r="T260" s="11">
        <v>11.251328100702512</v>
      </c>
      <c r="U260" s="11">
        <v>1.911746644891088E-2</v>
      </c>
      <c r="V260" s="11">
        <v>8.8878396492371586E-2</v>
      </c>
      <c r="Y260" s="4" t="str">
        <f t="shared" si="40"/>
        <v>France</v>
      </c>
      <c r="Z260" s="4">
        <f t="shared" si="40"/>
        <v>2008</v>
      </c>
      <c r="AA260" s="13">
        <f t="shared" si="40"/>
        <v>4834.4609898656272</v>
      </c>
      <c r="AB260" s="14">
        <f t="shared" si="40"/>
        <v>8.1150162492742766</v>
      </c>
      <c r="AC260" s="14">
        <f t="shared" si="40"/>
        <v>9.7360258485877926E-3</v>
      </c>
      <c r="AD260" s="15">
        <f t="shared" si="40"/>
        <v>0.1232283422832862</v>
      </c>
      <c r="AF260" s="13">
        <f t="shared" si="35"/>
        <v>139.28519048950716</v>
      </c>
      <c r="AG260" s="14">
        <f t="shared" si="35"/>
        <v>12.077990377708099</v>
      </c>
      <c r="AH260" s="14">
        <f t="shared" si="35"/>
        <v>8.9242258210317504E-5</v>
      </c>
      <c r="AI260" s="15">
        <f t="shared" si="35"/>
        <v>8.2795230723619634E-2</v>
      </c>
      <c r="AK260" s="13">
        <f t="shared" si="36"/>
        <v>2.9636363636363683</v>
      </c>
      <c r="AL260" s="14">
        <f t="shared" si="36"/>
        <v>26.466257668711616</v>
      </c>
      <c r="AM260" s="14">
        <f t="shared" si="36"/>
        <v>1.4232275725486326E-4</v>
      </c>
      <c r="AN260" s="15">
        <f t="shared" si="36"/>
        <v>3.7783959202596258E-2</v>
      </c>
      <c r="AP260" s="13">
        <f t="shared" si="37"/>
        <v>0.77424242424241818</v>
      </c>
      <c r="AQ260" s="14">
        <f t="shared" si="37"/>
        <v>8.6007827788650424</v>
      </c>
      <c r="AR260" s="14">
        <f t="shared" si="37"/>
        <v>7.3605930103790018E-3</v>
      </c>
      <c r="AS260" s="15">
        <f t="shared" si="37"/>
        <v>0.11626848691695012</v>
      </c>
      <c r="AU260" s="13">
        <f t="shared" si="38"/>
        <v>2968.2675138636405</v>
      </c>
      <c r="AV260" s="14">
        <f t="shared" si="38"/>
        <v>11.251328100702512</v>
      </c>
      <c r="AW260" s="14">
        <f t="shared" si="38"/>
        <v>1.911746644891088E-2</v>
      </c>
      <c r="AX260" s="15">
        <f t="shared" si="38"/>
        <v>8.8878396492371586E-2</v>
      </c>
    </row>
    <row r="261" spans="1:50" x14ac:dyDescent="0.3">
      <c r="A261" s="4" t="s">
        <v>32</v>
      </c>
      <c r="B261" s="4">
        <f t="shared" si="39"/>
        <v>2009</v>
      </c>
      <c r="C261" s="11">
        <v>5699.9861383387688</v>
      </c>
      <c r="D261" s="11">
        <v>6.9769018343136668</v>
      </c>
      <c r="E261" s="11">
        <v>1.0394943449606509E-2</v>
      </c>
      <c r="F261" s="11">
        <v>0.14333009461045002</v>
      </c>
      <c r="G261" s="11">
        <v>123.35377970477634</v>
      </c>
      <c r="H261" s="11">
        <v>13.411455925097354</v>
      </c>
      <c r="I261" s="11">
        <v>4.6059364187039931E-4</v>
      </c>
      <c r="J261" s="11">
        <v>7.456312018508468E-2</v>
      </c>
      <c r="K261" s="11">
        <v>2.8590909090908951</v>
      </c>
      <c r="L261" s="11">
        <v>27.540540540540679</v>
      </c>
      <c r="M261" s="11">
        <v>7.3941149859056698E-5</v>
      </c>
      <c r="N261" s="11">
        <v>3.6310107948969397E-2</v>
      </c>
      <c r="O261" s="11">
        <v>0.44772727272726875</v>
      </c>
      <c r="P261" s="11">
        <v>21.362098138748074</v>
      </c>
      <c r="Q261" s="11">
        <v>8.4811269564865066E-3</v>
      </c>
      <c r="R261" s="11">
        <v>4.6811881188118395E-2</v>
      </c>
      <c r="S261" s="11">
        <v>3593.6227283181906</v>
      </c>
      <c r="T261" s="11">
        <v>8.778325843193139</v>
      </c>
      <c r="U261" s="11">
        <v>1.9972394491082235E-2</v>
      </c>
      <c r="V261" s="11">
        <v>0.11391693790626567</v>
      </c>
      <c r="Y261" s="4" t="str">
        <f t="shared" si="40"/>
        <v>France</v>
      </c>
      <c r="Z261" s="4">
        <f t="shared" si="40"/>
        <v>2009</v>
      </c>
      <c r="AA261" s="13">
        <f t="shared" si="40"/>
        <v>5699.9861383387688</v>
      </c>
      <c r="AB261" s="14">
        <f t="shared" si="40"/>
        <v>6.9769018343136668</v>
      </c>
      <c r="AC261" s="14">
        <f t="shared" si="40"/>
        <v>1.0394943449606509E-2</v>
      </c>
      <c r="AD261" s="15">
        <f t="shared" si="40"/>
        <v>0.14333009461045002</v>
      </c>
      <c r="AF261" s="13">
        <f t="shared" si="35"/>
        <v>123.35377970477634</v>
      </c>
      <c r="AG261" s="14">
        <f t="shared" si="35"/>
        <v>13.411455925097354</v>
      </c>
      <c r="AH261" s="14">
        <f t="shared" si="35"/>
        <v>4.6059364187039931E-4</v>
      </c>
      <c r="AI261" s="15">
        <f t="shared" si="35"/>
        <v>7.456312018508468E-2</v>
      </c>
      <c r="AK261" s="13">
        <f t="shared" si="36"/>
        <v>2.8590909090908951</v>
      </c>
      <c r="AL261" s="14">
        <f t="shared" si="36"/>
        <v>27.540540540540679</v>
      </c>
      <c r="AM261" s="14">
        <f t="shared" si="36"/>
        <v>7.3941149859056698E-5</v>
      </c>
      <c r="AN261" s="15">
        <f t="shared" si="36"/>
        <v>3.6310107948969397E-2</v>
      </c>
      <c r="AP261" s="13">
        <f t="shared" si="37"/>
        <v>0.44772727272726875</v>
      </c>
      <c r="AQ261" s="14">
        <f t="shared" si="37"/>
        <v>21.362098138748074</v>
      </c>
      <c r="AR261" s="14">
        <f t="shared" si="37"/>
        <v>8.4811269564865066E-3</v>
      </c>
      <c r="AS261" s="15">
        <f t="shared" si="37"/>
        <v>4.6811881188118395E-2</v>
      </c>
      <c r="AU261" s="13">
        <f t="shared" si="38"/>
        <v>3593.6227283181906</v>
      </c>
      <c r="AV261" s="14">
        <f t="shared" si="38"/>
        <v>8.778325843193139</v>
      </c>
      <c r="AW261" s="14">
        <f t="shared" si="38"/>
        <v>1.9972394491082235E-2</v>
      </c>
      <c r="AX261" s="15">
        <f t="shared" si="38"/>
        <v>0.11391693790626567</v>
      </c>
    </row>
    <row r="262" spans="1:50" x14ac:dyDescent="0.3">
      <c r="A262" s="4" t="s">
        <v>32</v>
      </c>
      <c r="B262" s="4">
        <f t="shared" si="39"/>
        <v>2010</v>
      </c>
      <c r="C262" s="11">
        <v>6442.691164296979</v>
      </c>
      <c r="D262" s="11">
        <v>6.1998037268323438</v>
      </c>
      <c r="E262" s="11">
        <v>1.0284080887999536E-2</v>
      </c>
      <c r="F262" s="11">
        <v>0.16129542870398714</v>
      </c>
      <c r="G262" s="11">
        <v>117.12660240872356</v>
      </c>
      <c r="H262" s="11">
        <v>14.148165901936052</v>
      </c>
      <c r="I262" s="11">
        <v>4.5387931734781894E-4</v>
      </c>
      <c r="J262" s="11">
        <v>7.0680539578855159E-2</v>
      </c>
      <c r="K262" s="11">
        <v>2.8545454545454731</v>
      </c>
      <c r="L262" s="11">
        <v>27.691082802547587</v>
      </c>
      <c r="M262" s="11">
        <v>4.0472127947999148E-5</v>
      </c>
      <c r="N262" s="11">
        <v>3.6112708453134225E-2</v>
      </c>
      <c r="O262" s="11">
        <v>1.5124999999999975</v>
      </c>
      <c r="P262" s="11">
        <v>7.1322314049586879</v>
      </c>
      <c r="Q262" s="11">
        <v>6.4523915528962306E-3</v>
      </c>
      <c r="R262" s="11">
        <v>0.14020857473928136</v>
      </c>
      <c r="S262" s="11">
        <v>3539.3495985454465</v>
      </c>
      <c r="T262" s="11">
        <v>9.0721478075097401</v>
      </c>
      <c r="U262" s="11">
        <v>1.9957989446490076E-2</v>
      </c>
      <c r="V262" s="11">
        <v>0.1102274809910196</v>
      </c>
      <c r="Y262" s="4" t="str">
        <f t="shared" si="40"/>
        <v>France</v>
      </c>
      <c r="Z262" s="4">
        <f t="shared" si="40"/>
        <v>2010</v>
      </c>
      <c r="AA262" s="13">
        <f t="shared" si="40"/>
        <v>6442.691164296979</v>
      </c>
      <c r="AB262" s="14">
        <f t="shared" si="40"/>
        <v>6.1998037268323438</v>
      </c>
      <c r="AC262" s="14">
        <f t="shared" si="40"/>
        <v>1.0284080887999536E-2</v>
      </c>
      <c r="AD262" s="15">
        <f t="shared" si="40"/>
        <v>0.16129542870398714</v>
      </c>
      <c r="AF262" s="13">
        <f t="shared" si="35"/>
        <v>117.12660240872356</v>
      </c>
      <c r="AG262" s="14">
        <f t="shared" si="35"/>
        <v>14.148165901936052</v>
      </c>
      <c r="AH262" s="14">
        <f t="shared" si="35"/>
        <v>4.5387931734781894E-4</v>
      </c>
      <c r="AI262" s="15">
        <f t="shared" si="35"/>
        <v>7.0680539578855159E-2</v>
      </c>
      <c r="AK262" s="13">
        <f t="shared" si="36"/>
        <v>2.8545454545454731</v>
      </c>
      <c r="AL262" s="14">
        <f t="shared" si="36"/>
        <v>27.691082802547587</v>
      </c>
      <c r="AM262" s="14">
        <f t="shared" si="36"/>
        <v>4.0472127947999148E-5</v>
      </c>
      <c r="AN262" s="15">
        <f t="shared" si="36"/>
        <v>3.6112708453134225E-2</v>
      </c>
      <c r="AP262" s="13">
        <f t="shared" si="37"/>
        <v>1.5124999999999975</v>
      </c>
      <c r="AQ262" s="14">
        <f t="shared" si="37"/>
        <v>7.1322314049586879</v>
      </c>
      <c r="AR262" s="14">
        <f t="shared" si="37"/>
        <v>6.4523915528962306E-3</v>
      </c>
      <c r="AS262" s="15">
        <f t="shared" si="37"/>
        <v>0.14020857473928136</v>
      </c>
      <c r="AU262" s="13">
        <f t="shared" si="38"/>
        <v>3539.3495985454465</v>
      </c>
      <c r="AV262" s="14">
        <f t="shared" si="38"/>
        <v>9.0721478075097401</v>
      </c>
      <c r="AW262" s="14">
        <f t="shared" si="38"/>
        <v>1.9957989446490076E-2</v>
      </c>
      <c r="AX262" s="15">
        <f t="shared" si="38"/>
        <v>0.1102274809910196</v>
      </c>
    </row>
    <row r="263" spans="1:50" x14ac:dyDescent="0.3">
      <c r="A263" s="4" t="s">
        <v>32</v>
      </c>
      <c r="B263" s="4">
        <f t="shared" si="39"/>
        <v>2011</v>
      </c>
      <c r="C263" s="11">
        <v>6539.2030353923328</v>
      </c>
      <c r="D263" s="11">
        <v>6.080804207489539</v>
      </c>
      <c r="E263" s="11">
        <v>1.0452094721148053E-2</v>
      </c>
      <c r="F263" s="11">
        <v>0.16445193199418109</v>
      </c>
      <c r="G263" s="11">
        <v>113.18036940374645</v>
      </c>
      <c r="H263" s="11">
        <v>14.659612600176095</v>
      </c>
      <c r="I263" s="11">
        <v>5.7490353655813287E-4</v>
      </c>
      <c r="J263" s="11">
        <v>6.8214626625807823E-2</v>
      </c>
      <c r="K263" s="11">
        <v>2.8818181818181898</v>
      </c>
      <c r="L263" s="11">
        <v>27.558359621451025</v>
      </c>
      <c r="M263" s="11">
        <v>4.4634614563776598E-5</v>
      </c>
      <c r="N263" s="11">
        <v>3.6286630036630144E-2</v>
      </c>
      <c r="O263" s="11">
        <v>1.3018939393939331</v>
      </c>
      <c r="P263" s="11">
        <v>8.0794297352342532</v>
      </c>
      <c r="Q263" s="11">
        <v>7.282966018785586E-3</v>
      </c>
      <c r="R263" s="11">
        <v>0.12377111167128756</v>
      </c>
      <c r="S263" s="11">
        <v>3831.8883792727356</v>
      </c>
      <c r="T263" s="11">
        <v>8.4607761596334612</v>
      </c>
      <c r="U263" s="11">
        <v>1.9796702281616674E-2</v>
      </c>
      <c r="V263" s="11">
        <v>0.11819246616770465</v>
      </c>
      <c r="Y263" s="4" t="str">
        <f t="shared" si="40"/>
        <v>France</v>
      </c>
      <c r="Z263" s="4">
        <f t="shared" si="40"/>
        <v>2011</v>
      </c>
      <c r="AA263" s="13">
        <f t="shared" si="40"/>
        <v>6539.2030353923328</v>
      </c>
      <c r="AB263" s="14">
        <f t="shared" si="40"/>
        <v>6.080804207489539</v>
      </c>
      <c r="AC263" s="14">
        <f t="shared" si="40"/>
        <v>1.0452094721148053E-2</v>
      </c>
      <c r="AD263" s="15">
        <f t="shared" si="40"/>
        <v>0.16445193199418109</v>
      </c>
      <c r="AF263" s="13">
        <f t="shared" si="35"/>
        <v>113.18036940374645</v>
      </c>
      <c r="AG263" s="14">
        <f t="shared" si="35"/>
        <v>14.659612600176095</v>
      </c>
      <c r="AH263" s="14">
        <f t="shared" si="35"/>
        <v>5.7490353655813287E-4</v>
      </c>
      <c r="AI263" s="15">
        <f t="shared" si="35"/>
        <v>6.8214626625807823E-2</v>
      </c>
      <c r="AK263" s="13">
        <f t="shared" si="36"/>
        <v>2.8818181818181898</v>
      </c>
      <c r="AL263" s="14">
        <f t="shared" si="36"/>
        <v>27.558359621451025</v>
      </c>
      <c r="AM263" s="14">
        <f t="shared" si="36"/>
        <v>4.4634614563776598E-5</v>
      </c>
      <c r="AN263" s="15">
        <f t="shared" si="36"/>
        <v>3.6286630036630144E-2</v>
      </c>
      <c r="AP263" s="13">
        <f t="shared" si="37"/>
        <v>1.3018939393939331</v>
      </c>
      <c r="AQ263" s="14">
        <f t="shared" si="37"/>
        <v>8.0794297352342532</v>
      </c>
      <c r="AR263" s="14">
        <f t="shared" si="37"/>
        <v>7.282966018785586E-3</v>
      </c>
      <c r="AS263" s="15">
        <f t="shared" si="37"/>
        <v>0.12377111167128756</v>
      </c>
      <c r="AU263" s="13">
        <f t="shared" si="38"/>
        <v>3831.8883792727356</v>
      </c>
      <c r="AV263" s="14">
        <f t="shared" si="38"/>
        <v>8.4607761596334612</v>
      </c>
      <c r="AW263" s="14">
        <f t="shared" si="38"/>
        <v>1.9796702281616674E-2</v>
      </c>
      <c r="AX263" s="15">
        <f t="shared" si="38"/>
        <v>0.11819246616770465</v>
      </c>
    </row>
    <row r="264" spans="1:50" x14ac:dyDescent="0.3">
      <c r="A264" s="4" t="s">
        <v>32</v>
      </c>
      <c r="B264" s="4">
        <f t="shared" si="39"/>
        <v>2012</v>
      </c>
      <c r="C264" s="11">
        <v>7048.4463667038654</v>
      </c>
      <c r="D264" s="11">
        <v>5.6117615425256977</v>
      </c>
      <c r="E264" s="11">
        <v>1.0559036705091118E-2</v>
      </c>
      <c r="F264" s="11">
        <v>0.17819716543941527</v>
      </c>
      <c r="G264" s="11">
        <v>106.83195899238058</v>
      </c>
      <c r="H264" s="11">
        <v>15.424522535526158</v>
      </c>
      <c r="I264" s="11">
        <v>8.1722218997082319E-4</v>
      </c>
      <c r="J264" s="11">
        <v>6.4831828518307405E-2</v>
      </c>
      <c r="K264" s="11">
        <v>2.6136363636363598</v>
      </c>
      <c r="L264" s="11">
        <v>30.412173913043521</v>
      </c>
      <c r="M264" s="11">
        <v>5.8553964696506089E-5</v>
      </c>
      <c r="N264" s="11">
        <v>3.2881569165665876E-2</v>
      </c>
      <c r="O264" s="11">
        <v>1.3734848484848481</v>
      </c>
      <c r="P264" s="11">
        <v>8.1047986762272473</v>
      </c>
      <c r="Q264" s="11">
        <v>8.5592525189472357E-3</v>
      </c>
      <c r="R264" s="11">
        <v>0.12338369402477203</v>
      </c>
      <c r="S264" s="11">
        <v>3995.6637184545434</v>
      </c>
      <c r="T264" s="11">
        <v>8.0569047760097927</v>
      </c>
      <c r="U264" s="11">
        <v>1.9902161897966897E-2</v>
      </c>
      <c r="V264" s="11">
        <v>0.12411714272428738</v>
      </c>
      <c r="Y264" s="4" t="str">
        <f t="shared" si="40"/>
        <v>France</v>
      </c>
      <c r="Z264" s="4">
        <f t="shared" si="40"/>
        <v>2012</v>
      </c>
      <c r="AA264" s="13">
        <f t="shared" si="40"/>
        <v>7048.4463667038654</v>
      </c>
      <c r="AB264" s="14">
        <f t="shared" si="40"/>
        <v>5.6117615425256977</v>
      </c>
      <c r="AC264" s="14">
        <f t="shared" si="40"/>
        <v>1.0559036705091118E-2</v>
      </c>
      <c r="AD264" s="15">
        <f t="shared" si="40"/>
        <v>0.17819716543941527</v>
      </c>
      <c r="AF264" s="13">
        <f t="shared" si="35"/>
        <v>106.83195899238058</v>
      </c>
      <c r="AG264" s="14">
        <f t="shared" si="35"/>
        <v>15.424522535526158</v>
      </c>
      <c r="AH264" s="14">
        <f t="shared" si="35"/>
        <v>8.1722218997082319E-4</v>
      </c>
      <c r="AI264" s="15">
        <f t="shared" si="35"/>
        <v>6.4831828518307405E-2</v>
      </c>
      <c r="AK264" s="13">
        <f t="shared" si="36"/>
        <v>2.6136363636363598</v>
      </c>
      <c r="AL264" s="14">
        <f t="shared" si="36"/>
        <v>30.412173913043521</v>
      </c>
      <c r="AM264" s="14">
        <f t="shared" si="36"/>
        <v>5.8553964696506089E-5</v>
      </c>
      <c r="AN264" s="15">
        <f t="shared" si="36"/>
        <v>3.2881569165665876E-2</v>
      </c>
      <c r="AP264" s="13">
        <f t="shared" si="37"/>
        <v>1.3734848484848481</v>
      </c>
      <c r="AQ264" s="14">
        <f t="shared" si="37"/>
        <v>8.1047986762272473</v>
      </c>
      <c r="AR264" s="14">
        <f t="shared" si="37"/>
        <v>8.5592525189472357E-3</v>
      </c>
      <c r="AS264" s="15">
        <f t="shared" si="37"/>
        <v>0.12338369402477203</v>
      </c>
      <c r="AU264" s="13">
        <f t="shared" si="38"/>
        <v>3995.6637184545434</v>
      </c>
      <c r="AV264" s="14">
        <f t="shared" si="38"/>
        <v>8.0569047760097927</v>
      </c>
      <c r="AW264" s="14">
        <f t="shared" si="38"/>
        <v>1.9902161897966897E-2</v>
      </c>
      <c r="AX264" s="15">
        <f t="shared" si="38"/>
        <v>0.12411714272428738</v>
      </c>
    </row>
    <row r="265" spans="1:50" x14ac:dyDescent="0.3">
      <c r="A265" s="4" t="s">
        <v>32</v>
      </c>
      <c r="B265" s="4">
        <f t="shared" si="39"/>
        <v>2013</v>
      </c>
      <c r="C265" s="11">
        <v>7330.7274143813265</v>
      </c>
      <c r="D265" s="11">
        <v>5.4107167541038272</v>
      </c>
      <c r="E265" s="11">
        <v>1.0537262366634048E-2</v>
      </c>
      <c r="F265" s="11">
        <v>0.18481839753329116</v>
      </c>
      <c r="G265" s="11">
        <v>116.39691321542364</v>
      </c>
      <c r="H265" s="11">
        <v>14.110313305093655</v>
      </c>
      <c r="I265" s="11">
        <v>5.8665027410126358E-4</v>
      </c>
      <c r="J265" s="11">
        <v>7.0870148548651424E-2</v>
      </c>
      <c r="K265" s="11">
        <v>2.6090909090909093</v>
      </c>
      <c r="L265" s="11">
        <v>30.581881533101043</v>
      </c>
      <c r="M265" s="11">
        <v>8.1889562620743317E-5</v>
      </c>
      <c r="N265" s="11">
        <v>3.2699099920246097E-2</v>
      </c>
      <c r="O265" s="11">
        <v>0.98825757575757578</v>
      </c>
      <c r="P265" s="11">
        <v>11.422384055193561</v>
      </c>
      <c r="Q265" s="11">
        <v>1.0282677883061475E-2</v>
      </c>
      <c r="R265" s="11">
        <v>8.7547397738330923E-2</v>
      </c>
      <c r="S265" s="11">
        <v>3993.0115630909058</v>
      </c>
      <c r="T265" s="11">
        <v>8.0681891439280182</v>
      </c>
      <c r="U265" s="11">
        <v>1.9932409818779417E-2</v>
      </c>
      <c r="V265" s="11">
        <v>0.12394354943359044</v>
      </c>
      <c r="Y265" s="4" t="str">
        <f t="shared" si="40"/>
        <v>France</v>
      </c>
      <c r="Z265" s="4">
        <f t="shared" si="40"/>
        <v>2013</v>
      </c>
      <c r="AA265" s="13">
        <f t="shared" si="40"/>
        <v>7330.7274143813265</v>
      </c>
      <c r="AB265" s="14">
        <f t="shared" ref="AB265:AD328" si="41">D265</f>
        <v>5.4107167541038272</v>
      </c>
      <c r="AC265" s="14">
        <f t="shared" si="41"/>
        <v>1.0537262366634048E-2</v>
      </c>
      <c r="AD265" s="15">
        <f t="shared" si="41"/>
        <v>0.18481839753329116</v>
      </c>
      <c r="AF265" s="13">
        <f t="shared" si="35"/>
        <v>116.39691321542364</v>
      </c>
      <c r="AG265" s="14">
        <f t="shared" si="35"/>
        <v>14.110313305093655</v>
      </c>
      <c r="AH265" s="14">
        <f t="shared" si="35"/>
        <v>5.8665027410126358E-4</v>
      </c>
      <c r="AI265" s="15">
        <f t="shared" si="35"/>
        <v>7.0870148548651424E-2</v>
      </c>
      <c r="AK265" s="13">
        <f t="shared" si="36"/>
        <v>2.6090909090909093</v>
      </c>
      <c r="AL265" s="14">
        <f t="shared" si="36"/>
        <v>30.581881533101043</v>
      </c>
      <c r="AM265" s="14">
        <f t="shared" si="36"/>
        <v>8.1889562620743317E-5</v>
      </c>
      <c r="AN265" s="15">
        <f t="shared" si="36"/>
        <v>3.2699099920246097E-2</v>
      </c>
      <c r="AP265" s="13">
        <f t="shared" si="37"/>
        <v>0.98825757575757578</v>
      </c>
      <c r="AQ265" s="14">
        <f t="shared" si="37"/>
        <v>11.422384055193561</v>
      </c>
      <c r="AR265" s="14">
        <f t="shared" si="37"/>
        <v>1.0282677883061475E-2</v>
      </c>
      <c r="AS265" s="15">
        <f t="shared" si="37"/>
        <v>8.7547397738330923E-2</v>
      </c>
      <c r="AU265" s="13">
        <f t="shared" si="38"/>
        <v>3993.0115630909058</v>
      </c>
      <c r="AV265" s="14">
        <f t="shared" si="38"/>
        <v>8.0681891439280182</v>
      </c>
      <c r="AW265" s="14">
        <f t="shared" si="38"/>
        <v>1.9932409818779417E-2</v>
      </c>
      <c r="AX265" s="15">
        <f t="shared" si="38"/>
        <v>0.12394354943359044</v>
      </c>
    </row>
    <row r="266" spans="1:50" x14ac:dyDescent="0.3">
      <c r="A266" s="4" t="s">
        <v>32</v>
      </c>
      <c r="B266" s="4">
        <f t="shared" si="39"/>
        <v>2014</v>
      </c>
      <c r="C266" s="11">
        <v>7244.1142373275361</v>
      </c>
      <c r="D266" s="11">
        <v>5.531996907488641</v>
      </c>
      <c r="E266" s="11">
        <v>1.0394080030028674E-2</v>
      </c>
      <c r="F266" s="11">
        <v>0.18076655079945983</v>
      </c>
      <c r="G266" s="11">
        <v>124.03067484144754</v>
      </c>
      <c r="H266" s="11">
        <v>13.238907850340322</v>
      </c>
      <c r="I266" s="11">
        <v>2.9844811594324783E-4</v>
      </c>
      <c r="J266" s="11">
        <v>7.5534931680508219E-2</v>
      </c>
      <c r="K266" s="11">
        <v>2.7318181818181984</v>
      </c>
      <c r="L266" s="11">
        <v>29.346089850249403</v>
      </c>
      <c r="M266" s="11">
        <v>1.0816363696652953E-6</v>
      </c>
      <c r="N266" s="11">
        <v>3.4076090037988532E-2</v>
      </c>
      <c r="O266" s="11">
        <v>0.30568181818181728</v>
      </c>
      <c r="P266" s="11">
        <v>34.613382899628355</v>
      </c>
      <c r="Q266" s="11">
        <v>1.2019794244711002E-2</v>
      </c>
      <c r="R266" s="11">
        <v>2.8890559553216542E-2</v>
      </c>
      <c r="S266" s="11">
        <v>3647.7367915454633</v>
      </c>
      <c r="T266" s="11">
        <v>8.9729387003241516</v>
      </c>
      <c r="U266" s="11">
        <v>1.938975098477147E-2</v>
      </c>
      <c r="V266" s="11">
        <v>0.11144620880602635</v>
      </c>
      <c r="Y266" s="4" t="str">
        <f t="shared" ref="Y266:AD329" si="42">A266</f>
        <v>France</v>
      </c>
      <c r="Z266" s="4">
        <f t="shared" si="42"/>
        <v>2014</v>
      </c>
      <c r="AA266" s="13">
        <f t="shared" si="42"/>
        <v>7244.1142373275361</v>
      </c>
      <c r="AB266" s="14">
        <f t="shared" si="41"/>
        <v>5.531996907488641</v>
      </c>
      <c r="AC266" s="14">
        <f t="shared" si="41"/>
        <v>1.0394080030028674E-2</v>
      </c>
      <c r="AD266" s="15">
        <f t="shared" si="41"/>
        <v>0.18076655079945983</v>
      </c>
      <c r="AF266" s="13">
        <f t="shared" si="35"/>
        <v>124.03067484144754</v>
      </c>
      <c r="AG266" s="14">
        <f t="shared" si="35"/>
        <v>13.238907850340322</v>
      </c>
      <c r="AH266" s="14">
        <f t="shared" si="35"/>
        <v>2.9844811594324783E-4</v>
      </c>
      <c r="AI266" s="15">
        <f t="shared" si="35"/>
        <v>7.5534931680508219E-2</v>
      </c>
      <c r="AK266" s="13">
        <f t="shared" si="36"/>
        <v>2.7318181818181984</v>
      </c>
      <c r="AL266" s="14">
        <f t="shared" si="36"/>
        <v>29.346089850249403</v>
      </c>
      <c r="AM266" s="14">
        <f t="shared" si="36"/>
        <v>1.0816363696652953E-6</v>
      </c>
      <c r="AN266" s="15">
        <f t="shared" si="36"/>
        <v>3.4076090037988532E-2</v>
      </c>
      <c r="AP266" s="13">
        <f t="shared" si="37"/>
        <v>0.30568181818181728</v>
      </c>
      <c r="AQ266" s="14">
        <f t="shared" si="37"/>
        <v>34.613382899628355</v>
      </c>
      <c r="AR266" s="14">
        <f t="shared" si="37"/>
        <v>1.2019794244711002E-2</v>
      </c>
      <c r="AS266" s="15">
        <f t="shared" si="37"/>
        <v>2.8890559553216542E-2</v>
      </c>
      <c r="AU266" s="13">
        <f t="shared" si="38"/>
        <v>3647.7367915454633</v>
      </c>
      <c r="AV266" s="14">
        <f t="shared" si="38"/>
        <v>8.9729387003241516</v>
      </c>
      <c r="AW266" s="14">
        <f t="shared" si="38"/>
        <v>1.938975098477147E-2</v>
      </c>
      <c r="AX266" s="15">
        <f t="shared" si="38"/>
        <v>0.11144620880602635</v>
      </c>
    </row>
    <row r="267" spans="1:50" x14ac:dyDescent="0.3">
      <c r="A267" s="4" t="s">
        <v>32</v>
      </c>
      <c r="B267" s="4">
        <f t="shared" si="39"/>
        <v>2015</v>
      </c>
      <c r="C267" s="11">
        <v>7062.5501563716462</v>
      </c>
      <c r="D267" s="11">
        <v>5.7638425639378834</v>
      </c>
      <c r="E267" s="11">
        <v>1.0064264422778524E-2</v>
      </c>
      <c r="F267" s="11">
        <v>0.17349537030324358</v>
      </c>
      <c r="G267" s="11">
        <v>120.51355007154416</v>
      </c>
      <c r="H267" s="11">
        <v>13.608410882206456</v>
      </c>
      <c r="I267" s="11">
        <v>3.7737139145273269E-4</v>
      </c>
      <c r="J267" s="11">
        <v>7.3483965810257845E-2</v>
      </c>
      <c r="K267" s="11">
        <v>2.3727272727272748</v>
      </c>
      <c r="L267" s="11">
        <v>33.727969348658974</v>
      </c>
      <c r="M267" s="11">
        <v>1.6749539456749341E-4</v>
      </c>
      <c r="N267" s="11">
        <v>2.9648983301147361E-2</v>
      </c>
      <c r="O267" s="11">
        <v>0.60909090909090757</v>
      </c>
      <c r="P267" s="11">
        <v>15.992537313432878</v>
      </c>
      <c r="Q267" s="11">
        <v>1.4070694507392512E-2</v>
      </c>
      <c r="R267" s="11">
        <v>6.2529164722351677E-2</v>
      </c>
      <c r="S267" s="11">
        <v>2872.2863480909073</v>
      </c>
      <c r="T267" s="11">
        <v>11.754614638387201</v>
      </c>
      <c r="U267" s="11">
        <v>1.8632767852311938E-2</v>
      </c>
      <c r="V267" s="11">
        <v>8.5072971829658006E-2</v>
      </c>
      <c r="Y267" s="4" t="str">
        <f t="shared" si="42"/>
        <v>France</v>
      </c>
      <c r="Z267" s="4">
        <f t="shared" si="42"/>
        <v>2015</v>
      </c>
      <c r="AA267" s="13">
        <f t="shared" si="42"/>
        <v>7062.5501563716462</v>
      </c>
      <c r="AB267" s="14">
        <f t="shared" si="41"/>
        <v>5.7638425639378834</v>
      </c>
      <c r="AC267" s="14">
        <f t="shared" si="41"/>
        <v>1.0064264422778524E-2</v>
      </c>
      <c r="AD267" s="15">
        <f t="shared" si="41"/>
        <v>0.17349537030324358</v>
      </c>
      <c r="AF267" s="13">
        <f t="shared" si="35"/>
        <v>120.51355007154416</v>
      </c>
      <c r="AG267" s="14">
        <f t="shared" si="35"/>
        <v>13.608410882206456</v>
      </c>
      <c r="AH267" s="14">
        <f t="shared" si="35"/>
        <v>3.7737139145273269E-4</v>
      </c>
      <c r="AI267" s="15">
        <f t="shared" si="35"/>
        <v>7.3483965810257845E-2</v>
      </c>
      <c r="AK267" s="13">
        <f t="shared" si="36"/>
        <v>2.3727272727272748</v>
      </c>
      <c r="AL267" s="14">
        <f t="shared" si="36"/>
        <v>33.727969348658974</v>
      </c>
      <c r="AM267" s="14">
        <f t="shared" si="36"/>
        <v>1.6749539456749341E-4</v>
      </c>
      <c r="AN267" s="15">
        <f t="shared" si="36"/>
        <v>2.9648983301147361E-2</v>
      </c>
      <c r="AP267" s="13">
        <f t="shared" si="37"/>
        <v>0.60909090909090757</v>
      </c>
      <c r="AQ267" s="14">
        <f t="shared" si="37"/>
        <v>15.992537313432878</v>
      </c>
      <c r="AR267" s="14">
        <f t="shared" si="37"/>
        <v>1.4070694507392512E-2</v>
      </c>
      <c r="AS267" s="15">
        <f t="shared" si="37"/>
        <v>6.2529164722351677E-2</v>
      </c>
      <c r="AU267" s="13">
        <f t="shared" si="38"/>
        <v>2872.2863480909073</v>
      </c>
      <c r="AV267" s="14">
        <f t="shared" si="38"/>
        <v>11.754614638387201</v>
      </c>
      <c r="AW267" s="14">
        <f t="shared" si="38"/>
        <v>1.8632767852311938E-2</v>
      </c>
      <c r="AX267" s="15">
        <f t="shared" si="38"/>
        <v>8.5072971829658006E-2</v>
      </c>
    </row>
    <row r="268" spans="1:50" x14ac:dyDescent="0.3">
      <c r="A268" s="4" t="s">
        <v>32</v>
      </c>
      <c r="B268" s="4">
        <f t="shared" si="39"/>
        <v>2016</v>
      </c>
      <c r="C268" s="11">
        <v>7065.7896808651785</v>
      </c>
      <c r="D268" s="11">
        <v>5.8389353561295074</v>
      </c>
      <c r="E268" s="11">
        <v>9.6877911444484544E-3</v>
      </c>
      <c r="F268" s="11">
        <v>0.17126409850560093</v>
      </c>
      <c r="G268" s="11">
        <v>121.05400569250332</v>
      </c>
      <c r="H268" s="11">
        <v>13.573473711865523</v>
      </c>
      <c r="I268" s="11">
        <v>3.6296372935160082E-4</v>
      </c>
      <c r="J268" s="11">
        <v>7.3673108389772771E-2</v>
      </c>
      <c r="K268" s="11">
        <v>2.3727272727272606</v>
      </c>
      <c r="L268" s="11">
        <v>33.85440613026838</v>
      </c>
      <c r="M268" s="11">
        <v>1.6562187556748431E-4</v>
      </c>
      <c r="N268" s="11">
        <v>2.9538252602987619E-2</v>
      </c>
      <c r="O268" s="11">
        <v>1.1587121212121545</v>
      </c>
      <c r="P268" s="11">
        <v>7.6878064727032775</v>
      </c>
      <c r="Q268" s="11">
        <v>1.5583577016317518E-2</v>
      </c>
      <c r="R268" s="11">
        <v>0.13007611515074574</v>
      </c>
      <c r="S268" s="11">
        <v>2535.0382810908995</v>
      </c>
      <c r="T268" s="11">
        <v>13.555079416048057</v>
      </c>
      <c r="U268" s="11">
        <v>1.8328826522161945E-2</v>
      </c>
      <c r="V268" s="11">
        <v>7.377308308618874E-2</v>
      </c>
      <c r="Y268" s="4" t="str">
        <f t="shared" si="42"/>
        <v>France</v>
      </c>
      <c r="Z268" s="4">
        <f t="shared" si="42"/>
        <v>2016</v>
      </c>
      <c r="AA268" s="13">
        <f t="shared" si="42"/>
        <v>7065.7896808651785</v>
      </c>
      <c r="AB268" s="14">
        <f t="shared" si="41"/>
        <v>5.8389353561295074</v>
      </c>
      <c r="AC268" s="14">
        <f t="shared" si="41"/>
        <v>9.6877911444484544E-3</v>
      </c>
      <c r="AD268" s="15">
        <f t="shared" si="41"/>
        <v>0.17126409850560093</v>
      </c>
      <c r="AF268" s="13">
        <f t="shared" si="35"/>
        <v>121.05400569250332</v>
      </c>
      <c r="AG268" s="14">
        <f t="shared" si="35"/>
        <v>13.573473711865523</v>
      </c>
      <c r="AH268" s="14">
        <f t="shared" si="35"/>
        <v>3.6296372935160082E-4</v>
      </c>
      <c r="AI268" s="15">
        <f t="shared" si="35"/>
        <v>7.3673108389772771E-2</v>
      </c>
      <c r="AK268" s="13">
        <f t="shared" si="36"/>
        <v>2.3727272727272606</v>
      </c>
      <c r="AL268" s="14">
        <f t="shared" si="36"/>
        <v>33.85440613026838</v>
      </c>
      <c r="AM268" s="14">
        <f t="shared" si="36"/>
        <v>1.6562187556748431E-4</v>
      </c>
      <c r="AN268" s="15">
        <f t="shared" si="36"/>
        <v>2.9538252602987619E-2</v>
      </c>
      <c r="AP268" s="13">
        <f t="shared" si="37"/>
        <v>1.1587121212121545</v>
      </c>
      <c r="AQ268" s="14">
        <f t="shared" si="37"/>
        <v>7.6878064727032775</v>
      </c>
      <c r="AR268" s="14">
        <f t="shared" si="37"/>
        <v>1.5583577016317518E-2</v>
      </c>
      <c r="AS268" s="15">
        <f t="shared" si="37"/>
        <v>0.13007611515074574</v>
      </c>
      <c r="AU268" s="13">
        <f t="shared" si="38"/>
        <v>2535.0382810908995</v>
      </c>
      <c r="AV268" s="14">
        <f t="shared" si="38"/>
        <v>13.555079416048057</v>
      </c>
      <c r="AW268" s="14">
        <f t="shared" si="38"/>
        <v>1.8328826522161945E-2</v>
      </c>
      <c r="AX268" s="15">
        <f t="shared" si="38"/>
        <v>7.377308308618874E-2</v>
      </c>
    </row>
    <row r="269" spans="1:50" x14ac:dyDescent="0.3">
      <c r="A269" s="4" t="s">
        <v>32</v>
      </c>
      <c r="B269" s="4">
        <f t="shared" si="39"/>
        <v>2017</v>
      </c>
      <c r="C269" s="11">
        <v>7257.9934047268325</v>
      </c>
      <c r="D269" s="11">
        <v>5.7502196804329477</v>
      </c>
      <c r="E269" s="11">
        <v>9.232638877630317E-3</v>
      </c>
      <c r="F269" s="11">
        <v>0.17390639933337426</v>
      </c>
      <c r="G269" s="11">
        <v>126.20769334753413</v>
      </c>
      <c r="H269" s="11">
        <v>12.945427259617416</v>
      </c>
      <c r="I269" s="11">
        <v>2.3317524793360633E-4</v>
      </c>
      <c r="J269" s="11">
        <v>7.7247353829676041E-2</v>
      </c>
      <c r="K269" s="11">
        <v>2.3136363636363768</v>
      </c>
      <c r="L269" s="11">
        <v>34.744597249508637</v>
      </c>
      <c r="M269" s="11">
        <v>1.4834260321796439E-4</v>
      </c>
      <c r="N269" s="11">
        <v>2.8781453208934292E-2</v>
      </c>
      <c r="O269" s="11">
        <v>1.5409090909090937</v>
      </c>
      <c r="P269" s="11">
        <v>5.1165191740412874</v>
      </c>
      <c r="Q269" s="11">
        <v>1.7028759507994096E-2</v>
      </c>
      <c r="R269" s="11">
        <v>0.19544537330642878</v>
      </c>
      <c r="S269" s="11">
        <v>2337.3439852272713</v>
      </c>
      <c r="T269" s="11">
        <v>15.079316026881525</v>
      </c>
      <c r="U269" s="11">
        <v>1.7714395087681689E-2</v>
      </c>
      <c r="V269" s="11">
        <v>6.6316005196610017E-2</v>
      </c>
      <c r="Y269" s="4" t="str">
        <f t="shared" si="42"/>
        <v>France</v>
      </c>
      <c r="Z269" s="4">
        <f t="shared" si="42"/>
        <v>2017</v>
      </c>
      <c r="AA269" s="13">
        <f t="shared" si="42"/>
        <v>7257.9934047268325</v>
      </c>
      <c r="AB269" s="14">
        <f t="shared" si="41"/>
        <v>5.7502196804329477</v>
      </c>
      <c r="AC269" s="14">
        <f t="shared" si="41"/>
        <v>9.232638877630317E-3</v>
      </c>
      <c r="AD269" s="15">
        <f t="shared" si="41"/>
        <v>0.17390639933337426</v>
      </c>
      <c r="AF269" s="13">
        <f t="shared" si="35"/>
        <v>126.20769334753413</v>
      </c>
      <c r="AG269" s="14">
        <f t="shared" si="35"/>
        <v>12.945427259617416</v>
      </c>
      <c r="AH269" s="14">
        <f t="shared" si="35"/>
        <v>2.3317524793360633E-4</v>
      </c>
      <c r="AI269" s="15">
        <f t="shared" si="35"/>
        <v>7.7247353829676041E-2</v>
      </c>
      <c r="AK269" s="13">
        <f t="shared" si="36"/>
        <v>2.3136363636363768</v>
      </c>
      <c r="AL269" s="14">
        <f t="shared" si="36"/>
        <v>34.744597249508637</v>
      </c>
      <c r="AM269" s="14">
        <f t="shared" si="36"/>
        <v>1.4834260321796439E-4</v>
      </c>
      <c r="AN269" s="15">
        <f t="shared" si="36"/>
        <v>2.8781453208934292E-2</v>
      </c>
      <c r="AP269" s="13">
        <f t="shared" si="37"/>
        <v>1.5409090909090937</v>
      </c>
      <c r="AQ269" s="14">
        <f t="shared" si="37"/>
        <v>5.1165191740412874</v>
      </c>
      <c r="AR269" s="14">
        <f t="shared" si="37"/>
        <v>1.7028759507994096E-2</v>
      </c>
      <c r="AS269" s="15">
        <f t="shared" si="37"/>
        <v>0.19544537330642878</v>
      </c>
      <c r="AU269" s="13">
        <f t="shared" si="38"/>
        <v>2337.3439852272713</v>
      </c>
      <c r="AV269" s="14">
        <f t="shared" si="38"/>
        <v>15.079316026881525</v>
      </c>
      <c r="AW269" s="14">
        <f t="shared" si="38"/>
        <v>1.7714395087681689E-2</v>
      </c>
      <c r="AX269" s="15">
        <f t="shared" si="38"/>
        <v>6.6316005196610017E-2</v>
      </c>
    </row>
    <row r="270" spans="1:50" x14ac:dyDescent="0.3">
      <c r="A270" s="4" t="s">
        <v>32</v>
      </c>
      <c r="B270" s="4">
        <f t="shared" si="39"/>
        <v>2018</v>
      </c>
      <c r="C270" s="11">
        <v>6689.4982214793563</v>
      </c>
      <c r="D270" s="11">
        <v>6.3145252592371728</v>
      </c>
      <c r="E270" s="11">
        <v>8.9275843770374452E-3</v>
      </c>
      <c r="F270" s="11">
        <v>0.15836503283238193</v>
      </c>
      <c r="G270" s="11">
        <v>115.374775744526</v>
      </c>
      <c r="H270" s="11">
        <v>14.126008849554637</v>
      </c>
      <c r="I270" s="11">
        <v>5.5110244611508707E-4</v>
      </c>
      <c r="J270" s="11">
        <v>7.0791404044145703E-2</v>
      </c>
      <c r="K270" s="11">
        <v>2.3045454545454476</v>
      </c>
      <c r="L270" s="11">
        <v>34.928994082840347</v>
      </c>
      <c r="M270" s="11">
        <v>1.5329290540803953E-4</v>
      </c>
      <c r="N270" s="11">
        <v>2.8629510418431217E-2</v>
      </c>
      <c r="O270" s="11">
        <v>2.1295454545454513</v>
      </c>
      <c r="P270" s="11">
        <v>3.2379935965848521</v>
      </c>
      <c r="Q270" s="11">
        <v>1.8658524576335211E-2</v>
      </c>
      <c r="R270" s="11">
        <v>0.30883322346736919</v>
      </c>
      <c r="S270" s="11">
        <v>2099.0898294999934</v>
      </c>
      <c r="T270" s="11">
        <v>17.148260311982099</v>
      </c>
      <c r="U270" s="11">
        <v>1.7192580196860874E-2</v>
      </c>
      <c r="V270" s="11">
        <v>5.8314953342600263E-2</v>
      </c>
      <c r="Y270" s="4" t="str">
        <f t="shared" si="42"/>
        <v>France</v>
      </c>
      <c r="Z270" s="4">
        <f t="shared" si="42"/>
        <v>2018</v>
      </c>
      <c r="AA270" s="13">
        <f t="shared" si="42"/>
        <v>6689.4982214793563</v>
      </c>
      <c r="AB270" s="14">
        <f t="shared" si="41"/>
        <v>6.3145252592371728</v>
      </c>
      <c r="AC270" s="14">
        <f t="shared" si="41"/>
        <v>8.9275843770374452E-3</v>
      </c>
      <c r="AD270" s="15">
        <f t="shared" si="41"/>
        <v>0.15836503283238193</v>
      </c>
      <c r="AF270" s="13">
        <f t="shared" si="35"/>
        <v>115.374775744526</v>
      </c>
      <c r="AG270" s="14">
        <f t="shared" si="35"/>
        <v>14.126008849554637</v>
      </c>
      <c r="AH270" s="14">
        <f t="shared" si="35"/>
        <v>5.5110244611508707E-4</v>
      </c>
      <c r="AI270" s="15">
        <f t="shared" si="35"/>
        <v>7.0791404044145703E-2</v>
      </c>
      <c r="AK270" s="13">
        <f t="shared" si="36"/>
        <v>2.3045454545454476</v>
      </c>
      <c r="AL270" s="14">
        <f t="shared" si="36"/>
        <v>34.928994082840347</v>
      </c>
      <c r="AM270" s="14">
        <f t="shared" si="36"/>
        <v>1.5329290540803953E-4</v>
      </c>
      <c r="AN270" s="15">
        <f t="shared" si="36"/>
        <v>2.8629510418431217E-2</v>
      </c>
      <c r="AP270" s="13">
        <f t="shared" si="37"/>
        <v>2.1295454545454513</v>
      </c>
      <c r="AQ270" s="14">
        <f t="shared" si="37"/>
        <v>3.2379935965848521</v>
      </c>
      <c r="AR270" s="14">
        <f t="shared" si="37"/>
        <v>1.8658524576335211E-2</v>
      </c>
      <c r="AS270" s="15">
        <f t="shared" si="37"/>
        <v>0.30883322346736919</v>
      </c>
      <c r="AU270" s="13">
        <f t="shared" si="38"/>
        <v>2099.0898294999934</v>
      </c>
      <c r="AV270" s="14">
        <f t="shared" si="38"/>
        <v>17.148260311982099</v>
      </c>
      <c r="AW270" s="14">
        <f t="shared" si="38"/>
        <v>1.7192580196860874E-2</v>
      </c>
      <c r="AX270" s="15">
        <f t="shared" si="38"/>
        <v>5.8314953342600263E-2</v>
      </c>
    </row>
    <row r="271" spans="1:50" x14ac:dyDescent="0.3">
      <c r="A271" s="4" t="s">
        <v>32</v>
      </c>
      <c r="B271" s="4">
        <f t="shared" si="39"/>
        <v>2019</v>
      </c>
      <c r="C271" s="11">
        <v>6395.4015169430641</v>
      </c>
      <c r="D271" s="11">
        <v>6.7246947438207911</v>
      </c>
      <c r="E271" s="11">
        <v>8.5135248383800266E-3</v>
      </c>
      <c r="F271" s="11">
        <v>0.14870563469351278</v>
      </c>
      <c r="G271" s="11">
        <v>104.31254915498857</v>
      </c>
      <c r="H271" s="11">
        <v>15.553927288299681</v>
      </c>
      <c r="I271" s="11">
        <v>7.3292305718505868E-4</v>
      </c>
      <c r="J271" s="11">
        <v>6.4292444053807685E-2</v>
      </c>
      <c r="K271" s="11">
        <v>2.1590909090909065</v>
      </c>
      <c r="L271" s="11">
        <v>37.442105263157941</v>
      </c>
      <c r="M271" s="11">
        <v>2.1085252077328309E-4</v>
      </c>
      <c r="N271" s="11">
        <v>2.6707899915659229E-2</v>
      </c>
      <c r="O271" s="11">
        <v>2.0799242424242426</v>
      </c>
      <c r="P271" s="11">
        <v>3.0546348570387889</v>
      </c>
      <c r="Q271" s="11">
        <v>1.859365292415982E-2</v>
      </c>
      <c r="R271" s="11">
        <v>0.32737137065521987</v>
      </c>
      <c r="S271" s="11">
        <v>1992.4415091363553</v>
      </c>
      <c r="T271" s="11">
        <v>18.382098958447841</v>
      </c>
      <c r="U271" s="11">
        <v>1.6893845857041234E-2</v>
      </c>
      <c r="V271" s="11">
        <v>5.4400751636712902E-2</v>
      </c>
      <c r="Y271" s="4" t="str">
        <f t="shared" si="42"/>
        <v>France</v>
      </c>
      <c r="Z271" s="4">
        <f t="shared" si="42"/>
        <v>2019</v>
      </c>
      <c r="AA271" s="13">
        <f t="shared" si="42"/>
        <v>6395.4015169430641</v>
      </c>
      <c r="AB271" s="14">
        <f t="shared" si="41"/>
        <v>6.7246947438207911</v>
      </c>
      <c r="AC271" s="14">
        <f t="shared" si="41"/>
        <v>8.5135248383800266E-3</v>
      </c>
      <c r="AD271" s="15">
        <f t="shared" si="41"/>
        <v>0.14870563469351278</v>
      </c>
      <c r="AF271" s="13">
        <f t="shared" si="35"/>
        <v>104.31254915498857</v>
      </c>
      <c r="AG271" s="14">
        <f t="shared" si="35"/>
        <v>15.553927288299681</v>
      </c>
      <c r="AH271" s="14">
        <f t="shared" si="35"/>
        <v>7.3292305718505868E-4</v>
      </c>
      <c r="AI271" s="15">
        <f t="shared" si="35"/>
        <v>6.4292444053807685E-2</v>
      </c>
      <c r="AK271" s="13">
        <f t="shared" si="36"/>
        <v>2.1590909090909065</v>
      </c>
      <c r="AL271" s="14">
        <f t="shared" si="36"/>
        <v>37.442105263157941</v>
      </c>
      <c r="AM271" s="14">
        <f t="shared" si="36"/>
        <v>2.1085252077328309E-4</v>
      </c>
      <c r="AN271" s="15">
        <f t="shared" si="36"/>
        <v>2.6707899915659229E-2</v>
      </c>
      <c r="AP271" s="13">
        <f t="shared" si="37"/>
        <v>2.0799242424242426</v>
      </c>
      <c r="AQ271" s="14">
        <f t="shared" si="37"/>
        <v>3.0546348570387889</v>
      </c>
      <c r="AR271" s="14">
        <f t="shared" si="37"/>
        <v>1.859365292415982E-2</v>
      </c>
      <c r="AS271" s="15">
        <f t="shared" si="37"/>
        <v>0.32737137065521987</v>
      </c>
      <c r="AU271" s="13">
        <f t="shared" si="38"/>
        <v>1992.4415091363553</v>
      </c>
      <c r="AV271" s="14">
        <f t="shared" si="38"/>
        <v>18.382098958447841</v>
      </c>
      <c r="AW271" s="14">
        <f t="shared" si="38"/>
        <v>1.6893845857041234E-2</v>
      </c>
      <c r="AX271" s="15">
        <f t="shared" si="38"/>
        <v>5.4400751636712902E-2</v>
      </c>
    </row>
    <row r="272" spans="1:50" x14ac:dyDescent="0.3">
      <c r="A272" s="4" t="s">
        <v>32</v>
      </c>
      <c r="B272" s="4">
        <f t="shared" si="39"/>
        <v>2020</v>
      </c>
      <c r="C272" s="11">
        <v>4200.8098806198905</v>
      </c>
      <c r="D272" s="11">
        <v>10.27706557356727</v>
      </c>
      <c r="E272" s="11">
        <v>8.5344211256171421E-3</v>
      </c>
      <c r="F272" s="11">
        <v>9.7304040033763278E-2</v>
      </c>
      <c r="G272" s="11">
        <v>136.14063587210808</v>
      </c>
      <c r="H272" s="11">
        <v>11.336793462069492</v>
      </c>
      <c r="I272" s="11">
        <v>5.8031636458789893E-4</v>
      </c>
      <c r="J272" s="11">
        <v>8.8208363621141025E-2</v>
      </c>
      <c r="K272" s="11">
        <v>2.1863636363636374</v>
      </c>
      <c r="L272" s="11">
        <v>36.642411642411624</v>
      </c>
      <c r="M272" s="11">
        <v>2.2696699949484311E-4</v>
      </c>
      <c r="N272" s="11">
        <v>2.7290780141843985E-2</v>
      </c>
      <c r="O272" s="11">
        <v>0.89166666666666394</v>
      </c>
      <c r="P272" s="11">
        <v>8.0093457943925461</v>
      </c>
      <c r="Q272" s="11">
        <v>1.457840825461576E-2</v>
      </c>
      <c r="R272" s="11">
        <v>0.12485414235705915</v>
      </c>
      <c r="S272" s="11">
        <v>185.47551495453808</v>
      </c>
      <c r="T272" s="11">
        <v>190.31766737349491</v>
      </c>
      <c r="U272" s="11">
        <v>1.6129399404595568E-2</v>
      </c>
      <c r="V272" s="11">
        <v>5.2543729323747887E-3</v>
      </c>
      <c r="Y272" s="4" t="str">
        <f t="shared" si="42"/>
        <v>France</v>
      </c>
      <c r="Z272" s="4">
        <f t="shared" si="42"/>
        <v>2020</v>
      </c>
      <c r="AA272" s="13">
        <f t="shared" si="42"/>
        <v>4200.8098806198905</v>
      </c>
      <c r="AB272" s="14">
        <f t="shared" si="41"/>
        <v>10.27706557356727</v>
      </c>
      <c r="AC272" s="14">
        <f t="shared" si="41"/>
        <v>8.5344211256171421E-3</v>
      </c>
      <c r="AD272" s="15">
        <f t="shared" si="41"/>
        <v>9.7304040033763278E-2</v>
      </c>
      <c r="AF272" s="13">
        <f t="shared" si="35"/>
        <v>136.14063587210808</v>
      </c>
      <c r="AG272" s="14">
        <f t="shared" si="35"/>
        <v>11.336793462069492</v>
      </c>
      <c r="AH272" s="14">
        <f t="shared" si="35"/>
        <v>5.8031636458789893E-4</v>
      </c>
      <c r="AI272" s="15">
        <f t="shared" si="35"/>
        <v>8.8208363621141025E-2</v>
      </c>
      <c r="AK272" s="13">
        <f t="shared" si="36"/>
        <v>2.1863636363636374</v>
      </c>
      <c r="AL272" s="14">
        <f t="shared" si="36"/>
        <v>36.642411642411624</v>
      </c>
      <c r="AM272" s="14">
        <f t="shared" si="36"/>
        <v>2.2696699949484311E-4</v>
      </c>
      <c r="AN272" s="15">
        <f t="shared" si="36"/>
        <v>2.7290780141843985E-2</v>
      </c>
      <c r="AP272" s="13">
        <f t="shared" si="37"/>
        <v>0.89166666666666394</v>
      </c>
      <c r="AQ272" s="14">
        <f t="shared" si="37"/>
        <v>8.0093457943925461</v>
      </c>
      <c r="AR272" s="14">
        <f t="shared" si="37"/>
        <v>1.457840825461576E-2</v>
      </c>
      <c r="AS272" s="15">
        <f t="shared" si="37"/>
        <v>0.12485414235705915</v>
      </c>
      <c r="AU272" s="13">
        <f t="shared" si="38"/>
        <v>185.47551495453808</v>
      </c>
      <c r="AV272" s="14">
        <f t="shared" si="38"/>
        <v>190.31766737349491</v>
      </c>
      <c r="AW272" s="14">
        <f t="shared" si="38"/>
        <v>1.6129399404595568E-2</v>
      </c>
      <c r="AX272" s="15">
        <f t="shared" si="38"/>
        <v>5.2543729323747887E-3</v>
      </c>
    </row>
    <row r="273" spans="1:50" x14ac:dyDescent="0.3">
      <c r="A273" s="4" t="s">
        <v>32</v>
      </c>
      <c r="B273" s="4">
        <f t="shared" si="39"/>
        <v>2021</v>
      </c>
      <c r="C273" s="11">
        <v>5157.9199959272519</v>
      </c>
      <c r="D273" s="11">
        <v>8.560555712506229</v>
      </c>
      <c r="E273" s="11">
        <v>8.3157617174745013E-3</v>
      </c>
      <c r="F273" s="11">
        <v>0.11681484632347952</v>
      </c>
      <c r="G273" s="11">
        <v>98.454935044874901</v>
      </c>
      <c r="H273" s="11">
        <v>16.137196968748086</v>
      </c>
      <c r="I273" s="11">
        <v>1.1062685888754975E-3</v>
      </c>
      <c r="J273" s="11">
        <v>6.1968630731634396E-2</v>
      </c>
      <c r="K273" s="11">
        <v>2.8238095238095298</v>
      </c>
      <c r="L273" s="11">
        <v>28.215851602023548</v>
      </c>
      <c r="M273" s="11">
        <v>3.5726331508489223E-4</v>
      </c>
      <c r="N273" s="11">
        <v>3.544107100167352E-2</v>
      </c>
      <c r="O273" s="11">
        <v>1.0621212121212089</v>
      </c>
      <c r="P273" s="11">
        <v>6.4144079885877545</v>
      </c>
      <c r="Q273" s="11">
        <v>1.3452113608699301E-2</v>
      </c>
      <c r="R273" s="11">
        <v>0.15589903258089571</v>
      </c>
      <c r="S273" s="11">
        <v>487.79384818182007</v>
      </c>
      <c r="T273" s="11">
        <v>76.461498105888268</v>
      </c>
      <c r="U273" s="11">
        <v>1.6415487657311045E-2</v>
      </c>
      <c r="V273" s="11">
        <v>1.3078477727641992E-2</v>
      </c>
      <c r="Y273" s="4" t="str">
        <f t="shared" si="42"/>
        <v>France</v>
      </c>
      <c r="Z273" s="4">
        <f t="shared" si="42"/>
        <v>2021</v>
      </c>
      <c r="AA273" s="13">
        <f t="shared" si="42"/>
        <v>5157.9199959272519</v>
      </c>
      <c r="AB273" s="14">
        <f t="shared" si="41"/>
        <v>8.560555712506229</v>
      </c>
      <c r="AC273" s="14">
        <f t="shared" si="41"/>
        <v>8.3157617174745013E-3</v>
      </c>
      <c r="AD273" s="15">
        <f t="shared" si="41"/>
        <v>0.11681484632347952</v>
      </c>
      <c r="AF273" s="13">
        <f t="shared" si="35"/>
        <v>98.454935044874901</v>
      </c>
      <c r="AG273" s="14">
        <f t="shared" si="35"/>
        <v>16.137196968748086</v>
      </c>
      <c r="AH273" s="14">
        <f t="shared" si="35"/>
        <v>1.1062685888754975E-3</v>
      </c>
      <c r="AI273" s="15">
        <f t="shared" si="35"/>
        <v>6.1968630731634396E-2</v>
      </c>
      <c r="AK273" s="13">
        <f t="shared" si="36"/>
        <v>2.8238095238095298</v>
      </c>
      <c r="AL273" s="14">
        <f t="shared" si="36"/>
        <v>28.215851602023548</v>
      </c>
      <c r="AM273" s="14">
        <f t="shared" si="36"/>
        <v>3.5726331508489223E-4</v>
      </c>
      <c r="AN273" s="15">
        <f t="shared" si="36"/>
        <v>3.544107100167352E-2</v>
      </c>
      <c r="AP273" s="13">
        <f t="shared" si="37"/>
        <v>1.0621212121212089</v>
      </c>
      <c r="AQ273" s="14">
        <f t="shared" si="37"/>
        <v>6.4144079885877545</v>
      </c>
      <c r="AR273" s="14">
        <f t="shared" si="37"/>
        <v>1.3452113608699301E-2</v>
      </c>
      <c r="AS273" s="15">
        <f t="shared" si="37"/>
        <v>0.15589903258089571</v>
      </c>
      <c r="AU273" s="13">
        <f t="shared" si="38"/>
        <v>487.79384818182007</v>
      </c>
      <c r="AV273" s="14">
        <f t="shared" si="38"/>
        <v>76.461498105888268</v>
      </c>
      <c r="AW273" s="14">
        <f t="shared" si="38"/>
        <v>1.6415487657311045E-2</v>
      </c>
      <c r="AX273" s="15">
        <f t="shared" si="38"/>
        <v>1.3078477727641992E-2</v>
      </c>
    </row>
    <row r="274" spans="1:50" x14ac:dyDescent="0.3">
      <c r="A274" s="4" t="s">
        <v>33</v>
      </c>
      <c r="B274" s="4">
        <f t="shared" si="39"/>
        <v>1995</v>
      </c>
      <c r="C274" s="11">
        <v>7361.8995205548963</v>
      </c>
      <c r="D274" s="11">
        <v>4.3037773700052693</v>
      </c>
      <c r="E274" s="11">
        <v>1.5355561971382381E-2</v>
      </c>
      <c r="F274" s="11">
        <v>0.23235402624898688</v>
      </c>
      <c r="G274" s="11">
        <v>38.317053100660132</v>
      </c>
      <c r="H274" s="11">
        <v>44.796841301706678</v>
      </c>
      <c r="I274" s="11">
        <v>2.6650622805628327E-3</v>
      </c>
      <c r="J274" s="11">
        <v>2.2323002491738225E-2</v>
      </c>
      <c r="K274" s="11">
        <v>2.9380952380952294</v>
      </c>
      <c r="L274" s="11">
        <v>25.581847649919037</v>
      </c>
      <c r="M274" s="11">
        <v>2.3505096267489173E-4</v>
      </c>
      <c r="N274" s="11">
        <v>3.9090217942219854E-2</v>
      </c>
      <c r="O274" s="11">
        <v>11.344642857142857</v>
      </c>
      <c r="P274" s="11">
        <v>0.82905713835983008</v>
      </c>
      <c r="Q274" s="11">
        <v>8.2800309308789066E-2</v>
      </c>
      <c r="R274" s="11">
        <v>1.2061894816783747</v>
      </c>
      <c r="S274" s="11">
        <v>3392.2263109090964</v>
      </c>
      <c r="T274" s="11">
        <v>6.8971262352596225</v>
      </c>
      <c r="U274" s="11">
        <v>1.1780146494720922E-2</v>
      </c>
      <c r="V274" s="11">
        <v>0.14498792190982102</v>
      </c>
      <c r="Y274" s="4" t="str">
        <f t="shared" si="42"/>
        <v>Spain</v>
      </c>
      <c r="Z274" s="4">
        <f t="shared" si="42"/>
        <v>1995</v>
      </c>
      <c r="AA274" s="13">
        <f t="shared" si="42"/>
        <v>7361.8995205548963</v>
      </c>
      <c r="AB274" s="14">
        <f t="shared" si="41"/>
        <v>4.3037773700052693</v>
      </c>
      <c r="AC274" s="14">
        <f t="shared" si="41"/>
        <v>1.5355561971382381E-2</v>
      </c>
      <c r="AD274" s="15">
        <f t="shared" si="41"/>
        <v>0.23235402624898688</v>
      </c>
      <c r="AF274" s="13">
        <f t="shared" si="35"/>
        <v>38.317053100660132</v>
      </c>
      <c r="AG274" s="14">
        <f t="shared" si="35"/>
        <v>44.796841301706678</v>
      </c>
      <c r="AH274" s="14">
        <f t="shared" si="35"/>
        <v>2.6650622805628327E-3</v>
      </c>
      <c r="AI274" s="15">
        <f t="shared" si="35"/>
        <v>2.2323002491738225E-2</v>
      </c>
      <c r="AK274" s="13">
        <f t="shared" si="36"/>
        <v>2.9380952380952294</v>
      </c>
      <c r="AL274" s="14">
        <f t="shared" si="36"/>
        <v>25.581847649919037</v>
      </c>
      <c r="AM274" s="14">
        <f t="shared" si="36"/>
        <v>2.3505096267489173E-4</v>
      </c>
      <c r="AN274" s="15">
        <f t="shared" si="36"/>
        <v>3.9090217942219854E-2</v>
      </c>
      <c r="AP274" s="13">
        <f t="shared" si="37"/>
        <v>11.344642857142857</v>
      </c>
      <c r="AQ274" s="14">
        <f t="shared" si="37"/>
        <v>0.82905713835983008</v>
      </c>
      <c r="AR274" s="14">
        <f t="shared" si="37"/>
        <v>8.2800309308789066E-2</v>
      </c>
      <c r="AS274" s="15">
        <f t="shared" si="37"/>
        <v>1.2061894816783747</v>
      </c>
      <c r="AU274" s="13">
        <f t="shared" si="38"/>
        <v>3392.2263109090964</v>
      </c>
      <c r="AV274" s="14">
        <f t="shared" si="38"/>
        <v>6.8971262352596225</v>
      </c>
      <c r="AW274" s="14">
        <f t="shared" si="38"/>
        <v>1.1780146494720922E-2</v>
      </c>
      <c r="AX274" s="15">
        <f t="shared" si="38"/>
        <v>0.14498792190982102</v>
      </c>
    </row>
    <row r="275" spans="1:50" x14ac:dyDescent="0.3">
      <c r="A275" s="4" t="s">
        <v>33</v>
      </c>
      <c r="B275" s="4">
        <f t="shared" si="39"/>
        <v>1996</v>
      </c>
      <c r="C275" s="11">
        <v>8221.2716820834758</v>
      </c>
      <c r="D275" s="11">
        <v>3.8136963825171848</v>
      </c>
      <c r="E275" s="11">
        <v>1.4970360163176433E-2</v>
      </c>
      <c r="F275" s="11">
        <v>0.26221279821440896</v>
      </c>
      <c r="G275" s="11">
        <v>35.815009112606276</v>
      </c>
      <c r="H275" s="11">
        <v>47.853819763070653</v>
      </c>
      <c r="I275" s="11">
        <v>2.6639970208203467E-3</v>
      </c>
      <c r="J275" s="11">
        <v>2.0896973427640807E-2</v>
      </c>
      <c r="K275" s="11">
        <v>2.7238095238095212</v>
      </c>
      <c r="L275" s="11">
        <v>27.746503496503522</v>
      </c>
      <c r="M275" s="11">
        <v>1.1225588617570781E-4</v>
      </c>
      <c r="N275" s="11">
        <v>3.6040577153298434E-2</v>
      </c>
      <c r="O275" s="11">
        <v>10.682812500000026</v>
      </c>
      <c r="P275" s="11">
        <v>0.86202525474135705</v>
      </c>
      <c r="Q275" s="11">
        <v>7.7114970281996209E-2</v>
      </c>
      <c r="R275" s="11">
        <v>1.1600588202024789</v>
      </c>
      <c r="S275" s="11">
        <v>3468.769166636368</v>
      </c>
      <c r="T275" s="11">
        <v>6.8958881898825215</v>
      </c>
      <c r="U275" s="11">
        <v>1.1550096312181624E-2</v>
      </c>
      <c r="V275" s="11">
        <v>0.14501395215009077</v>
      </c>
      <c r="Y275" s="4" t="str">
        <f t="shared" si="42"/>
        <v>Spain</v>
      </c>
      <c r="Z275" s="4">
        <f t="shared" si="42"/>
        <v>1996</v>
      </c>
      <c r="AA275" s="13">
        <f t="shared" si="42"/>
        <v>8221.2716820834758</v>
      </c>
      <c r="AB275" s="14">
        <f t="shared" si="41"/>
        <v>3.8136963825171848</v>
      </c>
      <c r="AC275" s="14">
        <f t="shared" si="41"/>
        <v>1.4970360163176433E-2</v>
      </c>
      <c r="AD275" s="15">
        <f t="shared" si="41"/>
        <v>0.26221279821440896</v>
      </c>
      <c r="AF275" s="13">
        <f t="shared" si="35"/>
        <v>35.815009112606276</v>
      </c>
      <c r="AG275" s="14">
        <f t="shared" si="35"/>
        <v>47.853819763070653</v>
      </c>
      <c r="AH275" s="14">
        <f t="shared" si="35"/>
        <v>2.6639970208203467E-3</v>
      </c>
      <c r="AI275" s="15">
        <f t="shared" si="35"/>
        <v>2.0896973427640807E-2</v>
      </c>
      <c r="AK275" s="13">
        <f t="shared" si="36"/>
        <v>2.7238095238095212</v>
      </c>
      <c r="AL275" s="14">
        <f t="shared" si="36"/>
        <v>27.746503496503522</v>
      </c>
      <c r="AM275" s="14">
        <f t="shared" si="36"/>
        <v>1.1225588617570781E-4</v>
      </c>
      <c r="AN275" s="15">
        <f t="shared" si="36"/>
        <v>3.6040577153298434E-2</v>
      </c>
      <c r="AP275" s="13">
        <f t="shared" si="37"/>
        <v>10.682812500000026</v>
      </c>
      <c r="AQ275" s="14">
        <f t="shared" si="37"/>
        <v>0.86202525474135705</v>
      </c>
      <c r="AR275" s="14">
        <f t="shared" si="37"/>
        <v>7.7114970281996209E-2</v>
      </c>
      <c r="AS275" s="15">
        <f t="shared" si="37"/>
        <v>1.1600588202024789</v>
      </c>
      <c r="AU275" s="13">
        <f t="shared" si="38"/>
        <v>3468.769166636368</v>
      </c>
      <c r="AV275" s="14">
        <f t="shared" si="38"/>
        <v>6.8958881898825215</v>
      </c>
      <c r="AW275" s="14">
        <f t="shared" si="38"/>
        <v>1.1550096312181624E-2</v>
      </c>
      <c r="AX275" s="15">
        <f t="shared" si="38"/>
        <v>0.14501395215009077</v>
      </c>
    </row>
    <row r="276" spans="1:50" x14ac:dyDescent="0.3">
      <c r="A276" s="4" t="s">
        <v>33</v>
      </c>
      <c r="B276" s="4">
        <f t="shared" si="39"/>
        <v>1997</v>
      </c>
      <c r="C276" s="11">
        <v>7490.3024760638582</v>
      </c>
      <c r="D276" s="11">
        <v>4.2891226008539158</v>
      </c>
      <c r="E276" s="11">
        <v>1.4195417898930918E-2</v>
      </c>
      <c r="F276" s="11">
        <v>0.23314791696579421</v>
      </c>
      <c r="G276" s="11">
        <v>35.266812103394159</v>
      </c>
      <c r="H276" s="11">
        <v>48.61321694941644</v>
      </c>
      <c r="I276" s="11">
        <v>2.6538764575157192E-3</v>
      </c>
      <c r="J276" s="11">
        <v>2.0570537453642103E-2</v>
      </c>
      <c r="K276" s="11">
        <v>2.8952380952380992</v>
      </c>
      <c r="L276" s="11">
        <v>26.217105263157858</v>
      </c>
      <c r="M276" s="11">
        <v>1.7581204979834342E-5</v>
      </c>
      <c r="N276" s="11">
        <v>3.8143036386449239E-2</v>
      </c>
      <c r="O276" s="11">
        <v>9.481018518518546</v>
      </c>
      <c r="P276" s="11">
        <v>0.93984081253967278</v>
      </c>
      <c r="Q276" s="11">
        <v>6.5722198757177497E-2</v>
      </c>
      <c r="R276" s="11">
        <v>1.0640099755806123</v>
      </c>
      <c r="S276" s="11">
        <v>3745.4821332727297</v>
      </c>
      <c r="T276" s="11">
        <v>6.6390412535608441</v>
      </c>
      <c r="U276" s="11">
        <v>1.12248637667276E-2</v>
      </c>
      <c r="V276" s="11">
        <v>0.15062415818905339</v>
      </c>
      <c r="Y276" s="4" t="str">
        <f t="shared" si="42"/>
        <v>Spain</v>
      </c>
      <c r="Z276" s="4">
        <f t="shared" si="42"/>
        <v>1997</v>
      </c>
      <c r="AA276" s="13">
        <f t="shared" si="42"/>
        <v>7490.3024760638582</v>
      </c>
      <c r="AB276" s="14">
        <f t="shared" si="41"/>
        <v>4.2891226008539158</v>
      </c>
      <c r="AC276" s="14">
        <f t="shared" si="41"/>
        <v>1.4195417898930918E-2</v>
      </c>
      <c r="AD276" s="15">
        <f t="shared" si="41"/>
        <v>0.23314791696579421</v>
      </c>
      <c r="AF276" s="13">
        <f t="shared" si="35"/>
        <v>35.266812103394159</v>
      </c>
      <c r="AG276" s="14">
        <f t="shared" si="35"/>
        <v>48.61321694941644</v>
      </c>
      <c r="AH276" s="14">
        <f t="shared" si="35"/>
        <v>2.6538764575157192E-3</v>
      </c>
      <c r="AI276" s="15">
        <f t="shared" si="35"/>
        <v>2.0570537453642103E-2</v>
      </c>
      <c r="AK276" s="13">
        <f t="shared" si="36"/>
        <v>2.8952380952380992</v>
      </c>
      <c r="AL276" s="14">
        <f t="shared" si="36"/>
        <v>26.217105263157858</v>
      </c>
      <c r="AM276" s="14">
        <f t="shared" si="36"/>
        <v>1.7581204979834342E-5</v>
      </c>
      <c r="AN276" s="15">
        <f t="shared" si="36"/>
        <v>3.8143036386449239E-2</v>
      </c>
      <c r="AP276" s="13">
        <f t="shared" si="37"/>
        <v>9.481018518518546</v>
      </c>
      <c r="AQ276" s="14">
        <f t="shared" si="37"/>
        <v>0.93984081253967278</v>
      </c>
      <c r="AR276" s="14">
        <f t="shared" si="37"/>
        <v>6.5722198757177497E-2</v>
      </c>
      <c r="AS276" s="15">
        <f t="shared" si="37"/>
        <v>1.0640099755806123</v>
      </c>
      <c r="AU276" s="13">
        <f t="shared" si="38"/>
        <v>3745.4821332727297</v>
      </c>
      <c r="AV276" s="14">
        <f t="shared" si="38"/>
        <v>6.6390412535608441</v>
      </c>
      <c r="AW276" s="14">
        <f t="shared" si="38"/>
        <v>1.12248637667276E-2</v>
      </c>
      <c r="AX276" s="15">
        <f t="shared" si="38"/>
        <v>0.15062415818905339</v>
      </c>
    </row>
    <row r="277" spans="1:50" x14ac:dyDescent="0.3">
      <c r="A277" s="4" t="s">
        <v>33</v>
      </c>
      <c r="B277" s="4">
        <f t="shared" si="39"/>
        <v>1998</v>
      </c>
      <c r="C277" s="11">
        <v>7122.7003377931178</v>
      </c>
      <c r="D277" s="11">
        <v>4.5918285177155163</v>
      </c>
      <c r="E277" s="11">
        <v>1.3644896285276542E-2</v>
      </c>
      <c r="F277" s="11">
        <v>0.21777816748642664</v>
      </c>
      <c r="G277" s="11">
        <v>38.297135069520664</v>
      </c>
      <c r="H277" s="11">
        <v>44.794548255798574</v>
      </c>
      <c r="I277" s="11">
        <v>2.6089105404965285E-3</v>
      </c>
      <c r="J277" s="11">
        <v>2.2324145212705693E-2</v>
      </c>
      <c r="K277" s="11">
        <v>2.738095238095255</v>
      </c>
      <c r="L277" s="11">
        <v>27.779130434782431</v>
      </c>
      <c r="M277" s="11">
        <v>1.2693229004354101E-4</v>
      </c>
      <c r="N277" s="11">
        <v>3.5998247041883411E-2</v>
      </c>
      <c r="O277" s="11">
        <v>7.790350877192953</v>
      </c>
      <c r="P277" s="11">
        <v>1.1062380362571818</v>
      </c>
      <c r="Q277" s="11">
        <v>4.1877640001436678E-2</v>
      </c>
      <c r="R277" s="11">
        <v>0.90396457835004029</v>
      </c>
      <c r="S277" s="11">
        <v>3863.1903353181806</v>
      </c>
      <c r="T277" s="11">
        <v>6.6841161674710561</v>
      </c>
      <c r="U277" s="11">
        <v>1.1349680787942518E-2</v>
      </c>
      <c r="V277" s="11">
        <v>0.14960841118629919</v>
      </c>
      <c r="Y277" s="4" t="str">
        <f t="shared" si="42"/>
        <v>Spain</v>
      </c>
      <c r="Z277" s="4">
        <f t="shared" si="42"/>
        <v>1998</v>
      </c>
      <c r="AA277" s="13">
        <f t="shared" si="42"/>
        <v>7122.7003377931178</v>
      </c>
      <c r="AB277" s="14">
        <f t="shared" si="41"/>
        <v>4.5918285177155163</v>
      </c>
      <c r="AC277" s="14">
        <f t="shared" si="41"/>
        <v>1.3644896285276542E-2</v>
      </c>
      <c r="AD277" s="15">
        <f t="shared" si="41"/>
        <v>0.21777816748642664</v>
      </c>
      <c r="AF277" s="13">
        <f t="shared" si="35"/>
        <v>38.297135069520664</v>
      </c>
      <c r="AG277" s="14">
        <f t="shared" si="35"/>
        <v>44.794548255798574</v>
      </c>
      <c r="AH277" s="14">
        <f t="shared" si="35"/>
        <v>2.6089105404965285E-3</v>
      </c>
      <c r="AI277" s="15">
        <f t="shared" si="35"/>
        <v>2.2324145212705693E-2</v>
      </c>
      <c r="AK277" s="13">
        <f t="shared" si="36"/>
        <v>2.738095238095255</v>
      </c>
      <c r="AL277" s="14">
        <f t="shared" si="36"/>
        <v>27.779130434782431</v>
      </c>
      <c r="AM277" s="14">
        <f t="shared" si="36"/>
        <v>1.2693229004354101E-4</v>
      </c>
      <c r="AN277" s="15">
        <f t="shared" si="36"/>
        <v>3.5998247041883411E-2</v>
      </c>
      <c r="AP277" s="13">
        <f t="shared" si="37"/>
        <v>7.790350877192953</v>
      </c>
      <c r="AQ277" s="14">
        <f t="shared" si="37"/>
        <v>1.1062380362571818</v>
      </c>
      <c r="AR277" s="14">
        <f t="shared" si="37"/>
        <v>4.1877640001436678E-2</v>
      </c>
      <c r="AS277" s="15">
        <f t="shared" si="37"/>
        <v>0.90396457835004029</v>
      </c>
      <c r="AU277" s="13">
        <f t="shared" si="38"/>
        <v>3863.1903353181806</v>
      </c>
      <c r="AV277" s="14">
        <f t="shared" si="38"/>
        <v>6.6841161674710561</v>
      </c>
      <c r="AW277" s="14">
        <f t="shared" si="38"/>
        <v>1.1349680787942518E-2</v>
      </c>
      <c r="AX277" s="15">
        <f t="shared" si="38"/>
        <v>0.14960841118629919</v>
      </c>
    </row>
    <row r="278" spans="1:50" x14ac:dyDescent="0.3">
      <c r="A278" s="4" t="s">
        <v>33</v>
      </c>
      <c r="B278" s="4">
        <f t="shared" si="39"/>
        <v>1999</v>
      </c>
      <c r="C278" s="11">
        <v>6332.3098091640277</v>
      </c>
      <c r="D278" s="11">
        <v>5.2861034267637184</v>
      </c>
      <c r="E278" s="11">
        <v>1.3593463136526318E-2</v>
      </c>
      <c r="F278" s="11">
        <v>0.18917526186433783</v>
      </c>
      <c r="G278" s="11">
        <v>40.031431370217206</v>
      </c>
      <c r="H278" s="11">
        <v>42.810574340461912</v>
      </c>
      <c r="I278" s="11">
        <v>2.6320266687654831E-3</v>
      </c>
      <c r="J278" s="11">
        <v>2.3358714883085829E-2</v>
      </c>
      <c r="K278" s="11">
        <v>2.509523809523813</v>
      </c>
      <c r="L278" s="11">
        <v>30.400379506641322</v>
      </c>
      <c r="M278" s="11">
        <v>2.1440658845491012E-4</v>
      </c>
      <c r="N278" s="11">
        <v>3.2894326196866663E-2</v>
      </c>
      <c r="O278" s="11">
        <v>4.4056818181818098</v>
      </c>
      <c r="P278" s="11">
        <v>2.0869228785143208</v>
      </c>
      <c r="Q278" s="11">
        <v>6.0048418190735142E-3</v>
      </c>
      <c r="R278" s="11">
        <v>0.47917439129897282</v>
      </c>
      <c r="S278" s="11">
        <v>3997.8842968181743</v>
      </c>
      <c r="T278" s="11">
        <v>6.7171380425368827</v>
      </c>
      <c r="U278" s="11">
        <v>1.1640395390823621E-2</v>
      </c>
      <c r="V278" s="11">
        <v>0.14887292678331304</v>
      </c>
      <c r="Y278" s="4" t="str">
        <f t="shared" si="42"/>
        <v>Spain</v>
      </c>
      <c r="Z278" s="4">
        <f t="shared" si="42"/>
        <v>1999</v>
      </c>
      <c r="AA278" s="13">
        <f t="shared" si="42"/>
        <v>6332.3098091640277</v>
      </c>
      <c r="AB278" s="14">
        <f t="shared" si="41"/>
        <v>5.2861034267637184</v>
      </c>
      <c r="AC278" s="14">
        <f t="shared" si="41"/>
        <v>1.3593463136526318E-2</v>
      </c>
      <c r="AD278" s="15">
        <f t="shared" si="41"/>
        <v>0.18917526186433783</v>
      </c>
      <c r="AF278" s="13">
        <f t="shared" si="35"/>
        <v>40.031431370217206</v>
      </c>
      <c r="AG278" s="14">
        <f t="shared" si="35"/>
        <v>42.810574340461912</v>
      </c>
      <c r="AH278" s="14">
        <f t="shared" si="35"/>
        <v>2.6320266687654831E-3</v>
      </c>
      <c r="AI278" s="15">
        <f t="shared" si="35"/>
        <v>2.3358714883085829E-2</v>
      </c>
      <c r="AK278" s="13">
        <f t="shared" si="36"/>
        <v>2.509523809523813</v>
      </c>
      <c r="AL278" s="14">
        <f t="shared" si="36"/>
        <v>30.400379506641322</v>
      </c>
      <c r="AM278" s="14">
        <f t="shared" si="36"/>
        <v>2.1440658845491012E-4</v>
      </c>
      <c r="AN278" s="15">
        <f t="shared" si="36"/>
        <v>3.2894326196866663E-2</v>
      </c>
      <c r="AP278" s="13">
        <f t="shared" si="37"/>
        <v>4.4056818181818098</v>
      </c>
      <c r="AQ278" s="14">
        <f t="shared" si="37"/>
        <v>2.0869228785143208</v>
      </c>
      <c r="AR278" s="14">
        <f t="shared" si="37"/>
        <v>6.0048418190735142E-3</v>
      </c>
      <c r="AS278" s="15">
        <f t="shared" si="37"/>
        <v>0.47917439129897282</v>
      </c>
      <c r="AU278" s="13">
        <f t="shared" si="38"/>
        <v>3997.8842968181743</v>
      </c>
      <c r="AV278" s="14">
        <f t="shared" si="38"/>
        <v>6.7171380425368827</v>
      </c>
      <c r="AW278" s="14">
        <f t="shared" si="38"/>
        <v>1.1640395390823621E-2</v>
      </c>
      <c r="AX278" s="15">
        <f t="shared" si="38"/>
        <v>0.14887292678331304</v>
      </c>
    </row>
    <row r="279" spans="1:50" x14ac:dyDescent="0.3">
      <c r="A279" s="4" t="s">
        <v>33</v>
      </c>
      <c r="B279" s="4">
        <f t="shared" si="39"/>
        <v>2000</v>
      </c>
      <c r="C279" s="11">
        <v>4952.7270795733493</v>
      </c>
      <c r="D279" s="11">
        <v>6.8623405037027139</v>
      </c>
      <c r="E279" s="11">
        <v>1.3174821895264532E-2</v>
      </c>
      <c r="F279" s="11">
        <v>0.14572287683195403</v>
      </c>
      <c r="G279" s="11">
        <v>31.945641703383444</v>
      </c>
      <c r="H279" s="11">
        <v>53.868204441620477</v>
      </c>
      <c r="I279" s="11">
        <v>2.4641552675487149E-3</v>
      </c>
      <c r="J279" s="11">
        <v>1.8563826479194183E-2</v>
      </c>
      <c r="K279" s="11">
        <v>2.6761904761904844</v>
      </c>
      <c r="L279" s="11">
        <v>28.631672597864675</v>
      </c>
      <c r="M279" s="11">
        <v>3.6702781521180672E-5</v>
      </c>
      <c r="N279" s="11">
        <v>3.4926356348269329E-2</v>
      </c>
      <c r="O279" s="11">
        <v>2.8776515151515483</v>
      </c>
      <c r="P279" s="11">
        <v>3.1411083322363731</v>
      </c>
      <c r="Q279" s="11">
        <v>1.5961799947427191E-2</v>
      </c>
      <c r="R279" s="11">
        <v>0.31835896576290018</v>
      </c>
      <c r="S279" s="11">
        <v>4085.2805613636374</v>
      </c>
      <c r="T279" s="11">
        <v>6.8615126276681044</v>
      </c>
      <c r="U279" s="11">
        <v>1.1877631057815807E-2</v>
      </c>
      <c r="V279" s="11">
        <v>0.14574045903051142</v>
      </c>
      <c r="Y279" s="4" t="str">
        <f t="shared" si="42"/>
        <v>Spain</v>
      </c>
      <c r="Z279" s="4">
        <f t="shared" si="42"/>
        <v>2000</v>
      </c>
      <c r="AA279" s="13">
        <f t="shared" si="42"/>
        <v>4952.7270795733493</v>
      </c>
      <c r="AB279" s="14">
        <f t="shared" si="41"/>
        <v>6.8623405037027139</v>
      </c>
      <c r="AC279" s="14">
        <f t="shared" si="41"/>
        <v>1.3174821895264532E-2</v>
      </c>
      <c r="AD279" s="15">
        <f t="shared" si="41"/>
        <v>0.14572287683195403</v>
      </c>
      <c r="AF279" s="13">
        <f t="shared" si="35"/>
        <v>31.945641703383444</v>
      </c>
      <c r="AG279" s="14">
        <f t="shared" si="35"/>
        <v>53.868204441620477</v>
      </c>
      <c r="AH279" s="14">
        <f t="shared" si="35"/>
        <v>2.4641552675487149E-3</v>
      </c>
      <c r="AI279" s="15">
        <f t="shared" si="35"/>
        <v>1.8563826479194183E-2</v>
      </c>
      <c r="AK279" s="13">
        <f t="shared" si="36"/>
        <v>2.6761904761904844</v>
      </c>
      <c r="AL279" s="14">
        <f t="shared" si="36"/>
        <v>28.631672597864675</v>
      </c>
      <c r="AM279" s="14">
        <f t="shared" si="36"/>
        <v>3.6702781521180672E-5</v>
      </c>
      <c r="AN279" s="15">
        <f t="shared" si="36"/>
        <v>3.4926356348269329E-2</v>
      </c>
      <c r="AP279" s="13">
        <f t="shared" si="37"/>
        <v>2.8776515151515483</v>
      </c>
      <c r="AQ279" s="14">
        <f t="shared" si="37"/>
        <v>3.1411083322363731</v>
      </c>
      <c r="AR279" s="14">
        <f t="shared" si="37"/>
        <v>1.5961799947427191E-2</v>
      </c>
      <c r="AS279" s="15">
        <f t="shared" si="37"/>
        <v>0.31835896576290018</v>
      </c>
      <c r="AU279" s="13">
        <f t="shared" si="38"/>
        <v>4085.2805613636374</v>
      </c>
      <c r="AV279" s="14">
        <f t="shared" si="38"/>
        <v>6.8615126276681044</v>
      </c>
      <c r="AW279" s="14">
        <f t="shared" si="38"/>
        <v>1.1877631057815807E-2</v>
      </c>
      <c r="AX279" s="15">
        <f t="shared" si="38"/>
        <v>0.14574045903051142</v>
      </c>
    </row>
    <row r="280" spans="1:50" x14ac:dyDescent="0.3">
      <c r="A280" s="4" t="s">
        <v>33</v>
      </c>
      <c r="B280" s="4">
        <f t="shared" si="39"/>
        <v>2001</v>
      </c>
      <c r="C280" s="11">
        <v>4221.9893679265879</v>
      </c>
      <c r="D280" s="11">
        <v>8.1748814731232748</v>
      </c>
      <c r="E280" s="11">
        <v>1.2640953691357204E-2</v>
      </c>
      <c r="F280" s="11">
        <v>0.12232593258846877</v>
      </c>
      <c r="G280" s="11">
        <v>54.299284641648228</v>
      </c>
      <c r="H280" s="11">
        <v>31.45162457717624</v>
      </c>
      <c r="I280" s="11">
        <v>2.3437967468235565E-3</v>
      </c>
      <c r="J280" s="11">
        <v>3.1794859993517735E-2</v>
      </c>
      <c r="K280" s="11">
        <v>2.9238095238095099</v>
      </c>
      <c r="L280" s="11">
        <v>26.29315960912065</v>
      </c>
      <c r="M280" s="11">
        <v>6.6777315421741312E-5</v>
      </c>
      <c r="N280" s="11">
        <v>3.8032705649157394E-2</v>
      </c>
      <c r="O280" s="11">
        <v>1.7852272727272407</v>
      </c>
      <c r="P280" s="11">
        <v>4.9142796520263978</v>
      </c>
      <c r="Q280" s="11">
        <v>1.7642267912179266E-2</v>
      </c>
      <c r="R280" s="11">
        <v>0.20348862311644214</v>
      </c>
      <c r="S280" s="11">
        <v>3858.3756086818175</v>
      </c>
      <c r="T280" s="11">
        <v>7.4168187486180326</v>
      </c>
      <c r="U280" s="11">
        <v>1.2251777946512221E-2</v>
      </c>
      <c r="V280" s="11">
        <v>0.13482869595354868</v>
      </c>
      <c r="Y280" s="4" t="str">
        <f t="shared" si="42"/>
        <v>Spain</v>
      </c>
      <c r="Z280" s="4">
        <f t="shared" si="42"/>
        <v>2001</v>
      </c>
      <c r="AA280" s="13">
        <f t="shared" si="42"/>
        <v>4221.9893679265879</v>
      </c>
      <c r="AB280" s="14">
        <f t="shared" si="41"/>
        <v>8.1748814731232748</v>
      </c>
      <c r="AC280" s="14">
        <f t="shared" si="41"/>
        <v>1.2640953691357204E-2</v>
      </c>
      <c r="AD280" s="15">
        <f t="shared" si="41"/>
        <v>0.12232593258846877</v>
      </c>
      <c r="AF280" s="13">
        <f t="shared" si="35"/>
        <v>54.299284641648228</v>
      </c>
      <c r="AG280" s="14">
        <f t="shared" si="35"/>
        <v>31.45162457717624</v>
      </c>
      <c r="AH280" s="14">
        <f t="shared" si="35"/>
        <v>2.3437967468235565E-3</v>
      </c>
      <c r="AI280" s="15">
        <f t="shared" si="35"/>
        <v>3.1794859993517735E-2</v>
      </c>
      <c r="AK280" s="13">
        <f t="shared" si="36"/>
        <v>2.9238095238095099</v>
      </c>
      <c r="AL280" s="14">
        <f t="shared" si="36"/>
        <v>26.29315960912065</v>
      </c>
      <c r="AM280" s="14">
        <f t="shared" si="36"/>
        <v>6.6777315421741312E-5</v>
      </c>
      <c r="AN280" s="15">
        <f t="shared" si="36"/>
        <v>3.8032705649157394E-2</v>
      </c>
      <c r="AP280" s="13">
        <f t="shared" si="37"/>
        <v>1.7852272727272407</v>
      </c>
      <c r="AQ280" s="14">
        <f t="shared" si="37"/>
        <v>4.9142796520263978</v>
      </c>
      <c r="AR280" s="14">
        <f t="shared" si="37"/>
        <v>1.7642267912179266E-2</v>
      </c>
      <c r="AS280" s="15">
        <f t="shared" si="37"/>
        <v>0.20348862311644214</v>
      </c>
      <c r="AU280" s="13">
        <f t="shared" si="38"/>
        <v>3858.3756086818175</v>
      </c>
      <c r="AV280" s="14">
        <f t="shared" si="38"/>
        <v>7.4168187486180326</v>
      </c>
      <c r="AW280" s="14">
        <f t="shared" si="38"/>
        <v>1.2251777946512221E-2</v>
      </c>
      <c r="AX280" s="15">
        <f t="shared" si="38"/>
        <v>0.13482869595354868</v>
      </c>
    </row>
    <row r="281" spans="1:50" x14ac:dyDescent="0.3">
      <c r="A281" s="4" t="s">
        <v>33</v>
      </c>
      <c r="B281" s="4">
        <f t="shared" si="39"/>
        <v>2002</v>
      </c>
      <c r="C281" s="11">
        <v>3784.9560091988023</v>
      </c>
      <c r="D281" s="11">
        <v>9.2855677466473825</v>
      </c>
      <c r="E281" s="11">
        <v>1.2334910123918019E-2</v>
      </c>
      <c r="F281" s="11">
        <v>0.10769400722546629</v>
      </c>
      <c r="G281" s="11">
        <v>66.734830159636203</v>
      </c>
      <c r="H281" s="11">
        <v>25.426979671354481</v>
      </c>
      <c r="I281" s="11">
        <v>2.2677764044326948E-3</v>
      </c>
      <c r="J281" s="11">
        <v>3.9328304538135121E-2</v>
      </c>
      <c r="K281" s="11">
        <v>3.0772727272727138</v>
      </c>
      <c r="L281" s="11">
        <v>24.932053175775593</v>
      </c>
      <c r="M281" s="11">
        <v>2.0996996340227891E-6</v>
      </c>
      <c r="N281" s="11">
        <v>4.0109011197345633E-2</v>
      </c>
      <c r="O281" s="11">
        <v>2.7071969696970086</v>
      </c>
      <c r="P281" s="11">
        <v>3.2263886945571083</v>
      </c>
      <c r="Q281" s="11">
        <v>1.6023169393318382E-2</v>
      </c>
      <c r="R281" s="11">
        <v>0.30994405655059226</v>
      </c>
      <c r="S281" s="11">
        <v>4072.8269525454634</v>
      </c>
      <c r="T281" s="11">
        <v>7.1458399616895072</v>
      </c>
      <c r="U281" s="11">
        <v>1.1962782919123005E-2</v>
      </c>
      <c r="V281" s="11">
        <v>0.13994156115463405</v>
      </c>
      <c r="Y281" s="4" t="str">
        <f t="shared" si="42"/>
        <v>Spain</v>
      </c>
      <c r="Z281" s="4">
        <f t="shared" si="42"/>
        <v>2002</v>
      </c>
      <c r="AA281" s="13">
        <f t="shared" si="42"/>
        <v>3784.9560091988023</v>
      </c>
      <c r="AB281" s="14">
        <f t="shared" si="41"/>
        <v>9.2855677466473825</v>
      </c>
      <c r="AC281" s="14">
        <f t="shared" si="41"/>
        <v>1.2334910123918019E-2</v>
      </c>
      <c r="AD281" s="15">
        <f t="shared" si="41"/>
        <v>0.10769400722546629</v>
      </c>
      <c r="AF281" s="13">
        <f t="shared" si="35"/>
        <v>66.734830159636203</v>
      </c>
      <c r="AG281" s="14">
        <f t="shared" si="35"/>
        <v>25.426979671354481</v>
      </c>
      <c r="AH281" s="14">
        <f t="shared" si="35"/>
        <v>2.2677764044326948E-3</v>
      </c>
      <c r="AI281" s="15">
        <f t="shared" si="35"/>
        <v>3.9328304538135121E-2</v>
      </c>
      <c r="AK281" s="13">
        <f t="shared" si="36"/>
        <v>3.0772727272727138</v>
      </c>
      <c r="AL281" s="14">
        <f t="shared" si="36"/>
        <v>24.932053175775593</v>
      </c>
      <c r="AM281" s="14">
        <f t="shared" si="36"/>
        <v>2.0996996340227891E-6</v>
      </c>
      <c r="AN281" s="15">
        <f t="shared" si="36"/>
        <v>4.0109011197345633E-2</v>
      </c>
      <c r="AP281" s="13">
        <f t="shared" si="37"/>
        <v>2.7071969696970086</v>
      </c>
      <c r="AQ281" s="14">
        <f t="shared" si="37"/>
        <v>3.2263886945571083</v>
      </c>
      <c r="AR281" s="14">
        <f t="shared" si="37"/>
        <v>1.6023169393318382E-2</v>
      </c>
      <c r="AS281" s="15">
        <f t="shared" si="37"/>
        <v>0.30994405655059226</v>
      </c>
      <c r="AU281" s="13">
        <f t="shared" si="38"/>
        <v>4072.8269525454634</v>
      </c>
      <c r="AV281" s="14">
        <f t="shared" si="38"/>
        <v>7.1458399616895072</v>
      </c>
      <c r="AW281" s="14">
        <f t="shared" si="38"/>
        <v>1.1962782919123005E-2</v>
      </c>
      <c r="AX281" s="15">
        <f t="shared" si="38"/>
        <v>0.13994156115463405</v>
      </c>
    </row>
    <row r="282" spans="1:50" x14ac:dyDescent="0.3">
      <c r="A282" s="4" t="s">
        <v>33</v>
      </c>
      <c r="B282" s="4">
        <f t="shared" si="39"/>
        <v>2003</v>
      </c>
      <c r="C282" s="11">
        <v>2969.0435285494386</v>
      </c>
      <c r="D282" s="11">
        <v>12.045428691926082</v>
      </c>
      <c r="E282" s="11">
        <v>1.1579985082636135E-2</v>
      </c>
      <c r="F282" s="11">
        <v>8.3019046110852743E-2</v>
      </c>
      <c r="G282" s="11">
        <v>66.305077364431781</v>
      </c>
      <c r="H282" s="11">
        <v>25.462528508280197</v>
      </c>
      <c r="I282" s="11">
        <v>2.2631798094660815E-3</v>
      </c>
      <c r="J282" s="11">
        <v>3.9273397364083799E-2</v>
      </c>
      <c r="K282" s="11">
        <v>2.8818181818181756</v>
      </c>
      <c r="L282" s="11">
        <v>26.656151419558419</v>
      </c>
      <c r="M282" s="11">
        <v>7.222938673766971E-5</v>
      </c>
      <c r="N282" s="11">
        <v>3.7514792899408199E-2</v>
      </c>
      <c r="O282" s="11">
        <v>2.5659090909091251</v>
      </c>
      <c r="P282" s="11">
        <v>3.4785946265130914</v>
      </c>
      <c r="Q282" s="11">
        <v>1.2424649102314222E-2</v>
      </c>
      <c r="R282" s="11">
        <v>0.28747241554914665</v>
      </c>
      <c r="S282" s="11">
        <v>4221.3857671363658</v>
      </c>
      <c r="T282" s="11">
        <v>6.9945495780088818</v>
      </c>
      <c r="U282" s="11">
        <v>1.1669259581068347E-2</v>
      </c>
      <c r="V282" s="11">
        <v>0.1429684626361126</v>
      </c>
      <c r="Y282" s="4" t="str">
        <f t="shared" si="42"/>
        <v>Spain</v>
      </c>
      <c r="Z282" s="4">
        <f t="shared" si="42"/>
        <v>2003</v>
      </c>
      <c r="AA282" s="13">
        <f t="shared" si="42"/>
        <v>2969.0435285494386</v>
      </c>
      <c r="AB282" s="14">
        <f t="shared" si="41"/>
        <v>12.045428691926082</v>
      </c>
      <c r="AC282" s="14">
        <f t="shared" si="41"/>
        <v>1.1579985082636135E-2</v>
      </c>
      <c r="AD282" s="15">
        <f t="shared" si="41"/>
        <v>8.3019046110852743E-2</v>
      </c>
      <c r="AF282" s="13">
        <f t="shared" si="35"/>
        <v>66.305077364431781</v>
      </c>
      <c r="AG282" s="14">
        <f t="shared" si="35"/>
        <v>25.462528508280197</v>
      </c>
      <c r="AH282" s="14">
        <f t="shared" si="35"/>
        <v>2.2631798094660815E-3</v>
      </c>
      <c r="AI282" s="15">
        <f t="shared" si="35"/>
        <v>3.9273397364083799E-2</v>
      </c>
      <c r="AK282" s="13">
        <f t="shared" si="36"/>
        <v>2.8818181818181756</v>
      </c>
      <c r="AL282" s="14">
        <f t="shared" si="36"/>
        <v>26.656151419558419</v>
      </c>
      <c r="AM282" s="14">
        <f t="shared" si="36"/>
        <v>7.222938673766971E-5</v>
      </c>
      <c r="AN282" s="15">
        <f t="shared" si="36"/>
        <v>3.7514792899408199E-2</v>
      </c>
      <c r="AP282" s="13">
        <f t="shared" si="37"/>
        <v>2.5659090909091251</v>
      </c>
      <c r="AQ282" s="14">
        <f t="shared" si="37"/>
        <v>3.4785946265130914</v>
      </c>
      <c r="AR282" s="14">
        <f t="shared" si="37"/>
        <v>1.2424649102314222E-2</v>
      </c>
      <c r="AS282" s="15">
        <f t="shared" si="37"/>
        <v>0.28747241554914665</v>
      </c>
      <c r="AU282" s="13">
        <f t="shared" si="38"/>
        <v>4221.3857671363658</v>
      </c>
      <c r="AV282" s="14">
        <f t="shared" si="38"/>
        <v>6.9945495780088818</v>
      </c>
      <c r="AW282" s="14">
        <f t="shared" si="38"/>
        <v>1.1669259581068347E-2</v>
      </c>
      <c r="AX282" s="15">
        <f t="shared" si="38"/>
        <v>0.1429684626361126</v>
      </c>
    </row>
    <row r="283" spans="1:50" x14ac:dyDescent="0.3">
      <c r="A283" s="4" t="s">
        <v>33</v>
      </c>
      <c r="B283" s="4">
        <f t="shared" si="39"/>
        <v>2004</v>
      </c>
      <c r="C283" s="11">
        <v>1701.3958265760812</v>
      </c>
      <c r="D283" s="11">
        <v>21.475369602698354</v>
      </c>
      <c r="E283" s="11">
        <v>1.078958358362847E-2</v>
      </c>
      <c r="F283" s="11">
        <v>4.6564972733896565E-2</v>
      </c>
      <c r="G283" s="11">
        <v>44.389935283780687</v>
      </c>
      <c r="H283" s="11">
        <v>38.195821955517232</v>
      </c>
      <c r="I283" s="11">
        <v>2.2948584835857516E-3</v>
      </c>
      <c r="J283" s="11">
        <v>2.6180873949108827E-2</v>
      </c>
      <c r="K283" s="11">
        <v>3.0272727272727167</v>
      </c>
      <c r="L283" s="11">
        <v>25.558558558558655</v>
      </c>
      <c r="M283" s="11">
        <v>7.3963019293778187E-5</v>
      </c>
      <c r="N283" s="11">
        <v>3.9125837151920896E-2</v>
      </c>
      <c r="O283" s="11">
        <v>1.8424242424242117</v>
      </c>
      <c r="P283" s="11">
        <v>4.9477796052632392</v>
      </c>
      <c r="Q283" s="11">
        <v>1.1627048194374601E-2</v>
      </c>
      <c r="R283" s="11">
        <v>0.20211086179672236</v>
      </c>
      <c r="S283" s="11">
        <v>4760.0086160454557</v>
      </c>
      <c r="T283" s="11">
        <v>6.3974440614236601</v>
      </c>
      <c r="U283" s="11">
        <v>1.0979227523050472E-2</v>
      </c>
      <c r="V283" s="11">
        <v>0.15631242577484361</v>
      </c>
      <c r="Y283" s="4" t="str">
        <f t="shared" si="42"/>
        <v>Spain</v>
      </c>
      <c r="Z283" s="4">
        <f t="shared" si="42"/>
        <v>2004</v>
      </c>
      <c r="AA283" s="13">
        <f t="shared" si="42"/>
        <v>1701.3958265760812</v>
      </c>
      <c r="AB283" s="14">
        <f t="shared" si="41"/>
        <v>21.475369602698354</v>
      </c>
      <c r="AC283" s="14">
        <f t="shared" si="41"/>
        <v>1.078958358362847E-2</v>
      </c>
      <c r="AD283" s="15">
        <f t="shared" si="41"/>
        <v>4.6564972733896565E-2</v>
      </c>
      <c r="AF283" s="13">
        <f t="shared" si="35"/>
        <v>44.389935283780687</v>
      </c>
      <c r="AG283" s="14">
        <f t="shared" si="35"/>
        <v>38.195821955517232</v>
      </c>
      <c r="AH283" s="14">
        <f t="shared" si="35"/>
        <v>2.2948584835857516E-3</v>
      </c>
      <c r="AI283" s="15">
        <f t="shared" si="35"/>
        <v>2.6180873949108827E-2</v>
      </c>
      <c r="AK283" s="13">
        <f t="shared" si="36"/>
        <v>3.0272727272727167</v>
      </c>
      <c r="AL283" s="14">
        <f t="shared" si="36"/>
        <v>25.558558558558655</v>
      </c>
      <c r="AM283" s="14">
        <f t="shared" si="36"/>
        <v>7.3963019293778187E-5</v>
      </c>
      <c r="AN283" s="15">
        <f t="shared" si="36"/>
        <v>3.9125837151920896E-2</v>
      </c>
      <c r="AP283" s="13">
        <f t="shared" si="37"/>
        <v>1.8424242424242117</v>
      </c>
      <c r="AQ283" s="14">
        <f t="shared" si="37"/>
        <v>4.9477796052632392</v>
      </c>
      <c r="AR283" s="14">
        <f t="shared" si="37"/>
        <v>1.1627048194374601E-2</v>
      </c>
      <c r="AS283" s="15">
        <f t="shared" si="37"/>
        <v>0.20211086179672236</v>
      </c>
      <c r="AU283" s="13">
        <f t="shared" si="38"/>
        <v>4760.0086160454557</v>
      </c>
      <c r="AV283" s="14">
        <f t="shared" si="38"/>
        <v>6.3974440614236601</v>
      </c>
      <c r="AW283" s="14">
        <f t="shared" si="38"/>
        <v>1.0979227523050472E-2</v>
      </c>
      <c r="AX283" s="15">
        <f t="shared" si="38"/>
        <v>0.15631242577484361</v>
      </c>
    </row>
    <row r="284" spans="1:50" x14ac:dyDescent="0.3">
      <c r="A284" s="4" t="s">
        <v>33</v>
      </c>
      <c r="B284" s="4">
        <f t="shared" si="39"/>
        <v>2005</v>
      </c>
      <c r="C284" s="11">
        <v>1189.1999141991764</v>
      </c>
      <c r="D284" s="11">
        <v>31.294307614668003</v>
      </c>
      <c r="E284" s="11">
        <v>1.0125049821873178E-2</v>
      </c>
      <c r="F284" s="11">
        <v>3.1954693240482127E-2</v>
      </c>
      <c r="G284" s="11">
        <v>30.231640883582486</v>
      </c>
      <c r="H284" s="11">
        <v>56.016422186202533</v>
      </c>
      <c r="I284" s="11">
        <v>2.5086182258751977E-3</v>
      </c>
      <c r="J284" s="11">
        <v>1.7851907725843854E-2</v>
      </c>
      <c r="K284" s="11">
        <v>2.8363636363636431</v>
      </c>
      <c r="L284" s="11">
        <v>27.310897435897367</v>
      </c>
      <c r="M284" s="11">
        <v>2.543160963829269E-4</v>
      </c>
      <c r="N284" s="11">
        <v>3.6615420725267078E-2</v>
      </c>
      <c r="O284" s="11">
        <v>0.51287878787879571</v>
      </c>
      <c r="P284" s="11">
        <v>16.872968980797371</v>
      </c>
      <c r="Q284" s="11">
        <v>1.0145582593287739E-2</v>
      </c>
      <c r="R284" s="11">
        <v>5.9266392366279501E-2</v>
      </c>
      <c r="S284" s="11">
        <v>5011.9051368636428</v>
      </c>
      <c r="T284" s="11">
        <v>6.2156104866657591</v>
      </c>
      <c r="U284" s="11">
        <v>1.0546196885610648E-2</v>
      </c>
      <c r="V284" s="11">
        <v>0.16088524243037472</v>
      </c>
      <c r="Y284" s="4" t="str">
        <f t="shared" si="42"/>
        <v>Spain</v>
      </c>
      <c r="Z284" s="4">
        <f t="shared" si="42"/>
        <v>2005</v>
      </c>
      <c r="AA284" s="13">
        <f t="shared" si="42"/>
        <v>1189.1999141991764</v>
      </c>
      <c r="AB284" s="14">
        <f t="shared" si="41"/>
        <v>31.294307614668003</v>
      </c>
      <c r="AC284" s="14">
        <f t="shared" si="41"/>
        <v>1.0125049821873178E-2</v>
      </c>
      <c r="AD284" s="15">
        <f t="shared" si="41"/>
        <v>3.1954693240482127E-2</v>
      </c>
      <c r="AF284" s="13">
        <f t="shared" ref="AF284:AI347" si="43">G284</f>
        <v>30.231640883582486</v>
      </c>
      <c r="AG284" s="14">
        <f t="shared" si="43"/>
        <v>56.016422186202533</v>
      </c>
      <c r="AH284" s="14">
        <f t="shared" si="43"/>
        <v>2.5086182258751977E-3</v>
      </c>
      <c r="AI284" s="15">
        <f t="shared" si="43"/>
        <v>1.7851907725843854E-2</v>
      </c>
      <c r="AK284" s="13">
        <f t="shared" ref="AK284:AN347" si="44">K284</f>
        <v>2.8363636363636431</v>
      </c>
      <c r="AL284" s="14">
        <f t="shared" si="44"/>
        <v>27.310897435897367</v>
      </c>
      <c r="AM284" s="14">
        <f t="shared" si="44"/>
        <v>2.543160963829269E-4</v>
      </c>
      <c r="AN284" s="15">
        <f t="shared" si="44"/>
        <v>3.6615420725267078E-2</v>
      </c>
      <c r="AP284" s="13">
        <f t="shared" ref="AP284:AS347" si="45">O284</f>
        <v>0.51287878787879571</v>
      </c>
      <c r="AQ284" s="14">
        <f t="shared" si="45"/>
        <v>16.872968980797371</v>
      </c>
      <c r="AR284" s="14">
        <f t="shared" si="45"/>
        <v>1.0145582593287739E-2</v>
      </c>
      <c r="AS284" s="15">
        <f t="shared" si="45"/>
        <v>5.9266392366279501E-2</v>
      </c>
      <c r="AU284" s="13">
        <f t="shared" ref="AU284:AX347" si="46">S284</f>
        <v>5011.9051368636428</v>
      </c>
      <c r="AV284" s="14">
        <f t="shared" si="46"/>
        <v>6.2156104866657591</v>
      </c>
      <c r="AW284" s="14">
        <f t="shared" si="46"/>
        <v>1.0546196885610648E-2</v>
      </c>
      <c r="AX284" s="15">
        <f t="shared" si="46"/>
        <v>0.16088524243037472</v>
      </c>
    </row>
    <row r="285" spans="1:50" x14ac:dyDescent="0.3">
      <c r="A285" s="4" t="s">
        <v>33</v>
      </c>
      <c r="B285" s="4">
        <f t="shared" si="39"/>
        <v>2006</v>
      </c>
      <c r="C285" s="11">
        <v>307.91927974658029</v>
      </c>
      <c r="D285" s="11">
        <v>123.12672389402852</v>
      </c>
      <c r="E285" s="11">
        <v>9.3994749217700679E-3</v>
      </c>
      <c r="F285" s="11">
        <v>8.1217136976751685E-3</v>
      </c>
      <c r="G285" s="11">
        <v>25.589134874428282</v>
      </c>
      <c r="H285" s="11">
        <v>65.969829515906525</v>
      </c>
      <c r="I285" s="11">
        <v>2.4666292152213942E-3</v>
      </c>
      <c r="J285" s="11">
        <v>1.5158444509226477E-2</v>
      </c>
      <c r="K285" s="11">
        <v>3.2545454545454504</v>
      </c>
      <c r="L285" s="11">
        <v>23.918994413407852</v>
      </c>
      <c r="M285" s="11">
        <v>8.0227267118246348E-5</v>
      </c>
      <c r="N285" s="11">
        <v>4.1807777648020503E-2</v>
      </c>
      <c r="O285" s="11">
        <v>0.83219696969696244</v>
      </c>
      <c r="P285" s="11">
        <v>9.163859808830308</v>
      </c>
      <c r="Q285" s="11">
        <v>9.1251034718043966E-3</v>
      </c>
      <c r="R285" s="11">
        <v>0.10912432325038393</v>
      </c>
      <c r="S285" s="11">
        <v>5573.2214479545582</v>
      </c>
      <c r="T285" s="11">
        <v>5.8059219211234163</v>
      </c>
      <c r="U285" s="11">
        <v>9.9574917857427891E-3</v>
      </c>
      <c r="V285" s="11">
        <v>0.17223793457534217</v>
      </c>
      <c r="Y285" s="4" t="str">
        <f t="shared" si="42"/>
        <v>Spain</v>
      </c>
      <c r="Z285" s="4">
        <f t="shared" si="42"/>
        <v>2006</v>
      </c>
      <c r="AA285" s="13">
        <f t="shared" si="42"/>
        <v>307.91927974658029</v>
      </c>
      <c r="AB285" s="14">
        <f t="shared" si="41"/>
        <v>123.12672389402852</v>
      </c>
      <c r="AC285" s="14">
        <f t="shared" si="41"/>
        <v>9.3994749217700679E-3</v>
      </c>
      <c r="AD285" s="15">
        <f t="shared" si="41"/>
        <v>8.1217136976751685E-3</v>
      </c>
      <c r="AF285" s="13">
        <f t="shared" si="43"/>
        <v>25.589134874428282</v>
      </c>
      <c r="AG285" s="14">
        <f t="shared" si="43"/>
        <v>65.969829515906525</v>
      </c>
      <c r="AH285" s="14">
        <f t="shared" si="43"/>
        <v>2.4666292152213942E-3</v>
      </c>
      <c r="AI285" s="15">
        <f t="shared" si="43"/>
        <v>1.5158444509226477E-2</v>
      </c>
      <c r="AK285" s="13">
        <f t="shared" si="44"/>
        <v>3.2545454545454504</v>
      </c>
      <c r="AL285" s="14">
        <f t="shared" si="44"/>
        <v>23.918994413407852</v>
      </c>
      <c r="AM285" s="14">
        <f t="shared" si="44"/>
        <v>8.0227267118246348E-5</v>
      </c>
      <c r="AN285" s="15">
        <f t="shared" si="44"/>
        <v>4.1807777648020503E-2</v>
      </c>
      <c r="AP285" s="13">
        <f t="shared" si="45"/>
        <v>0.83219696969696244</v>
      </c>
      <c r="AQ285" s="14">
        <f t="shared" si="45"/>
        <v>9.163859808830308</v>
      </c>
      <c r="AR285" s="14">
        <f t="shared" si="45"/>
        <v>9.1251034718043966E-3</v>
      </c>
      <c r="AS285" s="15">
        <f t="shared" si="45"/>
        <v>0.10912432325038393</v>
      </c>
      <c r="AU285" s="13">
        <f t="shared" si="46"/>
        <v>5573.2214479545582</v>
      </c>
      <c r="AV285" s="14">
        <f t="shared" si="46"/>
        <v>5.8059219211234163</v>
      </c>
      <c r="AW285" s="14">
        <f t="shared" si="46"/>
        <v>9.9574917857427891E-3</v>
      </c>
      <c r="AX285" s="15">
        <f t="shared" si="46"/>
        <v>0.17223793457534217</v>
      </c>
    </row>
    <row r="286" spans="1:50" x14ac:dyDescent="0.3">
      <c r="A286" s="4" t="s">
        <v>33</v>
      </c>
      <c r="B286" s="4">
        <f t="shared" si="39"/>
        <v>2007</v>
      </c>
      <c r="C286" s="11">
        <v>159.62487247903482</v>
      </c>
      <c r="D286" s="11">
        <v>243.03665008864544</v>
      </c>
      <c r="E286" s="11">
        <v>8.744792104430632E-3</v>
      </c>
      <c r="F286" s="11">
        <v>4.1146057585769837E-3</v>
      </c>
      <c r="G286" s="11">
        <v>15.774482519881076</v>
      </c>
      <c r="H286" s="11">
        <v>106.85139847572167</v>
      </c>
      <c r="I286" s="11">
        <v>2.4134149718921388E-3</v>
      </c>
      <c r="J286" s="11">
        <v>9.3587918760578113E-3</v>
      </c>
      <c r="K286" s="11">
        <v>3.1136363636363598</v>
      </c>
      <c r="L286" s="11">
        <v>25.046715328467183</v>
      </c>
      <c r="M286" s="11">
        <v>2.1027759999216883E-4</v>
      </c>
      <c r="N286" s="11">
        <v>3.9925394882555178E-2</v>
      </c>
      <c r="O286" s="11">
        <v>1.5708333333333337</v>
      </c>
      <c r="P286" s="11">
        <v>4.2360742705570278</v>
      </c>
      <c r="Q286" s="11">
        <v>6.4121683230004001E-3</v>
      </c>
      <c r="R286" s="11">
        <v>0.23606762680025056</v>
      </c>
      <c r="S286" s="11">
        <v>6389.5610090909213</v>
      </c>
      <c r="T286" s="11">
        <v>5.2589643309269745</v>
      </c>
      <c r="U286" s="11">
        <v>9.2110915251258918E-3</v>
      </c>
      <c r="V286" s="11">
        <v>0.19015150837194106</v>
      </c>
      <c r="Y286" s="4" t="str">
        <f t="shared" si="42"/>
        <v>Spain</v>
      </c>
      <c r="Z286" s="4">
        <f t="shared" si="42"/>
        <v>2007</v>
      </c>
      <c r="AA286" s="13">
        <f t="shared" si="42"/>
        <v>159.62487247903482</v>
      </c>
      <c r="AB286" s="14">
        <f t="shared" si="41"/>
        <v>243.03665008864544</v>
      </c>
      <c r="AC286" s="14">
        <f t="shared" si="41"/>
        <v>8.744792104430632E-3</v>
      </c>
      <c r="AD286" s="15">
        <f t="shared" si="41"/>
        <v>4.1146057585769837E-3</v>
      </c>
      <c r="AF286" s="13">
        <f t="shared" si="43"/>
        <v>15.774482519881076</v>
      </c>
      <c r="AG286" s="14">
        <f t="shared" si="43"/>
        <v>106.85139847572167</v>
      </c>
      <c r="AH286" s="14">
        <f t="shared" si="43"/>
        <v>2.4134149718921388E-3</v>
      </c>
      <c r="AI286" s="15">
        <f t="shared" si="43"/>
        <v>9.3587918760578113E-3</v>
      </c>
      <c r="AK286" s="13">
        <f t="shared" si="44"/>
        <v>3.1136363636363598</v>
      </c>
      <c r="AL286" s="14">
        <f t="shared" si="44"/>
        <v>25.046715328467183</v>
      </c>
      <c r="AM286" s="14">
        <f t="shared" si="44"/>
        <v>2.1027759999216883E-4</v>
      </c>
      <c r="AN286" s="15">
        <f t="shared" si="44"/>
        <v>3.9925394882555178E-2</v>
      </c>
      <c r="AP286" s="13">
        <f t="shared" si="45"/>
        <v>1.5708333333333337</v>
      </c>
      <c r="AQ286" s="14">
        <f t="shared" si="45"/>
        <v>4.2360742705570278</v>
      </c>
      <c r="AR286" s="14">
        <f t="shared" si="45"/>
        <v>6.4121683230004001E-3</v>
      </c>
      <c r="AS286" s="15">
        <f t="shared" si="45"/>
        <v>0.23606762680025056</v>
      </c>
      <c r="AU286" s="13">
        <f t="shared" si="46"/>
        <v>6389.5610090909213</v>
      </c>
      <c r="AV286" s="14">
        <f t="shared" si="46"/>
        <v>5.2589643309269745</v>
      </c>
      <c r="AW286" s="14">
        <f t="shared" si="46"/>
        <v>9.2110915251258918E-3</v>
      </c>
      <c r="AX286" s="15">
        <f t="shared" si="46"/>
        <v>0.19015150837194106</v>
      </c>
    </row>
    <row r="287" spans="1:50" x14ac:dyDescent="0.3">
      <c r="A287" s="4" t="s">
        <v>33</v>
      </c>
      <c r="B287" s="4">
        <f t="shared" ref="B287:B350" si="47">B260</f>
        <v>2008</v>
      </c>
      <c r="C287" s="11">
        <v>768.69521855103085</v>
      </c>
      <c r="D287" s="11">
        <v>51.036780953565568</v>
      </c>
      <c r="E287" s="11">
        <v>9.0207026571483273E-3</v>
      </c>
      <c r="F287" s="11">
        <v>1.9593712246660365E-2</v>
      </c>
      <c r="G287" s="11">
        <v>27.814809510492751</v>
      </c>
      <c r="H287" s="11">
        <v>60.481636225295318</v>
      </c>
      <c r="I287" s="11">
        <v>2.3363851928316637E-3</v>
      </c>
      <c r="J287" s="11">
        <v>1.6533944225235239E-2</v>
      </c>
      <c r="K287" s="11">
        <v>3.0636363636363626</v>
      </c>
      <c r="L287" s="11">
        <v>25.602373887240365</v>
      </c>
      <c r="M287" s="11">
        <v>8.0722628720865386E-5</v>
      </c>
      <c r="N287" s="11">
        <v>3.9058878071395443E-2</v>
      </c>
      <c r="O287" s="11">
        <v>4.6075757575757876</v>
      </c>
      <c r="P287" s="11">
        <v>1.4452482735942036</v>
      </c>
      <c r="Q287" s="11">
        <v>3.1885274094243465E-2</v>
      </c>
      <c r="R287" s="11">
        <v>0.69192263936291665</v>
      </c>
      <c r="S287" s="11">
        <v>6388.7371071363596</v>
      </c>
      <c r="T287" s="11">
        <v>5.2274731498704545</v>
      </c>
      <c r="U287" s="11">
        <v>8.937458111477059E-3</v>
      </c>
      <c r="V287" s="11">
        <v>0.19129701317065237</v>
      </c>
      <c r="Y287" s="4" t="str">
        <f t="shared" si="42"/>
        <v>Spain</v>
      </c>
      <c r="Z287" s="4">
        <f t="shared" si="42"/>
        <v>2008</v>
      </c>
      <c r="AA287" s="13">
        <f t="shared" si="42"/>
        <v>768.69521855103085</v>
      </c>
      <c r="AB287" s="14">
        <f t="shared" si="41"/>
        <v>51.036780953565568</v>
      </c>
      <c r="AC287" s="14">
        <f t="shared" si="41"/>
        <v>9.0207026571483273E-3</v>
      </c>
      <c r="AD287" s="15">
        <f t="shared" si="41"/>
        <v>1.9593712246660365E-2</v>
      </c>
      <c r="AF287" s="13">
        <f t="shared" si="43"/>
        <v>27.814809510492751</v>
      </c>
      <c r="AG287" s="14">
        <f t="shared" si="43"/>
        <v>60.481636225295318</v>
      </c>
      <c r="AH287" s="14">
        <f t="shared" si="43"/>
        <v>2.3363851928316637E-3</v>
      </c>
      <c r="AI287" s="15">
        <f t="shared" si="43"/>
        <v>1.6533944225235239E-2</v>
      </c>
      <c r="AK287" s="13">
        <f t="shared" si="44"/>
        <v>3.0636363636363626</v>
      </c>
      <c r="AL287" s="14">
        <f t="shared" si="44"/>
        <v>25.602373887240365</v>
      </c>
      <c r="AM287" s="14">
        <f t="shared" si="44"/>
        <v>8.0722628720865386E-5</v>
      </c>
      <c r="AN287" s="15">
        <f t="shared" si="44"/>
        <v>3.9058878071395443E-2</v>
      </c>
      <c r="AP287" s="13">
        <f t="shared" si="45"/>
        <v>4.6075757575757876</v>
      </c>
      <c r="AQ287" s="14">
        <f t="shared" si="45"/>
        <v>1.4452482735942036</v>
      </c>
      <c r="AR287" s="14">
        <f t="shared" si="45"/>
        <v>3.1885274094243465E-2</v>
      </c>
      <c r="AS287" s="15">
        <f t="shared" si="45"/>
        <v>0.69192263936291665</v>
      </c>
      <c r="AU287" s="13">
        <f t="shared" si="46"/>
        <v>6388.7371071363596</v>
      </c>
      <c r="AV287" s="14">
        <f t="shared" si="46"/>
        <v>5.2274731498704545</v>
      </c>
      <c r="AW287" s="14">
        <f t="shared" si="46"/>
        <v>8.937458111477059E-3</v>
      </c>
      <c r="AX287" s="15">
        <f t="shared" si="46"/>
        <v>0.19129701317065237</v>
      </c>
    </row>
    <row r="288" spans="1:50" x14ac:dyDescent="0.3">
      <c r="A288" s="4" t="s">
        <v>33</v>
      </c>
      <c r="B288" s="4">
        <f t="shared" si="47"/>
        <v>2009</v>
      </c>
      <c r="C288" s="11">
        <v>2749.6774116792731</v>
      </c>
      <c r="D288" s="11">
        <v>14.462876108747285</v>
      </c>
      <c r="E288" s="11">
        <v>1.012637017561302E-2</v>
      </c>
      <c r="F288" s="11">
        <v>6.9142540700821639E-2</v>
      </c>
      <c r="G288" s="11">
        <v>61.446220295223611</v>
      </c>
      <c r="H288" s="11">
        <v>26.923605256048173</v>
      </c>
      <c r="I288" s="11">
        <v>2.1142082085809782E-3</v>
      </c>
      <c r="J288" s="11">
        <v>3.7142128273306117E-2</v>
      </c>
      <c r="K288" s="11">
        <v>3.1590909090909065</v>
      </c>
      <c r="L288" s="11">
        <v>24.925179856115133</v>
      </c>
      <c r="M288" s="11">
        <v>1.2435172467627209E-4</v>
      </c>
      <c r="N288" s="11">
        <v>4.012007158113487E-2</v>
      </c>
      <c r="O288" s="11">
        <v>8.3022727272727597</v>
      </c>
      <c r="P288" s="11">
        <v>1.1520211698147595</v>
      </c>
      <c r="Q288" s="11">
        <v>2.9510425352060055E-2</v>
      </c>
      <c r="R288" s="11">
        <v>0.86803960396039948</v>
      </c>
      <c r="S288" s="11">
        <v>5769.5944866818099</v>
      </c>
      <c r="T288" s="11">
        <v>5.4676271165158497</v>
      </c>
      <c r="U288" s="11">
        <v>9.4546645977761079E-3</v>
      </c>
      <c r="V288" s="11">
        <v>0.18289469612500434</v>
      </c>
      <c r="Y288" s="4" t="str">
        <f t="shared" si="42"/>
        <v>Spain</v>
      </c>
      <c r="Z288" s="4">
        <f t="shared" si="42"/>
        <v>2009</v>
      </c>
      <c r="AA288" s="13">
        <f t="shared" si="42"/>
        <v>2749.6774116792731</v>
      </c>
      <c r="AB288" s="14">
        <f t="shared" si="41"/>
        <v>14.462876108747285</v>
      </c>
      <c r="AC288" s="14">
        <f t="shared" si="41"/>
        <v>1.012637017561302E-2</v>
      </c>
      <c r="AD288" s="15">
        <f t="shared" si="41"/>
        <v>6.9142540700821639E-2</v>
      </c>
      <c r="AF288" s="13">
        <f t="shared" si="43"/>
        <v>61.446220295223611</v>
      </c>
      <c r="AG288" s="14">
        <f t="shared" si="43"/>
        <v>26.923605256048173</v>
      </c>
      <c r="AH288" s="14">
        <f t="shared" si="43"/>
        <v>2.1142082085809782E-3</v>
      </c>
      <c r="AI288" s="15">
        <f t="shared" si="43"/>
        <v>3.7142128273306117E-2</v>
      </c>
      <c r="AK288" s="13">
        <f t="shared" si="44"/>
        <v>3.1590909090909065</v>
      </c>
      <c r="AL288" s="14">
        <f t="shared" si="44"/>
        <v>24.925179856115133</v>
      </c>
      <c r="AM288" s="14">
        <f t="shared" si="44"/>
        <v>1.2435172467627209E-4</v>
      </c>
      <c r="AN288" s="15">
        <f t="shared" si="44"/>
        <v>4.012007158113487E-2</v>
      </c>
      <c r="AP288" s="13">
        <f t="shared" si="45"/>
        <v>8.3022727272727597</v>
      </c>
      <c r="AQ288" s="14">
        <f t="shared" si="45"/>
        <v>1.1520211698147595</v>
      </c>
      <c r="AR288" s="14">
        <f t="shared" si="45"/>
        <v>2.9510425352060055E-2</v>
      </c>
      <c r="AS288" s="15">
        <f t="shared" si="45"/>
        <v>0.86803960396039948</v>
      </c>
      <c r="AU288" s="13">
        <f t="shared" si="46"/>
        <v>5769.5944866818099</v>
      </c>
      <c r="AV288" s="14">
        <f t="shared" si="46"/>
        <v>5.4676271165158497</v>
      </c>
      <c r="AW288" s="14">
        <f t="shared" si="46"/>
        <v>9.4546645977761079E-3</v>
      </c>
      <c r="AX288" s="15">
        <f t="shared" si="46"/>
        <v>0.18289469612500434</v>
      </c>
    </row>
    <row r="289" spans="1:50" x14ac:dyDescent="0.3">
      <c r="A289" s="4" t="s">
        <v>33</v>
      </c>
      <c r="B289" s="4">
        <f t="shared" si="47"/>
        <v>2010</v>
      </c>
      <c r="C289" s="11">
        <v>2172.4115778006817</v>
      </c>
      <c r="D289" s="11">
        <v>18.386672718655074</v>
      </c>
      <c r="E289" s="11">
        <v>9.9373221271747969E-3</v>
      </c>
      <c r="F289" s="11">
        <v>5.4387219226750161E-2</v>
      </c>
      <c r="G289" s="11">
        <v>48.673397591276398</v>
      </c>
      <c r="H289" s="11">
        <v>34.045837858373091</v>
      </c>
      <c r="I289" s="11">
        <v>2.07964003782031E-3</v>
      </c>
      <c r="J289" s="11">
        <v>2.9372165965187554E-2</v>
      </c>
      <c r="K289" s="11">
        <v>3.3545454545454731</v>
      </c>
      <c r="L289" s="11">
        <v>23.563685636856235</v>
      </c>
      <c r="M289" s="11">
        <v>3.0755551090348721E-4</v>
      </c>
      <c r="N289" s="11">
        <v>4.2438182863715021E-2</v>
      </c>
      <c r="O289" s="11">
        <v>9.0875000000000021</v>
      </c>
      <c r="P289" s="11">
        <v>1.1870701513067394</v>
      </c>
      <c r="Q289" s="11">
        <v>1.7992730678329572E-2</v>
      </c>
      <c r="R289" s="11">
        <v>0.84241019698725417</v>
      </c>
      <c r="S289" s="11">
        <v>6399.19937245455</v>
      </c>
      <c r="T289" s="11">
        <v>5.0177375061434075</v>
      </c>
      <c r="U289" s="11">
        <v>8.7325123731937238E-3</v>
      </c>
      <c r="V289" s="11">
        <v>0.19929300780992665</v>
      </c>
      <c r="Y289" s="4" t="str">
        <f t="shared" si="42"/>
        <v>Spain</v>
      </c>
      <c r="Z289" s="4">
        <f t="shared" si="42"/>
        <v>2010</v>
      </c>
      <c r="AA289" s="13">
        <f t="shared" si="42"/>
        <v>2172.4115778006817</v>
      </c>
      <c r="AB289" s="14">
        <f t="shared" si="41"/>
        <v>18.386672718655074</v>
      </c>
      <c r="AC289" s="14">
        <f t="shared" si="41"/>
        <v>9.9373221271747969E-3</v>
      </c>
      <c r="AD289" s="15">
        <f t="shared" si="41"/>
        <v>5.4387219226750161E-2</v>
      </c>
      <c r="AF289" s="13">
        <f t="shared" si="43"/>
        <v>48.673397591276398</v>
      </c>
      <c r="AG289" s="14">
        <f t="shared" si="43"/>
        <v>34.045837858373091</v>
      </c>
      <c r="AH289" s="14">
        <f t="shared" si="43"/>
        <v>2.07964003782031E-3</v>
      </c>
      <c r="AI289" s="15">
        <f t="shared" si="43"/>
        <v>2.9372165965187554E-2</v>
      </c>
      <c r="AK289" s="13">
        <f t="shared" si="44"/>
        <v>3.3545454545454731</v>
      </c>
      <c r="AL289" s="14">
        <f t="shared" si="44"/>
        <v>23.563685636856235</v>
      </c>
      <c r="AM289" s="14">
        <f t="shared" si="44"/>
        <v>3.0755551090348721E-4</v>
      </c>
      <c r="AN289" s="15">
        <f t="shared" si="44"/>
        <v>4.2438182863715021E-2</v>
      </c>
      <c r="AP289" s="13">
        <f t="shared" si="45"/>
        <v>9.0875000000000021</v>
      </c>
      <c r="AQ289" s="14">
        <f t="shared" si="45"/>
        <v>1.1870701513067394</v>
      </c>
      <c r="AR289" s="14">
        <f t="shared" si="45"/>
        <v>1.7992730678329572E-2</v>
      </c>
      <c r="AS289" s="15">
        <f t="shared" si="45"/>
        <v>0.84241019698725417</v>
      </c>
      <c r="AU289" s="13">
        <f t="shared" si="46"/>
        <v>6399.19937245455</v>
      </c>
      <c r="AV289" s="14">
        <f t="shared" si="46"/>
        <v>5.0177375061434075</v>
      </c>
      <c r="AW289" s="14">
        <f t="shared" si="46"/>
        <v>8.7325123731937238E-3</v>
      </c>
      <c r="AX289" s="15">
        <f t="shared" si="46"/>
        <v>0.19929300780992665</v>
      </c>
    </row>
    <row r="290" spans="1:50" x14ac:dyDescent="0.3">
      <c r="A290" s="4" t="s">
        <v>33</v>
      </c>
      <c r="B290" s="4">
        <f t="shared" si="47"/>
        <v>2011</v>
      </c>
      <c r="C290" s="11">
        <v>1599.8762947887371</v>
      </c>
      <c r="D290" s="11">
        <v>24.854179951764852</v>
      </c>
      <c r="E290" s="11">
        <v>9.9026059695984658E-3</v>
      </c>
      <c r="F290" s="11">
        <v>4.0234680924525604E-2</v>
      </c>
      <c r="G290" s="11">
        <v>51.519630596253592</v>
      </c>
      <c r="H290" s="11">
        <v>32.204818827338386</v>
      </c>
      <c r="I290" s="11">
        <v>2.066579974142585E-3</v>
      </c>
      <c r="J290" s="11">
        <v>3.1051253707134935E-2</v>
      </c>
      <c r="K290" s="11">
        <v>3.181818181818187</v>
      </c>
      <c r="L290" s="11">
        <v>24.959999999999955</v>
      </c>
      <c r="M290" s="11">
        <v>2.5525842589107367E-4</v>
      </c>
      <c r="N290" s="11">
        <v>4.0064102564102637E-2</v>
      </c>
      <c r="O290" s="11">
        <v>10.889772727272696</v>
      </c>
      <c r="P290" s="11">
        <v>0.96591185780375222</v>
      </c>
      <c r="Q290" s="11">
        <v>3.7244399478672141E-2</v>
      </c>
      <c r="R290" s="11">
        <v>1.0352911520040307</v>
      </c>
      <c r="S290" s="11">
        <v>7014.6444347272663</v>
      </c>
      <c r="T290" s="11">
        <v>4.6218664605753181</v>
      </c>
      <c r="U290" s="11">
        <v>7.7210969815423303E-3</v>
      </c>
      <c r="V290" s="11">
        <v>0.21636280678596725</v>
      </c>
      <c r="Y290" s="4" t="str">
        <f t="shared" si="42"/>
        <v>Spain</v>
      </c>
      <c r="Z290" s="4">
        <f t="shared" si="42"/>
        <v>2011</v>
      </c>
      <c r="AA290" s="13">
        <f t="shared" si="42"/>
        <v>1599.8762947887371</v>
      </c>
      <c r="AB290" s="14">
        <f t="shared" si="41"/>
        <v>24.854179951764852</v>
      </c>
      <c r="AC290" s="14">
        <f t="shared" si="41"/>
        <v>9.9026059695984658E-3</v>
      </c>
      <c r="AD290" s="15">
        <f t="shared" si="41"/>
        <v>4.0234680924525604E-2</v>
      </c>
      <c r="AF290" s="13">
        <f t="shared" si="43"/>
        <v>51.519630596253592</v>
      </c>
      <c r="AG290" s="14">
        <f t="shared" si="43"/>
        <v>32.204818827338386</v>
      </c>
      <c r="AH290" s="14">
        <f t="shared" si="43"/>
        <v>2.066579974142585E-3</v>
      </c>
      <c r="AI290" s="15">
        <f t="shared" si="43"/>
        <v>3.1051253707134935E-2</v>
      </c>
      <c r="AK290" s="13">
        <f t="shared" si="44"/>
        <v>3.181818181818187</v>
      </c>
      <c r="AL290" s="14">
        <f t="shared" si="44"/>
        <v>24.959999999999955</v>
      </c>
      <c r="AM290" s="14">
        <f t="shared" si="44"/>
        <v>2.5525842589107367E-4</v>
      </c>
      <c r="AN290" s="15">
        <f t="shared" si="44"/>
        <v>4.0064102564102637E-2</v>
      </c>
      <c r="AP290" s="13">
        <f t="shared" si="45"/>
        <v>10.889772727272696</v>
      </c>
      <c r="AQ290" s="14">
        <f t="shared" si="45"/>
        <v>0.96591185780375222</v>
      </c>
      <c r="AR290" s="14">
        <f t="shared" si="45"/>
        <v>3.7244399478672141E-2</v>
      </c>
      <c r="AS290" s="15">
        <f t="shared" si="45"/>
        <v>1.0352911520040307</v>
      </c>
      <c r="AU290" s="13">
        <f t="shared" si="46"/>
        <v>7014.6444347272663</v>
      </c>
      <c r="AV290" s="14">
        <f t="shared" si="46"/>
        <v>4.6218664605753181</v>
      </c>
      <c r="AW290" s="14">
        <f t="shared" si="46"/>
        <v>7.7210969815423303E-3</v>
      </c>
      <c r="AX290" s="15">
        <f t="shared" si="46"/>
        <v>0.21636280678596725</v>
      </c>
    </row>
    <row r="291" spans="1:50" x14ac:dyDescent="0.3">
      <c r="A291" s="4" t="s">
        <v>33</v>
      </c>
      <c r="B291" s="4">
        <f t="shared" si="47"/>
        <v>2012</v>
      </c>
      <c r="C291" s="11">
        <v>651.02761054346774</v>
      </c>
      <c r="D291" s="11">
        <v>60.756563338695422</v>
      </c>
      <c r="E291" s="11">
        <v>9.6729687520527019E-3</v>
      </c>
      <c r="F291" s="11">
        <v>1.6459127130436412E-2</v>
      </c>
      <c r="G291" s="11">
        <v>48.868041007619468</v>
      </c>
      <c r="H291" s="11">
        <v>33.720033073055902</v>
      </c>
      <c r="I291" s="11">
        <v>2.1659956555067084E-3</v>
      </c>
      <c r="J291" s="11">
        <v>2.9655961423094009E-2</v>
      </c>
      <c r="K291" s="11">
        <v>3.0136363636363654</v>
      </c>
      <c r="L291" s="11">
        <v>26.375565610859713</v>
      </c>
      <c r="M291" s="11">
        <v>2.1124528973079371E-4</v>
      </c>
      <c r="N291" s="11">
        <v>3.7913878881454817E-2</v>
      </c>
      <c r="O291" s="11">
        <v>13.659848484848522</v>
      </c>
      <c r="P291" s="11">
        <v>0.81492984304808125</v>
      </c>
      <c r="Q291" s="11">
        <v>4.5208394489978487E-2</v>
      </c>
      <c r="R291" s="11">
        <v>1.2270994963930895</v>
      </c>
      <c r="S291" s="11">
        <v>7554.2159595454577</v>
      </c>
      <c r="T291" s="11">
        <v>4.2615517307083328</v>
      </c>
      <c r="U291" s="11">
        <v>6.8085829566634226E-3</v>
      </c>
      <c r="V291" s="11">
        <v>0.23465630906087467</v>
      </c>
      <c r="Y291" s="4" t="str">
        <f t="shared" si="42"/>
        <v>Spain</v>
      </c>
      <c r="Z291" s="4">
        <f t="shared" si="42"/>
        <v>2012</v>
      </c>
      <c r="AA291" s="13">
        <f t="shared" si="42"/>
        <v>651.02761054346774</v>
      </c>
      <c r="AB291" s="14">
        <f t="shared" si="41"/>
        <v>60.756563338695422</v>
      </c>
      <c r="AC291" s="14">
        <f t="shared" si="41"/>
        <v>9.6729687520527019E-3</v>
      </c>
      <c r="AD291" s="15">
        <f t="shared" si="41"/>
        <v>1.6459127130436412E-2</v>
      </c>
      <c r="AF291" s="13">
        <f t="shared" si="43"/>
        <v>48.868041007619468</v>
      </c>
      <c r="AG291" s="14">
        <f t="shared" si="43"/>
        <v>33.720033073055902</v>
      </c>
      <c r="AH291" s="14">
        <f t="shared" si="43"/>
        <v>2.1659956555067084E-3</v>
      </c>
      <c r="AI291" s="15">
        <f t="shared" si="43"/>
        <v>2.9655961423094009E-2</v>
      </c>
      <c r="AK291" s="13">
        <f t="shared" si="44"/>
        <v>3.0136363636363654</v>
      </c>
      <c r="AL291" s="14">
        <f t="shared" si="44"/>
        <v>26.375565610859713</v>
      </c>
      <c r="AM291" s="14">
        <f t="shared" si="44"/>
        <v>2.1124528973079371E-4</v>
      </c>
      <c r="AN291" s="15">
        <f t="shared" si="44"/>
        <v>3.7913878881454817E-2</v>
      </c>
      <c r="AP291" s="13">
        <f t="shared" si="45"/>
        <v>13.659848484848522</v>
      </c>
      <c r="AQ291" s="14">
        <f t="shared" si="45"/>
        <v>0.81492984304808125</v>
      </c>
      <c r="AR291" s="14">
        <f t="shared" si="45"/>
        <v>4.5208394489978487E-2</v>
      </c>
      <c r="AS291" s="15">
        <f t="shared" si="45"/>
        <v>1.2270994963930895</v>
      </c>
      <c r="AU291" s="13">
        <f t="shared" si="46"/>
        <v>7554.2159595454577</v>
      </c>
      <c r="AV291" s="14">
        <f t="shared" si="46"/>
        <v>4.2615517307083328</v>
      </c>
      <c r="AW291" s="14">
        <f t="shared" si="46"/>
        <v>6.8085829566634226E-3</v>
      </c>
      <c r="AX291" s="15">
        <f t="shared" si="46"/>
        <v>0.23465630906087467</v>
      </c>
    </row>
    <row r="292" spans="1:50" x14ac:dyDescent="0.3">
      <c r="A292" s="4" t="s">
        <v>33</v>
      </c>
      <c r="B292" s="4">
        <f t="shared" si="47"/>
        <v>2013</v>
      </c>
      <c r="C292" s="11">
        <v>543.89862285642448</v>
      </c>
      <c r="D292" s="11">
        <v>72.926254956213967</v>
      </c>
      <c r="E292" s="11">
        <v>9.6389737835966827E-3</v>
      </c>
      <c r="F292" s="11">
        <v>1.3712482570240516E-2</v>
      </c>
      <c r="G292" s="11">
        <v>47.403086784576317</v>
      </c>
      <c r="H292" s="11">
        <v>34.647467593815328</v>
      </c>
      <c r="I292" s="11">
        <v>2.1954050239800793E-3</v>
      </c>
      <c r="J292" s="11">
        <v>2.8862138258511649E-2</v>
      </c>
      <c r="K292" s="11">
        <v>3.4090909090909065</v>
      </c>
      <c r="L292" s="11">
        <v>23.405333333333353</v>
      </c>
      <c r="M292" s="11">
        <v>4.8921913208847118E-4</v>
      </c>
      <c r="N292" s="11">
        <v>4.2725304773840685E-2</v>
      </c>
      <c r="O292" s="11">
        <v>14.828409090909123</v>
      </c>
      <c r="P292" s="11">
        <v>0.76125884486678264</v>
      </c>
      <c r="Q292" s="11">
        <v>5.028390282728179E-2</v>
      </c>
      <c r="R292" s="11">
        <v>1.3136136371262737</v>
      </c>
      <c r="S292" s="11">
        <v>7833.3827949090919</v>
      </c>
      <c r="T292" s="11">
        <v>4.112702441382857</v>
      </c>
      <c r="U292" s="11">
        <v>6.4028904735132786E-3</v>
      </c>
      <c r="V292" s="11">
        <v>0.24314912499815072</v>
      </c>
      <c r="Y292" s="4" t="str">
        <f t="shared" si="42"/>
        <v>Spain</v>
      </c>
      <c r="Z292" s="4">
        <f t="shared" si="42"/>
        <v>2013</v>
      </c>
      <c r="AA292" s="13">
        <f t="shared" si="42"/>
        <v>543.89862285642448</v>
      </c>
      <c r="AB292" s="14">
        <f t="shared" si="41"/>
        <v>72.926254956213967</v>
      </c>
      <c r="AC292" s="14">
        <f t="shared" si="41"/>
        <v>9.6389737835966827E-3</v>
      </c>
      <c r="AD292" s="15">
        <f t="shared" si="41"/>
        <v>1.3712482570240516E-2</v>
      </c>
      <c r="AF292" s="13">
        <f t="shared" si="43"/>
        <v>47.403086784576317</v>
      </c>
      <c r="AG292" s="14">
        <f t="shared" si="43"/>
        <v>34.647467593815328</v>
      </c>
      <c r="AH292" s="14">
        <f t="shared" si="43"/>
        <v>2.1954050239800793E-3</v>
      </c>
      <c r="AI292" s="15">
        <f t="shared" si="43"/>
        <v>2.8862138258511649E-2</v>
      </c>
      <c r="AK292" s="13">
        <f t="shared" si="44"/>
        <v>3.4090909090909065</v>
      </c>
      <c r="AL292" s="14">
        <f t="shared" si="44"/>
        <v>23.405333333333353</v>
      </c>
      <c r="AM292" s="14">
        <f t="shared" si="44"/>
        <v>4.8921913208847118E-4</v>
      </c>
      <c r="AN292" s="15">
        <f t="shared" si="44"/>
        <v>4.2725304773840685E-2</v>
      </c>
      <c r="AP292" s="13">
        <f t="shared" si="45"/>
        <v>14.828409090909123</v>
      </c>
      <c r="AQ292" s="14">
        <f t="shared" si="45"/>
        <v>0.76125884486678264</v>
      </c>
      <c r="AR292" s="14">
        <f t="shared" si="45"/>
        <v>5.028390282728179E-2</v>
      </c>
      <c r="AS292" s="15">
        <f t="shared" si="45"/>
        <v>1.3136136371262737</v>
      </c>
      <c r="AU292" s="13">
        <f t="shared" si="46"/>
        <v>7833.3827949090919</v>
      </c>
      <c r="AV292" s="14">
        <f t="shared" si="46"/>
        <v>4.112702441382857</v>
      </c>
      <c r="AW292" s="14">
        <f t="shared" si="46"/>
        <v>6.4028904735132786E-3</v>
      </c>
      <c r="AX292" s="15">
        <f t="shared" si="46"/>
        <v>0.24314912499815072</v>
      </c>
    </row>
    <row r="293" spans="1:50" x14ac:dyDescent="0.3">
      <c r="A293" s="4" t="s">
        <v>33</v>
      </c>
      <c r="B293" s="4">
        <f t="shared" si="47"/>
        <v>2014</v>
      </c>
      <c r="C293" s="11">
        <v>10.440663349538227</v>
      </c>
      <c r="D293" s="11">
        <v>3838.3018604045678</v>
      </c>
      <c r="E293" s="11">
        <v>9.2966481174568405E-3</v>
      </c>
      <c r="F293" s="11">
        <v>2.6053188007849835E-4</v>
      </c>
      <c r="G293" s="11">
        <v>48.569325158552374</v>
      </c>
      <c r="H293" s="11">
        <v>33.807977967186332</v>
      </c>
      <c r="I293" s="11">
        <v>2.1295115262290054E-3</v>
      </c>
      <c r="J293" s="11">
        <v>2.9578817194290338E-2</v>
      </c>
      <c r="K293" s="11">
        <v>3.1318181818181898</v>
      </c>
      <c r="L293" s="11">
        <v>25.597968069666113</v>
      </c>
      <c r="M293" s="11">
        <v>2.7566240334490205E-4</v>
      </c>
      <c r="N293" s="11">
        <v>3.9065600725747114E-2</v>
      </c>
      <c r="O293" s="11">
        <v>13.869318181818182</v>
      </c>
      <c r="P293" s="11">
        <v>0.76288406390823427</v>
      </c>
      <c r="Q293" s="11">
        <v>5.0996235025672965E-2</v>
      </c>
      <c r="R293" s="11">
        <v>1.3108151648587691</v>
      </c>
      <c r="S293" s="11">
        <v>7934.0936544545402</v>
      </c>
      <c r="T293" s="11">
        <v>4.1253506765801786</v>
      </c>
      <c r="U293" s="11">
        <v>6.310108512662338E-3</v>
      </c>
      <c r="V293" s="11">
        <v>0.24240363508417595</v>
      </c>
      <c r="Y293" s="4" t="str">
        <f t="shared" si="42"/>
        <v>Spain</v>
      </c>
      <c r="Z293" s="4">
        <f t="shared" si="42"/>
        <v>2014</v>
      </c>
      <c r="AA293" s="13">
        <f t="shared" si="42"/>
        <v>10.440663349538227</v>
      </c>
      <c r="AB293" s="14">
        <f t="shared" si="41"/>
        <v>3838.3018604045678</v>
      </c>
      <c r="AC293" s="14">
        <f t="shared" si="41"/>
        <v>9.2966481174568405E-3</v>
      </c>
      <c r="AD293" s="15">
        <f t="shared" si="41"/>
        <v>2.6053188007849835E-4</v>
      </c>
      <c r="AF293" s="13">
        <f t="shared" si="43"/>
        <v>48.569325158552374</v>
      </c>
      <c r="AG293" s="14">
        <f t="shared" si="43"/>
        <v>33.807977967186332</v>
      </c>
      <c r="AH293" s="14">
        <f t="shared" si="43"/>
        <v>2.1295115262290054E-3</v>
      </c>
      <c r="AI293" s="15">
        <f t="shared" si="43"/>
        <v>2.9578817194290338E-2</v>
      </c>
      <c r="AK293" s="13">
        <f t="shared" si="44"/>
        <v>3.1318181818181898</v>
      </c>
      <c r="AL293" s="14">
        <f t="shared" si="44"/>
        <v>25.597968069666113</v>
      </c>
      <c r="AM293" s="14">
        <f t="shared" si="44"/>
        <v>2.7566240334490205E-4</v>
      </c>
      <c r="AN293" s="15">
        <f t="shared" si="44"/>
        <v>3.9065600725747114E-2</v>
      </c>
      <c r="AP293" s="13">
        <f t="shared" si="45"/>
        <v>13.869318181818182</v>
      </c>
      <c r="AQ293" s="14">
        <f t="shared" si="45"/>
        <v>0.76288406390823427</v>
      </c>
      <c r="AR293" s="14">
        <f t="shared" si="45"/>
        <v>5.0996235025672965E-2</v>
      </c>
      <c r="AS293" s="15">
        <f t="shared" si="45"/>
        <v>1.3108151648587691</v>
      </c>
      <c r="AU293" s="13">
        <f t="shared" si="46"/>
        <v>7934.0936544545402</v>
      </c>
      <c r="AV293" s="14">
        <f t="shared" si="46"/>
        <v>4.1253506765801786</v>
      </c>
      <c r="AW293" s="14">
        <f t="shared" si="46"/>
        <v>6.310108512662338E-3</v>
      </c>
      <c r="AX293" s="15">
        <f t="shared" si="46"/>
        <v>0.24240363508417595</v>
      </c>
    </row>
    <row r="294" spans="1:50" x14ac:dyDescent="0.3">
      <c r="A294" s="4" t="s">
        <v>33</v>
      </c>
      <c r="B294" s="4">
        <f t="shared" si="47"/>
        <v>2015</v>
      </c>
      <c r="C294" s="11">
        <v>23.042985989050067</v>
      </c>
      <c r="D294" s="11">
        <v>1766.5864667272313</v>
      </c>
      <c r="E294" s="11">
        <v>9.0454076776146919E-3</v>
      </c>
      <c r="F294" s="11">
        <v>5.6606343297341949E-4</v>
      </c>
      <c r="G294" s="11">
        <v>54.20209375306581</v>
      </c>
      <c r="H294" s="11">
        <v>30.2570951173666</v>
      </c>
      <c r="I294" s="11">
        <v>2.0702522986862787E-3</v>
      </c>
      <c r="J294" s="11">
        <v>3.3050099360861382E-2</v>
      </c>
      <c r="K294" s="11">
        <v>2.9727272727272691</v>
      </c>
      <c r="L294" s="11">
        <v>26.92048929663612</v>
      </c>
      <c r="M294" s="11">
        <v>2.2145457780384237E-4</v>
      </c>
      <c r="N294" s="11">
        <v>3.7146427354310986E-2</v>
      </c>
      <c r="O294" s="11">
        <v>12.334090909090907</v>
      </c>
      <c r="P294" s="11">
        <v>0.78975492905841183</v>
      </c>
      <c r="Q294" s="11">
        <v>4.5986474569902458E-2</v>
      </c>
      <c r="R294" s="11">
        <v>1.2662155856276245</v>
      </c>
      <c r="S294" s="11">
        <v>7989.0115039090924</v>
      </c>
      <c r="T294" s="11">
        <v>4.2261322488256212</v>
      </c>
      <c r="U294" s="11">
        <v>6.5391307542040922E-3</v>
      </c>
      <c r="V294" s="11">
        <v>0.23662297844036587</v>
      </c>
      <c r="Y294" s="4" t="str">
        <f t="shared" si="42"/>
        <v>Spain</v>
      </c>
      <c r="Z294" s="4">
        <f t="shared" si="42"/>
        <v>2015</v>
      </c>
      <c r="AA294" s="13">
        <f t="shared" si="42"/>
        <v>23.042985989050067</v>
      </c>
      <c r="AB294" s="14">
        <f t="shared" si="41"/>
        <v>1766.5864667272313</v>
      </c>
      <c r="AC294" s="14">
        <f t="shared" si="41"/>
        <v>9.0454076776146919E-3</v>
      </c>
      <c r="AD294" s="15">
        <f t="shared" si="41"/>
        <v>5.6606343297341949E-4</v>
      </c>
      <c r="AF294" s="13">
        <f t="shared" si="43"/>
        <v>54.20209375306581</v>
      </c>
      <c r="AG294" s="14">
        <f t="shared" si="43"/>
        <v>30.2570951173666</v>
      </c>
      <c r="AH294" s="14">
        <f t="shared" si="43"/>
        <v>2.0702522986862787E-3</v>
      </c>
      <c r="AI294" s="15">
        <f t="shared" si="43"/>
        <v>3.3050099360861382E-2</v>
      </c>
      <c r="AK294" s="13">
        <f t="shared" si="44"/>
        <v>2.9727272727272691</v>
      </c>
      <c r="AL294" s="14">
        <f t="shared" si="44"/>
        <v>26.92048929663612</v>
      </c>
      <c r="AM294" s="14">
        <f t="shared" si="44"/>
        <v>2.2145457780384237E-4</v>
      </c>
      <c r="AN294" s="15">
        <f t="shared" si="44"/>
        <v>3.7146427354310986E-2</v>
      </c>
      <c r="AP294" s="13">
        <f t="shared" si="45"/>
        <v>12.334090909090907</v>
      </c>
      <c r="AQ294" s="14">
        <f t="shared" si="45"/>
        <v>0.78975492905841183</v>
      </c>
      <c r="AR294" s="14">
        <f t="shared" si="45"/>
        <v>4.5986474569902458E-2</v>
      </c>
      <c r="AS294" s="15">
        <f t="shared" si="45"/>
        <v>1.2662155856276245</v>
      </c>
      <c r="AU294" s="13">
        <f t="shared" si="46"/>
        <v>7989.0115039090924</v>
      </c>
      <c r="AV294" s="14">
        <f t="shared" si="46"/>
        <v>4.2261322488256212</v>
      </c>
      <c r="AW294" s="14">
        <f t="shared" si="46"/>
        <v>6.5391307542040922E-3</v>
      </c>
      <c r="AX294" s="15">
        <f t="shared" si="46"/>
        <v>0.23662297844036587</v>
      </c>
    </row>
    <row r="295" spans="1:50" x14ac:dyDescent="0.3">
      <c r="A295" s="4" t="s">
        <v>33</v>
      </c>
      <c r="B295" s="4">
        <f t="shared" si="47"/>
        <v>2016</v>
      </c>
      <c r="C295" s="11">
        <v>801.6906923148199</v>
      </c>
      <c r="D295" s="11">
        <v>51.46210325512601</v>
      </c>
      <c r="E295" s="11">
        <v>8.4430762329797404E-3</v>
      </c>
      <c r="F295" s="11">
        <v>1.9431774776915916E-2</v>
      </c>
      <c r="G295" s="11">
        <v>58.376636016786733</v>
      </c>
      <c r="H295" s="11">
        <v>28.146934734483814</v>
      </c>
      <c r="I295" s="11">
        <v>2.0284752047015631E-3</v>
      </c>
      <c r="J295" s="11">
        <v>3.5527847328073861E-2</v>
      </c>
      <c r="K295" s="11">
        <v>3.1727272727272577</v>
      </c>
      <c r="L295" s="11">
        <v>25.318051575931356</v>
      </c>
      <c r="M295" s="11">
        <v>3.7279945439809559E-4</v>
      </c>
      <c r="N295" s="11">
        <v>3.949751018560415E-2</v>
      </c>
      <c r="O295" s="11">
        <v>10.742045454545453</v>
      </c>
      <c r="P295" s="11">
        <v>0.8292605522056492</v>
      </c>
      <c r="Q295" s="11">
        <v>3.4321057614352446E-2</v>
      </c>
      <c r="R295" s="11">
        <v>1.2058936088786834</v>
      </c>
      <c r="S295" s="11">
        <v>7828.8053579090993</v>
      </c>
      <c r="T295" s="11">
        <v>4.389257830786919</v>
      </c>
      <c r="U295" s="11">
        <v>6.9654097636543399E-3</v>
      </c>
      <c r="V295" s="11">
        <v>0.22782894934670928</v>
      </c>
      <c r="Y295" s="4" t="str">
        <f t="shared" si="42"/>
        <v>Spain</v>
      </c>
      <c r="Z295" s="4">
        <f t="shared" si="42"/>
        <v>2016</v>
      </c>
      <c r="AA295" s="13">
        <f t="shared" si="42"/>
        <v>801.6906923148199</v>
      </c>
      <c r="AB295" s="14">
        <f t="shared" si="41"/>
        <v>51.46210325512601</v>
      </c>
      <c r="AC295" s="14">
        <f t="shared" si="41"/>
        <v>8.4430762329797404E-3</v>
      </c>
      <c r="AD295" s="15">
        <f t="shared" si="41"/>
        <v>1.9431774776915916E-2</v>
      </c>
      <c r="AF295" s="13">
        <f t="shared" si="43"/>
        <v>58.376636016786733</v>
      </c>
      <c r="AG295" s="14">
        <f t="shared" si="43"/>
        <v>28.146934734483814</v>
      </c>
      <c r="AH295" s="14">
        <f t="shared" si="43"/>
        <v>2.0284752047015631E-3</v>
      </c>
      <c r="AI295" s="15">
        <f t="shared" si="43"/>
        <v>3.5527847328073861E-2</v>
      </c>
      <c r="AK295" s="13">
        <f t="shared" si="44"/>
        <v>3.1727272727272577</v>
      </c>
      <c r="AL295" s="14">
        <f t="shared" si="44"/>
        <v>25.318051575931356</v>
      </c>
      <c r="AM295" s="14">
        <f t="shared" si="44"/>
        <v>3.7279945439809559E-4</v>
      </c>
      <c r="AN295" s="15">
        <f t="shared" si="44"/>
        <v>3.949751018560415E-2</v>
      </c>
      <c r="AP295" s="13">
        <f t="shared" si="45"/>
        <v>10.742045454545453</v>
      </c>
      <c r="AQ295" s="14">
        <f t="shared" si="45"/>
        <v>0.8292605522056492</v>
      </c>
      <c r="AR295" s="14">
        <f t="shared" si="45"/>
        <v>3.4321057614352446E-2</v>
      </c>
      <c r="AS295" s="15">
        <f t="shared" si="45"/>
        <v>1.2058936088786834</v>
      </c>
      <c r="AU295" s="13">
        <f t="shared" si="46"/>
        <v>7828.8053579090993</v>
      </c>
      <c r="AV295" s="14">
        <f t="shared" si="46"/>
        <v>4.389257830786919</v>
      </c>
      <c r="AW295" s="14">
        <f t="shared" si="46"/>
        <v>6.9654097636543399E-3</v>
      </c>
      <c r="AX295" s="15">
        <f t="shared" si="46"/>
        <v>0.22782894934670928</v>
      </c>
    </row>
    <row r="296" spans="1:50" x14ac:dyDescent="0.3">
      <c r="A296" s="4" t="s">
        <v>33</v>
      </c>
      <c r="B296" s="4">
        <f t="shared" si="47"/>
        <v>2017</v>
      </c>
      <c r="C296" s="11">
        <v>1807.6730666935691</v>
      </c>
      <c r="D296" s="11">
        <v>23.087723817587619</v>
      </c>
      <c r="E296" s="11">
        <v>7.6691796773264431E-3</v>
      </c>
      <c r="F296" s="11">
        <v>4.3313061430431107E-2</v>
      </c>
      <c r="G296" s="11">
        <v>58.587486165396058</v>
      </c>
      <c r="H296" s="11">
        <v>27.886714736697378</v>
      </c>
      <c r="I296" s="11">
        <v>2.0540749960516191E-3</v>
      </c>
      <c r="J296" s="11">
        <v>3.5859369217273028E-2</v>
      </c>
      <c r="K296" s="11">
        <v>3.0136363636363797</v>
      </c>
      <c r="L296" s="11">
        <v>26.674208144796236</v>
      </c>
      <c r="M296" s="11">
        <v>3.1916370981117242E-4</v>
      </c>
      <c r="N296" s="11">
        <v>3.7489397794741509E-2</v>
      </c>
      <c r="O296" s="11">
        <v>9.3492424242423908</v>
      </c>
      <c r="P296" s="11">
        <v>0.84328660562353408</v>
      </c>
      <c r="Q296" s="11">
        <v>2.6849783025326368E-2</v>
      </c>
      <c r="R296" s="11">
        <v>1.1858364562313788</v>
      </c>
      <c r="S296" s="11">
        <v>7970.8586217727279</v>
      </c>
      <c r="T296" s="11">
        <v>4.4218007481023518</v>
      </c>
      <c r="U296" s="11">
        <v>6.7986414248331073E-3</v>
      </c>
      <c r="V296" s="11">
        <v>0.22615220743023243</v>
      </c>
      <c r="Y296" s="4" t="str">
        <f t="shared" si="42"/>
        <v>Spain</v>
      </c>
      <c r="Z296" s="4">
        <f t="shared" si="42"/>
        <v>2017</v>
      </c>
      <c r="AA296" s="13">
        <f t="shared" si="42"/>
        <v>1807.6730666935691</v>
      </c>
      <c r="AB296" s="14">
        <f t="shared" si="41"/>
        <v>23.087723817587619</v>
      </c>
      <c r="AC296" s="14">
        <f t="shared" si="41"/>
        <v>7.6691796773264431E-3</v>
      </c>
      <c r="AD296" s="15">
        <f t="shared" si="41"/>
        <v>4.3313061430431107E-2</v>
      </c>
      <c r="AF296" s="13">
        <f t="shared" si="43"/>
        <v>58.587486165396058</v>
      </c>
      <c r="AG296" s="14">
        <f t="shared" si="43"/>
        <v>27.886714736697378</v>
      </c>
      <c r="AH296" s="14">
        <f t="shared" si="43"/>
        <v>2.0540749960516191E-3</v>
      </c>
      <c r="AI296" s="15">
        <f t="shared" si="43"/>
        <v>3.5859369217273028E-2</v>
      </c>
      <c r="AK296" s="13">
        <f t="shared" si="44"/>
        <v>3.0136363636363797</v>
      </c>
      <c r="AL296" s="14">
        <f t="shared" si="44"/>
        <v>26.674208144796236</v>
      </c>
      <c r="AM296" s="14">
        <f t="shared" si="44"/>
        <v>3.1916370981117242E-4</v>
      </c>
      <c r="AN296" s="15">
        <f t="shared" si="44"/>
        <v>3.7489397794741509E-2</v>
      </c>
      <c r="AP296" s="13">
        <f t="shared" si="45"/>
        <v>9.3492424242423908</v>
      </c>
      <c r="AQ296" s="14">
        <f t="shared" si="45"/>
        <v>0.84328660562353408</v>
      </c>
      <c r="AR296" s="14">
        <f t="shared" si="45"/>
        <v>2.6849783025326368E-2</v>
      </c>
      <c r="AS296" s="15">
        <f t="shared" si="45"/>
        <v>1.1858364562313788</v>
      </c>
      <c r="AU296" s="13">
        <f t="shared" si="46"/>
        <v>7970.8586217727279</v>
      </c>
      <c r="AV296" s="14">
        <f t="shared" si="46"/>
        <v>4.4218007481023518</v>
      </c>
      <c r="AW296" s="14">
        <f t="shared" si="46"/>
        <v>6.7986414248331073E-3</v>
      </c>
      <c r="AX296" s="15">
        <f t="shared" si="46"/>
        <v>0.22615220743023243</v>
      </c>
    </row>
    <row r="297" spans="1:50" x14ac:dyDescent="0.3">
      <c r="A297" s="4" t="s">
        <v>33</v>
      </c>
      <c r="B297" s="4">
        <f t="shared" si="47"/>
        <v>2018</v>
      </c>
      <c r="C297" s="11">
        <v>2446.8993495369432</v>
      </c>
      <c r="D297" s="11">
        <v>17.26307438806068</v>
      </c>
      <c r="E297" s="11">
        <v>7.0612065127435009E-3</v>
      </c>
      <c r="F297" s="11">
        <v>5.7927109477765464E-2</v>
      </c>
      <c r="G297" s="11">
        <v>67.836848344774126</v>
      </c>
      <c r="H297" s="11">
        <v>24.025071077879872</v>
      </c>
      <c r="I297" s="11">
        <v>1.970310516594756E-3</v>
      </c>
      <c r="J297" s="11">
        <v>4.1623185911017352E-2</v>
      </c>
      <c r="K297" s="11">
        <v>3.0045454545454504</v>
      </c>
      <c r="L297" s="11">
        <v>26.791225416036347</v>
      </c>
      <c r="M297" s="11">
        <v>3.1185197892712874E-4</v>
      </c>
      <c r="N297" s="11">
        <v>3.7325653622451806E-2</v>
      </c>
      <c r="O297" s="11">
        <v>8.3712121212121495</v>
      </c>
      <c r="P297" s="11">
        <v>0.8237104072398167</v>
      </c>
      <c r="Q297" s="11">
        <v>2.363152611659558E-2</v>
      </c>
      <c r="R297" s="11">
        <v>1.2140188969457297</v>
      </c>
      <c r="S297" s="11">
        <v>8214.9488415000087</v>
      </c>
      <c r="T297" s="11">
        <v>4.3817362115096712</v>
      </c>
      <c r="U297" s="11">
        <v>6.5087750303383096E-3</v>
      </c>
      <c r="V297" s="11">
        <v>0.22822003692811596</v>
      </c>
      <c r="Y297" s="4" t="str">
        <f t="shared" si="42"/>
        <v>Spain</v>
      </c>
      <c r="Z297" s="4">
        <f t="shared" si="42"/>
        <v>2018</v>
      </c>
      <c r="AA297" s="13">
        <f t="shared" si="42"/>
        <v>2446.8993495369432</v>
      </c>
      <c r="AB297" s="14">
        <f t="shared" si="41"/>
        <v>17.26307438806068</v>
      </c>
      <c r="AC297" s="14">
        <f t="shared" si="41"/>
        <v>7.0612065127435009E-3</v>
      </c>
      <c r="AD297" s="15">
        <f t="shared" si="41"/>
        <v>5.7927109477765464E-2</v>
      </c>
      <c r="AF297" s="13">
        <f t="shared" si="43"/>
        <v>67.836848344774126</v>
      </c>
      <c r="AG297" s="14">
        <f t="shared" si="43"/>
        <v>24.025071077879872</v>
      </c>
      <c r="AH297" s="14">
        <f t="shared" si="43"/>
        <v>1.970310516594756E-3</v>
      </c>
      <c r="AI297" s="15">
        <f t="shared" si="43"/>
        <v>4.1623185911017352E-2</v>
      </c>
      <c r="AK297" s="13">
        <f t="shared" si="44"/>
        <v>3.0045454545454504</v>
      </c>
      <c r="AL297" s="14">
        <f t="shared" si="44"/>
        <v>26.791225416036347</v>
      </c>
      <c r="AM297" s="14">
        <f t="shared" si="44"/>
        <v>3.1185197892712874E-4</v>
      </c>
      <c r="AN297" s="15">
        <f t="shared" si="44"/>
        <v>3.7325653622451806E-2</v>
      </c>
      <c r="AP297" s="13">
        <f t="shared" si="45"/>
        <v>8.3712121212121495</v>
      </c>
      <c r="AQ297" s="14">
        <f t="shared" si="45"/>
        <v>0.8237104072398167</v>
      </c>
      <c r="AR297" s="14">
        <f t="shared" si="45"/>
        <v>2.363152611659558E-2</v>
      </c>
      <c r="AS297" s="15">
        <f t="shared" si="45"/>
        <v>1.2140188969457297</v>
      </c>
      <c r="AU297" s="13">
        <f t="shared" si="46"/>
        <v>8214.9488415000087</v>
      </c>
      <c r="AV297" s="14">
        <f t="shared" si="46"/>
        <v>4.3817362115096712</v>
      </c>
      <c r="AW297" s="14">
        <f t="shared" si="46"/>
        <v>6.5087750303383096E-3</v>
      </c>
      <c r="AX297" s="15">
        <f t="shared" si="46"/>
        <v>0.22822003692811596</v>
      </c>
    </row>
    <row r="298" spans="1:50" x14ac:dyDescent="0.3">
      <c r="A298" s="4" t="s">
        <v>33</v>
      </c>
      <c r="B298" s="4">
        <f t="shared" si="47"/>
        <v>2019</v>
      </c>
      <c r="C298" s="11">
        <v>3129.9076073662363</v>
      </c>
      <c r="D298" s="11">
        <v>13.740700480868281</v>
      </c>
      <c r="E298" s="11">
        <v>6.3817756575670903E-3</v>
      </c>
      <c r="F298" s="11">
        <v>7.2776493555939112E-2</v>
      </c>
      <c r="G298" s="11">
        <v>60.466614266291344</v>
      </c>
      <c r="H298" s="11">
        <v>26.83248970528793</v>
      </c>
      <c r="I298" s="11">
        <v>1.963664224655548E-3</v>
      </c>
      <c r="J298" s="11">
        <v>3.7268252442594928E-2</v>
      </c>
      <c r="K298" s="11">
        <v>3.1590909090909065</v>
      </c>
      <c r="L298" s="11">
        <v>25.58992805755398</v>
      </c>
      <c r="M298" s="11">
        <v>4.637951480491731E-4</v>
      </c>
      <c r="N298" s="11">
        <v>3.9077874613438257E-2</v>
      </c>
      <c r="O298" s="11">
        <v>7.7549242424242131</v>
      </c>
      <c r="P298" s="11">
        <v>0.81927416597470104</v>
      </c>
      <c r="Q298" s="11">
        <v>2.4592337128821029E-2</v>
      </c>
      <c r="R298" s="11">
        <v>1.2205926190902006</v>
      </c>
      <c r="S298" s="11">
        <v>8519.7813848636433</v>
      </c>
      <c r="T298" s="11">
        <v>4.2988493877240277</v>
      </c>
      <c r="U298" s="11">
        <v>6.1745113000954976E-3</v>
      </c>
      <c r="V298" s="11">
        <v>0.23262038508621433</v>
      </c>
      <c r="Y298" s="4" t="str">
        <f t="shared" si="42"/>
        <v>Spain</v>
      </c>
      <c r="Z298" s="4">
        <f t="shared" si="42"/>
        <v>2019</v>
      </c>
      <c r="AA298" s="13">
        <f t="shared" si="42"/>
        <v>3129.9076073662363</v>
      </c>
      <c r="AB298" s="14">
        <f t="shared" si="41"/>
        <v>13.740700480868281</v>
      </c>
      <c r="AC298" s="14">
        <f t="shared" si="41"/>
        <v>6.3817756575670903E-3</v>
      </c>
      <c r="AD298" s="15">
        <f t="shared" si="41"/>
        <v>7.2776493555939112E-2</v>
      </c>
      <c r="AF298" s="13">
        <f t="shared" si="43"/>
        <v>60.466614266291344</v>
      </c>
      <c r="AG298" s="14">
        <f t="shared" si="43"/>
        <v>26.83248970528793</v>
      </c>
      <c r="AH298" s="14">
        <f t="shared" si="43"/>
        <v>1.963664224655548E-3</v>
      </c>
      <c r="AI298" s="15">
        <f t="shared" si="43"/>
        <v>3.7268252442594928E-2</v>
      </c>
      <c r="AK298" s="13">
        <f t="shared" si="44"/>
        <v>3.1590909090909065</v>
      </c>
      <c r="AL298" s="14">
        <f t="shared" si="44"/>
        <v>25.58992805755398</v>
      </c>
      <c r="AM298" s="14">
        <f t="shared" si="44"/>
        <v>4.637951480491731E-4</v>
      </c>
      <c r="AN298" s="15">
        <f t="shared" si="44"/>
        <v>3.9077874613438257E-2</v>
      </c>
      <c r="AP298" s="13">
        <f t="shared" si="45"/>
        <v>7.7549242424242131</v>
      </c>
      <c r="AQ298" s="14">
        <f t="shared" si="45"/>
        <v>0.81927416597470104</v>
      </c>
      <c r="AR298" s="14">
        <f t="shared" si="45"/>
        <v>2.4592337128821029E-2</v>
      </c>
      <c r="AS298" s="15">
        <f t="shared" si="45"/>
        <v>1.2205926190902006</v>
      </c>
      <c r="AU298" s="13">
        <f t="shared" si="46"/>
        <v>8519.7813848636433</v>
      </c>
      <c r="AV298" s="14">
        <f t="shared" si="46"/>
        <v>4.2988493877240277</v>
      </c>
      <c r="AW298" s="14">
        <f t="shared" si="46"/>
        <v>6.1745113000954976E-3</v>
      </c>
      <c r="AX298" s="15">
        <f t="shared" si="46"/>
        <v>0.23262038508621433</v>
      </c>
    </row>
    <row r="299" spans="1:50" x14ac:dyDescent="0.3">
      <c r="A299" s="4" t="s">
        <v>33</v>
      </c>
      <c r="B299" s="4">
        <f t="shared" si="47"/>
        <v>2020</v>
      </c>
      <c r="C299" s="11">
        <v>4746.1248661217105</v>
      </c>
      <c r="D299" s="11">
        <v>9.0962627033657988</v>
      </c>
      <c r="E299" s="11">
        <v>5.1390210381958568E-3</v>
      </c>
      <c r="F299" s="11">
        <v>0.10993525941483419</v>
      </c>
      <c r="G299" s="11">
        <v>26.273915041851751</v>
      </c>
      <c r="H299" s="11">
        <v>58.742607191140614</v>
      </c>
      <c r="I299" s="11">
        <v>2.1081032559468887E-3</v>
      </c>
      <c r="J299" s="11">
        <v>1.7023418738397723E-2</v>
      </c>
      <c r="K299" s="11">
        <v>2.2863636363636459</v>
      </c>
      <c r="L299" s="11">
        <v>35.039761431411385</v>
      </c>
      <c r="M299" s="11">
        <v>1.7185556265075091E-4</v>
      </c>
      <c r="N299" s="11">
        <v>2.8539007092198702E-2</v>
      </c>
      <c r="O299" s="11">
        <v>8.3916666666666337</v>
      </c>
      <c r="P299" s="11">
        <v>0.8510427010923568</v>
      </c>
      <c r="Q299" s="11">
        <v>3.8324060481446653E-2</v>
      </c>
      <c r="R299" s="11">
        <v>1.1750291715285837</v>
      </c>
      <c r="S299" s="11">
        <v>10508.602458045458</v>
      </c>
      <c r="T299" s="11">
        <v>3.3590829515127485</v>
      </c>
      <c r="U299" s="11">
        <v>3.2409651875821011E-3</v>
      </c>
      <c r="V299" s="11">
        <v>0.29770029928842762</v>
      </c>
      <c r="Y299" s="4" t="str">
        <f t="shared" si="42"/>
        <v>Spain</v>
      </c>
      <c r="Z299" s="4">
        <f t="shared" si="42"/>
        <v>2020</v>
      </c>
      <c r="AA299" s="13">
        <f t="shared" si="42"/>
        <v>4746.1248661217105</v>
      </c>
      <c r="AB299" s="14">
        <f t="shared" si="41"/>
        <v>9.0962627033657988</v>
      </c>
      <c r="AC299" s="14">
        <f t="shared" si="41"/>
        <v>5.1390210381958568E-3</v>
      </c>
      <c r="AD299" s="15">
        <f t="shared" si="41"/>
        <v>0.10993525941483419</v>
      </c>
      <c r="AF299" s="13">
        <f t="shared" si="43"/>
        <v>26.273915041851751</v>
      </c>
      <c r="AG299" s="14">
        <f t="shared" si="43"/>
        <v>58.742607191140614</v>
      </c>
      <c r="AH299" s="14">
        <f t="shared" si="43"/>
        <v>2.1081032559468887E-3</v>
      </c>
      <c r="AI299" s="15">
        <f t="shared" si="43"/>
        <v>1.7023418738397723E-2</v>
      </c>
      <c r="AK299" s="13">
        <f t="shared" si="44"/>
        <v>2.2863636363636459</v>
      </c>
      <c r="AL299" s="14">
        <f t="shared" si="44"/>
        <v>35.039761431411385</v>
      </c>
      <c r="AM299" s="14">
        <f t="shared" si="44"/>
        <v>1.7185556265075091E-4</v>
      </c>
      <c r="AN299" s="15">
        <f t="shared" si="44"/>
        <v>2.8539007092198702E-2</v>
      </c>
      <c r="AP299" s="13">
        <f t="shared" si="45"/>
        <v>8.3916666666666337</v>
      </c>
      <c r="AQ299" s="14">
        <f t="shared" si="45"/>
        <v>0.8510427010923568</v>
      </c>
      <c r="AR299" s="14">
        <f t="shared" si="45"/>
        <v>3.8324060481446653E-2</v>
      </c>
      <c r="AS299" s="15">
        <f t="shared" si="45"/>
        <v>1.1750291715285837</v>
      </c>
      <c r="AU299" s="13">
        <f t="shared" si="46"/>
        <v>10508.602458045458</v>
      </c>
      <c r="AV299" s="14">
        <f t="shared" si="46"/>
        <v>3.3590829515127485</v>
      </c>
      <c r="AW299" s="14">
        <f t="shared" si="46"/>
        <v>3.2409651875821011E-3</v>
      </c>
      <c r="AX299" s="15">
        <f t="shared" si="46"/>
        <v>0.29770029928842762</v>
      </c>
    </row>
    <row r="300" spans="1:50" x14ac:dyDescent="0.3">
      <c r="A300" s="4" t="s">
        <v>33</v>
      </c>
      <c r="B300" s="4">
        <f t="shared" si="47"/>
        <v>2021</v>
      </c>
      <c r="C300" s="11">
        <v>4952.3604229187476</v>
      </c>
      <c r="D300" s="11">
        <v>8.9158820673560619</v>
      </c>
      <c r="E300" s="11">
        <v>4.945671516600525E-3</v>
      </c>
      <c r="F300" s="11">
        <v>0.11215940189040012</v>
      </c>
      <c r="G300" s="11">
        <v>52.154020945235288</v>
      </c>
      <c r="H300" s="11">
        <v>30.463359307094688</v>
      </c>
      <c r="I300" s="11">
        <v>2.2820133793784586E-3</v>
      </c>
      <c r="J300" s="11">
        <v>3.2826320627321867E-2</v>
      </c>
      <c r="K300" s="11">
        <v>3.6238095238095269</v>
      </c>
      <c r="L300" s="11">
        <v>21.986859395532175</v>
      </c>
      <c r="M300" s="11">
        <v>1.5581856098079161E-4</v>
      </c>
      <c r="N300" s="11">
        <v>4.5481711690174557E-2</v>
      </c>
      <c r="O300" s="11">
        <v>7.9787878787879087</v>
      </c>
      <c r="P300" s="11">
        <v>0.85387390808962882</v>
      </c>
      <c r="Q300" s="11">
        <v>5.0006983514893244E-2</v>
      </c>
      <c r="R300" s="11">
        <v>1.1711331035249677</v>
      </c>
      <c r="S300" s="11">
        <v>11125.097602818183</v>
      </c>
      <c r="T300" s="11">
        <v>3.3525502184691018</v>
      </c>
      <c r="U300" s="11">
        <v>3.2375008205617339E-3</v>
      </c>
      <c r="V300" s="11">
        <v>0.29828039397919498</v>
      </c>
      <c r="Y300" s="4" t="str">
        <f t="shared" si="42"/>
        <v>Spain</v>
      </c>
      <c r="Z300" s="4">
        <f t="shared" si="42"/>
        <v>2021</v>
      </c>
      <c r="AA300" s="13">
        <f t="shared" si="42"/>
        <v>4952.3604229187476</v>
      </c>
      <c r="AB300" s="14">
        <f t="shared" si="41"/>
        <v>8.9158820673560619</v>
      </c>
      <c r="AC300" s="14">
        <f t="shared" si="41"/>
        <v>4.945671516600525E-3</v>
      </c>
      <c r="AD300" s="15">
        <f t="shared" si="41"/>
        <v>0.11215940189040012</v>
      </c>
      <c r="AF300" s="13">
        <f t="shared" si="43"/>
        <v>52.154020945235288</v>
      </c>
      <c r="AG300" s="14">
        <f t="shared" si="43"/>
        <v>30.463359307094688</v>
      </c>
      <c r="AH300" s="14">
        <f t="shared" si="43"/>
        <v>2.2820133793784586E-3</v>
      </c>
      <c r="AI300" s="15">
        <f t="shared" si="43"/>
        <v>3.2826320627321867E-2</v>
      </c>
      <c r="AK300" s="13">
        <f t="shared" si="44"/>
        <v>3.6238095238095269</v>
      </c>
      <c r="AL300" s="14">
        <f t="shared" si="44"/>
        <v>21.986859395532175</v>
      </c>
      <c r="AM300" s="14">
        <f t="shared" si="44"/>
        <v>1.5581856098079161E-4</v>
      </c>
      <c r="AN300" s="15">
        <f t="shared" si="44"/>
        <v>4.5481711690174557E-2</v>
      </c>
      <c r="AP300" s="13">
        <f t="shared" si="45"/>
        <v>7.9787878787879087</v>
      </c>
      <c r="AQ300" s="14">
        <f t="shared" si="45"/>
        <v>0.85387390808962882</v>
      </c>
      <c r="AR300" s="14">
        <f t="shared" si="45"/>
        <v>5.0006983514893244E-2</v>
      </c>
      <c r="AS300" s="15">
        <f t="shared" si="45"/>
        <v>1.1711331035249677</v>
      </c>
      <c r="AU300" s="13">
        <f t="shared" si="46"/>
        <v>11125.097602818183</v>
      </c>
      <c r="AV300" s="14">
        <f t="shared" si="46"/>
        <v>3.3525502184691018</v>
      </c>
      <c r="AW300" s="14">
        <f t="shared" si="46"/>
        <v>3.2375008205617339E-3</v>
      </c>
      <c r="AX300" s="15">
        <f t="shared" si="46"/>
        <v>0.29828039397919498</v>
      </c>
    </row>
    <row r="301" spans="1:50" x14ac:dyDescent="0.3">
      <c r="A301" s="4" t="s">
        <v>34</v>
      </c>
      <c r="B301" s="4">
        <f t="shared" si="47"/>
        <v>1995</v>
      </c>
      <c r="C301" s="11">
        <v>6891.2729305848952</v>
      </c>
      <c r="D301" s="11">
        <v>4.597695792340013</v>
      </c>
      <c r="E301" s="11">
        <v>1.5358888535547066E-2</v>
      </c>
      <c r="F301" s="11">
        <v>0.21750025342391052</v>
      </c>
      <c r="G301" s="11">
        <v>139.71705310066022</v>
      </c>
      <c r="H301" s="11">
        <v>12.285421920992611</v>
      </c>
      <c r="I301" s="11">
        <v>1.3565285033474289E-3</v>
      </c>
      <c r="J301" s="11">
        <v>8.1397285858881119E-2</v>
      </c>
      <c r="K301" s="11">
        <v>3.1380952380952323</v>
      </c>
      <c r="L301" s="11">
        <v>23.951441578148756</v>
      </c>
      <c r="M301" s="11">
        <v>1.0263298947722765E-4</v>
      </c>
      <c r="N301" s="11">
        <v>4.1751140395336971E-2</v>
      </c>
      <c r="O301" s="11">
        <v>1.7779761904761564</v>
      </c>
      <c r="P301" s="11">
        <v>5.2899229996653174</v>
      </c>
      <c r="Q301" s="11">
        <v>2.5427796063105745E-2</v>
      </c>
      <c r="R301" s="11">
        <v>0.18903866843870279</v>
      </c>
      <c r="S301" s="11">
        <v>5868.4775080909058</v>
      </c>
      <c r="T301" s="11">
        <v>3.9868284495684003</v>
      </c>
      <c r="U301" s="11">
        <v>2.4004893293899432E-2</v>
      </c>
      <c r="V301" s="11">
        <v>0.25082594163494953</v>
      </c>
      <c r="Y301" s="4" t="str">
        <f t="shared" si="42"/>
        <v>Italy</v>
      </c>
      <c r="Z301" s="4">
        <f t="shared" si="42"/>
        <v>1995</v>
      </c>
      <c r="AA301" s="13">
        <f t="shared" si="42"/>
        <v>6891.2729305848952</v>
      </c>
      <c r="AB301" s="14">
        <f t="shared" si="41"/>
        <v>4.597695792340013</v>
      </c>
      <c r="AC301" s="14">
        <f t="shared" si="41"/>
        <v>1.5358888535547066E-2</v>
      </c>
      <c r="AD301" s="15">
        <f t="shared" si="41"/>
        <v>0.21750025342391052</v>
      </c>
      <c r="AF301" s="13">
        <f t="shared" si="43"/>
        <v>139.71705310066022</v>
      </c>
      <c r="AG301" s="14">
        <f t="shared" si="43"/>
        <v>12.285421920992611</v>
      </c>
      <c r="AH301" s="14">
        <f t="shared" si="43"/>
        <v>1.3565285033474289E-3</v>
      </c>
      <c r="AI301" s="15">
        <f t="shared" si="43"/>
        <v>8.1397285858881119E-2</v>
      </c>
      <c r="AK301" s="13">
        <f t="shared" si="44"/>
        <v>3.1380952380952323</v>
      </c>
      <c r="AL301" s="14">
        <f t="shared" si="44"/>
        <v>23.951441578148756</v>
      </c>
      <c r="AM301" s="14">
        <f t="shared" si="44"/>
        <v>1.0263298947722765E-4</v>
      </c>
      <c r="AN301" s="15">
        <f t="shared" si="44"/>
        <v>4.1751140395336971E-2</v>
      </c>
      <c r="AP301" s="13">
        <f t="shared" si="45"/>
        <v>1.7779761904761564</v>
      </c>
      <c r="AQ301" s="14">
        <f t="shared" si="45"/>
        <v>5.2899229996653174</v>
      </c>
      <c r="AR301" s="14">
        <f t="shared" si="45"/>
        <v>2.5427796063105745E-2</v>
      </c>
      <c r="AS301" s="15">
        <f t="shared" si="45"/>
        <v>0.18903866843870279</v>
      </c>
      <c r="AU301" s="13">
        <f t="shared" si="46"/>
        <v>5868.4775080909058</v>
      </c>
      <c r="AV301" s="14">
        <f t="shared" si="46"/>
        <v>3.9868284495684003</v>
      </c>
      <c r="AW301" s="14">
        <f t="shared" si="46"/>
        <v>2.4004893293899432E-2</v>
      </c>
      <c r="AX301" s="15">
        <f t="shared" si="46"/>
        <v>0.25082594163494953</v>
      </c>
    </row>
    <row r="302" spans="1:50" x14ac:dyDescent="0.3">
      <c r="A302" s="4" t="s">
        <v>34</v>
      </c>
      <c r="B302" s="4">
        <f t="shared" si="47"/>
        <v>1996</v>
      </c>
      <c r="C302" s="11">
        <v>7535.1187116758738</v>
      </c>
      <c r="D302" s="11">
        <v>4.1609741363556374</v>
      </c>
      <c r="E302" s="11">
        <v>1.5013897982223856E-2</v>
      </c>
      <c r="F302" s="11">
        <v>0.24032833832412223</v>
      </c>
      <c r="G302" s="11">
        <v>152.31500911260628</v>
      </c>
      <c r="H302" s="11">
        <v>11.252239689788686</v>
      </c>
      <c r="I302" s="11">
        <v>1.0379149898200463E-3</v>
      </c>
      <c r="J302" s="11">
        <v>8.8871196096852761E-2</v>
      </c>
      <c r="K302" s="11">
        <v>3.1238095238095269</v>
      </c>
      <c r="L302" s="11">
        <v>24.193597560975586</v>
      </c>
      <c r="M302" s="11">
        <v>1.7870486231381238E-4</v>
      </c>
      <c r="N302" s="11">
        <v>4.1333249322664023E-2</v>
      </c>
      <c r="O302" s="11">
        <v>1.9578125000000242</v>
      </c>
      <c r="P302" s="11">
        <v>4.7036445863260967</v>
      </c>
      <c r="Q302" s="11">
        <v>1.9416234070380511E-2</v>
      </c>
      <c r="R302" s="11">
        <v>0.21260109722301015</v>
      </c>
      <c r="S302" s="11">
        <v>5707.2327183636335</v>
      </c>
      <c r="T302" s="11">
        <v>4.1912158676604188</v>
      </c>
      <c r="U302" s="11">
        <v>2.330995394671409E-2</v>
      </c>
      <c r="V302" s="11">
        <v>0.23859424844137428</v>
      </c>
      <c r="Y302" s="4" t="str">
        <f t="shared" si="42"/>
        <v>Italy</v>
      </c>
      <c r="Z302" s="4">
        <f t="shared" si="42"/>
        <v>1996</v>
      </c>
      <c r="AA302" s="13">
        <f t="shared" si="42"/>
        <v>7535.1187116758738</v>
      </c>
      <c r="AB302" s="14">
        <f t="shared" si="41"/>
        <v>4.1609741363556374</v>
      </c>
      <c r="AC302" s="14">
        <f t="shared" si="41"/>
        <v>1.5013897982223856E-2</v>
      </c>
      <c r="AD302" s="15">
        <f t="shared" si="41"/>
        <v>0.24032833832412223</v>
      </c>
      <c r="AF302" s="13">
        <f t="shared" si="43"/>
        <v>152.31500911260628</v>
      </c>
      <c r="AG302" s="14">
        <f t="shared" si="43"/>
        <v>11.252239689788686</v>
      </c>
      <c r="AH302" s="14">
        <f t="shared" si="43"/>
        <v>1.0379149898200463E-3</v>
      </c>
      <c r="AI302" s="15">
        <f t="shared" si="43"/>
        <v>8.8871196096852761E-2</v>
      </c>
      <c r="AK302" s="13">
        <f t="shared" si="44"/>
        <v>3.1238095238095269</v>
      </c>
      <c r="AL302" s="14">
        <f t="shared" si="44"/>
        <v>24.193597560975586</v>
      </c>
      <c r="AM302" s="14">
        <f t="shared" si="44"/>
        <v>1.7870486231381238E-4</v>
      </c>
      <c r="AN302" s="15">
        <f t="shared" si="44"/>
        <v>4.1333249322664023E-2</v>
      </c>
      <c r="AP302" s="13">
        <f t="shared" si="45"/>
        <v>1.9578125000000242</v>
      </c>
      <c r="AQ302" s="14">
        <f t="shared" si="45"/>
        <v>4.7036445863260967</v>
      </c>
      <c r="AR302" s="14">
        <f t="shared" si="45"/>
        <v>1.9416234070380511E-2</v>
      </c>
      <c r="AS302" s="15">
        <f t="shared" si="45"/>
        <v>0.21260109722301015</v>
      </c>
      <c r="AU302" s="13">
        <f t="shared" si="46"/>
        <v>5707.2327183636335</v>
      </c>
      <c r="AV302" s="14">
        <f t="shared" si="46"/>
        <v>4.1912158676604188</v>
      </c>
      <c r="AW302" s="14">
        <f t="shared" si="46"/>
        <v>2.330995394671409E-2</v>
      </c>
      <c r="AX302" s="15">
        <f t="shared" si="46"/>
        <v>0.23859424844137428</v>
      </c>
    </row>
    <row r="303" spans="1:50" x14ac:dyDescent="0.3">
      <c r="A303" s="4" t="s">
        <v>34</v>
      </c>
      <c r="B303" s="4">
        <f t="shared" si="47"/>
        <v>1997</v>
      </c>
      <c r="C303" s="11">
        <v>7871.8914271642643</v>
      </c>
      <c r="D303" s="11">
        <v>4.0812079199230986</v>
      </c>
      <c r="E303" s="11">
        <v>1.4163234183918516E-2</v>
      </c>
      <c r="F303" s="11">
        <v>0.24502549725985115</v>
      </c>
      <c r="G303" s="11">
        <v>145.4668121033942</v>
      </c>
      <c r="H303" s="11">
        <v>11.785734237978827</v>
      </c>
      <c r="I303" s="11">
        <v>1.1835268219914652E-3</v>
      </c>
      <c r="J303" s="11">
        <v>8.4848341207080638E-2</v>
      </c>
      <c r="K303" s="11">
        <v>3.095238095238102</v>
      </c>
      <c r="L303" s="11">
        <v>24.523076923076868</v>
      </c>
      <c r="M303" s="11">
        <v>1.6713687363842378E-4</v>
      </c>
      <c r="N303" s="11">
        <v>4.0777917189460569E-2</v>
      </c>
      <c r="O303" s="11">
        <v>2.3060185185185453</v>
      </c>
      <c r="P303" s="11">
        <v>3.8640835173659487</v>
      </c>
      <c r="Q303" s="11">
        <v>1.3898347932703892E-2</v>
      </c>
      <c r="R303" s="11">
        <v>0.25879357821998517</v>
      </c>
      <c r="S303" s="11">
        <v>5287.3499367272707</v>
      </c>
      <c r="T303" s="11">
        <v>4.7030006893518337</v>
      </c>
      <c r="U303" s="11">
        <v>2.2689860355932345E-2</v>
      </c>
      <c r="V303" s="11">
        <v>0.21263020485285528</v>
      </c>
      <c r="Y303" s="4" t="str">
        <f t="shared" si="42"/>
        <v>Italy</v>
      </c>
      <c r="Z303" s="4">
        <f t="shared" si="42"/>
        <v>1997</v>
      </c>
      <c r="AA303" s="13">
        <f t="shared" si="42"/>
        <v>7871.8914271642643</v>
      </c>
      <c r="AB303" s="14">
        <f t="shared" si="41"/>
        <v>4.0812079199230986</v>
      </c>
      <c r="AC303" s="14">
        <f t="shared" si="41"/>
        <v>1.4163234183918516E-2</v>
      </c>
      <c r="AD303" s="15">
        <f t="shared" si="41"/>
        <v>0.24502549725985115</v>
      </c>
      <c r="AF303" s="13">
        <f t="shared" si="43"/>
        <v>145.4668121033942</v>
      </c>
      <c r="AG303" s="14">
        <f t="shared" si="43"/>
        <v>11.785734237978827</v>
      </c>
      <c r="AH303" s="14">
        <f t="shared" si="43"/>
        <v>1.1835268219914652E-3</v>
      </c>
      <c r="AI303" s="15">
        <f t="shared" si="43"/>
        <v>8.4848341207080638E-2</v>
      </c>
      <c r="AK303" s="13">
        <f t="shared" si="44"/>
        <v>3.095238095238102</v>
      </c>
      <c r="AL303" s="14">
        <f t="shared" si="44"/>
        <v>24.523076923076868</v>
      </c>
      <c r="AM303" s="14">
        <f t="shared" si="44"/>
        <v>1.6713687363842378E-4</v>
      </c>
      <c r="AN303" s="15">
        <f t="shared" si="44"/>
        <v>4.0777917189460569E-2</v>
      </c>
      <c r="AP303" s="13">
        <f t="shared" si="45"/>
        <v>2.3060185185185453</v>
      </c>
      <c r="AQ303" s="14">
        <f t="shared" si="45"/>
        <v>3.8640835173659487</v>
      </c>
      <c r="AR303" s="14">
        <f t="shared" si="45"/>
        <v>1.3898347932703892E-2</v>
      </c>
      <c r="AS303" s="15">
        <f t="shared" si="45"/>
        <v>0.25879357821998517</v>
      </c>
      <c r="AU303" s="13">
        <f t="shared" si="46"/>
        <v>5287.3499367272707</v>
      </c>
      <c r="AV303" s="14">
        <f t="shared" si="46"/>
        <v>4.7030006893518337</v>
      </c>
      <c r="AW303" s="14">
        <f t="shared" si="46"/>
        <v>2.2689860355932345E-2</v>
      </c>
      <c r="AX303" s="15">
        <f t="shared" si="46"/>
        <v>0.21263020485285528</v>
      </c>
    </row>
    <row r="304" spans="1:50" x14ac:dyDescent="0.3">
      <c r="A304" s="4" t="s">
        <v>34</v>
      </c>
      <c r="B304" s="4">
        <f t="shared" si="47"/>
        <v>1998</v>
      </c>
      <c r="C304" s="11">
        <v>7426.4481579485218</v>
      </c>
      <c r="D304" s="11">
        <v>4.4040189655420861</v>
      </c>
      <c r="E304" s="11">
        <v>1.3623600664378899E-2</v>
      </c>
      <c r="F304" s="11">
        <v>0.22706532551839523</v>
      </c>
      <c r="G304" s="11">
        <v>157.59713506952062</v>
      </c>
      <c r="H304" s="11">
        <v>10.885368342347858</v>
      </c>
      <c r="I304" s="11">
        <v>8.2069891887934232E-4</v>
      </c>
      <c r="J304" s="11">
        <v>9.1866436536617052E-2</v>
      </c>
      <c r="K304" s="11">
        <v>3.0380952380952522</v>
      </c>
      <c r="L304" s="11">
        <v>25.036050156739691</v>
      </c>
      <c r="M304" s="11">
        <v>8.3985260593590072E-5</v>
      </c>
      <c r="N304" s="11">
        <v>3.9942402804733185E-2</v>
      </c>
      <c r="O304" s="11">
        <v>2.6820175438596543</v>
      </c>
      <c r="P304" s="11">
        <v>3.2132461161079235</v>
      </c>
      <c r="Q304" s="11">
        <v>1.033230712344485E-2</v>
      </c>
      <c r="R304" s="11">
        <v>0.31121176650211285</v>
      </c>
      <c r="S304" s="11">
        <v>4868.9224736818214</v>
      </c>
      <c r="T304" s="11">
        <v>5.3034348190785385</v>
      </c>
      <c r="U304" s="11">
        <v>2.2376002679740159E-2</v>
      </c>
      <c r="V304" s="11">
        <v>0.18855704540812063</v>
      </c>
      <c r="Y304" s="4" t="str">
        <f t="shared" si="42"/>
        <v>Italy</v>
      </c>
      <c r="Z304" s="4">
        <f t="shared" si="42"/>
        <v>1998</v>
      </c>
      <c r="AA304" s="13">
        <f t="shared" si="42"/>
        <v>7426.4481579485218</v>
      </c>
      <c r="AB304" s="14">
        <f t="shared" si="41"/>
        <v>4.4040189655420861</v>
      </c>
      <c r="AC304" s="14">
        <f t="shared" si="41"/>
        <v>1.3623600664378899E-2</v>
      </c>
      <c r="AD304" s="15">
        <f t="shared" si="41"/>
        <v>0.22706532551839523</v>
      </c>
      <c r="AF304" s="13">
        <f t="shared" si="43"/>
        <v>157.59713506952062</v>
      </c>
      <c r="AG304" s="14">
        <f t="shared" si="43"/>
        <v>10.885368342347858</v>
      </c>
      <c r="AH304" s="14">
        <f t="shared" si="43"/>
        <v>8.2069891887934232E-4</v>
      </c>
      <c r="AI304" s="15">
        <f t="shared" si="43"/>
        <v>9.1866436536617052E-2</v>
      </c>
      <c r="AK304" s="13">
        <f t="shared" si="44"/>
        <v>3.0380952380952522</v>
      </c>
      <c r="AL304" s="14">
        <f t="shared" si="44"/>
        <v>25.036050156739691</v>
      </c>
      <c r="AM304" s="14">
        <f t="shared" si="44"/>
        <v>8.3985260593590072E-5</v>
      </c>
      <c r="AN304" s="15">
        <f t="shared" si="44"/>
        <v>3.9942402804733185E-2</v>
      </c>
      <c r="AP304" s="13">
        <f t="shared" si="45"/>
        <v>2.6820175438596543</v>
      </c>
      <c r="AQ304" s="14">
        <f t="shared" si="45"/>
        <v>3.2132461161079235</v>
      </c>
      <c r="AR304" s="14">
        <f t="shared" si="45"/>
        <v>1.033230712344485E-2</v>
      </c>
      <c r="AS304" s="15">
        <f t="shared" si="45"/>
        <v>0.31121176650211285</v>
      </c>
      <c r="AU304" s="13">
        <f t="shared" si="46"/>
        <v>4868.9224736818214</v>
      </c>
      <c r="AV304" s="14">
        <f t="shared" si="46"/>
        <v>5.3034348190785385</v>
      </c>
      <c r="AW304" s="14">
        <f t="shared" si="46"/>
        <v>2.2376002679740159E-2</v>
      </c>
      <c r="AX304" s="15">
        <f t="shared" si="46"/>
        <v>0.18855704540812063</v>
      </c>
    </row>
    <row r="305" spans="1:50" x14ac:dyDescent="0.3">
      <c r="A305" s="4" t="s">
        <v>34</v>
      </c>
      <c r="B305" s="4">
        <f t="shared" si="47"/>
        <v>1999</v>
      </c>
      <c r="C305" s="11">
        <v>7118.4455276985245</v>
      </c>
      <c r="D305" s="11">
        <v>4.7023250302757829</v>
      </c>
      <c r="E305" s="11">
        <v>1.3593833215005902E-2</v>
      </c>
      <c r="F305" s="11">
        <v>0.21266075687272343</v>
      </c>
      <c r="G305" s="11">
        <v>156.13143137021734</v>
      </c>
      <c r="H305" s="11">
        <v>10.976448198736559</v>
      </c>
      <c r="I305" s="11">
        <v>9.1136727221471925E-4</v>
      </c>
      <c r="J305" s="11">
        <v>9.1104151533745209E-2</v>
      </c>
      <c r="K305" s="11">
        <v>3.3095238095238102</v>
      </c>
      <c r="L305" s="11">
        <v>23.051798561151074</v>
      </c>
      <c r="M305" s="11">
        <v>3.7116756539862239E-4</v>
      </c>
      <c r="N305" s="11">
        <v>4.3380563011048014E-2</v>
      </c>
      <c r="O305" s="11">
        <v>1.6723484848485093</v>
      </c>
      <c r="P305" s="11">
        <v>5.4978482446205357</v>
      </c>
      <c r="Q305" s="11">
        <v>1.2152438484254069E-2</v>
      </c>
      <c r="R305" s="11">
        <v>0.1818893420673201</v>
      </c>
      <c r="S305" s="11">
        <v>4330.2850021818267</v>
      </c>
      <c r="T305" s="11">
        <v>6.2015180724334629</v>
      </c>
      <c r="U305" s="11">
        <v>2.2257400888586631E-2</v>
      </c>
      <c r="V305" s="11">
        <v>0.16125084024912018</v>
      </c>
      <c r="Y305" s="4" t="str">
        <f t="shared" si="42"/>
        <v>Italy</v>
      </c>
      <c r="Z305" s="4">
        <f t="shared" si="42"/>
        <v>1999</v>
      </c>
      <c r="AA305" s="13">
        <f t="shared" si="42"/>
        <v>7118.4455276985245</v>
      </c>
      <c r="AB305" s="14">
        <f t="shared" si="41"/>
        <v>4.7023250302757829</v>
      </c>
      <c r="AC305" s="14">
        <f t="shared" si="41"/>
        <v>1.3593833215005902E-2</v>
      </c>
      <c r="AD305" s="15">
        <f t="shared" si="41"/>
        <v>0.21266075687272343</v>
      </c>
      <c r="AF305" s="13">
        <f t="shared" si="43"/>
        <v>156.13143137021734</v>
      </c>
      <c r="AG305" s="14">
        <f t="shared" si="43"/>
        <v>10.976448198736559</v>
      </c>
      <c r="AH305" s="14">
        <f t="shared" si="43"/>
        <v>9.1136727221471925E-4</v>
      </c>
      <c r="AI305" s="15">
        <f t="shared" si="43"/>
        <v>9.1104151533745209E-2</v>
      </c>
      <c r="AK305" s="13">
        <f t="shared" si="44"/>
        <v>3.3095238095238102</v>
      </c>
      <c r="AL305" s="14">
        <f t="shared" si="44"/>
        <v>23.051798561151074</v>
      </c>
      <c r="AM305" s="14">
        <f t="shared" si="44"/>
        <v>3.7116756539862239E-4</v>
      </c>
      <c r="AN305" s="15">
        <f t="shared" si="44"/>
        <v>4.3380563011048014E-2</v>
      </c>
      <c r="AP305" s="13">
        <f t="shared" si="45"/>
        <v>1.6723484848485093</v>
      </c>
      <c r="AQ305" s="14">
        <f t="shared" si="45"/>
        <v>5.4978482446205357</v>
      </c>
      <c r="AR305" s="14">
        <f t="shared" si="45"/>
        <v>1.2152438484254069E-2</v>
      </c>
      <c r="AS305" s="15">
        <f t="shared" si="45"/>
        <v>0.1818893420673201</v>
      </c>
      <c r="AU305" s="13">
        <f t="shared" si="46"/>
        <v>4330.2850021818267</v>
      </c>
      <c r="AV305" s="14">
        <f t="shared" si="46"/>
        <v>6.2015180724334629</v>
      </c>
      <c r="AW305" s="14">
        <f t="shared" si="46"/>
        <v>2.2257400888586631E-2</v>
      </c>
      <c r="AX305" s="15">
        <f t="shared" si="46"/>
        <v>0.16125084024912018</v>
      </c>
    </row>
    <row r="306" spans="1:50" x14ac:dyDescent="0.3">
      <c r="A306" s="4" t="s">
        <v>34</v>
      </c>
      <c r="B306" s="4">
        <f t="shared" si="47"/>
        <v>2000</v>
      </c>
      <c r="C306" s="11">
        <v>6587.5939406172547</v>
      </c>
      <c r="D306" s="11">
        <v>5.15928880078435</v>
      </c>
      <c r="E306" s="11">
        <v>1.3313056863440087E-2</v>
      </c>
      <c r="F306" s="11">
        <v>0.19382516440017336</v>
      </c>
      <c r="G306" s="11">
        <v>129.34564170338354</v>
      </c>
      <c r="H306" s="11">
        <v>13.304308793356126</v>
      </c>
      <c r="I306" s="11">
        <v>1.3652939621082577E-3</v>
      </c>
      <c r="J306" s="11">
        <v>7.516361921029506E-2</v>
      </c>
      <c r="K306" s="11">
        <v>3.276190476190493</v>
      </c>
      <c r="L306" s="11">
        <v>23.388081395348713</v>
      </c>
      <c r="M306" s="11">
        <v>4.2997776912164637E-4</v>
      </c>
      <c r="N306" s="11">
        <v>4.2756820582934785E-2</v>
      </c>
      <c r="O306" s="11">
        <v>1.0109848484848492</v>
      </c>
      <c r="P306" s="11">
        <v>8.9408017984263708</v>
      </c>
      <c r="Q306" s="11">
        <v>1.5076313285215859E-2</v>
      </c>
      <c r="R306" s="11">
        <v>0.1118467921049324</v>
      </c>
      <c r="S306" s="11">
        <v>4319.7047526363604</v>
      </c>
      <c r="T306" s="11">
        <v>6.4891481627895766</v>
      </c>
      <c r="U306" s="11">
        <v>2.2261697122885837E-2</v>
      </c>
      <c r="V306" s="11">
        <v>0.15410343159280196</v>
      </c>
      <c r="Y306" s="4" t="str">
        <f t="shared" si="42"/>
        <v>Italy</v>
      </c>
      <c r="Z306" s="4">
        <f t="shared" si="42"/>
        <v>2000</v>
      </c>
      <c r="AA306" s="13">
        <f t="shared" si="42"/>
        <v>6587.5939406172547</v>
      </c>
      <c r="AB306" s="14">
        <f t="shared" si="41"/>
        <v>5.15928880078435</v>
      </c>
      <c r="AC306" s="14">
        <f t="shared" si="41"/>
        <v>1.3313056863440087E-2</v>
      </c>
      <c r="AD306" s="15">
        <f t="shared" si="41"/>
        <v>0.19382516440017336</v>
      </c>
      <c r="AF306" s="13">
        <f t="shared" si="43"/>
        <v>129.34564170338354</v>
      </c>
      <c r="AG306" s="14">
        <f t="shared" si="43"/>
        <v>13.304308793356126</v>
      </c>
      <c r="AH306" s="14">
        <f t="shared" si="43"/>
        <v>1.3652939621082577E-3</v>
      </c>
      <c r="AI306" s="15">
        <f t="shared" si="43"/>
        <v>7.516361921029506E-2</v>
      </c>
      <c r="AK306" s="13">
        <f t="shared" si="44"/>
        <v>3.276190476190493</v>
      </c>
      <c r="AL306" s="14">
        <f t="shared" si="44"/>
        <v>23.388081395348713</v>
      </c>
      <c r="AM306" s="14">
        <f t="shared" si="44"/>
        <v>4.2997776912164637E-4</v>
      </c>
      <c r="AN306" s="15">
        <f t="shared" si="44"/>
        <v>4.2756820582934785E-2</v>
      </c>
      <c r="AP306" s="13">
        <f t="shared" si="45"/>
        <v>1.0109848484848492</v>
      </c>
      <c r="AQ306" s="14">
        <f t="shared" si="45"/>
        <v>8.9408017984263708</v>
      </c>
      <c r="AR306" s="14">
        <f t="shared" si="45"/>
        <v>1.5076313285215859E-2</v>
      </c>
      <c r="AS306" s="15">
        <f t="shared" si="45"/>
        <v>0.1118467921049324</v>
      </c>
      <c r="AU306" s="13">
        <f t="shared" si="46"/>
        <v>4319.7047526363604</v>
      </c>
      <c r="AV306" s="14">
        <f t="shared" si="46"/>
        <v>6.4891481627895766</v>
      </c>
      <c r="AW306" s="14">
        <f t="shared" si="46"/>
        <v>2.2261697122885837E-2</v>
      </c>
      <c r="AX306" s="15">
        <f t="shared" si="46"/>
        <v>0.15410343159280196</v>
      </c>
    </row>
    <row r="307" spans="1:50" x14ac:dyDescent="0.3">
      <c r="A307" s="4" t="s">
        <v>34</v>
      </c>
      <c r="B307" s="4">
        <f t="shared" si="47"/>
        <v>2001</v>
      </c>
      <c r="C307" s="11">
        <v>6348.1119229410906</v>
      </c>
      <c r="D307" s="11">
        <v>5.4369335453676113</v>
      </c>
      <c r="E307" s="11">
        <v>1.2872838645216156E-2</v>
      </c>
      <c r="F307" s="11">
        <v>0.18392720669761034</v>
      </c>
      <c r="G307" s="11">
        <v>129.79928464164823</v>
      </c>
      <c r="H307" s="11">
        <v>13.15724289292713</v>
      </c>
      <c r="I307" s="11">
        <v>1.3157956105436519E-3</v>
      </c>
      <c r="J307" s="11">
        <v>7.6003765236983253E-2</v>
      </c>
      <c r="K307" s="11">
        <v>3.4238095238095099</v>
      </c>
      <c r="L307" s="11">
        <v>22.453407510431248</v>
      </c>
      <c r="M307" s="11">
        <v>4.6646406835902654E-4</v>
      </c>
      <c r="N307" s="11">
        <v>4.4536669970267402E-2</v>
      </c>
      <c r="O307" s="11">
        <v>0.23522727272727018</v>
      </c>
      <c r="P307" s="11">
        <v>37.296296296296696</v>
      </c>
      <c r="Q307" s="11">
        <v>1.4605035864096116E-2</v>
      </c>
      <c r="R307" s="11">
        <v>2.6812313803376078E-2</v>
      </c>
      <c r="S307" s="11">
        <v>4343.500519318186</v>
      </c>
      <c r="T307" s="11">
        <v>6.5884353936197764</v>
      </c>
      <c r="U307" s="11">
        <v>2.2011927860059455E-2</v>
      </c>
      <c r="V307" s="11">
        <v>0.15178110435269615</v>
      </c>
      <c r="Y307" s="4" t="str">
        <f t="shared" si="42"/>
        <v>Italy</v>
      </c>
      <c r="Z307" s="4">
        <f t="shared" si="42"/>
        <v>2001</v>
      </c>
      <c r="AA307" s="13">
        <f t="shared" si="42"/>
        <v>6348.1119229410906</v>
      </c>
      <c r="AB307" s="14">
        <f t="shared" si="41"/>
        <v>5.4369335453676113</v>
      </c>
      <c r="AC307" s="14">
        <f t="shared" si="41"/>
        <v>1.2872838645216156E-2</v>
      </c>
      <c r="AD307" s="15">
        <f t="shared" si="41"/>
        <v>0.18392720669761034</v>
      </c>
      <c r="AF307" s="13">
        <f t="shared" si="43"/>
        <v>129.79928464164823</v>
      </c>
      <c r="AG307" s="14">
        <f t="shared" si="43"/>
        <v>13.15724289292713</v>
      </c>
      <c r="AH307" s="14">
        <f t="shared" si="43"/>
        <v>1.3157956105436519E-3</v>
      </c>
      <c r="AI307" s="15">
        <f t="shared" si="43"/>
        <v>7.6003765236983253E-2</v>
      </c>
      <c r="AK307" s="13">
        <f t="shared" si="44"/>
        <v>3.4238095238095099</v>
      </c>
      <c r="AL307" s="14">
        <f t="shared" si="44"/>
        <v>22.453407510431248</v>
      </c>
      <c r="AM307" s="14">
        <f t="shared" si="44"/>
        <v>4.6646406835902654E-4</v>
      </c>
      <c r="AN307" s="15">
        <f t="shared" si="44"/>
        <v>4.4536669970267402E-2</v>
      </c>
      <c r="AP307" s="13">
        <f t="shared" si="45"/>
        <v>0.23522727272727018</v>
      </c>
      <c r="AQ307" s="14">
        <f t="shared" si="45"/>
        <v>37.296296296296696</v>
      </c>
      <c r="AR307" s="14">
        <f t="shared" si="45"/>
        <v>1.4605035864096116E-2</v>
      </c>
      <c r="AS307" s="15">
        <f t="shared" si="45"/>
        <v>2.6812313803376078E-2</v>
      </c>
      <c r="AU307" s="13">
        <f t="shared" si="46"/>
        <v>4343.500519318186</v>
      </c>
      <c r="AV307" s="14">
        <f t="shared" si="46"/>
        <v>6.5884353936197764</v>
      </c>
      <c r="AW307" s="14">
        <f t="shared" si="46"/>
        <v>2.2011927860059455E-2</v>
      </c>
      <c r="AX307" s="15">
        <f t="shared" si="46"/>
        <v>0.15178110435269615</v>
      </c>
    </row>
    <row r="308" spans="1:50" x14ac:dyDescent="0.3">
      <c r="A308" s="4" t="s">
        <v>34</v>
      </c>
      <c r="B308" s="4">
        <f t="shared" si="47"/>
        <v>2002</v>
      </c>
      <c r="C308" s="11">
        <v>5427.5336941875066</v>
      </c>
      <c r="D308" s="11">
        <v>6.4754025348813276</v>
      </c>
      <c r="E308" s="11">
        <v>1.2608559090837912E-2</v>
      </c>
      <c r="F308" s="11">
        <v>0.15443055387109253</v>
      </c>
      <c r="G308" s="11">
        <v>129.33483015963634</v>
      </c>
      <c r="H308" s="11">
        <v>13.119939677084236</v>
      </c>
      <c r="I308" s="11">
        <v>1.3456105361601134E-3</v>
      </c>
      <c r="J308" s="11">
        <v>7.6219862637526933E-2</v>
      </c>
      <c r="K308" s="11">
        <v>3.6772727272727224</v>
      </c>
      <c r="L308" s="11">
        <v>20.864029666254666</v>
      </c>
      <c r="M308" s="11">
        <v>4.4291724111070185E-4</v>
      </c>
      <c r="N308" s="11">
        <v>4.7929379702588946E-2</v>
      </c>
      <c r="O308" s="11">
        <v>0.25946969696969191</v>
      </c>
      <c r="P308" s="11">
        <v>33.662773722628373</v>
      </c>
      <c r="Q308" s="11">
        <v>1.205185791203589E-2</v>
      </c>
      <c r="R308" s="11">
        <v>2.9706405308122082E-2</v>
      </c>
      <c r="S308" s="11">
        <v>3876.6350804545327</v>
      </c>
      <c r="T308" s="11">
        <v>7.5074823888590174</v>
      </c>
      <c r="U308" s="11">
        <v>2.1442803319192794E-2</v>
      </c>
      <c r="V308" s="11">
        <v>0.13320044566258107</v>
      </c>
      <c r="Y308" s="4" t="str">
        <f t="shared" si="42"/>
        <v>Italy</v>
      </c>
      <c r="Z308" s="4">
        <f t="shared" si="42"/>
        <v>2002</v>
      </c>
      <c r="AA308" s="13">
        <f t="shared" si="42"/>
        <v>5427.5336941875066</v>
      </c>
      <c r="AB308" s="14">
        <f t="shared" si="41"/>
        <v>6.4754025348813276</v>
      </c>
      <c r="AC308" s="14">
        <f t="shared" si="41"/>
        <v>1.2608559090837912E-2</v>
      </c>
      <c r="AD308" s="15">
        <f t="shared" si="41"/>
        <v>0.15443055387109253</v>
      </c>
      <c r="AF308" s="13">
        <f t="shared" si="43"/>
        <v>129.33483015963634</v>
      </c>
      <c r="AG308" s="14">
        <f t="shared" si="43"/>
        <v>13.119939677084236</v>
      </c>
      <c r="AH308" s="14">
        <f t="shared" si="43"/>
        <v>1.3456105361601134E-3</v>
      </c>
      <c r="AI308" s="15">
        <f t="shared" si="43"/>
        <v>7.6219862637526933E-2</v>
      </c>
      <c r="AK308" s="13">
        <f t="shared" si="44"/>
        <v>3.6772727272727224</v>
      </c>
      <c r="AL308" s="14">
        <f t="shared" si="44"/>
        <v>20.864029666254666</v>
      </c>
      <c r="AM308" s="14">
        <f t="shared" si="44"/>
        <v>4.4291724111070185E-4</v>
      </c>
      <c r="AN308" s="15">
        <f t="shared" si="44"/>
        <v>4.7929379702588946E-2</v>
      </c>
      <c r="AP308" s="13">
        <f t="shared" si="45"/>
        <v>0.25946969696969191</v>
      </c>
      <c r="AQ308" s="14">
        <f t="shared" si="45"/>
        <v>33.662773722628373</v>
      </c>
      <c r="AR308" s="14">
        <f t="shared" si="45"/>
        <v>1.205185791203589E-2</v>
      </c>
      <c r="AS308" s="15">
        <f t="shared" si="45"/>
        <v>2.9706405308122082E-2</v>
      </c>
      <c r="AU308" s="13">
        <f t="shared" si="46"/>
        <v>3876.6350804545327</v>
      </c>
      <c r="AV308" s="14">
        <f t="shared" si="46"/>
        <v>7.5074823888590174</v>
      </c>
      <c r="AW308" s="14">
        <f t="shared" si="46"/>
        <v>2.1442803319192794E-2</v>
      </c>
      <c r="AX308" s="15">
        <f t="shared" si="46"/>
        <v>0.13320044566258107</v>
      </c>
    </row>
    <row r="309" spans="1:50" x14ac:dyDescent="0.3">
      <c r="A309" s="4" t="s">
        <v>34</v>
      </c>
      <c r="B309" s="4">
        <f t="shared" si="47"/>
        <v>2003</v>
      </c>
      <c r="C309" s="11">
        <v>4697.6239391980343</v>
      </c>
      <c r="D309" s="11">
        <v>7.6130832457551492</v>
      </c>
      <c r="E309" s="11">
        <v>1.1933789411866791E-2</v>
      </c>
      <c r="F309" s="11">
        <v>0.1313528261440689</v>
      </c>
      <c r="G309" s="11">
        <v>126.80507736443178</v>
      </c>
      <c r="H309" s="11">
        <v>13.314095600316449</v>
      </c>
      <c r="I309" s="11">
        <v>1.3762844876283042E-3</v>
      </c>
      <c r="J309" s="11">
        <v>7.5108368605692755E-2</v>
      </c>
      <c r="K309" s="11">
        <v>3.2818181818181671</v>
      </c>
      <c r="L309" s="11">
        <v>23.40720221606659</v>
      </c>
      <c r="M309" s="11">
        <v>2.0428577348842458E-4</v>
      </c>
      <c r="N309" s="11">
        <v>4.2721893491124062E-2</v>
      </c>
      <c r="O309" s="11">
        <v>0.49242424242424399</v>
      </c>
      <c r="P309" s="11">
        <v>18.126153846153784</v>
      </c>
      <c r="Q309" s="11">
        <v>9.5951711035340281E-3</v>
      </c>
      <c r="R309" s="11">
        <v>5.5168901714479898E-2</v>
      </c>
      <c r="S309" s="11">
        <v>3321.4110018636347</v>
      </c>
      <c r="T309" s="11">
        <v>8.8898037670041496</v>
      </c>
      <c r="U309" s="11">
        <v>2.0643231692199726E-2</v>
      </c>
      <c r="V309" s="11">
        <v>0.11248842226547802</v>
      </c>
      <c r="Y309" s="4" t="str">
        <f t="shared" si="42"/>
        <v>Italy</v>
      </c>
      <c r="Z309" s="4">
        <f t="shared" si="42"/>
        <v>2003</v>
      </c>
      <c r="AA309" s="13">
        <f t="shared" si="42"/>
        <v>4697.6239391980343</v>
      </c>
      <c r="AB309" s="14">
        <f t="shared" si="41"/>
        <v>7.6130832457551492</v>
      </c>
      <c r="AC309" s="14">
        <f t="shared" si="41"/>
        <v>1.1933789411866791E-2</v>
      </c>
      <c r="AD309" s="15">
        <f t="shared" si="41"/>
        <v>0.1313528261440689</v>
      </c>
      <c r="AF309" s="13">
        <f t="shared" si="43"/>
        <v>126.80507736443178</v>
      </c>
      <c r="AG309" s="14">
        <f t="shared" si="43"/>
        <v>13.314095600316449</v>
      </c>
      <c r="AH309" s="14">
        <f t="shared" si="43"/>
        <v>1.3762844876283042E-3</v>
      </c>
      <c r="AI309" s="15">
        <f t="shared" si="43"/>
        <v>7.5108368605692755E-2</v>
      </c>
      <c r="AK309" s="13">
        <f t="shared" si="44"/>
        <v>3.2818181818181671</v>
      </c>
      <c r="AL309" s="14">
        <f t="shared" si="44"/>
        <v>23.40720221606659</v>
      </c>
      <c r="AM309" s="14">
        <f t="shared" si="44"/>
        <v>2.0428577348842458E-4</v>
      </c>
      <c r="AN309" s="15">
        <f t="shared" si="44"/>
        <v>4.2721893491124062E-2</v>
      </c>
      <c r="AP309" s="13">
        <f t="shared" si="45"/>
        <v>0.49242424242424399</v>
      </c>
      <c r="AQ309" s="14">
        <f t="shared" si="45"/>
        <v>18.126153846153784</v>
      </c>
      <c r="AR309" s="14">
        <f t="shared" si="45"/>
        <v>9.5951711035340281E-3</v>
      </c>
      <c r="AS309" s="15">
        <f t="shared" si="45"/>
        <v>5.5168901714479898E-2</v>
      </c>
      <c r="AU309" s="13">
        <f t="shared" si="46"/>
        <v>3321.4110018636347</v>
      </c>
      <c r="AV309" s="14">
        <f t="shared" si="46"/>
        <v>8.8898037670041496</v>
      </c>
      <c r="AW309" s="14">
        <f t="shared" si="46"/>
        <v>2.0643231692199726E-2</v>
      </c>
      <c r="AX309" s="15">
        <f t="shared" si="46"/>
        <v>0.11248842226547802</v>
      </c>
    </row>
    <row r="310" spans="1:50" x14ac:dyDescent="0.3">
      <c r="A310" s="4" t="s">
        <v>34</v>
      </c>
      <c r="B310" s="4">
        <f t="shared" si="47"/>
        <v>2004</v>
      </c>
      <c r="C310" s="11">
        <v>4706.1779869155871</v>
      </c>
      <c r="D310" s="11">
        <v>7.7638594030645161</v>
      </c>
      <c r="E310" s="11">
        <v>1.1511494664695088E-2</v>
      </c>
      <c r="F310" s="11">
        <v>0.12880192029305482</v>
      </c>
      <c r="G310" s="11">
        <v>119.08993528378051</v>
      </c>
      <c r="H310" s="11">
        <v>14.237223831518364</v>
      </c>
      <c r="I310" s="11">
        <v>1.3501590490015425E-3</v>
      </c>
      <c r="J310" s="11">
        <v>7.0238412476609391E-2</v>
      </c>
      <c r="K310" s="11">
        <v>3.5272727272727167</v>
      </c>
      <c r="L310" s="11">
        <v>21.935567010309349</v>
      </c>
      <c r="M310" s="11">
        <v>2.7423697137012037E-4</v>
      </c>
      <c r="N310" s="11">
        <v>4.5588062507343291E-2</v>
      </c>
      <c r="O310" s="11">
        <v>1.0659090909090878</v>
      </c>
      <c r="P310" s="11">
        <v>8.5522388059701715</v>
      </c>
      <c r="Q310" s="11">
        <v>6.9494010145639273E-3</v>
      </c>
      <c r="R310" s="11">
        <v>0.1169284467713784</v>
      </c>
      <c r="S310" s="11">
        <v>2616.6842789545408</v>
      </c>
      <c r="T310" s="11">
        <v>11.637586199437129</v>
      </c>
      <c r="U310" s="11">
        <v>1.9769333105355447E-2</v>
      </c>
      <c r="V310" s="11">
        <v>8.5928472009802748E-2</v>
      </c>
      <c r="Y310" s="4" t="str">
        <f t="shared" si="42"/>
        <v>Italy</v>
      </c>
      <c r="Z310" s="4">
        <f t="shared" si="42"/>
        <v>2004</v>
      </c>
      <c r="AA310" s="13">
        <f t="shared" si="42"/>
        <v>4706.1779869155871</v>
      </c>
      <c r="AB310" s="14">
        <f t="shared" si="41"/>
        <v>7.7638594030645161</v>
      </c>
      <c r="AC310" s="14">
        <f t="shared" si="41"/>
        <v>1.1511494664695088E-2</v>
      </c>
      <c r="AD310" s="15">
        <f t="shared" si="41"/>
        <v>0.12880192029305482</v>
      </c>
      <c r="AF310" s="13">
        <f t="shared" si="43"/>
        <v>119.08993528378051</v>
      </c>
      <c r="AG310" s="14">
        <f t="shared" si="43"/>
        <v>14.237223831518364</v>
      </c>
      <c r="AH310" s="14">
        <f t="shared" si="43"/>
        <v>1.3501590490015425E-3</v>
      </c>
      <c r="AI310" s="15">
        <f t="shared" si="43"/>
        <v>7.0238412476609391E-2</v>
      </c>
      <c r="AK310" s="13">
        <f t="shared" si="44"/>
        <v>3.5272727272727167</v>
      </c>
      <c r="AL310" s="14">
        <f t="shared" si="44"/>
        <v>21.935567010309349</v>
      </c>
      <c r="AM310" s="14">
        <f t="shared" si="44"/>
        <v>2.7423697137012037E-4</v>
      </c>
      <c r="AN310" s="15">
        <f t="shared" si="44"/>
        <v>4.5588062507343291E-2</v>
      </c>
      <c r="AP310" s="13">
        <f t="shared" si="45"/>
        <v>1.0659090909090878</v>
      </c>
      <c r="AQ310" s="14">
        <f t="shared" si="45"/>
        <v>8.5522388059701715</v>
      </c>
      <c r="AR310" s="14">
        <f t="shared" si="45"/>
        <v>6.9494010145639273E-3</v>
      </c>
      <c r="AS310" s="15">
        <f t="shared" si="45"/>
        <v>0.1169284467713784</v>
      </c>
      <c r="AU310" s="13">
        <f t="shared" si="46"/>
        <v>2616.6842789545408</v>
      </c>
      <c r="AV310" s="14">
        <f t="shared" si="46"/>
        <v>11.637586199437129</v>
      </c>
      <c r="AW310" s="14">
        <f t="shared" si="46"/>
        <v>1.9769333105355447E-2</v>
      </c>
      <c r="AX310" s="15">
        <f t="shared" si="46"/>
        <v>8.5928472009802748E-2</v>
      </c>
    </row>
    <row r="311" spans="1:50" x14ac:dyDescent="0.3">
      <c r="A311" s="4" t="s">
        <v>34</v>
      </c>
      <c r="B311" s="4">
        <f t="shared" si="47"/>
        <v>2005</v>
      </c>
      <c r="C311" s="11">
        <v>4577.7133638245796</v>
      </c>
      <c r="D311" s="11">
        <v>8.129645736314373</v>
      </c>
      <c r="E311" s="11">
        <v>1.0926464498373423E-2</v>
      </c>
      <c r="F311" s="11">
        <v>0.1230065900083558</v>
      </c>
      <c r="G311" s="11">
        <v>117.63164088358235</v>
      </c>
      <c r="H311" s="11">
        <v>14.396367732321348</v>
      </c>
      <c r="I311" s="11">
        <v>1.6161836517979561E-3</v>
      </c>
      <c r="J311" s="11">
        <v>6.946196558697898E-2</v>
      </c>
      <c r="K311" s="11">
        <v>3.4363636363636516</v>
      </c>
      <c r="L311" s="11">
        <v>22.542328042327938</v>
      </c>
      <c r="M311" s="11">
        <v>1.29084975975087E-4</v>
      </c>
      <c r="N311" s="11">
        <v>4.4360990494073667E-2</v>
      </c>
      <c r="O311" s="11">
        <v>0.87045454545454426</v>
      </c>
      <c r="P311" s="11">
        <v>9.9416884247171531</v>
      </c>
      <c r="Q311" s="11">
        <v>6.7707350150280066E-3</v>
      </c>
      <c r="R311" s="11">
        <v>0.10058653593626884</v>
      </c>
      <c r="S311" s="11">
        <v>1992.9581761363588</v>
      </c>
      <c r="T311" s="11">
        <v>15.631060651386299</v>
      </c>
      <c r="U311" s="11">
        <v>1.879420778315033E-2</v>
      </c>
      <c r="V311" s="11">
        <v>6.3975185197129358E-2</v>
      </c>
      <c r="Y311" s="4" t="str">
        <f t="shared" si="42"/>
        <v>Italy</v>
      </c>
      <c r="Z311" s="4">
        <f t="shared" si="42"/>
        <v>2005</v>
      </c>
      <c r="AA311" s="13">
        <f t="shared" si="42"/>
        <v>4577.7133638245796</v>
      </c>
      <c r="AB311" s="14">
        <f t="shared" si="41"/>
        <v>8.129645736314373</v>
      </c>
      <c r="AC311" s="14">
        <f t="shared" si="41"/>
        <v>1.0926464498373423E-2</v>
      </c>
      <c r="AD311" s="15">
        <f t="shared" si="41"/>
        <v>0.1230065900083558</v>
      </c>
      <c r="AF311" s="13">
        <f t="shared" si="43"/>
        <v>117.63164088358235</v>
      </c>
      <c r="AG311" s="14">
        <f t="shared" si="43"/>
        <v>14.396367732321348</v>
      </c>
      <c r="AH311" s="14">
        <f t="shared" si="43"/>
        <v>1.6161836517979561E-3</v>
      </c>
      <c r="AI311" s="15">
        <f t="shared" si="43"/>
        <v>6.946196558697898E-2</v>
      </c>
      <c r="AK311" s="13">
        <f t="shared" si="44"/>
        <v>3.4363636363636516</v>
      </c>
      <c r="AL311" s="14">
        <f t="shared" si="44"/>
        <v>22.542328042327938</v>
      </c>
      <c r="AM311" s="14">
        <f t="shared" si="44"/>
        <v>1.29084975975087E-4</v>
      </c>
      <c r="AN311" s="15">
        <f t="shared" si="44"/>
        <v>4.4360990494073667E-2</v>
      </c>
      <c r="AP311" s="13">
        <f t="shared" si="45"/>
        <v>0.87045454545454426</v>
      </c>
      <c r="AQ311" s="14">
        <f t="shared" si="45"/>
        <v>9.9416884247171531</v>
      </c>
      <c r="AR311" s="14">
        <f t="shared" si="45"/>
        <v>6.7707350150280066E-3</v>
      </c>
      <c r="AS311" s="15">
        <f t="shared" si="45"/>
        <v>0.10058653593626884</v>
      </c>
      <c r="AU311" s="13">
        <f t="shared" si="46"/>
        <v>1992.9581761363588</v>
      </c>
      <c r="AV311" s="14">
        <f t="shared" si="46"/>
        <v>15.631060651386299</v>
      </c>
      <c r="AW311" s="14">
        <f t="shared" si="46"/>
        <v>1.879420778315033E-2</v>
      </c>
      <c r="AX311" s="15">
        <f t="shared" si="46"/>
        <v>6.3975185197129358E-2</v>
      </c>
    </row>
    <row r="312" spans="1:50" x14ac:dyDescent="0.3">
      <c r="A312" s="4" t="s">
        <v>34</v>
      </c>
      <c r="B312" s="4">
        <f t="shared" si="47"/>
        <v>2006</v>
      </c>
      <c r="C312" s="11">
        <v>4139.3109475858801</v>
      </c>
      <c r="D312" s="11">
        <v>9.1592761740011124</v>
      </c>
      <c r="E312" s="11">
        <v>1.0444434713124062E-2</v>
      </c>
      <c r="F312" s="11">
        <v>0.1091789330295041</v>
      </c>
      <c r="G312" s="11">
        <v>123.78913487442833</v>
      </c>
      <c r="H312" s="11">
        <v>13.636987340108574</v>
      </c>
      <c r="I312" s="11">
        <v>1.4104445798116261E-3</v>
      </c>
      <c r="J312" s="11">
        <v>7.3329979346599461E-2</v>
      </c>
      <c r="K312" s="11">
        <v>3.5545454545454618</v>
      </c>
      <c r="L312" s="11">
        <v>21.900255754475658</v>
      </c>
      <c r="M312" s="11">
        <v>1.196747903282197E-4</v>
      </c>
      <c r="N312" s="11">
        <v>4.5661567207754383E-2</v>
      </c>
      <c r="O312" s="11">
        <v>0.75946969696969813</v>
      </c>
      <c r="P312" s="11">
        <v>10.04139650872817</v>
      </c>
      <c r="Q312" s="11">
        <v>5.8809243590164928E-3</v>
      </c>
      <c r="R312" s="11">
        <v>9.9587741518899417E-2</v>
      </c>
      <c r="S312" s="11">
        <v>1246.1041900454402</v>
      </c>
      <c r="T312" s="11">
        <v>25.967081111230844</v>
      </c>
      <c r="U312" s="11">
        <v>1.7928332999824992E-2</v>
      </c>
      <c r="V312" s="11">
        <v>3.8510296776001401E-2</v>
      </c>
      <c r="Y312" s="4" t="str">
        <f t="shared" si="42"/>
        <v>Italy</v>
      </c>
      <c r="Z312" s="4">
        <f t="shared" si="42"/>
        <v>2006</v>
      </c>
      <c r="AA312" s="13">
        <f t="shared" si="42"/>
        <v>4139.3109475858801</v>
      </c>
      <c r="AB312" s="14">
        <f t="shared" si="41"/>
        <v>9.1592761740011124</v>
      </c>
      <c r="AC312" s="14">
        <f t="shared" si="41"/>
        <v>1.0444434713124062E-2</v>
      </c>
      <c r="AD312" s="15">
        <f t="shared" si="41"/>
        <v>0.1091789330295041</v>
      </c>
      <c r="AF312" s="13">
        <f t="shared" si="43"/>
        <v>123.78913487442833</v>
      </c>
      <c r="AG312" s="14">
        <f t="shared" si="43"/>
        <v>13.636987340108574</v>
      </c>
      <c r="AH312" s="14">
        <f t="shared" si="43"/>
        <v>1.4104445798116261E-3</v>
      </c>
      <c r="AI312" s="15">
        <f t="shared" si="43"/>
        <v>7.3329979346599461E-2</v>
      </c>
      <c r="AK312" s="13">
        <f t="shared" si="44"/>
        <v>3.5545454545454618</v>
      </c>
      <c r="AL312" s="14">
        <f t="shared" si="44"/>
        <v>21.900255754475658</v>
      </c>
      <c r="AM312" s="14">
        <f t="shared" si="44"/>
        <v>1.196747903282197E-4</v>
      </c>
      <c r="AN312" s="15">
        <f t="shared" si="44"/>
        <v>4.5661567207754383E-2</v>
      </c>
      <c r="AP312" s="13">
        <f t="shared" si="45"/>
        <v>0.75946969696969813</v>
      </c>
      <c r="AQ312" s="14">
        <f t="shared" si="45"/>
        <v>10.04139650872817</v>
      </c>
      <c r="AR312" s="14">
        <f t="shared" si="45"/>
        <v>5.8809243590164928E-3</v>
      </c>
      <c r="AS312" s="15">
        <f t="shared" si="45"/>
        <v>9.9587741518899417E-2</v>
      </c>
      <c r="AU312" s="13">
        <f t="shared" si="46"/>
        <v>1246.1041900454402</v>
      </c>
      <c r="AV312" s="14">
        <f t="shared" si="46"/>
        <v>25.967081111230844</v>
      </c>
      <c r="AW312" s="14">
        <f t="shared" si="46"/>
        <v>1.7928332999824992E-2</v>
      </c>
      <c r="AX312" s="15">
        <f t="shared" si="46"/>
        <v>3.8510296776001401E-2</v>
      </c>
    </row>
    <row r="313" spans="1:50" x14ac:dyDescent="0.3">
      <c r="A313" s="4" t="s">
        <v>34</v>
      </c>
      <c r="B313" s="4">
        <f t="shared" si="47"/>
        <v>2007</v>
      </c>
      <c r="C313" s="11">
        <v>3243.5248018015627</v>
      </c>
      <c r="D313" s="11">
        <v>11.960659051098965</v>
      </c>
      <c r="E313" s="11">
        <v>9.7774623096675284E-3</v>
      </c>
      <c r="F313" s="11">
        <v>8.3607432979047963E-2</v>
      </c>
      <c r="G313" s="11">
        <v>132.17448251988117</v>
      </c>
      <c r="H313" s="11">
        <v>12.752276274102973</v>
      </c>
      <c r="I313" s="11">
        <v>1.1222762961299176E-3</v>
      </c>
      <c r="J313" s="11">
        <v>7.8417372593375875E-2</v>
      </c>
      <c r="K313" s="11">
        <v>3.6136363636363598</v>
      </c>
      <c r="L313" s="11">
        <v>21.581132075471722</v>
      </c>
      <c r="M313" s="11">
        <v>1.1043889466565149E-4</v>
      </c>
      <c r="N313" s="11">
        <v>4.6336772162965507E-2</v>
      </c>
      <c r="O313" s="11">
        <v>0.50416666666666554</v>
      </c>
      <c r="P313" s="11">
        <v>13.198347107438044</v>
      </c>
      <c r="Q313" s="11">
        <v>5.9659773255733572E-3</v>
      </c>
      <c r="R313" s="11">
        <v>7.5767063243581553E-2</v>
      </c>
      <c r="S313" s="11">
        <v>294.22719790908013</v>
      </c>
      <c r="T313" s="11">
        <v>114.20587109514771</v>
      </c>
      <c r="U313" s="11">
        <v>1.7108228166151651E-2</v>
      </c>
      <c r="V313" s="11">
        <v>8.7561172679719371E-3</v>
      </c>
      <c r="Y313" s="4" t="str">
        <f t="shared" si="42"/>
        <v>Italy</v>
      </c>
      <c r="Z313" s="4">
        <f t="shared" si="42"/>
        <v>2007</v>
      </c>
      <c r="AA313" s="13">
        <f t="shared" si="42"/>
        <v>3243.5248018015627</v>
      </c>
      <c r="AB313" s="14">
        <f t="shared" si="41"/>
        <v>11.960659051098965</v>
      </c>
      <c r="AC313" s="14">
        <f t="shared" si="41"/>
        <v>9.7774623096675284E-3</v>
      </c>
      <c r="AD313" s="15">
        <f t="shared" si="41"/>
        <v>8.3607432979047963E-2</v>
      </c>
      <c r="AF313" s="13">
        <f t="shared" si="43"/>
        <v>132.17448251988117</v>
      </c>
      <c r="AG313" s="14">
        <f t="shared" si="43"/>
        <v>12.752276274102973</v>
      </c>
      <c r="AH313" s="14">
        <f t="shared" si="43"/>
        <v>1.1222762961299176E-3</v>
      </c>
      <c r="AI313" s="15">
        <f t="shared" si="43"/>
        <v>7.8417372593375875E-2</v>
      </c>
      <c r="AK313" s="13">
        <f t="shared" si="44"/>
        <v>3.6136363636363598</v>
      </c>
      <c r="AL313" s="14">
        <f t="shared" si="44"/>
        <v>21.581132075471722</v>
      </c>
      <c r="AM313" s="14">
        <f t="shared" si="44"/>
        <v>1.1043889466565149E-4</v>
      </c>
      <c r="AN313" s="15">
        <f t="shared" si="44"/>
        <v>4.6336772162965507E-2</v>
      </c>
      <c r="AP313" s="13">
        <f t="shared" si="45"/>
        <v>0.50416666666666554</v>
      </c>
      <c r="AQ313" s="14">
        <f t="shared" si="45"/>
        <v>13.198347107438044</v>
      </c>
      <c r="AR313" s="14">
        <f t="shared" si="45"/>
        <v>5.9659773255733572E-3</v>
      </c>
      <c r="AS313" s="15">
        <f t="shared" si="45"/>
        <v>7.5767063243581553E-2</v>
      </c>
      <c r="AU313" s="13">
        <f t="shared" si="46"/>
        <v>294.22719790908013</v>
      </c>
      <c r="AV313" s="14">
        <f t="shared" si="46"/>
        <v>114.20587109514771</v>
      </c>
      <c r="AW313" s="14">
        <f t="shared" si="46"/>
        <v>1.7108228166151651E-2</v>
      </c>
      <c r="AX313" s="15">
        <f t="shared" si="46"/>
        <v>8.7561172679719371E-3</v>
      </c>
    </row>
    <row r="314" spans="1:50" x14ac:dyDescent="0.3">
      <c r="A314" s="4" t="s">
        <v>34</v>
      </c>
      <c r="B314" s="4">
        <f t="shared" si="47"/>
        <v>2008</v>
      </c>
      <c r="C314" s="11">
        <v>2752.8752509957267</v>
      </c>
      <c r="D314" s="11">
        <v>14.25118318567174</v>
      </c>
      <c r="E314" s="11">
        <v>9.5646517439451628E-3</v>
      </c>
      <c r="F314" s="11">
        <v>7.0169612373336729E-2</v>
      </c>
      <c r="G314" s="11">
        <v>124.21480951049284</v>
      </c>
      <c r="H314" s="11">
        <v>13.543354428663346</v>
      </c>
      <c r="I314" s="11">
        <v>1.1848632750860039E-3</v>
      </c>
      <c r="J314" s="11">
        <v>7.3836951197525036E-2</v>
      </c>
      <c r="K314" s="11">
        <v>3.2636363636363654</v>
      </c>
      <c r="L314" s="11">
        <v>24.033426183843996</v>
      </c>
      <c r="M314" s="11">
        <v>4.9210036476454722E-5</v>
      </c>
      <c r="N314" s="11">
        <v>4.1608715808993994E-2</v>
      </c>
      <c r="O314" s="11">
        <v>0.11590909090908852</v>
      </c>
      <c r="P314" s="11">
        <v>57.450980392158073</v>
      </c>
      <c r="Q314" s="11">
        <v>7.1928153365189984E-3</v>
      </c>
      <c r="R314" s="11">
        <v>1.7406143344709531E-2</v>
      </c>
      <c r="S314" s="11">
        <v>84.310219136357773</v>
      </c>
      <c r="T314" s="11">
        <v>396.11985393042733</v>
      </c>
      <c r="U314" s="11">
        <v>1.6426655125904133E-2</v>
      </c>
      <c r="V314" s="11">
        <v>2.5244884599387825E-3</v>
      </c>
      <c r="Y314" s="4" t="str">
        <f t="shared" si="42"/>
        <v>Italy</v>
      </c>
      <c r="Z314" s="4">
        <f t="shared" si="42"/>
        <v>2008</v>
      </c>
      <c r="AA314" s="13">
        <f t="shared" si="42"/>
        <v>2752.8752509957267</v>
      </c>
      <c r="AB314" s="14">
        <f t="shared" si="41"/>
        <v>14.25118318567174</v>
      </c>
      <c r="AC314" s="14">
        <f t="shared" si="41"/>
        <v>9.5646517439451628E-3</v>
      </c>
      <c r="AD314" s="15">
        <f t="shared" si="41"/>
        <v>7.0169612373336729E-2</v>
      </c>
      <c r="AF314" s="13">
        <f t="shared" si="43"/>
        <v>124.21480951049284</v>
      </c>
      <c r="AG314" s="14">
        <f t="shared" si="43"/>
        <v>13.543354428663346</v>
      </c>
      <c r="AH314" s="14">
        <f t="shared" si="43"/>
        <v>1.1848632750860039E-3</v>
      </c>
      <c r="AI314" s="15">
        <f t="shared" si="43"/>
        <v>7.3836951197525036E-2</v>
      </c>
      <c r="AK314" s="13">
        <f t="shared" si="44"/>
        <v>3.2636363636363654</v>
      </c>
      <c r="AL314" s="14">
        <f t="shared" si="44"/>
        <v>24.033426183843996</v>
      </c>
      <c r="AM314" s="14">
        <f t="shared" si="44"/>
        <v>4.9210036476454722E-5</v>
      </c>
      <c r="AN314" s="15">
        <f t="shared" si="44"/>
        <v>4.1608715808993994E-2</v>
      </c>
      <c r="AP314" s="13">
        <f t="shared" si="45"/>
        <v>0.11590909090908852</v>
      </c>
      <c r="AQ314" s="14">
        <f t="shared" si="45"/>
        <v>57.450980392158073</v>
      </c>
      <c r="AR314" s="14">
        <f t="shared" si="45"/>
        <v>7.1928153365189984E-3</v>
      </c>
      <c r="AS314" s="15">
        <f t="shared" si="45"/>
        <v>1.7406143344709531E-2</v>
      </c>
      <c r="AU314" s="13">
        <f t="shared" si="46"/>
        <v>84.310219136357773</v>
      </c>
      <c r="AV314" s="14">
        <f t="shared" si="46"/>
        <v>396.11985393042733</v>
      </c>
      <c r="AW314" s="14">
        <f t="shared" si="46"/>
        <v>1.6426655125904133E-2</v>
      </c>
      <c r="AX314" s="15">
        <f t="shared" si="46"/>
        <v>2.5244884599387825E-3</v>
      </c>
    </row>
    <row r="315" spans="1:50" x14ac:dyDescent="0.3">
      <c r="A315" s="4" t="s">
        <v>34</v>
      </c>
      <c r="B315" s="4">
        <f t="shared" si="47"/>
        <v>2009</v>
      </c>
      <c r="C315" s="11">
        <v>2537.2642968367727</v>
      </c>
      <c r="D315" s="11">
        <v>15.673670178434943</v>
      </c>
      <c r="E315" s="11">
        <v>1.0077720425203718E-2</v>
      </c>
      <c r="F315" s="11">
        <v>6.3801265984011701E-2</v>
      </c>
      <c r="G315" s="11">
        <v>120.8462202952237</v>
      </c>
      <c r="H315" s="11">
        <v>13.689743673101562</v>
      </c>
      <c r="I315" s="11">
        <v>1.1886226118254378E-3</v>
      </c>
      <c r="J315" s="11">
        <v>7.3047386706360365E-2</v>
      </c>
      <c r="K315" s="11">
        <v>3.059090909090898</v>
      </c>
      <c r="L315" s="11">
        <v>25.739970282318076</v>
      </c>
      <c r="M315" s="11">
        <v>5.5846952152598106E-5</v>
      </c>
      <c r="N315" s="11">
        <v>3.8850083703746319E-2</v>
      </c>
      <c r="O315" s="11">
        <v>1.6893939393939394</v>
      </c>
      <c r="P315" s="11">
        <v>5.6614349775784749</v>
      </c>
      <c r="Q315" s="11">
        <v>4.1539960696489464E-3</v>
      </c>
      <c r="R315" s="11">
        <v>0.17663366336633665</v>
      </c>
      <c r="S315" s="11">
        <v>174.98492168180746</v>
      </c>
      <c r="T315" s="11">
        <v>180.27834034777598</v>
      </c>
      <c r="U315" s="11">
        <v>1.6505013720474082E-2</v>
      </c>
      <c r="V315" s="11">
        <v>5.5469780677528668E-3</v>
      </c>
      <c r="Y315" s="4" t="str">
        <f t="shared" si="42"/>
        <v>Italy</v>
      </c>
      <c r="Z315" s="4">
        <f t="shared" si="42"/>
        <v>2009</v>
      </c>
      <c r="AA315" s="13">
        <f t="shared" si="42"/>
        <v>2537.2642968367727</v>
      </c>
      <c r="AB315" s="14">
        <f t="shared" si="41"/>
        <v>15.673670178434943</v>
      </c>
      <c r="AC315" s="14">
        <f t="shared" si="41"/>
        <v>1.0077720425203718E-2</v>
      </c>
      <c r="AD315" s="15">
        <f t="shared" si="41"/>
        <v>6.3801265984011701E-2</v>
      </c>
      <c r="AF315" s="13">
        <f t="shared" si="43"/>
        <v>120.8462202952237</v>
      </c>
      <c r="AG315" s="14">
        <f t="shared" si="43"/>
        <v>13.689743673101562</v>
      </c>
      <c r="AH315" s="14">
        <f t="shared" si="43"/>
        <v>1.1886226118254378E-3</v>
      </c>
      <c r="AI315" s="15">
        <f t="shared" si="43"/>
        <v>7.3047386706360365E-2</v>
      </c>
      <c r="AK315" s="13">
        <f t="shared" si="44"/>
        <v>3.059090909090898</v>
      </c>
      <c r="AL315" s="14">
        <f t="shared" si="44"/>
        <v>25.739970282318076</v>
      </c>
      <c r="AM315" s="14">
        <f t="shared" si="44"/>
        <v>5.5846952152598106E-5</v>
      </c>
      <c r="AN315" s="15">
        <f t="shared" si="44"/>
        <v>3.8850083703746319E-2</v>
      </c>
      <c r="AP315" s="13">
        <f t="shared" si="45"/>
        <v>1.6893939393939394</v>
      </c>
      <c r="AQ315" s="14">
        <f t="shared" si="45"/>
        <v>5.6614349775784749</v>
      </c>
      <c r="AR315" s="14">
        <f t="shared" si="45"/>
        <v>4.1539960696489464E-3</v>
      </c>
      <c r="AS315" s="15">
        <f t="shared" si="45"/>
        <v>0.17663366336633665</v>
      </c>
      <c r="AU315" s="13">
        <f t="shared" si="46"/>
        <v>174.98492168180746</v>
      </c>
      <c r="AV315" s="14">
        <f t="shared" si="46"/>
        <v>180.27834034777598</v>
      </c>
      <c r="AW315" s="14">
        <f t="shared" si="46"/>
        <v>1.6505013720474082E-2</v>
      </c>
      <c r="AX315" s="15">
        <f t="shared" si="46"/>
        <v>5.5469780677528668E-3</v>
      </c>
    </row>
    <row r="316" spans="1:50" x14ac:dyDescent="0.3">
      <c r="A316" s="4" t="s">
        <v>34</v>
      </c>
      <c r="B316" s="4">
        <f t="shared" si="47"/>
        <v>2010</v>
      </c>
      <c r="C316" s="11">
        <v>2725.6914186410795</v>
      </c>
      <c r="D316" s="11">
        <v>14.65441774445341</v>
      </c>
      <c r="E316" s="11">
        <v>1.0071669119750493E-2</v>
      </c>
      <c r="F316" s="11">
        <v>6.8238808080825511E-2</v>
      </c>
      <c r="G316" s="11">
        <v>119.6733975912764</v>
      </c>
      <c r="H316" s="11">
        <v>13.84707575586974</v>
      </c>
      <c r="I316" s="11">
        <v>1.0010045483238306E-3</v>
      </c>
      <c r="J316" s="11">
        <v>7.2217413815772805E-2</v>
      </c>
      <c r="K316" s="11">
        <v>3.1545454545454703</v>
      </c>
      <c r="L316" s="11">
        <v>25.057636887607941</v>
      </c>
      <c r="M316" s="11">
        <v>1.6094905414616723E-4</v>
      </c>
      <c r="N316" s="11">
        <v>3.9907993099482668E-2</v>
      </c>
      <c r="O316" s="11">
        <v>2.2458333333333282</v>
      </c>
      <c r="P316" s="11">
        <v>4.8033395176252416</v>
      </c>
      <c r="Q316" s="11">
        <v>3.653044558877272E-3</v>
      </c>
      <c r="R316" s="11">
        <v>0.20818848976438736</v>
      </c>
      <c r="S316" s="11">
        <v>341.78607145455317</v>
      </c>
      <c r="T316" s="11">
        <v>93.946200217594622</v>
      </c>
      <c r="U316" s="11">
        <v>1.6394432774266998E-2</v>
      </c>
      <c r="V316" s="11">
        <v>1.0644390062438268E-2</v>
      </c>
      <c r="Y316" s="4" t="str">
        <f t="shared" si="42"/>
        <v>Italy</v>
      </c>
      <c r="Z316" s="4">
        <f t="shared" si="42"/>
        <v>2010</v>
      </c>
      <c r="AA316" s="13">
        <f t="shared" si="42"/>
        <v>2725.6914186410795</v>
      </c>
      <c r="AB316" s="14">
        <f t="shared" si="41"/>
        <v>14.65441774445341</v>
      </c>
      <c r="AC316" s="14">
        <f t="shared" si="41"/>
        <v>1.0071669119750493E-2</v>
      </c>
      <c r="AD316" s="15">
        <f t="shared" si="41"/>
        <v>6.8238808080825511E-2</v>
      </c>
      <c r="AF316" s="13">
        <f t="shared" si="43"/>
        <v>119.6733975912764</v>
      </c>
      <c r="AG316" s="14">
        <f t="shared" si="43"/>
        <v>13.84707575586974</v>
      </c>
      <c r="AH316" s="14">
        <f t="shared" si="43"/>
        <v>1.0010045483238306E-3</v>
      </c>
      <c r="AI316" s="15">
        <f t="shared" si="43"/>
        <v>7.2217413815772805E-2</v>
      </c>
      <c r="AK316" s="13">
        <f t="shared" si="44"/>
        <v>3.1545454545454703</v>
      </c>
      <c r="AL316" s="14">
        <f t="shared" si="44"/>
        <v>25.057636887607941</v>
      </c>
      <c r="AM316" s="14">
        <f t="shared" si="44"/>
        <v>1.6094905414616723E-4</v>
      </c>
      <c r="AN316" s="15">
        <f t="shared" si="44"/>
        <v>3.9907993099482668E-2</v>
      </c>
      <c r="AP316" s="13">
        <f t="shared" si="45"/>
        <v>2.2458333333333282</v>
      </c>
      <c r="AQ316" s="14">
        <f t="shared" si="45"/>
        <v>4.8033395176252416</v>
      </c>
      <c r="AR316" s="14">
        <f t="shared" si="45"/>
        <v>3.653044558877272E-3</v>
      </c>
      <c r="AS316" s="15">
        <f t="shared" si="45"/>
        <v>0.20818848976438736</v>
      </c>
      <c r="AU316" s="13">
        <f t="shared" si="46"/>
        <v>341.78607145455317</v>
      </c>
      <c r="AV316" s="14">
        <f t="shared" si="46"/>
        <v>93.946200217594622</v>
      </c>
      <c r="AW316" s="14">
        <f t="shared" si="46"/>
        <v>1.6394432774266998E-2</v>
      </c>
      <c r="AX316" s="15">
        <f t="shared" si="46"/>
        <v>1.0644390062438268E-2</v>
      </c>
    </row>
    <row r="317" spans="1:50" x14ac:dyDescent="0.3">
      <c r="A317" s="4" t="s">
        <v>34</v>
      </c>
      <c r="B317" s="4">
        <f t="shared" si="47"/>
        <v>2011</v>
      </c>
      <c r="C317" s="11">
        <v>2217.7341632291354</v>
      </c>
      <c r="D317" s="11">
        <v>17.929837575006822</v>
      </c>
      <c r="E317" s="11">
        <v>1.0086729014809115E-2</v>
      </c>
      <c r="F317" s="11">
        <v>5.57729536487237E-2</v>
      </c>
      <c r="G317" s="11">
        <v>113.41963059625346</v>
      </c>
      <c r="H317" s="11">
        <v>14.628687826625256</v>
      </c>
      <c r="I317" s="11">
        <v>1.1561583463475522E-3</v>
      </c>
      <c r="J317" s="11">
        <v>6.8358831075739312E-2</v>
      </c>
      <c r="K317" s="11">
        <v>2.9818181818181984</v>
      </c>
      <c r="L317" s="11">
        <v>26.634146341463264</v>
      </c>
      <c r="M317" s="11">
        <v>1.1230235678953704E-4</v>
      </c>
      <c r="N317" s="11">
        <v>3.7545787545787759E-2</v>
      </c>
      <c r="O317" s="11">
        <v>2.0102272727272741</v>
      </c>
      <c r="P317" s="11">
        <v>5.2325230827209301</v>
      </c>
      <c r="Q317" s="11">
        <v>4.6377938743415448E-3</v>
      </c>
      <c r="R317" s="11">
        <v>0.19111239151571915</v>
      </c>
      <c r="S317" s="11">
        <v>538.86732272726658</v>
      </c>
      <c r="T317" s="11">
        <v>60.164623977646848</v>
      </c>
      <c r="U317" s="11">
        <v>1.5916799581174423E-2</v>
      </c>
      <c r="V317" s="11">
        <v>1.6621062908521344E-2</v>
      </c>
      <c r="Y317" s="4" t="str">
        <f t="shared" si="42"/>
        <v>Italy</v>
      </c>
      <c r="Z317" s="4">
        <f t="shared" si="42"/>
        <v>2011</v>
      </c>
      <c r="AA317" s="13">
        <f t="shared" si="42"/>
        <v>2217.7341632291354</v>
      </c>
      <c r="AB317" s="14">
        <f t="shared" si="41"/>
        <v>17.929837575006822</v>
      </c>
      <c r="AC317" s="14">
        <f t="shared" si="41"/>
        <v>1.0086729014809115E-2</v>
      </c>
      <c r="AD317" s="15">
        <f t="shared" si="41"/>
        <v>5.57729536487237E-2</v>
      </c>
      <c r="AF317" s="13">
        <f t="shared" si="43"/>
        <v>113.41963059625346</v>
      </c>
      <c r="AG317" s="14">
        <f t="shared" si="43"/>
        <v>14.628687826625256</v>
      </c>
      <c r="AH317" s="14">
        <f t="shared" si="43"/>
        <v>1.1561583463475522E-3</v>
      </c>
      <c r="AI317" s="15">
        <f t="shared" si="43"/>
        <v>6.8358831075739312E-2</v>
      </c>
      <c r="AK317" s="13">
        <f t="shared" si="44"/>
        <v>2.9818181818181984</v>
      </c>
      <c r="AL317" s="14">
        <f t="shared" si="44"/>
        <v>26.634146341463264</v>
      </c>
      <c r="AM317" s="14">
        <f t="shared" si="44"/>
        <v>1.1230235678953704E-4</v>
      </c>
      <c r="AN317" s="15">
        <f t="shared" si="44"/>
        <v>3.7545787545787759E-2</v>
      </c>
      <c r="AP317" s="13">
        <f t="shared" si="45"/>
        <v>2.0102272727272741</v>
      </c>
      <c r="AQ317" s="14">
        <f t="shared" si="45"/>
        <v>5.2325230827209301</v>
      </c>
      <c r="AR317" s="14">
        <f t="shared" si="45"/>
        <v>4.6377938743415448E-3</v>
      </c>
      <c r="AS317" s="15">
        <f t="shared" si="45"/>
        <v>0.19111239151571915</v>
      </c>
      <c r="AU317" s="13">
        <f t="shared" si="46"/>
        <v>538.86732272726658</v>
      </c>
      <c r="AV317" s="14">
        <f t="shared" si="46"/>
        <v>60.164623977646848</v>
      </c>
      <c r="AW317" s="14">
        <f t="shared" si="46"/>
        <v>1.5916799581174423E-2</v>
      </c>
      <c r="AX317" s="15">
        <f t="shared" si="46"/>
        <v>1.6621062908521344E-2</v>
      </c>
    </row>
    <row r="318" spans="1:50" x14ac:dyDescent="0.3">
      <c r="A318" s="4" t="s">
        <v>34</v>
      </c>
      <c r="B318" s="4">
        <f t="shared" si="47"/>
        <v>2012</v>
      </c>
      <c r="C318" s="11">
        <v>1100.4110885614646</v>
      </c>
      <c r="D318" s="11">
        <v>35.944930641267696</v>
      </c>
      <c r="E318" s="11">
        <v>9.8502211160489961E-3</v>
      </c>
      <c r="F318" s="11">
        <v>2.7820334666383215E-2</v>
      </c>
      <c r="G318" s="11">
        <v>85.768041007619331</v>
      </c>
      <c r="H318" s="11">
        <v>19.212657064721729</v>
      </c>
      <c r="I318" s="11">
        <v>1.7557028273294112E-3</v>
      </c>
      <c r="J318" s="11">
        <v>5.2049021467009862E-2</v>
      </c>
      <c r="K318" s="11">
        <v>2.9136363636363711</v>
      </c>
      <c r="L318" s="11">
        <v>27.280811232449228</v>
      </c>
      <c r="M318" s="11">
        <v>1.3985669603049089E-4</v>
      </c>
      <c r="N318" s="11">
        <v>3.6655801452507672E-2</v>
      </c>
      <c r="O318" s="11">
        <v>0.24848484848487651</v>
      </c>
      <c r="P318" s="11">
        <v>44.79878048779981</v>
      </c>
      <c r="Q318" s="11">
        <v>1.1753124454026931E-2</v>
      </c>
      <c r="R318" s="11">
        <v>2.2322036205256371E-2</v>
      </c>
      <c r="S318" s="11">
        <v>1345.6515765454569</v>
      </c>
      <c r="T318" s="11">
        <v>23.923490045759234</v>
      </c>
      <c r="U318" s="11">
        <v>1.5019090950796121E-2</v>
      </c>
      <c r="V318" s="11">
        <v>4.179992125259599E-2</v>
      </c>
      <c r="Y318" s="4" t="str">
        <f t="shared" si="42"/>
        <v>Italy</v>
      </c>
      <c r="Z318" s="4">
        <f t="shared" si="42"/>
        <v>2012</v>
      </c>
      <c r="AA318" s="13">
        <f t="shared" si="42"/>
        <v>1100.4110885614646</v>
      </c>
      <c r="AB318" s="14">
        <f t="shared" si="41"/>
        <v>35.944930641267696</v>
      </c>
      <c r="AC318" s="14">
        <f t="shared" si="41"/>
        <v>9.8502211160489961E-3</v>
      </c>
      <c r="AD318" s="15">
        <f t="shared" si="41"/>
        <v>2.7820334666383215E-2</v>
      </c>
      <c r="AF318" s="13">
        <f t="shared" si="43"/>
        <v>85.768041007619331</v>
      </c>
      <c r="AG318" s="14">
        <f t="shared" si="43"/>
        <v>19.212657064721729</v>
      </c>
      <c r="AH318" s="14">
        <f t="shared" si="43"/>
        <v>1.7557028273294112E-3</v>
      </c>
      <c r="AI318" s="15">
        <f t="shared" si="43"/>
        <v>5.2049021467009862E-2</v>
      </c>
      <c r="AK318" s="13">
        <f t="shared" si="44"/>
        <v>2.9136363636363711</v>
      </c>
      <c r="AL318" s="14">
        <f t="shared" si="44"/>
        <v>27.280811232449228</v>
      </c>
      <c r="AM318" s="14">
        <f t="shared" si="44"/>
        <v>1.3985669603049089E-4</v>
      </c>
      <c r="AN318" s="15">
        <f t="shared" si="44"/>
        <v>3.6655801452507672E-2</v>
      </c>
      <c r="AP318" s="13">
        <f t="shared" si="45"/>
        <v>0.24848484848487651</v>
      </c>
      <c r="AQ318" s="14">
        <f t="shared" si="45"/>
        <v>44.79878048779981</v>
      </c>
      <c r="AR318" s="14">
        <f t="shared" si="45"/>
        <v>1.1753124454026931E-2</v>
      </c>
      <c r="AS318" s="15">
        <f t="shared" si="45"/>
        <v>2.2322036205256371E-2</v>
      </c>
      <c r="AU318" s="13">
        <f t="shared" si="46"/>
        <v>1345.6515765454569</v>
      </c>
      <c r="AV318" s="14">
        <f t="shared" si="46"/>
        <v>23.923490045759234</v>
      </c>
      <c r="AW318" s="14">
        <f t="shared" si="46"/>
        <v>1.5019090950796121E-2</v>
      </c>
      <c r="AX318" s="15">
        <f t="shared" si="46"/>
        <v>4.179992125259599E-2</v>
      </c>
    </row>
    <row r="319" spans="1:50" x14ac:dyDescent="0.3">
      <c r="A319" s="4" t="s">
        <v>34</v>
      </c>
      <c r="B319" s="4">
        <f t="shared" si="47"/>
        <v>2013</v>
      </c>
      <c r="C319" s="11">
        <v>1119.2382980849216</v>
      </c>
      <c r="D319" s="11">
        <v>35.438824518987069</v>
      </c>
      <c r="E319" s="11">
        <v>9.8679125249300226E-3</v>
      </c>
      <c r="F319" s="11">
        <v>2.8217640217277233E-2</v>
      </c>
      <c r="G319" s="11">
        <v>76.703086784576271</v>
      </c>
      <c r="H319" s="11">
        <v>21.412396580963708</v>
      </c>
      <c r="I319" s="11">
        <v>1.9030287713882738E-3</v>
      </c>
      <c r="J319" s="11">
        <v>4.6701918499353373E-2</v>
      </c>
      <c r="K319" s="11">
        <v>3.1090909090909093</v>
      </c>
      <c r="L319" s="11">
        <v>25.663742690058481</v>
      </c>
      <c r="M319" s="11">
        <v>2.5545961451927529E-4</v>
      </c>
      <c r="N319" s="11">
        <v>3.8965477953742736E-2</v>
      </c>
      <c r="O319" s="11">
        <v>1.0784090909091226</v>
      </c>
      <c r="P319" s="11">
        <v>10.467509659290174</v>
      </c>
      <c r="Q319" s="11">
        <v>1.4866698454372274E-2</v>
      </c>
      <c r="R319" s="11">
        <v>9.5533706922589293E-2</v>
      </c>
      <c r="S319" s="11">
        <v>1997.7022229090908</v>
      </c>
      <c r="T319" s="11">
        <v>16.126714069524844</v>
      </c>
      <c r="U319" s="11">
        <v>1.4309266860458303E-2</v>
      </c>
      <c r="V319" s="11">
        <v>6.2008912397704827E-2</v>
      </c>
      <c r="Y319" s="4" t="str">
        <f t="shared" si="42"/>
        <v>Italy</v>
      </c>
      <c r="Z319" s="4">
        <f t="shared" si="42"/>
        <v>2013</v>
      </c>
      <c r="AA319" s="13">
        <f t="shared" si="42"/>
        <v>1119.2382980849216</v>
      </c>
      <c r="AB319" s="14">
        <f t="shared" si="41"/>
        <v>35.438824518987069</v>
      </c>
      <c r="AC319" s="14">
        <f t="shared" si="41"/>
        <v>9.8679125249300226E-3</v>
      </c>
      <c r="AD319" s="15">
        <f t="shared" si="41"/>
        <v>2.8217640217277233E-2</v>
      </c>
      <c r="AF319" s="13">
        <f t="shared" si="43"/>
        <v>76.703086784576271</v>
      </c>
      <c r="AG319" s="14">
        <f t="shared" si="43"/>
        <v>21.412396580963708</v>
      </c>
      <c r="AH319" s="14">
        <f t="shared" si="43"/>
        <v>1.9030287713882738E-3</v>
      </c>
      <c r="AI319" s="15">
        <f t="shared" si="43"/>
        <v>4.6701918499353373E-2</v>
      </c>
      <c r="AK319" s="13">
        <f t="shared" si="44"/>
        <v>3.1090909090909093</v>
      </c>
      <c r="AL319" s="14">
        <f t="shared" si="44"/>
        <v>25.663742690058481</v>
      </c>
      <c r="AM319" s="14">
        <f t="shared" si="44"/>
        <v>2.5545961451927529E-4</v>
      </c>
      <c r="AN319" s="15">
        <f t="shared" si="44"/>
        <v>3.8965477953742736E-2</v>
      </c>
      <c r="AP319" s="13">
        <f t="shared" si="45"/>
        <v>1.0784090909091226</v>
      </c>
      <c r="AQ319" s="14">
        <f t="shared" si="45"/>
        <v>10.467509659290174</v>
      </c>
      <c r="AR319" s="14">
        <f t="shared" si="45"/>
        <v>1.4866698454372274E-2</v>
      </c>
      <c r="AS319" s="15">
        <f t="shared" si="45"/>
        <v>9.5533706922589293E-2</v>
      </c>
      <c r="AU319" s="13">
        <f t="shared" si="46"/>
        <v>1997.7022229090908</v>
      </c>
      <c r="AV319" s="14">
        <f t="shared" si="46"/>
        <v>16.126714069524844</v>
      </c>
      <c r="AW319" s="14">
        <f t="shared" si="46"/>
        <v>1.4309266860458303E-2</v>
      </c>
      <c r="AX319" s="15">
        <f t="shared" si="46"/>
        <v>6.2008912397704827E-2</v>
      </c>
    </row>
    <row r="320" spans="1:50" x14ac:dyDescent="0.3">
      <c r="A320" s="4" t="s">
        <v>34</v>
      </c>
      <c r="B320" s="4">
        <f t="shared" si="47"/>
        <v>2014</v>
      </c>
      <c r="C320" s="11">
        <v>865.28281628083641</v>
      </c>
      <c r="D320" s="11">
        <v>46.313663930873439</v>
      </c>
      <c r="E320" s="11">
        <v>9.6569973059201786E-3</v>
      </c>
      <c r="F320" s="11">
        <v>2.1591899995054887E-2</v>
      </c>
      <c r="G320" s="11">
        <v>74.269325158552419</v>
      </c>
      <c r="H320" s="11">
        <v>22.109136865536215</v>
      </c>
      <c r="I320" s="11">
        <v>1.8676020178622771E-3</v>
      </c>
      <c r="J320" s="11">
        <v>4.5230169141464896E-2</v>
      </c>
      <c r="K320" s="11">
        <v>3.0318181818181955</v>
      </c>
      <c r="L320" s="11">
        <v>26.442278860569591</v>
      </c>
      <c r="M320" s="11">
        <v>2.0258785424581705E-4</v>
      </c>
      <c r="N320" s="11">
        <v>3.7818223053807512E-2</v>
      </c>
      <c r="O320" s="11">
        <v>2.2443181818181817</v>
      </c>
      <c r="P320" s="11">
        <v>4.7144303797468359</v>
      </c>
      <c r="Q320" s="11">
        <v>1.5957518480033905E-2</v>
      </c>
      <c r="R320" s="11">
        <v>0.21211470303941574</v>
      </c>
      <c r="S320" s="11">
        <v>2518.1811014545383</v>
      </c>
      <c r="T320" s="11">
        <v>12.997841420757499</v>
      </c>
      <c r="U320" s="11">
        <v>1.3578566273765746E-2</v>
      </c>
      <c r="V320" s="11">
        <v>7.6935851702499169E-2</v>
      </c>
      <c r="Y320" s="4" t="str">
        <f t="shared" si="42"/>
        <v>Italy</v>
      </c>
      <c r="Z320" s="4">
        <f t="shared" si="42"/>
        <v>2014</v>
      </c>
      <c r="AA320" s="13">
        <f t="shared" si="42"/>
        <v>865.28281628083641</v>
      </c>
      <c r="AB320" s="14">
        <f t="shared" si="41"/>
        <v>46.313663930873439</v>
      </c>
      <c r="AC320" s="14">
        <f t="shared" si="41"/>
        <v>9.6569973059201786E-3</v>
      </c>
      <c r="AD320" s="15">
        <f t="shared" si="41"/>
        <v>2.1591899995054887E-2</v>
      </c>
      <c r="AF320" s="13">
        <f t="shared" si="43"/>
        <v>74.269325158552419</v>
      </c>
      <c r="AG320" s="14">
        <f t="shared" si="43"/>
        <v>22.109136865536215</v>
      </c>
      <c r="AH320" s="14">
        <f t="shared" si="43"/>
        <v>1.8676020178622771E-3</v>
      </c>
      <c r="AI320" s="15">
        <f t="shared" si="43"/>
        <v>4.5230169141464896E-2</v>
      </c>
      <c r="AK320" s="13">
        <f t="shared" si="44"/>
        <v>3.0318181818181955</v>
      </c>
      <c r="AL320" s="14">
        <f t="shared" si="44"/>
        <v>26.442278860569591</v>
      </c>
      <c r="AM320" s="14">
        <f t="shared" si="44"/>
        <v>2.0258785424581705E-4</v>
      </c>
      <c r="AN320" s="15">
        <f t="shared" si="44"/>
        <v>3.7818223053807512E-2</v>
      </c>
      <c r="AP320" s="13">
        <f t="shared" si="45"/>
        <v>2.2443181818181817</v>
      </c>
      <c r="AQ320" s="14">
        <f t="shared" si="45"/>
        <v>4.7144303797468359</v>
      </c>
      <c r="AR320" s="14">
        <f t="shared" si="45"/>
        <v>1.5957518480033905E-2</v>
      </c>
      <c r="AS320" s="15">
        <f t="shared" si="45"/>
        <v>0.21211470303941574</v>
      </c>
      <c r="AU320" s="13">
        <f t="shared" si="46"/>
        <v>2518.1811014545383</v>
      </c>
      <c r="AV320" s="14">
        <f t="shared" si="46"/>
        <v>12.997841420757499</v>
      </c>
      <c r="AW320" s="14">
        <f t="shared" si="46"/>
        <v>1.3578566273765746E-2</v>
      </c>
      <c r="AX320" s="15">
        <f t="shared" si="46"/>
        <v>7.6935851702499169E-2</v>
      </c>
    </row>
    <row r="321" spans="1:50" x14ac:dyDescent="0.3">
      <c r="A321" s="4" t="s">
        <v>34</v>
      </c>
      <c r="B321" s="4">
        <f t="shared" si="47"/>
        <v>2015</v>
      </c>
      <c r="C321" s="11">
        <v>592.84613240454928</v>
      </c>
      <c r="D321" s="11">
        <v>68.66440544384443</v>
      </c>
      <c r="E321" s="11">
        <v>9.3015293984038405E-3</v>
      </c>
      <c r="F321" s="11">
        <v>1.4563586381270373E-2</v>
      </c>
      <c r="G321" s="11">
        <v>77.502093753065765</v>
      </c>
      <c r="H321" s="11">
        <v>21.160691625599604</v>
      </c>
      <c r="I321" s="11">
        <v>1.8082203492493509E-3</v>
      </c>
      <c r="J321" s="11">
        <v>4.7257434572234316E-2</v>
      </c>
      <c r="K321" s="11">
        <v>2.672727272727272</v>
      </c>
      <c r="L321" s="11">
        <v>29.942176870748309</v>
      </c>
      <c r="M321" s="11">
        <v>1.5091875263599508E-5</v>
      </c>
      <c r="N321" s="11">
        <v>3.339770532772917E-2</v>
      </c>
      <c r="O321" s="11">
        <v>2.2590909090909079</v>
      </c>
      <c r="P321" s="11">
        <v>4.3118712273641879</v>
      </c>
      <c r="Q321" s="11">
        <v>1.5862812278888416E-2</v>
      </c>
      <c r="R321" s="11">
        <v>0.23191787214185705</v>
      </c>
      <c r="S321" s="11">
        <v>3268.6807729090942</v>
      </c>
      <c r="T321" s="11">
        <v>10.329127100062662</v>
      </c>
      <c r="U321" s="11">
        <v>1.2738834783307063E-2</v>
      </c>
      <c r="V321" s="11">
        <v>9.6813601992944157E-2</v>
      </c>
      <c r="Y321" s="4" t="str">
        <f t="shared" si="42"/>
        <v>Italy</v>
      </c>
      <c r="Z321" s="4">
        <f t="shared" si="42"/>
        <v>2015</v>
      </c>
      <c r="AA321" s="13">
        <f t="shared" si="42"/>
        <v>592.84613240454928</v>
      </c>
      <c r="AB321" s="14">
        <f t="shared" si="41"/>
        <v>68.66440544384443</v>
      </c>
      <c r="AC321" s="14">
        <f t="shared" si="41"/>
        <v>9.3015293984038405E-3</v>
      </c>
      <c r="AD321" s="15">
        <f t="shared" si="41"/>
        <v>1.4563586381270373E-2</v>
      </c>
      <c r="AF321" s="13">
        <f t="shared" si="43"/>
        <v>77.502093753065765</v>
      </c>
      <c r="AG321" s="14">
        <f t="shared" si="43"/>
        <v>21.160691625599604</v>
      </c>
      <c r="AH321" s="14">
        <f t="shared" si="43"/>
        <v>1.8082203492493509E-3</v>
      </c>
      <c r="AI321" s="15">
        <f t="shared" si="43"/>
        <v>4.7257434572234316E-2</v>
      </c>
      <c r="AK321" s="13">
        <f t="shared" si="44"/>
        <v>2.672727272727272</v>
      </c>
      <c r="AL321" s="14">
        <f t="shared" si="44"/>
        <v>29.942176870748309</v>
      </c>
      <c r="AM321" s="14">
        <f t="shared" si="44"/>
        <v>1.5091875263599508E-5</v>
      </c>
      <c r="AN321" s="15">
        <f t="shared" si="44"/>
        <v>3.339770532772917E-2</v>
      </c>
      <c r="AP321" s="13">
        <f t="shared" si="45"/>
        <v>2.2590909090909079</v>
      </c>
      <c r="AQ321" s="14">
        <f t="shared" si="45"/>
        <v>4.3118712273641879</v>
      </c>
      <c r="AR321" s="14">
        <f t="shared" si="45"/>
        <v>1.5862812278888416E-2</v>
      </c>
      <c r="AS321" s="15">
        <f t="shared" si="45"/>
        <v>0.23191787214185705</v>
      </c>
      <c r="AU321" s="13">
        <f t="shared" si="46"/>
        <v>3268.6807729090942</v>
      </c>
      <c r="AV321" s="14">
        <f t="shared" si="46"/>
        <v>10.329127100062662</v>
      </c>
      <c r="AW321" s="14">
        <f t="shared" si="46"/>
        <v>1.2738834783307063E-2</v>
      </c>
      <c r="AX321" s="15">
        <f t="shared" si="46"/>
        <v>9.6813601992944157E-2</v>
      </c>
    </row>
    <row r="322" spans="1:50" x14ac:dyDescent="0.3">
      <c r="A322" s="4" t="s">
        <v>34</v>
      </c>
      <c r="B322" s="4">
        <f t="shared" si="47"/>
        <v>2016</v>
      </c>
      <c r="C322" s="11">
        <v>372.43684418628254</v>
      </c>
      <c r="D322" s="11">
        <v>110.77499401735686</v>
      </c>
      <c r="E322" s="11">
        <v>8.9593166869801344E-3</v>
      </c>
      <c r="F322" s="11">
        <v>9.0273080930459298E-3</v>
      </c>
      <c r="G322" s="11">
        <v>78.576636016786779</v>
      </c>
      <c r="H322" s="11">
        <v>20.911093262279429</v>
      </c>
      <c r="I322" s="11">
        <v>1.7903991285828369E-3</v>
      </c>
      <c r="J322" s="11">
        <v>4.7821507343370442E-2</v>
      </c>
      <c r="K322" s="11">
        <v>3.0727272727272634</v>
      </c>
      <c r="L322" s="11">
        <v>26.142011834319611</v>
      </c>
      <c r="M322" s="11">
        <v>2.9615466993087453E-4</v>
      </c>
      <c r="N322" s="11">
        <v>3.8252602987777148E-2</v>
      </c>
      <c r="O322" s="11">
        <v>2.8420454545454543</v>
      </c>
      <c r="P322" s="11">
        <v>3.1343462614954021</v>
      </c>
      <c r="Q322" s="11">
        <v>1.6354912926264897E-2</v>
      </c>
      <c r="R322" s="11">
        <v>0.31904579665773691</v>
      </c>
      <c r="S322" s="11">
        <v>3415.4981559090993</v>
      </c>
      <c r="T322" s="11">
        <v>10.060800402851582</v>
      </c>
      <c r="U322" s="11">
        <v>1.2630068777909287E-2</v>
      </c>
      <c r="V322" s="11">
        <v>9.9395670320282375E-2</v>
      </c>
      <c r="Y322" s="4" t="str">
        <f t="shared" si="42"/>
        <v>Italy</v>
      </c>
      <c r="Z322" s="4">
        <f t="shared" si="42"/>
        <v>2016</v>
      </c>
      <c r="AA322" s="13">
        <f t="shared" si="42"/>
        <v>372.43684418628254</v>
      </c>
      <c r="AB322" s="14">
        <f t="shared" si="41"/>
        <v>110.77499401735686</v>
      </c>
      <c r="AC322" s="14">
        <f t="shared" si="41"/>
        <v>8.9593166869801344E-3</v>
      </c>
      <c r="AD322" s="15">
        <f t="shared" si="41"/>
        <v>9.0273080930459298E-3</v>
      </c>
      <c r="AF322" s="13">
        <f t="shared" si="43"/>
        <v>78.576636016786779</v>
      </c>
      <c r="AG322" s="14">
        <f t="shared" si="43"/>
        <v>20.911093262279429</v>
      </c>
      <c r="AH322" s="14">
        <f t="shared" si="43"/>
        <v>1.7903991285828369E-3</v>
      </c>
      <c r="AI322" s="15">
        <f t="shared" si="43"/>
        <v>4.7821507343370442E-2</v>
      </c>
      <c r="AK322" s="13">
        <f t="shared" si="44"/>
        <v>3.0727272727272634</v>
      </c>
      <c r="AL322" s="14">
        <f t="shared" si="44"/>
        <v>26.142011834319611</v>
      </c>
      <c r="AM322" s="14">
        <f t="shared" si="44"/>
        <v>2.9615466993087453E-4</v>
      </c>
      <c r="AN322" s="15">
        <f t="shared" si="44"/>
        <v>3.8252602987777148E-2</v>
      </c>
      <c r="AP322" s="13">
        <f t="shared" si="45"/>
        <v>2.8420454545454543</v>
      </c>
      <c r="AQ322" s="14">
        <f t="shared" si="45"/>
        <v>3.1343462614954021</v>
      </c>
      <c r="AR322" s="14">
        <f t="shared" si="45"/>
        <v>1.6354912926264897E-2</v>
      </c>
      <c r="AS322" s="15">
        <f t="shared" si="45"/>
        <v>0.31904579665773691</v>
      </c>
      <c r="AU322" s="13">
        <f t="shared" si="46"/>
        <v>3415.4981559090993</v>
      </c>
      <c r="AV322" s="14">
        <f t="shared" si="46"/>
        <v>10.060800402851582</v>
      </c>
      <c r="AW322" s="14">
        <f t="shared" si="46"/>
        <v>1.2630068777909287E-2</v>
      </c>
      <c r="AX322" s="15">
        <f t="shared" si="46"/>
        <v>9.9395670320282375E-2</v>
      </c>
    </row>
    <row r="323" spans="1:50" x14ac:dyDescent="0.3">
      <c r="A323" s="4" t="s">
        <v>34</v>
      </c>
      <c r="B323" s="4">
        <f t="shared" si="47"/>
        <v>2017</v>
      </c>
      <c r="C323" s="11">
        <v>380.41092407976976</v>
      </c>
      <c r="D323" s="11">
        <v>109.71045749348984</v>
      </c>
      <c r="E323" s="11">
        <v>8.3768977812422318E-3</v>
      </c>
      <c r="F323" s="11">
        <v>9.1149013762825623E-3</v>
      </c>
      <c r="G323" s="11">
        <v>85.387486165396012</v>
      </c>
      <c r="H323" s="11">
        <v>19.134097831032296</v>
      </c>
      <c r="I323" s="11">
        <v>1.7191605088005407E-3</v>
      </c>
      <c r="J323" s="11">
        <v>5.2262720136100053E-2</v>
      </c>
      <c r="K323" s="11">
        <v>2.7136363636363683</v>
      </c>
      <c r="L323" s="11">
        <v>29.623115577889394</v>
      </c>
      <c r="M323" s="11">
        <v>1.0237999591920788E-4</v>
      </c>
      <c r="N323" s="11">
        <v>3.3757421543681145E-2</v>
      </c>
      <c r="O323" s="11">
        <v>3.3742424242423938</v>
      </c>
      <c r="P323" s="11">
        <v>2.3365514144589339</v>
      </c>
      <c r="Q323" s="11">
        <v>1.646300076873819E-2</v>
      </c>
      <c r="R323" s="11">
        <v>0.42798116652252916</v>
      </c>
      <c r="S323" s="11">
        <v>3723.0455827727274</v>
      </c>
      <c r="T323" s="11">
        <v>9.4668592777539153</v>
      </c>
      <c r="U323" s="11">
        <v>1.2084984693433554E-2</v>
      </c>
      <c r="V323" s="11">
        <v>0.10563165360975531</v>
      </c>
      <c r="Y323" s="4" t="str">
        <f t="shared" si="42"/>
        <v>Italy</v>
      </c>
      <c r="Z323" s="4">
        <f t="shared" si="42"/>
        <v>2017</v>
      </c>
      <c r="AA323" s="13">
        <f t="shared" si="42"/>
        <v>380.41092407976976</v>
      </c>
      <c r="AB323" s="14">
        <f t="shared" si="41"/>
        <v>109.71045749348984</v>
      </c>
      <c r="AC323" s="14">
        <f t="shared" si="41"/>
        <v>8.3768977812422318E-3</v>
      </c>
      <c r="AD323" s="15">
        <f t="shared" si="41"/>
        <v>9.1149013762825623E-3</v>
      </c>
      <c r="AF323" s="13">
        <f t="shared" si="43"/>
        <v>85.387486165396012</v>
      </c>
      <c r="AG323" s="14">
        <f t="shared" si="43"/>
        <v>19.134097831032296</v>
      </c>
      <c r="AH323" s="14">
        <f t="shared" si="43"/>
        <v>1.7191605088005407E-3</v>
      </c>
      <c r="AI323" s="15">
        <f t="shared" si="43"/>
        <v>5.2262720136100053E-2</v>
      </c>
      <c r="AK323" s="13">
        <f t="shared" si="44"/>
        <v>2.7136363636363683</v>
      </c>
      <c r="AL323" s="14">
        <f t="shared" si="44"/>
        <v>29.623115577889394</v>
      </c>
      <c r="AM323" s="14">
        <f t="shared" si="44"/>
        <v>1.0237999591920788E-4</v>
      </c>
      <c r="AN323" s="15">
        <f t="shared" si="44"/>
        <v>3.3757421543681145E-2</v>
      </c>
      <c r="AP323" s="13">
        <f t="shared" si="45"/>
        <v>3.3742424242423938</v>
      </c>
      <c r="AQ323" s="14">
        <f t="shared" si="45"/>
        <v>2.3365514144589339</v>
      </c>
      <c r="AR323" s="14">
        <f t="shared" si="45"/>
        <v>1.646300076873819E-2</v>
      </c>
      <c r="AS323" s="15">
        <f t="shared" si="45"/>
        <v>0.42798116652252916</v>
      </c>
      <c r="AU323" s="13">
        <f t="shared" si="46"/>
        <v>3723.0455827727274</v>
      </c>
      <c r="AV323" s="14">
        <f t="shared" si="46"/>
        <v>9.4668592777539153</v>
      </c>
      <c r="AW323" s="14">
        <f t="shared" si="46"/>
        <v>1.2084984693433554E-2</v>
      </c>
      <c r="AX323" s="15">
        <f t="shared" si="46"/>
        <v>0.10563165360975531</v>
      </c>
    </row>
    <row r="324" spans="1:50" x14ac:dyDescent="0.3">
      <c r="A324" s="4" t="s">
        <v>34</v>
      </c>
      <c r="B324" s="4">
        <f t="shared" si="47"/>
        <v>2018</v>
      </c>
      <c r="C324" s="11">
        <v>826.16379257624067</v>
      </c>
      <c r="D324" s="11">
        <v>51.129093129865559</v>
      </c>
      <c r="E324" s="11">
        <v>7.9117084159484596E-3</v>
      </c>
      <c r="F324" s="11">
        <v>1.9558336336223406E-2</v>
      </c>
      <c r="G324" s="11">
        <v>89.614896817444105</v>
      </c>
      <c r="H324" s="11">
        <v>18.186542205171719</v>
      </c>
      <c r="I324" s="11">
        <v>1.6673516279307882E-3</v>
      </c>
      <c r="J324" s="11">
        <v>5.4985713541281601E-2</v>
      </c>
      <c r="K324" s="11">
        <v>2.9045454545454561</v>
      </c>
      <c r="L324" s="11">
        <v>27.713615023474166</v>
      </c>
      <c r="M324" s="11">
        <v>2.3716943508002991E-4</v>
      </c>
      <c r="N324" s="11">
        <v>3.6083347450448944E-2</v>
      </c>
      <c r="O324" s="11">
        <v>3.7045454545454506</v>
      </c>
      <c r="P324" s="11">
        <v>1.8613496932515368</v>
      </c>
      <c r="Q324" s="11">
        <v>1.63287879595303E-2</v>
      </c>
      <c r="R324" s="11">
        <v>0.53724456163480472</v>
      </c>
      <c r="S324" s="11">
        <v>4114.9280555000078</v>
      </c>
      <c r="T324" s="11">
        <v>8.7475985798556426</v>
      </c>
      <c r="U324" s="11">
        <v>1.151748102993666E-2</v>
      </c>
      <c r="V324" s="11">
        <v>0.11431708838387307</v>
      </c>
      <c r="Y324" s="4" t="str">
        <f t="shared" si="42"/>
        <v>Italy</v>
      </c>
      <c r="Z324" s="4">
        <f t="shared" si="42"/>
        <v>2018</v>
      </c>
      <c r="AA324" s="13">
        <f t="shared" si="42"/>
        <v>826.16379257624067</v>
      </c>
      <c r="AB324" s="14">
        <f t="shared" si="41"/>
        <v>51.129093129865559</v>
      </c>
      <c r="AC324" s="14">
        <f t="shared" si="41"/>
        <v>7.9117084159484596E-3</v>
      </c>
      <c r="AD324" s="15">
        <f t="shared" si="41"/>
        <v>1.9558336336223406E-2</v>
      </c>
      <c r="AF324" s="13">
        <f t="shared" si="43"/>
        <v>89.614896817444105</v>
      </c>
      <c r="AG324" s="14">
        <f t="shared" si="43"/>
        <v>18.186542205171719</v>
      </c>
      <c r="AH324" s="14">
        <f t="shared" si="43"/>
        <v>1.6673516279307882E-3</v>
      </c>
      <c r="AI324" s="15">
        <f t="shared" si="43"/>
        <v>5.4985713541281601E-2</v>
      </c>
      <c r="AK324" s="13">
        <f t="shared" si="44"/>
        <v>2.9045454545454561</v>
      </c>
      <c r="AL324" s="14">
        <f t="shared" si="44"/>
        <v>27.713615023474166</v>
      </c>
      <c r="AM324" s="14">
        <f t="shared" si="44"/>
        <v>2.3716943508002991E-4</v>
      </c>
      <c r="AN324" s="15">
        <f t="shared" si="44"/>
        <v>3.6083347450448944E-2</v>
      </c>
      <c r="AP324" s="13">
        <f t="shared" si="45"/>
        <v>3.7045454545454506</v>
      </c>
      <c r="AQ324" s="14">
        <f t="shared" si="45"/>
        <v>1.8613496932515368</v>
      </c>
      <c r="AR324" s="14">
        <f t="shared" si="45"/>
        <v>1.63287879595303E-2</v>
      </c>
      <c r="AS324" s="15">
        <f t="shared" si="45"/>
        <v>0.53724456163480472</v>
      </c>
      <c r="AU324" s="13">
        <f t="shared" si="46"/>
        <v>4114.9280555000078</v>
      </c>
      <c r="AV324" s="14">
        <f t="shared" si="46"/>
        <v>8.7475985798556426</v>
      </c>
      <c r="AW324" s="14">
        <f t="shared" si="46"/>
        <v>1.151748102993666E-2</v>
      </c>
      <c r="AX324" s="15">
        <f t="shared" si="46"/>
        <v>0.11431708838387307</v>
      </c>
    </row>
    <row r="325" spans="1:50" x14ac:dyDescent="0.3">
      <c r="A325" s="4" t="s">
        <v>34</v>
      </c>
      <c r="B325" s="4">
        <f t="shared" si="47"/>
        <v>2019</v>
      </c>
      <c r="C325" s="11">
        <v>1381.8428165129371</v>
      </c>
      <c r="D325" s="11">
        <v>31.123020977261703</v>
      </c>
      <c r="E325" s="11">
        <v>7.3541585995333114E-3</v>
      </c>
      <c r="F325" s="11">
        <v>3.2130557015355103E-2</v>
      </c>
      <c r="G325" s="11">
        <v>87.730195186121364</v>
      </c>
      <c r="H325" s="11">
        <v>18.493858373069575</v>
      </c>
      <c r="I325" s="11">
        <v>1.5924631718762516E-3</v>
      </c>
      <c r="J325" s="11">
        <v>5.4072004869258762E-2</v>
      </c>
      <c r="K325" s="11">
        <v>2.7590909090909008</v>
      </c>
      <c r="L325" s="11">
        <v>29.299835255354289</v>
      </c>
      <c r="M325" s="11">
        <v>1.6064791223756314E-4</v>
      </c>
      <c r="N325" s="11">
        <v>3.4129884734326578E-2</v>
      </c>
      <c r="O325" s="11">
        <v>3.5799242424242426</v>
      </c>
      <c r="P325" s="11">
        <v>1.7747328325044958</v>
      </c>
      <c r="Q325" s="11">
        <v>1.5640744187137234E-2</v>
      </c>
      <c r="R325" s="11">
        <v>0.56346509270851997</v>
      </c>
      <c r="S325" s="11">
        <v>4510.9673488636436</v>
      </c>
      <c r="T325" s="11">
        <v>8.1191580779430605</v>
      </c>
      <c r="U325" s="11">
        <v>1.1024024429689527E-2</v>
      </c>
      <c r="V325" s="11">
        <v>0.12316547977020592</v>
      </c>
      <c r="Y325" s="4" t="str">
        <f t="shared" si="42"/>
        <v>Italy</v>
      </c>
      <c r="Z325" s="4">
        <f t="shared" si="42"/>
        <v>2019</v>
      </c>
      <c r="AA325" s="13">
        <f t="shared" si="42"/>
        <v>1381.8428165129371</v>
      </c>
      <c r="AB325" s="14">
        <f t="shared" si="41"/>
        <v>31.123020977261703</v>
      </c>
      <c r="AC325" s="14">
        <f t="shared" si="41"/>
        <v>7.3541585995333114E-3</v>
      </c>
      <c r="AD325" s="15">
        <f t="shared" si="41"/>
        <v>3.2130557015355103E-2</v>
      </c>
      <c r="AF325" s="13">
        <f t="shared" si="43"/>
        <v>87.730195186121364</v>
      </c>
      <c r="AG325" s="14">
        <f t="shared" si="43"/>
        <v>18.493858373069575</v>
      </c>
      <c r="AH325" s="14">
        <f t="shared" si="43"/>
        <v>1.5924631718762516E-3</v>
      </c>
      <c r="AI325" s="15">
        <f t="shared" si="43"/>
        <v>5.4072004869258762E-2</v>
      </c>
      <c r="AK325" s="13">
        <f t="shared" si="44"/>
        <v>2.7590909090909008</v>
      </c>
      <c r="AL325" s="14">
        <f t="shared" si="44"/>
        <v>29.299835255354289</v>
      </c>
      <c r="AM325" s="14">
        <f t="shared" si="44"/>
        <v>1.6064791223756314E-4</v>
      </c>
      <c r="AN325" s="15">
        <f t="shared" si="44"/>
        <v>3.4129884734326578E-2</v>
      </c>
      <c r="AP325" s="13">
        <f t="shared" si="45"/>
        <v>3.5799242424242426</v>
      </c>
      <c r="AQ325" s="14">
        <f t="shared" si="45"/>
        <v>1.7747328325044958</v>
      </c>
      <c r="AR325" s="14">
        <f t="shared" si="45"/>
        <v>1.5640744187137234E-2</v>
      </c>
      <c r="AS325" s="15">
        <f t="shared" si="45"/>
        <v>0.56346509270851997</v>
      </c>
      <c r="AU325" s="13">
        <f t="shared" si="46"/>
        <v>4510.9673488636436</v>
      </c>
      <c r="AV325" s="14">
        <f t="shared" si="46"/>
        <v>8.1191580779430605</v>
      </c>
      <c r="AW325" s="14">
        <f t="shared" si="46"/>
        <v>1.1024024429689527E-2</v>
      </c>
      <c r="AX325" s="15">
        <f t="shared" si="46"/>
        <v>0.12316547977020592</v>
      </c>
    </row>
    <row r="326" spans="1:50" x14ac:dyDescent="0.3">
      <c r="A326" s="4" t="s">
        <v>34</v>
      </c>
      <c r="B326" s="4">
        <f t="shared" si="47"/>
        <v>2020</v>
      </c>
      <c r="C326" s="11">
        <v>3964.1857011072061</v>
      </c>
      <c r="D326" s="11">
        <v>10.890508634134337</v>
      </c>
      <c r="E326" s="11">
        <v>5.709851311813563E-3</v>
      </c>
      <c r="F326" s="11">
        <v>9.1823075817201061E-2</v>
      </c>
      <c r="G326" s="11">
        <v>10.201729323101745</v>
      </c>
      <c r="H326" s="11">
        <v>151.2879063730777</v>
      </c>
      <c r="I326" s="11">
        <v>2.1376526334639795E-3</v>
      </c>
      <c r="J326" s="11">
        <v>6.6099136670844565E-3</v>
      </c>
      <c r="K326" s="11">
        <v>2.1863636363636374</v>
      </c>
      <c r="L326" s="11">
        <v>36.642411642411624</v>
      </c>
      <c r="M326" s="11">
        <v>2.2696699949484311E-4</v>
      </c>
      <c r="N326" s="11">
        <v>2.7290780141843985E-2</v>
      </c>
      <c r="O326" s="11">
        <v>2.158333333333335</v>
      </c>
      <c r="P326" s="11">
        <v>3.308880308880306</v>
      </c>
      <c r="Q326" s="11">
        <v>1.5022220736342073E-2</v>
      </c>
      <c r="R326" s="11">
        <v>0.30221703617269574</v>
      </c>
      <c r="S326" s="11">
        <v>5945.4761160454582</v>
      </c>
      <c r="T326" s="11">
        <v>5.9371641012535461</v>
      </c>
      <c r="U326" s="11">
        <v>9.5802671122792171E-3</v>
      </c>
      <c r="V326" s="11">
        <v>0.16843058115723372</v>
      </c>
      <c r="Y326" s="4" t="str">
        <f t="shared" si="42"/>
        <v>Italy</v>
      </c>
      <c r="Z326" s="4">
        <f t="shared" si="42"/>
        <v>2020</v>
      </c>
      <c r="AA326" s="13">
        <f t="shared" si="42"/>
        <v>3964.1857011072061</v>
      </c>
      <c r="AB326" s="14">
        <f t="shared" si="41"/>
        <v>10.890508634134337</v>
      </c>
      <c r="AC326" s="14">
        <f t="shared" si="41"/>
        <v>5.709851311813563E-3</v>
      </c>
      <c r="AD326" s="15">
        <f t="shared" si="41"/>
        <v>9.1823075817201061E-2</v>
      </c>
      <c r="AF326" s="13">
        <f t="shared" si="43"/>
        <v>10.201729323101745</v>
      </c>
      <c r="AG326" s="14">
        <f t="shared" si="43"/>
        <v>151.2879063730777</v>
      </c>
      <c r="AH326" s="14">
        <f t="shared" si="43"/>
        <v>2.1376526334639795E-3</v>
      </c>
      <c r="AI326" s="15">
        <f t="shared" si="43"/>
        <v>6.6099136670844565E-3</v>
      </c>
      <c r="AK326" s="13">
        <f t="shared" si="44"/>
        <v>2.1863636363636374</v>
      </c>
      <c r="AL326" s="14">
        <f t="shared" si="44"/>
        <v>36.642411642411624</v>
      </c>
      <c r="AM326" s="14">
        <f t="shared" si="44"/>
        <v>2.2696699949484311E-4</v>
      </c>
      <c r="AN326" s="15">
        <f t="shared" si="44"/>
        <v>2.7290780141843985E-2</v>
      </c>
      <c r="AP326" s="13">
        <f t="shared" si="45"/>
        <v>2.158333333333335</v>
      </c>
      <c r="AQ326" s="14">
        <f t="shared" si="45"/>
        <v>3.308880308880306</v>
      </c>
      <c r="AR326" s="14">
        <f t="shared" si="45"/>
        <v>1.5022220736342073E-2</v>
      </c>
      <c r="AS326" s="15">
        <f t="shared" si="45"/>
        <v>0.30221703617269574</v>
      </c>
      <c r="AU326" s="13">
        <f t="shared" si="46"/>
        <v>5945.4761160454582</v>
      </c>
      <c r="AV326" s="14">
        <f t="shared" si="46"/>
        <v>5.9371641012535461</v>
      </c>
      <c r="AW326" s="14">
        <f t="shared" si="46"/>
        <v>9.5802671122792171E-3</v>
      </c>
      <c r="AX326" s="15">
        <f t="shared" si="46"/>
        <v>0.16843058115723372</v>
      </c>
    </row>
    <row r="327" spans="1:50" x14ac:dyDescent="0.3">
      <c r="A327" s="4" t="s">
        <v>34</v>
      </c>
      <c r="B327" s="4">
        <f t="shared" si="47"/>
        <v>2021</v>
      </c>
      <c r="C327" s="11">
        <v>3387.4576719761462</v>
      </c>
      <c r="D327" s="11">
        <v>13.034749290321486</v>
      </c>
      <c r="E327" s="11">
        <v>6.0264515972941468E-3</v>
      </c>
      <c r="F327" s="11">
        <v>7.6718007974462252E-2</v>
      </c>
      <c r="G327" s="11">
        <v>79.713320635555192</v>
      </c>
      <c r="H327" s="11">
        <v>19.931256993147834</v>
      </c>
      <c r="I327" s="11">
        <v>1.9847031528743564E-3</v>
      </c>
      <c r="J327" s="11">
        <v>5.0172450254582036E-2</v>
      </c>
      <c r="K327" s="11">
        <v>3.2238095238095354</v>
      </c>
      <c r="L327" s="11">
        <v>24.714918759231814</v>
      </c>
      <c r="M327" s="11">
        <v>1.1820286381936107E-4</v>
      </c>
      <c r="N327" s="11">
        <v>4.0461391345924129E-2</v>
      </c>
      <c r="O327" s="11">
        <v>2.7454545454545389</v>
      </c>
      <c r="P327" s="11">
        <v>2.4815121412803602</v>
      </c>
      <c r="Q327" s="11">
        <v>1.1161793687304855E-2</v>
      </c>
      <c r="R327" s="11">
        <v>0.40298009562993325</v>
      </c>
      <c r="S327" s="11">
        <v>5804.0372388181822</v>
      </c>
      <c r="T327" s="11">
        <v>6.4261214847774975</v>
      </c>
      <c r="U327" s="11">
        <v>1.0173813662254116E-2</v>
      </c>
      <c r="V327" s="11">
        <v>0.15561486074747383</v>
      </c>
      <c r="Y327" s="4" t="str">
        <f t="shared" si="42"/>
        <v>Italy</v>
      </c>
      <c r="Z327" s="4">
        <f t="shared" si="42"/>
        <v>2021</v>
      </c>
      <c r="AA327" s="13">
        <f t="shared" si="42"/>
        <v>3387.4576719761462</v>
      </c>
      <c r="AB327" s="14">
        <f t="shared" si="41"/>
        <v>13.034749290321486</v>
      </c>
      <c r="AC327" s="14">
        <f t="shared" si="41"/>
        <v>6.0264515972941468E-3</v>
      </c>
      <c r="AD327" s="15">
        <f t="shared" si="41"/>
        <v>7.6718007974462252E-2</v>
      </c>
      <c r="AF327" s="13">
        <f t="shared" si="43"/>
        <v>79.713320635555192</v>
      </c>
      <c r="AG327" s="14">
        <f t="shared" si="43"/>
        <v>19.931256993147834</v>
      </c>
      <c r="AH327" s="14">
        <f t="shared" si="43"/>
        <v>1.9847031528743564E-3</v>
      </c>
      <c r="AI327" s="15">
        <f t="shared" si="43"/>
        <v>5.0172450254582036E-2</v>
      </c>
      <c r="AK327" s="13">
        <f t="shared" si="44"/>
        <v>3.2238095238095354</v>
      </c>
      <c r="AL327" s="14">
        <f t="shared" si="44"/>
        <v>24.714918759231814</v>
      </c>
      <c r="AM327" s="14">
        <f t="shared" si="44"/>
        <v>1.1820286381936107E-4</v>
      </c>
      <c r="AN327" s="15">
        <f t="shared" si="44"/>
        <v>4.0461391345924129E-2</v>
      </c>
      <c r="AP327" s="13">
        <f t="shared" si="45"/>
        <v>2.7454545454545389</v>
      </c>
      <c r="AQ327" s="14">
        <f t="shared" si="45"/>
        <v>2.4815121412803602</v>
      </c>
      <c r="AR327" s="14">
        <f t="shared" si="45"/>
        <v>1.1161793687304855E-2</v>
      </c>
      <c r="AS327" s="15">
        <f t="shared" si="45"/>
        <v>0.40298009562993325</v>
      </c>
      <c r="AU327" s="13">
        <f t="shared" si="46"/>
        <v>5804.0372388181822</v>
      </c>
      <c r="AV327" s="14">
        <f t="shared" si="46"/>
        <v>6.4261214847774975</v>
      </c>
      <c r="AW327" s="14">
        <f t="shared" si="46"/>
        <v>1.0173813662254116E-2</v>
      </c>
      <c r="AX327" s="15">
        <f t="shared" si="46"/>
        <v>0.15561486074747383</v>
      </c>
    </row>
    <row r="328" spans="1:50" x14ac:dyDescent="0.3">
      <c r="A328" s="4" t="s">
        <v>35</v>
      </c>
      <c r="B328" s="4">
        <f t="shared" si="47"/>
        <v>1995</v>
      </c>
      <c r="C328" s="11">
        <v>10677.150133701405</v>
      </c>
      <c r="D328" s="11">
        <v>2.9674563118494848</v>
      </c>
      <c r="E328" s="11">
        <v>1.9122731592955411E-3</v>
      </c>
      <c r="F328" s="11">
        <v>0.33698895448160587</v>
      </c>
      <c r="G328" s="11">
        <v>284.33845691257011</v>
      </c>
      <c r="H328" s="11">
        <v>6.0367597318259802</v>
      </c>
      <c r="I328" s="11">
        <v>9.8568601781733045E-4</v>
      </c>
      <c r="J328" s="11">
        <v>0.16565178082671894</v>
      </c>
      <c r="K328" s="11">
        <v>2.6380952380952323</v>
      </c>
      <c r="L328" s="11">
        <v>28.490974729241941</v>
      </c>
      <c r="M328" s="11">
        <v>4.1584227742939156E-4</v>
      </c>
      <c r="N328" s="11">
        <v>3.5098834262544266E-2</v>
      </c>
      <c r="O328" s="12">
        <v>2.7890151515151107</v>
      </c>
      <c r="P328" s="12">
        <v>3.2966182262665185</v>
      </c>
      <c r="Q328" s="12">
        <v>1.1038268986023725E-2</v>
      </c>
      <c r="R328" s="12">
        <v>0.30334116096073355</v>
      </c>
      <c r="S328" s="11">
        <v>7449.7457829090945</v>
      </c>
      <c r="T328" s="11">
        <v>3.1405921445782297</v>
      </c>
      <c r="U328" s="11">
        <v>3.0528241183248594E-3</v>
      </c>
      <c r="V328" s="11">
        <v>0.31841129123574768</v>
      </c>
      <c r="Y328" s="4" t="str">
        <f t="shared" si="42"/>
        <v>Greece</v>
      </c>
      <c r="Z328" s="4">
        <f t="shared" si="42"/>
        <v>1995</v>
      </c>
      <c r="AA328" s="13">
        <f t="shared" si="42"/>
        <v>10677.150133701405</v>
      </c>
      <c r="AB328" s="14">
        <f t="shared" si="41"/>
        <v>2.9674563118494848</v>
      </c>
      <c r="AC328" s="14">
        <f t="shared" si="41"/>
        <v>1.9122731592955411E-3</v>
      </c>
      <c r="AD328" s="15">
        <f t="shared" si="41"/>
        <v>0.33698895448160587</v>
      </c>
      <c r="AF328" s="13">
        <f t="shared" si="43"/>
        <v>284.33845691257011</v>
      </c>
      <c r="AG328" s="14">
        <f t="shared" si="43"/>
        <v>6.0367597318259802</v>
      </c>
      <c r="AH328" s="14">
        <f t="shared" si="43"/>
        <v>9.8568601781733045E-4</v>
      </c>
      <c r="AI328" s="15">
        <f t="shared" si="43"/>
        <v>0.16565178082671894</v>
      </c>
      <c r="AK328" s="13">
        <f t="shared" si="44"/>
        <v>2.6380952380952323</v>
      </c>
      <c r="AL328" s="14">
        <f t="shared" si="44"/>
        <v>28.490974729241941</v>
      </c>
      <c r="AM328" s="14">
        <f t="shared" si="44"/>
        <v>4.1584227742939156E-4</v>
      </c>
      <c r="AN328" s="15">
        <f t="shared" si="44"/>
        <v>3.5098834262544266E-2</v>
      </c>
      <c r="AP328" s="13">
        <f t="shared" si="45"/>
        <v>2.7890151515151107</v>
      </c>
      <c r="AQ328" s="14">
        <f t="shared" si="45"/>
        <v>3.2966182262665185</v>
      </c>
      <c r="AR328" s="14">
        <f t="shared" si="45"/>
        <v>1.1038268986023725E-2</v>
      </c>
      <c r="AS328" s="15">
        <f t="shared" si="45"/>
        <v>0.30334116096073355</v>
      </c>
      <c r="AU328" s="13">
        <f t="shared" si="46"/>
        <v>7449.7457829090945</v>
      </c>
      <c r="AV328" s="14">
        <f t="shared" si="46"/>
        <v>3.1405921445782297</v>
      </c>
      <c r="AW328" s="14">
        <f t="shared" si="46"/>
        <v>3.0528241183248594E-3</v>
      </c>
      <c r="AX328" s="15">
        <f t="shared" si="46"/>
        <v>0.31841129123574768</v>
      </c>
    </row>
    <row r="329" spans="1:50" x14ac:dyDescent="0.3">
      <c r="A329" s="4" t="s">
        <v>35</v>
      </c>
      <c r="B329" s="4">
        <f t="shared" si="47"/>
        <v>1996</v>
      </c>
      <c r="C329" s="11">
        <v>10128.675057478522</v>
      </c>
      <c r="D329" s="11">
        <v>3.0955118903239836</v>
      </c>
      <c r="E329" s="11">
        <v>8.2248760407027666E-4</v>
      </c>
      <c r="F329" s="11">
        <v>0.32304834723000775</v>
      </c>
      <c r="G329" s="11">
        <v>285.69943940433632</v>
      </c>
      <c r="H329" s="11">
        <v>5.9989091839337387</v>
      </c>
      <c r="I329" s="11">
        <v>1.4399410547335373E-3</v>
      </c>
      <c r="J329" s="11">
        <v>0.16669697262265565</v>
      </c>
      <c r="K329" s="11">
        <v>2.3238095238095298</v>
      </c>
      <c r="L329" s="11">
        <v>32.522540983606476</v>
      </c>
      <c r="M329" s="11">
        <v>3.5999551454928003E-4</v>
      </c>
      <c r="N329" s="11">
        <v>3.0747904983933039E-2</v>
      </c>
      <c r="O329" s="12">
        <v>2.7890151515151107</v>
      </c>
      <c r="P329" s="12">
        <v>3.2966182262665185</v>
      </c>
      <c r="Q329" s="12">
        <v>1.1038268986023725E-2</v>
      </c>
      <c r="R329" s="12">
        <v>0.30334116096073355</v>
      </c>
      <c r="S329" s="11">
        <v>7589.0978696363672</v>
      </c>
      <c r="T329" s="11">
        <v>3.1519219728790384</v>
      </c>
      <c r="U329" s="11">
        <v>2.9386730281705242E-3</v>
      </c>
      <c r="V329" s="11">
        <v>0.31726673712248554</v>
      </c>
      <c r="Y329" s="4" t="str">
        <f t="shared" si="42"/>
        <v>Greece</v>
      </c>
      <c r="Z329" s="4">
        <f t="shared" si="42"/>
        <v>1996</v>
      </c>
      <c r="AA329" s="13">
        <f t="shared" si="42"/>
        <v>10128.675057478522</v>
      </c>
      <c r="AB329" s="14">
        <f t="shared" si="42"/>
        <v>3.0955118903239836</v>
      </c>
      <c r="AC329" s="14">
        <f t="shared" si="42"/>
        <v>8.2248760407027666E-4</v>
      </c>
      <c r="AD329" s="15">
        <f t="shared" si="42"/>
        <v>0.32304834723000775</v>
      </c>
      <c r="AF329" s="13">
        <f t="shared" si="43"/>
        <v>285.69943940433632</v>
      </c>
      <c r="AG329" s="14">
        <f t="shared" si="43"/>
        <v>5.9989091839337387</v>
      </c>
      <c r="AH329" s="14">
        <f t="shared" si="43"/>
        <v>1.4399410547335373E-3</v>
      </c>
      <c r="AI329" s="15">
        <f t="shared" si="43"/>
        <v>0.16669697262265565</v>
      </c>
      <c r="AK329" s="13">
        <f t="shared" si="44"/>
        <v>2.3238095238095298</v>
      </c>
      <c r="AL329" s="14">
        <f t="shared" si="44"/>
        <v>32.522540983606476</v>
      </c>
      <c r="AM329" s="14">
        <f t="shared" si="44"/>
        <v>3.5999551454928003E-4</v>
      </c>
      <c r="AN329" s="15">
        <f t="shared" si="44"/>
        <v>3.0747904983933039E-2</v>
      </c>
      <c r="AP329" s="13">
        <f t="shared" si="45"/>
        <v>2.7890151515151107</v>
      </c>
      <c r="AQ329" s="14">
        <f t="shared" si="45"/>
        <v>3.2966182262665185</v>
      </c>
      <c r="AR329" s="14">
        <f t="shared" si="45"/>
        <v>1.1038268986023725E-2</v>
      </c>
      <c r="AS329" s="15">
        <f t="shared" si="45"/>
        <v>0.30334116096073355</v>
      </c>
      <c r="AU329" s="13">
        <f t="shared" si="46"/>
        <v>7589.0978696363672</v>
      </c>
      <c r="AV329" s="14">
        <f t="shared" si="46"/>
        <v>3.1519219728790384</v>
      </c>
      <c r="AW329" s="14">
        <f t="shared" si="46"/>
        <v>2.9386730281705242E-3</v>
      </c>
      <c r="AX329" s="15">
        <f t="shared" si="46"/>
        <v>0.31726673712248554</v>
      </c>
    </row>
    <row r="330" spans="1:50" x14ac:dyDescent="0.3">
      <c r="A330" s="4" t="s">
        <v>35</v>
      </c>
      <c r="B330" s="4">
        <f t="shared" si="47"/>
        <v>1997</v>
      </c>
      <c r="C330" s="11">
        <v>8513.2854161758405</v>
      </c>
      <c r="D330" s="11">
        <v>3.773728245534246</v>
      </c>
      <c r="E330" s="11">
        <v>1.9036849529464606E-3</v>
      </c>
      <c r="F330" s="11">
        <v>0.26498993433970236</v>
      </c>
      <c r="G330" s="11">
        <v>283.76840514516402</v>
      </c>
      <c r="H330" s="11">
        <v>6.0416634016023512</v>
      </c>
      <c r="I330" s="11">
        <v>1.8489423993639509E-3</v>
      </c>
      <c r="J330" s="11">
        <v>0.16551733082892089</v>
      </c>
      <c r="K330" s="11">
        <v>2.4952380952381077</v>
      </c>
      <c r="L330" s="11">
        <v>30.419847328244121</v>
      </c>
      <c r="M330" s="11">
        <v>2.4888138030623036E-4</v>
      </c>
      <c r="N330" s="11">
        <v>3.2873274780426766E-2</v>
      </c>
      <c r="O330" s="12">
        <v>2.7890151515151107</v>
      </c>
      <c r="P330" s="12">
        <v>3.2966182262665185</v>
      </c>
      <c r="Q330" s="12">
        <v>1.1038268986023725E-2</v>
      </c>
      <c r="R330" s="12">
        <v>0.30334116096073355</v>
      </c>
      <c r="S330" s="11">
        <v>7886.9548412727272</v>
      </c>
      <c r="T330" s="11">
        <v>3.1528531477251374</v>
      </c>
      <c r="U330" s="11">
        <v>2.8830347425612413E-3</v>
      </c>
      <c r="V330" s="11">
        <v>0.31717303443756178</v>
      </c>
      <c r="Y330" s="4" t="str">
        <f t="shared" ref="Y330:AD393" si="48">A330</f>
        <v>Greece</v>
      </c>
      <c r="Z330" s="4">
        <f t="shared" si="48"/>
        <v>1997</v>
      </c>
      <c r="AA330" s="13">
        <f t="shared" si="48"/>
        <v>8513.2854161758405</v>
      </c>
      <c r="AB330" s="14">
        <f t="shared" si="48"/>
        <v>3.773728245534246</v>
      </c>
      <c r="AC330" s="14">
        <f t="shared" si="48"/>
        <v>1.9036849529464606E-3</v>
      </c>
      <c r="AD330" s="15">
        <f t="shared" si="48"/>
        <v>0.26498993433970236</v>
      </c>
      <c r="AF330" s="13">
        <f t="shared" si="43"/>
        <v>283.76840514516402</v>
      </c>
      <c r="AG330" s="14">
        <f t="shared" si="43"/>
        <v>6.0416634016023512</v>
      </c>
      <c r="AH330" s="14">
        <f t="shared" si="43"/>
        <v>1.8489423993639509E-3</v>
      </c>
      <c r="AI330" s="15">
        <f t="shared" si="43"/>
        <v>0.16551733082892089</v>
      </c>
      <c r="AK330" s="13">
        <f t="shared" si="44"/>
        <v>2.4952380952381077</v>
      </c>
      <c r="AL330" s="14">
        <f t="shared" si="44"/>
        <v>30.419847328244121</v>
      </c>
      <c r="AM330" s="14">
        <f t="shared" si="44"/>
        <v>2.4888138030623036E-4</v>
      </c>
      <c r="AN330" s="15">
        <f t="shared" si="44"/>
        <v>3.2873274780426766E-2</v>
      </c>
      <c r="AP330" s="13">
        <f t="shared" si="45"/>
        <v>2.7890151515151107</v>
      </c>
      <c r="AQ330" s="14">
        <f t="shared" si="45"/>
        <v>3.2966182262665185</v>
      </c>
      <c r="AR330" s="14">
        <f t="shared" si="45"/>
        <v>1.1038268986023725E-2</v>
      </c>
      <c r="AS330" s="15">
        <f t="shared" si="45"/>
        <v>0.30334116096073355</v>
      </c>
      <c r="AU330" s="13">
        <f t="shared" si="46"/>
        <v>7886.9548412727272</v>
      </c>
      <c r="AV330" s="14">
        <f t="shared" si="46"/>
        <v>3.1528531477251374</v>
      </c>
      <c r="AW330" s="14">
        <f t="shared" si="46"/>
        <v>2.8830347425612413E-3</v>
      </c>
      <c r="AX330" s="15">
        <f t="shared" si="46"/>
        <v>0.31717303443756178</v>
      </c>
    </row>
    <row r="331" spans="1:50" x14ac:dyDescent="0.3">
      <c r="A331" s="4" t="s">
        <v>35</v>
      </c>
      <c r="B331" s="4">
        <f t="shared" si="47"/>
        <v>1998</v>
      </c>
      <c r="C331" s="11">
        <v>7139.7716849646822</v>
      </c>
      <c r="D331" s="11">
        <v>4.5808493572833582</v>
      </c>
      <c r="E331" s="11">
        <v>3.8899603349150658E-3</v>
      </c>
      <c r="F331" s="11">
        <v>0.21830012777216568</v>
      </c>
      <c r="G331" s="11">
        <v>283.16437150267075</v>
      </c>
      <c r="H331" s="11">
        <v>6.058328792661329</v>
      </c>
      <c r="I331" s="11">
        <v>2.0949051450794426E-3</v>
      </c>
      <c r="J331" s="11">
        <v>0.16506202192448449</v>
      </c>
      <c r="K331" s="11">
        <v>2.238095238095255</v>
      </c>
      <c r="L331" s="11">
        <v>33.985106382978458</v>
      </c>
      <c r="M331" s="11">
        <v>4.2570789797628794E-4</v>
      </c>
      <c r="N331" s="11">
        <v>2.9424654103800393E-2</v>
      </c>
      <c r="O331" s="12">
        <v>2.7890151515151107</v>
      </c>
      <c r="P331" s="12">
        <v>3.2966182262665185</v>
      </c>
      <c r="Q331" s="12">
        <v>1.1038268986023725E-2</v>
      </c>
      <c r="R331" s="12">
        <v>0.30334116096073355</v>
      </c>
      <c r="S331" s="11">
        <v>8278.7267933181793</v>
      </c>
      <c r="T331" s="11">
        <v>3.1190802188519271</v>
      </c>
      <c r="U331" s="11">
        <v>2.7538834099016807E-3</v>
      </c>
      <c r="V331" s="11">
        <v>0.32060733608450781</v>
      </c>
      <c r="Y331" s="4" t="str">
        <f t="shared" si="48"/>
        <v>Greece</v>
      </c>
      <c r="Z331" s="4">
        <f t="shared" si="48"/>
        <v>1998</v>
      </c>
      <c r="AA331" s="13">
        <f t="shared" si="48"/>
        <v>7139.7716849646822</v>
      </c>
      <c r="AB331" s="14">
        <f t="shared" si="48"/>
        <v>4.5808493572833582</v>
      </c>
      <c r="AC331" s="14">
        <f t="shared" si="48"/>
        <v>3.8899603349150658E-3</v>
      </c>
      <c r="AD331" s="15">
        <f t="shared" si="48"/>
        <v>0.21830012777216568</v>
      </c>
      <c r="AF331" s="13">
        <f t="shared" si="43"/>
        <v>283.16437150267075</v>
      </c>
      <c r="AG331" s="14">
        <f t="shared" si="43"/>
        <v>6.058328792661329</v>
      </c>
      <c r="AH331" s="14">
        <f t="shared" si="43"/>
        <v>2.0949051450794426E-3</v>
      </c>
      <c r="AI331" s="15">
        <f t="shared" si="43"/>
        <v>0.16506202192448449</v>
      </c>
      <c r="AK331" s="13">
        <f t="shared" si="44"/>
        <v>2.238095238095255</v>
      </c>
      <c r="AL331" s="14">
        <f t="shared" si="44"/>
        <v>33.985106382978458</v>
      </c>
      <c r="AM331" s="14">
        <f t="shared" si="44"/>
        <v>4.2570789797628794E-4</v>
      </c>
      <c r="AN331" s="15">
        <f t="shared" si="44"/>
        <v>2.9424654103800393E-2</v>
      </c>
      <c r="AP331" s="13">
        <f t="shared" si="45"/>
        <v>2.7890151515151107</v>
      </c>
      <c r="AQ331" s="14">
        <f t="shared" si="45"/>
        <v>3.2966182262665185</v>
      </c>
      <c r="AR331" s="14">
        <f t="shared" si="45"/>
        <v>1.1038268986023725E-2</v>
      </c>
      <c r="AS331" s="15">
        <f t="shared" si="45"/>
        <v>0.30334116096073355</v>
      </c>
      <c r="AU331" s="13">
        <f t="shared" si="46"/>
        <v>8278.7267933181793</v>
      </c>
      <c r="AV331" s="14">
        <f t="shared" si="46"/>
        <v>3.1190802188519271</v>
      </c>
      <c r="AW331" s="14">
        <f t="shared" si="46"/>
        <v>2.7538834099016807E-3</v>
      </c>
      <c r="AX331" s="15">
        <f t="shared" si="46"/>
        <v>0.32060733608450781</v>
      </c>
    </row>
    <row r="332" spans="1:50" x14ac:dyDescent="0.3">
      <c r="A332" s="4" t="s">
        <v>35</v>
      </c>
      <c r="B332" s="4">
        <f t="shared" si="47"/>
        <v>1999</v>
      </c>
      <c r="C332" s="11">
        <v>7498.1637337547727</v>
      </c>
      <c r="D332" s="11">
        <v>4.4641922702839469</v>
      </c>
      <c r="E332" s="11">
        <v>3.5971016759913654E-3</v>
      </c>
      <c r="F332" s="11">
        <v>0.22400468874437493</v>
      </c>
      <c r="G332" s="11">
        <v>281.50116813562727</v>
      </c>
      <c r="H332" s="11">
        <v>6.0879625472960344</v>
      </c>
      <c r="I332" s="11">
        <v>2.5254510823173593E-3</v>
      </c>
      <c r="J332" s="11">
        <v>0.16425856634813718</v>
      </c>
      <c r="K332" s="11">
        <v>2.2095238095238159</v>
      </c>
      <c r="L332" s="11">
        <v>34.52801724137921</v>
      </c>
      <c r="M332" s="11">
        <v>3.8903099822016479E-4</v>
      </c>
      <c r="N332" s="11">
        <v>2.8961987391548677E-2</v>
      </c>
      <c r="O332" s="11">
        <v>2.7890151515151107</v>
      </c>
      <c r="P332" s="11">
        <v>3.2966182262665185</v>
      </c>
      <c r="Q332" s="11">
        <v>1.1038268986023725E-2</v>
      </c>
      <c r="R332" s="11">
        <v>0.30334116096073355</v>
      </c>
      <c r="S332" s="11">
        <v>8841.1437618181735</v>
      </c>
      <c r="T332" s="11">
        <v>3.0374283490098573</v>
      </c>
      <c r="U332" s="11">
        <v>2.4677382699203054E-3</v>
      </c>
      <c r="V332" s="11">
        <v>0.32922587304025808</v>
      </c>
      <c r="Y332" s="4" t="str">
        <f t="shared" si="48"/>
        <v>Greece</v>
      </c>
      <c r="Z332" s="4">
        <f t="shared" si="48"/>
        <v>1999</v>
      </c>
      <c r="AA332" s="13">
        <f t="shared" si="48"/>
        <v>7498.1637337547727</v>
      </c>
      <c r="AB332" s="14">
        <f t="shared" si="48"/>
        <v>4.4641922702839469</v>
      </c>
      <c r="AC332" s="14">
        <f t="shared" si="48"/>
        <v>3.5971016759913654E-3</v>
      </c>
      <c r="AD332" s="15">
        <f t="shared" si="48"/>
        <v>0.22400468874437493</v>
      </c>
      <c r="AF332" s="13">
        <f t="shared" si="43"/>
        <v>281.50116813562727</v>
      </c>
      <c r="AG332" s="14">
        <f t="shared" si="43"/>
        <v>6.0879625472960344</v>
      </c>
      <c r="AH332" s="14">
        <f t="shared" si="43"/>
        <v>2.5254510823173593E-3</v>
      </c>
      <c r="AI332" s="15">
        <f t="shared" si="43"/>
        <v>0.16425856634813718</v>
      </c>
      <c r="AK332" s="13">
        <f t="shared" si="44"/>
        <v>2.2095238095238159</v>
      </c>
      <c r="AL332" s="14">
        <f t="shared" si="44"/>
        <v>34.52801724137921</v>
      </c>
      <c r="AM332" s="14">
        <f t="shared" si="44"/>
        <v>3.8903099822016479E-4</v>
      </c>
      <c r="AN332" s="15">
        <f t="shared" si="44"/>
        <v>2.8961987391548677E-2</v>
      </c>
      <c r="AP332" s="13">
        <f t="shared" si="45"/>
        <v>2.7890151515151107</v>
      </c>
      <c r="AQ332" s="14">
        <f t="shared" si="45"/>
        <v>3.2966182262665185</v>
      </c>
      <c r="AR332" s="14">
        <f t="shared" si="45"/>
        <v>1.1038268986023725E-2</v>
      </c>
      <c r="AS332" s="15">
        <f t="shared" si="45"/>
        <v>0.30334116096073355</v>
      </c>
      <c r="AU332" s="13">
        <f t="shared" si="46"/>
        <v>8841.1437618181735</v>
      </c>
      <c r="AV332" s="14">
        <f t="shared" si="46"/>
        <v>3.0374283490098573</v>
      </c>
      <c r="AW332" s="14">
        <f t="shared" si="46"/>
        <v>2.4677382699203054E-3</v>
      </c>
      <c r="AX332" s="15">
        <f t="shared" si="46"/>
        <v>0.32922587304025808</v>
      </c>
    </row>
    <row r="333" spans="1:50" x14ac:dyDescent="0.3">
      <c r="A333" s="4" t="s">
        <v>35</v>
      </c>
      <c r="B333" s="4">
        <f t="shared" si="47"/>
        <v>2000</v>
      </c>
      <c r="C333" s="11">
        <v>6534.1762906449476</v>
      </c>
      <c r="D333" s="11">
        <v>5.2014665858650675</v>
      </c>
      <c r="E333" s="11">
        <v>4.8770818698114504E-3</v>
      </c>
      <c r="F333" s="11">
        <v>0.19225346995739429</v>
      </c>
      <c r="G333" s="11">
        <v>277.06058621286343</v>
      </c>
      <c r="H333" s="11">
        <v>6.211112095801667</v>
      </c>
      <c r="I333" s="11">
        <v>4.0039755326167908E-3</v>
      </c>
      <c r="J333" s="11">
        <v>0.1610017633840386</v>
      </c>
      <c r="K333" s="11">
        <v>1.9761904761904816</v>
      </c>
      <c r="L333" s="11">
        <v>38.773493975903506</v>
      </c>
      <c r="M333" s="11">
        <v>4.5274268102266785E-4</v>
      </c>
      <c r="N333" s="11">
        <v>2.579081474115973E-2</v>
      </c>
      <c r="O333" s="11">
        <v>2.194318181818149</v>
      </c>
      <c r="P333" s="11">
        <v>4.1192818919386083</v>
      </c>
      <c r="Q333" s="11">
        <v>1.6134938954403877E-2</v>
      </c>
      <c r="R333" s="11">
        <v>0.24276075933453101</v>
      </c>
      <c r="S333" s="11">
        <v>9388.3116373636403</v>
      </c>
      <c r="T333" s="11">
        <v>2.9857556120958897</v>
      </c>
      <c r="U333" s="11">
        <v>2.216363556312273E-3</v>
      </c>
      <c r="V333" s="11">
        <v>0.3349235938630748</v>
      </c>
      <c r="Y333" s="4" t="str">
        <f t="shared" si="48"/>
        <v>Greece</v>
      </c>
      <c r="Z333" s="4">
        <f t="shared" si="48"/>
        <v>2000</v>
      </c>
      <c r="AA333" s="13">
        <f t="shared" si="48"/>
        <v>6534.1762906449476</v>
      </c>
      <c r="AB333" s="14">
        <f t="shared" si="48"/>
        <v>5.2014665858650675</v>
      </c>
      <c r="AC333" s="14">
        <f t="shared" si="48"/>
        <v>4.8770818698114504E-3</v>
      </c>
      <c r="AD333" s="15">
        <f t="shared" si="48"/>
        <v>0.19225346995739429</v>
      </c>
      <c r="AF333" s="13">
        <f t="shared" si="43"/>
        <v>277.06058621286343</v>
      </c>
      <c r="AG333" s="14">
        <f t="shared" si="43"/>
        <v>6.211112095801667</v>
      </c>
      <c r="AH333" s="14">
        <f t="shared" si="43"/>
        <v>4.0039755326167908E-3</v>
      </c>
      <c r="AI333" s="15">
        <f t="shared" si="43"/>
        <v>0.1610017633840386</v>
      </c>
      <c r="AK333" s="13">
        <f t="shared" si="44"/>
        <v>1.9761904761904816</v>
      </c>
      <c r="AL333" s="14">
        <f t="shared" si="44"/>
        <v>38.773493975903506</v>
      </c>
      <c r="AM333" s="14">
        <f t="shared" si="44"/>
        <v>4.5274268102266785E-4</v>
      </c>
      <c r="AN333" s="15">
        <f t="shared" si="44"/>
        <v>2.579081474115973E-2</v>
      </c>
      <c r="AP333" s="13">
        <f t="shared" si="45"/>
        <v>2.194318181818149</v>
      </c>
      <c r="AQ333" s="14">
        <f t="shared" si="45"/>
        <v>4.1192818919386083</v>
      </c>
      <c r="AR333" s="14">
        <f t="shared" si="45"/>
        <v>1.6134938954403877E-2</v>
      </c>
      <c r="AS333" s="15">
        <f t="shared" si="45"/>
        <v>0.24276075933453101</v>
      </c>
      <c r="AU333" s="13">
        <f t="shared" si="46"/>
        <v>9388.3116373636403</v>
      </c>
      <c r="AV333" s="14">
        <f t="shared" si="46"/>
        <v>2.9857556120958897</v>
      </c>
      <c r="AW333" s="14">
        <f t="shared" si="46"/>
        <v>2.216363556312273E-3</v>
      </c>
      <c r="AX333" s="15">
        <f t="shared" si="46"/>
        <v>0.3349235938630748</v>
      </c>
    </row>
    <row r="334" spans="1:50" x14ac:dyDescent="0.3">
      <c r="A334" s="4" t="s">
        <v>35</v>
      </c>
      <c r="B334" s="4">
        <f t="shared" si="47"/>
        <v>2001</v>
      </c>
      <c r="C334" s="11">
        <v>6138.3962804054099</v>
      </c>
      <c r="D334" s="11">
        <v>5.6226840182607134</v>
      </c>
      <c r="E334" s="11">
        <v>5.2590740546391568E-3</v>
      </c>
      <c r="F334" s="11">
        <v>0.17785100438728438</v>
      </c>
      <c r="G334" s="11">
        <v>283.94286045477838</v>
      </c>
      <c r="H334" s="11">
        <v>6.0145929100772069</v>
      </c>
      <c r="I334" s="11">
        <v>3.8720572166793116E-3</v>
      </c>
      <c r="J334" s="11">
        <v>0.1662622915550179</v>
      </c>
      <c r="K334" s="11">
        <v>2.223809523809507</v>
      </c>
      <c r="L334" s="11">
        <v>34.569593147751874</v>
      </c>
      <c r="M334" s="11">
        <v>3.7794594767142503E-4</v>
      </c>
      <c r="N334" s="11">
        <v>2.8927155599603346E-2</v>
      </c>
      <c r="O334" s="11">
        <v>1.9018939393939416</v>
      </c>
      <c r="P334" s="11">
        <v>4.6128261302529312</v>
      </c>
      <c r="Q334" s="11">
        <v>1.7756391170604569E-2</v>
      </c>
      <c r="R334" s="11">
        <v>0.216786839946462</v>
      </c>
      <c r="S334" s="11">
        <v>9304.4384026818152</v>
      </c>
      <c r="T334" s="11">
        <v>3.0756152402958126</v>
      </c>
      <c r="U334" s="11">
        <v>2.6911545054811858E-3</v>
      </c>
      <c r="V334" s="11">
        <v>0.32513819898480539</v>
      </c>
      <c r="Y334" s="4" t="str">
        <f t="shared" si="48"/>
        <v>Greece</v>
      </c>
      <c r="Z334" s="4">
        <f t="shared" si="48"/>
        <v>2001</v>
      </c>
      <c r="AA334" s="13">
        <f t="shared" si="48"/>
        <v>6138.3962804054099</v>
      </c>
      <c r="AB334" s="14">
        <f t="shared" si="48"/>
        <v>5.6226840182607134</v>
      </c>
      <c r="AC334" s="14">
        <f t="shared" si="48"/>
        <v>5.2590740546391568E-3</v>
      </c>
      <c r="AD334" s="15">
        <f t="shared" si="48"/>
        <v>0.17785100438728438</v>
      </c>
      <c r="AF334" s="13">
        <f t="shared" si="43"/>
        <v>283.94286045477838</v>
      </c>
      <c r="AG334" s="14">
        <f t="shared" si="43"/>
        <v>6.0145929100772069</v>
      </c>
      <c r="AH334" s="14">
        <f t="shared" si="43"/>
        <v>3.8720572166793116E-3</v>
      </c>
      <c r="AI334" s="15">
        <f t="shared" si="43"/>
        <v>0.1662622915550179</v>
      </c>
      <c r="AK334" s="13">
        <f t="shared" si="44"/>
        <v>2.223809523809507</v>
      </c>
      <c r="AL334" s="14">
        <f t="shared" si="44"/>
        <v>34.569593147751874</v>
      </c>
      <c r="AM334" s="14">
        <f t="shared" si="44"/>
        <v>3.7794594767142503E-4</v>
      </c>
      <c r="AN334" s="15">
        <f t="shared" si="44"/>
        <v>2.8927155599603346E-2</v>
      </c>
      <c r="AP334" s="13">
        <f t="shared" si="45"/>
        <v>1.9018939393939416</v>
      </c>
      <c r="AQ334" s="14">
        <f t="shared" si="45"/>
        <v>4.6128261302529312</v>
      </c>
      <c r="AR334" s="14">
        <f t="shared" si="45"/>
        <v>1.7756391170604569E-2</v>
      </c>
      <c r="AS334" s="15">
        <f t="shared" si="45"/>
        <v>0.216786839946462</v>
      </c>
      <c r="AU334" s="13">
        <f t="shared" si="46"/>
        <v>9304.4384026818152</v>
      </c>
      <c r="AV334" s="14">
        <f t="shared" si="46"/>
        <v>3.0756152402958126</v>
      </c>
      <c r="AW334" s="14">
        <f t="shared" si="46"/>
        <v>2.6911545054811858E-3</v>
      </c>
      <c r="AX334" s="15">
        <f t="shared" si="46"/>
        <v>0.32513819898480539</v>
      </c>
    </row>
    <row r="335" spans="1:50" x14ac:dyDescent="0.3">
      <c r="A335" s="4" t="s">
        <v>35</v>
      </c>
      <c r="B335" s="4">
        <f t="shared" si="47"/>
        <v>2002</v>
      </c>
      <c r="C335" s="11">
        <v>4189.3651962495933</v>
      </c>
      <c r="D335" s="11">
        <v>8.3892102490750968</v>
      </c>
      <c r="E335" s="11">
        <v>7.3826184602594491E-3</v>
      </c>
      <c r="F335" s="11">
        <v>0.11920073169107295</v>
      </c>
      <c r="G335" s="11">
        <v>287.37595118216632</v>
      </c>
      <c r="H335" s="11">
        <v>5.9046874411725865</v>
      </c>
      <c r="I335" s="11">
        <v>3.8044045172698354E-3</v>
      </c>
      <c r="J335" s="11">
        <v>0.16935697443138739</v>
      </c>
      <c r="K335" s="11">
        <v>2.4772727272727195</v>
      </c>
      <c r="L335" s="11">
        <v>30.970642201834963</v>
      </c>
      <c r="M335" s="11">
        <v>3.6120089815137174E-4</v>
      </c>
      <c r="N335" s="11">
        <v>3.2288642692102507E-2</v>
      </c>
      <c r="O335" s="11">
        <v>1.5988636363636086</v>
      </c>
      <c r="P335" s="11">
        <v>5.4629234778489426</v>
      </c>
      <c r="Q335" s="11">
        <v>1.5873034849797962E-2</v>
      </c>
      <c r="R335" s="11">
        <v>0.18305217051910011</v>
      </c>
      <c r="S335" s="11">
        <v>9107.1117925454637</v>
      </c>
      <c r="T335" s="11">
        <v>3.195718934554868</v>
      </c>
      <c r="U335" s="11">
        <v>3.3284592035951466E-3</v>
      </c>
      <c r="V335" s="11">
        <v>0.31291863285820848</v>
      </c>
      <c r="Y335" s="4" t="str">
        <f t="shared" si="48"/>
        <v>Greece</v>
      </c>
      <c r="Z335" s="4">
        <f t="shared" si="48"/>
        <v>2002</v>
      </c>
      <c r="AA335" s="13">
        <f t="shared" si="48"/>
        <v>4189.3651962495933</v>
      </c>
      <c r="AB335" s="14">
        <f t="shared" si="48"/>
        <v>8.3892102490750968</v>
      </c>
      <c r="AC335" s="14">
        <f t="shared" si="48"/>
        <v>7.3826184602594491E-3</v>
      </c>
      <c r="AD335" s="15">
        <f t="shared" si="48"/>
        <v>0.11920073169107295</v>
      </c>
      <c r="AF335" s="13">
        <f t="shared" si="43"/>
        <v>287.37595118216632</v>
      </c>
      <c r="AG335" s="14">
        <f t="shared" si="43"/>
        <v>5.9046874411725865</v>
      </c>
      <c r="AH335" s="14">
        <f t="shared" si="43"/>
        <v>3.8044045172698354E-3</v>
      </c>
      <c r="AI335" s="15">
        <f t="shared" si="43"/>
        <v>0.16935697443138739</v>
      </c>
      <c r="AK335" s="13">
        <f t="shared" si="44"/>
        <v>2.4772727272727195</v>
      </c>
      <c r="AL335" s="14">
        <f t="shared" si="44"/>
        <v>30.970642201834963</v>
      </c>
      <c r="AM335" s="14">
        <f t="shared" si="44"/>
        <v>3.6120089815137174E-4</v>
      </c>
      <c r="AN335" s="15">
        <f t="shared" si="44"/>
        <v>3.2288642692102507E-2</v>
      </c>
      <c r="AP335" s="13">
        <f t="shared" si="45"/>
        <v>1.5988636363636086</v>
      </c>
      <c r="AQ335" s="14">
        <f t="shared" si="45"/>
        <v>5.4629234778489426</v>
      </c>
      <c r="AR335" s="14">
        <f t="shared" si="45"/>
        <v>1.5873034849797962E-2</v>
      </c>
      <c r="AS335" s="15">
        <f t="shared" si="45"/>
        <v>0.18305217051910011</v>
      </c>
      <c r="AU335" s="13">
        <f t="shared" si="46"/>
        <v>9107.1117925454637</v>
      </c>
      <c r="AV335" s="14">
        <f t="shared" si="46"/>
        <v>3.195718934554868</v>
      </c>
      <c r="AW335" s="14">
        <f t="shared" si="46"/>
        <v>3.3284592035951466E-3</v>
      </c>
      <c r="AX335" s="15">
        <f t="shared" si="46"/>
        <v>0.31291863285820848</v>
      </c>
    </row>
    <row r="336" spans="1:50" x14ac:dyDescent="0.3">
      <c r="A336" s="4" t="s">
        <v>35</v>
      </c>
      <c r="B336" s="4">
        <f t="shared" si="47"/>
        <v>2003</v>
      </c>
      <c r="C336" s="11">
        <v>3443.7214274397629</v>
      </c>
      <c r="D336" s="11">
        <v>10.385103110083788</v>
      </c>
      <c r="E336" s="11">
        <v>7.7889510520989802E-3</v>
      </c>
      <c r="F336" s="11">
        <v>9.6291773841803666E-2</v>
      </c>
      <c r="G336" s="11">
        <v>294.29884504254187</v>
      </c>
      <c r="H336" s="11">
        <v>5.7366685295401671</v>
      </c>
      <c r="I336" s="11">
        <v>3.7288793876108922E-3</v>
      </c>
      <c r="J336" s="11">
        <v>0.17431720080228461</v>
      </c>
      <c r="K336" s="11">
        <v>2.4818181818181699</v>
      </c>
      <c r="L336" s="11">
        <v>30.952380952381105</v>
      </c>
      <c r="M336" s="11">
        <v>3.0977707835255774E-4</v>
      </c>
      <c r="N336" s="11">
        <v>3.2307692307692149E-2</v>
      </c>
      <c r="O336" s="11">
        <v>0.81590909090909669</v>
      </c>
      <c r="P336" s="11">
        <v>10.939647168059345</v>
      </c>
      <c r="Q336" s="11">
        <v>1.2466851142178326E-2</v>
      </c>
      <c r="R336" s="11">
        <v>9.1410626379223203E-2</v>
      </c>
      <c r="S336" s="11">
        <v>8421.8207681363674</v>
      </c>
      <c r="T336" s="11">
        <v>3.5059748775287956</v>
      </c>
      <c r="U336" s="11">
        <v>4.7174840152364172E-3</v>
      </c>
      <c r="V336" s="11">
        <v>0.28522737182442537</v>
      </c>
      <c r="Y336" s="4" t="str">
        <f t="shared" si="48"/>
        <v>Greece</v>
      </c>
      <c r="Z336" s="4">
        <f t="shared" si="48"/>
        <v>2003</v>
      </c>
      <c r="AA336" s="13">
        <f t="shared" si="48"/>
        <v>3443.7214274397629</v>
      </c>
      <c r="AB336" s="14">
        <f t="shared" si="48"/>
        <v>10.385103110083788</v>
      </c>
      <c r="AC336" s="14">
        <f t="shared" si="48"/>
        <v>7.7889510520989802E-3</v>
      </c>
      <c r="AD336" s="15">
        <f t="shared" si="48"/>
        <v>9.6291773841803666E-2</v>
      </c>
      <c r="AF336" s="13">
        <f t="shared" si="43"/>
        <v>294.29884504254187</v>
      </c>
      <c r="AG336" s="14">
        <f t="shared" si="43"/>
        <v>5.7366685295401671</v>
      </c>
      <c r="AH336" s="14">
        <f t="shared" si="43"/>
        <v>3.7288793876108922E-3</v>
      </c>
      <c r="AI336" s="15">
        <f t="shared" si="43"/>
        <v>0.17431720080228461</v>
      </c>
      <c r="AK336" s="13">
        <f t="shared" si="44"/>
        <v>2.4818181818181699</v>
      </c>
      <c r="AL336" s="14">
        <f t="shared" si="44"/>
        <v>30.952380952381105</v>
      </c>
      <c r="AM336" s="14">
        <f t="shared" si="44"/>
        <v>3.0977707835255774E-4</v>
      </c>
      <c r="AN336" s="15">
        <f t="shared" si="44"/>
        <v>3.2307692307692149E-2</v>
      </c>
      <c r="AP336" s="13">
        <f t="shared" si="45"/>
        <v>0.81590909090909669</v>
      </c>
      <c r="AQ336" s="14">
        <f t="shared" si="45"/>
        <v>10.939647168059345</v>
      </c>
      <c r="AR336" s="14">
        <f t="shared" si="45"/>
        <v>1.2466851142178326E-2</v>
      </c>
      <c r="AS336" s="15">
        <f t="shared" si="45"/>
        <v>9.1410626379223203E-2</v>
      </c>
      <c r="AU336" s="13">
        <f t="shared" si="46"/>
        <v>8421.8207681363674</v>
      </c>
      <c r="AV336" s="14">
        <f t="shared" si="46"/>
        <v>3.5059748775287956</v>
      </c>
      <c r="AW336" s="14">
        <f t="shared" si="46"/>
        <v>4.7174840152364172E-3</v>
      </c>
      <c r="AX336" s="15">
        <f t="shared" si="46"/>
        <v>0.28522737182442537</v>
      </c>
    </row>
    <row r="337" spans="1:50" x14ac:dyDescent="0.3">
      <c r="A337" s="4" t="s">
        <v>35</v>
      </c>
      <c r="B337" s="4">
        <f t="shared" si="47"/>
        <v>2004</v>
      </c>
      <c r="C337" s="11">
        <v>3625.7079990096172</v>
      </c>
      <c r="D337" s="11">
        <v>10.07750878619856</v>
      </c>
      <c r="E337" s="11">
        <v>7.4331044873410246E-3</v>
      </c>
      <c r="F337" s="11">
        <v>9.923087354381957E-2</v>
      </c>
      <c r="G337" s="11">
        <v>278.62109819778061</v>
      </c>
      <c r="H337" s="11">
        <v>6.0853613587893225</v>
      </c>
      <c r="I337" s="11">
        <v>4.4421190639217928E-3</v>
      </c>
      <c r="J337" s="11">
        <v>0.16432877869375193</v>
      </c>
      <c r="K337" s="11">
        <v>2.0272727272727167</v>
      </c>
      <c r="L337" s="11">
        <v>38.165919282511418</v>
      </c>
      <c r="M337" s="11">
        <v>5.9857938491007789E-4</v>
      </c>
      <c r="N337" s="11">
        <v>2.6201386441076113E-2</v>
      </c>
      <c r="O337" s="11">
        <v>1.492424242424212</v>
      </c>
      <c r="P337" s="11">
        <v>6.1081218274112903</v>
      </c>
      <c r="Q337" s="11">
        <v>1.173723137765581E-2</v>
      </c>
      <c r="R337" s="11">
        <v>0.16371644643895625</v>
      </c>
      <c r="S337" s="11">
        <v>8333.6765070454567</v>
      </c>
      <c r="T337" s="11">
        <v>3.6540761844188241</v>
      </c>
      <c r="U337" s="11">
        <v>5.252769584002448E-3</v>
      </c>
      <c r="V337" s="11">
        <v>0.27366698162015707</v>
      </c>
      <c r="Y337" s="4" t="str">
        <f t="shared" si="48"/>
        <v>Greece</v>
      </c>
      <c r="Z337" s="4">
        <f t="shared" si="48"/>
        <v>2004</v>
      </c>
      <c r="AA337" s="13">
        <f t="shared" si="48"/>
        <v>3625.7079990096172</v>
      </c>
      <c r="AB337" s="14">
        <f t="shared" si="48"/>
        <v>10.07750878619856</v>
      </c>
      <c r="AC337" s="14">
        <f t="shared" si="48"/>
        <v>7.4331044873410246E-3</v>
      </c>
      <c r="AD337" s="15">
        <f t="shared" si="48"/>
        <v>9.923087354381957E-2</v>
      </c>
      <c r="AF337" s="13">
        <f t="shared" si="43"/>
        <v>278.62109819778061</v>
      </c>
      <c r="AG337" s="14">
        <f t="shared" si="43"/>
        <v>6.0853613587893225</v>
      </c>
      <c r="AH337" s="14">
        <f t="shared" si="43"/>
        <v>4.4421190639217928E-3</v>
      </c>
      <c r="AI337" s="15">
        <f t="shared" si="43"/>
        <v>0.16432877869375193</v>
      </c>
      <c r="AK337" s="13">
        <f t="shared" si="44"/>
        <v>2.0272727272727167</v>
      </c>
      <c r="AL337" s="14">
        <f t="shared" si="44"/>
        <v>38.165919282511418</v>
      </c>
      <c r="AM337" s="14">
        <f t="shared" si="44"/>
        <v>5.9857938491007789E-4</v>
      </c>
      <c r="AN337" s="15">
        <f t="shared" si="44"/>
        <v>2.6201386441076113E-2</v>
      </c>
      <c r="AP337" s="13">
        <f t="shared" si="45"/>
        <v>1.492424242424212</v>
      </c>
      <c r="AQ337" s="14">
        <f t="shared" si="45"/>
        <v>6.1081218274112903</v>
      </c>
      <c r="AR337" s="14">
        <f t="shared" si="45"/>
        <v>1.173723137765581E-2</v>
      </c>
      <c r="AS337" s="15">
        <f t="shared" si="45"/>
        <v>0.16371644643895625</v>
      </c>
      <c r="AU337" s="13">
        <f t="shared" si="46"/>
        <v>8333.6765070454567</v>
      </c>
      <c r="AV337" s="14">
        <f t="shared" si="46"/>
        <v>3.6540761844188241</v>
      </c>
      <c r="AW337" s="14">
        <f t="shared" si="46"/>
        <v>5.252769584002448E-3</v>
      </c>
      <c r="AX337" s="15">
        <f t="shared" si="46"/>
        <v>0.27366698162015707</v>
      </c>
    </row>
    <row r="338" spans="1:50" x14ac:dyDescent="0.3">
      <c r="A338" s="4" t="s">
        <v>35</v>
      </c>
      <c r="B338" s="4">
        <f t="shared" si="47"/>
        <v>2005</v>
      </c>
      <c r="C338" s="11">
        <v>4412.6619166391247</v>
      </c>
      <c r="D338" s="11">
        <v>8.4337274491743806</v>
      </c>
      <c r="E338" s="11">
        <v>6.4313211759878253E-3</v>
      </c>
      <c r="F338" s="11">
        <v>0.11857153388302759</v>
      </c>
      <c r="G338" s="11">
        <v>331.55543588330238</v>
      </c>
      <c r="H338" s="11">
        <v>5.1076476988073507</v>
      </c>
      <c r="I338" s="11">
        <v>4.3927197712934629E-3</v>
      </c>
      <c r="J338" s="11">
        <v>0.1957848424497842</v>
      </c>
      <c r="K338" s="11">
        <v>2.1363636363636402</v>
      </c>
      <c r="L338" s="11">
        <v>36.259574468085034</v>
      </c>
      <c r="M338" s="11">
        <v>6.0154895333254521E-4</v>
      </c>
      <c r="N338" s="11">
        <v>2.7578922661659483E-2</v>
      </c>
      <c r="O338" s="11">
        <v>1.354545454545427</v>
      </c>
      <c r="P338" s="11">
        <v>6.3887024608502383</v>
      </c>
      <c r="Q338" s="11">
        <v>1.0509249444274893E-2</v>
      </c>
      <c r="R338" s="11">
        <v>0.15652630657445193</v>
      </c>
      <c r="S338" s="11">
        <v>8966.504926863643</v>
      </c>
      <c r="T338" s="11">
        <v>3.4742690023547662</v>
      </c>
      <c r="U338" s="11">
        <v>4.3072645186346126E-3</v>
      </c>
      <c r="V338" s="11">
        <v>0.2878303318834054</v>
      </c>
      <c r="Y338" s="4" t="str">
        <f t="shared" si="48"/>
        <v>Greece</v>
      </c>
      <c r="Z338" s="4">
        <f t="shared" si="48"/>
        <v>2005</v>
      </c>
      <c r="AA338" s="13">
        <f t="shared" si="48"/>
        <v>4412.6619166391247</v>
      </c>
      <c r="AB338" s="14">
        <f t="shared" si="48"/>
        <v>8.4337274491743806</v>
      </c>
      <c r="AC338" s="14">
        <f t="shared" si="48"/>
        <v>6.4313211759878253E-3</v>
      </c>
      <c r="AD338" s="15">
        <f t="shared" si="48"/>
        <v>0.11857153388302759</v>
      </c>
      <c r="AF338" s="13">
        <f t="shared" si="43"/>
        <v>331.55543588330238</v>
      </c>
      <c r="AG338" s="14">
        <f t="shared" si="43"/>
        <v>5.1076476988073507</v>
      </c>
      <c r="AH338" s="14">
        <f t="shared" si="43"/>
        <v>4.3927197712934629E-3</v>
      </c>
      <c r="AI338" s="15">
        <f t="shared" si="43"/>
        <v>0.1957848424497842</v>
      </c>
      <c r="AK338" s="13">
        <f t="shared" si="44"/>
        <v>2.1363636363636402</v>
      </c>
      <c r="AL338" s="14">
        <f t="shared" si="44"/>
        <v>36.259574468085034</v>
      </c>
      <c r="AM338" s="14">
        <f t="shared" si="44"/>
        <v>6.0154895333254521E-4</v>
      </c>
      <c r="AN338" s="15">
        <f t="shared" si="44"/>
        <v>2.7578922661659483E-2</v>
      </c>
      <c r="AP338" s="13">
        <f t="shared" si="45"/>
        <v>1.354545454545427</v>
      </c>
      <c r="AQ338" s="14">
        <f t="shared" si="45"/>
        <v>6.3887024608502383</v>
      </c>
      <c r="AR338" s="14">
        <f t="shared" si="45"/>
        <v>1.0509249444274893E-2</v>
      </c>
      <c r="AS338" s="15">
        <f t="shared" si="45"/>
        <v>0.15652630657445193</v>
      </c>
      <c r="AU338" s="13">
        <f t="shared" si="46"/>
        <v>8966.504926863643</v>
      </c>
      <c r="AV338" s="14">
        <f t="shared" si="46"/>
        <v>3.4742690023547662</v>
      </c>
      <c r="AW338" s="14">
        <f t="shared" si="46"/>
        <v>4.3072645186346126E-3</v>
      </c>
      <c r="AX338" s="15">
        <f t="shared" si="46"/>
        <v>0.2878303318834054</v>
      </c>
    </row>
    <row r="339" spans="1:50" x14ac:dyDescent="0.3">
      <c r="A339" s="4" t="s">
        <v>35</v>
      </c>
      <c r="B339" s="4">
        <f t="shared" si="47"/>
        <v>2006</v>
      </c>
      <c r="C339" s="11">
        <v>4720.3910126453193</v>
      </c>
      <c r="D339" s="11">
        <v>8.0317694100851025</v>
      </c>
      <c r="E339" s="11">
        <v>5.9395036498043341E-3</v>
      </c>
      <c r="F339" s="11">
        <v>0.12450556645019571</v>
      </c>
      <c r="G339" s="11">
        <v>326.58057545213819</v>
      </c>
      <c r="H339" s="11">
        <v>5.1690485963179151</v>
      </c>
      <c r="I339" s="11">
        <v>3.2963826205560792E-3</v>
      </c>
      <c r="J339" s="11">
        <v>0.19345919879962692</v>
      </c>
      <c r="K339" s="11">
        <v>2.0545454545454618</v>
      </c>
      <c r="L339" s="11">
        <v>37.88938053097332</v>
      </c>
      <c r="M339" s="11">
        <v>6.898096547375554E-4</v>
      </c>
      <c r="N339" s="11">
        <v>2.6392619409085695E-2</v>
      </c>
      <c r="O339" s="11">
        <v>1.4071969696969617</v>
      </c>
      <c r="P339" s="11">
        <v>5.419380888290747</v>
      </c>
      <c r="Q339" s="11">
        <v>8.6515379702341022E-3</v>
      </c>
      <c r="R339" s="11">
        <v>0.18452292256494199</v>
      </c>
      <c r="S339" s="11">
        <v>8988.3959299545568</v>
      </c>
      <c r="T339" s="11">
        <v>3.5999402816825126</v>
      </c>
      <c r="U339" s="11">
        <v>4.7757659591178836E-3</v>
      </c>
      <c r="V339" s="11">
        <v>0.27778238574908459</v>
      </c>
      <c r="Y339" s="4" t="str">
        <f t="shared" si="48"/>
        <v>Greece</v>
      </c>
      <c r="Z339" s="4">
        <f t="shared" si="48"/>
        <v>2006</v>
      </c>
      <c r="AA339" s="13">
        <f t="shared" si="48"/>
        <v>4720.3910126453193</v>
      </c>
      <c r="AB339" s="14">
        <f t="shared" si="48"/>
        <v>8.0317694100851025</v>
      </c>
      <c r="AC339" s="14">
        <f t="shared" si="48"/>
        <v>5.9395036498043341E-3</v>
      </c>
      <c r="AD339" s="15">
        <f t="shared" si="48"/>
        <v>0.12450556645019571</v>
      </c>
      <c r="AF339" s="13">
        <f t="shared" si="43"/>
        <v>326.58057545213819</v>
      </c>
      <c r="AG339" s="14">
        <f t="shared" si="43"/>
        <v>5.1690485963179151</v>
      </c>
      <c r="AH339" s="14">
        <f t="shared" si="43"/>
        <v>3.2963826205560792E-3</v>
      </c>
      <c r="AI339" s="15">
        <f t="shared" si="43"/>
        <v>0.19345919879962692</v>
      </c>
      <c r="AK339" s="13">
        <f t="shared" si="44"/>
        <v>2.0545454545454618</v>
      </c>
      <c r="AL339" s="14">
        <f t="shared" si="44"/>
        <v>37.88938053097332</v>
      </c>
      <c r="AM339" s="14">
        <f t="shared" si="44"/>
        <v>6.898096547375554E-4</v>
      </c>
      <c r="AN339" s="15">
        <f t="shared" si="44"/>
        <v>2.6392619409085695E-2</v>
      </c>
      <c r="AP339" s="13">
        <f t="shared" si="45"/>
        <v>1.4071969696969617</v>
      </c>
      <c r="AQ339" s="14">
        <f t="shared" si="45"/>
        <v>5.419380888290747</v>
      </c>
      <c r="AR339" s="14">
        <f t="shared" si="45"/>
        <v>8.6515379702341022E-3</v>
      </c>
      <c r="AS339" s="15">
        <f t="shared" si="45"/>
        <v>0.18452292256494199</v>
      </c>
      <c r="AU339" s="13">
        <f t="shared" si="46"/>
        <v>8988.3959299545568</v>
      </c>
      <c r="AV339" s="14">
        <f t="shared" si="46"/>
        <v>3.5999402816825126</v>
      </c>
      <c r="AW339" s="14">
        <f t="shared" si="46"/>
        <v>4.7757659591178836E-3</v>
      </c>
      <c r="AX339" s="15">
        <f t="shared" si="46"/>
        <v>0.27778238574908459</v>
      </c>
    </row>
    <row r="340" spans="1:50" x14ac:dyDescent="0.3">
      <c r="A340" s="4" t="s">
        <v>35</v>
      </c>
      <c r="B340" s="4">
        <f t="shared" si="47"/>
        <v>2007</v>
      </c>
      <c r="C340" s="11">
        <v>5595.8634192298341</v>
      </c>
      <c r="D340" s="11">
        <v>6.9327450246223483</v>
      </c>
      <c r="E340" s="11">
        <v>4.8394928901736578E-3</v>
      </c>
      <c r="F340" s="11">
        <v>0.14424300856996736</v>
      </c>
      <c r="G340" s="11">
        <v>315.56321656847103</v>
      </c>
      <c r="H340" s="11">
        <v>5.3413244287754083</v>
      </c>
      <c r="I340" s="11">
        <v>3.3245582012549207E-3</v>
      </c>
      <c r="J340" s="11">
        <v>0.18721948335747648</v>
      </c>
      <c r="K340" s="11">
        <v>1.7136363636363683</v>
      </c>
      <c r="L340" s="11">
        <v>45.509283819628521</v>
      </c>
      <c r="M340" s="11">
        <v>8.3575346484835583E-4</v>
      </c>
      <c r="N340" s="11">
        <v>2.1973538497406367E-2</v>
      </c>
      <c r="O340" s="11">
        <v>1.7625000000000037</v>
      </c>
      <c r="P340" s="11">
        <v>3.7754137115839161</v>
      </c>
      <c r="Q340" s="11">
        <v>5.6081640953896117E-3</v>
      </c>
      <c r="R340" s="11">
        <v>0.26487163431433997</v>
      </c>
      <c r="S340" s="11">
        <v>9529.5240540909217</v>
      </c>
      <c r="T340" s="11">
        <v>3.5261439339843781</v>
      </c>
      <c r="U340" s="11">
        <v>4.5360186811008729E-3</v>
      </c>
      <c r="V340" s="11">
        <v>0.28359591063829509</v>
      </c>
      <c r="Y340" s="4" t="str">
        <f t="shared" si="48"/>
        <v>Greece</v>
      </c>
      <c r="Z340" s="4">
        <f t="shared" si="48"/>
        <v>2007</v>
      </c>
      <c r="AA340" s="13">
        <f t="shared" si="48"/>
        <v>5595.8634192298341</v>
      </c>
      <c r="AB340" s="14">
        <f t="shared" si="48"/>
        <v>6.9327450246223483</v>
      </c>
      <c r="AC340" s="14">
        <f t="shared" si="48"/>
        <v>4.8394928901736578E-3</v>
      </c>
      <c r="AD340" s="15">
        <f t="shared" si="48"/>
        <v>0.14424300856996736</v>
      </c>
      <c r="AF340" s="13">
        <f t="shared" si="43"/>
        <v>315.56321656847103</v>
      </c>
      <c r="AG340" s="14">
        <f t="shared" si="43"/>
        <v>5.3413244287754083</v>
      </c>
      <c r="AH340" s="14">
        <f t="shared" si="43"/>
        <v>3.3245582012549207E-3</v>
      </c>
      <c r="AI340" s="15">
        <f t="shared" si="43"/>
        <v>0.18721948335747648</v>
      </c>
      <c r="AK340" s="13">
        <f t="shared" si="44"/>
        <v>1.7136363636363683</v>
      </c>
      <c r="AL340" s="14">
        <f t="shared" si="44"/>
        <v>45.509283819628521</v>
      </c>
      <c r="AM340" s="14">
        <f t="shared" si="44"/>
        <v>8.3575346484835583E-4</v>
      </c>
      <c r="AN340" s="15">
        <f t="shared" si="44"/>
        <v>2.1973538497406367E-2</v>
      </c>
      <c r="AP340" s="13">
        <f t="shared" si="45"/>
        <v>1.7625000000000037</v>
      </c>
      <c r="AQ340" s="14">
        <f t="shared" si="45"/>
        <v>3.7754137115839161</v>
      </c>
      <c r="AR340" s="14">
        <f t="shared" si="45"/>
        <v>5.6081640953896117E-3</v>
      </c>
      <c r="AS340" s="15">
        <f t="shared" si="45"/>
        <v>0.26487163431433997</v>
      </c>
      <c r="AU340" s="13">
        <f t="shared" si="46"/>
        <v>9529.5240540909217</v>
      </c>
      <c r="AV340" s="14">
        <f t="shared" si="46"/>
        <v>3.5261439339843781</v>
      </c>
      <c r="AW340" s="14">
        <f t="shared" si="46"/>
        <v>4.5360186811008729E-3</v>
      </c>
      <c r="AX340" s="15">
        <f t="shared" si="46"/>
        <v>0.28359591063829509</v>
      </c>
    </row>
    <row r="341" spans="1:50" x14ac:dyDescent="0.3">
      <c r="A341" s="4" t="s">
        <v>35</v>
      </c>
      <c r="B341" s="4">
        <f t="shared" si="47"/>
        <v>2008</v>
      </c>
      <c r="C341" s="11">
        <v>6546.68122610317</v>
      </c>
      <c r="D341" s="11">
        <v>5.992613376807773</v>
      </c>
      <c r="E341" s="11">
        <v>3.853995367859131E-3</v>
      </c>
      <c r="F341" s="11">
        <v>0.16687210355838</v>
      </c>
      <c r="G341" s="11">
        <v>314.31962447364276</v>
      </c>
      <c r="H341" s="11">
        <v>5.3521481304473086</v>
      </c>
      <c r="I341" s="11">
        <v>3.6983583707713708E-3</v>
      </c>
      <c r="J341" s="11">
        <v>0.18684086755955023</v>
      </c>
      <c r="K341" s="11">
        <v>1.7636363636363654</v>
      </c>
      <c r="L341" s="11">
        <v>44.474226804123667</v>
      </c>
      <c r="M341" s="11">
        <v>7.1038363946165223E-4</v>
      </c>
      <c r="N341" s="11">
        <v>2.2484932777005123E-2</v>
      </c>
      <c r="O341" s="11">
        <v>1.1075757575757583</v>
      </c>
      <c r="P341" s="11">
        <v>6.0123119015047868</v>
      </c>
      <c r="Q341" s="11">
        <v>6.7596244168037778E-3</v>
      </c>
      <c r="R341" s="11">
        <v>0.16632536973833906</v>
      </c>
      <c r="S341" s="11">
        <v>9468.2843281363603</v>
      </c>
      <c r="T341" s="11">
        <v>3.5272442748569079</v>
      </c>
      <c r="U341" s="11">
        <v>4.3453585528342442E-3</v>
      </c>
      <c r="V341" s="11">
        <v>0.28350744152545765</v>
      </c>
      <c r="Y341" s="4" t="str">
        <f t="shared" si="48"/>
        <v>Greece</v>
      </c>
      <c r="Z341" s="4">
        <f t="shared" si="48"/>
        <v>2008</v>
      </c>
      <c r="AA341" s="13">
        <f t="shared" si="48"/>
        <v>6546.68122610317</v>
      </c>
      <c r="AB341" s="14">
        <f t="shared" si="48"/>
        <v>5.992613376807773</v>
      </c>
      <c r="AC341" s="14">
        <f t="shared" si="48"/>
        <v>3.853995367859131E-3</v>
      </c>
      <c r="AD341" s="15">
        <f t="shared" si="48"/>
        <v>0.16687210355838</v>
      </c>
      <c r="AF341" s="13">
        <f t="shared" si="43"/>
        <v>314.31962447364276</v>
      </c>
      <c r="AG341" s="14">
        <f t="shared" si="43"/>
        <v>5.3521481304473086</v>
      </c>
      <c r="AH341" s="14">
        <f t="shared" si="43"/>
        <v>3.6983583707713708E-3</v>
      </c>
      <c r="AI341" s="15">
        <f t="shared" si="43"/>
        <v>0.18684086755955023</v>
      </c>
      <c r="AK341" s="13">
        <f t="shared" si="44"/>
        <v>1.7636363636363654</v>
      </c>
      <c r="AL341" s="14">
        <f t="shared" si="44"/>
        <v>44.474226804123667</v>
      </c>
      <c r="AM341" s="14">
        <f t="shared" si="44"/>
        <v>7.1038363946165223E-4</v>
      </c>
      <c r="AN341" s="15">
        <f t="shared" si="44"/>
        <v>2.2484932777005123E-2</v>
      </c>
      <c r="AP341" s="13">
        <f t="shared" si="45"/>
        <v>1.1075757575757583</v>
      </c>
      <c r="AQ341" s="14">
        <f t="shared" si="45"/>
        <v>6.0123119015047868</v>
      </c>
      <c r="AR341" s="14">
        <f t="shared" si="45"/>
        <v>6.7596244168037778E-3</v>
      </c>
      <c r="AS341" s="15">
        <f t="shared" si="45"/>
        <v>0.16632536973833906</v>
      </c>
      <c r="AU341" s="13">
        <f t="shared" si="46"/>
        <v>9468.2843281363603</v>
      </c>
      <c r="AV341" s="14">
        <f t="shared" si="46"/>
        <v>3.5272442748569079</v>
      </c>
      <c r="AW341" s="14">
        <f t="shared" si="46"/>
        <v>4.3453585528342442E-3</v>
      </c>
      <c r="AX341" s="15">
        <f t="shared" si="46"/>
        <v>0.28350744152545765</v>
      </c>
    </row>
    <row r="342" spans="1:50" x14ac:dyDescent="0.3">
      <c r="A342" s="4" t="s">
        <v>35</v>
      </c>
      <c r="B342" s="4">
        <f t="shared" si="47"/>
        <v>2009</v>
      </c>
      <c r="C342" s="11">
        <v>5540.0192163195316</v>
      </c>
      <c r="D342" s="11">
        <v>7.1783584481062412</v>
      </c>
      <c r="E342" s="11">
        <v>5.3552825570203355E-3</v>
      </c>
      <c r="F342" s="11">
        <v>0.13930761569364303</v>
      </c>
      <c r="G342" s="11">
        <v>318.50674649879375</v>
      </c>
      <c r="H342" s="11">
        <v>5.1940933681636841</v>
      </c>
      <c r="I342" s="11">
        <v>4.7124870548253678E-3</v>
      </c>
      <c r="J342" s="11">
        <v>0.19252638124091698</v>
      </c>
      <c r="K342" s="11">
        <v>1.6590909090909065</v>
      </c>
      <c r="L342" s="11">
        <v>47.46027397260282</v>
      </c>
      <c r="M342" s="11">
        <v>6.5546232346122557E-4</v>
      </c>
      <c r="N342" s="11">
        <v>2.1070253420308226E-2</v>
      </c>
      <c r="O342" s="11">
        <v>0.18560606060606055</v>
      </c>
      <c r="P342" s="11">
        <v>51.530612244897974</v>
      </c>
      <c r="Q342" s="11">
        <v>9.8431475162367721E-3</v>
      </c>
      <c r="R342" s="11">
        <v>1.9405940594059399E-2</v>
      </c>
      <c r="S342" s="11">
        <v>8706.5539336818074</v>
      </c>
      <c r="T342" s="11">
        <v>3.6232465229032025</v>
      </c>
      <c r="U342" s="11">
        <v>4.8564167737116248E-3</v>
      </c>
      <c r="V342" s="11">
        <v>0.27599557294233706</v>
      </c>
      <c r="Y342" s="4" t="str">
        <f t="shared" si="48"/>
        <v>Greece</v>
      </c>
      <c r="Z342" s="4">
        <f t="shared" si="48"/>
        <v>2009</v>
      </c>
      <c r="AA342" s="13">
        <f t="shared" si="48"/>
        <v>5540.0192163195316</v>
      </c>
      <c r="AB342" s="14">
        <f t="shared" si="48"/>
        <v>7.1783584481062412</v>
      </c>
      <c r="AC342" s="14">
        <f t="shared" si="48"/>
        <v>5.3552825570203355E-3</v>
      </c>
      <c r="AD342" s="15">
        <f t="shared" si="48"/>
        <v>0.13930761569364303</v>
      </c>
      <c r="AF342" s="13">
        <f t="shared" si="43"/>
        <v>318.50674649879375</v>
      </c>
      <c r="AG342" s="14">
        <f t="shared" si="43"/>
        <v>5.1940933681636841</v>
      </c>
      <c r="AH342" s="14">
        <f t="shared" si="43"/>
        <v>4.7124870548253678E-3</v>
      </c>
      <c r="AI342" s="15">
        <f t="shared" si="43"/>
        <v>0.19252638124091698</v>
      </c>
      <c r="AK342" s="13">
        <f t="shared" si="44"/>
        <v>1.6590909090909065</v>
      </c>
      <c r="AL342" s="14">
        <f t="shared" si="44"/>
        <v>47.46027397260282</v>
      </c>
      <c r="AM342" s="14">
        <f t="shared" si="44"/>
        <v>6.5546232346122557E-4</v>
      </c>
      <c r="AN342" s="15">
        <f t="shared" si="44"/>
        <v>2.1070253420308226E-2</v>
      </c>
      <c r="AP342" s="13">
        <f t="shared" si="45"/>
        <v>0.18560606060606055</v>
      </c>
      <c r="AQ342" s="14">
        <f t="shared" si="45"/>
        <v>51.530612244897974</v>
      </c>
      <c r="AR342" s="14">
        <f t="shared" si="45"/>
        <v>9.8431475162367721E-3</v>
      </c>
      <c r="AS342" s="15">
        <f t="shared" si="45"/>
        <v>1.9405940594059399E-2</v>
      </c>
      <c r="AU342" s="13">
        <f t="shared" si="46"/>
        <v>8706.5539336818074</v>
      </c>
      <c r="AV342" s="14">
        <f t="shared" si="46"/>
        <v>3.6232465229032025</v>
      </c>
      <c r="AW342" s="14">
        <f t="shared" si="46"/>
        <v>4.8564167737116248E-3</v>
      </c>
      <c r="AX342" s="15">
        <f t="shared" si="46"/>
        <v>0.27599557294233706</v>
      </c>
    </row>
    <row r="343" spans="1:50" x14ac:dyDescent="0.3">
      <c r="A343" s="4" t="s">
        <v>35</v>
      </c>
      <c r="B343" s="4">
        <f t="shared" si="47"/>
        <v>2010</v>
      </c>
      <c r="C343" s="11">
        <v>7278.5650556483197</v>
      </c>
      <c r="D343" s="11">
        <v>5.4878153023089746</v>
      </c>
      <c r="E343" s="11">
        <v>3.6109587645544727E-3</v>
      </c>
      <c r="F343" s="11">
        <v>0.18222187608596344</v>
      </c>
      <c r="G343" s="11">
        <v>273.95322235040635</v>
      </c>
      <c r="H343" s="11">
        <v>6.0489399912556481</v>
      </c>
      <c r="I343" s="11">
        <v>4.1435019140066004E-3</v>
      </c>
      <c r="J343" s="11">
        <v>0.16531822128267112</v>
      </c>
      <c r="K343" s="11">
        <v>1.5545454545454618</v>
      </c>
      <c r="L343" s="11">
        <v>50.847953216374023</v>
      </c>
      <c r="M343" s="11">
        <v>6.649291938691862E-4</v>
      </c>
      <c r="N343" s="11">
        <v>1.9666474985624016E-2</v>
      </c>
      <c r="O343" s="11">
        <v>2.1708333333333023</v>
      </c>
      <c r="P343" s="11">
        <v>4.9692898272553485</v>
      </c>
      <c r="Q343" s="11">
        <v>1.2284845109542308E-2</v>
      </c>
      <c r="R343" s="11">
        <v>0.20123599845499909</v>
      </c>
      <c r="S343" s="11">
        <v>10549.227320454553</v>
      </c>
      <c r="T343" s="11">
        <v>3.0437776839063315</v>
      </c>
      <c r="U343" s="11">
        <v>2.028004507740655E-3</v>
      </c>
      <c r="V343" s="11">
        <v>0.32853910628473282</v>
      </c>
      <c r="Y343" s="4" t="str">
        <f t="shared" si="48"/>
        <v>Greece</v>
      </c>
      <c r="Z343" s="4">
        <f t="shared" si="48"/>
        <v>2010</v>
      </c>
      <c r="AA343" s="13">
        <f t="shared" si="48"/>
        <v>7278.5650556483197</v>
      </c>
      <c r="AB343" s="14">
        <f t="shared" si="48"/>
        <v>5.4878153023089746</v>
      </c>
      <c r="AC343" s="14">
        <f t="shared" si="48"/>
        <v>3.6109587645544727E-3</v>
      </c>
      <c r="AD343" s="15">
        <f t="shared" si="48"/>
        <v>0.18222187608596344</v>
      </c>
      <c r="AF343" s="13">
        <f t="shared" si="43"/>
        <v>273.95322235040635</v>
      </c>
      <c r="AG343" s="14">
        <f t="shared" si="43"/>
        <v>6.0489399912556481</v>
      </c>
      <c r="AH343" s="14">
        <f t="shared" si="43"/>
        <v>4.1435019140066004E-3</v>
      </c>
      <c r="AI343" s="15">
        <f t="shared" si="43"/>
        <v>0.16531822128267112</v>
      </c>
      <c r="AK343" s="13">
        <f t="shared" si="44"/>
        <v>1.5545454545454618</v>
      </c>
      <c r="AL343" s="14">
        <f t="shared" si="44"/>
        <v>50.847953216374023</v>
      </c>
      <c r="AM343" s="14">
        <f t="shared" si="44"/>
        <v>6.649291938691862E-4</v>
      </c>
      <c r="AN343" s="15">
        <f t="shared" si="44"/>
        <v>1.9666474985624016E-2</v>
      </c>
      <c r="AP343" s="13">
        <f t="shared" si="45"/>
        <v>2.1708333333333023</v>
      </c>
      <c r="AQ343" s="14">
        <f t="shared" si="45"/>
        <v>4.9692898272553485</v>
      </c>
      <c r="AR343" s="14">
        <f t="shared" si="45"/>
        <v>1.2284845109542308E-2</v>
      </c>
      <c r="AS343" s="15">
        <f t="shared" si="45"/>
        <v>0.20123599845499909</v>
      </c>
      <c r="AU343" s="13">
        <f t="shared" si="46"/>
        <v>10549.227320454553</v>
      </c>
      <c r="AV343" s="14">
        <f t="shared" si="46"/>
        <v>3.0437776839063315</v>
      </c>
      <c r="AW343" s="14">
        <f t="shared" si="46"/>
        <v>2.028004507740655E-3</v>
      </c>
      <c r="AX343" s="15">
        <f t="shared" si="46"/>
        <v>0.32853910628473282</v>
      </c>
    </row>
    <row r="344" spans="1:50" x14ac:dyDescent="0.3">
      <c r="A344" s="4" t="s">
        <v>35</v>
      </c>
      <c r="B344" s="4">
        <f t="shared" si="47"/>
        <v>2011</v>
      </c>
      <c r="C344" s="11">
        <v>9170.9875717814648</v>
      </c>
      <c r="D344" s="11">
        <v>4.3358049523032971</v>
      </c>
      <c r="E344" s="11">
        <v>1.4958217640419491E-3</v>
      </c>
      <c r="F344" s="11">
        <v>0.23063768112280347</v>
      </c>
      <c r="G344" s="11">
        <v>291.0403248037735</v>
      </c>
      <c r="H344" s="11">
        <v>5.7008607673950555</v>
      </c>
      <c r="I344" s="11">
        <v>4.1476812403803409E-3</v>
      </c>
      <c r="J344" s="11">
        <v>0.17541210718902345</v>
      </c>
      <c r="K344" s="11">
        <v>1.3818181818181898</v>
      </c>
      <c r="L344" s="11">
        <v>57.473684210525974</v>
      </c>
      <c r="M344" s="11">
        <v>6.7527862303674163E-4</v>
      </c>
      <c r="N344" s="11">
        <v>1.7399267399267504E-2</v>
      </c>
      <c r="O344" s="11">
        <v>7.5731060606060971</v>
      </c>
      <c r="P344" s="11">
        <v>1.3889361276446686</v>
      </c>
      <c r="Q344" s="11">
        <v>5.8018565980499925E-3</v>
      </c>
      <c r="R344" s="11">
        <v>0.71997551226187839</v>
      </c>
      <c r="S344" s="11">
        <v>13020.106770727267</v>
      </c>
      <c r="T344" s="11">
        <v>2.4900525331034848</v>
      </c>
      <c r="U344" s="11">
        <v>2.4478584033544859E-3</v>
      </c>
      <c r="V344" s="11">
        <v>0.40159795293701966</v>
      </c>
      <c r="Y344" s="4" t="str">
        <f t="shared" si="48"/>
        <v>Greece</v>
      </c>
      <c r="Z344" s="4">
        <f t="shared" si="48"/>
        <v>2011</v>
      </c>
      <c r="AA344" s="13">
        <f t="shared" si="48"/>
        <v>9170.9875717814648</v>
      </c>
      <c r="AB344" s="14">
        <f t="shared" si="48"/>
        <v>4.3358049523032971</v>
      </c>
      <c r="AC344" s="14">
        <f t="shared" si="48"/>
        <v>1.4958217640419491E-3</v>
      </c>
      <c r="AD344" s="15">
        <f t="shared" si="48"/>
        <v>0.23063768112280347</v>
      </c>
      <c r="AF344" s="13">
        <f t="shared" si="43"/>
        <v>291.0403248037735</v>
      </c>
      <c r="AG344" s="14">
        <f t="shared" si="43"/>
        <v>5.7008607673950555</v>
      </c>
      <c r="AH344" s="14">
        <f t="shared" si="43"/>
        <v>4.1476812403803409E-3</v>
      </c>
      <c r="AI344" s="15">
        <f t="shared" si="43"/>
        <v>0.17541210718902345</v>
      </c>
      <c r="AK344" s="13">
        <f t="shared" si="44"/>
        <v>1.3818181818181898</v>
      </c>
      <c r="AL344" s="14">
        <f t="shared" si="44"/>
        <v>57.473684210525974</v>
      </c>
      <c r="AM344" s="14">
        <f t="shared" si="44"/>
        <v>6.7527862303674163E-4</v>
      </c>
      <c r="AN344" s="15">
        <f t="shared" si="44"/>
        <v>1.7399267399267504E-2</v>
      </c>
      <c r="AP344" s="13">
        <f t="shared" si="45"/>
        <v>7.5731060606060971</v>
      </c>
      <c r="AQ344" s="14">
        <f t="shared" si="45"/>
        <v>1.3889361276446686</v>
      </c>
      <c r="AR344" s="14">
        <f t="shared" si="45"/>
        <v>5.8018565980499925E-3</v>
      </c>
      <c r="AS344" s="15">
        <f t="shared" si="45"/>
        <v>0.71997551226187839</v>
      </c>
      <c r="AU344" s="13">
        <f t="shared" si="46"/>
        <v>13020.106770727267</v>
      </c>
      <c r="AV344" s="14">
        <f t="shared" si="46"/>
        <v>2.4900525331034848</v>
      </c>
      <c r="AW344" s="14">
        <f t="shared" si="46"/>
        <v>2.4478584033544859E-3</v>
      </c>
      <c r="AX344" s="15">
        <f t="shared" si="46"/>
        <v>0.40159795293701966</v>
      </c>
    </row>
    <row r="345" spans="1:50" x14ac:dyDescent="0.3">
      <c r="A345" s="4" t="s">
        <v>35</v>
      </c>
      <c r="B345" s="4">
        <f t="shared" si="47"/>
        <v>2012</v>
      </c>
      <c r="C345" s="11">
        <v>10741.841162301331</v>
      </c>
      <c r="D345" s="11">
        <v>3.6822551793113316</v>
      </c>
      <c r="E345" s="11">
        <v>5.1441640865668159E-4</v>
      </c>
      <c r="F345" s="11">
        <v>0.27157270512333787</v>
      </c>
      <c r="G345" s="11">
        <v>342.09941432235951</v>
      </c>
      <c r="H345" s="11">
        <v>4.8168219236985665</v>
      </c>
      <c r="I345" s="11">
        <v>4.3988131691995724E-3</v>
      </c>
      <c r="J345" s="11">
        <v>0.20760576492978514</v>
      </c>
      <c r="K345" s="11">
        <v>1.2136363636363683</v>
      </c>
      <c r="L345" s="11">
        <v>65.494382022471655</v>
      </c>
      <c r="M345" s="11">
        <v>6.8202318462277922E-4</v>
      </c>
      <c r="N345" s="11">
        <v>1.5268485160404931E-2</v>
      </c>
      <c r="O345" s="11">
        <v>13.676515151515124</v>
      </c>
      <c r="P345" s="11">
        <v>0.81393674181576603</v>
      </c>
      <c r="Q345" s="11">
        <v>4.541349954886198E-2</v>
      </c>
      <c r="R345" s="11">
        <v>1.2285967061385581</v>
      </c>
      <c r="S345" s="11">
        <v>14069.056030545456</v>
      </c>
      <c r="T345" s="11">
        <v>2.2881906239232848</v>
      </c>
      <c r="U345" s="11">
        <v>4.6885010311398245E-3</v>
      </c>
      <c r="V345" s="11">
        <v>0.43702652635007333</v>
      </c>
      <c r="Y345" s="4" t="str">
        <f t="shared" si="48"/>
        <v>Greece</v>
      </c>
      <c r="Z345" s="4">
        <f t="shared" si="48"/>
        <v>2012</v>
      </c>
      <c r="AA345" s="13">
        <f t="shared" si="48"/>
        <v>10741.841162301331</v>
      </c>
      <c r="AB345" s="14">
        <f t="shared" si="48"/>
        <v>3.6822551793113316</v>
      </c>
      <c r="AC345" s="14">
        <f t="shared" si="48"/>
        <v>5.1441640865668159E-4</v>
      </c>
      <c r="AD345" s="15">
        <f t="shared" si="48"/>
        <v>0.27157270512333787</v>
      </c>
      <c r="AF345" s="13">
        <f t="shared" si="43"/>
        <v>342.09941432235951</v>
      </c>
      <c r="AG345" s="14">
        <f t="shared" si="43"/>
        <v>4.8168219236985665</v>
      </c>
      <c r="AH345" s="14">
        <f t="shared" si="43"/>
        <v>4.3988131691995724E-3</v>
      </c>
      <c r="AI345" s="15">
        <f t="shared" si="43"/>
        <v>0.20760576492978514</v>
      </c>
      <c r="AK345" s="13">
        <f t="shared" si="44"/>
        <v>1.2136363636363683</v>
      </c>
      <c r="AL345" s="14">
        <f t="shared" si="44"/>
        <v>65.494382022471655</v>
      </c>
      <c r="AM345" s="14">
        <f t="shared" si="44"/>
        <v>6.8202318462277922E-4</v>
      </c>
      <c r="AN345" s="15">
        <f t="shared" si="44"/>
        <v>1.5268485160404931E-2</v>
      </c>
      <c r="AP345" s="13">
        <f t="shared" si="45"/>
        <v>13.676515151515124</v>
      </c>
      <c r="AQ345" s="14">
        <f t="shared" si="45"/>
        <v>0.81393674181576603</v>
      </c>
      <c r="AR345" s="14">
        <f t="shared" si="45"/>
        <v>4.541349954886198E-2</v>
      </c>
      <c r="AS345" s="15">
        <f t="shared" si="45"/>
        <v>1.2285967061385581</v>
      </c>
      <c r="AU345" s="13">
        <f t="shared" si="46"/>
        <v>14069.056030545456</v>
      </c>
      <c r="AV345" s="14">
        <f t="shared" si="46"/>
        <v>2.2881906239232848</v>
      </c>
      <c r="AW345" s="14">
        <f t="shared" si="46"/>
        <v>4.6885010311398245E-3</v>
      </c>
      <c r="AX345" s="15">
        <f t="shared" si="46"/>
        <v>0.43702652635007333</v>
      </c>
    </row>
    <row r="346" spans="1:50" x14ac:dyDescent="0.3">
      <c r="A346" s="4" t="s">
        <v>35</v>
      </c>
      <c r="B346" s="4">
        <f t="shared" si="47"/>
        <v>2013</v>
      </c>
      <c r="C346" s="11">
        <v>12735.020687184577</v>
      </c>
      <c r="D346" s="11">
        <v>3.114599545226981</v>
      </c>
      <c r="E346" s="11">
        <v>3.356373051733752E-3</v>
      </c>
      <c r="F346" s="11">
        <v>0.3210685629015988</v>
      </c>
      <c r="G346" s="11">
        <v>354.20957095425638</v>
      </c>
      <c r="H346" s="11">
        <v>4.6367942819578056</v>
      </c>
      <c r="I346" s="11">
        <v>4.7155306922080642E-3</v>
      </c>
      <c r="J346" s="11">
        <v>0.21566624249238148</v>
      </c>
      <c r="K346" s="11">
        <v>1.6090909090909093</v>
      </c>
      <c r="L346" s="11">
        <v>49.58757062146892</v>
      </c>
      <c r="M346" s="11">
        <v>5.674460377445914E-4</v>
      </c>
      <c r="N346" s="11">
        <v>2.0166343853252822E-2</v>
      </c>
      <c r="O346" s="11">
        <v>16.536742424242423</v>
      </c>
      <c r="P346" s="11">
        <v>0.68261676248940617</v>
      </c>
      <c r="Q346" s="11">
        <v>7.4246538685807273E-2</v>
      </c>
      <c r="R346" s="11">
        <v>1.4649508405758194</v>
      </c>
      <c r="S346" s="11">
        <v>14420.161298909094</v>
      </c>
      <c r="T346" s="11">
        <v>2.2341201237011341</v>
      </c>
      <c r="U346" s="11">
        <v>5.354147284612587E-3</v>
      </c>
      <c r="V346" s="11">
        <v>0.44760350591326276</v>
      </c>
      <c r="Y346" s="4" t="str">
        <f t="shared" si="48"/>
        <v>Greece</v>
      </c>
      <c r="Z346" s="4">
        <f t="shared" si="48"/>
        <v>2013</v>
      </c>
      <c r="AA346" s="13">
        <f t="shared" si="48"/>
        <v>12735.020687184577</v>
      </c>
      <c r="AB346" s="14">
        <f t="shared" si="48"/>
        <v>3.114599545226981</v>
      </c>
      <c r="AC346" s="14">
        <f t="shared" si="48"/>
        <v>3.356373051733752E-3</v>
      </c>
      <c r="AD346" s="15">
        <f t="shared" si="48"/>
        <v>0.3210685629015988</v>
      </c>
      <c r="AF346" s="13">
        <f t="shared" si="43"/>
        <v>354.20957095425638</v>
      </c>
      <c r="AG346" s="14">
        <f t="shared" si="43"/>
        <v>4.6367942819578056</v>
      </c>
      <c r="AH346" s="14">
        <f t="shared" si="43"/>
        <v>4.7155306922080642E-3</v>
      </c>
      <c r="AI346" s="15">
        <f t="shared" si="43"/>
        <v>0.21566624249238148</v>
      </c>
      <c r="AK346" s="13">
        <f t="shared" si="44"/>
        <v>1.6090909090909093</v>
      </c>
      <c r="AL346" s="14">
        <f t="shared" si="44"/>
        <v>49.58757062146892</v>
      </c>
      <c r="AM346" s="14">
        <f t="shared" si="44"/>
        <v>5.674460377445914E-4</v>
      </c>
      <c r="AN346" s="15">
        <f t="shared" si="44"/>
        <v>2.0166343853252822E-2</v>
      </c>
      <c r="AP346" s="13">
        <f t="shared" si="45"/>
        <v>16.536742424242423</v>
      </c>
      <c r="AQ346" s="14">
        <f t="shared" si="45"/>
        <v>0.68261676248940617</v>
      </c>
      <c r="AR346" s="14">
        <f t="shared" si="45"/>
        <v>7.4246538685807273E-2</v>
      </c>
      <c r="AS346" s="15">
        <f t="shared" si="45"/>
        <v>1.4649508405758194</v>
      </c>
      <c r="AU346" s="13">
        <f t="shared" si="46"/>
        <v>14420.161298909094</v>
      </c>
      <c r="AV346" s="14">
        <f t="shared" si="46"/>
        <v>2.2341201237011341</v>
      </c>
      <c r="AW346" s="14">
        <f t="shared" si="46"/>
        <v>5.354147284612587E-3</v>
      </c>
      <c r="AX346" s="15">
        <f t="shared" si="46"/>
        <v>0.44760350591326276</v>
      </c>
    </row>
    <row r="347" spans="1:50" x14ac:dyDescent="0.3">
      <c r="A347" s="4" t="s">
        <v>35</v>
      </c>
      <c r="B347" s="4">
        <f t="shared" si="47"/>
        <v>2014</v>
      </c>
      <c r="C347" s="11">
        <v>13255.808694719064</v>
      </c>
      <c r="D347" s="11">
        <v>3.0231590151384329</v>
      </c>
      <c r="E347" s="11">
        <v>4.0761578516922969E-3</v>
      </c>
      <c r="F347" s="11">
        <v>0.33077982170058268</v>
      </c>
      <c r="G347" s="11">
        <v>307.30332573119244</v>
      </c>
      <c r="H347" s="11">
        <v>5.3433547161731063</v>
      </c>
      <c r="I347" s="11">
        <v>4.6613413166915196E-3</v>
      </c>
      <c r="J347" s="11">
        <v>0.18714834651969292</v>
      </c>
      <c r="K347" s="11">
        <v>1.3318181818181927</v>
      </c>
      <c r="L347" s="11">
        <v>60.19453924914626</v>
      </c>
      <c r="M347" s="11">
        <v>6.5323557949519689E-4</v>
      </c>
      <c r="N347" s="11">
        <v>1.6612802630833045E-2</v>
      </c>
      <c r="O347" s="11">
        <v>16.069318181818183</v>
      </c>
      <c r="P347" s="11">
        <v>0.65843999717134571</v>
      </c>
      <c r="Q347" s="11">
        <v>8.5616501228575947E-2</v>
      </c>
      <c r="R347" s="11">
        <v>1.5187412737622168</v>
      </c>
      <c r="S347" s="11">
        <v>14730.425534454538</v>
      </c>
      <c r="T347" s="11">
        <v>2.2219940998239838</v>
      </c>
      <c r="U347" s="11">
        <v>5.6312435149059592E-3</v>
      </c>
      <c r="V347" s="11">
        <v>0.45004619952825947</v>
      </c>
      <c r="Y347" s="4" t="str">
        <f t="shared" si="48"/>
        <v>Greece</v>
      </c>
      <c r="Z347" s="4">
        <f t="shared" si="48"/>
        <v>2014</v>
      </c>
      <c r="AA347" s="13">
        <f t="shared" si="48"/>
        <v>13255.808694719064</v>
      </c>
      <c r="AB347" s="14">
        <f t="shared" si="48"/>
        <v>3.0231590151384329</v>
      </c>
      <c r="AC347" s="14">
        <f t="shared" si="48"/>
        <v>4.0761578516922969E-3</v>
      </c>
      <c r="AD347" s="15">
        <f t="shared" si="48"/>
        <v>0.33077982170058268</v>
      </c>
      <c r="AF347" s="13">
        <f t="shared" si="43"/>
        <v>307.30332573119244</v>
      </c>
      <c r="AG347" s="14">
        <f t="shared" si="43"/>
        <v>5.3433547161731063</v>
      </c>
      <c r="AH347" s="14">
        <f t="shared" si="43"/>
        <v>4.6613413166915196E-3</v>
      </c>
      <c r="AI347" s="15">
        <f t="shared" ref="AI347:AI410" si="49">J347</f>
        <v>0.18714834651969292</v>
      </c>
      <c r="AK347" s="13">
        <f t="shared" si="44"/>
        <v>1.3318181818181927</v>
      </c>
      <c r="AL347" s="14">
        <f t="shared" si="44"/>
        <v>60.19453924914626</v>
      </c>
      <c r="AM347" s="14">
        <f t="shared" si="44"/>
        <v>6.5323557949519689E-4</v>
      </c>
      <c r="AN347" s="15">
        <f t="shared" ref="AN347:AN410" si="50">N347</f>
        <v>1.6612802630833045E-2</v>
      </c>
      <c r="AP347" s="13">
        <f t="shared" si="45"/>
        <v>16.069318181818183</v>
      </c>
      <c r="AQ347" s="14">
        <f t="shared" si="45"/>
        <v>0.65843999717134571</v>
      </c>
      <c r="AR347" s="14">
        <f t="shared" si="45"/>
        <v>8.5616501228575947E-2</v>
      </c>
      <c r="AS347" s="15">
        <f t="shared" ref="AS347:AS410" si="51">R347</f>
        <v>1.5187412737622168</v>
      </c>
      <c r="AU347" s="13">
        <f t="shared" si="46"/>
        <v>14730.425534454538</v>
      </c>
      <c r="AV347" s="14">
        <f t="shared" si="46"/>
        <v>2.2219940998239838</v>
      </c>
      <c r="AW347" s="14">
        <f t="shared" si="46"/>
        <v>5.6312435149059592E-3</v>
      </c>
      <c r="AX347" s="15">
        <f t="shared" ref="AX347:AX410" si="52">V347</f>
        <v>0.45004619952825947</v>
      </c>
    </row>
    <row r="348" spans="1:50" x14ac:dyDescent="0.3">
      <c r="A348" s="4" t="s">
        <v>35</v>
      </c>
      <c r="B348" s="4">
        <f t="shared" si="47"/>
        <v>2015</v>
      </c>
      <c r="C348" s="11">
        <v>13625.353764627653</v>
      </c>
      <c r="D348" s="11">
        <v>2.9876235072090611</v>
      </c>
      <c r="E348" s="11">
        <v>4.6074864366784096E-3</v>
      </c>
      <c r="F348" s="11">
        <v>0.33471419594437685</v>
      </c>
      <c r="G348" s="11">
        <v>294.98890180556577</v>
      </c>
      <c r="H348" s="11">
        <v>5.5595240912754607</v>
      </c>
      <c r="I348" s="11">
        <v>4.5710645366549979E-3</v>
      </c>
      <c r="J348" s="11">
        <v>0.17987151122688649</v>
      </c>
      <c r="K348" s="11">
        <v>1.0727272727272634</v>
      </c>
      <c r="L348" s="11">
        <v>74.601694915254882</v>
      </c>
      <c r="M348" s="11">
        <v>6.9298757718735254E-4</v>
      </c>
      <c r="N348" s="11">
        <v>1.3404521185959216E-2</v>
      </c>
      <c r="O348" s="11">
        <v>15.242424242424207</v>
      </c>
      <c r="P348" s="11">
        <v>0.63906560636183063</v>
      </c>
      <c r="Q348" s="11">
        <v>9.6717671661975479E-2</v>
      </c>
      <c r="R348" s="11">
        <v>1.5647845699175571</v>
      </c>
      <c r="S348" s="11">
        <v>15678.875233909093</v>
      </c>
      <c r="T348" s="11">
        <v>2.1533827298969661</v>
      </c>
      <c r="U348" s="11">
        <v>6.6253439341219522E-3</v>
      </c>
      <c r="V348" s="11">
        <v>0.46438563201807026</v>
      </c>
      <c r="Y348" s="4" t="str">
        <f t="shared" si="48"/>
        <v>Greece</v>
      </c>
      <c r="Z348" s="4">
        <f t="shared" si="48"/>
        <v>2015</v>
      </c>
      <c r="AA348" s="13">
        <f t="shared" si="48"/>
        <v>13625.353764627653</v>
      </c>
      <c r="AB348" s="14">
        <f t="shared" si="48"/>
        <v>2.9876235072090611</v>
      </c>
      <c r="AC348" s="14">
        <f t="shared" si="48"/>
        <v>4.6074864366784096E-3</v>
      </c>
      <c r="AD348" s="15">
        <f t="shared" si="48"/>
        <v>0.33471419594437685</v>
      </c>
      <c r="AF348" s="13">
        <f t="shared" ref="AF348:AI411" si="53">G348</f>
        <v>294.98890180556577</v>
      </c>
      <c r="AG348" s="14">
        <f t="shared" si="53"/>
        <v>5.5595240912754607</v>
      </c>
      <c r="AH348" s="14">
        <f t="shared" si="53"/>
        <v>4.5710645366549979E-3</v>
      </c>
      <c r="AI348" s="15">
        <f t="shared" si="49"/>
        <v>0.17987151122688649</v>
      </c>
      <c r="AK348" s="13">
        <f t="shared" ref="AK348:AN411" si="54">K348</f>
        <v>1.0727272727272634</v>
      </c>
      <c r="AL348" s="14">
        <f t="shared" si="54"/>
        <v>74.601694915254882</v>
      </c>
      <c r="AM348" s="14">
        <f t="shared" si="54"/>
        <v>6.9298757718735254E-4</v>
      </c>
      <c r="AN348" s="15">
        <f t="shared" si="50"/>
        <v>1.3404521185959216E-2</v>
      </c>
      <c r="AP348" s="13">
        <f t="shared" ref="AP348:AS411" si="55">O348</f>
        <v>15.242424242424207</v>
      </c>
      <c r="AQ348" s="14">
        <f t="shared" si="55"/>
        <v>0.63906560636183063</v>
      </c>
      <c r="AR348" s="14">
        <f t="shared" si="55"/>
        <v>9.6717671661975479E-2</v>
      </c>
      <c r="AS348" s="15">
        <f t="shared" si="51"/>
        <v>1.5647845699175571</v>
      </c>
      <c r="AU348" s="13">
        <f t="shared" ref="AU348:AX411" si="56">S348</f>
        <v>15678.875233909093</v>
      </c>
      <c r="AV348" s="14">
        <f t="shared" si="56"/>
        <v>2.1533827298969661</v>
      </c>
      <c r="AW348" s="14">
        <f t="shared" si="56"/>
        <v>6.6253439341219522E-3</v>
      </c>
      <c r="AX348" s="15">
        <f t="shared" si="52"/>
        <v>0.46438563201807026</v>
      </c>
    </row>
    <row r="349" spans="1:50" x14ac:dyDescent="0.3">
      <c r="A349" s="4" t="s">
        <v>35</v>
      </c>
      <c r="B349" s="4">
        <f t="shared" si="47"/>
        <v>2016</v>
      </c>
      <c r="C349" s="11">
        <v>14796.01347602842</v>
      </c>
      <c r="D349" s="11">
        <v>2.7883652075216232</v>
      </c>
      <c r="E349" s="11">
        <v>6.5081057649112317E-3</v>
      </c>
      <c r="F349" s="11">
        <v>0.3586330790896749</v>
      </c>
      <c r="G349" s="11">
        <v>299.6031795020167</v>
      </c>
      <c r="H349" s="11">
        <v>5.4843321980571735</v>
      </c>
      <c r="I349" s="11">
        <v>5.0438740314255881E-3</v>
      </c>
      <c r="J349" s="11">
        <v>0.18233760536136931</v>
      </c>
      <c r="K349" s="11">
        <v>1.1727272727272577</v>
      </c>
      <c r="L349" s="11">
        <v>68.496124031008634</v>
      </c>
      <c r="M349" s="11">
        <v>6.6430523988381118E-4</v>
      </c>
      <c r="N349" s="11">
        <v>1.4599366229062735E-2</v>
      </c>
      <c r="O349" s="11">
        <v>14.967045454545454</v>
      </c>
      <c r="P349" s="11">
        <v>0.59517120947536262</v>
      </c>
      <c r="Q349" s="11">
        <v>0.1143591552899636</v>
      </c>
      <c r="R349" s="11">
        <v>1.6801887995917846</v>
      </c>
      <c r="S349" s="11">
        <v>16291.894641909101</v>
      </c>
      <c r="T349" s="11">
        <v>2.1091865604455231</v>
      </c>
      <c r="U349" s="11">
        <v>7.2776799090763511E-3</v>
      </c>
      <c r="V349" s="11">
        <v>0.47411642893683631</v>
      </c>
      <c r="Y349" s="4" t="str">
        <f t="shared" si="48"/>
        <v>Greece</v>
      </c>
      <c r="Z349" s="4">
        <f t="shared" si="48"/>
        <v>2016</v>
      </c>
      <c r="AA349" s="13">
        <f t="shared" si="48"/>
        <v>14796.01347602842</v>
      </c>
      <c r="AB349" s="14">
        <f t="shared" si="48"/>
        <v>2.7883652075216232</v>
      </c>
      <c r="AC349" s="14">
        <f t="shared" si="48"/>
        <v>6.5081057649112317E-3</v>
      </c>
      <c r="AD349" s="15">
        <f t="shared" si="48"/>
        <v>0.3586330790896749</v>
      </c>
      <c r="AF349" s="13">
        <f t="shared" si="53"/>
        <v>299.6031795020167</v>
      </c>
      <c r="AG349" s="14">
        <f t="shared" si="53"/>
        <v>5.4843321980571735</v>
      </c>
      <c r="AH349" s="14">
        <f t="shared" si="53"/>
        <v>5.0438740314255881E-3</v>
      </c>
      <c r="AI349" s="15">
        <f t="shared" si="49"/>
        <v>0.18233760536136931</v>
      </c>
      <c r="AK349" s="13">
        <f t="shared" si="54"/>
        <v>1.1727272727272577</v>
      </c>
      <c r="AL349" s="14">
        <f t="shared" si="54"/>
        <v>68.496124031008634</v>
      </c>
      <c r="AM349" s="14">
        <f t="shared" si="54"/>
        <v>6.6430523988381118E-4</v>
      </c>
      <c r="AN349" s="15">
        <f t="shared" si="50"/>
        <v>1.4599366229062735E-2</v>
      </c>
      <c r="AP349" s="13">
        <f t="shared" si="55"/>
        <v>14.967045454545454</v>
      </c>
      <c r="AQ349" s="14">
        <f t="shared" si="55"/>
        <v>0.59517120947536262</v>
      </c>
      <c r="AR349" s="14">
        <f t="shared" si="55"/>
        <v>0.1143591552899636</v>
      </c>
      <c r="AS349" s="15">
        <f t="shared" si="51"/>
        <v>1.6801887995917846</v>
      </c>
      <c r="AU349" s="13">
        <f t="shared" si="56"/>
        <v>16291.894641909101</v>
      </c>
      <c r="AV349" s="14">
        <f t="shared" si="56"/>
        <v>2.1091865604455231</v>
      </c>
      <c r="AW349" s="14">
        <f t="shared" si="56"/>
        <v>7.2776799090763511E-3</v>
      </c>
      <c r="AX349" s="15">
        <f t="shared" si="52"/>
        <v>0.47411642893683631</v>
      </c>
    </row>
    <row r="350" spans="1:50" x14ac:dyDescent="0.3">
      <c r="A350" s="4" t="s">
        <v>35</v>
      </c>
      <c r="B350" s="4">
        <f t="shared" si="47"/>
        <v>2017</v>
      </c>
      <c r="C350" s="11">
        <v>15105.28177166107</v>
      </c>
      <c r="D350" s="11">
        <v>2.7629445876747338</v>
      </c>
      <c r="E350" s="11">
        <v>7.1201158130839159E-3</v>
      </c>
      <c r="F350" s="11">
        <v>0.36193270196619826</v>
      </c>
      <c r="G350" s="11">
        <v>313.1284397574359</v>
      </c>
      <c r="H350" s="11">
        <v>5.2177071974051046</v>
      </c>
      <c r="I350" s="11">
        <v>4.8663442115382399E-3</v>
      </c>
      <c r="J350" s="11">
        <v>0.19165506268679178</v>
      </c>
      <c r="K350" s="11">
        <v>1.0136363636363797</v>
      </c>
      <c r="L350" s="11">
        <v>79.304932735424742</v>
      </c>
      <c r="M350" s="11">
        <v>6.7183867826776239E-4</v>
      </c>
      <c r="N350" s="11">
        <v>1.2609556121006704E-2</v>
      </c>
      <c r="O350" s="11">
        <v>13.957575757575793</v>
      </c>
      <c r="P350" s="11">
        <v>0.56486105080329851</v>
      </c>
      <c r="Q350" s="11">
        <v>0.12306912573393058</v>
      </c>
      <c r="R350" s="11">
        <v>1.7703468819064141</v>
      </c>
      <c r="S350" s="11">
        <v>16941.279455772728</v>
      </c>
      <c r="T350" s="11">
        <v>2.0804537643562</v>
      </c>
      <c r="U350" s="11">
        <v>7.9498577604386611E-3</v>
      </c>
      <c r="V350" s="11">
        <v>0.48066437098132375</v>
      </c>
      <c r="Y350" s="4" t="str">
        <f t="shared" si="48"/>
        <v>Greece</v>
      </c>
      <c r="Z350" s="4">
        <f t="shared" si="48"/>
        <v>2017</v>
      </c>
      <c r="AA350" s="13">
        <f t="shared" si="48"/>
        <v>15105.28177166107</v>
      </c>
      <c r="AB350" s="14">
        <f t="shared" si="48"/>
        <v>2.7629445876747338</v>
      </c>
      <c r="AC350" s="14">
        <f t="shared" si="48"/>
        <v>7.1201158130839159E-3</v>
      </c>
      <c r="AD350" s="15">
        <f t="shared" si="48"/>
        <v>0.36193270196619826</v>
      </c>
      <c r="AF350" s="13">
        <f t="shared" si="53"/>
        <v>313.1284397574359</v>
      </c>
      <c r="AG350" s="14">
        <f t="shared" si="53"/>
        <v>5.2177071974051046</v>
      </c>
      <c r="AH350" s="14">
        <f t="shared" si="53"/>
        <v>4.8663442115382399E-3</v>
      </c>
      <c r="AI350" s="15">
        <f t="shared" si="49"/>
        <v>0.19165506268679178</v>
      </c>
      <c r="AK350" s="13">
        <f t="shared" si="54"/>
        <v>1.0136363636363797</v>
      </c>
      <c r="AL350" s="14">
        <f t="shared" si="54"/>
        <v>79.304932735424742</v>
      </c>
      <c r="AM350" s="14">
        <f t="shared" si="54"/>
        <v>6.7183867826776239E-4</v>
      </c>
      <c r="AN350" s="15">
        <f t="shared" si="50"/>
        <v>1.2609556121006704E-2</v>
      </c>
      <c r="AP350" s="13">
        <f t="shared" si="55"/>
        <v>13.957575757575793</v>
      </c>
      <c r="AQ350" s="14">
        <f t="shared" si="55"/>
        <v>0.56486105080329851</v>
      </c>
      <c r="AR350" s="14">
        <f t="shared" si="55"/>
        <v>0.12306912573393058</v>
      </c>
      <c r="AS350" s="15">
        <f t="shared" si="51"/>
        <v>1.7703468819064141</v>
      </c>
      <c r="AU350" s="13">
        <f t="shared" si="56"/>
        <v>16941.279455772728</v>
      </c>
      <c r="AV350" s="14">
        <f t="shared" si="56"/>
        <v>2.0804537643562</v>
      </c>
      <c r="AW350" s="14">
        <f t="shared" si="56"/>
        <v>7.9498577604386611E-3</v>
      </c>
      <c r="AX350" s="15">
        <f t="shared" si="52"/>
        <v>0.48066437098132375</v>
      </c>
    </row>
    <row r="351" spans="1:50" x14ac:dyDescent="0.3">
      <c r="A351" s="4" t="s">
        <v>35</v>
      </c>
      <c r="B351" s="4">
        <f t="shared" ref="B351:B414" si="57">B324</f>
        <v>2018</v>
      </c>
      <c r="C351" s="11">
        <v>16840.537335796642</v>
      </c>
      <c r="D351" s="11">
        <v>2.5082932123172261</v>
      </c>
      <c r="E351" s="11">
        <v>1.0264315611459407E-2</v>
      </c>
      <c r="F351" s="11">
        <v>0.39867747322737207</v>
      </c>
      <c r="G351" s="11">
        <v>331.29607790761406</v>
      </c>
      <c r="H351" s="11">
        <v>4.9194216649828295</v>
      </c>
      <c r="I351" s="11">
        <v>4.8746917923698646E-3</v>
      </c>
      <c r="J351" s="11">
        <v>0.20327592715179263</v>
      </c>
      <c r="K351" s="11">
        <v>1.4045454545454561</v>
      </c>
      <c r="L351" s="11">
        <v>57.310679611650428</v>
      </c>
      <c r="M351" s="11">
        <v>5.5955590469530803E-4</v>
      </c>
      <c r="N351" s="11">
        <v>1.7448754870404898E-2</v>
      </c>
      <c r="O351" s="11">
        <v>12.846212121212151</v>
      </c>
      <c r="P351" s="11">
        <v>0.53676947573273481</v>
      </c>
      <c r="Q351" s="11">
        <v>0.12899965517793049</v>
      </c>
      <c r="R351" s="11">
        <v>1.8629971434849517</v>
      </c>
      <c r="S351" s="11">
        <v>17348.266329500009</v>
      </c>
      <c r="T351" s="11">
        <v>2.074889682393839</v>
      </c>
      <c r="U351" s="11">
        <v>8.220583730381148E-3</v>
      </c>
      <c r="V351" s="11">
        <v>0.48195333394606371</v>
      </c>
      <c r="Y351" s="4" t="str">
        <f t="shared" si="48"/>
        <v>Greece</v>
      </c>
      <c r="Z351" s="4">
        <f t="shared" si="48"/>
        <v>2018</v>
      </c>
      <c r="AA351" s="13">
        <f t="shared" si="48"/>
        <v>16840.537335796642</v>
      </c>
      <c r="AB351" s="14">
        <f t="shared" si="48"/>
        <v>2.5082932123172261</v>
      </c>
      <c r="AC351" s="14">
        <f t="shared" si="48"/>
        <v>1.0264315611459407E-2</v>
      </c>
      <c r="AD351" s="15">
        <f t="shared" si="48"/>
        <v>0.39867747322737207</v>
      </c>
      <c r="AF351" s="13">
        <f t="shared" si="53"/>
        <v>331.29607790761406</v>
      </c>
      <c r="AG351" s="14">
        <f t="shared" si="53"/>
        <v>4.9194216649828295</v>
      </c>
      <c r="AH351" s="14">
        <f t="shared" si="53"/>
        <v>4.8746917923698646E-3</v>
      </c>
      <c r="AI351" s="15">
        <f t="shared" si="49"/>
        <v>0.20327592715179263</v>
      </c>
      <c r="AK351" s="13">
        <f t="shared" si="54"/>
        <v>1.4045454545454561</v>
      </c>
      <c r="AL351" s="14">
        <f t="shared" si="54"/>
        <v>57.310679611650428</v>
      </c>
      <c r="AM351" s="14">
        <f t="shared" si="54"/>
        <v>5.5955590469530803E-4</v>
      </c>
      <c r="AN351" s="15">
        <f t="shared" si="50"/>
        <v>1.7448754870404898E-2</v>
      </c>
      <c r="AP351" s="13">
        <f t="shared" si="55"/>
        <v>12.846212121212151</v>
      </c>
      <c r="AQ351" s="14">
        <f t="shared" si="55"/>
        <v>0.53676947573273481</v>
      </c>
      <c r="AR351" s="14">
        <f t="shared" si="55"/>
        <v>0.12899965517793049</v>
      </c>
      <c r="AS351" s="15">
        <f t="shared" si="51"/>
        <v>1.8629971434849517</v>
      </c>
      <c r="AU351" s="13">
        <f t="shared" si="56"/>
        <v>17348.266329500009</v>
      </c>
      <c r="AV351" s="14">
        <f t="shared" si="56"/>
        <v>2.074889682393839</v>
      </c>
      <c r="AW351" s="14">
        <f t="shared" si="56"/>
        <v>8.220583730381148E-3</v>
      </c>
      <c r="AX351" s="15">
        <f t="shared" si="52"/>
        <v>0.48195333394606371</v>
      </c>
    </row>
    <row r="352" spans="1:50" x14ac:dyDescent="0.3">
      <c r="A352" s="4" t="s">
        <v>35</v>
      </c>
      <c r="B352" s="4">
        <f t="shared" si="57"/>
        <v>2019</v>
      </c>
      <c r="C352" s="11">
        <v>17377.509276884935</v>
      </c>
      <c r="D352" s="11">
        <v>2.4748726805640309</v>
      </c>
      <c r="E352" s="11">
        <v>1.1275619518567204E-2</v>
      </c>
      <c r="F352" s="11">
        <v>0.4040611898354694</v>
      </c>
      <c r="G352" s="11">
        <v>294.19024581947133</v>
      </c>
      <c r="H352" s="11">
        <v>5.5150360281132533</v>
      </c>
      <c r="I352" s="11">
        <v>4.9551536064621343E-3</v>
      </c>
      <c r="J352" s="11">
        <v>0.18132247820366637</v>
      </c>
      <c r="K352" s="11">
        <v>0.85909090909090935</v>
      </c>
      <c r="L352" s="11">
        <v>94.100529100529073</v>
      </c>
      <c r="M352" s="11">
        <v>6.8788756268265555E-4</v>
      </c>
      <c r="N352" s="11">
        <v>1.062693280854653E-2</v>
      </c>
      <c r="O352" s="11">
        <v>11.529924242424213</v>
      </c>
      <c r="P352" s="11">
        <v>0.55103649922796516</v>
      </c>
      <c r="Q352" s="11">
        <v>0.11847600426582128</v>
      </c>
      <c r="R352" s="11">
        <v>1.8147618195910058</v>
      </c>
      <c r="S352" s="11">
        <v>17606.301420863641</v>
      </c>
      <c r="T352" s="11">
        <v>2.080235713019337</v>
      </c>
      <c r="U352" s="11">
        <v>8.2565790787181292E-3</v>
      </c>
      <c r="V352" s="11">
        <v>0.48071475445855133</v>
      </c>
      <c r="Y352" s="4" t="str">
        <f t="shared" si="48"/>
        <v>Greece</v>
      </c>
      <c r="Z352" s="4">
        <f t="shared" si="48"/>
        <v>2019</v>
      </c>
      <c r="AA352" s="13">
        <f t="shared" si="48"/>
        <v>17377.509276884935</v>
      </c>
      <c r="AB352" s="14">
        <f t="shared" si="48"/>
        <v>2.4748726805640309</v>
      </c>
      <c r="AC352" s="14">
        <f t="shared" si="48"/>
        <v>1.1275619518567204E-2</v>
      </c>
      <c r="AD352" s="15">
        <f t="shared" si="48"/>
        <v>0.4040611898354694</v>
      </c>
      <c r="AF352" s="13">
        <f t="shared" si="53"/>
        <v>294.19024581947133</v>
      </c>
      <c r="AG352" s="14">
        <f t="shared" si="53"/>
        <v>5.5150360281132533</v>
      </c>
      <c r="AH352" s="14">
        <f t="shared" si="53"/>
        <v>4.9551536064621343E-3</v>
      </c>
      <c r="AI352" s="15">
        <f t="shared" si="49"/>
        <v>0.18132247820366637</v>
      </c>
      <c r="AK352" s="13">
        <f t="shared" si="54"/>
        <v>0.85909090909090935</v>
      </c>
      <c r="AL352" s="14">
        <f t="shared" si="54"/>
        <v>94.100529100529073</v>
      </c>
      <c r="AM352" s="14">
        <f t="shared" si="54"/>
        <v>6.8788756268265555E-4</v>
      </c>
      <c r="AN352" s="15">
        <f t="shared" si="50"/>
        <v>1.062693280854653E-2</v>
      </c>
      <c r="AP352" s="13">
        <f t="shared" si="55"/>
        <v>11.529924242424213</v>
      </c>
      <c r="AQ352" s="14">
        <f t="shared" si="55"/>
        <v>0.55103649922796516</v>
      </c>
      <c r="AR352" s="14">
        <f t="shared" si="55"/>
        <v>0.11847600426582128</v>
      </c>
      <c r="AS352" s="15">
        <f t="shared" si="51"/>
        <v>1.8147618195910058</v>
      </c>
      <c r="AU352" s="13">
        <f t="shared" si="56"/>
        <v>17606.301420863641</v>
      </c>
      <c r="AV352" s="14">
        <f t="shared" si="56"/>
        <v>2.080235713019337</v>
      </c>
      <c r="AW352" s="14">
        <f t="shared" si="56"/>
        <v>8.2565790787181292E-3</v>
      </c>
      <c r="AX352" s="15">
        <f t="shared" si="52"/>
        <v>0.48071475445855133</v>
      </c>
    </row>
    <row r="353" spans="1:50" x14ac:dyDescent="0.3">
      <c r="A353" s="4" t="s">
        <v>35</v>
      </c>
      <c r="B353" s="4">
        <f t="shared" si="57"/>
        <v>2020</v>
      </c>
      <c r="C353" s="11">
        <v>17452.48552012931</v>
      </c>
      <c r="D353" s="11">
        <v>2.4736876908120786</v>
      </c>
      <c r="E353" s="11">
        <v>1.156619991724761E-2</v>
      </c>
      <c r="F353" s="11">
        <v>0.4042547503932129</v>
      </c>
      <c r="G353" s="11">
        <v>187.33936852529177</v>
      </c>
      <c r="H353" s="11">
        <v>8.2385153896178078</v>
      </c>
      <c r="I353" s="11">
        <v>4.643572912408564E-3</v>
      </c>
      <c r="J353" s="11">
        <v>0.12138109267359043</v>
      </c>
      <c r="K353" s="11">
        <v>1.2863636363636459</v>
      </c>
      <c r="L353" s="11">
        <v>62.279151943462431</v>
      </c>
      <c r="M353" s="11">
        <v>6.0521224382648064E-4</v>
      </c>
      <c r="N353" s="11">
        <v>1.6056737588652604E-2</v>
      </c>
      <c r="O353" s="11">
        <v>10.475000000000033</v>
      </c>
      <c r="P353" s="11">
        <v>0.68178202068416638</v>
      </c>
      <c r="Q353" s="11">
        <v>8.432442948466351E-2</v>
      </c>
      <c r="R353" s="11">
        <v>1.4667444574095732</v>
      </c>
      <c r="S353" s="11">
        <v>17955.645164045458</v>
      </c>
      <c r="T353" s="11">
        <v>1.9659147325838797</v>
      </c>
      <c r="U353" s="11">
        <v>9.7678602215608423E-3</v>
      </c>
      <c r="V353" s="11">
        <v>0.5086690604763211</v>
      </c>
      <c r="Y353" s="4" t="str">
        <f t="shared" si="48"/>
        <v>Greece</v>
      </c>
      <c r="Z353" s="4">
        <f t="shared" si="48"/>
        <v>2020</v>
      </c>
      <c r="AA353" s="13">
        <f t="shared" si="48"/>
        <v>17452.48552012931</v>
      </c>
      <c r="AB353" s="14">
        <f t="shared" si="48"/>
        <v>2.4736876908120786</v>
      </c>
      <c r="AC353" s="14">
        <f t="shared" si="48"/>
        <v>1.156619991724761E-2</v>
      </c>
      <c r="AD353" s="15">
        <f t="shared" si="48"/>
        <v>0.4042547503932129</v>
      </c>
      <c r="AF353" s="13">
        <f t="shared" si="53"/>
        <v>187.33936852529177</v>
      </c>
      <c r="AG353" s="14">
        <f t="shared" si="53"/>
        <v>8.2385153896178078</v>
      </c>
      <c r="AH353" s="14">
        <f t="shared" si="53"/>
        <v>4.643572912408564E-3</v>
      </c>
      <c r="AI353" s="15">
        <f t="shared" si="49"/>
        <v>0.12138109267359043</v>
      </c>
      <c r="AK353" s="13">
        <f t="shared" si="54"/>
        <v>1.2863636363636459</v>
      </c>
      <c r="AL353" s="14">
        <f t="shared" si="54"/>
        <v>62.279151943462431</v>
      </c>
      <c r="AM353" s="14">
        <f t="shared" si="54"/>
        <v>6.0521224382648064E-4</v>
      </c>
      <c r="AN353" s="15">
        <f t="shared" si="50"/>
        <v>1.6056737588652604E-2</v>
      </c>
      <c r="AP353" s="13">
        <f t="shared" si="55"/>
        <v>10.475000000000033</v>
      </c>
      <c r="AQ353" s="14">
        <f t="shared" si="55"/>
        <v>0.68178202068416638</v>
      </c>
      <c r="AR353" s="14">
        <f t="shared" si="55"/>
        <v>8.432442948466351E-2</v>
      </c>
      <c r="AS353" s="15">
        <f t="shared" si="51"/>
        <v>1.4667444574095732</v>
      </c>
      <c r="AU353" s="13">
        <f t="shared" si="56"/>
        <v>17955.645164045458</v>
      </c>
      <c r="AV353" s="14">
        <f t="shared" si="56"/>
        <v>1.9659147325838797</v>
      </c>
      <c r="AW353" s="14">
        <f t="shared" si="56"/>
        <v>9.7678602215608423E-3</v>
      </c>
      <c r="AX353" s="15">
        <f t="shared" si="52"/>
        <v>0.5086690604763211</v>
      </c>
    </row>
    <row r="354" spans="1:50" x14ac:dyDescent="0.3">
      <c r="A354" s="4" t="s">
        <v>35</v>
      </c>
      <c r="B354" s="4">
        <f t="shared" si="57"/>
        <v>2021</v>
      </c>
      <c r="C354" s="11">
        <v>18411.154181587845</v>
      </c>
      <c r="D354" s="11">
        <v>2.3982560273131712</v>
      </c>
      <c r="E354" s="11">
        <v>1.2890912339700467E-2</v>
      </c>
      <c r="F354" s="11">
        <v>0.41696965987419032</v>
      </c>
      <c r="G354" s="11">
        <v>283.45037136749511</v>
      </c>
      <c r="H354" s="11">
        <v>5.6051670410569807</v>
      </c>
      <c r="I354" s="11">
        <v>4.4024227615070688E-3</v>
      </c>
      <c r="J354" s="11">
        <v>0.17840681511811421</v>
      </c>
      <c r="K354" s="11">
        <v>0.62380952380952692</v>
      </c>
      <c r="L354" s="11">
        <v>127.72519083969401</v>
      </c>
      <c r="M354" s="11">
        <v>1.0710573385644545E-3</v>
      </c>
      <c r="N354" s="11">
        <v>7.8293091082955214E-3</v>
      </c>
      <c r="O354" s="11">
        <v>7.9787878787879087</v>
      </c>
      <c r="P354" s="11">
        <v>0.85387390808962882</v>
      </c>
      <c r="Q354" s="11">
        <v>5.0006983514893855E-2</v>
      </c>
      <c r="R354" s="11">
        <v>1.1711331035249677</v>
      </c>
      <c r="S354" s="11">
        <v>18455.844061818181</v>
      </c>
      <c r="T354" s="11">
        <v>2.0209017953277946</v>
      </c>
      <c r="U354" s="11">
        <v>8.7848778601925526E-3</v>
      </c>
      <c r="V354" s="11">
        <v>0.49482859697187698</v>
      </c>
      <c r="Y354" s="4" t="str">
        <f t="shared" si="48"/>
        <v>Greece</v>
      </c>
      <c r="Z354" s="4">
        <f t="shared" si="48"/>
        <v>2021</v>
      </c>
      <c r="AA354" s="13">
        <f t="shared" si="48"/>
        <v>18411.154181587845</v>
      </c>
      <c r="AB354" s="14">
        <f t="shared" si="48"/>
        <v>2.3982560273131712</v>
      </c>
      <c r="AC354" s="14">
        <f t="shared" si="48"/>
        <v>1.2890912339700467E-2</v>
      </c>
      <c r="AD354" s="15">
        <f t="shared" si="48"/>
        <v>0.41696965987419032</v>
      </c>
      <c r="AF354" s="13">
        <f t="shared" si="53"/>
        <v>283.45037136749511</v>
      </c>
      <c r="AG354" s="14">
        <f t="shared" si="53"/>
        <v>5.6051670410569807</v>
      </c>
      <c r="AH354" s="14">
        <f t="shared" si="53"/>
        <v>4.4024227615070688E-3</v>
      </c>
      <c r="AI354" s="15">
        <f t="shared" si="49"/>
        <v>0.17840681511811421</v>
      </c>
      <c r="AK354" s="13">
        <f t="shared" si="54"/>
        <v>0.62380952380952692</v>
      </c>
      <c r="AL354" s="14">
        <f t="shared" si="54"/>
        <v>127.72519083969401</v>
      </c>
      <c r="AM354" s="14">
        <f t="shared" si="54"/>
        <v>1.0710573385644545E-3</v>
      </c>
      <c r="AN354" s="15">
        <f t="shared" si="50"/>
        <v>7.8293091082955214E-3</v>
      </c>
      <c r="AP354" s="13">
        <f t="shared" si="55"/>
        <v>7.9787878787879087</v>
      </c>
      <c r="AQ354" s="14">
        <f t="shared" si="55"/>
        <v>0.85387390808962882</v>
      </c>
      <c r="AR354" s="14">
        <f t="shared" si="55"/>
        <v>5.0006983514893855E-2</v>
      </c>
      <c r="AS354" s="15">
        <f t="shared" si="51"/>
        <v>1.1711331035249677</v>
      </c>
      <c r="AU354" s="13">
        <f t="shared" si="56"/>
        <v>18455.844061818181</v>
      </c>
      <c r="AV354" s="14">
        <f t="shared" si="56"/>
        <v>2.0209017953277946</v>
      </c>
      <c r="AW354" s="14">
        <f t="shared" si="56"/>
        <v>8.7848778601925526E-3</v>
      </c>
      <c r="AX354" s="15">
        <f t="shared" si="52"/>
        <v>0.49482859697187698</v>
      </c>
    </row>
    <row r="355" spans="1:50" x14ac:dyDescent="0.3">
      <c r="A355" s="4" t="s">
        <v>36</v>
      </c>
      <c r="B355" s="4">
        <f t="shared" si="57"/>
        <v>1995</v>
      </c>
      <c r="C355" s="11">
        <v>17251.883674336099</v>
      </c>
      <c r="D355" s="11">
        <v>1.8365517154483186</v>
      </c>
      <c r="E355" s="11">
        <v>9.2078799962816982E-3</v>
      </c>
      <c r="F355" s="11">
        <v>0.54449868826911363</v>
      </c>
      <c r="G355" s="11">
        <v>63.482946899339822</v>
      </c>
      <c r="H355" s="11">
        <v>27.038488771181949</v>
      </c>
      <c r="I355" s="11">
        <v>2.1247948638516562E-3</v>
      </c>
      <c r="J355" s="11">
        <v>3.6984315523795684E-2</v>
      </c>
      <c r="K355" s="11">
        <v>1.7380952380952408</v>
      </c>
      <c r="L355" s="11">
        <v>43.24383561643829</v>
      </c>
      <c r="M355" s="11">
        <v>8.3232624111018866E-4</v>
      </c>
      <c r="N355" s="11">
        <v>2.3124683223517521E-2</v>
      </c>
      <c r="O355" s="11">
        <v>5.1636904761904736</v>
      </c>
      <c r="P355" s="11">
        <v>1.8214409221902028</v>
      </c>
      <c r="Q355" s="11">
        <v>2.5874966422406442E-2</v>
      </c>
      <c r="R355" s="11">
        <v>0.54901588507056487</v>
      </c>
      <c r="S355" s="11">
        <v>10393.871901090908</v>
      </c>
      <c r="T355" s="11">
        <v>2.2510007153785936</v>
      </c>
      <c r="U355" s="11">
        <v>2.592372852846081E-2</v>
      </c>
      <c r="V355" s="11">
        <v>0.4442468601489587</v>
      </c>
      <c r="Y355" s="4" t="str">
        <f t="shared" si="48"/>
        <v>Austria</v>
      </c>
      <c r="Z355" s="4">
        <f t="shared" si="48"/>
        <v>1995</v>
      </c>
      <c r="AA355" s="13">
        <f t="shared" si="48"/>
        <v>17251.883674336099</v>
      </c>
      <c r="AB355" s="14">
        <f t="shared" si="48"/>
        <v>1.8365517154483186</v>
      </c>
      <c r="AC355" s="14">
        <f t="shared" si="48"/>
        <v>9.2078799962816982E-3</v>
      </c>
      <c r="AD355" s="15">
        <f t="shared" si="48"/>
        <v>0.54449868826911363</v>
      </c>
      <c r="AF355" s="13">
        <f t="shared" si="53"/>
        <v>63.482946899339822</v>
      </c>
      <c r="AG355" s="14">
        <f t="shared" si="53"/>
        <v>27.038488771181949</v>
      </c>
      <c r="AH355" s="14">
        <f t="shared" si="53"/>
        <v>2.1247948638516562E-3</v>
      </c>
      <c r="AI355" s="15">
        <f t="shared" si="49"/>
        <v>3.6984315523795684E-2</v>
      </c>
      <c r="AK355" s="13">
        <f t="shared" si="54"/>
        <v>1.7380952380952408</v>
      </c>
      <c r="AL355" s="14">
        <f t="shared" si="54"/>
        <v>43.24383561643829</v>
      </c>
      <c r="AM355" s="14">
        <f t="shared" si="54"/>
        <v>8.3232624111018866E-4</v>
      </c>
      <c r="AN355" s="15">
        <f t="shared" si="50"/>
        <v>2.3124683223517521E-2</v>
      </c>
      <c r="AP355" s="13">
        <f t="shared" si="55"/>
        <v>5.1636904761904736</v>
      </c>
      <c r="AQ355" s="14">
        <f t="shared" si="55"/>
        <v>1.8214409221902028</v>
      </c>
      <c r="AR355" s="14">
        <f t="shared" si="55"/>
        <v>2.5874966422406442E-2</v>
      </c>
      <c r="AS355" s="15">
        <f t="shared" si="51"/>
        <v>0.54901588507056487</v>
      </c>
      <c r="AU355" s="13">
        <f t="shared" si="56"/>
        <v>10393.871901090908</v>
      </c>
      <c r="AV355" s="14">
        <f t="shared" si="56"/>
        <v>2.2510007153785936</v>
      </c>
      <c r="AW355" s="14">
        <f t="shared" si="56"/>
        <v>2.592372852846081E-2</v>
      </c>
      <c r="AX355" s="15">
        <f t="shared" si="52"/>
        <v>0.4442468601489587</v>
      </c>
    </row>
    <row r="356" spans="1:50" x14ac:dyDescent="0.3">
      <c r="A356" s="4" t="s">
        <v>36</v>
      </c>
      <c r="B356" s="4">
        <f t="shared" si="57"/>
        <v>1996</v>
      </c>
      <c r="C356" s="11">
        <v>17251.893120938374</v>
      </c>
      <c r="D356" s="11">
        <v>1.8173909294394777</v>
      </c>
      <c r="E356" s="11">
        <v>9.4487657802349023E-3</v>
      </c>
      <c r="F356" s="11">
        <v>0.55023934795824114</v>
      </c>
      <c r="G356" s="11">
        <v>30.884990887393769</v>
      </c>
      <c r="H356" s="11">
        <v>55.492488151807905</v>
      </c>
      <c r="I356" s="11">
        <v>2.4884746381023254E-3</v>
      </c>
      <c r="J356" s="11">
        <v>1.8020457061942372E-2</v>
      </c>
      <c r="K356" s="11">
        <v>1.5238095238095184</v>
      </c>
      <c r="L356" s="11">
        <v>49.596875000000175</v>
      </c>
      <c r="M356" s="11">
        <v>7.2926075640325494E-4</v>
      </c>
      <c r="N356" s="11">
        <v>2.0162560645201871E-2</v>
      </c>
      <c r="O356" s="11">
        <v>4.4755208333333458</v>
      </c>
      <c r="P356" s="11">
        <v>2.0576050273478375</v>
      </c>
      <c r="Q356" s="11">
        <v>1.7397660964438955E-2</v>
      </c>
      <c r="R356" s="11">
        <v>0.48600192296815881</v>
      </c>
      <c r="S356" s="11">
        <v>10617.499584363632</v>
      </c>
      <c r="T356" s="11">
        <v>2.2529074891477894</v>
      </c>
      <c r="U356" s="11">
        <v>2.5222144440672389E-2</v>
      </c>
      <c r="V356" s="11">
        <v>0.44387086678746468</v>
      </c>
      <c r="Y356" s="4" t="str">
        <f t="shared" si="48"/>
        <v>Austria</v>
      </c>
      <c r="Z356" s="4">
        <f t="shared" si="48"/>
        <v>1996</v>
      </c>
      <c r="AA356" s="13">
        <f t="shared" si="48"/>
        <v>17251.893120938374</v>
      </c>
      <c r="AB356" s="14">
        <f t="shared" si="48"/>
        <v>1.8173909294394777</v>
      </c>
      <c r="AC356" s="14">
        <f t="shared" si="48"/>
        <v>9.4487657802349023E-3</v>
      </c>
      <c r="AD356" s="15">
        <f t="shared" si="48"/>
        <v>0.55023934795824114</v>
      </c>
      <c r="AF356" s="13">
        <f t="shared" si="53"/>
        <v>30.884990887393769</v>
      </c>
      <c r="AG356" s="14">
        <f t="shared" si="53"/>
        <v>55.492488151807905</v>
      </c>
      <c r="AH356" s="14">
        <f t="shared" si="53"/>
        <v>2.4884746381023254E-3</v>
      </c>
      <c r="AI356" s="15">
        <f t="shared" si="49"/>
        <v>1.8020457061942372E-2</v>
      </c>
      <c r="AK356" s="13">
        <f t="shared" si="54"/>
        <v>1.5238095238095184</v>
      </c>
      <c r="AL356" s="14">
        <f t="shared" si="54"/>
        <v>49.596875000000175</v>
      </c>
      <c r="AM356" s="14">
        <f t="shared" si="54"/>
        <v>7.2926075640325494E-4</v>
      </c>
      <c r="AN356" s="15">
        <f t="shared" si="50"/>
        <v>2.0162560645201871E-2</v>
      </c>
      <c r="AP356" s="13">
        <f t="shared" si="55"/>
        <v>4.4755208333333458</v>
      </c>
      <c r="AQ356" s="14">
        <f t="shared" si="55"/>
        <v>2.0576050273478375</v>
      </c>
      <c r="AR356" s="14">
        <f t="shared" si="55"/>
        <v>1.7397660964438955E-2</v>
      </c>
      <c r="AS356" s="15">
        <f t="shared" si="51"/>
        <v>0.48600192296815881</v>
      </c>
      <c r="AU356" s="13">
        <f t="shared" si="56"/>
        <v>10617.499584363632</v>
      </c>
      <c r="AV356" s="14">
        <f t="shared" si="56"/>
        <v>2.2529074891477894</v>
      </c>
      <c r="AW356" s="14">
        <f t="shared" si="56"/>
        <v>2.5222144440672389E-2</v>
      </c>
      <c r="AX356" s="15">
        <f t="shared" si="52"/>
        <v>0.44387086678746468</v>
      </c>
    </row>
    <row r="357" spans="1:50" x14ac:dyDescent="0.3">
      <c r="A357" s="4" t="s">
        <v>36</v>
      </c>
      <c r="B357" s="4">
        <f t="shared" si="57"/>
        <v>1997</v>
      </c>
      <c r="C357" s="11">
        <v>16070.516004403558</v>
      </c>
      <c r="D357" s="11">
        <v>1.999115997800837</v>
      </c>
      <c r="E357" s="11">
        <v>9.5568461608742661E-3</v>
      </c>
      <c r="F357" s="11">
        <v>0.50022109827547168</v>
      </c>
      <c r="G357" s="11">
        <v>23.433187896605887</v>
      </c>
      <c r="H357" s="11">
        <v>73.162610032454353</v>
      </c>
      <c r="I357" s="11">
        <v>2.5365629809698531E-3</v>
      </c>
      <c r="J357" s="11">
        <v>1.366818378344359E-2</v>
      </c>
      <c r="K357" s="11">
        <v>1.595238095238102</v>
      </c>
      <c r="L357" s="11">
        <v>47.5820895522386</v>
      </c>
      <c r="M357" s="11">
        <v>6.9342666830461003E-4</v>
      </c>
      <c r="N357" s="11">
        <v>2.1016311166875874E-2</v>
      </c>
      <c r="O357" s="11">
        <v>4.1773148148148254</v>
      </c>
      <c r="P357" s="11">
        <v>2.1331042890391188</v>
      </c>
      <c r="Q357" s="11">
        <v>1.5742315417204167E-2</v>
      </c>
      <c r="R357" s="11">
        <v>0.46880033251935449</v>
      </c>
      <c r="S357" s="11">
        <v>10354.477345727271</v>
      </c>
      <c r="T357" s="11">
        <v>2.4015128496595475</v>
      </c>
      <c r="U357" s="11">
        <v>2.4923792142479084E-2</v>
      </c>
      <c r="V357" s="11">
        <v>0.41640418461294754</v>
      </c>
      <c r="Y357" s="4" t="str">
        <f t="shared" si="48"/>
        <v>Austria</v>
      </c>
      <c r="Z357" s="4">
        <f t="shared" si="48"/>
        <v>1997</v>
      </c>
      <c r="AA357" s="13">
        <f t="shared" si="48"/>
        <v>16070.516004403558</v>
      </c>
      <c r="AB357" s="14">
        <f t="shared" si="48"/>
        <v>1.999115997800837</v>
      </c>
      <c r="AC357" s="14">
        <f t="shared" si="48"/>
        <v>9.5568461608742661E-3</v>
      </c>
      <c r="AD357" s="15">
        <f t="shared" si="48"/>
        <v>0.50022109827547168</v>
      </c>
      <c r="AF357" s="13">
        <f t="shared" si="53"/>
        <v>23.433187896605887</v>
      </c>
      <c r="AG357" s="14">
        <f t="shared" si="53"/>
        <v>73.162610032454353</v>
      </c>
      <c r="AH357" s="14">
        <f t="shared" si="53"/>
        <v>2.5365629809698531E-3</v>
      </c>
      <c r="AI357" s="15">
        <f t="shared" si="49"/>
        <v>1.366818378344359E-2</v>
      </c>
      <c r="AK357" s="13">
        <f t="shared" si="54"/>
        <v>1.595238095238102</v>
      </c>
      <c r="AL357" s="14">
        <f t="shared" si="54"/>
        <v>47.5820895522386</v>
      </c>
      <c r="AM357" s="14">
        <f t="shared" si="54"/>
        <v>6.9342666830461003E-4</v>
      </c>
      <c r="AN357" s="15">
        <f t="shared" si="50"/>
        <v>2.1016311166875874E-2</v>
      </c>
      <c r="AP357" s="13">
        <f t="shared" si="55"/>
        <v>4.1773148148148254</v>
      </c>
      <c r="AQ357" s="14">
        <f t="shared" si="55"/>
        <v>2.1331042890391188</v>
      </c>
      <c r="AR357" s="14">
        <f t="shared" si="55"/>
        <v>1.5742315417204167E-2</v>
      </c>
      <c r="AS357" s="15">
        <f t="shared" si="51"/>
        <v>0.46880033251935449</v>
      </c>
      <c r="AU357" s="13">
        <f t="shared" si="56"/>
        <v>10354.477345727271</v>
      </c>
      <c r="AV357" s="14">
        <f t="shared" si="56"/>
        <v>2.4015128496595475</v>
      </c>
      <c r="AW357" s="14">
        <f t="shared" si="56"/>
        <v>2.4923792142479084E-2</v>
      </c>
      <c r="AX357" s="15">
        <f t="shared" si="52"/>
        <v>0.41640418461294754</v>
      </c>
    </row>
    <row r="358" spans="1:50" x14ac:dyDescent="0.3">
      <c r="A358" s="4" t="s">
        <v>36</v>
      </c>
      <c r="B358" s="4">
        <f t="shared" si="57"/>
        <v>1998</v>
      </c>
      <c r="C358" s="11">
        <v>17034.967011947621</v>
      </c>
      <c r="D358" s="11">
        <v>1.9199461032875258</v>
      </c>
      <c r="E358" s="11">
        <v>7.6692120889597648E-3</v>
      </c>
      <c r="F358" s="11">
        <v>0.52084795416272311</v>
      </c>
      <c r="G358" s="11">
        <v>44.502864930479291</v>
      </c>
      <c r="H358" s="11">
        <v>38.548144430934357</v>
      </c>
      <c r="I358" s="11">
        <v>2.3124631384455752E-3</v>
      </c>
      <c r="J358" s="11">
        <v>2.5941585898944429E-2</v>
      </c>
      <c r="K358" s="11">
        <v>1.8380952380952635</v>
      </c>
      <c r="L358" s="11">
        <v>41.380829015543455</v>
      </c>
      <c r="M358" s="11">
        <v>6.1819258566783719E-4</v>
      </c>
      <c r="N358" s="11">
        <v>2.4165779753334091E-2</v>
      </c>
      <c r="O358" s="11">
        <v>3.8929824561403468</v>
      </c>
      <c r="P358" s="11">
        <v>2.2137223974763418</v>
      </c>
      <c r="Q358" s="11">
        <v>1.4465255509162556E-2</v>
      </c>
      <c r="R358" s="11">
        <v>0.45172782329889538</v>
      </c>
      <c r="S358" s="11">
        <v>10620.275254681819</v>
      </c>
      <c r="T358" s="11">
        <v>2.4313882982397148</v>
      </c>
      <c r="U358" s="11">
        <v>2.5139329482278816E-2</v>
      </c>
      <c r="V358" s="11">
        <v>0.41128765846408971</v>
      </c>
      <c r="Y358" s="4" t="str">
        <f t="shared" si="48"/>
        <v>Austria</v>
      </c>
      <c r="Z358" s="4">
        <f t="shared" si="48"/>
        <v>1998</v>
      </c>
      <c r="AA358" s="13">
        <f t="shared" si="48"/>
        <v>17034.967011947621</v>
      </c>
      <c r="AB358" s="14">
        <f t="shared" si="48"/>
        <v>1.9199461032875258</v>
      </c>
      <c r="AC358" s="14">
        <f t="shared" si="48"/>
        <v>7.6692120889597648E-3</v>
      </c>
      <c r="AD358" s="15">
        <f t="shared" si="48"/>
        <v>0.52084795416272311</v>
      </c>
      <c r="AF358" s="13">
        <f t="shared" si="53"/>
        <v>44.502864930479291</v>
      </c>
      <c r="AG358" s="14">
        <f t="shared" si="53"/>
        <v>38.548144430934357</v>
      </c>
      <c r="AH358" s="14">
        <f t="shared" si="53"/>
        <v>2.3124631384455752E-3</v>
      </c>
      <c r="AI358" s="15">
        <f t="shared" si="49"/>
        <v>2.5941585898944429E-2</v>
      </c>
      <c r="AK358" s="13">
        <f t="shared" si="54"/>
        <v>1.8380952380952635</v>
      </c>
      <c r="AL358" s="14">
        <f t="shared" si="54"/>
        <v>41.380829015543455</v>
      </c>
      <c r="AM358" s="14">
        <f t="shared" si="54"/>
        <v>6.1819258566783719E-4</v>
      </c>
      <c r="AN358" s="15">
        <f t="shared" si="50"/>
        <v>2.4165779753334091E-2</v>
      </c>
      <c r="AP358" s="13">
        <f t="shared" si="55"/>
        <v>3.8929824561403468</v>
      </c>
      <c r="AQ358" s="14">
        <f t="shared" si="55"/>
        <v>2.2137223974763418</v>
      </c>
      <c r="AR358" s="14">
        <f t="shared" si="55"/>
        <v>1.4465255509162556E-2</v>
      </c>
      <c r="AS358" s="15">
        <f t="shared" si="51"/>
        <v>0.45172782329889538</v>
      </c>
      <c r="AU358" s="13">
        <f t="shared" si="56"/>
        <v>10620.275254681819</v>
      </c>
      <c r="AV358" s="14">
        <f t="shared" si="56"/>
        <v>2.4313882982397148</v>
      </c>
      <c r="AW358" s="14">
        <f t="shared" si="56"/>
        <v>2.5139329482278816E-2</v>
      </c>
      <c r="AX358" s="15">
        <f t="shared" si="52"/>
        <v>0.41128765846408971</v>
      </c>
    </row>
    <row r="359" spans="1:50" x14ac:dyDescent="0.3">
      <c r="A359" s="4" t="s">
        <v>36</v>
      </c>
      <c r="B359" s="4">
        <f t="shared" si="57"/>
        <v>1999</v>
      </c>
      <c r="C359" s="11">
        <v>17369.309941156826</v>
      </c>
      <c r="D359" s="11">
        <v>1.9271487868516957</v>
      </c>
      <c r="E359" s="11">
        <v>7.6205315406895346E-3</v>
      </c>
      <c r="F359" s="11">
        <v>0.51890129440065669</v>
      </c>
      <c r="G359" s="11">
        <v>38.768568629782749</v>
      </c>
      <c r="H359" s="11">
        <v>44.205102979046622</v>
      </c>
      <c r="I359" s="11">
        <v>2.4003443320745194E-3</v>
      </c>
      <c r="J359" s="11">
        <v>2.2621822654140263E-2</v>
      </c>
      <c r="K359" s="11">
        <v>1.8095238095238102</v>
      </c>
      <c r="L359" s="11">
        <v>42.160526315789454</v>
      </c>
      <c r="M359" s="11">
        <v>5.8471517367834902E-4</v>
      </c>
      <c r="N359" s="11">
        <v>2.3718868984457908E-2</v>
      </c>
      <c r="O359" s="11">
        <v>5.0443181818181895</v>
      </c>
      <c r="P359" s="11">
        <v>1.8227078170759168</v>
      </c>
      <c r="Q359" s="11">
        <v>1.8769722863712479E-2</v>
      </c>
      <c r="R359" s="11">
        <v>0.54863428500803402</v>
      </c>
      <c r="S359" s="11">
        <v>10810.607292181827</v>
      </c>
      <c r="T359" s="11">
        <v>2.4840732785880668</v>
      </c>
      <c r="U359" s="11">
        <v>2.5840419736972819E-2</v>
      </c>
      <c r="V359" s="11">
        <v>0.4025646137816008</v>
      </c>
      <c r="Y359" s="4" t="str">
        <f t="shared" si="48"/>
        <v>Austria</v>
      </c>
      <c r="Z359" s="4">
        <f t="shared" si="48"/>
        <v>1999</v>
      </c>
      <c r="AA359" s="13">
        <f t="shared" si="48"/>
        <v>17369.309941156826</v>
      </c>
      <c r="AB359" s="14">
        <f t="shared" si="48"/>
        <v>1.9271487868516957</v>
      </c>
      <c r="AC359" s="14">
        <f t="shared" si="48"/>
        <v>7.6205315406895346E-3</v>
      </c>
      <c r="AD359" s="15">
        <f t="shared" si="48"/>
        <v>0.51890129440065669</v>
      </c>
      <c r="AF359" s="13">
        <f t="shared" si="53"/>
        <v>38.768568629782749</v>
      </c>
      <c r="AG359" s="14">
        <f t="shared" si="53"/>
        <v>44.205102979046622</v>
      </c>
      <c r="AH359" s="14">
        <f t="shared" si="53"/>
        <v>2.4003443320745194E-3</v>
      </c>
      <c r="AI359" s="15">
        <f t="shared" si="49"/>
        <v>2.2621822654140263E-2</v>
      </c>
      <c r="AK359" s="13">
        <f t="shared" si="54"/>
        <v>1.8095238095238102</v>
      </c>
      <c r="AL359" s="14">
        <f t="shared" si="54"/>
        <v>42.160526315789454</v>
      </c>
      <c r="AM359" s="14">
        <f t="shared" si="54"/>
        <v>5.8471517367834902E-4</v>
      </c>
      <c r="AN359" s="15">
        <f t="shared" si="50"/>
        <v>2.3718868984457908E-2</v>
      </c>
      <c r="AP359" s="13">
        <f t="shared" si="55"/>
        <v>5.0443181818181895</v>
      </c>
      <c r="AQ359" s="14">
        <f t="shared" si="55"/>
        <v>1.8227078170759168</v>
      </c>
      <c r="AR359" s="14">
        <f t="shared" si="55"/>
        <v>1.8769722863712479E-2</v>
      </c>
      <c r="AS359" s="15">
        <f t="shared" si="51"/>
        <v>0.54863428500803402</v>
      </c>
      <c r="AU359" s="13">
        <f t="shared" si="56"/>
        <v>10810.607292181827</v>
      </c>
      <c r="AV359" s="14">
        <f t="shared" si="56"/>
        <v>2.4840732785880668</v>
      </c>
      <c r="AW359" s="14">
        <f t="shared" si="56"/>
        <v>2.5840419736972819E-2</v>
      </c>
      <c r="AX359" s="15">
        <f t="shared" si="52"/>
        <v>0.4025646137816008</v>
      </c>
    </row>
    <row r="360" spans="1:50" x14ac:dyDescent="0.3">
      <c r="A360" s="4" t="s">
        <v>36</v>
      </c>
      <c r="B360" s="4">
        <f t="shared" si="57"/>
        <v>2000</v>
      </c>
      <c r="C360" s="11">
        <v>17016.369111933054</v>
      </c>
      <c r="D360" s="11">
        <v>1.9973297134291241</v>
      </c>
      <c r="E360" s="11">
        <v>7.6927501920805441E-3</v>
      </c>
      <c r="F360" s="11">
        <v>0.50066846413812449</v>
      </c>
      <c r="G360" s="11">
        <v>45.85435829661651</v>
      </c>
      <c r="H360" s="11">
        <v>37.528697864769697</v>
      </c>
      <c r="I360" s="11">
        <v>2.1508006740742908E-3</v>
      </c>
      <c r="J360" s="11">
        <v>2.6646274901500285E-2</v>
      </c>
      <c r="K360" s="11">
        <v>1.6761904761904844</v>
      </c>
      <c r="L360" s="11">
        <v>45.713068181817953</v>
      </c>
      <c r="M360" s="11">
        <v>5.8995305761521538E-4</v>
      </c>
      <c r="N360" s="11">
        <v>2.1875582623827095E-2</v>
      </c>
      <c r="O360" s="11">
        <v>5.1056818181818215</v>
      </c>
      <c r="P360" s="11">
        <v>1.770383559611246</v>
      </c>
      <c r="Q360" s="11">
        <v>1.6618220222012425E-2</v>
      </c>
      <c r="R360" s="11">
        <v>0.56484934836357581</v>
      </c>
      <c r="S360" s="11">
        <v>10811.686360636362</v>
      </c>
      <c r="T360" s="11">
        <v>2.5926764081337779</v>
      </c>
      <c r="U360" s="11">
        <v>2.5996103015572869E-2</v>
      </c>
      <c r="V360" s="11">
        <v>0.3857018164175009</v>
      </c>
      <c r="Y360" s="4" t="str">
        <f t="shared" si="48"/>
        <v>Austria</v>
      </c>
      <c r="Z360" s="4">
        <f t="shared" si="48"/>
        <v>2000</v>
      </c>
      <c r="AA360" s="13">
        <f t="shared" si="48"/>
        <v>17016.369111933054</v>
      </c>
      <c r="AB360" s="14">
        <f t="shared" si="48"/>
        <v>1.9973297134291241</v>
      </c>
      <c r="AC360" s="14">
        <f t="shared" si="48"/>
        <v>7.6927501920805441E-3</v>
      </c>
      <c r="AD360" s="15">
        <f t="shared" si="48"/>
        <v>0.50066846413812449</v>
      </c>
      <c r="AF360" s="13">
        <f t="shared" si="53"/>
        <v>45.85435829661651</v>
      </c>
      <c r="AG360" s="14">
        <f t="shared" si="53"/>
        <v>37.528697864769697</v>
      </c>
      <c r="AH360" s="14">
        <f t="shared" si="53"/>
        <v>2.1508006740742908E-3</v>
      </c>
      <c r="AI360" s="15">
        <f t="shared" si="49"/>
        <v>2.6646274901500285E-2</v>
      </c>
      <c r="AK360" s="13">
        <f t="shared" si="54"/>
        <v>1.6761904761904844</v>
      </c>
      <c r="AL360" s="14">
        <f t="shared" si="54"/>
        <v>45.713068181817953</v>
      </c>
      <c r="AM360" s="14">
        <f t="shared" si="54"/>
        <v>5.8995305761521538E-4</v>
      </c>
      <c r="AN360" s="15">
        <f t="shared" si="50"/>
        <v>2.1875582623827095E-2</v>
      </c>
      <c r="AP360" s="13">
        <f t="shared" si="55"/>
        <v>5.1056818181818215</v>
      </c>
      <c r="AQ360" s="14">
        <f t="shared" si="55"/>
        <v>1.770383559611246</v>
      </c>
      <c r="AR360" s="14">
        <f t="shared" si="55"/>
        <v>1.6618220222012425E-2</v>
      </c>
      <c r="AS360" s="15">
        <f t="shared" si="51"/>
        <v>0.56484934836357581</v>
      </c>
      <c r="AU360" s="13">
        <f t="shared" si="56"/>
        <v>10811.686360636362</v>
      </c>
      <c r="AV360" s="14">
        <f t="shared" si="56"/>
        <v>2.5926764081337779</v>
      </c>
      <c r="AW360" s="14">
        <f t="shared" si="56"/>
        <v>2.5996103015572869E-2</v>
      </c>
      <c r="AX360" s="15">
        <f t="shared" si="52"/>
        <v>0.3857018164175009</v>
      </c>
    </row>
    <row r="361" spans="1:50" x14ac:dyDescent="0.3">
      <c r="A361" s="4" t="s">
        <v>36</v>
      </c>
      <c r="B361" s="4">
        <f t="shared" si="57"/>
        <v>2001</v>
      </c>
      <c r="C361" s="11">
        <v>16329.79698328719</v>
      </c>
      <c r="D361" s="11">
        <v>2.1135757351368358</v>
      </c>
      <c r="E361" s="11">
        <v>7.7781859819338051E-3</v>
      </c>
      <c r="F361" s="11">
        <v>0.47313185109747607</v>
      </c>
      <c r="G361" s="11">
        <v>44.800715358351681</v>
      </c>
      <c r="H361" s="11">
        <v>38.119942989704654</v>
      </c>
      <c r="I361" s="11">
        <v>2.1466518365571285E-3</v>
      </c>
      <c r="J361" s="11">
        <v>2.6232987816117086E-2</v>
      </c>
      <c r="K361" s="11">
        <v>1.9238095238095099</v>
      </c>
      <c r="L361" s="11">
        <v>39.960396039604255</v>
      </c>
      <c r="M361" s="11">
        <v>5.2868161721274926E-4</v>
      </c>
      <c r="N361" s="11">
        <v>2.5024777006937376E-2</v>
      </c>
      <c r="O361" s="11">
        <v>4.7897727272727293</v>
      </c>
      <c r="P361" s="11">
        <v>1.8316330565440875</v>
      </c>
      <c r="Q361" s="11">
        <v>1.4065372893913963E-2</v>
      </c>
      <c r="R361" s="11">
        <v>0.54596088251802632</v>
      </c>
      <c r="S361" s="11">
        <v>10567.936043318186</v>
      </c>
      <c r="T361" s="11">
        <v>2.7078960769993943</v>
      </c>
      <c r="U361" s="11">
        <v>2.5568636887563168E-2</v>
      </c>
      <c r="V361" s="11">
        <v>0.36929039060763919</v>
      </c>
      <c r="Y361" s="4" t="str">
        <f t="shared" si="48"/>
        <v>Austria</v>
      </c>
      <c r="Z361" s="4">
        <f t="shared" si="48"/>
        <v>2001</v>
      </c>
      <c r="AA361" s="13">
        <f t="shared" si="48"/>
        <v>16329.79698328719</v>
      </c>
      <c r="AB361" s="14">
        <f t="shared" si="48"/>
        <v>2.1135757351368358</v>
      </c>
      <c r="AC361" s="14">
        <f t="shared" si="48"/>
        <v>7.7781859819338051E-3</v>
      </c>
      <c r="AD361" s="15">
        <f t="shared" si="48"/>
        <v>0.47313185109747607</v>
      </c>
      <c r="AF361" s="13">
        <f t="shared" si="53"/>
        <v>44.800715358351681</v>
      </c>
      <c r="AG361" s="14">
        <f t="shared" si="53"/>
        <v>38.119942989704654</v>
      </c>
      <c r="AH361" s="14">
        <f t="shared" si="53"/>
        <v>2.1466518365571285E-3</v>
      </c>
      <c r="AI361" s="15">
        <f t="shared" si="49"/>
        <v>2.6232987816117086E-2</v>
      </c>
      <c r="AK361" s="13">
        <f t="shared" si="54"/>
        <v>1.9238095238095099</v>
      </c>
      <c r="AL361" s="14">
        <f t="shared" si="54"/>
        <v>39.960396039604255</v>
      </c>
      <c r="AM361" s="14">
        <f t="shared" si="54"/>
        <v>5.2868161721274926E-4</v>
      </c>
      <c r="AN361" s="15">
        <f t="shared" si="50"/>
        <v>2.5024777006937376E-2</v>
      </c>
      <c r="AP361" s="13">
        <f t="shared" si="55"/>
        <v>4.7897727272727293</v>
      </c>
      <c r="AQ361" s="14">
        <f t="shared" si="55"/>
        <v>1.8316330565440875</v>
      </c>
      <c r="AR361" s="14">
        <f t="shared" si="55"/>
        <v>1.4065372893913963E-2</v>
      </c>
      <c r="AS361" s="15">
        <f t="shared" si="51"/>
        <v>0.54596088251802632</v>
      </c>
      <c r="AU361" s="13">
        <f t="shared" si="56"/>
        <v>10567.936043318186</v>
      </c>
      <c r="AV361" s="14">
        <f t="shared" si="56"/>
        <v>2.7078960769993943</v>
      </c>
      <c r="AW361" s="14">
        <f t="shared" si="56"/>
        <v>2.5568636887563168E-2</v>
      </c>
      <c r="AX361" s="15">
        <f t="shared" si="52"/>
        <v>0.36929039060763919</v>
      </c>
    </row>
    <row r="362" spans="1:50" x14ac:dyDescent="0.3">
      <c r="A362" s="4" t="s">
        <v>36</v>
      </c>
      <c r="B362" s="4">
        <f t="shared" si="57"/>
        <v>2002</v>
      </c>
      <c r="C362" s="11">
        <v>16468.408315726803</v>
      </c>
      <c r="D362" s="11">
        <v>2.1341142852240798</v>
      </c>
      <c r="E362" s="11">
        <v>7.4735119611149536E-3</v>
      </c>
      <c r="F362" s="11">
        <v>0.4685784669188891</v>
      </c>
      <c r="G362" s="11">
        <v>35.865169840363706</v>
      </c>
      <c r="H362" s="11">
        <v>47.312341678378509</v>
      </c>
      <c r="I362" s="11">
        <v>2.2546522182241152E-3</v>
      </c>
      <c r="J362" s="11">
        <v>2.1136134135947761E-2</v>
      </c>
      <c r="K362" s="11">
        <v>2.1772727272727224</v>
      </c>
      <c r="L362" s="11">
        <v>35.237995824634737</v>
      </c>
      <c r="M362" s="11">
        <v>5.0933197083049414E-4</v>
      </c>
      <c r="N362" s="11">
        <v>2.8378458439480943E-2</v>
      </c>
      <c r="O362" s="11">
        <v>4.3511363636363614</v>
      </c>
      <c r="P362" s="11">
        <v>2.0073996691912597</v>
      </c>
      <c r="Q362" s="11">
        <v>1.1553451418843785E-2</v>
      </c>
      <c r="R362" s="11">
        <v>0.49815690186044498</v>
      </c>
      <c r="S362" s="11">
        <v>10531.908725454534</v>
      </c>
      <c r="T362" s="11">
        <v>2.7633898425462675</v>
      </c>
      <c r="U362" s="11">
        <v>2.5336476007916442E-2</v>
      </c>
      <c r="V362" s="11">
        <v>0.36187438507719599</v>
      </c>
      <c r="Y362" s="4" t="str">
        <f t="shared" si="48"/>
        <v>Austria</v>
      </c>
      <c r="Z362" s="4">
        <f t="shared" si="48"/>
        <v>2002</v>
      </c>
      <c r="AA362" s="13">
        <f t="shared" si="48"/>
        <v>16468.408315726803</v>
      </c>
      <c r="AB362" s="14">
        <f t="shared" si="48"/>
        <v>2.1341142852240798</v>
      </c>
      <c r="AC362" s="14">
        <f t="shared" si="48"/>
        <v>7.4735119611149536E-3</v>
      </c>
      <c r="AD362" s="15">
        <f t="shared" si="48"/>
        <v>0.4685784669188891</v>
      </c>
      <c r="AF362" s="13">
        <f t="shared" si="53"/>
        <v>35.865169840363706</v>
      </c>
      <c r="AG362" s="14">
        <f t="shared" si="53"/>
        <v>47.312341678378509</v>
      </c>
      <c r="AH362" s="14">
        <f t="shared" si="53"/>
        <v>2.2546522182241152E-3</v>
      </c>
      <c r="AI362" s="15">
        <f t="shared" si="49"/>
        <v>2.1136134135947761E-2</v>
      </c>
      <c r="AK362" s="13">
        <f t="shared" si="54"/>
        <v>2.1772727272727224</v>
      </c>
      <c r="AL362" s="14">
        <f t="shared" si="54"/>
        <v>35.237995824634737</v>
      </c>
      <c r="AM362" s="14">
        <f t="shared" si="54"/>
        <v>5.0933197083049414E-4</v>
      </c>
      <c r="AN362" s="15">
        <f t="shared" si="50"/>
        <v>2.8378458439480943E-2</v>
      </c>
      <c r="AP362" s="13">
        <f t="shared" si="55"/>
        <v>4.3511363636363614</v>
      </c>
      <c r="AQ362" s="14">
        <f t="shared" si="55"/>
        <v>2.0073996691912597</v>
      </c>
      <c r="AR362" s="14">
        <f t="shared" si="55"/>
        <v>1.1553451418843785E-2</v>
      </c>
      <c r="AS362" s="15">
        <f t="shared" si="51"/>
        <v>0.49815690186044498</v>
      </c>
      <c r="AU362" s="13">
        <f t="shared" si="56"/>
        <v>10531.908725454534</v>
      </c>
      <c r="AV362" s="14">
        <f t="shared" si="56"/>
        <v>2.7633898425462675</v>
      </c>
      <c r="AW362" s="14">
        <f t="shared" si="56"/>
        <v>2.5336476007916442E-2</v>
      </c>
      <c r="AX362" s="15">
        <f t="shared" si="52"/>
        <v>0.36187438507719599</v>
      </c>
    </row>
    <row r="363" spans="1:50" x14ac:dyDescent="0.3">
      <c r="A363" s="4" t="s">
        <v>36</v>
      </c>
      <c r="B363" s="4">
        <f t="shared" si="57"/>
        <v>2003</v>
      </c>
      <c r="C363" s="11">
        <v>15969.140017571037</v>
      </c>
      <c r="D363" s="11">
        <v>2.2395321267780206</v>
      </c>
      <c r="E363" s="11">
        <v>6.9384024663174948E-3</v>
      </c>
      <c r="F363" s="11">
        <v>0.44652183732621159</v>
      </c>
      <c r="G363" s="11">
        <v>36.294922635568128</v>
      </c>
      <c r="H363" s="11">
        <v>46.516008301973365</v>
      </c>
      <c r="I363" s="11">
        <v>2.2445374183838185E-3</v>
      </c>
      <c r="J363" s="11">
        <v>2.1497975353091003E-2</v>
      </c>
      <c r="K363" s="11">
        <v>1.9818181818181699</v>
      </c>
      <c r="L363" s="11">
        <v>38.761467889908495</v>
      </c>
      <c r="M363" s="11">
        <v>5.5307014706090785E-4</v>
      </c>
      <c r="N363" s="11">
        <v>2.5798816568047181E-2</v>
      </c>
      <c r="O363" s="11">
        <v>4.1674242424242438</v>
      </c>
      <c r="P363" s="11">
        <v>2.1417924013815659</v>
      </c>
      <c r="Q363" s="11">
        <v>1.1384558611842732E-2</v>
      </c>
      <c r="R363" s="11">
        <v>0.46689865897131244</v>
      </c>
      <c r="S363" s="11">
        <v>10304.116139863632</v>
      </c>
      <c r="T363" s="11">
        <v>2.8655239940382824</v>
      </c>
      <c r="U363" s="11">
        <v>2.4806458759513594E-2</v>
      </c>
      <c r="V363" s="11">
        <v>0.34897631360983128</v>
      </c>
      <c r="Y363" s="4" t="str">
        <f t="shared" si="48"/>
        <v>Austria</v>
      </c>
      <c r="Z363" s="4">
        <f t="shared" si="48"/>
        <v>2003</v>
      </c>
      <c r="AA363" s="13">
        <f t="shared" si="48"/>
        <v>15969.140017571037</v>
      </c>
      <c r="AB363" s="14">
        <f t="shared" si="48"/>
        <v>2.2395321267780206</v>
      </c>
      <c r="AC363" s="14">
        <f t="shared" si="48"/>
        <v>6.9384024663174948E-3</v>
      </c>
      <c r="AD363" s="15">
        <f t="shared" si="48"/>
        <v>0.44652183732621159</v>
      </c>
      <c r="AF363" s="13">
        <f t="shared" si="53"/>
        <v>36.294922635568128</v>
      </c>
      <c r="AG363" s="14">
        <f t="shared" si="53"/>
        <v>46.516008301973365</v>
      </c>
      <c r="AH363" s="14">
        <f t="shared" si="53"/>
        <v>2.2445374183838185E-3</v>
      </c>
      <c r="AI363" s="15">
        <f t="shared" si="49"/>
        <v>2.1497975353091003E-2</v>
      </c>
      <c r="AK363" s="13">
        <f t="shared" si="54"/>
        <v>1.9818181818181699</v>
      </c>
      <c r="AL363" s="14">
        <f t="shared" si="54"/>
        <v>38.761467889908495</v>
      </c>
      <c r="AM363" s="14">
        <f t="shared" si="54"/>
        <v>5.5307014706090785E-4</v>
      </c>
      <c r="AN363" s="15">
        <f t="shared" si="50"/>
        <v>2.5798816568047181E-2</v>
      </c>
      <c r="AP363" s="13">
        <f t="shared" si="55"/>
        <v>4.1674242424242438</v>
      </c>
      <c r="AQ363" s="14">
        <f t="shared" si="55"/>
        <v>2.1417924013815659</v>
      </c>
      <c r="AR363" s="14">
        <f t="shared" si="55"/>
        <v>1.1384558611842732E-2</v>
      </c>
      <c r="AS363" s="15">
        <f t="shared" si="51"/>
        <v>0.46689865897131244</v>
      </c>
      <c r="AU363" s="13">
        <f t="shared" si="56"/>
        <v>10304.116139863632</v>
      </c>
      <c r="AV363" s="14">
        <f t="shared" si="56"/>
        <v>2.8655239940382824</v>
      </c>
      <c r="AW363" s="14">
        <f t="shared" si="56"/>
        <v>2.4806458759513594E-2</v>
      </c>
      <c r="AX363" s="15">
        <f t="shared" si="52"/>
        <v>0.34897631360983128</v>
      </c>
    </row>
    <row r="364" spans="1:50" x14ac:dyDescent="0.3">
      <c r="A364" s="4" t="s">
        <v>36</v>
      </c>
      <c r="B364" s="4">
        <f t="shared" si="57"/>
        <v>2004</v>
      </c>
      <c r="C364" s="11">
        <v>16176.562459555382</v>
      </c>
      <c r="D364" s="11">
        <v>2.2587063418178204</v>
      </c>
      <c r="E364" s="11">
        <v>6.1171550879414172E-3</v>
      </c>
      <c r="F364" s="11">
        <v>0.4427313021998221</v>
      </c>
      <c r="G364" s="11">
        <v>40.510064716219404</v>
      </c>
      <c r="H364" s="11">
        <v>41.854044830428812</v>
      </c>
      <c r="I364" s="11">
        <v>2.0927982742177248E-3</v>
      </c>
      <c r="J364" s="11">
        <v>2.3892553373311674E-2</v>
      </c>
      <c r="K364" s="11">
        <v>1.9272727272727082</v>
      </c>
      <c r="L364" s="11">
        <v>40.146226415094745</v>
      </c>
      <c r="M364" s="11">
        <v>6.3873843408421976E-4</v>
      </c>
      <c r="N364" s="11">
        <v>2.4908941369991524E-2</v>
      </c>
      <c r="O364" s="11">
        <v>3.2242424242424184</v>
      </c>
      <c r="P364" s="11">
        <v>2.8273026315789518</v>
      </c>
      <c r="Q364" s="11">
        <v>4.5768522490073904E-3</v>
      </c>
      <c r="R364" s="11">
        <v>0.35369400814426938</v>
      </c>
      <c r="S364" s="11">
        <v>10211.902189954541</v>
      </c>
      <c r="T364" s="11">
        <v>2.9819996594758824</v>
      </c>
      <c r="U364" s="11">
        <v>2.4428759546966772E-2</v>
      </c>
      <c r="V364" s="11">
        <v>0.33534544406210981</v>
      </c>
      <c r="Y364" s="4" t="str">
        <f t="shared" si="48"/>
        <v>Austria</v>
      </c>
      <c r="Z364" s="4">
        <f t="shared" si="48"/>
        <v>2004</v>
      </c>
      <c r="AA364" s="13">
        <f t="shared" si="48"/>
        <v>16176.562459555382</v>
      </c>
      <c r="AB364" s="14">
        <f t="shared" si="48"/>
        <v>2.2587063418178204</v>
      </c>
      <c r="AC364" s="14">
        <f t="shared" si="48"/>
        <v>6.1171550879414172E-3</v>
      </c>
      <c r="AD364" s="15">
        <f t="shared" si="48"/>
        <v>0.4427313021998221</v>
      </c>
      <c r="AF364" s="13">
        <f t="shared" si="53"/>
        <v>40.510064716219404</v>
      </c>
      <c r="AG364" s="14">
        <f t="shared" si="53"/>
        <v>41.854044830428812</v>
      </c>
      <c r="AH364" s="14">
        <f t="shared" si="53"/>
        <v>2.0927982742177248E-3</v>
      </c>
      <c r="AI364" s="15">
        <f t="shared" si="49"/>
        <v>2.3892553373311674E-2</v>
      </c>
      <c r="AK364" s="13">
        <f t="shared" si="54"/>
        <v>1.9272727272727082</v>
      </c>
      <c r="AL364" s="14">
        <f t="shared" si="54"/>
        <v>40.146226415094745</v>
      </c>
      <c r="AM364" s="14">
        <f t="shared" si="54"/>
        <v>6.3873843408421976E-4</v>
      </c>
      <c r="AN364" s="15">
        <f t="shared" si="50"/>
        <v>2.4908941369991524E-2</v>
      </c>
      <c r="AP364" s="13">
        <f t="shared" si="55"/>
        <v>3.2242424242424184</v>
      </c>
      <c r="AQ364" s="14">
        <f t="shared" si="55"/>
        <v>2.8273026315789518</v>
      </c>
      <c r="AR364" s="14">
        <f t="shared" si="55"/>
        <v>4.5768522490073904E-3</v>
      </c>
      <c r="AS364" s="15">
        <f t="shared" si="51"/>
        <v>0.35369400814426938</v>
      </c>
      <c r="AU364" s="13">
        <f t="shared" si="56"/>
        <v>10211.902189954541</v>
      </c>
      <c r="AV364" s="14">
        <f t="shared" si="56"/>
        <v>2.9819996594758824</v>
      </c>
      <c r="AW364" s="14">
        <f t="shared" si="56"/>
        <v>2.4428759546966772E-2</v>
      </c>
      <c r="AX364" s="15">
        <f t="shared" si="52"/>
        <v>0.33534544406210981</v>
      </c>
    </row>
    <row r="365" spans="1:50" x14ac:dyDescent="0.3">
      <c r="A365" s="4" t="s">
        <v>36</v>
      </c>
      <c r="B365" s="4">
        <f t="shared" si="57"/>
        <v>2005</v>
      </c>
      <c r="C365" s="11">
        <v>15784.190368087977</v>
      </c>
      <c r="D365" s="11">
        <v>2.3577508293061658</v>
      </c>
      <c r="E365" s="11">
        <v>5.5112624807957533E-3</v>
      </c>
      <c r="F365" s="11">
        <v>0.42413302863486979</v>
      </c>
      <c r="G365" s="11">
        <v>61.46835911641756</v>
      </c>
      <c r="H365" s="11">
        <v>27.550245092911709</v>
      </c>
      <c r="I365" s="11">
        <v>1.9893299181832358E-3</v>
      </c>
      <c r="J365" s="11">
        <v>3.6297317741731672E-2</v>
      </c>
      <c r="K365" s="11">
        <v>2.0363636363636459</v>
      </c>
      <c r="L365" s="11">
        <v>38.040178571428385</v>
      </c>
      <c r="M365" s="11">
        <v>6.4252462806090038E-4</v>
      </c>
      <c r="N365" s="11">
        <v>2.6287994366858476E-2</v>
      </c>
      <c r="O365" s="11">
        <v>2.6204545454545443</v>
      </c>
      <c r="P365" s="11">
        <v>3.3023995374385655</v>
      </c>
      <c r="Q365" s="11">
        <v>2.3774335276576797E-3</v>
      </c>
      <c r="R365" s="11">
        <v>0.30281011993346763</v>
      </c>
      <c r="S365" s="11">
        <v>10142.023664136359</v>
      </c>
      <c r="T365" s="11">
        <v>3.0715812897402057</v>
      </c>
      <c r="U365" s="11">
        <v>2.3751369380437093E-2</v>
      </c>
      <c r="V365" s="11">
        <v>0.32556520751712875</v>
      </c>
      <c r="Y365" s="4" t="str">
        <f t="shared" si="48"/>
        <v>Austria</v>
      </c>
      <c r="Z365" s="4">
        <f t="shared" si="48"/>
        <v>2005</v>
      </c>
      <c r="AA365" s="13">
        <f t="shared" si="48"/>
        <v>15784.190368087977</v>
      </c>
      <c r="AB365" s="14">
        <f t="shared" si="48"/>
        <v>2.3577508293061658</v>
      </c>
      <c r="AC365" s="14">
        <f t="shared" si="48"/>
        <v>5.5112624807957533E-3</v>
      </c>
      <c r="AD365" s="15">
        <f t="shared" si="48"/>
        <v>0.42413302863486979</v>
      </c>
      <c r="AF365" s="13">
        <f t="shared" si="53"/>
        <v>61.46835911641756</v>
      </c>
      <c r="AG365" s="14">
        <f t="shared" si="53"/>
        <v>27.550245092911709</v>
      </c>
      <c r="AH365" s="14">
        <f t="shared" si="53"/>
        <v>1.9893299181832358E-3</v>
      </c>
      <c r="AI365" s="15">
        <f t="shared" si="49"/>
        <v>3.6297317741731672E-2</v>
      </c>
      <c r="AK365" s="13">
        <f t="shared" si="54"/>
        <v>2.0363636363636459</v>
      </c>
      <c r="AL365" s="14">
        <f t="shared" si="54"/>
        <v>38.040178571428385</v>
      </c>
      <c r="AM365" s="14">
        <f t="shared" si="54"/>
        <v>6.4252462806090038E-4</v>
      </c>
      <c r="AN365" s="15">
        <f t="shared" si="50"/>
        <v>2.6287994366858476E-2</v>
      </c>
      <c r="AP365" s="13">
        <f t="shared" si="55"/>
        <v>2.6204545454545443</v>
      </c>
      <c r="AQ365" s="14">
        <f t="shared" si="55"/>
        <v>3.3023995374385655</v>
      </c>
      <c r="AR365" s="14">
        <f t="shared" si="55"/>
        <v>2.3774335276576797E-3</v>
      </c>
      <c r="AS365" s="15">
        <f t="shared" si="51"/>
        <v>0.30281011993346763</v>
      </c>
      <c r="AU365" s="13">
        <f t="shared" si="56"/>
        <v>10142.023664136359</v>
      </c>
      <c r="AV365" s="14">
        <f t="shared" si="56"/>
        <v>3.0715812897402057</v>
      </c>
      <c r="AW365" s="14">
        <f t="shared" si="56"/>
        <v>2.3751369380437093E-2</v>
      </c>
      <c r="AX365" s="15">
        <f t="shared" si="52"/>
        <v>0.32556520751712875</v>
      </c>
    </row>
    <row r="366" spans="1:50" x14ac:dyDescent="0.3">
      <c r="A366" s="4" t="s">
        <v>36</v>
      </c>
      <c r="B366" s="4">
        <f t="shared" si="57"/>
        <v>2006</v>
      </c>
      <c r="C366" s="11">
        <v>15878.163456172682</v>
      </c>
      <c r="D366" s="11">
        <v>2.3877504626812804</v>
      </c>
      <c r="E366" s="11">
        <v>4.6690600020185546E-3</v>
      </c>
      <c r="F366" s="11">
        <v>0.41880423253151355</v>
      </c>
      <c r="G366" s="11">
        <v>71.110865125571763</v>
      </c>
      <c r="H366" s="11">
        <v>23.739141158592375</v>
      </c>
      <c r="I366" s="11">
        <v>1.7917842401065226E-3</v>
      </c>
      <c r="J366" s="11">
        <v>4.212452309539641E-2</v>
      </c>
      <c r="K366" s="11">
        <v>2.2545454545454504</v>
      </c>
      <c r="L366" s="11">
        <v>34.528225806451672</v>
      </c>
      <c r="M366" s="11">
        <v>6.0895577645418003E-4</v>
      </c>
      <c r="N366" s="11">
        <v>2.8961812448908039E-2</v>
      </c>
      <c r="O366" s="11">
        <v>1.9844696969696978</v>
      </c>
      <c r="P366" s="11">
        <v>3.8429089520900943</v>
      </c>
      <c r="Q366" s="11">
        <v>1.0931392048607047E-3</v>
      </c>
      <c r="R366" s="11">
        <v>0.2602195400586102</v>
      </c>
      <c r="S366" s="11">
        <v>10142.224420045441</v>
      </c>
      <c r="T366" s="11">
        <v>3.1903936686711165</v>
      </c>
      <c r="U366" s="11">
        <v>2.3439443580701824E-2</v>
      </c>
      <c r="V366" s="11">
        <v>0.31344094298448333</v>
      </c>
      <c r="Y366" s="4" t="str">
        <f t="shared" si="48"/>
        <v>Austria</v>
      </c>
      <c r="Z366" s="4">
        <f t="shared" si="48"/>
        <v>2006</v>
      </c>
      <c r="AA366" s="13">
        <f t="shared" si="48"/>
        <v>15878.163456172682</v>
      </c>
      <c r="AB366" s="14">
        <f t="shared" si="48"/>
        <v>2.3877504626812804</v>
      </c>
      <c r="AC366" s="14">
        <f t="shared" si="48"/>
        <v>4.6690600020185546E-3</v>
      </c>
      <c r="AD366" s="15">
        <f t="shared" si="48"/>
        <v>0.41880423253151355</v>
      </c>
      <c r="AF366" s="13">
        <f t="shared" si="53"/>
        <v>71.110865125571763</v>
      </c>
      <c r="AG366" s="14">
        <f t="shared" si="53"/>
        <v>23.739141158592375</v>
      </c>
      <c r="AH366" s="14">
        <f t="shared" si="53"/>
        <v>1.7917842401065226E-3</v>
      </c>
      <c r="AI366" s="15">
        <f t="shared" si="49"/>
        <v>4.212452309539641E-2</v>
      </c>
      <c r="AK366" s="13">
        <f t="shared" si="54"/>
        <v>2.2545454545454504</v>
      </c>
      <c r="AL366" s="14">
        <f t="shared" si="54"/>
        <v>34.528225806451672</v>
      </c>
      <c r="AM366" s="14">
        <f t="shared" si="54"/>
        <v>6.0895577645418003E-4</v>
      </c>
      <c r="AN366" s="15">
        <f t="shared" si="50"/>
        <v>2.8961812448908039E-2</v>
      </c>
      <c r="AP366" s="13">
        <f t="shared" si="55"/>
        <v>1.9844696969696978</v>
      </c>
      <c r="AQ366" s="14">
        <f t="shared" si="55"/>
        <v>3.8429089520900943</v>
      </c>
      <c r="AR366" s="14">
        <f t="shared" si="55"/>
        <v>1.0931392048607047E-3</v>
      </c>
      <c r="AS366" s="15">
        <f t="shared" si="51"/>
        <v>0.2602195400586102</v>
      </c>
      <c r="AU366" s="13">
        <f t="shared" si="56"/>
        <v>10142.224420045441</v>
      </c>
      <c r="AV366" s="14">
        <f t="shared" si="56"/>
        <v>3.1903936686711165</v>
      </c>
      <c r="AW366" s="14">
        <f t="shared" si="56"/>
        <v>2.3439443580701824E-2</v>
      </c>
      <c r="AX366" s="15">
        <f t="shared" si="52"/>
        <v>0.31344094298448333</v>
      </c>
    </row>
    <row r="367" spans="1:50" x14ac:dyDescent="0.3">
      <c r="A367" s="4" t="s">
        <v>36</v>
      </c>
      <c r="B367" s="4">
        <f t="shared" si="57"/>
        <v>2007</v>
      </c>
      <c r="C367" s="11">
        <v>15304.999338219663</v>
      </c>
      <c r="D367" s="11">
        <v>2.5347726857624671</v>
      </c>
      <c r="E367" s="11">
        <v>4.2900944560315679E-3</v>
      </c>
      <c r="F367" s="11">
        <v>0.39451269363003927</v>
      </c>
      <c r="G367" s="11">
        <v>79.525517480118879</v>
      </c>
      <c r="H367" s="11">
        <v>21.194775851681754</v>
      </c>
      <c r="I367" s="11">
        <v>1.581989802435943E-3</v>
      </c>
      <c r="J367" s="11">
        <v>4.7181437869306481E-2</v>
      </c>
      <c r="K367" s="11">
        <v>2.3136363636363626</v>
      </c>
      <c r="L367" s="11">
        <v>33.707269155206298</v>
      </c>
      <c r="M367" s="11">
        <v>6.1606642521132987E-4</v>
      </c>
      <c r="N367" s="11">
        <v>2.9667191233898688E-2</v>
      </c>
      <c r="O367" s="11">
        <v>1.4374999999999956</v>
      </c>
      <c r="P367" s="11">
        <v>4.6289855072463908</v>
      </c>
      <c r="Q367" s="11">
        <v>4.9880116700640187E-4</v>
      </c>
      <c r="R367" s="11">
        <v>0.21603005635566624</v>
      </c>
      <c r="S367" s="11">
        <v>10336.817890909078</v>
      </c>
      <c r="T367" s="11">
        <v>3.250756063589288</v>
      </c>
      <c r="U367" s="11">
        <v>2.3582495352293953E-2</v>
      </c>
      <c r="V367" s="11">
        <v>0.30762074435565634</v>
      </c>
      <c r="Y367" s="4" t="str">
        <f t="shared" si="48"/>
        <v>Austria</v>
      </c>
      <c r="Z367" s="4">
        <f t="shared" si="48"/>
        <v>2007</v>
      </c>
      <c r="AA367" s="13">
        <f t="shared" si="48"/>
        <v>15304.999338219663</v>
      </c>
      <c r="AB367" s="14">
        <f t="shared" si="48"/>
        <v>2.5347726857624671</v>
      </c>
      <c r="AC367" s="14">
        <f t="shared" si="48"/>
        <v>4.2900944560315679E-3</v>
      </c>
      <c r="AD367" s="15">
        <f t="shared" si="48"/>
        <v>0.39451269363003927</v>
      </c>
      <c r="AF367" s="13">
        <f t="shared" si="53"/>
        <v>79.525517480118879</v>
      </c>
      <c r="AG367" s="14">
        <f t="shared" si="53"/>
        <v>21.194775851681754</v>
      </c>
      <c r="AH367" s="14">
        <f t="shared" si="53"/>
        <v>1.581989802435943E-3</v>
      </c>
      <c r="AI367" s="15">
        <f t="shared" si="49"/>
        <v>4.7181437869306481E-2</v>
      </c>
      <c r="AK367" s="13">
        <f t="shared" si="54"/>
        <v>2.3136363636363626</v>
      </c>
      <c r="AL367" s="14">
        <f t="shared" si="54"/>
        <v>33.707269155206298</v>
      </c>
      <c r="AM367" s="14">
        <f t="shared" si="54"/>
        <v>6.1606642521132987E-4</v>
      </c>
      <c r="AN367" s="15">
        <f t="shared" si="50"/>
        <v>2.9667191233898688E-2</v>
      </c>
      <c r="AP367" s="13">
        <f t="shared" si="55"/>
        <v>1.4374999999999956</v>
      </c>
      <c r="AQ367" s="14">
        <f t="shared" si="55"/>
        <v>4.6289855072463908</v>
      </c>
      <c r="AR367" s="14">
        <f t="shared" si="55"/>
        <v>4.9880116700640187E-4</v>
      </c>
      <c r="AS367" s="15">
        <f t="shared" si="51"/>
        <v>0.21603005635566624</v>
      </c>
      <c r="AU367" s="13">
        <f t="shared" si="56"/>
        <v>10336.817890909078</v>
      </c>
      <c r="AV367" s="14">
        <f t="shared" si="56"/>
        <v>3.250756063589288</v>
      </c>
      <c r="AW367" s="14">
        <f t="shared" si="56"/>
        <v>2.3582495352293953E-2</v>
      </c>
      <c r="AX367" s="15">
        <f t="shared" si="52"/>
        <v>0.30762074435565634</v>
      </c>
    </row>
    <row r="368" spans="1:50" x14ac:dyDescent="0.3">
      <c r="A368" s="4" t="s">
        <v>36</v>
      </c>
      <c r="B368" s="4">
        <f t="shared" si="57"/>
        <v>2008</v>
      </c>
      <c r="C368" s="11">
        <v>15777.226946917828</v>
      </c>
      <c r="D368" s="11">
        <v>2.4866048781092238</v>
      </c>
      <c r="E368" s="11">
        <v>3.6203452376888934E-3</v>
      </c>
      <c r="F368" s="11">
        <v>0.40215476483758233</v>
      </c>
      <c r="G368" s="11">
        <v>83.285190489507158</v>
      </c>
      <c r="H368" s="11">
        <v>20.199091586414191</v>
      </c>
      <c r="I368" s="11">
        <v>1.4427842553728781E-3</v>
      </c>
      <c r="J368" s="11">
        <v>4.9507176880795721E-2</v>
      </c>
      <c r="K368" s="11">
        <v>2.1636363636363569</v>
      </c>
      <c r="L368" s="11">
        <v>36.252100840336247</v>
      </c>
      <c r="M368" s="11">
        <v>5.557096260308883E-4</v>
      </c>
      <c r="N368" s="11">
        <v>2.7584608252202047E-2</v>
      </c>
      <c r="O368" s="11">
        <v>2.2174242424242419</v>
      </c>
      <c r="P368" s="11">
        <v>3.0030748206354652</v>
      </c>
      <c r="Q368" s="11">
        <v>7.5884494015606152E-3</v>
      </c>
      <c r="R368" s="11">
        <v>0.33299203640500546</v>
      </c>
      <c r="S368" s="11">
        <v>11042.86388486364</v>
      </c>
      <c r="T368" s="11">
        <v>3.0243016700507628</v>
      </c>
      <c r="U368" s="11">
        <v>2.3207990665968459E-2</v>
      </c>
      <c r="V368" s="11">
        <v>0.33065484501855763</v>
      </c>
      <c r="Y368" s="4" t="str">
        <f t="shared" si="48"/>
        <v>Austria</v>
      </c>
      <c r="Z368" s="4">
        <f t="shared" si="48"/>
        <v>2008</v>
      </c>
      <c r="AA368" s="13">
        <f t="shared" si="48"/>
        <v>15777.226946917828</v>
      </c>
      <c r="AB368" s="14">
        <f t="shared" si="48"/>
        <v>2.4866048781092238</v>
      </c>
      <c r="AC368" s="14">
        <f t="shared" si="48"/>
        <v>3.6203452376888934E-3</v>
      </c>
      <c r="AD368" s="15">
        <f t="shared" si="48"/>
        <v>0.40215476483758233</v>
      </c>
      <c r="AF368" s="13">
        <f t="shared" si="53"/>
        <v>83.285190489507158</v>
      </c>
      <c r="AG368" s="14">
        <f t="shared" si="53"/>
        <v>20.199091586414191</v>
      </c>
      <c r="AH368" s="14">
        <f t="shared" si="53"/>
        <v>1.4427842553728781E-3</v>
      </c>
      <c r="AI368" s="15">
        <f t="shared" si="49"/>
        <v>4.9507176880795721E-2</v>
      </c>
      <c r="AK368" s="13">
        <f t="shared" si="54"/>
        <v>2.1636363636363569</v>
      </c>
      <c r="AL368" s="14">
        <f t="shared" si="54"/>
        <v>36.252100840336247</v>
      </c>
      <c r="AM368" s="14">
        <f t="shared" si="54"/>
        <v>5.557096260308883E-4</v>
      </c>
      <c r="AN368" s="15">
        <f t="shared" si="50"/>
        <v>2.7584608252202047E-2</v>
      </c>
      <c r="AP368" s="13">
        <f t="shared" si="55"/>
        <v>2.2174242424242419</v>
      </c>
      <c r="AQ368" s="14">
        <f t="shared" si="55"/>
        <v>3.0030748206354652</v>
      </c>
      <c r="AR368" s="14">
        <f t="shared" si="55"/>
        <v>7.5884494015606152E-3</v>
      </c>
      <c r="AS368" s="15">
        <f t="shared" si="51"/>
        <v>0.33299203640500546</v>
      </c>
      <c r="AU368" s="13">
        <f t="shared" si="56"/>
        <v>11042.86388486364</v>
      </c>
      <c r="AV368" s="14">
        <f t="shared" si="56"/>
        <v>3.0243016700507628</v>
      </c>
      <c r="AW368" s="14">
        <f t="shared" si="56"/>
        <v>2.3207990665968459E-2</v>
      </c>
      <c r="AX368" s="15">
        <f t="shared" si="52"/>
        <v>0.33065484501855763</v>
      </c>
    </row>
    <row r="369" spans="1:50" x14ac:dyDescent="0.3">
      <c r="A369" s="4" t="s">
        <v>36</v>
      </c>
      <c r="B369" s="4">
        <f t="shared" si="57"/>
        <v>2009</v>
      </c>
      <c r="C369" s="11">
        <v>16176.856467534169</v>
      </c>
      <c r="D369" s="11">
        <v>2.4583418802009116</v>
      </c>
      <c r="E369" s="11">
        <v>4.9719211509318129E-3</v>
      </c>
      <c r="F369" s="11">
        <v>0.40677824677431501</v>
      </c>
      <c r="G369" s="11">
        <v>96.353779704776343</v>
      </c>
      <c r="H369" s="11">
        <v>17.169578451137486</v>
      </c>
      <c r="I369" s="11">
        <v>1.1293357976498164E-3</v>
      </c>
      <c r="J369" s="11">
        <v>5.8242548170060048E-2</v>
      </c>
      <c r="K369" s="11">
        <v>1.7590909090909008</v>
      </c>
      <c r="L369" s="11">
        <v>44.762273901809003</v>
      </c>
      <c r="M369" s="11">
        <v>6.196731904187236E-4</v>
      </c>
      <c r="N369" s="11">
        <v>2.2340241297696597E-2</v>
      </c>
      <c r="O369" s="11">
        <v>3.8977272727272698</v>
      </c>
      <c r="P369" s="11">
        <v>2.4538386783284762</v>
      </c>
      <c r="Q369" s="11">
        <v>8.9793300135247445E-3</v>
      </c>
      <c r="R369" s="11">
        <v>0.40752475247524722</v>
      </c>
      <c r="S369" s="11">
        <v>11118.609928318194</v>
      </c>
      <c r="T369" s="11">
        <v>2.8372243895648088</v>
      </c>
      <c r="U369" s="11">
        <v>2.3715214907012672E-2</v>
      </c>
      <c r="V369" s="11">
        <v>0.35245714215553681</v>
      </c>
      <c r="Y369" s="4" t="str">
        <f t="shared" si="48"/>
        <v>Austria</v>
      </c>
      <c r="Z369" s="4">
        <f t="shared" si="48"/>
        <v>2009</v>
      </c>
      <c r="AA369" s="13">
        <f t="shared" si="48"/>
        <v>16176.856467534169</v>
      </c>
      <c r="AB369" s="14">
        <f t="shared" si="48"/>
        <v>2.4583418802009116</v>
      </c>
      <c r="AC369" s="14">
        <f t="shared" si="48"/>
        <v>4.9719211509318129E-3</v>
      </c>
      <c r="AD369" s="15">
        <f t="shared" si="48"/>
        <v>0.40677824677431501</v>
      </c>
      <c r="AF369" s="13">
        <f t="shared" si="53"/>
        <v>96.353779704776343</v>
      </c>
      <c r="AG369" s="14">
        <f t="shared" si="53"/>
        <v>17.169578451137486</v>
      </c>
      <c r="AH369" s="14">
        <f t="shared" si="53"/>
        <v>1.1293357976498164E-3</v>
      </c>
      <c r="AI369" s="15">
        <f t="shared" si="49"/>
        <v>5.8242548170060048E-2</v>
      </c>
      <c r="AK369" s="13">
        <f t="shared" si="54"/>
        <v>1.7590909090909008</v>
      </c>
      <c r="AL369" s="14">
        <f t="shared" si="54"/>
        <v>44.762273901809003</v>
      </c>
      <c r="AM369" s="14">
        <f t="shared" si="54"/>
        <v>6.196731904187236E-4</v>
      </c>
      <c r="AN369" s="15">
        <f t="shared" si="50"/>
        <v>2.2340241297696597E-2</v>
      </c>
      <c r="AP369" s="13">
        <f t="shared" si="55"/>
        <v>3.8977272727272698</v>
      </c>
      <c r="AQ369" s="14">
        <f t="shared" si="55"/>
        <v>2.4538386783284762</v>
      </c>
      <c r="AR369" s="14">
        <f t="shared" si="55"/>
        <v>8.9793300135247445E-3</v>
      </c>
      <c r="AS369" s="15">
        <f t="shared" si="51"/>
        <v>0.40752475247524722</v>
      </c>
      <c r="AU369" s="13">
        <f t="shared" si="56"/>
        <v>11118.609928318194</v>
      </c>
      <c r="AV369" s="14">
        <f t="shared" si="56"/>
        <v>2.8372243895648088</v>
      </c>
      <c r="AW369" s="14">
        <f t="shared" si="56"/>
        <v>2.3715214907012672E-2</v>
      </c>
      <c r="AX369" s="15">
        <f t="shared" si="52"/>
        <v>0.35245714215553681</v>
      </c>
    </row>
    <row r="370" spans="1:50" x14ac:dyDescent="0.3">
      <c r="A370" s="4" t="s">
        <v>36</v>
      </c>
      <c r="B370" s="4">
        <f t="shared" si="57"/>
        <v>2010</v>
      </c>
      <c r="C370" s="11">
        <v>15749.833076481278</v>
      </c>
      <c r="D370" s="11">
        <v>2.5361170811952576</v>
      </c>
      <c r="E370" s="11">
        <v>5.3424705255575855E-3</v>
      </c>
      <c r="F370" s="11">
        <v>0.39430356248722781</v>
      </c>
      <c r="G370" s="11">
        <v>105.12660240872356</v>
      </c>
      <c r="H370" s="11">
        <v>15.763151899135407</v>
      </c>
      <c r="I370" s="11">
        <v>7.6649604204391542E-4</v>
      </c>
      <c r="J370" s="11">
        <v>6.3439089237911167E-2</v>
      </c>
      <c r="K370" s="11">
        <v>1.6545454545454703</v>
      </c>
      <c r="L370" s="11">
        <v>47.774725274724808</v>
      </c>
      <c r="M370" s="11">
        <v>6.3090654940226726E-4</v>
      </c>
      <c r="N370" s="11">
        <v>2.0931569867740283E-2</v>
      </c>
      <c r="O370" s="11">
        <v>5.5958333333333279</v>
      </c>
      <c r="P370" s="11">
        <v>1.9277736411020119</v>
      </c>
      <c r="Q370" s="11">
        <v>1.6059502127507452E-2</v>
      </c>
      <c r="R370" s="11">
        <v>0.51873310158362262</v>
      </c>
      <c r="S370" s="11">
        <v>11237.10831454545</v>
      </c>
      <c r="T370" s="11">
        <v>2.8574524514364268</v>
      </c>
      <c r="U370" s="11">
        <v>2.3821340944911507E-2</v>
      </c>
      <c r="V370" s="11">
        <v>0.34996207880810232</v>
      </c>
      <c r="Y370" s="4" t="str">
        <f t="shared" si="48"/>
        <v>Austria</v>
      </c>
      <c r="Z370" s="4">
        <f t="shared" si="48"/>
        <v>2010</v>
      </c>
      <c r="AA370" s="13">
        <f t="shared" si="48"/>
        <v>15749.833076481278</v>
      </c>
      <c r="AB370" s="14">
        <f t="shared" si="48"/>
        <v>2.5361170811952576</v>
      </c>
      <c r="AC370" s="14">
        <f t="shared" si="48"/>
        <v>5.3424705255575855E-3</v>
      </c>
      <c r="AD370" s="15">
        <f t="shared" si="48"/>
        <v>0.39430356248722781</v>
      </c>
      <c r="AF370" s="13">
        <f t="shared" si="53"/>
        <v>105.12660240872356</v>
      </c>
      <c r="AG370" s="14">
        <f t="shared" si="53"/>
        <v>15.763151899135407</v>
      </c>
      <c r="AH370" s="14">
        <f t="shared" si="53"/>
        <v>7.6649604204391542E-4</v>
      </c>
      <c r="AI370" s="15">
        <f t="shared" si="49"/>
        <v>6.3439089237911167E-2</v>
      </c>
      <c r="AK370" s="13">
        <f t="shared" si="54"/>
        <v>1.6545454545454703</v>
      </c>
      <c r="AL370" s="14">
        <f t="shared" si="54"/>
        <v>47.774725274724808</v>
      </c>
      <c r="AM370" s="14">
        <f t="shared" si="54"/>
        <v>6.3090654940226726E-4</v>
      </c>
      <c r="AN370" s="15">
        <f t="shared" si="50"/>
        <v>2.0931569867740283E-2</v>
      </c>
      <c r="AP370" s="13">
        <f t="shared" si="55"/>
        <v>5.5958333333333279</v>
      </c>
      <c r="AQ370" s="14">
        <f t="shared" si="55"/>
        <v>1.9277736411020119</v>
      </c>
      <c r="AR370" s="14">
        <f t="shared" si="55"/>
        <v>1.6059502127507452E-2</v>
      </c>
      <c r="AS370" s="15">
        <f t="shared" si="51"/>
        <v>0.51873310158362262</v>
      </c>
      <c r="AU370" s="13">
        <f t="shared" si="56"/>
        <v>11237.10831454545</v>
      </c>
      <c r="AV370" s="14">
        <f t="shared" si="56"/>
        <v>2.8574524514364268</v>
      </c>
      <c r="AW370" s="14">
        <f t="shared" si="56"/>
        <v>2.3821340944911507E-2</v>
      </c>
      <c r="AX370" s="15">
        <f t="shared" si="52"/>
        <v>0.34996207880810232</v>
      </c>
    </row>
    <row r="371" spans="1:50" x14ac:dyDescent="0.3">
      <c r="A371" s="4" t="s">
        <v>36</v>
      </c>
      <c r="B371" s="4">
        <f t="shared" si="57"/>
        <v>2011</v>
      </c>
      <c r="C371" s="11">
        <v>15322.581682889737</v>
      </c>
      <c r="D371" s="11">
        <v>2.5950987995479173</v>
      </c>
      <c r="E371" s="11">
        <v>6.0341516552617214E-3</v>
      </c>
      <c r="F371" s="11">
        <v>0.38534178358612253</v>
      </c>
      <c r="G371" s="11">
        <v>102.18036940374645</v>
      </c>
      <c r="H371" s="11">
        <v>16.237760531553846</v>
      </c>
      <c r="I371" s="11">
        <v>8.518611948537258E-4</v>
      </c>
      <c r="J371" s="11">
        <v>6.1584847125732714E-2</v>
      </c>
      <c r="K371" s="11">
        <v>1.681818181818187</v>
      </c>
      <c r="L371" s="11">
        <v>47.221621621621473</v>
      </c>
      <c r="M371" s="11">
        <v>5.7468171141000779E-4</v>
      </c>
      <c r="N371" s="11">
        <v>2.1176739926739994E-2</v>
      </c>
      <c r="O371" s="11">
        <v>5.618560606060603</v>
      </c>
      <c r="P371" s="11">
        <v>1.8721094856064187</v>
      </c>
      <c r="Q371" s="11">
        <v>1.6892593810219292E-2</v>
      </c>
      <c r="R371" s="11">
        <v>0.5341567935467606</v>
      </c>
      <c r="S371" s="11">
        <v>12046.724996272736</v>
      </c>
      <c r="T371" s="11">
        <v>2.6912500995713162</v>
      </c>
      <c r="U371" s="11">
        <v>2.3367811864021037E-2</v>
      </c>
      <c r="V371" s="11">
        <v>0.3715745333959441</v>
      </c>
      <c r="Y371" s="4" t="str">
        <f t="shared" si="48"/>
        <v>Austria</v>
      </c>
      <c r="Z371" s="4">
        <f t="shared" si="48"/>
        <v>2011</v>
      </c>
      <c r="AA371" s="13">
        <f t="shared" si="48"/>
        <v>15322.581682889737</v>
      </c>
      <c r="AB371" s="14">
        <f t="shared" si="48"/>
        <v>2.5950987995479173</v>
      </c>
      <c r="AC371" s="14">
        <f t="shared" si="48"/>
        <v>6.0341516552617214E-3</v>
      </c>
      <c r="AD371" s="15">
        <f t="shared" si="48"/>
        <v>0.38534178358612253</v>
      </c>
      <c r="AF371" s="13">
        <f t="shared" si="53"/>
        <v>102.18036940374645</v>
      </c>
      <c r="AG371" s="14">
        <f t="shared" si="53"/>
        <v>16.237760531553846</v>
      </c>
      <c r="AH371" s="14">
        <f t="shared" si="53"/>
        <v>8.518611948537258E-4</v>
      </c>
      <c r="AI371" s="15">
        <f t="shared" si="49"/>
        <v>6.1584847125732714E-2</v>
      </c>
      <c r="AK371" s="13">
        <f t="shared" si="54"/>
        <v>1.681818181818187</v>
      </c>
      <c r="AL371" s="14">
        <f t="shared" si="54"/>
        <v>47.221621621621473</v>
      </c>
      <c r="AM371" s="14">
        <f t="shared" si="54"/>
        <v>5.7468171141000779E-4</v>
      </c>
      <c r="AN371" s="15">
        <f t="shared" si="50"/>
        <v>2.1176739926739994E-2</v>
      </c>
      <c r="AP371" s="13">
        <f t="shared" si="55"/>
        <v>5.618560606060603</v>
      </c>
      <c r="AQ371" s="14">
        <f t="shared" si="55"/>
        <v>1.8721094856064187</v>
      </c>
      <c r="AR371" s="14">
        <f t="shared" si="55"/>
        <v>1.6892593810219292E-2</v>
      </c>
      <c r="AS371" s="15">
        <f t="shared" si="51"/>
        <v>0.5341567935467606</v>
      </c>
      <c r="AU371" s="13">
        <f t="shared" si="56"/>
        <v>12046.724996272736</v>
      </c>
      <c r="AV371" s="14">
        <f t="shared" si="56"/>
        <v>2.6912500995713162</v>
      </c>
      <c r="AW371" s="14">
        <f t="shared" si="56"/>
        <v>2.3367811864021037E-2</v>
      </c>
      <c r="AX371" s="15">
        <f t="shared" si="52"/>
        <v>0.3715745333959441</v>
      </c>
    </row>
    <row r="372" spans="1:50" x14ac:dyDescent="0.3">
      <c r="A372" s="4" t="s">
        <v>36</v>
      </c>
      <c r="B372" s="4">
        <f t="shared" si="57"/>
        <v>2012</v>
      </c>
      <c r="C372" s="11">
        <v>15844.838472322066</v>
      </c>
      <c r="D372" s="11">
        <v>2.4963460703192042</v>
      </c>
      <c r="E372" s="11">
        <v>5.8009965168543398E-3</v>
      </c>
      <c r="F372" s="11">
        <v>0.40058548447656994</v>
      </c>
      <c r="G372" s="11">
        <v>112.83195899238058</v>
      </c>
      <c r="H372" s="11">
        <v>14.60430159777388</v>
      </c>
      <c r="I372" s="11">
        <v>6.6524202764120521E-4</v>
      </c>
      <c r="J372" s="11">
        <v>6.8472976492927884E-2</v>
      </c>
      <c r="K372" s="11">
        <v>1.6136363636363598</v>
      </c>
      <c r="L372" s="11">
        <v>49.259154929577583</v>
      </c>
      <c r="M372" s="11">
        <v>5.5370171365409782E-4</v>
      </c>
      <c r="N372" s="11">
        <v>2.0300794876193694E-2</v>
      </c>
      <c r="O372" s="11">
        <v>5.9401515151515074</v>
      </c>
      <c r="P372" s="11">
        <v>1.8739956638183921</v>
      </c>
      <c r="Q372" s="11">
        <v>1.4782288172890068E-2</v>
      </c>
      <c r="R372" s="11">
        <v>0.53361916428474154</v>
      </c>
      <c r="S372" s="11">
        <v>12376.655751454546</v>
      </c>
      <c r="T372" s="11">
        <v>2.6010808366195421</v>
      </c>
      <c r="U372" s="11">
        <v>2.3359306830582849E-2</v>
      </c>
      <c r="V372" s="11">
        <v>0.38445556397994762</v>
      </c>
      <c r="Y372" s="4" t="str">
        <f t="shared" si="48"/>
        <v>Austria</v>
      </c>
      <c r="Z372" s="4">
        <f t="shared" si="48"/>
        <v>2012</v>
      </c>
      <c r="AA372" s="13">
        <f t="shared" si="48"/>
        <v>15844.838472322066</v>
      </c>
      <c r="AB372" s="14">
        <f t="shared" ref="AB372:AD435" si="58">D372</f>
        <v>2.4963460703192042</v>
      </c>
      <c r="AC372" s="14">
        <f t="shared" si="58"/>
        <v>5.8009965168543398E-3</v>
      </c>
      <c r="AD372" s="15">
        <f t="shared" si="58"/>
        <v>0.40058548447656994</v>
      </c>
      <c r="AF372" s="13">
        <f t="shared" si="53"/>
        <v>112.83195899238058</v>
      </c>
      <c r="AG372" s="14">
        <f t="shared" si="53"/>
        <v>14.60430159777388</v>
      </c>
      <c r="AH372" s="14">
        <f t="shared" si="53"/>
        <v>6.6524202764120521E-4</v>
      </c>
      <c r="AI372" s="15">
        <f t="shared" si="49"/>
        <v>6.8472976492927884E-2</v>
      </c>
      <c r="AK372" s="13">
        <f t="shared" si="54"/>
        <v>1.6136363636363598</v>
      </c>
      <c r="AL372" s="14">
        <f t="shared" si="54"/>
        <v>49.259154929577583</v>
      </c>
      <c r="AM372" s="14">
        <f t="shared" si="54"/>
        <v>5.5370171365409782E-4</v>
      </c>
      <c r="AN372" s="15">
        <f t="shared" si="50"/>
        <v>2.0300794876193694E-2</v>
      </c>
      <c r="AP372" s="13">
        <f t="shared" si="55"/>
        <v>5.9401515151515074</v>
      </c>
      <c r="AQ372" s="14">
        <f t="shared" si="55"/>
        <v>1.8739956638183921</v>
      </c>
      <c r="AR372" s="14">
        <f t="shared" si="55"/>
        <v>1.4782288172890068E-2</v>
      </c>
      <c r="AS372" s="15">
        <f t="shared" si="51"/>
        <v>0.53361916428474154</v>
      </c>
      <c r="AU372" s="13">
        <f t="shared" si="56"/>
        <v>12376.655751454546</v>
      </c>
      <c r="AV372" s="14">
        <f t="shared" si="56"/>
        <v>2.6010808366195421</v>
      </c>
      <c r="AW372" s="14">
        <f t="shared" si="56"/>
        <v>2.3359306830582849E-2</v>
      </c>
      <c r="AX372" s="15">
        <f t="shared" si="52"/>
        <v>0.38445556397994762</v>
      </c>
    </row>
    <row r="373" spans="1:50" x14ac:dyDescent="0.3">
      <c r="A373" s="4" t="s">
        <v>36</v>
      </c>
      <c r="B373" s="4">
        <f t="shared" si="57"/>
        <v>2013</v>
      </c>
      <c r="C373" s="11">
        <v>15760.183058373921</v>
      </c>
      <c r="D373" s="11">
        <v>2.5167531045704563</v>
      </c>
      <c r="E373" s="11">
        <v>5.9562860374685056E-3</v>
      </c>
      <c r="F373" s="11">
        <v>0.39733734635470874</v>
      </c>
      <c r="G373" s="11">
        <v>122.39691321542364</v>
      </c>
      <c r="H373" s="11">
        <v>13.41861383648407</v>
      </c>
      <c r="I373" s="11">
        <v>4.2254941740013652E-4</v>
      </c>
      <c r="J373" s="11">
        <v>7.4523345867595125E-2</v>
      </c>
      <c r="K373" s="11">
        <v>1.5090909090909008</v>
      </c>
      <c r="L373" s="11">
        <v>52.873493975903905</v>
      </c>
      <c r="M373" s="11">
        <v>6.0248354834283729E-4</v>
      </c>
      <c r="N373" s="11">
        <v>1.8913068246553387E-2</v>
      </c>
      <c r="O373" s="11">
        <v>5.5632575757575768</v>
      </c>
      <c r="P373" s="11">
        <v>2.0290733301559198</v>
      </c>
      <c r="Q373" s="11">
        <v>1.1142164332702209E-2</v>
      </c>
      <c r="R373" s="11">
        <v>0.49283581087882966</v>
      </c>
      <c r="S373" s="11">
        <v>12096.555854090904</v>
      </c>
      <c r="T373" s="11">
        <v>2.6632682007593025</v>
      </c>
      <c r="U373" s="11">
        <v>2.3384200444077741E-2</v>
      </c>
      <c r="V373" s="11">
        <v>0.37547851910479696</v>
      </c>
      <c r="Y373" s="4" t="str">
        <f t="shared" ref="Y373:AD436" si="59">A373</f>
        <v>Austria</v>
      </c>
      <c r="Z373" s="4">
        <f t="shared" si="59"/>
        <v>2013</v>
      </c>
      <c r="AA373" s="13">
        <f t="shared" si="59"/>
        <v>15760.183058373921</v>
      </c>
      <c r="AB373" s="14">
        <f t="shared" si="58"/>
        <v>2.5167531045704563</v>
      </c>
      <c r="AC373" s="14">
        <f t="shared" si="58"/>
        <v>5.9562860374685056E-3</v>
      </c>
      <c r="AD373" s="15">
        <f t="shared" si="58"/>
        <v>0.39733734635470874</v>
      </c>
      <c r="AF373" s="13">
        <f t="shared" si="53"/>
        <v>122.39691321542364</v>
      </c>
      <c r="AG373" s="14">
        <f t="shared" si="53"/>
        <v>13.41861383648407</v>
      </c>
      <c r="AH373" s="14">
        <f t="shared" si="53"/>
        <v>4.2254941740013652E-4</v>
      </c>
      <c r="AI373" s="15">
        <f t="shared" si="49"/>
        <v>7.4523345867595125E-2</v>
      </c>
      <c r="AK373" s="13">
        <f t="shared" si="54"/>
        <v>1.5090909090909008</v>
      </c>
      <c r="AL373" s="14">
        <f t="shared" si="54"/>
        <v>52.873493975903905</v>
      </c>
      <c r="AM373" s="14">
        <f t="shared" si="54"/>
        <v>6.0248354834283729E-4</v>
      </c>
      <c r="AN373" s="15">
        <f t="shared" si="50"/>
        <v>1.8913068246553387E-2</v>
      </c>
      <c r="AP373" s="13">
        <f t="shared" si="55"/>
        <v>5.5632575757575768</v>
      </c>
      <c r="AQ373" s="14">
        <f t="shared" si="55"/>
        <v>2.0290733301559198</v>
      </c>
      <c r="AR373" s="14">
        <f t="shared" si="55"/>
        <v>1.1142164332702209E-2</v>
      </c>
      <c r="AS373" s="15">
        <f t="shared" si="51"/>
        <v>0.49283581087882966</v>
      </c>
      <c r="AU373" s="13">
        <f t="shared" si="56"/>
        <v>12096.555854090904</v>
      </c>
      <c r="AV373" s="14">
        <f t="shared" si="56"/>
        <v>2.6632682007593025</v>
      </c>
      <c r="AW373" s="14">
        <f t="shared" si="56"/>
        <v>2.3384200444077741E-2</v>
      </c>
      <c r="AX373" s="15">
        <f t="shared" si="52"/>
        <v>0.37547851910479696</v>
      </c>
    </row>
    <row r="374" spans="1:50" x14ac:dyDescent="0.3">
      <c r="A374" s="4" t="s">
        <v>36</v>
      </c>
      <c r="B374" s="4">
        <f t="shared" si="57"/>
        <v>2014</v>
      </c>
      <c r="C374" s="11">
        <v>15554.542174457034</v>
      </c>
      <c r="D374" s="11">
        <v>2.5763803980163917</v>
      </c>
      <c r="E374" s="11">
        <v>5.9835982047366509E-3</v>
      </c>
      <c r="F374" s="11">
        <v>0.38814144090287311</v>
      </c>
      <c r="G374" s="11">
        <v>132.03067484144754</v>
      </c>
      <c r="H374" s="11">
        <v>12.436736211591153</v>
      </c>
      <c r="I374" s="11">
        <v>6.0539901154829656E-5</v>
      </c>
      <c r="J374" s="11">
        <v>8.0406947850834909E-2</v>
      </c>
      <c r="K374" s="11">
        <v>1.431818181818187</v>
      </c>
      <c r="L374" s="11">
        <v>55.990476190475981</v>
      </c>
      <c r="M374" s="11">
        <v>6.2254602791501912E-4</v>
      </c>
      <c r="N374" s="11">
        <v>1.7860180302772647E-2</v>
      </c>
      <c r="O374" s="11">
        <v>4.547348484848488</v>
      </c>
      <c r="P374" s="11">
        <v>2.3267805081216144</v>
      </c>
      <c r="Q374" s="11">
        <v>6.8640836158111451E-3</v>
      </c>
      <c r="R374" s="11">
        <v>0.42977839831024267</v>
      </c>
      <c r="S374" s="11">
        <v>11526.802916545461</v>
      </c>
      <c r="T374" s="11">
        <v>2.8395487337146101</v>
      </c>
      <c r="U374" s="11">
        <v>2.2877488324013595E-2</v>
      </c>
      <c r="V374" s="11">
        <v>0.35216863444771057</v>
      </c>
      <c r="Y374" s="4" t="str">
        <f t="shared" si="59"/>
        <v>Austria</v>
      </c>
      <c r="Z374" s="4">
        <f t="shared" si="59"/>
        <v>2014</v>
      </c>
      <c r="AA374" s="13">
        <f t="shared" si="59"/>
        <v>15554.542174457034</v>
      </c>
      <c r="AB374" s="14">
        <f t="shared" si="58"/>
        <v>2.5763803980163917</v>
      </c>
      <c r="AC374" s="14">
        <f t="shared" si="58"/>
        <v>5.9835982047366509E-3</v>
      </c>
      <c r="AD374" s="15">
        <f t="shared" si="58"/>
        <v>0.38814144090287311</v>
      </c>
      <c r="AF374" s="13">
        <f t="shared" si="53"/>
        <v>132.03067484144754</v>
      </c>
      <c r="AG374" s="14">
        <f t="shared" si="53"/>
        <v>12.436736211591153</v>
      </c>
      <c r="AH374" s="14">
        <f t="shared" si="53"/>
        <v>6.0539901154829656E-5</v>
      </c>
      <c r="AI374" s="15">
        <f t="shared" si="49"/>
        <v>8.0406947850834909E-2</v>
      </c>
      <c r="AK374" s="13">
        <f t="shared" si="54"/>
        <v>1.431818181818187</v>
      </c>
      <c r="AL374" s="14">
        <f t="shared" si="54"/>
        <v>55.990476190475981</v>
      </c>
      <c r="AM374" s="14">
        <f t="shared" si="54"/>
        <v>6.2254602791501912E-4</v>
      </c>
      <c r="AN374" s="15">
        <f t="shared" si="50"/>
        <v>1.7860180302772647E-2</v>
      </c>
      <c r="AP374" s="13">
        <f t="shared" si="55"/>
        <v>4.547348484848488</v>
      </c>
      <c r="AQ374" s="14">
        <f t="shared" si="55"/>
        <v>2.3267805081216144</v>
      </c>
      <c r="AR374" s="14">
        <f t="shared" si="55"/>
        <v>6.8640836158111451E-3</v>
      </c>
      <c r="AS374" s="15">
        <f t="shared" si="51"/>
        <v>0.42977839831024267</v>
      </c>
      <c r="AU374" s="13">
        <f t="shared" si="56"/>
        <v>11526.802916545461</v>
      </c>
      <c r="AV374" s="14">
        <f t="shared" si="56"/>
        <v>2.8395487337146101</v>
      </c>
      <c r="AW374" s="14">
        <f t="shared" si="56"/>
        <v>2.2877488324013595E-2</v>
      </c>
      <c r="AX374" s="15">
        <f t="shared" si="52"/>
        <v>0.35216863444771057</v>
      </c>
    </row>
    <row r="375" spans="1:50" x14ac:dyDescent="0.3">
      <c r="A375" s="4" t="s">
        <v>36</v>
      </c>
      <c r="B375" s="4">
        <f t="shared" si="57"/>
        <v>2015</v>
      </c>
      <c r="C375" s="11">
        <v>15327.109698257351</v>
      </c>
      <c r="D375" s="11">
        <v>2.655910214165778</v>
      </c>
      <c r="E375" s="11">
        <v>5.7178887760735986E-3</v>
      </c>
      <c r="F375" s="11">
        <v>0.37651875227796444</v>
      </c>
      <c r="G375" s="11">
        <v>144.99790624693424</v>
      </c>
      <c r="H375" s="11">
        <v>11.310493707778001</v>
      </c>
      <c r="I375" s="11">
        <v>3.8117366256386342E-4</v>
      </c>
      <c r="J375" s="11">
        <v>8.8413470343237086E-2</v>
      </c>
      <c r="K375" s="11">
        <v>1.2727272727272663</v>
      </c>
      <c r="L375" s="11">
        <v>62.878571428571753</v>
      </c>
      <c r="M375" s="11">
        <v>6.3969030870637822E-4</v>
      </c>
      <c r="N375" s="11">
        <v>1.5903669203680481E-2</v>
      </c>
      <c r="O375" s="11">
        <v>3.5909090909090917</v>
      </c>
      <c r="P375" s="11">
        <v>2.7126582278481011</v>
      </c>
      <c r="Q375" s="11">
        <v>3.0775794171022941E-3</v>
      </c>
      <c r="R375" s="11">
        <v>0.36864209052729824</v>
      </c>
      <c r="S375" s="11">
        <v>10500.699409090907</v>
      </c>
      <c r="T375" s="11">
        <v>3.2152733677605649</v>
      </c>
      <c r="U375" s="11">
        <v>2.244017654563879E-2</v>
      </c>
      <c r="V375" s="11">
        <v>0.31101554537382903</v>
      </c>
      <c r="Y375" s="4" t="str">
        <f t="shared" si="59"/>
        <v>Austria</v>
      </c>
      <c r="Z375" s="4">
        <f t="shared" si="59"/>
        <v>2015</v>
      </c>
      <c r="AA375" s="13">
        <f t="shared" si="59"/>
        <v>15327.109698257351</v>
      </c>
      <c r="AB375" s="14">
        <f t="shared" si="58"/>
        <v>2.655910214165778</v>
      </c>
      <c r="AC375" s="14">
        <f t="shared" si="58"/>
        <v>5.7178887760735986E-3</v>
      </c>
      <c r="AD375" s="15">
        <f t="shared" si="58"/>
        <v>0.37651875227796444</v>
      </c>
      <c r="AF375" s="13">
        <f t="shared" si="53"/>
        <v>144.99790624693424</v>
      </c>
      <c r="AG375" s="14">
        <f t="shared" si="53"/>
        <v>11.310493707778001</v>
      </c>
      <c r="AH375" s="14">
        <f t="shared" si="53"/>
        <v>3.8117366256386342E-4</v>
      </c>
      <c r="AI375" s="15">
        <f t="shared" si="49"/>
        <v>8.8413470343237086E-2</v>
      </c>
      <c r="AK375" s="13">
        <f t="shared" si="54"/>
        <v>1.2727272727272663</v>
      </c>
      <c r="AL375" s="14">
        <f t="shared" si="54"/>
        <v>62.878571428571753</v>
      </c>
      <c r="AM375" s="14">
        <f t="shared" si="54"/>
        <v>6.3969030870637822E-4</v>
      </c>
      <c r="AN375" s="15">
        <f t="shared" si="50"/>
        <v>1.5903669203680481E-2</v>
      </c>
      <c r="AP375" s="13">
        <f t="shared" si="55"/>
        <v>3.5909090909090917</v>
      </c>
      <c r="AQ375" s="14">
        <f t="shared" si="55"/>
        <v>2.7126582278481011</v>
      </c>
      <c r="AR375" s="14">
        <f t="shared" si="55"/>
        <v>3.0775794171022941E-3</v>
      </c>
      <c r="AS375" s="15">
        <f t="shared" si="51"/>
        <v>0.36864209052729824</v>
      </c>
      <c r="AU375" s="13">
        <f t="shared" si="56"/>
        <v>10500.699409090907</v>
      </c>
      <c r="AV375" s="14">
        <f t="shared" si="56"/>
        <v>3.2152733677605649</v>
      </c>
      <c r="AW375" s="14">
        <f t="shared" si="56"/>
        <v>2.244017654563879E-2</v>
      </c>
      <c r="AX375" s="15">
        <f t="shared" si="52"/>
        <v>0.31101554537382903</v>
      </c>
    </row>
    <row r="376" spans="1:50" x14ac:dyDescent="0.3">
      <c r="A376" s="4" t="s">
        <v>36</v>
      </c>
      <c r="B376" s="4">
        <f t="shared" si="57"/>
        <v>2016</v>
      </c>
      <c r="C376" s="11">
        <v>15308.420621485384</v>
      </c>
      <c r="D376" s="11">
        <v>2.6950323751017731</v>
      </c>
      <c r="E376" s="11">
        <v>5.1987005489820826E-3</v>
      </c>
      <c r="F376" s="11">
        <v>0.37105305644509623</v>
      </c>
      <c r="G376" s="11">
        <v>136.12336398321327</v>
      </c>
      <c r="H376" s="11">
        <v>12.07084012547503</v>
      </c>
      <c r="I376" s="11">
        <v>8.8971788353209291E-5</v>
      </c>
      <c r="J376" s="11">
        <v>8.2844275096440018E-2</v>
      </c>
      <c r="K376" s="11">
        <v>1.4727272727272549</v>
      </c>
      <c r="L376" s="11">
        <v>54.543209876543884</v>
      </c>
      <c r="M376" s="11">
        <v>5.7346112450868542E-4</v>
      </c>
      <c r="N376" s="11">
        <v>1.8334087822543914E-2</v>
      </c>
      <c r="O376" s="11">
        <v>2.4579545454545455</v>
      </c>
      <c r="P376" s="11">
        <v>3.6241331484049932</v>
      </c>
      <c r="Q376" s="11">
        <v>2.3704236687077662E-3</v>
      </c>
      <c r="R376" s="11">
        <v>0.27592805204745502</v>
      </c>
      <c r="S376" s="11">
        <v>10211.596414090898</v>
      </c>
      <c r="T376" s="11">
        <v>3.3650610374194154</v>
      </c>
      <c r="U376" s="11">
        <v>2.2305756425920586E-2</v>
      </c>
      <c r="V376" s="11">
        <v>0.29717142984332789</v>
      </c>
      <c r="Y376" s="4" t="str">
        <f t="shared" si="59"/>
        <v>Austria</v>
      </c>
      <c r="Z376" s="4">
        <f t="shared" si="59"/>
        <v>2016</v>
      </c>
      <c r="AA376" s="13">
        <f t="shared" si="59"/>
        <v>15308.420621485384</v>
      </c>
      <c r="AB376" s="14">
        <f t="shared" si="58"/>
        <v>2.6950323751017731</v>
      </c>
      <c r="AC376" s="14">
        <f t="shared" si="58"/>
        <v>5.1987005489820826E-3</v>
      </c>
      <c r="AD376" s="15">
        <f t="shared" si="58"/>
        <v>0.37105305644509623</v>
      </c>
      <c r="AF376" s="13">
        <f t="shared" si="53"/>
        <v>136.12336398321327</v>
      </c>
      <c r="AG376" s="14">
        <f t="shared" si="53"/>
        <v>12.07084012547503</v>
      </c>
      <c r="AH376" s="14">
        <f t="shared" si="53"/>
        <v>8.8971788353209291E-5</v>
      </c>
      <c r="AI376" s="15">
        <f t="shared" si="49"/>
        <v>8.2844275096440018E-2</v>
      </c>
      <c r="AK376" s="13">
        <f t="shared" si="54"/>
        <v>1.4727272727272549</v>
      </c>
      <c r="AL376" s="14">
        <f t="shared" si="54"/>
        <v>54.543209876543884</v>
      </c>
      <c r="AM376" s="14">
        <f t="shared" si="54"/>
        <v>5.7346112450868542E-4</v>
      </c>
      <c r="AN376" s="15">
        <f t="shared" si="50"/>
        <v>1.8334087822543914E-2</v>
      </c>
      <c r="AP376" s="13">
        <f t="shared" si="55"/>
        <v>2.4579545454545455</v>
      </c>
      <c r="AQ376" s="14">
        <f t="shared" si="55"/>
        <v>3.6241331484049932</v>
      </c>
      <c r="AR376" s="14">
        <f t="shared" si="55"/>
        <v>2.3704236687077662E-3</v>
      </c>
      <c r="AS376" s="15">
        <f t="shared" si="51"/>
        <v>0.27592805204745502</v>
      </c>
      <c r="AU376" s="13">
        <f t="shared" si="56"/>
        <v>10211.596414090898</v>
      </c>
      <c r="AV376" s="14">
        <f t="shared" si="56"/>
        <v>3.3650610374194154</v>
      </c>
      <c r="AW376" s="14">
        <f t="shared" si="56"/>
        <v>2.2305756425920586E-2</v>
      </c>
      <c r="AX376" s="15">
        <f t="shared" si="52"/>
        <v>0.29717142984332789</v>
      </c>
    </row>
    <row r="377" spans="1:50" x14ac:dyDescent="0.3">
      <c r="A377" s="4" t="s">
        <v>36</v>
      </c>
      <c r="B377" s="4">
        <f t="shared" si="57"/>
        <v>2017</v>
      </c>
      <c r="C377" s="11">
        <v>14818.047124879435</v>
      </c>
      <c r="D377" s="11">
        <v>2.8165018078691215</v>
      </c>
      <c r="E377" s="11">
        <v>5.0194809294392684E-3</v>
      </c>
      <c r="F377" s="11">
        <v>0.35505036680823904</v>
      </c>
      <c r="G377" s="11">
        <v>135.81251383460403</v>
      </c>
      <c r="H377" s="11">
        <v>12.029911439709473</v>
      </c>
      <c r="I377" s="11">
        <v>6.0396524584740985E-5</v>
      </c>
      <c r="J377" s="11">
        <v>8.3126131477502418E-2</v>
      </c>
      <c r="K377" s="11">
        <v>1.3136363636363768</v>
      </c>
      <c r="L377" s="11">
        <v>61.193771626296957</v>
      </c>
      <c r="M377" s="11">
        <v>5.8974774423774246E-4</v>
      </c>
      <c r="N377" s="11">
        <v>1.634153237206689E-2</v>
      </c>
      <c r="O377" s="11">
        <v>1.9590909090909072</v>
      </c>
      <c r="P377" s="11">
        <v>4.024361948955919</v>
      </c>
      <c r="Q377" s="11">
        <v>4.1230434258192616E-3</v>
      </c>
      <c r="R377" s="11">
        <v>0.24848659556068015</v>
      </c>
      <c r="S377" s="11">
        <v>10049.01007622727</v>
      </c>
      <c r="T377" s="11">
        <v>3.5073652379105851</v>
      </c>
      <c r="U377" s="11">
        <v>2.1544696336688429E-2</v>
      </c>
      <c r="V377" s="11">
        <v>0.28511430437615959</v>
      </c>
      <c r="Y377" s="4" t="str">
        <f t="shared" si="59"/>
        <v>Austria</v>
      </c>
      <c r="Z377" s="4">
        <f t="shared" si="59"/>
        <v>2017</v>
      </c>
      <c r="AA377" s="13">
        <f t="shared" si="59"/>
        <v>14818.047124879435</v>
      </c>
      <c r="AB377" s="14">
        <f t="shared" si="58"/>
        <v>2.8165018078691215</v>
      </c>
      <c r="AC377" s="14">
        <f t="shared" si="58"/>
        <v>5.0194809294392684E-3</v>
      </c>
      <c r="AD377" s="15">
        <f t="shared" si="58"/>
        <v>0.35505036680823904</v>
      </c>
      <c r="AF377" s="13">
        <f t="shared" si="53"/>
        <v>135.81251383460403</v>
      </c>
      <c r="AG377" s="14">
        <f t="shared" si="53"/>
        <v>12.029911439709473</v>
      </c>
      <c r="AH377" s="14">
        <f t="shared" si="53"/>
        <v>6.0396524584740985E-5</v>
      </c>
      <c r="AI377" s="15">
        <f t="shared" si="49"/>
        <v>8.3126131477502418E-2</v>
      </c>
      <c r="AK377" s="13">
        <f t="shared" si="54"/>
        <v>1.3136363636363768</v>
      </c>
      <c r="AL377" s="14">
        <f t="shared" si="54"/>
        <v>61.193771626296957</v>
      </c>
      <c r="AM377" s="14">
        <f t="shared" si="54"/>
        <v>5.8974774423774246E-4</v>
      </c>
      <c r="AN377" s="15">
        <f t="shared" si="50"/>
        <v>1.634153237206689E-2</v>
      </c>
      <c r="AP377" s="13">
        <f t="shared" si="55"/>
        <v>1.9590909090909072</v>
      </c>
      <c r="AQ377" s="14">
        <f t="shared" si="55"/>
        <v>4.024361948955919</v>
      </c>
      <c r="AR377" s="14">
        <f t="shared" si="55"/>
        <v>4.1230434258192616E-3</v>
      </c>
      <c r="AS377" s="15">
        <f t="shared" si="51"/>
        <v>0.24848659556068015</v>
      </c>
      <c r="AU377" s="13">
        <f t="shared" si="56"/>
        <v>10049.01007622727</v>
      </c>
      <c r="AV377" s="14">
        <f t="shared" si="56"/>
        <v>3.5073652379105851</v>
      </c>
      <c r="AW377" s="14">
        <f t="shared" si="56"/>
        <v>2.1544696336688429E-2</v>
      </c>
      <c r="AX377" s="15">
        <f t="shared" si="52"/>
        <v>0.28511430437615959</v>
      </c>
    </row>
    <row r="378" spans="1:50" x14ac:dyDescent="0.3">
      <c r="A378" s="4" t="s">
        <v>36</v>
      </c>
      <c r="B378" s="4">
        <f t="shared" si="57"/>
        <v>2018</v>
      </c>
      <c r="C378" s="11">
        <v>14497.95693637176</v>
      </c>
      <c r="D378" s="11">
        <v>2.9135833191214267</v>
      </c>
      <c r="E378" s="11">
        <v>4.6795368718854369E-3</v>
      </c>
      <c r="F378" s="11">
        <v>0.34321997707673035</v>
      </c>
      <c r="G378" s="11">
        <v>127.78510318255599</v>
      </c>
      <c r="H378" s="11">
        <v>12.75410875440009</v>
      </c>
      <c r="I378" s="11">
        <v>1.9737077032871975E-4</v>
      </c>
      <c r="J378" s="11">
        <v>7.8406105770033221E-2</v>
      </c>
      <c r="K378" s="11">
        <v>1.3045454545454476</v>
      </c>
      <c r="L378" s="11">
        <v>61.703832752613572</v>
      </c>
      <c r="M378" s="11">
        <v>5.9174927739988337E-4</v>
      </c>
      <c r="N378" s="11">
        <v>1.6206448698401855E-2</v>
      </c>
      <c r="O378" s="11">
        <v>1.6871212121212187</v>
      </c>
      <c r="P378" s="11">
        <v>4.0871127076784779</v>
      </c>
      <c r="Q378" s="11">
        <v>4.7713799827342473E-3</v>
      </c>
      <c r="R378" s="11">
        <v>0.24467150076906258</v>
      </c>
      <c r="S378" s="11">
        <v>10173.582300499991</v>
      </c>
      <c r="T378" s="11">
        <v>3.5381577256942189</v>
      </c>
      <c r="U378" s="11">
        <v>2.1032575955754251E-2</v>
      </c>
      <c r="V378" s="11">
        <v>0.28263296255505138</v>
      </c>
      <c r="Y378" s="4" t="str">
        <f t="shared" si="59"/>
        <v>Austria</v>
      </c>
      <c r="Z378" s="4">
        <f t="shared" si="59"/>
        <v>2018</v>
      </c>
      <c r="AA378" s="13">
        <f t="shared" si="59"/>
        <v>14497.95693637176</v>
      </c>
      <c r="AB378" s="14">
        <f t="shared" si="58"/>
        <v>2.9135833191214267</v>
      </c>
      <c r="AC378" s="14">
        <f t="shared" si="58"/>
        <v>4.6795368718854369E-3</v>
      </c>
      <c r="AD378" s="15">
        <f t="shared" si="58"/>
        <v>0.34321997707673035</v>
      </c>
      <c r="AF378" s="13">
        <f t="shared" si="53"/>
        <v>127.78510318255599</v>
      </c>
      <c r="AG378" s="14">
        <f t="shared" si="53"/>
        <v>12.75410875440009</v>
      </c>
      <c r="AH378" s="14">
        <f t="shared" si="53"/>
        <v>1.9737077032871975E-4</v>
      </c>
      <c r="AI378" s="15">
        <f t="shared" si="49"/>
        <v>7.8406105770033221E-2</v>
      </c>
      <c r="AK378" s="13">
        <f t="shared" si="54"/>
        <v>1.3045454545454476</v>
      </c>
      <c r="AL378" s="14">
        <f t="shared" si="54"/>
        <v>61.703832752613572</v>
      </c>
      <c r="AM378" s="14">
        <f t="shared" si="54"/>
        <v>5.9174927739988337E-4</v>
      </c>
      <c r="AN378" s="15">
        <f t="shared" si="50"/>
        <v>1.6206448698401855E-2</v>
      </c>
      <c r="AP378" s="13">
        <f t="shared" si="55"/>
        <v>1.6871212121212187</v>
      </c>
      <c r="AQ378" s="14">
        <f t="shared" si="55"/>
        <v>4.0871127076784779</v>
      </c>
      <c r="AR378" s="14">
        <f t="shared" si="55"/>
        <v>4.7713799827342473E-3</v>
      </c>
      <c r="AS378" s="15">
        <f t="shared" si="51"/>
        <v>0.24467150076906258</v>
      </c>
      <c r="AU378" s="13">
        <f t="shared" si="56"/>
        <v>10173.582300499991</v>
      </c>
      <c r="AV378" s="14">
        <f t="shared" si="56"/>
        <v>3.5381577256942189</v>
      </c>
      <c r="AW378" s="14">
        <f t="shared" si="56"/>
        <v>2.1032575955754251E-2</v>
      </c>
      <c r="AX378" s="15">
        <f t="shared" si="52"/>
        <v>0.28263296255505138</v>
      </c>
    </row>
    <row r="379" spans="1:50" x14ac:dyDescent="0.3">
      <c r="A379" s="4" t="s">
        <v>36</v>
      </c>
      <c r="B379" s="4">
        <f t="shared" si="57"/>
        <v>2019</v>
      </c>
      <c r="C379" s="11">
        <v>14174.931405715863</v>
      </c>
      <c r="D379" s="11">
        <v>3.0340268841278806</v>
      </c>
      <c r="E379" s="11">
        <v>4.3001041027794784E-3</v>
      </c>
      <c r="F379" s="11">
        <v>0.32959497004834426</v>
      </c>
      <c r="G379" s="11">
        <v>113.8263281373886</v>
      </c>
      <c r="H379" s="11">
        <v>14.25390620398081</v>
      </c>
      <c r="I379" s="11">
        <v>4.7932338832917809E-4</v>
      </c>
      <c r="J379" s="11">
        <v>7.0156207406550888E-2</v>
      </c>
      <c r="K379" s="11">
        <v>1.1590909090909065</v>
      </c>
      <c r="L379" s="11">
        <v>69.745098039215847</v>
      </c>
      <c r="M379" s="11">
        <v>6.1669386767365664E-4</v>
      </c>
      <c r="N379" s="11">
        <v>1.4337925217880203E-2</v>
      </c>
      <c r="O379" s="11">
        <v>1.5117424242424171</v>
      </c>
      <c r="P379" s="11">
        <v>4.2027060886995917</v>
      </c>
      <c r="Q379" s="11">
        <v>5.0771541508420892E-3</v>
      </c>
      <c r="R379" s="11">
        <v>0.23794193048351417</v>
      </c>
      <c r="S379" s="11">
        <v>10033.819878136354</v>
      </c>
      <c r="T379" s="11">
        <v>3.6501808318953288</v>
      </c>
      <c r="U379" s="11">
        <v>2.0652669491958431E-2</v>
      </c>
      <c r="V379" s="11">
        <v>0.2739590299916066</v>
      </c>
      <c r="Y379" s="4" t="str">
        <f t="shared" si="59"/>
        <v>Austria</v>
      </c>
      <c r="Z379" s="4">
        <f t="shared" si="59"/>
        <v>2019</v>
      </c>
      <c r="AA379" s="13">
        <f t="shared" si="59"/>
        <v>14174.931405715863</v>
      </c>
      <c r="AB379" s="14">
        <f t="shared" si="58"/>
        <v>3.0340268841278806</v>
      </c>
      <c r="AC379" s="14">
        <f t="shared" si="58"/>
        <v>4.3001041027794784E-3</v>
      </c>
      <c r="AD379" s="15">
        <f t="shared" si="58"/>
        <v>0.32959497004834426</v>
      </c>
      <c r="AF379" s="13">
        <f t="shared" si="53"/>
        <v>113.8263281373886</v>
      </c>
      <c r="AG379" s="14">
        <f t="shared" si="53"/>
        <v>14.25390620398081</v>
      </c>
      <c r="AH379" s="14">
        <f t="shared" si="53"/>
        <v>4.7932338832917809E-4</v>
      </c>
      <c r="AI379" s="15">
        <f t="shared" si="49"/>
        <v>7.0156207406550888E-2</v>
      </c>
      <c r="AK379" s="13">
        <f t="shared" si="54"/>
        <v>1.1590909090909065</v>
      </c>
      <c r="AL379" s="14">
        <f t="shared" si="54"/>
        <v>69.745098039215847</v>
      </c>
      <c r="AM379" s="14">
        <f t="shared" si="54"/>
        <v>6.1669386767365664E-4</v>
      </c>
      <c r="AN379" s="15">
        <f t="shared" si="50"/>
        <v>1.4337925217880203E-2</v>
      </c>
      <c r="AP379" s="13">
        <f t="shared" si="55"/>
        <v>1.5117424242424171</v>
      </c>
      <c r="AQ379" s="14">
        <f t="shared" si="55"/>
        <v>4.2027060886995917</v>
      </c>
      <c r="AR379" s="14">
        <f t="shared" si="55"/>
        <v>5.0771541508420892E-3</v>
      </c>
      <c r="AS379" s="15">
        <f t="shared" si="51"/>
        <v>0.23794193048351417</v>
      </c>
      <c r="AU379" s="13">
        <f t="shared" si="56"/>
        <v>10033.819878136354</v>
      </c>
      <c r="AV379" s="14">
        <f t="shared" si="56"/>
        <v>3.6501808318953288</v>
      </c>
      <c r="AW379" s="14">
        <f t="shared" si="56"/>
        <v>2.0652669491958431E-2</v>
      </c>
      <c r="AX379" s="15">
        <f t="shared" si="52"/>
        <v>0.2739590299916066</v>
      </c>
    </row>
    <row r="380" spans="1:50" x14ac:dyDescent="0.3">
      <c r="A380" s="4" t="s">
        <v>36</v>
      </c>
      <c r="B380" s="4">
        <f t="shared" si="57"/>
        <v>2020</v>
      </c>
      <c r="C380" s="11">
        <v>14099.618615543288</v>
      </c>
      <c r="D380" s="11">
        <v>3.0619266933665497</v>
      </c>
      <c r="E380" s="11">
        <v>4.0217792843039724E-3</v>
      </c>
      <c r="F380" s="11">
        <v>0.32659175092807746</v>
      </c>
      <c r="G380" s="11">
        <v>142.70468823344822</v>
      </c>
      <c r="H380" s="11">
        <v>10.815329824007454</v>
      </c>
      <c r="I380" s="11">
        <v>8.3152975770385551E-4</v>
      </c>
      <c r="J380" s="11">
        <v>9.2461350349227298E-2</v>
      </c>
      <c r="K380" s="11">
        <v>1.1863636363636374</v>
      </c>
      <c r="L380" s="11">
        <v>67.528735632183853</v>
      </c>
      <c r="M380" s="11">
        <v>6.3435776516013176E-4</v>
      </c>
      <c r="N380" s="11">
        <v>1.4808510638297885E-2</v>
      </c>
      <c r="O380" s="11">
        <v>1.1166666666666654</v>
      </c>
      <c r="P380" s="11">
        <v>6.3955223880597085</v>
      </c>
      <c r="Q380" s="11">
        <v>7.3000286508060341E-3</v>
      </c>
      <c r="R380" s="11">
        <v>0.15635939323220521</v>
      </c>
      <c r="S380" s="11">
        <v>8156.5253009545413</v>
      </c>
      <c r="T380" s="11">
        <v>4.3277334475888232</v>
      </c>
      <c r="U380" s="11">
        <v>2.1196908045987284E-2</v>
      </c>
      <c r="V380" s="11">
        <v>0.23106783541790113</v>
      </c>
      <c r="Y380" s="4" t="str">
        <f t="shared" si="59"/>
        <v>Austria</v>
      </c>
      <c r="Z380" s="4">
        <f t="shared" si="59"/>
        <v>2020</v>
      </c>
      <c r="AA380" s="13">
        <f t="shared" si="59"/>
        <v>14099.618615543288</v>
      </c>
      <c r="AB380" s="14">
        <f t="shared" si="58"/>
        <v>3.0619266933665497</v>
      </c>
      <c r="AC380" s="14">
        <f t="shared" si="58"/>
        <v>4.0217792843039724E-3</v>
      </c>
      <c r="AD380" s="15">
        <f t="shared" si="58"/>
        <v>0.32659175092807746</v>
      </c>
      <c r="AF380" s="13">
        <f t="shared" si="53"/>
        <v>142.70468823344822</v>
      </c>
      <c r="AG380" s="14">
        <f t="shared" si="53"/>
        <v>10.815329824007454</v>
      </c>
      <c r="AH380" s="14">
        <f t="shared" si="53"/>
        <v>8.3152975770385551E-4</v>
      </c>
      <c r="AI380" s="15">
        <f t="shared" si="49"/>
        <v>9.2461350349227298E-2</v>
      </c>
      <c r="AK380" s="13">
        <f t="shared" si="54"/>
        <v>1.1863636363636374</v>
      </c>
      <c r="AL380" s="14">
        <f t="shared" si="54"/>
        <v>67.528735632183853</v>
      </c>
      <c r="AM380" s="14">
        <f t="shared" si="54"/>
        <v>6.3435776516013176E-4</v>
      </c>
      <c r="AN380" s="15">
        <f t="shared" si="50"/>
        <v>1.4808510638297885E-2</v>
      </c>
      <c r="AP380" s="13">
        <f t="shared" si="55"/>
        <v>1.1166666666666654</v>
      </c>
      <c r="AQ380" s="14">
        <f t="shared" si="55"/>
        <v>6.3955223880597085</v>
      </c>
      <c r="AR380" s="14">
        <f t="shared" si="55"/>
        <v>7.3000286508060341E-3</v>
      </c>
      <c r="AS380" s="15">
        <f t="shared" si="51"/>
        <v>0.15635939323220521</v>
      </c>
      <c r="AU380" s="13">
        <f t="shared" si="56"/>
        <v>8156.5253009545413</v>
      </c>
      <c r="AV380" s="14">
        <f t="shared" si="56"/>
        <v>4.3277334475888232</v>
      </c>
      <c r="AW380" s="14">
        <f t="shared" si="56"/>
        <v>2.1196908045987284E-2</v>
      </c>
      <c r="AX380" s="15">
        <f t="shared" si="52"/>
        <v>0.23106783541790113</v>
      </c>
    </row>
    <row r="381" spans="1:50" x14ac:dyDescent="0.3">
      <c r="A381" s="4" t="s">
        <v>36</v>
      </c>
      <c r="B381" s="4">
        <f t="shared" si="57"/>
        <v>2021</v>
      </c>
      <c r="C381" s="11">
        <v>14034.473200825953</v>
      </c>
      <c r="D381" s="11">
        <v>3.1461573836050056</v>
      </c>
      <c r="E381" s="11">
        <v>3.9996215241190347E-3</v>
      </c>
      <c r="F381" s="11">
        <v>0.31784805337810407</v>
      </c>
      <c r="G381" s="11">
        <v>146.33292187907477</v>
      </c>
      <c r="H381" s="11">
        <v>10.857342687911142</v>
      </c>
      <c r="I381" s="11">
        <v>2.6607967354923268E-4</v>
      </c>
      <c r="J381" s="11">
        <v>9.2103567948852438E-2</v>
      </c>
      <c r="K381" s="11">
        <v>1.6238095238095269</v>
      </c>
      <c r="L381" s="11">
        <v>49.067448680351809</v>
      </c>
      <c r="M381" s="11">
        <v>8.7058240311171931E-4</v>
      </c>
      <c r="N381" s="11">
        <v>2.0380109968921867E-2</v>
      </c>
      <c r="O381" s="11">
        <v>0.61287878787879091</v>
      </c>
      <c r="P381" s="11">
        <v>11.116192830655081</v>
      </c>
      <c r="Q381" s="11">
        <v>8.8586807300605752E-3</v>
      </c>
      <c r="R381" s="11">
        <v>8.995885688869161E-2</v>
      </c>
      <c r="S381" s="11">
        <v>7962.5570351818169</v>
      </c>
      <c r="T381" s="11">
        <v>4.6841043943576013</v>
      </c>
      <c r="U381" s="11">
        <v>2.101247217768154E-2</v>
      </c>
      <c r="V381" s="11">
        <v>0.21348798314670023</v>
      </c>
      <c r="Y381" s="4" t="str">
        <f t="shared" si="59"/>
        <v>Austria</v>
      </c>
      <c r="Z381" s="4">
        <f t="shared" si="59"/>
        <v>2021</v>
      </c>
      <c r="AA381" s="13">
        <f t="shared" si="59"/>
        <v>14034.473200825953</v>
      </c>
      <c r="AB381" s="14">
        <f t="shared" si="58"/>
        <v>3.1461573836050056</v>
      </c>
      <c r="AC381" s="14">
        <f t="shared" si="58"/>
        <v>3.9996215241190347E-3</v>
      </c>
      <c r="AD381" s="15">
        <f t="shared" si="58"/>
        <v>0.31784805337810407</v>
      </c>
      <c r="AF381" s="13">
        <f t="shared" si="53"/>
        <v>146.33292187907477</v>
      </c>
      <c r="AG381" s="14">
        <f t="shared" si="53"/>
        <v>10.857342687911142</v>
      </c>
      <c r="AH381" s="14">
        <f t="shared" si="53"/>
        <v>2.6607967354923268E-4</v>
      </c>
      <c r="AI381" s="15">
        <f t="shared" si="49"/>
        <v>9.2103567948852438E-2</v>
      </c>
      <c r="AK381" s="13">
        <f t="shared" si="54"/>
        <v>1.6238095238095269</v>
      </c>
      <c r="AL381" s="14">
        <f t="shared" si="54"/>
        <v>49.067448680351809</v>
      </c>
      <c r="AM381" s="14">
        <f t="shared" si="54"/>
        <v>8.7058240311171931E-4</v>
      </c>
      <c r="AN381" s="15">
        <f t="shared" si="50"/>
        <v>2.0380109968921867E-2</v>
      </c>
      <c r="AP381" s="13">
        <f t="shared" si="55"/>
        <v>0.61287878787879091</v>
      </c>
      <c r="AQ381" s="14">
        <f t="shared" si="55"/>
        <v>11.116192830655081</v>
      </c>
      <c r="AR381" s="14">
        <f t="shared" si="55"/>
        <v>8.8586807300605752E-3</v>
      </c>
      <c r="AS381" s="15">
        <f t="shared" si="51"/>
        <v>8.995885688869161E-2</v>
      </c>
      <c r="AU381" s="13">
        <f t="shared" si="56"/>
        <v>7962.5570351818169</v>
      </c>
      <c r="AV381" s="14">
        <f t="shared" si="56"/>
        <v>4.6841043943576013</v>
      </c>
      <c r="AW381" s="14">
        <f t="shared" si="56"/>
        <v>2.101247217768154E-2</v>
      </c>
      <c r="AX381" s="15">
        <f t="shared" si="52"/>
        <v>0.21348798314670023</v>
      </c>
    </row>
    <row r="382" spans="1:50" x14ac:dyDescent="0.3">
      <c r="A382" s="4" t="s">
        <v>37</v>
      </c>
      <c r="B382" s="4">
        <f t="shared" si="57"/>
        <v>1995</v>
      </c>
      <c r="C382" s="11">
        <v>19158.221780604294</v>
      </c>
      <c r="D382" s="11">
        <v>1.6538057090921421</v>
      </c>
      <c r="E382" s="11">
        <v>6.6129330969606492E-3</v>
      </c>
      <c r="F382" s="11">
        <v>0.60466594987687572</v>
      </c>
      <c r="G382" s="11">
        <v>138.48294689933982</v>
      </c>
      <c r="H382" s="11">
        <v>12.394904826418903</v>
      </c>
      <c r="I382" s="11">
        <v>5.445844101065328E-4</v>
      </c>
      <c r="J382" s="11">
        <v>8.0678312097126198E-2</v>
      </c>
      <c r="K382" s="11">
        <v>1.8380952380952351</v>
      </c>
      <c r="L382" s="11">
        <v>40.891191709844627</v>
      </c>
      <c r="M382" s="11">
        <v>7.9524845282906431E-4</v>
      </c>
      <c r="N382" s="11">
        <v>2.4455144450075985E-2</v>
      </c>
      <c r="O382" s="11">
        <v>0.2696428571428573</v>
      </c>
      <c r="P382" s="11">
        <v>34.880794701986737</v>
      </c>
      <c r="Q382" s="11">
        <v>2.182022378318782E-2</v>
      </c>
      <c r="R382" s="11">
        <v>2.866907157774826E-2</v>
      </c>
      <c r="S382" s="11">
        <v>7932.6948550909037</v>
      </c>
      <c r="T382" s="11">
        <v>2.9493902781214425</v>
      </c>
      <c r="U382" s="11">
        <v>2.5221794551392507E-2</v>
      </c>
      <c r="V382" s="11">
        <v>0.33905312817296285</v>
      </c>
      <c r="Y382" s="4" t="str">
        <f t="shared" si="59"/>
        <v>Belgium</v>
      </c>
      <c r="Z382" s="4">
        <f t="shared" si="59"/>
        <v>1995</v>
      </c>
      <c r="AA382" s="13">
        <f t="shared" si="59"/>
        <v>19158.221780604294</v>
      </c>
      <c r="AB382" s="14">
        <f t="shared" si="58"/>
        <v>1.6538057090921421</v>
      </c>
      <c r="AC382" s="14">
        <f t="shared" si="58"/>
        <v>6.6129330969606492E-3</v>
      </c>
      <c r="AD382" s="15">
        <f t="shared" si="58"/>
        <v>0.60466594987687572</v>
      </c>
      <c r="AF382" s="13">
        <f t="shared" si="53"/>
        <v>138.48294689933982</v>
      </c>
      <c r="AG382" s="14">
        <f t="shared" si="53"/>
        <v>12.394904826418903</v>
      </c>
      <c r="AH382" s="14">
        <f t="shared" si="53"/>
        <v>5.445844101065328E-4</v>
      </c>
      <c r="AI382" s="15">
        <f t="shared" si="49"/>
        <v>8.0678312097126198E-2</v>
      </c>
      <c r="AK382" s="13">
        <f t="shared" si="54"/>
        <v>1.8380952380952351</v>
      </c>
      <c r="AL382" s="14">
        <f t="shared" si="54"/>
        <v>40.891191709844627</v>
      </c>
      <c r="AM382" s="14">
        <f t="shared" si="54"/>
        <v>7.9524845282906431E-4</v>
      </c>
      <c r="AN382" s="15">
        <f t="shared" si="50"/>
        <v>2.4455144450075985E-2</v>
      </c>
      <c r="AP382" s="13">
        <f t="shared" si="55"/>
        <v>0.2696428571428573</v>
      </c>
      <c r="AQ382" s="14">
        <f t="shared" si="55"/>
        <v>34.880794701986737</v>
      </c>
      <c r="AR382" s="14">
        <f t="shared" si="55"/>
        <v>2.182022378318782E-2</v>
      </c>
      <c r="AS382" s="15">
        <f t="shared" si="51"/>
        <v>2.866907157774826E-2</v>
      </c>
      <c r="AU382" s="13">
        <f t="shared" si="56"/>
        <v>7932.6948550909037</v>
      </c>
      <c r="AV382" s="14">
        <f t="shared" si="56"/>
        <v>2.9493902781214425</v>
      </c>
      <c r="AW382" s="14">
        <f t="shared" si="56"/>
        <v>2.5221794551392507E-2</v>
      </c>
      <c r="AX382" s="15">
        <f t="shared" si="52"/>
        <v>0.33905312817296285</v>
      </c>
    </row>
    <row r="383" spans="1:50" x14ac:dyDescent="0.3">
      <c r="A383" s="4" t="s">
        <v>37</v>
      </c>
      <c r="B383" s="4">
        <f t="shared" si="57"/>
        <v>1996</v>
      </c>
      <c r="C383" s="11">
        <v>20126.147117283574</v>
      </c>
      <c r="D383" s="11">
        <v>1.5578458157412345</v>
      </c>
      <c r="E383" s="11">
        <v>5.651726092506637E-3</v>
      </c>
      <c r="F383" s="11">
        <v>0.64191204925128786</v>
      </c>
      <c r="G383" s="11">
        <v>138.88499088739377</v>
      </c>
      <c r="H383" s="11">
        <v>12.340318272958598</v>
      </c>
      <c r="I383" s="11">
        <v>5.14133768444891E-4</v>
      </c>
      <c r="J383" s="11">
        <v>8.1035187090053015E-2</v>
      </c>
      <c r="K383" s="11">
        <v>1.7238095238095212</v>
      </c>
      <c r="L383" s="11">
        <v>43.842541436464153</v>
      </c>
      <c r="M383" s="11">
        <v>6.5249535416289639E-4</v>
      </c>
      <c r="N383" s="11">
        <v>2.2808896729884662E-2</v>
      </c>
      <c r="O383" s="11">
        <v>0.33281249999999396</v>
      </c>
      <c r="P383" s="11">
        <v>27.669796557121028</v>
      </c>
      <c r="Q383" s="11">
        <v>1.726065966276874E-2</v>
      </c>
      <c r="R383" s="11">
        <v>3.6140489791300703E-2</v>
      </c>
      <c r="S383" s="11">
        <v>7760.5597563636329</v>
      </c>
      <c r="T383" s="11">
        <v>3.0822833765337414</v>
      </c>
      <c r="U383" s="11">
        <v>2.4493592039168233E-2</v>
      </c>
      <c r="V383" s="11">
        <v>0.32443480298186433</v>
      </c>
      <c r="Y383" s="4" t="str">
        <f t="shared" si="59"/>
        <v>Belgium</v>
      </c>
      <c r="Z383" s="4">
        <f t="shared" si="59"/>
        <v>1996</v>
      </c>
      <c r="AA383" s="13">
        <f t="shared" si="59"/>
        <v>20126.147117283574</v>
      </c>
      <c r="AB383" s="14">
        <f t="shared" si="58"/>
        <v>1.5578458157412345</v>
      </c>
      <c r="AC383" s="14">
        <f t="shared" si="58"/>
        <v>5.651726092506637E-3</v>
      </c>
      <c r="AD383" s="15">
        <f t="shared" si="58"/>
        <v>0.64191204925128786</v>
      </c>
      <c r="AF383" s="13">
        <f t="shared" si="53"/>
        <v>138.88499088739377</v>
      </c>
      <c r="AG383" s="14">
        <f t="shared" si="53"/>
        <v>12.340318272958598</v>
      </c>
      <c r="AH383" s="14">
        <f t="shared" si="53"/>
        <v>5.14133768444891E-4</v>
      </c>
      <c r="AI383" s="15">
        <f t="shared" si="49"/>
        <v>8.1035187090053015E-2</v>
      </c>
      <c r="AK383" s="13">
        <f t="shared" si="54"/>
        <v>1.7238095238095212</v>
      </c>
      <c r="AL383" s="14">
        <f t="shared" si="54"/>
        <v>43.842541436464153</v>
      </c>
      <c r="AM383" s="14">
        <f t="shared" si="54"/>
        <v>6.5249535416289639E-4</v>
      </c>
      <c r="AN383" s="15">
        <f t="shared" si="50"/>
        <v>2.2808896729884662E-2</v>
      </c>
      <c r="AP383" s="13">
        <f t="shared" si="55"/>
        <v>0.33281249999999396</v>
      </c>
      <c r="AQ383" s="14">
        <f t="shared" si="55"/>
        <v>27.669796557121028</v>
      </c>
      <c r="AR383" s="14">
        <f t="shared" si="55"/>
        <v>1.726065966276874E-2</v>
      </c>
      <c r="AS383" s="15">
        <f t="shared" si="51"/>
        <v>3.6140489791300703E-2</v>
      </c>
      <c r="AU383" s="13">
        <f t="shared" si="56"/>
        <v>7760.5597563636329</v>
      </c>
      <c r="AV383" s="14">
        <f t="shared" si="56"/>
        <v>3.0822833765337414</v>
      </c>
      <c r="AW383" s="14">
        <f t="shared" si="56"/>
        <v>2.4493592039168233E-2</v>
      </c>
      <c r="AX383" s="15">
        <f t="shared" si="52"/>
        <v>0.32443480298186433</v>
      </c>
    </row>
    <row r="384" spans="1:50" x14ac:dyDescent="0.3">
      <c r="A384" s="4" t="s">
        <v>37</v>
      </c>
      <c r="B384" s="4">
        <f t="shared" si="57"/>
        <v>1997</v>
      </c>
      <c r="C384" s="11">
        <v>20009.181729320662</v>
      </c>
      <c r="D384" s="11">
        <v>1.6056041707212925</v>
      </c>
      <c r="E384" s="11">
        <v>4.5341158757250533E-3</v>
      </c>
      <c r="F384" s="11">
        <v>0.62281851170750613</v>
      </c>
      <c r="G384" s="11">
        <v>132.43318789660589</v>
      </c>
      <c r="H384" s="11">
        <v>12.945646141472555</v>
      </c>
      <c r="I384" s="11">
        <v>6.767712154410882E-4</v>
      </c>
      <c r="J384" s="11">
        <v>7.7246047750093291E-2</v>
      </c>
      <c r="K384" s="11">
        <v>1.595238095238102</v>
      </c>
      <c r="L384" s="11">
        <v>47.5820895522386</v>
      </c>
      <c r="M384" s="11">
        <v>6.9342666830461003E-4</v>
      </c>
      <c r="N384" s="11">
        <v>2.1016311166875874E-2</v>
      </c>
      <c r="O384" s="11">
        <v>0.30601851851851514</v>
      </c>
      <c r="P384" s="11">
        <v>29.118003025718952</v>
      </c>
      <c r="Q384" s="11">
        <v>1.3439361496627333E-2</v>
      </c>
      <c r="R384" s="11">
        <v>3.434301449576517E-2</v>
      </c>
      <c r="S384" s="11">
        <v>7938.7395617272741</v>
      </c>
      <c r="T384" s="11">
        <v>3.1322869586444035</v>
      </c>
      <c r="U384" s="11">
        <v>2.4247468303941644E-2</v>
      </c>
      <c r="V384" s="11">
        <v>0.31925555136007772</v>
      </c>
      <c r="Y384" s="4" t="str">
        <f t="shared" si="59"/>
        <v>Belgium</v>
      </c>
      <c r="Z384" s="4">
        <f t="shared" si="59"/>
        <v>1997</v>
      </c>
      <c r="AA384" s="13">
        <f t="shared" si="59"/>
        <v>20009.181729320662</v>
      </c>
      <c r="AB384" s="14">
        <f t="shared" si="58"/>
        <v>1.6056041707212925</v>
      </c>
      <c r="AC384" s="14">
        <f t="shared" si="58"/>
        <v>4.5341158757250533E-3</v>
      </c>
      <c r="AD384" s="15">
        <f t="shared" si="58"/>
        <v>0.62281851170750613</v>
      </c>
      <c r="AF384" s="13">
        <f t="shared" si="53"/>
        <v>132.43318789660589</v>
      </c>
      <c r="AG384" s="14">
        <f t="shared" si="53"/>
        <v>12.945646141472555</v>
      </c>
      <c r="AH384" s="14">
        <f t="shared" si="53"/>
        <v>6.767712154410882E-4</v>
      </c>
      <c r="AI384" s="15">
        <f t="shared" si="49"/>
        <v>7.7246047750093291E-2</v>
      </c>
      <c r="AK384" s="13">
        <f t="shared" si="54"/>
        <v>1.595238095238102</v>
      </c>
      <c r="AL384" s="14">
        <f t="shared" si="54"/>
        <v>47.5820895522386</v>
      </c>
      <c r="AM384" s="14">
        <f t="shared" si="54"/>
        <v>6.9342666830461003E-4</v>
      </c>
      <c r="AN384" s="15">
        <f t="shared" si="50"/>
        <v>2.1016311166875874E-2</v>
      </c>
      <c r="AP384" s="13">
        <f t="shared" si="55"/>
        <v>0.30601851851851514</v>
      </c>
      <c r="AQ384" s="14">
        <f t="shared" si="55"/>
        <v>29.118003025718952</v>
      </c>
      <c r="AR384" s="14">
        <f t="shared" si="55"/>
        <v>1.3439361496627333E-2</v>
      </c>
      <c r="AS384" s="15">
        <f t="shared" si="51"/>
        <v>3.434301449576517E-2</v>
      </c>
      <c r="AU384" s="13">
        <f t="shared" si="56"/>
        <v>7938.7395617272741</v>
      </c>
      <c r="AV384" s="14">
        <f t="shared" si="56"/>
        <v>3.1322869586444035</v>
      </c>
      <c r="AW384" s="14">
        <f t="shared" si="56"/>
        <v>2.4247468303941644E-2</v>
      </c>
      <c r="AX384" s="15">
        <f t="shared" si="52"/>
        <v>0.31925555136007772</v>
      </c>
    </row>
    <row r="385" spans="1:50" x14ac:dyDescent="0.3">
      <c r="A385" s="4" t="s">
        <v>37</v>
      </c>
      <c r="B385" s="4">
        <f t="shared" si="57"/>
        <v>1998</v>
      </c>
      <c r="C385" s="11">
        <v>19461.058107342818</v>
      </c>
      <c r="D385" s="11">
        <v>1.680598164489322</v>
      </c>
      <c r="E385" s="11">
        <v>4.4571183185400098E-3</v>
      </c>
      <c r="F385" s="11">
        <v>0.59502623597346771</v>
      </c>
      <c r="G385" s="11">
        <v>141.50286493047929</v>
      </c>
      <c r="H385" s="11">
        <v>12.123449696748615</v>
      </c>
      <c r="I385" s="11">
        <v>3.7873939497337639E-4</v>
      </c>
      <c r="J385" s="11">
        <v>8.2484773312351004E-2</v>
      </c>
      <c r="K385" s="11">
        <v>1.5380952380952522</v>
      </c>
      <c r="L385" s="11">
        <v>49.452012383900467</v>
      </c>
      <c r="M385" s="11">
        <v>7.3586680804153121E-4</v>
      </c>
      <c r="N385" s="11">
        <v>2.0221623990484133E-2</v>
      </c>
      <c r="O385" s="11">
        <v>0.72368421052632392</v>
      </c>
      <c r="P385" s="11">
        <v>11.908484848484708</v>
      </c>
      <c r="Q385" s="11">
        <v>1.24627707643995E-2</v>
      </c>
      <c r="R385" s="11">
        <v>8.3973739121584789E-2</v>
      </c>
      <c r="S385" s="11">
        <v>7554.5880316818184</v>
      </c>
      <c r="T385" s="11">
        <v>3.4180570628110916</v>
      </c>
      <c r="U385" s="11">
        <v>2.412448950204249E-2</v>
      </c>
      <c r="V385" s="11">
        <v>0.2925638693631335</v>
      </c>
      <c r="Y385" s="4" t="str">
        <f t="shared" si="59"/>
        <v>Belgium</v>
      </c>
      <c r="Z385" s="4">
        <f t="shared" si="59"/>
        <v>1998</v>
      </c>
      <c r="AA385" s="13">
        <f t="shared" si="59"/>
        <v>19461.058107342818</v>
      </c>
      <c r="AB385" s="14">
        <f t="shared" si="58"/>
        <v>1.680598164489322</v>
      </c>
      <c r="AC385" s="14">
        <f t="shared" si="58"/>
        <v>4.4571183185400098E-3</v>
      </c>
      <c r="AD385" s="15">
        <f t="shared" si="58"/>
        <v>0.59502623597346771</v>
      </c>
      <c r="AF385" s="13">
        <f t="shared" si="53"/>
        <v>141.50286493047929</v>
      </c>
      <c r="AG385" s="14">
        <f t="shared" si="53"/>
        <v>12.123449696748615</v>
      </c>
      <c r="AH385" s="14">
        <f t="shared" si="53"/>
        <v>3.7873939497337639E-4</v>
      </c>
      <c r="AI385" s="15">
        <f t="shared" si="49"/>
        <v>8.2484773312351004E-2</v>
      </c>
      <c r="AK385" s="13">
        <f t="shared" si="54"/>
        <v>1.5380952380952522</v>
      </c>
      <c r="AL385" s="14">
        <f t="shared" si="54"/>
        <v>49.452012383900467</v>
      </c>
      <c r="AM385" s="14">
        <f t="shared" si="54"/>
        <v>7.3586680804153121E-4</v>
      </c>
      <c r="AN385" s="15">
        <f t="shared" si="50"/>
        <v>2.0221623990484133E-2</v>
      </c>
      <c r="AP385" s="13">
        <f t="shared" si="55"/>
        <v>0.72368421052632392</v>
      </c>
      <c r="AQ385" s="14">
        <f t="shared" si="55"/>
        <v>11.908484848484708</v>
      </c>
      <c r="AR385" s="14">
        <f t="shared" si="55"/>
        <v>1.24627707643995E-2</v>
      </c>
      <c r="AS385" s="15">
        <f t="shared" si="51"/>
        <v>8.3973739121584789E-2</v>
      </c>
      <c r="AU385" s="13">
        <f t="shared" si="56"/>
        <v>7554.5880316818184</v>
      </c>
      <c r="AV385" s="14">
        <f t="shared" si="56"/>
        <v>3.4180570628110916</v>
      </c>
      <c r="AW385" s="14">
        <f t="shared" si="56"/>
        <v>2.412448950204249E-2</v>
      </c>
      <c r="AX385" s="15">
        <f t="shared" si="52"/>
        <v>0.2925638693631335</v>
      </c>
    </row>
    <row r="386" spans="1:50" x14ac:dyDescent="0.3">
      <c r="A386" s="4" t="s">
        <v>37</v>
      </c>
      <c r="B386" s="4">
        <f t="shared" si="57"/>
        <v>1999</v>
      </c>
      <c r="C386" s="11">
        <v>21601.770576548828</v>
      </c>
      <c r="D386" s="11">
        <v>1.549560229932748</v>
      </c>
      <c r="E386" s="11">
        <v>1.6944597020258634E-3</v>
      </c>
      <c r="F386" s="11">
        <v>0.64534438912606884</v>
      </c>
      <c r="G386" s="11">
        <v>138.76856862978275</v>
      </c>
      <c r="H386" s="11">
        <v>12.349832426404165</v>
      </c>
      <c r="I386" s="11">
        <v>4.9485218774295014E-4</v>
      </c>
      <c r="J386" s="11">
        <v>8.0972758615087112E-2</v>
      </c>
      <c r="K386" s="11">
        <v>1.4095238095238187</v>
      </c>
      <c r="L386" s="11">
        <v>54.124999999999645</v>
      </c>
      <c r="M386" s="11">
        <v>7.3860398047197184E-4</v>
      </c>
      <c r="N386" s="11">
        <v>1.8475750577367327E-2</v>
      </c>
      <c r="O386" s="11">
        <v>0.79431818181818947</v>
      </c>
      <c r="P386" s="11">
        <v>11.575107296137238</v>
      </c>
      <c r="Q386" s="11">
        <v>8.1874696024875626E-3</v>
      </c>
      <c r="R386" s="11">
        <v>8.6392287727104944E-2</v>
      </c>
      <c r="S386" s="11">
        <v>7626.9785281818258</v>
      </c>
      <c r="T386" s="11">
        <v>3.5209671301146179</v>
      </c>
      <c r="U386" s="11">
        <v>2.4606528901321756E-2</v>
      </c>
      <c r="V386" s="11">
        <v>0.28401287573719752</v>
      </c>
      <c r="Y386" s="4" t="str">
        <f t="shared" si="59"/>
        <v>Belgium</v>
      </c>
      <c r="Z386" s="4">
        <f t="shared" si="59"/>
        <v>1999</v>
      </c>
      <c r="AA386" s="13">
        <f t="shared" si="59"/>
        <v>21601.770576548828</v>
      </c>
      <c r="AB386" s="14">
        <f t="shared" si="58"/>
        <v>1.549560229932748</v>
      </c>
      <c r="AC386" s="14">
        <f t="shared" si="58"/>
        <v>1.6944597020258634E-3</v>
      </c>
      <c r="AD386" s="15">
        <f t="shared" si="58"/>
        <v>0.64534438912606884</v>
      </c>
      <c r="AF386" s="13">
        <f t="shared" si="53"/>
        <v>138.76856862978275</v>
      </c>
      <c r="AG386" s="14">
        <f t="shared" si="53"/>
        <v>12.349832426404165</v>
      </c>
      <c r="AH386" s="14">
        <f t="shared" si="53"/>
        <v>4.9485218774295014E-4</v>
      </c>
      <c r="AI386" s="15">
        <f t="shared" si="49"/>
        <v>8.0972758615087112E-2</v>
      </c>
      <c r="AK386" s="13">
        <f t="shared" si="54"/>
        <v>1.4095238095238187</v>
      </c>
      <c r="AL386" s="14">
        <f t="shared" si="54"/>
        <v>54.124999999999645</v>
      </c>
      <c r="AM386" s="14">
        <f t="shared" si="54"/>
        <v>7.3860398047197184E-4</v>
      </c>
      <c r="AN386" s="15">
        <f t="shared" si="50"/>
        <v>1.8475750577367327E-2</v>
      </c>
      <c r="AP386" s="13">
        <f t="shared" si="55"/>
        <v>0.79431818181818947</v>
      </c>
      <c r="AQ386" s="14">
        <f t="shared" si="55"/>
        <v>11.575107296137238</v>
      </c>
      <c r="AR386" s="14">
        <f t="shared" si="55"/>
        <v>8.1874696024875626E-3</v>
      </c>
      <c r="AS386" s="15">
        <f t="shared" si="51"/>
        <v>8.6392287727104944E-2</v>
      </c>
      <c r="AU386" s="13">
        <f t="shared" si="56"/>
        <v>7626.9785281818258</v>
      </c>
      <c r="AV386" s="14">
        <f t="shared" si="56"/>
        <v>3.5209671301146179</v>
      </c>
      <c r="AW386" s="14">
        <f t="shared" si="56"/>
        <v>2.4606528901321756E-2</v>
      </c>
      <c r="AX386" s="15">
        <f t="shared" si="52"/>
        <v>0.28401287573719752</v>
      </c>
    </row>
    <row r="387" spans="1:50" x14ac:dyDescent="0.3">
      <c r="A387" s="4" t="s">
        <v>37</v>
      </c>
      <c r="B387" s="4">
        <f t="shared" si="57"/>
        <v>2000</v>
      </c>
      <c r="C387" s="11">
        <v>20590.32771057215</v>
      </c>
      <c r="D387" s="11">
        <v>1.6506439392166932</v>
      </c>
      <c r="E387" s="11">
        <v>3.008669807987252E-3</v>
      </c>
      <c r="F387" s="11">
        <v>0.60582417336748362</v>
      </c>
      <c r="G387" s="11">
        <v>131.85435829661651</v>
      </c>
      <c r="H387" s="11">
        <v>13.051175406924528</v>
      </c>
      <c r="I387" s="11">
        <v>5.8007568464592263E-4</v>
      </c>
      <c r="J387" s="11">
        <v>7.6621451234915788E-2</v>
      </c>
      <c r="K387" s="11">
        <v>1.276190476190493</v>
      </c>
      <c r="L387" s="11">
        <v>60.041044776118603</v>
      </c>
      <c r="M387" s="11">
        <v>7.353263538199678E-4</v>
      </c>
      <c r="N387" s="11">
        <v>1.6655273134050311E-2</v>
      </c>
      <c r="O387" s="11">
        <v>2.1640151515151516</v>
      </c>
      <c r="P387" s="11">
        <v>4.176964817083844</v>
      </c>
      <c r="Q387" s="11">
        <v>4.042585997838688E-3</v>
      </c>
      <c r="R387" s="11">
        <v>0.23940828898294431</v>
      </c>
      <c r="S387" s="11">
        <v>7644.4571256363633</v>
      </c>
      <c r="T387" s="11">
        <v>3.666866554246019</v>
      </c>
      <c r="U387" s="11">
        <v>2.4653653160062072E-2</v>
      </c>
      <c r="V387" s="11">
        <v>0.2727124058665451</v>
      </c>
      <c r="Y387" s="4" t="str">
        <f t="shared" si="59"/>
        <v>Belgium</v>
      </c>
      <c r="Z387" s="4">
        <f t="shared" si="59"/>
        <v>2000</v>
      </c>
      <c r="AA387" s="13">
        <f t="shared" si="59"/>
        <v>20590.32771057215</v>
      </c>
      <c r="AB387" s="14">
        <f t="shared" si="58"/>
        <v>1.6506439392166932</v>
      </c>
      <c r="AC387" s="14">
        <f t="shared" si="58"/>
        <v>3.008669807987252E-3</v>
      </c>
      <c r="AD387" s="15">
        <f t="shared" si="58"/>
        <v>0.60582417336748362</v>
      </c>
      <c r="AF387" s="13">
        <f t="shared" si="53"/>
        <v>131.85435829661651</v>
      </c>
      <c r="AG387" s="14">
        <f t="shared" si="53"/>
        <v>13.051175406924528</v>
      </c>
      <c r="AH387" s="14">
        <f t="shared" si="53"/>
        <v>5.8007568464592263E-4</v>
      </c>
      <c r="AI387" s="15">
        <f t="shared" si="49"/>
        <v>7.6621451234915788E-2</v>
      </c>
      <c r="AK387" s="13">
        <f t="shared" si="54"/>
        <v>1.276190476190493</v>
      </c>
      <c r="AL387" s="14">
        <f t="shared" si="54"/>
        <v>60.041044776118603</v>
      </c>
      <c r="AM387" s="14">
        <f t="shared" si="54"/>
        <v>7.353263538199678E-4</v>
      </c>
      <c r="AN387" s="15">
        <f t="shared" si="50"/>
        <v>1.6655273134050311E-2</v>
      </c>
      <c r="AP387" s="13">
        <f t="shared" si="55"/>
        <v>2.1640151515151516</v>
      </c>
      <c r="AQ387" s="14">
        <f t="shared" si="55"/>
        <v>4.176964817083844</v>
      </c>
      <c r="AR387" s="14">
        <f t="shared" si="55"/>
        <v>4.042585997838688E-3</v>
      </c>
      <c r="AS387" s="15">
        <f t="shared" si="51"/>
        <v>0.23940828898294431</v>
      </c>
      <c r="AU387" s="13">
        <f t="shared" si="56"/>
        <v>7644.4571256363633</v>
      </c>
      <c r="AV387" s="14">
        <f t="shared" si="56"/>
        <v>3.666866554246019</v>
      </c>
      <c r="AW387" s="14">
        <f t="shared" si="56"/>
        <v>2.4653653160062072E-2</v>
      </c>
      <c r="AX387" s="15">
        <f t="shared" si="52"/>
        <v>0.2727124058665451</v>
      </c>
    </row>
    <row r="388" spans="1:50" x14ac:dyDescent="0.3">
      <c r="A388" s="4" t="s">
        <v>37</v>
      </c>
      <c r="B388" s="4">
        <f t="shared" si="57"/>
        <v>2001</v>
      </c>
      <c r="C388" s="11">
        <v>20229.697426465289</v>
      </c>
      <c r="D388" s="11">
        <v>1.7061185808164183</v>
      </c>
      <c r="E388" s="11">
        <v>2.8336759843372028E-3</v>
      </c>
      <c r="F388" s="11">
        <v>0.58612573079268393</v>
      </c>
      <c r="G388" s="11">
        <v>126.80071535835168</v>
      </c>
      <c r="H388" s="11">
        <v>13.468383916699</v>
      </c>
      <c r="I388" s="11">
        <v>6.6757779302356601E-4</v>
      </c>
      <c r="J388" s="11">
        <v>7.4247957749417379E-2</v>
      </c>
      <c r="K388" s="11">
        <v>1.223809523809507</v>
      </c>
      <c r="L388" s="11">
        <v>62.817120622568964</v>
      </c>
      <c r="M388" s="11">
        <v>7.8971901813489759E-4</v>
      </c>
      <c r="N388" s="11">
        <v>1.5919226957383327E-2</v>
      </c>
      <c r="O388" s="11">
        <v>2.1814393939393888</v>
      </c>
      <c r="P388" s="11">
        <v>4.0217051571453464</v>
      </c>
      <c r="Q388" s="11">
        <v>4.3695187056025375E-3</v>
      </c>
      <c r="R388" s="11">
        <v>0.24865074910409685</v>
      </c>
      <c r="S388" s="11">
        <v>7324.8629673181858</v>
      </c>
      <c r="T388" s="11">
        <v>3.9068133672074912</v>
      </c>
      <c r="U388" s="11">
        <v>2.4140599184055422E-2</v>
      </c>
      <c r="V388" s="11">
        <v>0.25596308449071864</v>
      </c>
      <c r="Y388" s="4" t="str">
        <f t="shared" si="59"/>
        <v>Belgium</v>
      </c>
      <c r="Z388" s="4">
        <f t="shared" si="59"/>
        <v>2001</v>
      </c>
      <c r="AA388" s="13">
        <f t="shared" si="59"/>
        <v>20229.697426465289</v>
      </c>
      <c r="AB388" s="14">
        <f t="shared" si="58"/>
        <v>1.7061185808164183</v>
      </c>
      <c r="AC388" s="14">
        <f t="shared" si="58"/>
        <v>2.8336759843372028E-3</v>
      </c>
      <c r="AD388" s="15">
        <f t="shared" si="58"/>
        <v>0.58612573079268393</v>
      </c>
      <c r="AF388" s="13">
        <f t="shared" si="53"/>
        <v>126.80071535835168</v>
      </c>
      <c r="AG388" s="14">
        <f t="shared" si="53"/>
        <v>13.468383916699</v>
      </c>
      <c r="AH388" s="14">
        <f t="shared" si="53"/>
        <v>6.6757779302356601E-4</v>
      </c>
      <c r="AI388" s="15">
        <f t="shared" si="49"/>
        <v>7.4247957749417379E-2</v>
      </c>
      <c r="AK388" s="13">
        <f t="shared" si="54"/>
        <v>1.223809523809507</v>
      </c>
      <c r="AL388" s="14">
        <f t="shared" si="54"/>
        <v>62.817120622568964</v>
      </c>
      <c r="AM388" s="14">
        <f t="shared" si="54"/>
        <v>7.8971901813489759E-4</v>
      </c>
      <c r="AN388" s="15">
        <f t="shared" si="50"/>
        <v>1.5919226957383327E-2</v>
      </c>
      <c r="AP388" s="13">
        <f t="shared" si="55"/>
        <v>2.1814393939393888</v>
      </c>
      <c r="AQ388" s="14">
        <f t="shared" si="55"/>
        <v>4.0217051571453464</v>
      </c>
      <c r="AR388" s="14">
        <f t="shared" si="55"/>
        <v>4.3695187056025375E-3</v>
      </c>
      <c r="AS388" s="15">
        <f t="shared" si="51"/>
        <v>0.24865074910409685</v>
      </c>
      <c r="AU388" s="13">
        <f t="shared" si="56"/>
        <v>7324.8629673181858</v>
      </c>
      <c r="AV388" s="14">
        <f t="shared" si="56"/>
        <v>3.9068133672074912</v>
      </c>
      <c r="AW388" s="14">
        <f t="shared" si="56"/>
        <v>2.4140599184055422E-2</v>
      </c>
      <c r="AX388" s="15">
        <f t="shared" si="52"/>
        <v>0.25596308449071864</v>
      </c>
    </row>
    <row r="389" spans="1:50" x14ac:dyDescent="0.3">
      <c r="A389" s="4" t="s">
        <v>37</v>
      </c>
      <c r="B389" s="4">
        <f t="shared" si="57"/>
        <v>2002</v>
      </c>
      <c r="C389" s="11">
        <v>21011.778112868007</v>
      </c>
      <c r="D389" s="11">
        <v>1.6726554626984116</v>
      </c>
      <c r="E389" s="11">
        <v>1.5852849874327113E-3</v>
      </c>
      <c r="F389" s="11">
        <v>0.5978517526775956</v>
      </c>
      <c r="G389" s="11">
        <v>102.86516984036371</v>
      </c>
      <c r="H389" s="11">
        <v>16.496012911598026</v>
      </c>
      <c r="I389" s="11">
        <v>1.2365644415279903E-3</v>
      </c>
      <c r="J389" s="11">
        <v>6.0620709098555527E-2</v>
      </c>
      <c r="K389" s="11">
        <v>1.4772727272727195</v>
      </c>
      <c r="L389" s="11">
        <v>51.935384615384898</v>
      </c>
      <c r="M389" s="11">
        <v>7.7524237661825285E-4</v>
      </c>
      <c r="N389" s="11">
        <v>1.925469518336384E-2</v>
      </c>
      <c r="O389" s="11">
        <v>1.2094696969696912</v>
      </c>
      <c r="P389" s="11">
        <v>7.2217350454118687</v>
      </c>
      <c r="Q389" s="11">
        <v>8.4193102765687255E-3</v>
      </c>
      <c r="R389" s="11">
        <v>0.13847087904939445</v>
      </c>
      <c r="S389" s="11">
        <v>7288.7149334545356</v>
      </c>
      <c r="T389" s="11">
        <v>3.9929905148247493</v>
      </c>
      <c r="U389" s="11">
        <v>2.3910843580341679E-2</v>
      </c>
      <c r="V389" s="11">
        <v>0.25043886187240033</v>
      </c>
      <c r="Y389" s="4" t="str">
        <f t="shared" si="59"/>
        <v>Belgium</v>
      </c>
      <c r="Z389" s="4">
        <f t="shared" si="59"/>
        <v>2002</v>
      </c>
      <c r="AA389" s="13">
        <f t="shared" si="59"/>
        <v>21011.778112868007</v>
      </c>
      <c r="AB389" s="14">
        <f t="shared" si="58"/>
        <v>1.6726554626984116</v>
      </c>
      <c r="AC389" s="14">
        <f t="shared" si="58"/>
        <v>1.5852849874327113E-3</v>
      </c>
      <c r="AD389" s="15">
        <f t="shared" si="58"/>
        <v>0.5978517526775956</v>
      </c>
      <c r="AF389" s="13">
        <f t="shared" si="53"/>
        <v>102.86516984036371</v>
      </c>
      <c r="AG389" s="14">
        <f t="shared" si="53"/>
        <v>16.496012911598026</v>
      </c>
      <c r="AH389" s="14">
        <f t="shared" si="53"/>
        <v>1.2365644415279903E-3</v>
      </c>
      <c r="AI389" s="15">
        <f t="shared" si="49"/>
        <v>6.0620709098555527E-2</v>
      </c>
      <c r="AK389" s="13">
        <f t="shared" si="54"/>
        <v>1.4772727272727195</v>
      </c>
      <c r="AL389" s="14">
        <f t="shared" si="54"/>
        <v>51.935384615384898</v>
      </c>
      <c r="AM389" s="14">
        <f t="shared" si="54"/>
        <v>7.7524237661825285E-4</v>
      </c>
      <c r="AN389" s="15">
        <f t="shared" si="50"/>
        <v>1.925469518336384E-2</v>
      </c>
      <c r="AP389" s="13">
        <f t="shared" si="55"/>
        <v>1.2094696969696912</v>
      </c>
      <c r="AQ389" s="14">
        <f t="shared" si="55"/>
        <v>7.2217350454118687</v>
      </c>
      <c r="AR389" s="14">
        <f t="shared" si="55"/>
        <v>8.4193102765687255E-3</v>
      </c>
      <c r="AS389" s="15">
        <f t="shared" si="51"/>
        <v>0.13847087904939445</v>
      </c>
      <c r="AU389" s="13">
        <f t="shared" si="56"/>
        <v>7288.7149334545356</v>
      </c>
      <c r="AV389" s="14">
        <f t="shared" si="56"/>
        <v>3.9929905148247493</v>
      </c>
      <c r="AW389" s="14">
        <f t="shared" si="56"/>
        <v>2.3910843580341679E-2</v>
      </c>
      <c r="AX389" s="15">
        <f t="shared" si="52"/>
        <v>0.25043886187240033</v>
      </c>
    </row>
    <row r="390" spans="1:50" x14ac:dyDescent="0.3">
      <c r="A390" s="4" t="s">
        <v>37</v>
      </c>
      <c r="B390" s="4">
        <f t="shared" si="57"/>
        <v>2003</v>
      </c>
      <c r="C390" s="11">
        <v>20728.593802240241</v>
      </c>
      <c r="D390" s="11">
        <v>1.725317329654158</v>
      </c>
      <c r="E390" s="11">
        <v>7.5276076456337604E-4</v>
      </c>
      <c r="F390" s="11">
        <v>0.57960352151592376</v>
      </c>
      <c r="G390" s="11">
        <v>90.294922635568128</v>
      </c>
      <c r="H390" s="11">
        <v>18.697562092716506</v>
      </c>
      <c r="I390" s="11">
        <v>1.4748357135360574E-3</v>
      </c>
      <c r="J390" s="11">
        <v>5.3482908362130405E-2</v>
      </c>
      <c r="K390" s="11">
        <v>1.4818181818181699</v>
      </c>
      <c r="L390" s="11">
        <v>51.840490797546437</v>
      </c>
      <c r="M390" s="11">
        <v>7.3788355336254496E-4</v>
      </c>
      <c r="N390" s="11">
        <v>1.928994082840221E-2</v>
      </c>
      <c r="O390" s="11">
        <v>0.75075757575757329</v>
      </c>
      <c r="P390" s="11">
        <v>11.889001009081772</v>
      </c>
      <c r="Q390" s="11">
        <v>8.7413346207158016E-3</v>
      </c>
      <c r="R390" s="11">
        <v>8.4111356306229582E-2</v>
      </c>
      <c r="S390" s="11">
        <v>7091.1577108636338</v>
      </c>
      <c r="T390" s="11">
        <v>4.1638746788696519</v>
      </c>
      <c r="U390" s="11">
        <v>2.3397707625516517E-2</v>
      </c>
      <c r="V390" s="11">
        <v>0.24016092633015207</v>
      </c>
      <c r="Y390" s="4" t="str">
        <f t="shared" si="59"/>
        <v>Belgium</v>
      </c>
      <c r="Z390" s="4">
        <f t="shared" si="59"/>
        <v>2003</v>
      </c>
      <c r="AA390" s="13">
        <f t="shared" si="59"/>
        <v>20728.593802240241</v>
      </c>
      <c r="AB390" s="14">
        <f t="shared" si="58"/>
        <v>1.725317329654158</v>
      </c>
      <c r="AC390" s="14">
        <f t="shared" si="58"/>
        <v>7.5276076456337604E-4</v>
      </c>
      <c r="AD390" s="15">
        <f t="shared" si="58"/>
        <v>0.57960352151592376</v>
      </c>
      <c r="AF390" s="13">
        <f t="shared" si="53"/>
        <v>90.294922635568128</v>
      </c>
      <c r="AG390" s="14">
        <f t="shared" si="53"/>
        <v>18.697562092716506</v>
      </c>
      <c r="AH390" s="14">
        <f t="shared" si="53"/>
        <v>1.4748357135360574E-3</v>
      </c>
      <c r="AI390" s="15">
        <f t="shared" si="49"/>
        <v>5.3482908362130405E-2</v>
      </c>
      <c r="AK390" s="13">
        <f t="shared" si="54"/>
        <v>1.4818181818181699</v>
      </c>
      <c r="AL390" s="14">
        <f t="shared" si="54"/>
        <v>51.840490797546437</v>
      </c>
      <c r="AM390" s="14">
        <f t="shared" si="54"/>
        <v>7.3788355336254496E-4</v>
      </c>
      <c r="AN390" s="15">
        <f t="shared" si="50"/>
        <v>1.928994082840221E-2</v>
      </c>
      <c r="AP390" s="13">
        <f t="shared" si="55"/>
        <v>0.75075757575757329</v>
      </c>
      <c r="AQ390" s="14">
        <f t="shared" si="55"/>
        <v>11.889001009081772</v>
      </c>
      <c r="AR390" s="14">
        <f t="shared" si="55"/>
        <v>8.7413346207158016E-3</v>
      </c>
      <c r="AS390" s="15">
        <f t="shared" si="51"/>
        <v>8.4111356306229582E-2</v>
      </c>
      <c r="AU390" s="13">
        <f t="shared" si="56"/>
        <v>7091.1577108636338</v>
      </c>
      <c r="AV390" s="14">
        <f t="shared" si="56"/>
        <v>4.1638746788696519</v>
      </c>
      <c r="AW390" s="14">
        <f t="shared" si="56"/>
        <v>2.3397707625516517E-2</v>
      </c>
      <c r="AX390" s="15">
        <f t="shared" si="52"/>
        <v>0.24016092633015207</v>
      </c>
    </row>
    <row r="391" spans="1:50" x14ac:dyDescent="0.3">
      <c r="A391" s="4" t="s">
        <v>37</v>
      </c>
      <c r="B391" s="4">
        <f t="shared" si="57"/>
        <v>2004</v>
      </c>
      <c r="C391" s="11">
        <v>19657.580107282884</v>
      </c>
      <c r="D391" s="11">
        <v>1.8587284913402395</v>
      </c>
      <c r="E391" s="11">
        <v>1.7452240598445634E-3</v>
      </c>
      <c r="F391" s="11">
        <v>0.53800219056143495</v>
      </c>
      <c r="G391" s="11">
        <v>107.5100647162194</v>
      </c>
      <c r="H391" s="11">
        <v>15.770710111575516</v>
      </c>
      <c r="I391" s="11">
        <v>9.8282832384435914E-4</v>
      </c>
      <c r="J391" s="11">
        <v>6.340868565366703E-2</v>
      </c>
      <c r="K391" s="11">
        <v>1.627272727272711</v>
      </c>
      <c r="L391" s="11">
        <v>47.547486033520038</v>
      </c>
      <c r="M391" s="11">
        <v>7.4602001948601004E-4</v>
      </c>
      <c r="N391" s="11">
        <v>2.1031606156738124E-2</v>
      </c>
      <c r="O391" s="11">
        <v>0.72424242424241925</v>
      </c>
      <c r="P391" s="11">
        <v>12.586820083682092</v>
      </c>
      <c r="Q391" s="11">
        <v>8.1485176985118257E-3</v>
      </c>
      <c r="R391" s="11">
        <v>7.9448184160225518E-2</v>
      </c>
      <c r="S391" s="11">
        <v>7309.8888959545438</v>
      </c>
      <c r="T391" s="11">
        <v>4.165848385178359</v>
      </c>
      <c r="U391" s="11">
        <v>2.31872998828484E-2</v>
      </c>
      <c r="V391" s="11">
        <v>0.24004714227188212</v>
      </c>
      <c r="Y391" s="4" t="str">
        <f t="shared" si="59"/>
        <v>Belgium</v>
      </c>
      <c r="Z391" s="4">
        <f t="shared" si="59"/>
        <v>2004</v>
      </c>
      <c r="AA391" s="13">
        <f t="shared" si="59"/>
        <v>19657.580107282884</v>
      </c>
      <c r="AB391" s="14">
        <f t="shared" si="58"/>
        <v>1.8587284913402395</v>
      </c>
      <c r="AC391" s="14">
        <f t="shared" si="58"/>
        <v>1.7452240598445634E-3</v>
      </c>
      <c r="AD391" s="15">
        <f t="shared" si="58"/>
        <v>0.53800219056143495</v>
      </c>
      <c r="AF391" s="13">
        <f t="shared" si="53"/>
        <v>107.5100647162194</v>
      </c>
      <c r="AG391" s="14">
        <f t="shared" si="53"/>
        <v>15.770710111575516</v>
      </c>
      <c r="AH391" s="14">
        <f t="shared" si="53"/>
        <v>9.8282832384435914E-4</v>
      </c>
      <c r="AI391" s="15">
        <f t="shared" si="49"/>
        <v>6.340868565366703E-2</v>
      </c>
      <c r="AK391" s="13">
        <f t="shared" si="54"/>
        <v>1.627272727272711</v>
      </c>
      <c r="AL391" s="14">
        <f t="shared" si="54"/>
        <v>47.547486033520038</v>
      </c>
      <c r="AM391" s="14">
        <f t="shared" si="54"/>
        <v>7.4602001948601004E-4</v>
      </c>
      <c r="AN391" s="15">
        <f t="shared" si="50"/>
        <v>2.1031606156738124E-2</v>
      </c>
      <c r="AP391" s="13">
        <f t="shared" si="55"/>
        <v>0.72424242424241925</v>
      </c>
      <c r="AQ391" s="14">
        <f t="shared" si="55"/>
        <v>12.586820083682092</v>
      </c>
      <c r="AR391" s="14">
        <f t="shared" si="55"/>
        <v>8.1485176985118257E-3</v>
      </c>
      <c r="AS391" s="15">
        <f t="shared" si="51"/>
        <v>7.9448184160225518E-2</v>
      </c>
      <c r="AU391" s="13">
        <f t="shared" si="56"/>
        <v>7309.8888959545438</v>
      </c>
      <c r="AV391" s="14">
        <f t="shared" si="56"/>
        <v>4.165848385178359</v>
      </c>
      <c r="AW391" s="14">
        <f t="shared" si="56"/>
        <v>2.31872998828484E-2</v>
      </c>
      <c r="AX391" s="15">
        <f t="shared" si="52"/>
        <v>0.24004714227188212</v>
      </c>
    </row>
    <row r="392" spans="1:50" x14ac:dyDescent="0.3">
      <c r="A392" s="4" t="s">
        <v>37</v>
      </c>
      <c r="B392" s="4">
        <f t="shared" si="57"/>
        <v>2005</v>
      </c>
      <c r="C392" s="11">
        <v>18447.027482614576</v>
      </c>
      <c r="D392" s="11">
        <v>2.0174083854626077</v>
      </c>
      <c r="E392" s="11">
        <v>2.2816523481632989E-3</v>
      </c>
      <c r="F392" s="11">
        <v>0.49568545823739707</v>
      </c>
      <c r="G392" s="11">
        <v>115.46835911641756</v>
      </c>
      <c r="H392" s="11">
        <v>14.666081444952622</v>
      </c>
      <c r="I392" s="11">
        <v>9.887443217036912E-4</v>
      </c>
      <c r="J392" s="11">
        <v>6.8184538845865547E-2</v>
      </c>
      <c r="K392" s="11">
        <v>1.6363636363636402</v>
      </c>
      <c r="L392" s="11">
        <v>47.338888888888768</v>
      </c>
      <c r="M392" s="11">
        <v>7.8514762557366918E-4</v>
      </c>
      <c r="N392" s="11">
        <v>2.1124281187654085E-2</v>
      </c>
      <c r="O392" s="11">
        <v>0.2204545454545439</v>
      </c>
      <c r="P392" s="11">
        <v>39.254295532646303</v>
      </c>
      <c r="Q392" s="11">
        <v>8.7822454169947939E-3</v>
      </c>
      <c r="R392" s="11">
        <v>2.5474919023023561E-2</v>
      </c>
      <c r="S392" s="11">
        <v>7272.5973361363576</v>
      </c>
      <c r="T392" s="11">
        <v>4.2834834223633083</v>
      </c>
      <c r="U392" s="11">
        <v>2.2588595622427543E-2</v>
      </c>
      <c r="V392" s="11">
        <v>0.23345485470520957</v>
      </c>
      <c r="Y392" s="4" t="str">
        <f t="shared" si="59"/>
        <v>Belgium</v>
      </c>
      <c r="Z392" s="4">
        <f t="shared" si="59"/>
        <v>2005</v>
      </c>
      <c r="AA392" s="13">
        <f t="shared" si="59"/>
        <v>18447.027482614576</v>
      </c>
      <c r="AB392" s="14">
        <f t="shared" si="58"/>
        <v>2.0174083854626077</v>
      </c>
      <c r="AC392" s="14">
        <f t="shared" si="58"/>
        <v>2.2816523481632989E-3</v>
      </c>
      <c r="AD392" s="15">
        <f t="shared" si="58"/>
        <v>0.49568545823739707</v>
      </c>
      <c r="AF392" s="13">
        <f t="shared" si="53"/>
        <v>115.46835911641756</v>
      </c>
      <c r="AG392" s="14">
        <f t="shared" si="53"/>
        <v>14.666081444952622</v>
      </c>
      <c r="AH392" s="14">
        <f t="shared" si="53"/>
        <v>9.887443217036912E-4</v>
      </c>
      <c r="AI392" s="15">
        <f t="shared" si="49"/>
        <v>6.8184538845865547E-2</v>
      </c>
      <c r="AK392" s="13">
        <f t="shared" si="54"/>
        <v>1.6363636363636402</v>
      </c>
      <c r="AL392" s="14">
        <f t="shared" si="54"/>
        <v>47.338888888888768</v>
      </c>
      <c r="AM392" s="14">
        <f t="shared" si="54"/>
        <v>7.8514762557366918E-4</v>
      </c>
      <c r="AN392" s="15">
        <f t="shared" si="50"/>
        <v>2.1124281187654085E-2</v>
      </c>
      <c r="AP392" s="13">
        <f t="shared" si="55"/>
        <v>0.2204545454545439</v>
      </c>
      <c r="AQ392" s="14">
        <f t="shared" si="55"/>
        <v>39.254295532646303</v>
      </c>
      <c r="AR392" s="14">
        <f t="shared" si="55"/>
        <v>8.7822454169947939E-3</v>
      </c>
      <c r="AS392" s="15">
        <f t="shared" si="51"/>
        <v>2.5474919023023561E-2</v>
      </c>
      <c r="AU392" s="13">
        <f t="shared" si="56"/>
        <v>7272.5973361363576</v>
      </c>
      <c r="AV392" s="14">
        <f t="shared" si="56"/>
        <v>4.2834834223633083</v>
      </c>
      <c r="AW392" s="14">
        <f t="shared" si="56"/>
        <v>2.2588595622427543E-2</v>
      </c>
      <c r="AX392" s="15">
        <f t="shared" si="52"/>
        <v>0.23345485470520957</v>
      </c>
    </row>
    <row r="393" spans="1:50" x14ac:dyDescent="0.3">
      <c r="A393" s="4" t="s">
        <v>37</v>
      </c>
      <c r="B393" s="4">
        <f t="shared" si="57"/>
        <v>2006</v>
      </c>
      <c r="C393" s="11">
        <v>18127.260292206178</v>
      </c>
      <c r="D393" s="11">
        <v>2.0914959860374527</v>
      </c>
      <c r="E393" s="11">
        <v>1.9119148304777012E-3</v>
      </c>
      <c r="F393" s="11">
        <v>0.47812666468205833</v>
      </c>
      <c r="G393" s="11">
        <v>96.110865125571763</v>
      </c>
      <c r="H393" s="11">
        <v>17.564204243921889</v>
      </c>
      <c r="I393" s="11">
        <v>1.3417090029035905E-3</v>
      </c>
      <c r="J393" s="11">
        <v>5.6933976974564676E-2</v>
      </c>
      <c r="K393" s="11">
        <v>1.6545454545454561</v>
      </c>
      <c r="L393" s="11">
        <v>47.049450549450505</v>
      </c>
      <c r="M393" s="11">
        <v>8.2707106867311447E-4</v>
      </c>
      <c r="N393" s="11">
        <v>2.1254233329440635E-2</v>
      </c>
      <c r="O393" s="11">
        <v>0.62386363636363207</v>
      </c>
      <c r="P393" s="11">
        <v>12.224043715847085</v>
      </c>
      <c r="Q393" s="11">
        <v>9.0780440809825058E-3</v>
      </c>
      <c r="R393" s="11">
        <v>8.1805990165399481E-2</v>
      </c>
      <c r="S393" s="11">
        <v>6789.9191050454428</v>
      </c>
      <c r="T393" s="11">
        <v>4.7655484660944278</v>
      </c>
      <c r="U393" s="11">
        <v>2.2027070342252597E-2</v>
      </c>
      <c r="V393" s="11">
        <v>0.20983943550563511</v>
      </c>
      <c r="Y393" s="4" t="str">
        <f t="shared" si="59"/>
        <v>Belgium</v>
      </c>
      <c r="Z393" s="4">
        <f t="shared" si="59"/>
        <v>2006</v>
      </c>
      <c r="AA393" s="13">
        <f t="shared" si="59"/>
        <v>18127.260292206178</v>
      </c>
      <c r="AB393" s="14">
        <f t="shared" si="58"/>
        <v>2.0914959860374527</v>
      </c>
      <c r="AC393" s="14">
        <f t="shared" si="58"/>
        <v>1.9119148304777012E-3</v>
      </c>
      <c r="AD393" s="15">
        <f t="shared" si="58"/>
        <v>0.47812666468205833</v>
      </c>
      <c r="AF393" s="13">
        <f t="shared" si="53"/>
        <v>96.110865125571763</v>
      </c>
      <c r="AG393" s="14">
        <f t="shared" si="53"/>
        <v>17.564204243921889</v>
      </c>
      <c r="AH393" s="14">
        <f t="shared" si="53"/>
        <v>1.3417090029035905E-3</v>
      </c>
      <c r="AI393" s="15">
        <f t="shared" si="49"/>
        <v>5.6933976974564676E-2</v>
      </c>
      <c r="AK393" s="13">
        <f t="shared" si="54"/>
        <v>1.6545454545454561</v>
      </c>
      <c r="AL393" s="14">
        <f t="shared" si="54"/>
        <v>47.049450549450505</v>
      </c>
      <c r="AM393" s="14">
        <f t="shared" si="54"/>
        <v>8.2707106867311447E-4</v>
      </c>
      <c r="AN393" s="15">
        <f t="shared" si="50"/>
        <v>2.1254233329440635E-2</v>
      </c>
      <c r="AP393" s="13">
        <f t="shared" si="55"/>
        <v>0.62386363636363207</v>
      </c>
      <c r="AQ393" s="14">
        <f t="shared" si="55"/>
        <v>12.224043715847085</v>
      </c>
      <c r="AR393" s="14">
        <f t="shared" si="55"/>
        <v>9.0780440809825058E-3</v>
      </c>
      <c r="AS393" s="15">
        <f t="shared" si="51"/>
        <v>8.1805990165399481E-2</v>
      </c>
      <c r="AU393" s="13">
        <f t="shared" si="56"/>
        <v>6789.9191050454428</v>
      </c>
      <c r="AV393" s="14">
        <f t="shared" si="56"/>
        <v>4.7655484660944278</v>
      </c>
      <c r="AW393" s="14">
        <f t="shared" si="56"/>
        <v>2.2027070342252597E-2</v>
      </c>
      <c r="AX393" s="15">
        <f t="shared" si="52"/>
        <v>0.20983943550563511</v>
      </c>
    </row>
    <row r="394" spans="1:50" x14ac:dyDescent="0.3">
      <c r="A394" s="4" t="s">
        <v>37</v>
      </c>
      <c r="B394" s="4">
        <f t="shared" si="57"/>
        <v>2007</v>
      </c>
      <c r="C394" s="11">
        <v>17141.686463681261</v>
      </c>
      <c r="D394" s="11">
        <v>2.263178384479708</v>
      </c>
      <c r="E394" s="11">
        <v>2.1220769503470516E-3</v>
      </c>
      <c r="F394" s="11">
        <v>0.44185646472135881</v>
      </c>
      <c r="G394" s="11">
        <v>91.525517480118879</v>
      </c>
      <c r="H394" s="11">
        <v>18.415908086466136</v>
      </c>
      <c r="I394" s="11">
        <v>1.3572414013538897E-3</v>
      </c>
      <c r="J394" s="11">
        <v>5.4300879180370187E-2</v>
      </c>
      <c r="K394" s="11">
        <v>1.9136363636363711</v>
      </c>
      <c r="L394" s="11">
        <v>40.752969121139984</v>
      </c>
      <c r="M394" s="11">
        <v>7.7048424777825808E-4</v>
      </c>
      <c r="N394" s="11">
        <v>2.4538089409570533E-2</v>
      </c>
      <c r="O394" s="11">
        <v>0.82916666666666394</v>
      </c>
      <c r="P394" s="11">
        <v>8.0251256281407297</v>
      </c>
      <c r="Q394" s="11">
        <v>8.1437489996442625E-3</v>
      </c>
      <c r="R394" s="11">
        <v>0.12460864120225383</v>
      </c>
      <c r="S394" s="11">
        <v>6686.6168199090826</v>
      </c>
      <c r="T394" s="11">
        <v>5.025332592267163</v>
      </c>
      <c r="U394" s="11">
        <v>2.1994893363861734E-2</v>
      </c>
      <c r="V394" s="11">
        <v>0.19899180435117295</v>
      </c>
      <c r="Y394" s="4" t="str">
        <f t="shared" si="59"/>
        <v>Belgium</v>
      </c>
      <c r="Z394" s="4">
        <f t="shared" si="59"/>
        <v>2007</v>
      </c>
      <c r="AA394" s="13">
        <f t="shared" si="59"/>
        <v>17141.686463681261</v>
      </c>
      <c r="AB394" s="14">
        <f t="shared" si="58"/>
        <v>2.263178384479708</v>
      </c>
      <c r="AC394" s="14">
        <f t="shared" si="58"/>
        <v>2.1220769503470516E-3</v>
      </c>
      <c r="AD394" s="15">
        <f t="shared" si="58"/>
        <v>0.44185646472135881</v>
      </c>
      <c r="AF394" s="13">
        <f t="shared" si="53"/>
        <v>91.525517480118879</v>
      </c>
      <c r="AG394" s="14">
        <f t="shared" si="53"/>
        <v>18.415908086466136</v>
      </c>
      <c r="AH394" s="14">
        <f t="shared" si="53"/>
        <v>1.3572414013538897E-3</v>
      </c>
      <c r="AI394" s="15">
        <f t="shared" si="49"/>
        <v>5.4300879180370187E-2</v>
      </c>
      <c r="AK394" s="13">
        <f t="shared" si="54"/>
        <v>1.9136363636363711</v>
      </c>
      <c r="AL394" s="14">
        <f t="shared" si="54"/>
        <v>40.752969121139984</v>
      </c>
      <c r="AM394" s="14">
        <f t="shared" si="54"/>
        <v>7.7048424777825808E-4</v>
      </c>
      <c r="AN394" s="15">
        <f t="shared" si="50"/>
        <v>2.4538089409570533E-2</v>
      </c>
      <c r="AP394" s="13">
        <f t="shared" si="55"/>
        <v>0.82916666666666394</v>
      </c>
      <c r="AQ394" s="14">
        <f t="shared" si="55"/>
        <v>8.0251256281407297</v>
      </c>
      <c r="AR394" s="14">
        <f t="shared" si="55"/>
        <v>8.1437489996442625E-3</v>
      </c>
      <c r="AS394" s="15">
        <f t="shared" si="51"/>
        <v>0.12460864120225383</v>
      </c>
      <c r="AU394" s="13">
        <f t="shared" si="56"/>
        <v>6686.6168199090826</v>
      </c>
      <c r="AV394" s="14">
        <f t="shared" si="56"/>
        <v>5.025332592267163</v>
      </c>
      <c r="AW394" s="14">
        <f t="shared" si="56"/>
        <v>2.1994893363861734E-2</v>
      </c>
      <c r="AX394" s="15">
        <f t="shared" si="52"/>
        <v>0.19899180435117295</v>
      </c>
    </row>
    <row r="395" spans="1:50" x14ac:dyDescent="0.3">
      <c r="A395" s="4" t="s">
        <v>37</v>
      </c>
      <c r="B395" s="4">
        <f t="shared" si="57"/>
        <v>2008</v>
      </c>
      <c r="C395" s="11">
        <v>16946.031340872432</v>
      </c>
      <c r="D395" s="11">
        <v>2.3150983672866503</v>
      </c>
      <c r="E395" s="11">
        <v>2.2303627744811871E-3</v>
      </c>
      <c r="F395" s="11">
        <v>0.43194708878483795</v>
      </c>
      <c r="G395" s="11">
        <v>100.28519048950716</v>
      </c>
      <c r="H395" s="11">
        <v>16.77501116842895</v>
      </c>
      <c r="I395" s="11">
        <v>1.096867070007515E-3</v>
      </c>
      <c r="J395" s="11">
        <v>5.9612478940224409E-2</v>
      </c>
      <c r="K395" s="11">
        <v>1.3636363636363598</v>
      </c>
      <c r="L395" s="11">
        <v>57.520000000000167</v>
      </c>
      <c r="M395" s="11">
        <v>8.3099679468321558E-4</v>
      </c>
      <c r="N395" s="11">
        <v>1.7385257301808017E-2</v>
      </c>
      <c r="O395" s="11">
        <v>0.31590909090908781</v>
      </c>
      <c r="P395" s="11">
        <v>21.079136690647697</v>
      </c>
      <c r="Q395" s="11">
        <v>7.4316929343603011E-3</v>
      </c>
      <c r="R395" s="11">
        <v>4.7440273037542176E-2</v>
      </c>
      <c r="S395" s="11">
        <v>6754.7969618636416</v>
      </c>
      <c r="T395" s="11">
        <v>4.9441829084855531</v>
      </c>
      <c r="U395" s="11">
        <v>2.1590138060996078E-2</v>
      </c>
      <c r="V395" s="11">
        <v>0.20225788942470754</v>
      </c>
      <c r="Y395" s="4" t="str">
        <f t="shared" si="59"/>
        <v>Belgium</v>
      </c>
      <c r="Z395" s="4">
        <f t="shared" si="59"/>
        <v>2008</v>
      </c>
      <c r="AA395" s="13">
        <f t="shared" si="59"/>
        <v>16946.031340872432</v>
      </c>
      <c r="AB395" s="14">
        <f t="shared" si="58"/>
        <v>2.3150983672866503</v>
      </c>
      <c r="AC395" s="14">
        <f t="shared" si="58"/>
        <v>2.2303627744811871E-3</v>
      </c>
      <c r="AD395" s="15">
        <f t="shared" si="58"/>
        <v>0.43194708878483795</v>
      </c>
      <c r="AF395" s="13">
        <f t="shared" si="53"/>
        <v>100.28519048950716</v>
      </c>
      <c r="AG395" s="14">
        <f t="shared" si="53"/>
        <v>16.77501116842895</v>
      </c>
      <c r="AH395" s="14">
        <f t="shared" si="53"/>
        <v>1.096867070007515E-3</v>
      </c>
      <c r="AI395" s="15">
        <f t="shared" si="49"/>
        <v>5.9612478940224409E-2</v>
      </c>
      <c r="AK395" s="13">
        <f t="shared" si="54"/>
        <v>1.3636363636363598</v>
      </c>
      <c r="AL395" s="14">
        <f t="shared" si="54"/>
        <v>57.520000000000167</v>
      </c>
      <c r="AM395" s="14">
        <f t="shared" si="54"/>
        <v>8.3099679468321558E-4</v>
      </c>
      <c r="AN395" s="15">
        <f t="shared" si="50"/>
        <v>1.7385257301808017E-2</v>
      </c>
      <c r="AP395" s="13">
        <f t="shared" si="55"/>
        <v>0.31590909090908781</v>
      </c>
      <c r="AQ395" s="14">
        <f t="shared" si="55"/>
        <v>21.079136690647697</v>
      </c>
      <c r="AR395" s="14">
        <f t="shared" si="55"/>
        <v>7.4316929343603011E-3</v>
      </c>
      <c r="AS395" s="15">
        <f t="shared" si="51"/>
        <v>4.7440273037542176E-2</v>
      </c>
      <c r="AU395" s="13">
        <f t="shared" si="56"/>
        <v>6754.7969618636416</v>
      </c>
      <c r="AV395" s="14">
        <f t="shared" si="56"/>
        <v>4.9441829084855531</v>
      </c>
      <c r="AW395" s="14">
        <f t="shared" si="56"/>
        <v>2.1590138060996078E-2</v>
      </c>
      <c r="AX395" s="15">
        <f t="shared" si="52"/>
        <v>0.20225788942470754</v>
      </c>
    </row>
    <row r="396" spans="1:50" x14ac:dyDescent="0.3">
      <c r="A396" s="4" t="s">
        <v>37</v>
      </c>
      <c r="B396" s="4">
        <f t="shared" si="57"/>
        <v>2009</v>
      </c>
      <c r="C396" s="11">
        <v>17192.485445874074</v>
      </c>
      <c r="D396" s="11">
        <v>2.3131177786561383</v>
      </c>
      <c r="E396" s="11">
        <v>3.888569652137408E-3</v>
      </c>
      <c r="F396" s="11">
        <v>0.4323169400310321</v>
      </c>
      <c r="G396" s="11">
        <v>91.353779704776343</v>
      </c>
      <c r="H396" s="11">
        <v>18.10930850426849</v>
      </c>
      <c r="I396" s="11">
        <v>1.2368833843288407E-3</v>
      </c>
      <c r="J396" s="11">
        <v>5.5220220019129559E-2</v>
      </c>
      <c r="K396" s="11">
        <v>1.4590909090909037</v>
      </c>
      <c r="L396" s="11">
        <v>53.965732087227622</v>
      </c>
      <c r="M396" s="11">
        <v>7.2024464343108108E-4</v>
      </c>
      <c r="N396" s="11">
        <v>1.8530277665531305E-2</v>
      </c>
      <c r="O396" s="11">
        <v>1.5727272727272696</v>
      </c>
      <c r="P396" s="11">
        <v>6.0814065510597421</v>
      </c>
      <c r="Q396" s="11">
        <v>4.6537123809011205E-3</v>
      </c>
      <c r="R396" s="11">
        <v>0.16443564356435611</v>
      </c>
      <c r="S396" s="11">
        <v>7481.0116133181909</v>
      </c>
      <c r="T396" s="11">
        <v>4.2168082202307442</v>
      </c>
      <c r="U396" s="11">
        <v>2.2443899217887031E-2</v>
      </c>
      <c r="V396" s="11">
        <v>0.23714618919645339</v>
      </c>
      <c r="Y396" s="4" t="str">
        <f t="shared" si="59"/>
        <v>Belgium</v>
      </c>
      <c r="Z396" s="4">
        <f t="shared" si="59"/>
        <v>2009</v>
      </c>
      <c r="AA396" s="13">
        <f t="shared" si="59"/>
        <v>17192.485445874074</v>
      </c>
      <c r="AB396" s="14">
        <f t="shared" si="58"/>
        <v>2.3131177786561383</v>
      </c>
      <c r="AC396" s="14">
        <f t="shared" si="58"/>
        <v>3.888569652137408E-3</v>
      </c>
      <c r="AD396" s="15">
        <f t="shared" si="58"/>
        <v>0.4323169400310321</v>
      </c>
      <c r="AF396" s="13">
        <f t="shared" si="53"/>
        <v>91.353779704776343</v>
      </c>
      <c r="AG396" s="14">
        <f t="shared" si="53"/>
        <v>18.10930850426849</v>
      </c>
      <c r="AH396" s="14">
        <f t="shared" si="53"/>
        <v>1.2368833843288407E-3</v>
      </c>
      <c r="AI396" s="15">
        <f t="shared" si="49"/>
        <v>5.5220220019129559E-2</v>
      </c>
      <c r="AK396" s="13">
        <f t="shared" si="54"/>
        <v>1.4590909090909037</v>
      </c>
      <c r="AL396" s="14">
        <f t="shared" si="54"/>
        <v>53.965732087227622</v>
      </c>
      <c r="AM396" s="14">
        <f t="shared" si="54"/>
        <v>7.2024464343108108E-4</v>
      </c>
      <c r="AN396" s="15">
        <f t="shared" si="50"/>
        <v>1.8530277665531305E-2</v>
      </c>
      <c r="AP396" s="13">
        <f t="shared" si="55"/>
        <v>1.5727272727272696</v>
      </c>
      <c r="AQ396" s="14">
        <f t="shared" si="55"/>
        <v>6.0814065510597421</v>
      </c>
      <c r="AR396" s="14">
        <f t="shared" si="55"/>
        <v>4.6537123809011205E-3</v>
      </c>
      <c r="AS396" s="15">
        <f t="shared" si="51"/>
        <v>0.16443564356435611</v>
      </c>
      <c r="AU396" s="13">
        <f t="shared" si="56"/>
        <v>7481.0116133181909</v>
      </c>
      <c r="AV396" s="14">
        <f t="shared" si="56"/>
        <v>4.2168082202307442</v>
      </c>
      <c r="AW396" s="14">
        <f t="shared" si="56"/>
        <v>2.2443899217887031E-2</v>
      </c>
      <c r="AX396" s="15">
        <f t="shared" si="52"/>
        <v>0.23714618919645339</v>
      </c>
    </row>
    <row r="397" spans="1:50" x14ac:dyDescent="0.3">
      <c r="A397" s="4" t="s">
        <v>37</v>
      </c>
      <c r="B397" s="4">
        <f t="shared" si="57"/>
        <v>2010</v>
      </c>
      <c r="C397" s="11">
        <v>16753.589544663977</v>
      </c>
      <c r="D397" s="11">
        <v>2.3841709016895556</v>
      </c>
      <c r="E397" s="11">
        <v>4.3178598335787965E-3</v>
      </c>
      <c r="F397" s="11">
        <v>0.419433019374301</v>
      </c>
      <c r="G397" s="11">
        <v>83.126602408723556</v>
      </c>
      <c r="H397" s="11">
        <v>19.934973334538928</v>
      </c>
      <c r="I397" s="11">
        <v>1.2593473279298856E-3</v>
      </c>
      <c r="J397" s="11">
        <v>5.0163096946180527E-2</v>
      </c>
      <c r="K397" s="11">
        <v>1.2545454545454646</v>
      </c>
      <c r="L397" s="11">
        <v>63.007246376811075</v>
      </c>
      <c r="M397" s="11">
        <v>7.5324707108778005E-4</v>
      </c>
      <c r="N397" s="11">
        <v>1.5871190339275577E-2</v>
      </c>
      <c r="O397" s="11">
        <v>2.4124999999999979</v>
      </c>
      <c r="P397" s="11">
        <v>4.4715025906735786</v>
      </c>
      <c r="Q397" s="11">
        <v>2.9416411543907173E-3</v>
      </c>
      <c r="R397" s="11">
        <v>0.22363847045191179</v>
      </c>
      <c r="S397" s="11">
        <v>7666.9111905454447</v>
      </c>
      <c r="T397" s="11">
        <v>4.1880624285893413</v>
      </c>
      <c r="U397" s="11">
        <v>2.2568266377198998E-2</v>
      </c>
      <c r="V397" s="11">
        <v>0.23877390011514907</v>
      </c>
      <c r="Y397" s="4" t="str">
        <f t="shared" si="59"/>
        <v>Belgium</v>
      </c>
      <c r="Z397" s="4">
        <f t="shared" si="59"/>
        <v>2010</v>
      </c>
      <c r="AA397" s="13">
        <f t="shared" si="59"/>
        <v>16753.589544663977</v>
      </c>
      <c r="AB397" s="14">
        <f t="shared" si="58"/>
        <v>2.3841709016895556</v>
      </c>
      <c r="AC397" s="14">
        <f t="shared" si="58"/>
        <v>4.3178598335787965E-3</v>
      </c>
      <c r="AD397" s="15">
        <f t="shared" si="58"/>
        <v>0.419433019374301</v>
      </c>
      <c r="AF397" s="13">
        <f t="shared" si="53"/>
        <v>83.126602408723556</v>
      </c>
      <c r="AG397" s="14">
        <f t="shared" si="53"/>
        <v>19.934973334538928</v>
      </c>
      <c r="AH397" s="14">
        <f t="shared" si="53"/>
        <v>1.2593473279298856E-3</v>
      </c>
      <c r="AI397" s="15">
        <f t="shared" si="49"/>
        <v>5.0163096946180527E-2</v>
      </c>
      <c r="AK397" s="13">
        <f t="shared" si="54"/>
        <v>1.2545454545454646</v>
      </c>
      <c r="AL397" s="14">
        <f t="shared" si="54"/>
        <v>63.007246376811075</v>
      </c>
      <c r="AM397" s="14">
        <f t="shared" si="54"/>
        <v>7.5324707108778005E-4</v>
      </c>
      <c r="AN397" s="15">
        <f t="shared" si="50"/>
        <v>1.5871190339275577E-2</v>
      </c>
      <c r="AP397" s="13">
        <f t="shared" si="55"/>
        <v>2.4124999999999979</v>
      </c>
      <c r="AQ397" s="14">
        <f t="shared" si="55"/>
        <v>4.4715025906735786</v>
      </c>
      <c r="AR397" s="14">
        <f t="shared" si="55"/>
        <v>2.9416411543907173E-3</v>
      </c>
      <c r="AS397" s="15">
        <f t="shared" si="51"/>
        <v>0.22363847045191179</v>
      </c>
      <c r="AU397" s="13">
        <f t="shared" si="56"/>
        <v>7666.9111905454447</v>
      </c>
      <c r="AV397" s="14">
        <f t="shared" si="56"/>
        <v>4.1880624285893413</v>
      </c>
      <c r="AW397" s="14">
        <f t="shared" si="56"/>
        <v>2.2568266377198998E-2</v>
      </c>
      <c r="AX397" s="15">
        <f t="shared" si="52"/>
        <v>0.23877390011514907</v>
      </c>
    </row>
    <row r="398" spans="1:50" x14ac:dyDescent="0.3">
      <c r="A398" s="4" t="s">
        <v>37</v>
      </c>
      <c r="B398" s="4">
        <f t="shared" si="57"/>
        <v>2011</v>
      </c>
      <c r="C398" s="11">
        <v>17514.250271094039</v>
      </c>
      <c r="D398" s="11">
        <v>2.2703577210421013</v>
      </c>
      <c r="E398" s="11">
        <v>3.7926032063934634E-3</v>
      </c>
      <c r="F398" s="11">
        <v>0.44045922399444476</v>
      </c>
      <c r="G398" s="11">
        <v>69.180369403746454</v>
      </c>
      <c r="H398" s="11">
        <v>23.983398523366279</v>
      </c>
      <c r="I398" s="11">
        <v>1.5284862577465697E-3</v>
      </c>
      <c r="J398" s="11">
        <v>4.1695508625507395E-2</v>
      </c>
      <c r="K398" s="11">
        <v>1.2818181818181955</v>
      </c>
      <c r="L398" s="11">
        <v>61.957446808509971</v>
      </c>
      <c r="M398" s="11">
        <v>7.0408576593070787E-4</v>
      </c>
      <c r="N398" s="11">
        <v>1.6140109890110065E-2</v>
      </c>
      <c r="O398" s="11">
        <v>3.3018939393939331</v>
      </c>
      <c r="P398" s="11">
        <v>3.1856143168521331</v>
      </c>
      <c r="Q398" s="11">
        <v>1.5116047617004802E-3</v>
      </c>
      <c r="R398" s="11">
        <v>0.31391119593791583</v>
      </c>
      <c r="S398" s="11">
        <v>7509.3002972727336</v>
      </c>
      <c r="T398" s="11">
        <v>4.3174128829955034</v>
      </c>
      <c r="U398" s="11">
        <v>2.2006124257118675E-2</v>
      </c>
      <c r="V398" s="11">
        <v>0.23162019179091828</v>
      </c>
      <c r="Y398" s="4" t="str">
        <f t="shared" si="59"/>
        <v>Belgium</v>
      </c>
      <c r="Z398" s="4">
        <f t="shared" si="59"/>
        <v>2011</v>
      </c>
      <c r="AA398" s="13">
        <f t="shared" si="59"/>
        <v>17514.250271094039</v>
      </c>
      <c r="AB398" s="14">
        <f t="shared" si="58"/>
        <v>2.2703577210421013</v>
      </c>
      <c r="AC398" s="14">
        <f t="shared" si="58"/>
        <v>3.7926032063934634E-3</v>
      </c>
      <c r="AD398" s="15">
        <f t="shared" si="58"/>
        <v>0.44045922399444476</v>
      </c>
      <c r="AF398" s="13">
        <f t="shared" si="53"/>
        <v>69.180369403746454</v>
      </c>
      <c r="AG398" s="14">
        <f t="shared" si="53"/>
        <v>23.983398523366279</v>
      </c>
      <c r="AH398" s="14">
        <f t="shared" si="53"/>
        <v>1.5284862577465697E-3</v>
      </c>
      <c r="AI398" s="15">
        <f t="shared" si="49"/>
        <v>4.1695508625507395E-2</v>
      </c>
      <c r="AK398" s="13">
        <f t="shared" si="54"/>
        <v>1.2818181818181955</v>
      </c>
      <c r="AL398" s="14">
        <f t="shared" si="54"/>
        <v>61.957446808509971</v>
      </c>
      <c r="AM398" s="14">
        <f t="shared" si="54"/>
        <v>7.0408576593070787E-4</v>
      </c>
      <c r="AN398" s="15">
        <f t="shared" si="50"/>
        <v>1.6140109890110065E-2</v>
      </c>
      <c r="AP398" s="13">
        <f t="shared" si="55"/>
        <v>3.3018939393939331</v>
      </c>
      <c r="AQ398" s="14">
        <f t="shared" si="55"/>
        <v>3.1856143168521331</v>
      </c>
      <c r="AR398" s="14">
        <f t="shared" si="55"/>
        <v>1.5116047617004802E-3</v>
      </c>
      <c r="AS398" s="15">
        <f t="shared" si="51"/>
        <v>0.31391119593791583</v>
      </c>
      <c r="AU398" s="13">
        <f t="shared" si="56"/>
        <v>7509.3002972727336</v>
      </c>
      <c r="AV398" s="14">
        <f t="shared" si="56"/>
        <v>4.3174128829955034</v>
      </c>
      <c r="AW398" s="14">
        <f t="shared" si="56"/>
        <v>2.2006124257118675E-2</v>
      </c>
      <c r="AX398" s="15">
        <f t="shared" si="52"/>
        <v>0.23162019179091828</v>
      </c>
    </row>
    <row r="399" spans="1:50" x14ac:dyDescent="0.3">
      <c r="A399" s="4" t="s">
        <v>37</v>
      </c>
      <c r="B399" s="4">
        <f t="shared" si="57"/>
        <v>2012</v>
      </c>
      <c r="C399" s="11">
        <v>18186.704519774168</v>
      </c>
      <c r="D399" s="11">
        <v>2.1748965136711251</v>
      </c>
      <c r="E399" s="11">
        <v>3.2926369617642393E-3</v>
      </c>
      <c r="F399" s="11">
        <v>0.4597919918093234</v>
      </c>
      <c r="G399" s="11">
        <v>60.831958992380578</v>
      </c>
      <c r="H399" s="11">
        <v>27.088260616410157</v>
      </c>
      <c r="I399" s="11">
        <v>1.7331749367429095E-3</v>
      </c>
      <c r="J399" s="11">
        <v>3.6916360712883747E-2</v>
      </c>
      <c r="K399" s="11">
        <v>1.0136363636363654</v>
      </c>
      <c r="L399" s="11">
        <v>78.417040358744259</v>
      </c>
      <c r="M399" s="11">
        <v>7.3152480594980418E-4</v>
      </c>
      <c r="N399" s="11">
        <v>1.2752330302510459E-2</v>
      </c>
      <c r="O399" s="11">
        <v>3.4984848484848472</v>
      </c>
      <c r="P399" s="11">
        <v>3.1818969250757903</v>
      </c>
      <c r="Q399" s="11">
        <v>2.2710063806030689E-4</v>
      </c>
      <c r="R399" s="11">
        <v>0.31427793657275077</v>
      </c>
      <c r="S399" s="11">
        <v>7782.6468024545429</v>
      </c>
      <c r="T399" s="11">
        <v>4.1364696244974546</v>
      </c>
      <c r="U399" s="11">
        <v>2.2112785964329085E-2</v>
      </c>
      <c r="V399" s="11">
        <v>0.2417520472234802</v>
      </c>
      <c r="Y399" s="4" t="str">
        <f t="shared" si="59"/>
        <v>Belgium</v>
      </c>
      <c r="Z399" s="4">
        <f t="shared" si="59"/>
        <v>2012</v>
      </c>
      <c r="AA399" s="13">
        <f t="shared" si="59"/>
        <v>18186.704519774168</v>
      </c>
      <c r="AB399" s="14">
        <f t="shared" si="58"/>
        <v>2.1748965136711251</v>
      </c>
      <c r="AC399" s="14">
        <f t="shared" si="58"/>
        <v>3.2926369617642393E-3</v>
      </c>
      <c r="AD399" s="15">
        <f t="shared" si="58"/>
        <v>0.4597919918093234</v>
      </c>
      <c r="AF399" s="13">
        <f t="shared" si="53"/>
        <v>60.831958992380578</v>
      </c>
      <c r="AG399" s="14">
        <f t="shared" si="53"/>
        <v>27.088260616410157</v>
      </c>
      <c r="AH399" s="14">
        <f t="shared" si="53"/>
        <v>1.7331749367429095E-3</v>
      </c>
      <c r="AI399" s="15">
        <f t="shared" si="49"/>
        <v>3.6916360712883747E-2</v>
      </c>
      <c r="AK399" s="13">
        <f t="shared" si="54"/>
        <v>1.0136363636363654</v>
      </c>
      <c r="AL399" s="14">
        <f t="shared" si="54"/>
        <v>78.417040358744259</v>
      </c>
      <c r="AM399" s="14">
        <f t="shared" si="54"/>
        <v>7.3152480594980418E-4</v>
      </c>
      <c r="AN399" s="15">
        <f t="shared" si="50"/>
        <v>1.2752330302510459E-2</v>
      </c>
      <c r="AP399" s="13">
        <f t="shared" si="55"/>
        <v>3.4984848484848472</v>
      </c>
      <c r="AQ399" s="14">
        <f t="shared" si="55"/>
        <v>3.1818969250757903</v>
      </c>
      <c r="AR399" s="14">
        <f t="shared" si="55"/>
        <v>2.2710063806030689E-4</v>
      </c>
      <c r="AS399" s="15">
        <f t="shared" si="51"/>
        <v>0.31427793657275077</v>
      </c>
      <c r="AU399" s="13">
        <f t="shared" si="56"/>
        <v>7782.6468024545429</v>
      </c>
      <c r="AV399" s="14">
        <f t="shared" si="56"/>
        <v>4.1364696244974546</v>
      </c>
      <c r="AW399" s="14">
        <f t="shared" si="56"/>
        <v>2.2112785964329085E-2</v>
      </c>
      <c r="AX399" s="15">
        <f t="shared" si="52"/>
        <v>0.2417520472234802</v>
      </c>
    </row>
    <row r="400" spans="1:50" x14ac:dyDescent="0.3">
      <c r="A400" s="4" t="s">
        <v>37</v>
      </c>
      <c r="B400" s="4">
        <f t="shared" si="57"/>
        <v>2013</v>
      </c>
      <c r="C400" s="11">
        <v>18648.316838731924</v>
      </c>
      <c r="D400" s="11">
        <v>2.12697424565307</v>
      </c>
      <c r="E400" s="11">
        <v>2.8379357629790825E-3</v>
      </c>
      <c r="F400" s="11">
        <v>0.47015143791407699</v>
      </c>
      <c r="G400" s="11">
        <v>56.396913215423638</v>
      </c>
      <c r="H400" s="11">
        <v>29.122106505046357</v>
      </c>
      <c r="I400" s="11">
        <v>1.8143389523625902E-3</v>
      </c>
      <c r="J400" s="11">
        <v>3.4338175359214393E-2</v>
      </c>
      <c r="K400" s="11">
        <v>0.90909090909090651</v>
      </c>
      <c r="L400" s="11">
        <v>87.770000000000252</v>
      </c>
      <c r="M400" s="11">
        <v>7.6214034103205819E-4</v>
      </c>
      <c r="N400" s="11">
        <v>1.1393414606357493E-2</v>
      </c>
      <c r="O400" s="11">
        <v>2.7382575757575758</v>
      </c>
      <c r="P400" s="11">
        <v>4.1224235717249966</v>
      </c>
      <c r="Q400" s="11">
        <v>3.9148138624436335E-3</v>
      </c>
      <c r="R400" s="11">
        <v>0.2425757524915271</v>
      </c>
      <c r="S400" s="11">
        <v>7755.4027820909105</v>
      </c>
      <c r="T400" s="11">
        <v>4.1540553663188771</v>
      </c>
      <c r="U400" s="11">
        <v>2.2141383048137175E-2</v>
      </c>
      <c r="V400" s="11">
        <v>0.24072861621152433</v>
      </c>
      <c r="Y400" s="4" t="str">
        <f t="shared" si="59"/>
        <v>Belgium</v>
      </c>
      <c r="Z400" s="4">
        <f t="shared" si="59"/>
        <v>2013</v>
      </c>
      <c r="AA400" s="13">
        <f t="shared" si="59"/>
        <v>18648.316838731924</v>
      </c>
      <c r="AB400" s="14">
        <f t="shared" si="58"/>
        <v>2.12697424565307</v>
      </c>
      <c r="AC400" s="14">
        <f t="shared" si="58"/>
        <v>2.8379357629790825E-3</v>
      </c>
      <c r="AD400" s="15">
        <f t="shared" si="58"/>
        <v>0.47015143791407699</v>
      </c>
      <c r="AF400" s="13">
        <f t="shared" si="53"/>
        <v>56.396913215423638</v>
      </c>
      <c r="AG400" s="14">
        <f t="shared" si="53"/>
        <v>29.122106505046357</v>
      </c>
      <c r="AH400" s="14">
        <f t="shared" si="53"/>
        <v>1.8143389523625902E-3</v>
      </c>
      <c r="AI400" s="15">
        <f t="shared" si="49"/>
        <v>3.4338175359214393E-2</v>
      </c>
      <c r="AK400" s="13">
        <f t="shared" si="54"/>
        <v>0.90909090909090651</v>
      </c>
      <c r="AL400" s="14">
        <f t="shared" si="54"/>
        <v>87.770000000000252</v>
      </c>
      <c r="AM400" s="14">
        <f t="shared" si="54"/>
        <v>7.6214034103205819E-4</v>
      </c>
      <c r="AN400" s="15">
        <f t="shared" si="50"/>
        <v>1.1393414606357493E-2</v>
      </c>
      <c r="AP400" s="13">
        <f t="shared" si="55"/>
        <v>2.7382575757575758</v>
      </c>
      <c r="AQ400" s="14">
        <f t="shared" si="55"/>
        <v>4.1224235717249966</v>
      </c>
      <c r="AR400" s="14">
        <f t="shared" si="55"/>
        <v>3.9148138624436335E-3</v>
      </c>
      <c r="AS400" s="15">
        <f t="shared" si="51"/>
        <v>0.2425757524915271</v>
      </c>
      <c r="AU400" s="13">
        <f t="shared" si="56"/>
        <v>7755.4027820909105</v>
      </c>
      <c r="AV400" s="14">
        <f t="shared" si="56"/>
        <v>4.1540553663188771</v>
      </c>
      <c r="AW400" s="14">
        <f t="shared" si="56"/>
        <v>2.2141383048137175E-2</v>
      </c>
      <c r="AX400" s="15">
        <f t="shared" si="52"/>
        <v>0.24072861621152433</v>
      </c>
    </row>
    <row r="401" spans="1:50" x14ac:dyDescent="0.3">
      <c r="A401" s="4" t="s">
        <v>37</v>
      </c>
      <c r="B401" s="4">
        <f t="shared" si="57"/>
        <v>2014</v>
      </c>
      <c r="C401" s="11">
        <v>18562.772657197638</v>
      </c>
      <c r="D401" s="11">
        <v>2.1588594709665676</v>
      </c>
      <c r="E401" s="11">
        <v>2.7915129323395349E-3</v>
      </c>
      <c r="F401" s="11">
        <v>0.46320754706293066</v>
      </c>
      <c r="G401" s="11">
        <v>60.030674841447535</v>
      </c>
      <c r="H401" s="11">
        <v>27.353193666044298</v>
      </c>
      <c r="I401" s="11">
        <v>1.7070178439303335E-3</v>
      </c>
      <c r="J401" s="11">
        <v>3.6558802317894594E-2</v>
      </c>
      <c r="K401" s="11">
        <v>1.2318181818181984</v>
      </c>
      <c r="L401" s="11">
        <v>65.081180811807229</v>
      </c>
      <c r="M401" s="11">
        <v>6.8152472991801771E-4</v>
      </c>
      <c r="N401" s="11">
        <v>1.5365424958893445E-2</v>
      </c>
      <c r="O401" s="11">
        <v>1.922348484848488</v>
      </c>
      <c r="P401" s="11">
        <v>5.5040394088669862</v>
      </c>
      <c r="Q401" s="11">
        <v>6.6203940141636997E-3</v>
      </c>
      <c r="R401" s="11">
        <v>0.18168474564135639</v>
      </c>
      <c r="S401" s="11">
        <v>7690.7077175454651</v>
      </c>
      <c r="T401" s="11">
        <v>4.2559046355100341</v>
      </c>
      <c r="U401" s="11">
        <v>2.1742813043667431E-2</v>
      </c>
      <c r="V401" s="11">
        <v>0.2349676709520909</v>
      </c>
      <c r="Y401" s="4" t="str">
        <f t="shared" si="59"/>
        <v>Belgium</v>
      </c>
      <c r="Z401" s="4">
        <f t="shared" si="59"/>
        <v>2014</v>
      </c>
      <c r="AA401" s="13">
        <f t="shared" si="59"/>
        <v>18562.772657197638</v>
      </c>
      <c r="AB401" s="14">
        <f t="shared" si="58"/>
        <v>2.1588594709665676</v>
      </c>
      <c r="AC401" s="14">
        <f t="shared" si="58"/>
        <v>2.7915129323395349E-3</v>
      </c>
      <c r="AD401" s="15">
        <f t="shared" si="58"/>
        <v>0.46320754706293066</v>
      </c>
      <c r="AF401" s="13">
        <f t="shared" si="53"/>
        <v>60.030674841447535</v>
      </c>
      <c r="AG401" s="14">
        <f t="shared" si="53"/>
        <v>27.353193666044298</v>
      </c>
      <c r="AH401" s="14">
        <f t="shared" si="53"/>
        <v>1.7070178439303335E-3</v>
      </c>
      <c r="AI401" s="15">
        <f t="shared" si="49"/>
        <v>3.6558802317894594E-2</v>
      </c>
      <c r="AK401" s="13">
        <f t="shared" si="54"/>
        <v>1.2318181818181984</v>
      </c>
      <c r="AL401" s="14">
        <f t="shared" si="54"/>
        <v>65.081180811807229</v>
      </c>
      <c r="AM401" s="14">
        <f t="shared" si="54"/>
        <v>6.8152472991801771E-4</v>
      </c>
      <c r="AN401" s="15">
        <f t="shared" si="50"/>
        <v>1.5365424958893445E-2</v>
      </c>
      <c r="AP401" s="13">
        <f t="shared" si="55"/>
        <v>1.922348484848488</v>
      </c>
      <c r="AQ401" s="14">
        <f t="shared" si="55"/>
        <v>5.5040394088669862</v>
      </c>
      <c r="AR401" s="14">
        <f t="shared" si="55"/>
        <v>6.6203940141636997E-3</v>
      </c>
      <c r="AS401" s="15">
        <f t="shared" si="51"/>
        <v>0.18168474564135639</v>
      </c>
      <c r="AU401" s="13">
        <f t="shared" si="56"/>
        <v>7690.7077175454651</v>
      </c>
      <c r="AV401" s="14">
        <f t="shared" si="56"/>
        <v>4.2559046355100341</v>
      </c>
      <c r="AW401" s="14">
        <f t="shared" si="56"/>
        <v>2.1742813043667431E-2</v>
      </c>
      <c r="AX401" s="15">
        <f t="shared" si="52"/>
        <v>0.2349676709520909</v>
      </c>
    </row>
    <row r="402" spans="1:50" x14ac:dyDescent="0.3">
      <c r="A402" s="4" t="s">
        <v>37</v>
      </c>
      <c r="B402" s="4">
        <f t="shared" si="57"/>
        <v>2015</v>
      </c>
      <c r="C402" s="11">
        <v>17532.157930980451</v>
      </c>
      <c r="D402" s="11">
        <v>2.3218720343209096</v>
      </c>
      <c r="E402" s="11">
        <v>3.4880979210719643E-3</v>
      </c>
      <c r="F402" s="11">
        <v>0.43068695656712852</v>
      </c>
      <c r="G402" s="11">
        <v>64.997906246934235</v>
      </c>
      <c r="H402" s="11">
        <v>25.231549767409444</v>
      </c>
      <c r="I402" s="11">
        <v>1.61512484208369E-3</v>
      </c>
      <c r="J402" s="11">
        <v>3.9632920261269841E-2</v>
      </c>
      <c r="K402" s="11">
        <v>1.0727272727272634</v>
      </c>
      <c r="L402" s="11">
        <v>74.601694915254882</v>
      </c>
      <c r="M402" s="11">
        <v>6.9298757718735254E-4</v>
      </c>
      <c r="N402" s="11">
        <v>1.3404521185959216E-2</v>
      </c>
      <c r="O402" s="11">
        <v>1.0909090909090917</v>
      </c>
      <c r="P402" s="11">
        <v>8.9291666666666618</v>
      </c>
      <c r="Q402" s="11">
        <v>9.2782285330532677E-3</v>
      </c>
      <c r="R402" s="11">
        <v>0.111992533831078</v>
      </c>
      <c r="S402" s="11">
        <v>7246.3905010909075</v>
      </c>
      <c r="T402" s="11">
        <v>4.659232641109571</v>
      </c>
      <c r="U402" s="11">
        <v>2.1301595404944806E-2</v>
      </c>
      <c r="V402" s="11">
        <v>0.21462761725541474</v>
      </c>
      <c r="Y402" s="4" t="str">
        <f t="shared" si="59"/>
        <v>Belgium</v>
      </c>
      <c r="Z402" s="4">
        <f t="shared" si="59"/>
        <v>2015</v>
      </c>
      <c r="AA402" s="13">
        <f t="shared" si="59"/>
        <v>17532.157930980451</v>
      </c>
      <c r="AB402" s="14">
        <f t="shared" si="58"/>
        <v>2.3218720343209096</v>
      </c>
      <c r="AC402" s="14">
        <f t="shared" si="58"/>
        <v>3.4880979210719643E-3</v>
      </c>
      <c r="AD402" s="15">
        <f t="shared" si="58"/>
        <v>0.43068695656712852</v>
      </c>
      <c r="AF402" s="13">
        <f t="shared" si="53"/>
        <v>64.997906246934235</v>
      </c>
      <c r="AG402" s="14">
        <f t="shared" si="53"/>
        <v>25.231549767409444</v>
      </c>
      <c r="AH402" s="14">
        <f t="shared" si="53"/>
        <v>1.61512484208369E-3</v>
      </c>
      <c r="AI402" s="15">
        <f t="shared" si="49"/>
        <v>3.9632920261269841E-2</v>
      </c>
      <c r="AK402" s="13">
        <f t="shared" si="54"/>
        <v>1.0727272727272634</v>
      </c>
      <c r="AL402" s="14">
        <f t="shared" si="54"/>
        <v>74.601694915254882</v>
      </c>
      <c r="AM402" s="14">
        <f t="shared" si="54"/>
        <v>6.9298757718735254E-4</v>
      </c>
      <c r="AN402" s="15">
        <f t="shared" si="50"/>
        <v>1.3404521185959216E-2</v>
      </c>
      <c r="AP402" s="13">
        <f t="shared" si="55"/>
        <v>1.0909090909090917</v>
      </c>
      <c r="AQ402" s="14">
        <f t="shared" si="55"/>
        <v>8.9291666666666618</v>
      </c>
      <c r="AR402" s="14">
        <f t="shared" si="55"/>
        <v>9.2782285330532677E-3</v>
      </c>
      <c r="AS402" s="15">
        <f t="shared" si="51"/>
        <v>0.111992533831078</v>
      </c>
      <c r="AU402" s="13">
        <f t="shared" si="56"/>
        <v>7246.3905010909075</v>
      </c>
      <c r="AV402" s="14">
        <f t="shared" si="56"/>
        <v>4.659232641109571</v>
      </c>
      <c r="AW402" s="14">
        <f t="shared" si="56"/>
        <v>2.1301595404944806E-2</v>
      </c>
      <c r="AX402" s="15">
        <f t="shared" si="52"/>
        <v>0.21462761725541474</v>
      </c>
    </row>
    <row r="403" spans="1:50" x14ac:dyDescent="0.3">
      <c r="A403" s="4" t="s">
        <v>37</v>
      </c>
      <c r="B403" s="4">
        <f t="shared" si="57"/>
        <v>2016</v>
      </c>
      <c r="C403" s="11">
        <v>17108.03221096818</v>
      </c>
      <c r="D403" s="11">
        <v>2.4115391342394434</v>
      </c>
      <c r="E403" s="11">
        <v>3.3802393353561944E-3</v>
      </c>
      <c r="F403" s="11">
        <v>0.41467293057857929</v>
      </c>
      <c r="G403" s="11">
        <v>69.123363983213267</v>
      </c>
      <c r="H403" s="11">
        <v>23.770882510611735</v>
      </c>
      <c r="I403" s="11">
        <v>1.5439471443053215E-3</v>
      </c>
      <c r="J403" s="11">
        <v>4.2068274055604905E-2</v>
      </c>
      <c r="K403" s="11">
        <v>1.1727272727272577</v>
      </c>
      <c r="L403" s="11">
        <v>68.496124031008634</v>
      </c>
      <c r="M403" s="11">
        <v>6.6430523988381118E-4</v>
      </c>
      <c r="N403" s="11">
        <v>1.4599366229062735E-2</v>
      </c>
      <c r="O403" s="11">
        <v>1.057954545454546</v>
      </c>
      <c r="P403" s="11">
        <v>8.4199785177228748</v>
      </c>
      <c r="Q403" s="11">
        <v>9.3152596580640123E-3</v>
      </c>
      <c r="R403" s="11">
        <v>0.11876514861589495</v>
      </c>
      <c r="S403" s="11">
        <v>6956.9132210909011</v>
      </c>
      <c r="T403" s="11">
        <v>4.9393522861164501</v>
      </c>
      <c r="U403" s="11">
        <v>2.1092678550449606E-2</v>
      </c>
      <c r="V403" s="11">
        <v>0.20245569501304933</v>
      </c>
      <c r="Y403" s="4" t="str">
        <f t="shared" si="59"/>
        <v>Belgium</v>
      </c>
      <c r="Z403" s="4">
        <f t="shared" si="59"/>
        <v>2016</v>
      </c>
      <c r="AA403" s="13">
        <f t="shared" si="59"/>
        <v>17108.03221096818</v>
      </c>
      <c r="AB403" s="14">
        <f t="shared" si="58"/>
        <v>2.4115391342394434</v>
      </c>
      <c r="AC403" s="14">
        <f t="shared" si="58"/>
        <v>3.3802393353561944E-3</v>
      </c>
      <c r="AD403" s="15">
        <f t="shared" si="58"/>
        <v>0.41467293057857929</v>
      </c>
      <c r="AF403" s="13">
        <f t="shared" si="53"/>
        <v>69.123363983213267</v>
      </c>
      <c r="AG403" s="14">
        <f t="shared" si="53"/>
        <v>23.770882510611735</v>
      </c>
      <c r="AH403" s="14">
        <f t="shared" si="53"/>
        <v>1.5439471443053215E-3</v>
      </c>
      <c r="AI403" s="15">
        <f t="shared" si="49"/>
        <v>4.2068274055604905E-2</v>
      </c>
      <c r="AK403" s="13">
        <f t="shared" si="54"/>
        <v>1.1727272727272577</v>
      </c>
      <c r="AL403" s="14">
        <f t="shared" si="54"/>
        <v>68.496124031008634</v>
      </c>
      <c r="AM403" s="14">
        <f t="shared" si="54"/>
        <v>6.6430523988381118E-4</v>
      </c>
      <c r="AN403" s="15">
        <f t="shared" si="50"/>
        <v>1.4599366229062735E-2</v>
      </c>
      <c r="AP403" s="13">
        <f t="shared" si="55"/>
        <v>1.057954545454546</v>
      </c>
      <c r="AQ403" s="14">
        <f t="shared" si="55"/>
        <v>8.4199785177228748</v>
      </c>
      <c r="AR403" s="14">
        <f t="shared" si="55"/>
        <v>9.3152596580640123E-3</v>
      </c>
      <c r="AS403" s="15">
        <f t="shared" si="51"/>
        <v>0.11876514861589495</v>
      </c>
      <c r="AU403" s="13">
        <f t="shared" si="56"/>
        <v>6956.9132210909011</v>
      </c>
      <c r="AV403" s="14">
        <f t="shared" si="56"/>
        <v>4.9393522861164501</v>
      </c>
      <c r="AW403" s="14">
        <f t="shared" si="56"/>
        <v>2.1092678550449606E-2</v>
      </c>
      <c r="AX403" s="15">
        <f t="shared" si="52"/>
        <v>0.20245569501304933</v>
      </c>
    </row>
    <row r="404" spans="1:50" x14ac:dyDescent="0.3">
      <c r="A404" s="4" t="s">
        <v>37</v>
      </c>
      <c r="B404" s="4">
        <f t="shared" si="57"/>
        <v>2017</v>
      </c>
      <c r="C404" s="11">
        <v>16221.718434360431</v>
      </c>
      <c r="D404" s="11">
        <v>2.5727888623631041</v>
      </c>
      <c r="E404" s="11">
        <v>3.6503962052528705E-3</v>
      </c>
      <c r="F404" s="11">
        <v>0.38868327464753594</v>
      </c>
      <c r="G404" s="11">
        <v>55.812513834604033</v>
      </c>
      <c r="H404" s="11">
        <v>29.273229273927313</v>
      </c>
      <c r="I404" s="11">
        <v>1.7765889401204354E-3</v>
      </c>
      <c r="J404" s="11">
        <v>3.4160904854138058E-2</v>
      </c>
      <c r="K404" s="11">
        <v>1.2136363636363683</v>
      </c>
      <c r="L404" s="11">
        <v>66.235955056179506</v>
      </c>
      <c r="M404" s="11">
        <v>6.1965824908279121E-4</v>
      </c>
      <c r="N404" s="11">
        <v>1.5097540288380043E-2</v>
      </c>
      <c r="O404" s="11">
        <v>0.7840909090909074</v>
      </c>
      <c r="P404" s="11">
        <v>10.055072463768136</v>
      </c>
      <c r="Q404" s="11">
        <v>1.043881439786043E-2</v>
      </c>
      <c r="R404" s="11">
        <v>9.9452291726722208E-2</v>
      </c>
      <c r="S404" s="11">
        <v>6580.7951792272725</v>
      </c>
      <c r="T404" s="11">
        <v>5.3558191156028832</v>
      </c>
      <c r="U404" s="11">
        <v>2.0292264901974666E-2</v>
      </c>
      <c r="V404" s="11">
        <v>0.18671280310545627</v>
      </c>
      <c r="Y404" s="4" t="str">
        <f t="shared" si="59"/>
        <v>Belgium</v>
      </c>
      <c r="Z404" s="4">
        <f t="shared" si="59"/>
        <v>2017</v>
      </c>
      <c r="AA404" s="13">
        <f t="shared" si="59"/>
        <v>16221.718434360431</v>
      </c>
      <c r="AB404" s="14">
        <f t="shared" si="58"/>
        <v>2.5727888623631041</v>
      </c>
      <c r="AC404" s="14">
        <f t="shared" si="58"/>
        <v>3.6503962052528705E-3</v>
      </c>
      <c r="AD404" s="15">
        <f t="shared" si="58"/>
        <v>0.38868327464753594</v>
      </c>
      <c r="AF404" s="13">
        <f t="shared" si="53"/>
        <v>55.812513834604033</v>
      </c>
      <c r="AG404" s="14">
        <f t="shared" si="53"/>
        <v>29.273229273927313</v>
      </c>
      <c r="AH404" s="14">
        <f t="shared" si="53"/>
        <v>1.7765889401204354E-3</v>
      </c>
      <c r="AI404" s="15">
        <f t="shared" si="49"/>
        <v>3.4160904854138058E-2</v>
      </c>
      <c r="AK404" s="13">
        <f t="shared" si="54"/>
        <v>1.2136363636363683</v>
      </c>
      <c r="AL404" s="14">
        <f t="shared" si="54"/>
        <v>66.235955056179506</v>
      </c>
      <c r="AM404" s="14">
        <f t="shared" si="54"/>
        <v>6.1965824908279121E-4</v>
      </c>
      <c r="AN404" s="15">
        <f t="shared" si="50"/>
        <v>1.5097540288380043E-2</v>
      </c>
      <c r="AP404" s="13">
        <f t="shared" si="55"/>
        <v>0.7840909090909074</v>
      </c>
      <c r="AQ404" s="14">
        <f t="shared" si="55"/>
        <v>10.055072463768136</v>
      </c>
      <c r="AR404" s="14">
        <f t="shared" si="55"/>
        <v>1.043881439786043E-2</v>
      </c>
      <c r="AS404" s="15">
        <f t="shared" si="51"/>
        <v>9.9452291726722208E-2</v>
      </c>
      <c r="AU404" s="13">
        <f t="shared" si="56"/>
        <v>6580.7951792272725</v>
      </c>
      <c r="AV404" s="14">
        <f t="shared" si="56"/>
        <v>5.3558191156028832</v>
      </c>
      <c r="AW404" s="14">
        <f t="shared" si="56"/>
        <v>2.0292264901974666E-2</v>
      </c>
      <c r="AX404" s="15">
        <f t="shared" si="52"/>
        <v>0.18671280310545627</v>
      </c>
    </row>
    <row r="405" spans="1:50" x14ac:dyDescent="0.3">
      <c r="A405" s="4" t="s">
        <v>37</v>
      </c>
      <c r="B405" s="4">
        <f t="shared" si="57"/>
        <v>2018</v>
      </c>
      <c r="C405" s="11">
        <v>16029.105514154857</v>
      </c>
      <c r="D405" s="11">
        <v>2.6352690394265408</v>
      </c>
      <c r="E405" s="11">
        <v>3.1748238663282802E-3</v>
      </c>
      <c r="F405" s="11">
        <v>0.37946789684047183</v>
      </c>
      <c r="G405" s="11">
        <v>49.785103182555986</v>
      </c>
      <c r="H405" s="11">
        <v>32.73640103157625</v>
      </c>
      <c r="I405" s="11">
        <v>1.8714483235872797E-3</v>
      </c>
      <c r="J405" s="11">
        <v>3.0547035363949721E-2</v>
      </c>
      <c r="K405" s="11">
        <v>1.2045454545454533</v>
      </c>
      <c r="L405" s="11">
        <v>66.826415094339694</v>
      </c>
      <c r="M405" s="11">
        <v>6.2138958865132904E-4</v>
      </c>
      <c r="N405" s="11">
        <v>1.496414252639899E-2</v>
      </c>
      <c r="O405" s="11">
        <v>0.93712121212121868</v>
      </c>
      <c r="P405" s="11">
        <v>7.3581244947453044</v>
      </c>
      <c r="Q405" s="11">
        <v>9.5878548642618355E-3</v>
      </c>
      <c r="R405" s="11">
        <v>0.13590419687980751</v>
      </c>
      <c r="S405" s="11">
        <v>6386.7797454999891</v>
      </c>
      <c r="T405" s="11">
        <v>5.635976227278225</v>
      </c>
      <c r="U405" s="11">
        <v>1.9737951575338197E-2</v>
      </c>
      <c r="V405" s="11">
        <v>0.17743155039582714</v>
      </c>
      <c r="Y405" s="4" t="str">
        <f t="shared" si="59"/>
        <v>Belgium</v>
      </c>
      <c r="Z405" s="4">
        <f t="shared" si="59"/>
        <v>2018</v>
      </c>
      <c r="AA405" s="13">
        <f t="shared" si="59"/>
        <v>16029.105514154857</v>
      </c>
      <c r="AB405" s="14">
        <f t="shared" si="58"/>
        <v>2.6352690394265408</v>
      </c>
      <c r="AC405" s="14">
        <f t="shared" si="58"/>
        <v>3.1748238663282802E-3</v>
      </c>
      <c r="AD405" s="15">
        <f t="shared" si="58"/>
        <v>0.37946789684047183</v>
      </c>
      <c r="AF405" s="13">
        <f t="shared" si="53"/>
        <v>49.785103182555986</v>
      </c>
      <c r="AG405" s="14">
        <f t="shared" si="53"/>
        <v>32.73640103157625</v>
      </c>
      <c r="AH405" s="14">
        <f t="shared" si="53"/>
        <v>1.8714483235872797E-3</v>
      </c>
      <c r="AI405" s="15">
        <f t="shared" si="49"/>
        <v>3.0547035363949721E-2</v>
      </c>
      <c r="AK405" s="13">
        <f t="shared" si="54"/>
        <v>1.2045454545454533</v>
      </c>
      <c r="AL405" s="14">
        <f t="shared" si="54"/>
        <v>66.826415094339694</v>
      </c>
      <c r="AM405" s="14">
        <f t="shared" si="54"/>
        <v>6.2138958865132904E-4</v>
      </c>
      <c r="AN405" s="15">
        <f t="shared" si="50"/>
        <v>1.496414252639899E-2</v>
      </c>
      <c r="AP405" s="13">
        <f t="shared" si="55"/>
        <v>0.93712121212121868</v>
      </c>
      <c r="AQ405" s="14">
        <f t="shared" si="55"/>
        <v>7.3581244947453044</v>
      </c>
      <c r="AR405" s="14">
        <f t="shared" si="55"/>
        <v>9.5878548642618355E-3</v>
      </c>
      <c r="AS405" s="15">
        <f t="shared" si="51"/>
        <v>0.13590419687980751</v>
      </c>
      <c r="AU405" s="13">
        <f t="shared" si="56"/>
        <v>6386.7797454999891</v>
      </c>
      <c r="AV405" s="14">
        <f t="shared" si="56"/>
        <v>5.635976227278225</v>
      </c>
      <c r="AW405" s="14">
        <f t="shared" si="56"/>
        <v>1.9737951575338197E-2</v>
      </c>
      <c r="AX405" s="15">
        <f t="shared" si="52"/>
        <v>0.17743155039582714</v>
      </c>
    </row>
    <row r="406" spans="1:50" x14ac:dyDescent="0.3">
      <c r="A406" s="4" t="s">
        <v>37</v>
      </c>
      <c r="B406" s="4">
        <f t="shared" si="57"/>
        <v>2019</v>
      </c>
      <c r="C406" s="11">
        <v>15834.800651180267</v>
      </c>
      <c r="D406" s="11">
        <v>2.7159876472713878</v>
      </c>
      <c r="E406" s="11">
        <v>2.6630913976887216E-3</v>
      </c>
      <c r="F406" s="11">
        <v>0.36819018709626611</v>
      </c>
      <c r="G406" s="11">
        <v>45.469804813878682</v>
      </c>
      <c r="H406" s="11">
        <v>35.682356927968485</v>
      </c>
      <c r="I406" s="11">
        <v>1.8542272223577433E-3</v>
      </c>
      <c r="J406" s="11">
        <v>2.8025054567406719E-2</v>
      </c>
      <c r="K406" s="11">
        <v>1.2590909090909008</v>
      </c>
      <c r="L406" s="11">
        <v>64.205776173285628</v>
      </c>
      <c r="M406" s="11">
        <v>5.8783102983656077E-4</v>
      </c>
      <c r="N406" s="11">
        <v>1.5574922687658036E-2</v>
      </c>
      <c r="O406" s="11">
        <v>0.98674242424241765</v>
      </c>
      <c r="P406" s="11">
        <v>6.4387715930902507</v>
      </c>
      <c r="Q406" s="11">
        <v>8.7790100582482156E-3</v>
      </c>
      <c r="R406" s="11">
        <v>0.15530912776485925</v>
      </c>
      <c r="S406" s="11">
        <v>6473.1527041363588</v>
      </c>
      <c r="T406" s="11">
        <v>5.6580245614258446</v>
      </c>
      <c r="U406" s="11">
        <v>1.9474305605728381E-2</v>
      </c>
      <c r="V406" s="11">
        <v>0.17674013061335953</v>
      </c>
      <c r="Y406" s="4" t="str">
        <f t="shared" si="59"/>
        <v>Belgium</v>
      </c>
      <c r="Z406" s="4">
        <f t="shared" si="59"/>
        <v>2019</v>
      </c>
      <c r="AA406" s="13">
        <f t="shared" si="59"/>
        <v>15834.800651180267</v>
      </c>
      <c r="AB406" s="14">
        <f t="shared" si="58"/>
        <v>2.7159876472713878</v>
      </c>
      <c r="AC406" s="14">
        <f t="shared" si="58"/>
        <v>2.6630913976887216E-3</v>
      </c>
      <c r="AD406" s="15">
        <f t="shared" si="58"/>
        <v>0.36819018709626611</v>
      </c>
      <c r="AF406" s="13">
        <f t="shared" si="53"/>
        <v>45.469804813878682</v>
      </c>
      <c r="AG406" s="14">
        <f t="shared" si="53"/>
        <v>35.682356927968485</v>
      </c>
      <c r="AH406" s="14">
        <f t="shared" si="53"/>
        <v>1.8542272223577433E-3</v>
      </c>
      <c r="AI406" s="15">
        <f t="shared" si="49"/>
        <v>2.8025054567406719E-2</v>
      </c>
      <c r="AK406" s="13">
        <f t="shared" si="54"/>
        <v>1.2590909090909008</v>
      </c>
      <c r="AL406" s="14">
        <f t="shared" si="54"/>
        <v>64.205776173285628</v>
      </c>
      <c r="AM406" s="14">
        <f t="shared" si="54"/>
        <v>5.8783102983656077E-4</v>
      </c>
      <c r="AN406" s="15">
        <f t="shared" si="50"/>
        <v>1.5574922687658036E-2</v>
      </c>
      <c r="AP406" s="13">
        <f t="shared" si="55"/>
        <v>0.98674242424241765</v>
      </c>
      <c r="AQ406" s="14">
        <f t="shared" si="55"/>
        <v>6.4387715930902507</v>
      </c>
      <c r="AR406" s="14">
        <f t="shared" si="55"/>
        <v>8.7790100582482156E-3</v>
      </c>
      <c r="AS406" s="15">
        <f t="shared" si="51"/>
        <v>0.15530912776485925</v>
      </c>
      <c r="AU406" s="13">
        <f t="shared" si="56"/>
        <v>6473.1527041363588</v>
      </c>
      <c r="AV406" s="14">
        <f t="shared" si="56"/>
        <v>5.6580245614258446</v>
      </c>
      <c r="AW406" s="14">
        <f t="shared" si="56"/>
        <v>1.9474305605728381E-2</v>
      </c>
      <c r="AX406" s="15">
        <f t="shared" si="52"/>
        <v>0.17674013061335953</v>
      </c>
    </row>
    <row r="407" spans="1:50" x14ac:dyDescent="0.3">
      <c r="A407" s="4" t="s">
        <v>37</v>
      </c>
      <c r="B407" s="4">
        <f t="shared" si="57"/>
        <v>2020</v>
      </c>
      <c r="C407" s="11">
        <v>14099.723291499191</v>
      </c>
      <c r="D407" s="11">
        <v>3.0619039617074306</v>
      </c>
      <c r="E407" s="11">
        <v>4.0216829724258885E-3</v>
      </c>
      <c r="F407" s="11">
        <v>0.32659417555420744</v>
      </c>
      <c r="G407" s="11">
        <v>100.39827067689816</v>
      </c>
      <c r="H407" s="11">
        <v>15.372757521330863</v>
      </c>
      <c r="I407" s="11">
        <v>5.8756618755299861E-4</v>
      </c>
      <c r="J407" s="11">
        <v>6.5050138116887896E-2</v>
      </c>
      <c r="K407" s="11">
        <v>0.6863636363636374</v>
      </c>
      <c r="L407" s="11">
        <v>116.72185430463558</v>
      </c>
      <c r="M407" s="11">
        <v>7.4207083097049126E-4</v>
      </c>
      <c r="N407" s="11">
        <v>8.5673758865248365E-3</v>
      </c>
      <c r="O407" s="11">
        <v>1.5999999999999961</v>
      </c>
      <c r="P407" s="11">
        <v>4.4635416666666767</v>
      </c>
      <c r="Q407" s="11">
        <v>4.375904110676454E-3</v>
      </c>
      <c r="R407" s="11">
        <v>0.22403733955659225</v>
      </c>
      <c r="S407" s="11">
        <v>5294.1416859545425</v>
      </c>
      <c r="T407" s="11">
        <v>6.6676091149383252</v>
      </c>
      <c r="U407" s="11">
        <v>1.9833444276676326E-2</v>
      </c>
      <c r="V407" s="11">
        <v>0.14997879791116847</v>
      </c>
      <c r="Y407" s="4" t="str">
        <f t="shared" si="59"/>
        <v>Belgium</v>
      </c>
      <c r="Z407" s="4">
        <f t="shared" si="59"/>
        <v>2020</v>
      </c>
      <c r="AA407" s="13">
        <f t="shared" si="59"/>
        <v>14099.723291499191</v>
      </c>
      <c r="AB407" s="14">
        <f t="shared" si="58"/>
        <v>3.0619039617074306</v>
      </c>
      <c r="AC407" s="14">
        <f t="shared" si="58"/>
        <v>4.0216829724258885E-3</v>
      </c>
      <c r="AD407" s="15">
        <f t="shared" si="58"/>
        <v>0.32659417555420744</v>
      </c>
      <c r="AF407" s="13">
        <f t="shared" si="53"/>
        <v>100.39827067689816</v>
      </c>
      <c r="AG407" s="14">
        <f t="shared" si="53"/>
        <v>15.372757521330863</v>
      </c>
      <c r="AH407" s="14">
        <f t="shared" si="53"/>
        <v>5.8756618755299861E-4</v>
      </c>
      <c r="AI407" s="15">
        <f t="shared" si="49"/>
        <v>6.5050138116887896E-2</v>
      </c>
      <c r="AK407" s="13">
        <f t="shared" si="54"/>
        <v>0.6863636363636374</v>
      </c>
      <c r="AL407" s="14">
        <f t="shared" si="54"/>
        <v>116.72185430463558</v>
      </c>
      <c r="AM407" s="14">
        <f t="shared" si="54"/>
        <v>7.4207083097049126E-4</v>
      </c>
      <c r="AN407" s="15">
        <f t="shared" si="50"/>
        <v>8.5673758865248365E-3</v>
      </c>
      <c r="AP407" s="13">
        <f t="shared" si="55"/>
        <v>1.5999999999999961</v>
      </c>
      <c r="AQ407" s="14">
        <f t="shared" si="55"/>
        <v>4.4635416666666767</v>
      </c>
      <c r="AR407" s="14">
        <f t="shared" si="55"/>
        <v>4.375904110676454E-3</v>
      </c>
      <c r="AS407" s="15">
        <f t="shared" si="51"/>
        <v>0.22403733955659225</v>
      </c>
      <c r="AU407" s="13">
        <f t="shared" si="56"/>
        <v>5294.1416859545425</v>
      </c>
      <c r="AV407" s="14">
        <f t="shared" si="56"/>
        <v>6.6676091149383252</v>
      </c>
      <c r="AW407" s="14">
        <f t="shared" si="56"/>
        <v>1.9833444276676326E-2</v>
      </c>
      <c r="AX407" s="15">
        <f t="shared" si="52"/>
        <v>0.14997879791116847</v>
      </c>
    </row>
    <row r="408" spans="1:50" x14ac:dyDescent="0.3">
      <c r="A408" s="4" t="s">
        <v>37</v>
      </c>
      <c r="B408" s="4">
        <f t="shared" si="57"/>
        <v>2021</v>
      </c>
      <c r="C408" s="11">
        <v>14945.519451423657</v>
      </c>
      <c r="D408" s="11">
        <v>2.954374495265812</v>
      </c>
      <c r="E408" s="11">
        <v>3.1476642048731129E-3</v>
      </c>
      <c r="F408" s="11">
        <v>0.33848112404247777</v>
      </c>
      <c r="G408" s="11">
        <v>95.660293555134785</v>
      </c>
      <c r="H408" s="11">
        <v>16.608632697209227</v>
      </c>
      <c r="I408" s="11">
        <v>1.171219228042128E-3</v>
      </c>
      <c r="J408" s="11">
        <v>6.0209652307382976E-2</v>
      </c>
      <c r="K408" s="11">
        <v>2.2238095238095354</v>
      </c>
      <c r="L408" s="11">
        <v>35.8286937901497</v>
      </c>
      <c r="M408" s="11">
        <v>6.5167055845060523E-4</v>
      </c>
      <c r="N408" s="11">
        <v>2.791059048529778E-2</v>
      </c>
      <c r="O408" s="11">
        <v>0.53787878787879073</v>
      </c>
      <c r="P408" s="11">
        <v>12.66619718309853</v>
      </c>
      <c r="Q408" s="11">
        <v>9.2059689198097372E-3</v>
      </c>
      <c r="R408" s="11">
        <v>7.8950294673635429E-2</v>
      </c>
      <c r="S408" s="11">
        <v>5607.5069671818201</v>
      </c>
      <c r="T408" s="11">
        <v>6.6513423196980641</v>
      </c>
      <c r="U408" s="11">
        <v>1.9899866606687966E-2</v>
      </c>
      <c r="V408" s="11">
        <v>0.15034559220301788</v>
      </c>
      <c r="Y408" s="4" t="str">
        <f t="shared" si="59"/>
        <v>Belgium</v>
      </c>
      <c r="Z408" s="4">
        <f t="shared" si="59"/>
        <v>2021</v>
      </c>
      <c r="AA408" s="13">
        <f t="shared" si="59"/>
        <v>14945.519451423657</v>
      </c>
      <c r="AB408" s="14">
        <f t="shared" si="58"/>
        <v>2.954374495265812</v>
      </c>
      <c r="AC408" s="14">
        <f t="shared" si="58"/>
        <v>3.1476642048731129E-3</v>
      </c>
      <c r="AD408" s="15">
        <f t="shared" si="58"/>
        <v>0.33848112404247777</v>
      </c>
      <c r="AF408" s="13">
        <f t="shared" si="53"/>
        <v>95.660293555134785</v>
      </c>
      <c r="AG408" s="14">
        <f t="shared" si="53"/>
        <v>16.608632697209227</v>
      </c>
      <c r="AH408" s="14">
        <f t="shared" si="53"/>
        <v>1.171219228042128E-3</v>
      </c>
      <c r="AI408" s="15">
        <f t="shared" si="49"/>
        <v>6.0209652307382976E-2</v>
      </c>
      <c r="AK408" s="13">
        <f t="shared" si="54"/>
        <v>2.2238095238095354</v>
      </c>
      <c r="AL408" s="14">
        <f t="shared" si="54"/>
        <v>35.8286937901497</v>
      </c>
      <c r="AM408" s="14">
        <f t="shared" si="54"/>
        <v>6.5167055845060523E-4</v>
      </c>
      <c r="AN408" s="15">
        <f t="shared" si="50"/>
        <v>2.791059048529778E-2</v>
      </c>
      <c r="AP408" s="13">
        <f t="shared" si="55"/>
        <v>0.53787878787879073</v>
      </c>
      <c r="AQ408" s="14">
        <f t="shared" si="55"/>
        <v>12.66619718309853</v>
      </c>
      <c r="AR408" s="14">
        <f t="shared" si="55"/>
        <v>9.2059689198097372E-3</v>
      </c>
      <c r="AS408" s="15">
        <f t="shared" si="51"/>
        <v>7.8950294673635429E-2</v>
      </c>
      <c r="AU408" s="13">
        <f t="shared" si="56"/>
        <v>5607.5069671818201</v>
      </c>
      <c r="AV408" s="14">
        <f t="shared" si="56"/>
        <v>6.6513423196980641</v>
      </c>
      <c r="AW408" s="14">
        <f t="shared" si="56"/>
        <v>1.9899866606687966E-2</v>
      </c>
      <c r="AX408" s="15">
        <f t="shared" si="52"/>
        <v>0.15034559220301788</v>
      </c>
    </row>
    <row r="409" spans="1:50" x14ac:dyDescent="0.3">
      <c r="A409" s="4" t="s">
        <v>38</v>
      </c>
      <c r="B409" s="4">
        <f t="shared" si="57"/>
        <v>1995</v>
      </c>
      <c r="C409" s="11">
        <v>13427.662409942193</v>
      </c>
      <c r="D409" s="11">
        <v>2.3596047911777376</v>
      </c>
      <c r="E409" s="11">
        <v>1.2998769955307021E-2</v>
      </c>
      <c r="F409" s="11">
        <v>0.42379978364973364</v>
      </c>
      <c r="G409" s="11">
        <v>297.33843870681972</v>
      </c>
      <c r="H409" s="11">
        <v>5.7728255867779623</v>
      </c>
      <c r="I409" s="11">
        <v>6.316568445244336E-3</v>
      </c>
      <c r="J409" s="11">
        <v>0.17322539629300296</v>
      </c>
      <c r="K409" s="11">
        <v>0.13809523809523228</v>
      </c>
      <c r="L409" s="11">
        <v>544.27586206898843</v>
      </c>
      <c r="M409" s="11">
        <v>1.1195936309978602E-3</v>
      </c>
      <c r="N409" s="11">
        <v>1.8373035985807639E-3</v>
      </c>
      <c r="O409" s="11">
        <v>2.6886904761904731</v>
      </c>
      <c r="P409" s="11">
        <v>3.4981182200575645</v>
      </c>
      <c r="Q409" s="11">
        <v>2.5192213586217038E-3</v>
      </c>
      <c r="R409" s="11">
        <v>0.28586798303904781</v>
      </c>
      <c r="S409" s="11">
        <v>19941.569223090908</v>
      </c>
      <c r="T409" s="11">
        <v>1.1732583741613221</v>
      </c>
      <c r="U409" s="11">
        <v>2.0470135571866721E-2</v>
      </c>
      <c r="V409" s="11">
        <v>0.85232717875534281</v>
      </c>
      <c r="Y409" s="4" t="str">
        <f t="shared" si="59"/>
        <v>Denmark</v>
      </c>
      <c r="Z409" s="4">
        <f t="shared" si="59"/>
        <v>1995</v>
      </c>
      <c r="AA409" s="13">
        <f t="shared" si="59"/>
        <v>13427.662409942193</v>
      </c>
      <c r="AB409" s="14">
        <f t="shared" si="58"/>
        <v>2.3596047911777376</v>
      </c>
      <c r="AC409" s="14">
        <f t="shared" si="58"/>
        <v>1.2998769955307021E-2</v>
      </c>
      <c r="AD409" s="15">
        <f t="shared" si="58"/>
        <v>0.42379978364973364</v>
      </c>
      <c r="AF409" s="13">
        <f t="shared" si="53"/>
        <v>297.33843870681972</v>
      </c>
      <c r="AG409" s="14">
        <f t="shared" si="53"/>
        <v>5.7728255867779623</v>
      </c>
      <c r="AH409" s="14">
        <f t="shared" si="53"/>
        <v>6.316568445244336E-3</v>
      </c>
      <c r="AI409" s="15">
        <f t="shared" si="49"/>
        <v>0.17322539629300296</v>
      </c>
      <c r="AK409" s="13">
        <f t="shared" si="54"/>
        <v>0.13809523809523228</v>
      </c>
      <c r="AL409" s="14">
        <f t="shared" si="54"/>
        <v>544.27586206898843</v>
      </c>
      <c r="AM409" s="14">
        <f t="shared" si="54"/>
        <v>1.1195936309978602E-3</v>
      </c>
      <c r="AN409" s="15">
        <f t="shared" si="50"/>
        <v>1.8373035985807639E-3</v>
      </c>
      <c r="AP409" s="13">
        <f t="shared" si="55"/>
        <v>2.6886904761904731</v>
      </c>
      <c r="AQ409" s="14">
        <f t="shared" si="55"/>
        <v>3.4981182200575645</v>
      </c>
      <c r="AR409" s="14">
        <f t="shared" si="55"/>
        <v>2.5192213586217038E-3</v>
      </c>
      <c r="AS409" s="15">
        <f t="shared" si="51"/>
        <v>0.28586798303904781</v>
      </c>
      <c r="AU409" s="13">
        <f t="shared" si="56"/>
        <v>19941.569223090908</v>
      </c>
      <c r="AV409" s="14">
        <f t="shared" si="56"/>
        <v>1.1732583741613221</v>
      </c>
      <c r="AW409" s="14">
        <f t="shared" si="56"/>
        <v>2.0470135571866721E-2</v>
      </c>
      <c r="AX409" s="15">
        <f t="shared" si="52"/>
        <v>0.85232717875534281</v>
      </c>
    </row>
    <row r="410" spans="1:50" x14ac:dyDescent="0.3">
      <c r="A410" s="4" t="s">
        <v>38</v>
      </c>
      <c r="B410" s="4">
        <f t="shared" si="57"/>
        <v>1996</v>
      </c>
      <c r="C410" s="11">
        <v>14576.839943528874</v>
      </c>
      <c r="D410" s="11">
        <v>2.1509074802986716</v>
      </c>
      <c r="E410" s="11">
        <v>1.2070974743037977E-2</v>
      </c>
      <c r="F410" s="11">
        <v>0.46492004382315016</v>
      </c>
      <c r="G410" s="11">
        <v>301.62047981846376</v>
      </c>
      <c r="H410" s="11">
        <v>5.6822566952977773</v>
      </c>
      <c r="I410" s="11">
        <v>6.6369973837004104E-3</v>
      </c>
      <c r="J410" s="11">
        <v>0.17598641765471937</v>
      </c>
      <c r="K410" s="11">
        <v>0.12380952380952692</v>
      </c>
      <c r="L410" s="11">
        <v>610.42307692306156</v>
      </c>
      <c r="M410" s="11">
        <v>9.8262399894344377E-4</v>
      </c>
      <c r="N410" s="11">
        <v>1.6382080524226989E-3</v>
      </c>
      <c r="O410" s="11">
        <v>2.8755208333333453</v>
      </c>
      <c r="P410" s="11">
        <v>3.202499547183471</v>
      </c>
      <c r="Q410" s="11">
        <v>1.2127477272786402E-3</v>
      </c>
      <c r="R410" s="11">
        <v>0.31225609411232497</v>
      </c>
      <c r="S410" s="11">
        <v>20403.591023363635</v>
      </c>
      <c r="T410" s="11">
        <v>1.172354626312883</v>
      </c>
      <c r="U410" s="11">
        <v>1.9112470987552199E-2</v>
      </c>
      <c r="V410" s="11">
        <v>0.85298422299492493</v>
      </c>
      <c r="Y410" s="4" t="str">
        <f t="shared" si="59"/>
        <v>Denmark</v>
      </c>
      <c r="Z410" s="4">
        <f t="shared" si="59"/>
        <v>1996</v>
      </c>
      <c r="AA410" s="13">
        <f t="shared" si="59"/>
        <v>14576.839943528874</v>
      </c>
      <c r="AB410" s="14">
        <f t="shared" si="58"/>
        <v>2.1509074802986716</v>
      </c>
      <c r="AC410" s="14">
        <f t="shared" si="58"/>
        <v>1.2070974743037977E-2</v>
      </c>
      <c r="AD410" s="15">
        <f t="shared" si="58"/>
        <v>0.46492004382315016</v>
      </c>
      <c r="AF410" s="13">
        <f t="shared" si="53"/>
        <v>301.62047981846376</v>
      </c>
      <c r="AG410" s="14">
        <f t="shared" si="53"/>
        <v>5.6822566952977773</v>
      </c>
      <c r="AH410" s="14">
        <f t="shared" si="53"/>
        <v>6.6369973837004104E-3</v>
      </c>
      <c r="AI410" s="15">
        <f t="shared" si="49"/>
        <v>0.17598641765471937</v>
      </c>
      <c r="AK410" s="13">
        <f t="shared" si="54"/>
        <v>0.12380952380952692</v>
      </c>
      <c r="AL410" s="14">
        <f t="shared" si="54"/>
        <v>610.42307692306156</v>
      </c>
      <c r="AM410" s="14">
        <f t="shared" si="54"/>
        <v>9.8262399894344377E-4</v>
      </c>
      <c r="AN410" s="15">
        <f t="shared" si="50"/>
        <v>1.6382080524226989E-3</v>
      </c>
      <c r="AP410" s="13">
        <f t="shared" si="55"/>
        <v>2.8755208333333453</v>
      </c>
      <c r="AQ410" s="14">
        <f t="shared" si="55"/>
        <v>3.202499547183471</v>
      </c>
      <c r="AR410" s="14">
        <f t="shared" si="55"/>
        <v>1.2127477272786402E-3</v>
      </c>
      <c r="AS410" s="15">
        <f t="shared" si="51"/>
        <v>0.31225609411232497</v>
      </c>
      <c r="AU410" s="13">
        <f t="shared" si="56"/>
        <v>20403.591023363635</v>
      </c>
      <c r="AV410" s="14">
        <f t="shared" si="56"/>
        <v>1.172354626312883</v>
      </c>
      <c r="AW410" s="14">
        <f t="shared" si="56"/>
        <v>1.9112470987552199E-2</v>
      </c>
      <c r="AX410" s="15">
        <f t="shared" si="52"/>
        <v>0.85298422299492493</v>
      </c>
    </row>
    <row r="411" spans="1:50" x14ac:dyDescent="0.3">
      <c r="A411" s="4" t="s">
        <v>38</v>
      </c>
      <c r="B411" s="4">
        <f t="shared" si="57"/>
        <v>1997</v>
      </c>
      <c r="C411" s="11">
        <v>14537.870700293563</v>
      </c>
      <c r="D411" s="11">
        <v>2.2098714660234804</v>
      </c>
      <c r="E411" s="11">
        <v>1.1002859749380867E-2</v>
      </c>
      <c r="F411" s="11">
        <v>0.45251500613265744</v>
      </c>
      <c r="G411" s="11">
        <v>286.34106307678599</v>
      </c>
      <c r="H411" s="11">
        <v>5.9873815144594156</v>
      </c>
      <c r="I411" s="11">
        <v>5.7696099719700411E-3</v>
      </c>
      <c r="J411" s="11">
        <v>0.16701791886570425</v>
      </c>
      <c r="K411" s="11">
        <v>0.19523809523809632</v>
      </c>
      <c r="L411" s="11">
        <v>388.78048780487586</v>
      </c>
      <c r="M411" s="11">
        <v>9.726416234189586E-4</v>
      </c>
      <c r="N411" s="11">
        <v>2.5721455457967521E-3</v>
      </c>
      <c r="O411" s="11">
        <v>3.6689814814814854</v>
      </c>
      <c r="P411" s="11">
        <v>2.4286435331230276</v>
      </c>
      <c r="Q411" s="11">
        <v>1.0476672091951522E-2</v>
      </c>
      <c r="R411" s="11">
        <v>0.41175248090611533</v>
      </c>
      <c r="S411" s="11">
        <v>20703.591828727269</v>
      </c>
      <c r="T411" s="11">
        <v>1.2010674574239499</v>
      </c>
      <c r="U411" s="11">
        <v>1.9307557139127351E-2</v>
      </c>
      <c r="V411" s="11">
        <v>0.83259270228235172</v>
      </c>
      <c r="Y411" s="4" t="str">
        <f t="shared" si="59"/>
        <v>Denmark</v>
      </c>
      <c r="Z411" s="4">
        <f t="shared" si="59"/>
        <v>1997</v>
      </c>
      <c r="AA411" s="13">
        <f t="shared" si="59"/>
        <v>14537.870700293563</v>
      </c>
      <c r="AB411" s="14">
        <f t="shared" si="58"/>
        <v>2.2098714660234804</v>
      </c>
      <c r="AC411" s="14">
        <f t="shared" si="58"/>
        <v>1.1002859749380867E-2</v>
      </c>
      <c r="AD411" s="15">
        <f t="shared" si="58"/>
        <v>0.45251500613265744</v>
      </c>
      <c r="AF411" s="13">
        <f t="shared" si="53"/>
        <v>286.34106307678599</v>
      </c>
      <c r="AG411" s="14">
        <f t="shared" si="53"/>
        <v>5.9873815144594156</v>
      </c>
      <c r="AH411" s="14">
        <f t="shared" si="53"/>
        <v>5.7696099719700411E-3</v>
      </c>
      <c r="AI411" s="15">
        <f t="shared" si="53"/>
        <v>0.16701791886570425</v>
      </c>
      <c r="AK411" s="13">
        <f t="shared" si="54"/>
        <v>0.19523809523809632</v>
      </c>
      <c r="AL411" s="14">
        <f t="shared" si="54"/>
        <v>388.78048780487586</v>
      </c>
      <c r="AM411" s="14">
        <f t="shared" si="54"/>
        <v>9.726416234189586E-4</v>
      </c>
      <c r="AN411" s="15">
        <f t="shared" si="54"/>
        <v>2.5721455457967521E-3</v>
      </c>
      <c r="AP411" s="13">
        <f t="shared" si="55"/>
        <v>3.6689814814814854</v>
      </c>
      <c r="AQ411" s="14">
        <f t="shared" si="55"/>
        <v>2.4286435331230276</v>
      </c>
      <c r="AR411" s="14">
        <f t="shared" si="55"/>
        <v>1.0476672091951522E-2</v>
      </c>
      <c r="AS411" s="15">
        <f t="shared" si="55"/>
        <v>0.41175248090611533</v>
      </c>
      <c r="AU411" s="13">
        <f t="shared" si="56"/>
        <v>20703.591828727269</v>
      </c>
      <c r="AV411" s="14">
        <f t="shared" si="56"/>
        <v>1.2010674574239499</v>
      </c>
      <c r="AW411" s="14">
        <f t="shared" si="56"/>
        <v>1.9307557139127351E-2</v>
      </c>
      <c r="AX411" s="15">
        <f t="shared" si="56"/>
        <v>0.83259270228235172</v>
      </c>
    </row>
    <row r="412" spans="1:50" x14ac:dyDescent="0.3">
      <c r="A412" s="4" t="s">
        <v>38</v>
      </c>
      <c r="B412" s="4">
        <f t="shared" si="57"/>
        <v>1998</v>
      </c>
      <c r="C412" s="11">
        <v>14774.909754698921</v>
      </c>
      <c r="D412" s="11">
        <v>2.2136323725306477</v>
      </c>
      <c r="E412" s="11">
        <v>1.0019745211252207E-2</v>
      </c>
      <c r="F412" s="11">
        <v>0.45174619435872704</v>
      </c>
      <c r="G412" s="11">
        <v>274.36947975583939</v>
      </c>
      <c r="H412" s="11">
        <v>6.2525280379475889</v>
      </c>
      <c r="I412" s="11">
        <v>5.1957697932781682E-3</v>
      </c>
      <c r="J412" s="11">
        <v>0.15993530839539472</v>
      </c>
      <c r="K412" s="11">
        <v>0.43809523809525786</v>
      </c>
      <c r="L412" s="11">
        <v>173.61956521738344</v>
      </c>
      <c r="M412" s="11">
        <v>9.7520918678820068E-4</v>
      </c>
      <c r="N412" s="11">
        <v>5.7597195267015695E-3</v>
      </c>
      <c r="O412" s="11">
        <v>3.7513157894736766</v>
      </c>
      <c r="P412" s="11">
        <v>2.297322576873615</v>
      </c>
      <c r="Q412" s="11">
        <v>1.2973003056303445E-2</v>
      </c>
      <c r="R412" s="11">
        <v>0.43528932770115464</v>
      </c>
      <c r="S412" s="11">
        <v>20600.694710681822</v>
      </c>
      <c r="T412" s="11">
        <v>1.2534535044067718</v>
      </c>
      <c r="U412" s="11">
        <v>2.0772117771593268E-2</v>
      </c>
      <c r="V412" s="11">
        <v>0.79779584682183713</v>
      </c>
      <c r="Y412" s="4" t="str">
        <f t="shared" si="59"/>
        <v>Denmark</v>
      </c>
      <c r="Z412" s="4">
        <f t="shared" si="59"/>
        <v>1998</v>
      </c>
      <c r="AA412" s="13">
        <f t="shared" si="59"/>
        <v>14774.909754698921</v>
      </c>
      <c r="AB412" s="14">
        <f t="shared" si="58"/>
        <v>2.2136323725306477</v>
      </c>
      <c r="AC412" s="14">
        <f t="shared" si="58"/>
        <v>1.0019745211252207E-2</v>
      </c>
      <c r="AD412" s="15">
        <f t="shared" si="58"/>
        <v>0.45174619435872704</v>
      </c>
      <c r="AF412" s="13">
        <f t="shared" ref="AF412:AI475" si="60">G412</f>
        <v>274.36947975583939</v>
      </c>
      <c r="AG412" s="14">
        <f t="shared" si="60"/>
        <v>6.2525280379475889</v>
      </c>
      <c r="AH412" s="14">
        <f t="shared" si="60"/>
        <v>5.1957697932781682E-3</v>
      </c>
      <c r="AI412" s="15">
        <f t="shared" si="60"/>
        <v>0.15993530839539472</v>
      </c>
      <c r="AK412" s="13">
        <f t="shared" ref="AK412:AN475" si="61">K412</f>
        <v>0.43809523809525786</v>
      </c>
      <c r="AL412" s="14">
        <f t="shared" si="61"/>
        <v>173.61956521738344</v>
      </c>
      <c r="AM412" s="14">
        <f t="shared" si="61"/>
        <v>9.7520918678820068E-4</v>
      </c>
      <c r="AN412" s="15">
        <f t="shared" si="61"/>
        <v>5.7597195267015695E-3</v>
      </c>
      <c r="AP412" s="13">
        <f t="shared" ref="AP412:AS475" si="62">O412</f>
        <v>3.7513157894736766</v>
      </c>
      <c r="AQ412" s="14">
        <f t="shared" si="62"/>
        <v>2.297322576873615</v>
      </c>
      <c r="AR412" s="14">
        <f t="shared" si="62"/>
        <v>1.2973003056303445E-2</v>
      </c>
      <c r="AS412" s="15">
        <f t="shared" si="62"/>
        <v>0.43528932770115464</v>
      </c>
      <c r="AU412" s="13">
        <f t="shared" ref="AU412:AX475" si="63">S412</f>
        <v>20600.694710681822</v>
      </c>
      <c r="AV412" s="14">
        <f t="shared" si="63"/>
        <v>1.2534535044067718</v>
      </c>
      <c r="AW412" s="14">
        <f t="shared" si="63"/>
        <v>2.0772117771593268E-2</v>
      </c>
      <c r="AX412" s="15">
        <f t="shared" si="63"/>
        <v>0.79779584682183713</v>
      </c>
    </row>
    <row r="413" spans="1:50" x14ac:dyDescent="0.3">
      <c r="A413" s="4" t="s">
        <v>38</v>
      </c>
      <c r="B413" s="4">
        <f t="shared" si="57"/>
        <v>1999</v>
      </c>
      <c r="C413" s="11">
        <v>14565.728708365525</v>
      </c>
      <c r="D413" s="11">
        <v>2.2980823858353761</v>
      </c>
      <c r="E413" s="11">
        <v>1.0393230905932249E-2</v>
      </c>
      <c r="F413" s="11">
        <v>0.43514540913053035</v>
      </c>
      <c r="G413" s="11">
        <v>257.27078033395264</v>
      </c>
      <c r="H413" s="11">
        <v>6.6613416665709568</v>
      </c>
      <c r="I413" s="11">
        <v>4.2020951948635449E-3</v>
      </c>
      <c r="J413" s="11">
        <v>0.15011990827889296</v>
      </c>
      <c r="K413" s="11">
        <v>0.3095238095238102</v>
      </c>
      <c r="L413" s="11">
        <v>246.47692307692253</v>
      </c>
      <c r="M413" s="11">
        <v>9.5049249299976324E-4</v>
      </c>
      <c r="N413" s="11">
        <v>4.0571749578678078E-3</v>
      </c>
      <c r="O413" s="11">
        <v>4.0276515151515202</v>
      </c>
      <c r="P413" s="11">
        <v>2.2827988338192413</v>
      </c>
      <c r="Q413" s="11">
        <v>9.9743531146493369E-3</v>
      </c>
      <c r="R413" s="11">
        <v>0.43805874840357617</v>
      </c>
      <c r="S413" s="11">
        <v>20775.249344181822</v>
      </c>
      <c r="T413" s="11">
        <v>1.2926121970872433</v>
      </c>
      <c r="U413" s="11">
        <v>2.2758338241865128E-2</v>
      </c>
      <c r="V413" s="11">
        <v>0.7736272350310387</v>
      </c>
      <c r="Y413" s="4" t="str">
        <f t="shared" si="59"/>
        <v>Denmark</v>
      </c>
      <c r="Z413" s="4">
        <f t="shared" si="59"/>
        <v>1999</v>
      </c>
      <c r="AA413" s="13">
        <f t="shared" si="59"/>
        <v>14565.728708365525</v>
      </c>
      <c r="AB413" s="14">
        <f t="shared" si="58"/>
        <v>2.2980823858353761</v>
      </c>
      <c r="AC413" s="14">
        <f t="shared" si="58"/>
        <v>1.0393230905932249E-2</v>
      </c>
      <c r="AD413" s="15">
        <f t="shared" si="58"/>
        <v>0.43514540913053035</v>
      </c>
      <c r="AF413" s="13">
        <f t="shared" si="60"/>
        <v>257.27078033395264</v>
      </c>
      <c r="AG413" s="14">
        <f t="shared" si="60"/>
        <v>6.6613416665709568</v>
      </c>
      <c r="AH413" s="14">
        <f t="shared" si="60"/>
        <v>4.2020951948635449E-3</v>
      </c>
      <c r="AI413" s="15">
        <f t="shared" si="60"/>
        <v>0.15011990827889296</v>
      </c>
      <c r="AK413" s="13">
        <f t="shared" si="61"/>
        <v>0.3095238095238102</v>
      </c>
      <c r="AL413" s="14">
        <f t="shared" si="61"/>
        <v>246.47692307692253</v>
      </c>
      <c r="AM413" s="14">
        <f t="shared" si="61"/>
        <v>9.5049249299976324E-4</v>
      </c>
      <c r="AN413" s="15">
        <f t="shared" si="61"/>
        <v>4.0571749578678078E-3</v>
      </c>
      <c r="AP413" s="13">
        <f t="shared" si="62"/>
        <v>4.0276515151515202</v>
      </c>
      <c r="AQ413" s="14">
        <f t="shared" si="62"/>
        <v>2.2827988338192413</v>
      </c>
      <c r="AR413" s="14">
        <f t="shared" si="62"/>
        <v>9.9743531146493369E-3</v>
      </c>
      <c r="AS413" s="15">
        <f t="shared" si="62"/>
        <v>0.43805874840357617</v>
      </c>
      <c r="AU413" s="13">
        <f t="shared" si="63"/>
        <v>20775.249344181822</v>
      </c>
      <c r="AV413" s="14">
        <f t="shared" si="63"/>
        <v>1.2926121970872433</v>
      </c>
      <c r="AW413" s="14">
        <f t="shared" si="63"/>
        <v>2.2758338241865128E-2</v>
      </c>
      <c r="AX413" s="15">
        <f t="shared" si="63"/>
        <v>0.7736272350310387</v>
      </c>
    </row>
    <row r="414" spans="1:50" x14ac:dyDescent="0.3">
      <c r="A414" s="4" t="s">
        <v>38</v>
      </c>
      <c r="B414" s="4">
        <f t="shared" si="57"/>
        <v>2000</v>
      </c>
      <c r="C414" s="11">
        <v>14007.318158754053</v>
      </c>
      <c r="D414" s="11">
        <v>2.4263959208137678</v>
      </c>
      <c r="E414" s="11">
        <v>1.0507603800966825E-2</v>
      </c>
      <c r="F414" s="11">
        <v>0.41213389431705721</v>
      </c>
      <c r="G414" s="11">
        <v>254.91658142864662</v>
      </c>
      <c r="H414" s="11">
        <v>6.7506568174275419</v>
      </c>
      <c r="I414" s="11">
        <v>4.0021210371183474E-3</v>
      </c>
      <c r="J414" s="11">
        <v>0.1481337338047452</v>
      </c>
      <c r="K414" s="11">
        <v>0.27619047619049297</v>
      </c>
      <c r="L414" s="11">
        <v>277.43103448274172</v>
      </c>
      <c r="M414" s="11">
        <v>9.1408555139716602E-4</v>
      </c>
      <c r="N414" s="11">
        <v>3.604499409608075E-3</v>
      </c>
      <c r="O414" s="11">
        <v>4.7140151515151514</v>
      </c>
      <c r="P414" s="11">
        <v>1.9174768983527521</v>
      </c>
      <c r="Q414" s="11">
        <v>1.3282874701606495E-2</v>
      </c>
      <c r="R414" s="11">
        <v>0.52151866906927036</v>
      </c>
      <c r="S414" s="11">
        <v>21225.631106636363</v>
      </c>
      <c r="T414" s="11">
        <v>1.3206299505789234</v>
      </c>
      <c r="U414" s="11">
        <v>2.361819412575672E-2</v>
      </c>
      <c r="V414" s="11">
        <v>0.75721438814986053</v>
      </c>
      <c r="Y414" s="4" t="str">
        <f t="shared" si="59"/>
        <v>Denmark</v>
      </c>
      <c r="Z414" s="4">
        <f t="shared" si="59"/>
        <v>2000</v>
      </c>
      <c r="AA414" s="13">
        <f t="shared" si="59"/>
        <v>14007.318158754053</v>
      </c>
      <c r="AB414" s="14">
        <f t="shared" si="58"/>
        <v>2.4263959208137678</v>
      </c>
      <c r="AC414" s="14">
        <f t="shared" si="58"/>
        <v>1.0507603800966825E-2</v>
      </c>
      <c r="AD414" s="15">
        <f t="shared" si="58"/>
        <v>0.41213389431705721</v>
      </c>
      <c r="AF414" s="13">
        <f t="shared" si="60"/>
        <v>254.91658142864662</v>
      </c>
      <c r="AG414" s="14">
        <f t="shared" si="60"/>
        <v>6.7506568174275419</v>
      </c>
      <c r="AH414" s="14">
        <f t="shared" si="60"/>
        <v>4.0021210371183474E-3</v>
      </c>
      <c r="AI414" s="15">
        <f t="shared" si="60"/>
        <v>0.1481337338047452</v>
      </c>
      <c r="AK414" s="13">
        <f t="shared" si="61"/>
        <v>0.27619047619049297</v>
      </c>
      <c r="AL414" s="14">
        <f t="shared" si="61"/>
        <v>277.43103448274172</v>
      </c>
      <c r="AM414" s="14">
        <f t="shared" si="61"/>
        <v>9.1408555139716602E-4</v>
      </c>
      <c r="AN414" s="15">
        <f t="shared" si="61"/>
        <v>3.604499409608075E-3</v>
      </c>
      <c r="AP414" s="13">
        <f t="shared" si="62"/>
        <v>4.7140151515151514</v>
      </c>
      <c r="AQ414" s="14">
        <f t="shared" si="62"/>
        <v>1.9174768983527521</v>
      </c>
      <c r="AR414" s="14">
        <f t="shared" si="62"/>
        <v>1.3282874701606495E-2</v>
      </c>
      <c r="AS414" s="15">
        <f t="shared" si="62"/>
        <v>0.52151866906927036</v>
      </c>
      <c r="AU414" s="13">
        <f t="shared" si="63"/>
        <v>21225.631106636363</v>
      </c>
      <c r="AV414" s="14">
        <f t="shared" si="63"/>
        <v>1.3206299505789234</v>
      </c>
      <c r="AW414" s="14">
        <f t="shared" si="63"/>
        <v>2.361819412575672E-2</v>
      </c>
      <c r="AX414" s="15">
        <f t="shared" si="63"/>
        <v>0.75721438814986053</v>
      </c>
    </row>
    <row r="415" spans="1:50" x14ac:dyDescent="0.3">
      <c r="A415" s="4" t="s">
        <v>38</v>
      </c>
      <c r="B415" s="4">
        <f t="shared" ref="B415:B478" si="64">B388</f>
        <v>2001</v>
      </c>
      <c r="C415" s="11">
        <v>13766.180962845392</v>
      </c>
      <c r="D415" s="11">
        <v>2.5071777537095956</v>
      </c>
      <c r="E415" s="11">
        <v>1.0093818018359846E-2</v>
      </c>
      <c r="F415" s="11">
        <v>0.39885484725620662</v>
      </c>
      <c r="G415" s="11">
        <v>239.12518822835159</v>
      </c>
      <c r="H415" s="11">
        <v>7.1418687759797796</v>
      </c>
      <c r="I415" s="11">
        <v>3.3699922594019605E-3</v>
      </c>
      <c r="J415" s="11">
        <v>0.14001937467169606</v>
      </c>
      <c r="K415" s="11">
        <v>0.12380952380951271</v>
      </c>
      <c r="L415" s="11">
        <v>620.92307692313273</v>
      </c>
      <c r="M415" s="11">
        <v>9.4872888507201159E-4</v>
      </c>
      <c r="N415" s="11">
        <v>1.6105054509413816E-3</v>
      </c>
      <c r="O415" s="11">
        <v>4.2481060606060588</v>
      </c>
      <c r="P415" s="11">
        <v>2.0651805617476597</v>
      </c>
      <c r="Q415" s="11">
        <v>9.6039733969190966E-3</v>
      </c>
      <c r="R415" s="11">
        <v>0.48421916152152311</v>
      </c>
      <c r="S415" s="11">
        <v>20869.281538318181</v>
      </c>
      <c r="T415" s="11">
        <v>1.3712437824530879</v>
      </c>
      <c r="U415" s="11">
        <v>2.3653208112696555E-2</v>
      </c>
      <c r="V415" s="11">
        <v>0.72926492925353437</v>
      </c>
      <c r="Y415" s="4" t="str">
        <f t="shared" si="59"/>
        <v>Denmark</v>
      </c>
      <c r="Z415" s="4">
        <f t="shared" si="59"/>
        <v>2001</v>
      </c>
      <c r="AA415" s="13">
        <f t="shared" si="59"/>
        <v>13766.180962845392</v>
      </c>
      <c r="AB415" s="14">
        <f t="shared" si="58"/>
        <v>2.5071777537095956</v>
      </c>
      <c r="AC415" s="14">
        <f t="shared" si="58"/>
        <v>1.0093818018359846E-2</v>
      </c>
      <c r="AD415" s="15">
        <f t="shared" si="58"/>
        <v>0.39885484725620662</v>
      </c>
      <c r="AF415" s="13">
        <f t="shared" si="60"/>
        <v>239.12518822835159</v>
      </c>
      <c r="AG415" s="14">
        <f t="shared" si="60"/>
        <v>7.1418687759797796</v>
      </c>
      <c r="AH415" s="14">
        <f t="shared" si="60"/>
        <v>3.3699922594019605E-3</v>
      </c>
      <c r="AI415" s="15">
        <f t="shared" si="60"/>
        <v>0.14001937467169606</v>
      </c>
      <c r="AK415" s="13">
        <f t="shared" si="61"/>
        <v>0.12380952380951271</v>
      </c>
      <c r="AL415" s="14">
        <f t="shared" si="61"/>
        <v>620.92307692313273</v>
      </c>
      <c r="AM415" s="14">
        <f t="shared" si="61"/>
        <v>9.4872888507201159E-4</v>
      </c>
      <c r="AN415" s="15">
        <f t="shared" si="61"/>
        <v>1.6105054509413816E-3</v>
      </c>
      <c r="AP415" s="13">
        <f t="shared" si="62"/>
        <v>4.2481060606060588</v>
      </c>
      <c r="AQ415" s="14">
        <f t="shared" si="62"/>
        <v>2.0651805617476597</v>
      </c>
      <c r="AR415" s="14">
        <f t="shared" si="62"/>
        <v>9.6039733969190966E-3</v>
      </c>
      <c r="AS415" s="15">
        <f t="shared" si="62"/>
        <v>0.48421916152152311</v>
      </c>
      <c r="AU415" s="13">
        <f t="shared" si="63"/>
        <v>20869.281538318181</v>
      </c>
      <c r="AV415" s="14">
        <f t="shared" si="63"/>
        <v>1.3712437824530879</v>
      </c>
      <c r="AW415" s="14">
        <f t="shared" si="63"/>
        <v>2.3653208112696555E-2</v>
      </c>
      <c r="AX415" s="15">
        <f t="shared" si="63"/>
        <v>0.72926492925353437</v>
      </c>
    </row>
    <row r="416" spans="1:50" x14ac:dyDescent="0.3">
      <c r="A416" s="4" t="s">
        <v>38</v>
      </c>
      <c r="B416" s="4">
        <f t="shared" si="64"/>
        <v>2002</v>
      </c>
      <c r="C416" s="11">
        <v>14234.446129598604</v>
      </c>
      <c r="D416" s="11">
        <v>2.4690434121223275</v>
      </c>
      <c r="E416" s="11">
        <v>9.5292717675685701E-3</v>
      </c>
      <c r="F416" s="11">
        <v>0.40501515489370243</v>
      </c>
      <c r="G416" s="11">
        <v>234.28058539959375</v>
      </c>
      <c r="H416" s="11">
        <v>7.2428757463882709</v>
      </c>
      <c r="I416" s="11">
        <v>3.1545609987704004E-3</v>
      </c>
      <c r="J416" s="11">
        <v>0.13806670651483419</v>
      </c>
      <c r="K416" s="11">
        <v>0.37727272727271099</v>
      </c>
      <c r="L416" s="11">
        <v>203.36144578314133</v>
      </c>
      <c r="M416" s="11">
        <v>9.7205404217391711E-4</v>
      </c>
      <c r="N416" s="11">
        <v>4.9173529237511943E-3</v>
      </c>
      <c r="O416" s="11">
        <v>4.1511363636363612</v>
      </c>
      <c r="P416" s="11">
        <v>2.1041153389907836</v>
      </c>
      <c r="Q416" s="11">
        <v>9.9160993862316138E-3</v>
      </c>
      <c r="R416" s="11">
        <v>0.47525911791491393</v>
      </c>
      <c r="S416" s="11">
        <v>20437.450096454533</v>
      </c>
      <c r="T416" s="11">
        <v>1.4240411331741603</v>
      </c>
      <c r="U416" s="11">
        <v>2.3859033695815657E-2</v>
      </c>
      <c r="V416" s="11">
        <v>0.70222690672636623</v>
      </c>
      <c r="Y416" s="4" t="str">
        <f t="shared" si="59"/>
        <v>Denmark</v>
      </c>
      <c r="Z416" s="4">
        <f t="shared" si="59"/>
        <v>2002</v>
      </c>
      <c r="AA416" s="13">
        <f t="shared" si="59"/>
        <v>14234.446129598604</v>
      </c>
      <c r="AB416" s="14">
        <f t="shared" si="58"/>
        <v>2.4690434121223275</v>
      </c>
      <c r="AC416" s="14">
        <f t="shared" si="58"/>
        <v>9.5292717675685701E-3</v>
      </c>
      <c r="AD416" s="15">
        <f t="shared" si="58"/>
        <v>0.40501515489370243</v>
      </c>
      <c r="AF416" s="13">
        <f t="shared" si="60"/>
        <v>234.28058539959375</v>
      </c>
      <c r="AG416" s="14">
        <f t="shared" si="60"/>
        <v>7.2428757463882709</v>
      </c>
      <c r="AH416" s="14">
        <f t="shared" si="60"/>
        <v>3.1545609987704004E-3</v>
      </c>
      <c r="AI416" s="15">
        <f t="shared" si="60"/>
        <v>0.13806670651483419</v>
      </c>
      <c r="AK416" s="13">
        <f t="shared" si="61"/>
        <v>0.37727272727271099</v>
      </c>
      <c r="AL416" s="14">
        <f t="shared" si="61"/>
        <v>203.36144578314133</v>
      </c>
      <c r="AM416" s="14">
        <f t="shared" si="61"/>
        <v>9.7205404217391711E-4</v>
      </c>
      <c r="AN416" s="15">
        <f t="shared" si="61"/>
        <v>4.9173529237511943E-3</v>
      </c>
      <c r="AP416" s="13">
        <f t="shared" si="62"/>
        <v>4.1511363636363612</v>
      </c>
      <c r="AQ416" s="14">
        <f t="shared" si="62"/>
        <v>2.1041153389907836</v>
      </c>
      <c r="AR416" s="14">
        <f t="shared" si="62"/>
        <v>9.9160993862316138E-3</v>
      </c>
      <c r="AS416" s="15">
        <f t="shared" si="62"/>
        <v>0.47525911791491393</v>
      </c>
      <c r="AU416" s="13">
        <f t="shared" si="63"/>
        <v>20437.450096454533</v>
      </c>
      <c r="AV416" s="14">
        <f t="shared" si="63"/>
        <v>1.4240411331741603</v>
      </c>
      <c r="AW416" s="14">
        <f t="shared" si="63"/>
        <v>2.3859033695815657E-2</v>
      </c>
      <c r="AX416" s="15">
        <f t="shared" si="63"/>
        <v>0.70222690672636623</v>
      </c>
    </row>
    <row r="417" spans="1:50" x14ac:dyDescent="0.3">
      <c r="A417" s="4" t="s">
        <v>38</v>
      </c>
      <c r="B417" s="4">
        <f t="shared" si="64"/>
        <v>2003</v>
      </c>
      <c r="C417" s="11">
        <v>14835.243519093638</v>
      </c>
      <c r="D417" s="11">
        <v>2.4107054299673427</v>
      </c>
      <c r="E417" s="11">
        <v>8.0383298054178542E-3</v>
      </c>
      <c r="F417" s="11">
        <v>0.41481633864057244</v>
      </c>
      <c r="G417" s="11">
        <v>230.46749743928808</v>
      </c>
      <c r="H417" s="11">
        <v>7.3255228671900454</v>
      </c>
      <c r="I417" s="11">
        <v>3.0456851327102796E-3</v>
      </c>
      <c r="J417" s="11">
        <v>0.13650902715475163</v>
      </c>
      <c r="K417" s="11">
        <v>0.58181818181817846</v>
      </c>
      <c r="L417" s="11">
        <v>132.03125000000077</v>
      </c>
      <c r="M417" s="11">
        <v>9.2597653934825552E-4</v>
      </c>
      <c r="N417" s="11">
        <v>7.5739644970413758E-3</v>
      </c>
      <c r="O417" s="11">
        <v>3.5174242424242443</v>
      </c>
      <c r="P417" s="11">
        <v>2.5375834589704915</v>
      </c>
      <c r="Q417" s="11">
        <v>6.2817826831925716E-3</v>
      </c>
      <c r="R417" s="11">
        <v>0.39407570870819925</v>
      </c>
      <c r="S417" s="11">
        <v>20078.586991863631</v>
      </c>
      <c r="T417" s="11">
        <v>1.4705562721172238</v>
      </c>
      <c r="U417" s="11">
        <v>2.3516660379194199E-2</v>
      </c>
      <c r="V417" s="11">
        <v>0.68001478009424043</v>
      </c>
      <c r="Y417" s="4" t="str">
        <f t="shared" si="59"/>
        <v>Denmark</v>
      </c>
      <c r="Z417" s="4">
        <f t="shared" si="59"/>
        <v>2003</v>
      </c>
      <c r="AA417" s="13">
        <f t="shared" si="59"/>
        <v>14835.243519093638</v>
      </c>
      <c r="AB417" s="14">
        <f t="shared" si="58"/>
        <v>2.4107054299673427</v>
      </c>
      <c r="AC417" s="14">
        <f t="shared" si="58"/>
        <v>8.0383298054178542E-3</v>
      </c>
      <c r="AD417" s="15">
        <f t="shared" si="58"/>
        <v>0.41481633864057244</v>
      </c>
      <c r="AF417" s="13">
        <f t="shared" si="60"/>
        <v>230.46749743928808</v>
      </c>
      <c r="AG417" s="14">
        <f t="shared" si="60"/>
        <v>7.3255228671900454</v>
      </c>
      <c r="AH417" s="14">
        <f t="shared" si="60"/>
        <v>3.0456851327102796E-3</v>
      </c>
      <c r="AI417" s="15">
        <f t="shared" si="60"/>
        <v>0.13650902715475163</v>
      </c>
      <c r="AK417" s="13">
        <f t="shared" si="61"/>
        <v>0.58181818181817846</v>
      </c>
      <c r="AL417" s="14">
        <f t="shared" si="61"/>
        <v>132.03125000000077</v>
      </c>
      <c r="AM417" s="14">
        <f t="shared" si="61"/>
        <v>9.2597653934825552E-4</v>
      </c>
      <c r="AN417" s="15">
        <f t="shared" si="61"/>
        <v>7.5739644970413758E-3</v>
      </c>
      <c r="AP417" s="13">
        <f t="shared" si="62"/>
        <v>3.5174242424242443</v>
      </c>
      <c r="AQ417" s="14">
        <f t="shared" si="62"/>
        <v>2.5375834589704915</v>
      </c>
      <c r="AR417" s="14">
        <f t="shared" si="62"/>
        <v>6.2817826831925716E-3</v>
      </c>
      <c r="AS417" s="15">
        <f t="shared" si="62"/>
        <v>0.39407570870819925</v>
      </c>
      <c r="AU417" s="13">
        <f t="shared" si="63"/>
        <v>20078.586991863631</v>
      </c>
      <c r="AV417" s="14">
        <f t="shared" si="63"/>
        <v>1.4705562721172238</v>
      </c>
      <c r="AW417" s="14">
        <f t="shared" si="63"/>
        <v>2.3516660379194199E-2</v>
      </c>
      <c r="AX417" s="15">
        <f t="shared" si="63"/>
        <v>0.68001478009424043</v>
      </c>
    </row>
    <row r="418" spans="1:50" x14ac:dyDescent="0.3">
      <c r="A418" s="4" t="s">
        <v>38</v>
      </c>
      <c r="B418" s="4">
        <f t="shared" si="64"/>
        <v>2004</v>
      </c>
      <c r="C418" s="11">
        <v>15186.673237791387</v>
      </c>
      <c r="D418" s="11">
        <v>2.4059320724229654</v>
      </c>
      <c r="E418" s="11">
        <v>7.116557401822432E-3</v>
      </c>
      <c r="F418" s="11">
        <v>0.41563933224137967</v>
      </c>
      <c r="G418" s="11">
        <v>237.43611621553941</v>
      </c>
      <c r="H418" s="11">
        <v>7.140910539393559</v>
      </c>
      <c r="I418" s="11">
        <v>3.6565524740923422E-3</v>
      </c>
      <c r="J418" s="11">
        <v>0.14003816382846393</v>
      </c>
      <c r="K418" s="11">
        <v>0.42727272727270815</v>
      </c>
      <c r="L418" s="11">
        <v>181.08510638298685</v>
      </c>
      <c r="M418" s="11">
        <v>9.7988766449677578E-4</v>
      </c>
      <c r="N418" s="11">
        <v>5.5222653037243436E-3</v>
      </c>
      <c r="O418" s="11">
        <v>3.6159090909090885</v>
      </c>
      <c r="P418" s="11">
        <v>2.521055939660592</v>
      </c>
      <c r="Q418" s="11">
        <v>7.4062756412382469E-3</v>
      </c>
      <c r="R418" s="11">
        <v>0.39665918723510329</v>
      </c>
      <c r="S418" s="11">
        <v>20354.429370954545</v>
      </c>
      <c r="T418" s="11">
        <v>1.4960816782463984</v>
      </c>
      <c r="U418" s="11">
        <v>2.3270165579599933E-2</v>
      </c>
      <c r="V418" s="11">
        <v>0.66841270402571185</v>
      </c>
      <c r="Y418" s="4" t="str">
        <f t="shared" si="59"/>
        <v>Denmark</v>
      </c>
      <c r="Z418" s="4">
        <f t="shared" si="59"/>
        <v>2004</v>
      </c>
      <c r="AA418" s="13">
        <f t="shared" si="59"/>
        <v>15186.673237791387</v>
      </c>
      <c r="AB418" s="14">
        <f t="shared" si="58"/>
        <v>2.4059320724229654</v>
      </c>
      <c r="AC418" s="14">
        <f t="shared" si="58"/>
        <v>7.116557401822432E-3</v>
      </c>
      <c r="AD418" s="15">
        <f t="shared" si="58"/>
        <v>0.41563933224137967</v>
      </c>
      <c r="AF418" s="13">
        <f t="shared" si="60"/>
        <v>237.43611621553941</v>
      </c>
      <c r="AG418" s="14">
        <f t="shared" si="60"/>
        <v>7.140910539393559</v>
      </c>
      <c r="AH418" s="14">
        <f t="shared" si="60"/>
        <v>3.6565524740923422E-3</v>
      </c>
      <c r="AI418" s="15">
        <f t="shared" si="60"/>
        <v>0.14003816382846393</v>
      </c>
      <c r="AK418" s="13">
        <f t="shared" si="61"/>
        <v>0.42727272727270815</v>
      </c>
      <c r="AL418" s="14">
        <f t="shared" si="61"/>
        <v>181.08510638298685</v>
      </c>
      <c r="AM418" s="14">
        <f t="shared" si="61"/>
        <v>9.7988766449677578E-4</v>
      </c>
      <c r="AN418" s="15">
        <f t="shared" si="61"/>
        <v>5.5222653037243436E-3</v>
      </c>
      <c r="AP418" s="13">
        <f t="shared" si="62"/>
        <v>3.6159090909090885</v>
      </c>
      <c r="AQ418" s="14">
        <f t="shared" si="62"/>
        <v>2.521055939660592</v>
      </c>
      <c r="AR418" s="14">
        <f t="shared" si="62"/>
        <v>7.4062756412382469E-3</v>
      </c>
      <c r="AS418" s="15">
        <f t="shared" si="62"/>
        <v>0.39665918723510329</v>
      </c>
      <c r="AU418" s="13">
        <f t="shared" si="63"/>
        <v>20354.429370954545</v>
      </c>
      <c r="AV418" s="14">
        <f t="shared" si="63"/>
        <v>1.4960816782463984</v>
      </c>
      <c r="AW418" s="14">
        <f t="shared" si="63"/>
        <v>2.3270165579599933E-2</v>
      </c>
      <c r="AX418" s="15">
        <f t="shared" si="63"/>
        <v>0.66841270402571185</v>
      </c>
    </row>
    <row r="419" spans="1:50" x14ac:dyDescent="0.3">
      <c r="A419" s="4" t="s">
        <v>38</v>
      </c>
      <c r="B419" s="4">
        <f t="shared" si="64"/>
        <v>2005</v>
      </c>
      <c r="C419" s="11">
        <v>15403.107017453076</v>
      </c>
      <c r="D419" s="11">
        <v>2.4160831894576682</v>
      </c>
      <c r="E419" s="11">
        <v>5.9093399617476949E-3</v>
      </c>
      <c r="F419" s="11">
        <v>0.41389303330423288</v>
      </c>
      <c r="G419" s="11">
        <v>242.1060062826075</v>
      </c>
      <c r="H419" s="11">
        <v>6.9947391438924145</v>
      </c>
      <c r="I419" s="11">
        <v>3.4585714659660649E-3</v>
      </c>
      <c r="J419" s="11">
        <v>0.14296458801800613</v>
      </c>
      <c r="K419" s="11">
        <v>0.83636363636364308</v>
      </c>
      <c r="L419" s="11">
        <v>92.619565217390544</v>
      </c>
      <c r="M419" s="11">
        <v>9.6941358197112637E-4</v>
      </c>
      <c r="N419" s="11">
        <v>1.0796854829245481E-2</v>
      </c>
      <c r="O419" s="11">
        <v>3.8121212121212036</v>
      </c>
      <c r="P419" s="11">
        <v>2.2700715421303697</v>
      </c>
      <c r="Q419" s="11">
        <v>1.1766723005067925E-2</v>
      </c>
      <c r="R419" s="11">
        <v>0.44051475094108306</v>
      </c>
      <c r="S419" s="11">
        <v>20687.914913136359</v>
      </c>
      <c r="T419" s="11">
        <v>1.5058090802124671</v>
      </c>
      <c r="U419" s="11">
        <v>2.2300621149498379E-2</v>
      </c>
      <c r="V419" s="11">
        <v>0.66409481330720999</v>
      </c>
      <c r="Y419" s="4" t="str">
        <f t="shared" si="59"/>
        <v>Denmark</v>
      </c>
      <c r="Z419" s="4">
        <f t="shared" si="59"/>
        <v>2005</v>
      </c>
      <c r="AA419" s="13">
        <f t="shared" si="59"/>
        <v>15403.107017453076</v>
      </c>
      <c r="AB419" s="14">
        <f t="shared" si="58"/>
        <v>2.4160831894576682</v>
      </c>
      <c r="AC419" s="14">
        <f t="shared" si="58"/>
        <v>5.9093399617476949E-3</v>
      </c>
      <c r="AD419" s="15">
        <f t="shared" si="58"/>
        <v>0.41389303330423288</v>
      </c>
      <c r="AF419" s="13">
        <f t="shared" si="60"/>
        <v>242.1060062826075</v>
      </c>
      <c r="AG419" s="14">
        <f t="shared" si="60"/>
        <v>6.9947391438924145</v>
      </c>
      <c r="AH419" s="14">
        <f t="shared" si="60"/>
        <v>3.4585714659660649E-3</v>
      </c>
      <c r="AI419" s="15">
        <f t="shared" si="60"/>
        <v>0.14296458801800613</v>
      </c>
      <c r="AK419" s="13">
        <f t="shared" si="61"/>
        <v>0.83636363636364308</v>
      </c>
      <c r="AL419" s="14">
        <f t="shared" si="61"/>
        <v>92.619565217390544</v>
      </c>
      <c r="AM419" s="14">
        <f t="shared" si="61"/>
        <v>9.6941358197112637E-4</v>
      </c>
      <c r="AN419" s="15">
        <f t="shared" si="61"/>
        <v>1.0796854829245481E-2</v>
      </c>
      <c r="AP419" s="13">
        <f t="shared" si="62"/>
        <v>3.8121212121212036</v>
      </c>
      <c r="AQ419" s="14">
        <f t="shared" si="62"/>
        <v>2.2700715421303697</v>
      </c>
      <c r="AR419" s="14">
        <f t="shared" si="62"/>
        <v>1.1766723005067925E-2</v>
      </c>
      <c r="AS419" s="15">
        <f t="shared" si="62"/>
        <v>0.44051475094108306</v>
      </c>
      <c r="AU419" s="13">
        <f t="shared" si="63"/>
        <v>20687.914913136359</v>
      </c>
      <c r="AV419" s="14">
        <f t="shared" si="63"/>
        <v>1.5058090802124671</v>
      </c>
      <c r="AW419" s="14">
        <f t="shared" si="63"/>
        <v>2.2300621149498379E-2</v>
      </c>
      <c r="AX419" s="15">
        <f t="shared" si="63"/>
        <v>0.66409481330720999</v>
      </c>
    </row>
    <row r="420" spans="1:50" x14ac:dyDescent="0.3">
      <c r="A420" s="4" t="s">
        <v>38</v>
      </c>
      <c r="B420" s="4">
        <f t="shared" si="64"/>
        <v>2006</v>
      </c>
      <c r="C420" s="11">
        <v>15591.669565361481</v>
      </c>
      <c r="D420" s="11">
        <v>2.4316249122693829</v>
      </c>
      <c r="E420" s="11">
        <v>4.9800815109114493E-3</v>
      </c>
      <c r="F420" s="11">
        <v>0.41124763731208924</v>
      </c>
      <c r="G420" s="11">
        <v>232.40752383586187</v>
      </c>
      <c r="H420" s="11">
        <v>7.2635809601319208</v>
      </c>
      <c r="I420" s="11">
        <v>3.1791854795925334E-3</v>
      </c>
      <c r="J420" s="11">
        <v>0.13767314021675586</v>
      </c>
      <c r="K420" s="11">
        <v>0.55454545454546178</v>
      </c>
      <c r="L420" s="11">
        <v>140.37704918032603</v>
      </c>
      <c r="M420" s="11">
        <v>1.0387550148705516E-3</v>
      </c>
      <c r="N420" s="11">
        <v>7.1236716104170032E-3</v>
      </c>
      <c r="O420" s="11">
        <v>3.7178030303030378</v>
      </c>
      <c r="P420" s="11">
        <v>2.0512480896586829</v>
      </c>
      <c r="Q420" s="11">
        <v>1.7778848049937346E-2</v>
      </c>
      <c r="R420" s="11">
        <v>0.48750807132568491</v>
      </c>
      <c r="S420" s="11">
        <v>21332.438814045443</v>
      </c>
      <c r="T420" s="11">
        <v>1.5168302535877898</v>
      </c>
      <c r="U420" s="11">
        <v>2.2029493716078985E-2</v>
      </c>
      <c r="V420" s="11">
        <v>0.65926955085097982</v>
      </c>
      <c r="Y420" s="4" t="str">
        <f t="shared" si="59"/>
        <v>Denmark</v>
      </c>
      <c r="Z420" s="4">
        <f t="shared" si="59"/>
        <v>2006</v>
      </c>
      <c r="AA420" s="13">
        <f t="shared" si="59"/>
        <v>15591.669565361481</v>
      </c>
      <c r="AB420" s="14">
        <f t="shared" si="58"/>
        <v>2.4316249122693829</v>
      </c>
      <c r="AC420" s="14">
        <f t="shared" si="58"/>
        <v>4.9800815109114493E-3</v>
      </c>
      <c r="AD420" s="15">
        <f t="shared" si="58"/>
        <v>0.41124763731208924</v>
      </c>
      <c r="AF420" s="13">
        <f t="shared" si="60"/>
        <v>232.40752383586187</v>
      </c>
      <c r="AG420" s="14">
        <f t="shared" si="60"/>
        <v>7.2635809601319208</v>
      </c>
      <c r="AH420" s="14">
        <f t="shared" si="60"/>
        <v>3.1791854795925334E-3</v>
      </c>
      <c r="AI420" s="15">
        <f t="shared" si="60"/>
        <v>0.13767314021675586</v>
      </c>
      <c r="AK420" s="13">
        <f t="shared" si="61"/>
        <v>0.55454545454546178</v>
      </c>
      <c r="AL420" s="14">
        <f t="shared" si="61"/>
        <v>140.37704918032603</v>
      </c>
      <c r="AM420" s="14">
        <f t="shared" si="61"/>
        <v>1.0387550148705516E-3</v>
      </c>
      <c r="AN420" s="15">
        <f t="shared" si="61"/>
        <v>7.1236716104170032E-3</v>
      </c>
      <c r="AP420" s="13">
        <f t="shared" si="62"/>
        <v>3.7178030303030378</v>
      </c>
      <c r="AQ420" s="14">
        <f t="shared" si="62"/>
        <v>2.0512480896586829</v>
      </c>
      <c r="AR420" s="14">
        <f t="shared" si="62"/>
        <v>1.7778848049937346E-2</v>
      </c>
      <c r="AS420" s="15">
        <f t="shared" si="62"/>
        <v>0.48750807132568491</v>
      </c>
      <c r="AU420" s="13">
        <f t="shared" si="63"/>
        <v>21332.438814045443</v>
      </c>
      <c r="AV420" s="14">
        <f t="shared" si="63"/>
        <v>1.5168302535877898</v>
      </c>
      <c r="AW420" s="14">
        <f t="shared" si="63"/>
        <v>2.2029493716078985E-2</v>
      </c>
      <c r="AX420" s="15">
        <f t="shared" si="63"/>
        <v>0.65926955085097982</v>
      </c>
    </row>
    <row r="421" spans="1:50" x14ac:dyDescent="0.3">
      <c r="A421" s="4" t="s">
        <v>38</v>
      </c>
      <c r="B421" s="4">
        <f t="shared" si="64"/>
        <v>2007</v>
      </c>
      <c r="C421" s="11">
        <v>15306.568418346862</v>
      </c>
      <c r="D421" s="11">
        <v>2.5345128455853945</v>
      </c>
      <c r="E421" s="11">
        <v>4.288401185086721E-3</v>
      </c>
      <c r="F421" s="11">
        <v>0.39455313937027248</v>
      </c>
      <c r="G421" s="11">
        <v>252.75574948728877</v>
      </c>
      <c r="H421" s="11">
        <v>6.668594170060155</v>
      </c>
      <c r="I421" s="11">
        <v>4.3899510232151273E-3</v>
      </c>
      <c r="J421" s="11">
        <v>0.1499566437090562</v>
      </c>
      <c r="K421" s="11">
        <v>0.41363636363637113</v>
      </c>
      <c r="L421" s="11">
        <v>188.53846153845811</v>
      </c>
      <c r="M421" s="11">
        <v>1.0687525392436351E-3</v>
      </c>
      <c r="N421" s="11">
        <v>5.3039575683395497E-3</v>
      </c>
      <c r="O421" s="11">
        <v>2.9041666666666659</v>
      </c>
      <c r="P421" s="11">
        <v>2.2912482065997133</v>
      </c>
      <c r="Q421" s="11">
        <v>1.4792468285659333E-2</v>
      </c>
      <c r="R421" s="11">
        <v>0.43644333124608636</v>
      </c>
      <c r="S421" s="11">
        <v>20347.601904909076</v>
      </c>
      <c r="T421" s="11">
        <v>1.651421803617259</v>
      </c>
      <c r="U421" s="11">
        <v>2.3231331093569674E-2</v>
      </c>
      <c r="V421" s="11">
        <v>0.60553881377223506</v>
      </c>
      <c r="Y421" s="4" t="str">
        <f t="shared" si="59"/>
        <v>Denmark</v>
      </c>
      <c r="Z421" s="4">
        <f t="shared" si="59"/>
        <v>2007</v>
      </c>
      <c r="AA421" s="13">
        <f t="shared" si="59"/>
        <v>15306.568418346862</v>
      </c>
      <c r="AB421" s="14">
        <f t="shared" si="58"/>
        <v>2.5345128455853945</v>
      </c>
      <c r="AC421" s="14">
        <f t="shared" si="58"/>
        <v>4.288401185086721E-3</v>
      </c>
      <c r="AD421" s="15">
        <f t="shared" si="58"/>
        <v>0.39455313937027248</v>
      </c>
      <c r="AF421" s="13">
        <f t="shared" si="60"/>
        <v>252.75574948728877</v>
      </c>
      <c r="AG421" s="14">
        <f t="shared" si="60"/>
        <v>6.668594170060155</v>
      </c>
      <c r="AH421" s="14">
        <f t="shared" si="60"/>
        <v>4.3899510232151273E-3</v>
      </c>
      <c r="AI421" s="15">
        <f t="shared" si="60"/>
        <v>0.1499566437090562</v>
      </c>
      <c r="AK421" s="13">
        <f t="shared" si="61"/>
        <v>0.41363636363637113</v>
      </c>
      <c r="AL421" s="14">
        <f t="shared" si="61"/>
        <v>188.53846153845811</v>
      </c>
      <c r="AM421" s="14">
        <f t="shared" si="61"/>
        <v>1.0687525392436351E-3</v>
      </c>
      <c r="AN421" s="15">
        <f t="shared" si="61"/>
        <v>5.3039575683395497E-3</v>
      </c>
      <c r="AP421" s="13">
        <f t="shared" si="62"/>
        <v>2.9041666666666659</v>
      </c>
      <c r="AQ421" s="14">
        <f t="shared" si="62"/>
        <v>2.2912482065997133</v>
      </c>
      <c r="AR421" s="14">
        <f t="shared" si="62"/>
        <v>1.4792468285659333E-2</v>
      </c>
      <c r="AS421" s="15">
        <f t="shared" si="62"/>
        <v>0.43644333124608636</v>
      </c>
      <c r="AU421" s="13">
        <f t="shared" si="63"/>
        <v>20347.601904909076</v>
      </c>
      <c r="AV421" s="14">
        <f t="shared" si="63"/>
        <v>1.651421803617259</v>
      </c>
      <c r="AW421" s="14">
        <f t="shared" si="63"/>
        <v>2.3231331093569674E-2</v>
      </c>
      <c r="AX421" s="15">
        <f t="shared" si="63"/>
        <v>0.60553881377223506</v>
      </c>
    </row>
    <row r="422" spans="1:50" x14ac:dyDescent="0.3">
      <c r="A422" s="4" t="s">
        <v>38</v>
      </c>
      <c r="B422" s="4">
        <f t="shared" si="64"/>
        <v>2008</v>
      </c>
      <c r="C422" s="11">
        <v>15585.729928596527</v>
      </c>
      <c r="D422" s="11">
        <v>2.5171570192076933</v>
      </c>
      <c r="E422" s="11">
        <v>3.8338135759815595E-3</v>
      </c>
      <c r="F422" s="11">
        <v>0.39727358776957128</v>
      </c>
      <c r="G422" s="11">
        <v>252.23010490544721</v>
      </c>
      <c r="H422" s="11">
        <v>6.6696447322183872</v>
      </c>
      <c r="I422" s="11">
        <v>4.590814579818317E-3</v>
      </c>
      <c r="J422" s="11">
        <v>0.14993302344417234</v>
      </c>
      <c r="K422" s="11">
        <v>0.36363636363635976</v>
      </c>
      <c r="L422" s="11">
        <v>215.70000000000229</v>
      </c>
      <c r="M422" s="11">
        <v>9.8559231024288041E-4</v>
      </c>
      <c r="N422" s="11">
        <v>4.6360686138154352E-3</v>
      </c>
      <c r="O422" s="11">
        <v>2.9757575757575818</v>
      </c>
      <c r="P422" s="11">
        <v>2.237780040733194</v>
      </c>
      <c r="Q422" s="11">
        <v>1.7325037446324409E-2</v>
      </c>
      <c r="R422" s="11">
        <v>0.44687144482366398</v>
      </c>
      <c r="S422" s="11">
        <v>19954.436790863641</v>
      </c>
      <c r="T422" s="11">
        <v>1.6736604515156008</v>
      </c>
      <c r="U422" s="11">
        <v>2.2379185047026851E-2</v>
      </c>
      <c r="V422" s="11">
        <v>0.59749275851887362</v>
      </c>
      <c r="Y422" s="4" t="str">
        <f t="shared" si="59"/>
        <v>Denmark</v>
      </c>
      <c r="Z422" s="4">
        <f t="shared" si="59"/>
        <v>2008</v>
      </c>
      <c r="AA422" s="13">
        <f t="shared" si="59"/>
        <v>15585.729928596527</v>
      </c>
      <c r="AB422" s="14">
        <f t="shared" si="58"/>
        <v>2.5171570192076933</v>
      </c>
      <c r="AC422" s="14">
        <f t="shared" si="58"/>
        <v>3.8338135759815595E-3</v>
      </c>
      <c r="AD422" s="15">
        <f t="shared" si="58"/>
        <v>0.39727358776957128</v>
      </c>
      <c r="AF422" s="13">
        <f t="shared" si="60"/>
        <v>252.23010490544721</v>
      </c>
      <c r="AG422" s="14">
        <f t="shared" si="60"/>
        <v>6.6696447322183872</v>
      </c>
      <c r="AH422" s="14">
        <f t="shared" si="60"/>
        <v>4.590814579818317E-3</v>
      </c>
      <c r="AI422" s="15">
        <f t="shared" si="60"/>
        <v>0.14993302344417234</v>
      </c>
      <c r="AK422" s="13">
        <f t="shared" si="61"/>
        <v>0.36363636363635976</v>
      </c>
      <c r="AL422" s="14">
        <f t="shared" si="61"/>
        <v>215.70000000000229</v>
      </c>
      <c r="AM422" s="14">
        <f t="shared" si="61"/>
        <v>9.8559231024288041E-4</v>
      </c>
      <c r="AN422" s="15">
        <f t="shared" si="61"/>
        <v>4.6360686138154352E-3</v>
      </c>
      <c r="AP422" s="13">
        <f t="shared" si="62"/>
        <v>2.9757575757575818</v>
      </c>
      <c r="AQ422" s="14">
        <f t="shared" si="62"/>
        <v>2.237780040733194</v>
      </c>
      <c r="AR422" s="14">
        <f t="shared" si="62"/>
        <v>1.7325037446324409E-2</v>
      </c>
      <c r="AS422" s="15">
        <f t="shared" si="62"/>
        <v>0.44687144482366398</v>
      </c>
      <c r="AU422" s="13">
        <f t="shared" si="63"/>
        <v>19954.436790863641</v>
      </c>
      <c r="AV422" s="14">
        <f t="shared" si="63"/>
        <v>1.6736604515156008</v>
      </c>
      <c r="AW422" s="14">
        <f t="shared" si="63"/>
        <v>2.2379185047026851E-2</v>
      </c>
      <c r="AX422" s="15">
        <f t="shared" si="63"/>
        <v>0.59749275851887362</v>
      </c>
    </row>
    <row r="423" spans="1:50" x14ac:dyDescent="0.3">
      <c r="A423" s="4" t="s">
        <v>38</v>
      </c>
      <c r="B423" s="4">
        <f t="shared" si="64"/>
        <v>2009</v>
      </c>
      <c r="C423" s="11">
        <v>16377.227993734668</v>
      </c>
      <c r="D423" s="11">
        <v>2.4282646464561712</v>
      </c>
      <c r="E423" s="11">
        <v>4.7663694888736563E-3</v>
      </c>
      <c r="F423" s="11">
        <v>0.41181672741453773</v>
      </c>
      <c r="G423" s="11">
        <v>237.32389511120641</v>
      </c>
      <c r="H423" s="11">
        <v>6.970868984471922</v>
      </c>
      <c r="I423" s="11">
        <v>4.0648535701727495E-3</v>
      </c>
      <c r="J423" s="11">
        <v>0.1434541378166147</v>
      </c>
      <c r="K423" s="11">
        <v>0.25909090909090082</v>
      </c>
      <c r="L423" s="11">
        <v>303.91228070176413</v>
      </c>
      <c r="M423" s="11">
        <v>9.209412695684524E-4</v>
      </c>
      <c r="N423" s="11">
        <v>3.2904231368699518E-3</v>
      </c>
      <c r="O423" s="11">
        <v>3.1560606060606098</v>
      </c>
      <c r="P423" s="11">
        <v>3.0304848775804092</v>
      </c>
      <c r="Q423" s="11">
        <v>3.7835766260573833E-3</v>
      </c>
      <c r="R423" s="11">
        <v>0.32998019801980238</v>
      </c>
      <c r="S423" s="11">
        <v>18912.109137318188</v>
      </c>
      <c r="T423" s="11">
        <v>1.6680313675027341</v>
      </c>
      <c r="U423" s="11">
        <v>2.2906672718086885E-2</v>
      </c>
      <c r="V423" s="11">
        <v>0.59950910965009829</v>
      </c>
      <c r="Y423" s="4" t="str">
        <f t="shared" si="59"/>
        <v>Denmark</v>
      </c>
      <c r="Z423" s="4">
        <f t="shared" si="59"/>
        <v>2009</v>
      </c>
      <c r="AA423" s="13">
        <f t="shared" si="59"/>
        <v>16377.227993734668</v>
      </c>
      <c r="AB423" s="14">
        <f t="shared" si="58"/>
        <v>2.4282646464561712</v>
      </c>
      <c r="AC423" s="14">
        <f t="shared" si="58"/>
        <v>4.7663694888736563E-3</v>
      </c>
      <c r="AD423" s="15">
        <f t="shared" si="58"/>
        <v>0.41181672741453773</v>
      </c>
      <c r="AF423" s="13">
        <f t="shared" si="60"/>
        <v>237.32389511120641</v>
      </c>
      <c r="AG423" s="14">
        <f t="shared" si="60"/>
        <v>6.970868984471922</v>
      </c>
      <c r="AH423" s="14">
        <f t="shared" si="60"/>
        <v>4.0648535701727495E-3</v>
      </c>
      <c r="AI423" s="15">
        <f t="shared" si="60"/>
        <v>0.1434541378166147</v>
      </c>
      <c r="AK423" s="13">
        <f t="shared" si="61"/>
        <v>0.25909090909090082</v>
      </c>
      <c r="AL423" s="14">
        <f t="shared" si="61"/>
        <v>303.91228070176413</v>
      </c>
      <c r="AM423" s="14">
        <f t="shared" si="61"/>
        <v>9.209412695684524E-4</v>
      </c>
      <c r="AN423" s="15">
        <f t="shared" si="61"/>
        <v>3.2904231368699518E-3</v>
      </c>
      <c r="AP423" s="13">
        <f t="shared" si="62"/>
        <v>3.1560606060606098</v>
      </c>
      <c r="AQ423" s="14">
        <f t="shared" si="62"/>
        <v>3.0304848775804092</v>
      </c>
      <c r="AR423" s="14">
        <f t="shared" si="62"/>
        <v>3.7835766260573833E-3</v>
      </c>
      <c r="AS423" s="15">
        <f t="shared" si="62"/>
        <v>0.32998019801980238</v>
      </c>
      <c r="AU423" s="13">
        <f t="shared" si="63"/>
        <v>18912.109137318188</v>
      </c>
      <c r="AV423" s="14">
        <f t="shared" si="63"/>
        <v>1.6680313675027341</v>
      </c>
      <c r="AW423" s="14">
        <f t="shared" si="63"/>
        <v>2.2906672718086885E-2</v>
      </c>
      <c r="AX423" s="15">
        <f t="shared" si="63"/>
        <v>0.59950910965009829</v>
      </c>
    </row>
    <row r="424" spans="1:50" x14ac:dyDescent="0.3">
      <c r="A424" s="4" t="s">
        <v>38</v>
      </c>
      <c r="B424" s="4">
        <f t="shared" si="64"/>
        <v>2010</v>
      </c>
      <c r="C424" s="11">
        <v>16832.75550645258</v>
      </c>
      <c r="D424" s="11">
        <v>2.372957931690181</v>
      </c>
      <c r="E424" s="11">
        <v>4.2327844069328102E-3</v>
      </c>
      <c r="F424" s="11">
        <v>0.42141497185655219</v>
      </c>
      <c r="G424" s="11">
        <v>234.81820484443347</v>
      </c>
      <c r="H424" s="11">
        <v>7.057061881154258</v>
      </c>
      <c r="I424" s="11">
        <v>4.3271030323883131E-3</v>
      </c>
      <c r="J424" s="11">
        <v>0.14170203079421478</v>
      </c>
      <c r="K424" s="11">
        <v>0.25454545454546462</v>
      </c>
      <c r="L424" s="11">
        <v>310.53571428570194</v>
      </c>
      <c r="M424" s="11">
        <v>9.0028113656392267E-4</v>
      </c>
      <c r="N424" s="11">
        <v>3.2202415181139866E-3</v>
      </c>
      <c r="O424" s="11">
        <v>3.0374999999999979</v>
      </c>
      <c r="P424" s="11">
        <v>3.5514403292181087</v>
      </c>
      <c r="Q424" s="11">
        <v>2.5353083432877455E-5</v>
      </c>
      <c r="R424" s="11">
        <v>0.28157589803012734</v>
      </c>
      <c r="S424" s="11">
        <v>19070.264419545445</v>
      </c>
      <c r="T424" s="11">
        <v>1.6837471150921728</v>
      </c>
      <c r="U424" s="11">
        <v>2.3168740497394036E-2</v>
      </c>
      <c r="V424" s="11">
        <v>0.59391341552217436</v>
      </c>
      <c r="Y424" s="4" t="str">
        <f t="shared" si="59"/>
        <v>Denmark</v>
      </c>
      <c r="Z424" s="4">
        <f t="shared" si="59"/>
        <v>2010</v>
      </c>
      <c r="AA424" s="13">
        <f t="shared" si="59"/>
        <v>16832.75550645258</v>
      </c>
      <c r="AB424" s="14">
        <f t="shared" si="58"/>
        <v>2.372957931690181</v>
      </c>
      <c r="AC424" s="14">
        <f t="shared" si="58"/>
        <v>4.2327844069328102E-3</v>
      </c>
      <c r="AD424" s="15">
        <f t="shared" si="58"/>
        <v>0.42141497185655219</v>
      </c>
      <c r="AF424" s="13">
        <f t="shared" si="60"/>
        <v>234.81820484443347</v>
      </c>
      <c r="AG424" s="14">
        <f t="shared" si="60"/>
        <v>7.057061881154258</v>
      </c>
      <c r="AH424" s="14">
        <f t="shared" si="60"/>
        <v>4.3271030323883131E-3</v>
      </c>
      <c r="AI424" s="15">
        <f t="shared" si="60"/>
        <v>0.14170203079421478</v>
      </c>
      <c r="AK424" s="13">
        <f t="shared" si="61"/>
        <v>0.25454545454546462</v>
      </c>
      <c r="AL424" s="14">
        <f t="shared" si="61"/>
        <v>310.53571428570194</v>
      </c>
      <c r="AM424" s="14">
        <f t="shared" si="61"/>
        <v>9.0028113656392267E-4</v>
      </c>
      <c r="AN424" s="15">
        <f t="shared" si="61"/>
        <v>3.2202415181139866E-3</v>
      </c>
      <c r="AP424" s="13">
        <f t="shared" si="62"/>
        <v>3.0374999999999979</v>
      </c>
      <c r="AQ424" s="14">
        <f t="shared" si="62"/>
        <v>3.5514403292181087</v>
      </c>
      <c r="AR424" s="14">
        <f t="shared" si="62"/>
        <v>2.5353083432877455E-5</v>
      </c>
      <c r="AS424" s="15">
        <f t="shared" si="62"/>
        <v>0.28157589803012734</v>
      </c>
      <c r="AU424" s="13">
        <f t="shared" si="63"/>
        <v>19070.264419545445</v>
      </c>
      <c r="AV424" s="14">
        <f t="shared" si="63"/>
        <v>1.6837471150921728</v>
      </c>
      <c r="AW424" s="14">
        <f t="shared" si="63"/>
        <v>2.3168740497394036E-2</v>
      </c>
      <c r="AX424" s="15">
        <f t="shared" si="63"/>
        <v>0.59391341552217436</v>
      </c>
    </row>
    <row r="425" spans="1:50" x14ac:dyDescent="0.3">
      <c r="A425" s="4" t="s">
        <v>38</v>
      </c>
      <c r="B425" s="4">
        <f t="shared" si="64"/>
        <v>2011</v>
      </c>
      <c r="C425" s="11">
        <v>16713.567014609835</v>
      </c>
      <c r="D425" s="11">
        <v>2.37912190117666</v>
      </c>
      <c r="E425" s="11">
        <v>4.6666702564004403E-3</v>
      </c>
      <c r="F425" s="11">
        <v>0.42032314506685114</v>
      </c>
      <c r="G425" s="11">
        <v>222.19918641125651</v>
      </c>
      <c r="H425" s="11">
        <v>7.467085709003717</v>
      </c>
      <c r="I425" s="11">
        <v>3.6198971194321833E-3</v>
      </c>
      <c r="J425" s="11">
        <v>0.13392105554570141</v>
      </c>
      <c r="K425" s="11">
        <v>0.48181818181819835</v>
      </c>
      <c r="L425" s="11">
        <v>164.8301886792396</v>
      </c>
      <c r="M425" s="11">
        <v>8.5034422516282876E-4</v>
      </c>
      <c r="N425" s="11">
        <v>6.066849816850026E-3</v>
      </c>
      <c r="O425" s="11">
        <v>2.7602272727272732</v>
      </c>
      <c r="P425" s="11">
        <v>3.810758885686838</v>
      </c>
      <c r="Q425" s="11">
        <v>1.2760843896191254E-3</v>
      </c>
      <c r="R425" s="11">
        <v>0.26241492311570469</v>
      </c>
      <c r="S425" s="11">
        <v>19229.017186272737</v>
      </c>
      <c r="T425" s="11">
        <v>1.6860326001929979</v>
      </c>
      <c r="U425" s="11">
        <v>2.2312942261731639E-2</v>
      </c>
      <c r="V425" s="11">
        <v>0.59310834196535189</v>
      </c>
      <c r="Y425" s="4" t="str">
        <f t="shared" si="59"/>
        <v>Denmark</v>
      </c>
      <c r="Z425" s="4">
        <f t="shared" si="59"/>
        <v>2011</v>
      </c>
      <c r="AA425" s="13">
        <f t="shared" si="59"/>
        <v>16713.567014609835</v>
      </c>
      <c r="AB425" s="14">
        <f t="shared" si="58"/>
        <v>2.37912190117666</v>
      </c>
      <c r="AC425" s="14">
        <f t="shared" si="58"/>
        <v>4.6666702564004403E-3</v>
      </c>
      <c r="AD425" s="15">
        <f t="shared" si="58"/>
        <v>0.42032314506685114</v>
      </c>
      <c r="AF425" s="13">
        <f t="shared" si="60"/>
        <v>222.19918641125651</v>
      </c>
      <c r="AG425" s="14">
        <f t="shared" si="60"/>
        <v>7.467085709003717</v>
      </c>
      <c r="AH425" s="14">
        <f t="shared" si="60"/>
        <v>3.6198971194321833E-3</v>
      </c>
      <c r="AI425" s="15">
        <f t="shared" si="60"/>
        <v>0.13392105554570141</v>
      </c>
      <c r="AK425" s="13">
        <f t="shared" si="61"/>
        <v>0.48181818181819835</v>
      </c>
      <c r="AL425" s="14">
        <f t="shared" si="61"/>
        <v>164.8301886792396</v>
      </c>
      <c r="AM425" s="14">
        <f t="shared" si="61"/>
        <v>8.5034422516282876E-4</v>
      </c>
      <c r="AN425" s="15">
        <f t="shared" si="61"/>
        <v>6.066849816850026E-3</v>
      </c>
      <c r="AP425" s="13">
        <f t="shared" si="62"/>
        <v>2.7602272727272732</v>
      </c>
      <c r="AQ425" s="14">
        <f t="shared" si="62"/>
        <v>3.810758885686838</v>
      </c>
      <c r="AR425" s="14">
        <f t="shared" si="62"/>
        <v>1.2760843896191254E-3</v>
      </c>
      <c r="AS425" s="15">
        <f t="shared" si="62"/>
        <v>0.26241492311570469</v>
      </c>
      <c r="AU425" s="13">
        <f t="shared" si="63"/>
        <v>19229.017186272737</v>
      </c>
      <c r="AV425" s="14">
        <f t="shared" si="63"/>
        <v>1.6860326001929979</v>
      </c>
      <c r="AW425" s="14">
        <f t="shared" si="63"/>
        <v>2.2312942261731639E-2</v>
      </c>
      <c r="AX425" s="15">
        <f t="shared" si="63"/>
        <v>0.59310834196535189</v>
      </c>
    </row>
    <row r="426" spans="1:50" x14ac:dyDescent="0.3">
      <c r="A426" s="4" t="s">
        <v>38</v>
      </c>
      <c r="B426" s="4">
        <f t="shared" si="64"/>
        <v>2012</v>
      </c>
      <c r="C426" s="11">
        <v>16838.664307466068</v>
      </c>
      <c r="D426" s="11">
        <v>2.3490105588532852</v>
      </c>
      <c r="E426" s="11">
        <v>4.803138791080519E-3</v>
      </c>
      <c r="F426" s="11">
        <v>0.42571115580177271</v>
      </c>
      <c r="G426" s="11">
        <v>224.48567574158051</v>
      </c>
      <c r="H426" s="11">
        <v>7.3404770863389208</v>
      </c>
      <c r="I426" s="11">
        <v>3.5911089143712549E-3</v>
      </c>
      <c r="J426" s="11">
        <v>0.13623092725962752</v>
      </c>
      <c r="K426" s="11">
        <v>0.71363636363636829</v>
      </c>
      <c r="L426" s="11">
        <v>111.38216560509481</v>
      </c>
      <c r="M426" s="11">
        <v>7.8759386691794331E-4</v>
      </c>
      <c r="N426" s="11">
        <v>8.9780980156688416E-3</v>
      </c>
      <c r="O426" s="11">
        <v>3.3484848484848477</v>
      </c>
      <c r="P426" s="11">
        <v>3.3244343891402708</v>
      </c>
      <c r="Q426" s="11">
        <v>5.1099259179993028E-4</v>
      </c>
      <c r="R426" s="11">
        <v>0.30080304886348175</v>
      </c>
      <c r="S426" s="11">
        <v>19379.633737454544</v>
      </c>
      <c r="T426" s="11">
        <v>1.6611605014148152</v>
      </c>
      <c r="U426" s="11">
        <v>2.2102762811330945E-2</v>
      </c>
      <c r="V426" s="11">
        <v>0.60198878985401905</v>
      </c>
      <c r="Y426" s="4" t="str">
        <f t="shared" si="59"/>
        <v>Denmark</v>
      </c>
      <c r="Z426" s="4">
        <f t="shared" si="59"/>
        <v>2012</v>
      </c>
      <c r="AA426" s="13">
        <f t="shared" si="59"/>
        <v>16838.664307466068</v>
      </c>
      <c r="AB426" s="14">
        <f t="shared" si="58"/>
        <v>2.3490105588532852</v>
      </c>
      <c r="AC426" s="14">
        <f t="shared" si="58"/>
        <v>4.803138791080519E-3</v>
      </c>
      <c r="AD426" s="15">
        <f t="shared" si="58"/>
        <v>0.42571115580177271</v>
      </c>
      <c r="AF426" s="13">
        <f t="shared" si="60"/>
        <v>224.48567574158051</v>
      </c>
      <c r="AG426" s="14">
        <f t="shared" si="60"/>
        <v>7.3404770863389208</v>
      </c>
      <c r="AH426" s="14">
        <f t="shared" si="60"/>
        <v>3.5911089143712549E-3</v>
      </c>
      <c r="AI426" s="15">
        <f t="shared" si="60"/>
        <v>0.13623092725962752</v>
      </c>
      <c r="AK426" s="13">
        <f t="shared" si="61"/>
        <v>0.71363636363636829</v>
      </c>
      <c r="AL426" s="14">
        <f t="shared" si="61"/>
        <v>111.38216560509481</v>
      </c>
      <c r="AM426" s="14">
        <f t="shared" si="61"/>
        <v>7.8759386691794331E-4</v>
      </c>
      <c r="AN426" s="15">
        <f t="shared" si="61"/>
        <v>8.9780980156688416E-3</v>
      </c>
      <c r="AP426" s="13">
        <f t="shared" si="62"/>
        <v>3.3484848484848477</v>
      </c>
      <c r="AQ426" s="14">
        <f t="shared" si="62"/>
        <v>3.3244343891402708</v>
      </c>
      <c r="AR426" s="14">
        <f t="shared" si="62"/>
        <v>5.1099259179993028E-4</v>
      </c>
      <c r="AS426" s="15">
        <f t="shared" si="62"/>
        <v>0.30080304886348175</v>
      </c>
      <c r="AU426" s="13">
        <f t="shared" si="63"/>
        <v>19379.633737454544</v>
      </c>
      <c r="AV426" s="14">
        <f t="shared" si="63"/>
        <v>1.6611605014148152</v>
      </c>
      <c r="AW426" s="14">
        <f t="shared" si="63"/>
        <v>2.2102762811330945E-2</v>
      </c>
      <c r="AX426" s="15">
        <f t="shared" si="63"/>
        <v>0.60198878985401905</v>
      </c>
    </row>
    <row r="427" spans="1:50" x14ac:dyDescent="0.3">
      <c r="A427" s="4" t="s">
        <v>38</v>
      </c>
      <c r="B427" s="4">
        <f t="shared" si="64"/>
        <v>2013</v>
      </c>
      <c r="C427" s="11">
        <v>17122.258489487627</v>
      </c>
      <c r="D427" s="11">
        <v>2.3165454291624941</v>
      </c>
      <c r="E427" s="11">
        <v>4.5885620819756667E-3</v>
      </c>
      <c r="F427" s="11">
        <v>0.43167726711128313</v>
      </c>
      <c r="G427" s="11">
        <v>216.76333777468358</v>
      </c>
      <c r="H427" s="11">
        <v>7.576912821496717</v>
      </c>
      <c r="I427" s="11">
        <v>3.189107158891008E-3</v>
      </c>
      <c r="J427" s="11">
        <v>0.13197987406729375</v>
      </c>
      <c r="K427" s="11">
        <v>0.60909090909090935</v>
      </c>
      <c r="L427" s="11">
        <v>130.99999999999994</v>
      </c>
      <c r="M427" s="11">
        <v>8.0973567620383491E-4</v>
      </c>
      <c r="N427" s="11">
        <v>7.6335877862595443E-3</v>
      </c>
      <c r="O427" s="11">
        <v>3.9132575757575765</v>
      </c>
      <c r="P427" s="11">
        <v>2.884619107540412</v>
      </c>
      <c r="Q427" s="11">
        <v>1.629190275976744E-3</v>
      </c>
      <c r="R427" s="11">
        <v>0.34666621925438745</v>
      </c>
      <c r="S427" s="11">
        <v>19633.265933090908</v>
      </c>
      <c r="T427" s="11">
        <v>1.6409074605672189</v>
      </c>
      <c r="U427" s="11">
        <v>2.2074458091731364E-2</v>
      </c>
      <c r="V427" s="11">
        <v>0.60941888804279432</v>
      </c>
      <c r="Y427" s="4" t="str">
        <f t="shared" si="59"/>
        <v>Denmark</v>
      </c>
      <c r="Z427" s="4">
        <f t="shared" si="59"/>
        <v>2013</v>
      </c>
      <c r="AA427" s="13">
        <f t="shared" si="59"/>
        <v>17122.258489487627</v>
      </c>
      <c r="AB427" s="14">
        <f t="shared" si="58"/>
        <v>2.3165454291624941</v>
      </c>
      <c r="AC427" s="14">
        <f t="shared" si="58"/>
        <v>4.5885620819756667E-3</v>
      </c>
      <c r="AD427" s="15">
        <f t="shared" si="58"/>
        <v>0.43167726711128313</v>
      </c>
      <c r="AF427" s="13">
        <f t="shared" si="60"/>
        <v>216.76333777468358</v>
      </c>
      <c r="AG427" s="14">
        <f t="shared" si="60"/>
        <v>7.576912821496717</v>
      </c>
      <c r="AH427" s="14">
        <f t="shared" si="60"/>
        <v>3.189107158891008E-3</v>
      </c>
      <c r="AI427" s="15">
        <f t="shared" si="60"/>
        <v>0.13197987406729375</v>
      </c>
      <c r="AK427" s="13">
        <f t="shared" si="61"/>
        <v>0.60909090909090935</v>
      </c>
      <c r="AL427" s="14">
        <f t="shared" si="61"/>
        <v>130.99999999999994</v>
      </c>
      <c r="AM427" s="14">
        <f t="shared" si="61"/>
        <v>8.0973567620383491E-4</v>
      </c>
      <c r="AN427" s="15">
        <f t="shared" si="61"/>
        <v>7.6335877862595443E-3</v>
      </c>
      <c r="AP427" s="13">
        <f t="shared" si="62"/>
        <v>3.9132575757575765</v>
      </c>
      <c r="AQ427" s="14">
        <f t="shared" si="62"/>
        <v>2.884619107540412</v>
      </c>
      <c r="AR427" s="14">
        <f t="shared" si="62"/>
        <v>1.629190275976744E-3</v>
      </c>
      <c r="AS427" s="15">
        <f t="shared" si="62"/>
        <v>0.34666621925438745</v>
      </c>
      <c r="AU427" s="13">
        <f t="shared" si="63"/>
        <v>19633.265933090908</v>
      </c>
      <c r="AV427" s="14">
        <f t="shared" si="63"/>
        <v>1.6409074605672189</v>
      </c>
      <c r="AW427" s="14">
        <f t="shared" si="63"/>
        <v>2.2074458091731364E-2</v>
      </c>
      <c r="AX427" s="15">
        <f t="shared" si="63"/>
        <v>0.60941888804279432</v>
      </c>
    </row>
    <row r="428" spans="1:50" x14ac:dyDescent="0.3">
      <c r="A428" s="4" t="s">
        <v>38</v>
      </c>
      <c r="B428" s="4">
        <f t="shared" si="64"/>
        <v>2014</v>
      </c>
      <c r="C428" s="11">
        <v>17795.98884063444</v>
      </c>
      <c r="D428" s="11">
        <v>2.2518792249906627</v>
      </c>
      <c r="E428" s="11">
        <v>3.689629125963878E-3</v>
      </c>
      <c r="F428" s="11">
        <v>0.44407354928377496</v>
      </c>
      <c r="G428" s="11">
        <v>228.22345953472745</v>
      </c>
      <c r="H428" s="11">
        <v>7.1948373676790629</v>
      </c>
      <c r="I428" s="11">
        <v>3.9308797657650885E-3</v>
      </c>
      <c r="J428" s="11">
        <v>0.13898854816263675</v>
      </c>
      <c r="K428" s="11">
        <v>0.53181818181819551</v>
      </c>
      <c r="L428" s="11">
        <v>150.74358974358583</v>
      </c>
      <c r="M428" s="11">
        <v>8.1283950403979177E-4</v>
      </c>
      <c r="N428" s="11">
        <v>6.6337812553157018E-3</v>
      </c>
      <c r="O428" s="11">
        <v>3.6556818181818178</v>
      </c>
      <c r="P428" s="11">
        <v>2.8943114703139572</v>
      </c>
      <c r="Q428" s="11">
        <v>1.6284583125034668E-3</v>
      </c>
      <c r="R428" s="11">
        <v>0.34550531629255715</v>
      </c>
      <c r="S428" s="11">
        <v>19678.256514545461</v>
      </c>
      <c r="T428" s="11">
        <v>1.6633037891980429</v>
      </c>
      <c r="U428" s="11">
        <v>2.1584542349903146E-2</v>
      </c>
      <c r="V428" s="11">
        <v>0.60121308355952652</v>
      </c>
      <c r="Y428" s="4" t="str">
        <f t="shared" si="59"/>
        <v>Denmark</v>
      </c>
      <c r="Z428" s="4">
        <f t="shared" si="59"/>
        <v>2014</v>
      </c>
      <c r="AA428" s="13">
        <f t="shared" si="59"/>
        <v>17795.98884063444</v>
      </c>
      <c r="AB428" s="14">
        <f t="shared" si="58"/>
        <v>2.2518792249906627</v>
      </c>
      <c r="AC428" s="14">
        <f t="shared" si="58"/>
        <v>3.689629125963878E-3</v>
      </c>
      <c r="AD428" s="15">
        <f t="shared" si="58"/>
        <v>0.44407354928377496</v>
      </c>
      <c r="AF428" s="13">
        <f t="shared" si="60"/>
        <v>228.22345953472745</v>
      </c>
      <c r="AG428" s="14">
        <f t="shared" si="60"/>
        <v>7.1948373676790629</v>
      </c>
      <c r="AH428" s="14">
        <f t="shared" si="60"/>
        <v>3.9308797657650885E-3</v>
      </c>
      <c r="AI428" s="15">
        <f t="shared" si="60"/>
        <v>0.13898854816263675</v>
      </c>
      <c r="AK428" s="13">
        <f t="shared" si="61"/>
        <v>0.53181818181819551</v>
      </c>
      <c r="AL428" s="14">
        <f t="shared" si="61"/>
        <v>150.74358974358583</v>
      </c>
      <c r="AM428" s="14">
        <f t="shared" si="61"/>
        <v>8.1283950403979177E-4</v>
      </c>
      <c r="AN428" s="15">
        <f t="shared" si="61"/>
        <v>6.6337812553157018E-3</v>
      </c>
      <c r="AP428" s="13">
        <f t="shared" si="62"/>
        <v>3.6556818181818178</v>
      </c>
      <c r="AQ428" s="14">
        <f t="shared" si="62"/>
        <v>2.8943114703139572</v>
      </c>
      <c r="AR428" s="14">
        <f t="shared" si="62"/>
        <v>1.6284583125034668E-3</v>
      </c>
      <c r="AS428" s="15">
        <f t="shared" si="62"/>
        <v>0.34550531629255715</v>
      </c>
      <c r="AU428" s="13">
        <f t="shared" si="63"/>
        <v>19678.256514545461</v>
      </c>
      <c r="AV428" s="14">
        <f t="shared" si="63"/>
        <v>1.6633037891980429</v>
      </c>
      <c r="AW428" s="14">
        <f t="shared" si="63"/>
        <v>2.1584542349903146E-2</v>
      </c>
      <c r="AX428" s="15">
        <f t="shared" si="63"/>
        <v>0.60121308355952652</v>
      </c>
    </row>
    <row r="429" spans="1:50" x14ac:dyDescent="0.3">
      <c r="A429" s="4" t="s">
        <v>38</v>
      </c>
      <c r="B429" s="4">
        <f t="shared" si="64"/>
        <v>2015</v>
      </c>
      <c r="C429" s="11">
        <v>18182.806451015451</v>
      </c>
      <c r="D429" s="11">
        <v>2.2387868072460106</v>
      </c>
      <c r="E429" s="11">
        <v>2.7395907150641885E-3</v>
      </c>
      <c r="F429" s="11">
        <v>0.44667048991150954</v>
      </c>
      <c r="G429" s="11">
        <v>232.84880257135433</v>
      </c>
      <c r="H429" s="11">
        <v>7.0431880608205928</v>
      </c>
      <c r="I429" s="11">
        <v>4.2319346406652497E-3</v>
      </c>
      <c r="J429" s="11">
        <v>0.14198115844197567</v>
      </c>
      <c r="K429" s="11">
        <v>0.77272727272726627</v>
      </c>
      <c r="L429" s="11">
        <v>103.56470588235381</v>
      </c>
      <c r="M429" s="11">
        <v>7.5446886292882681E-4</v>
      </c>
      <c r="N429" s="11">
        <v>9.6557991593774033E-3</v>
      </c>
      <c r="O429" s="11">
        <v>3.4742424242424219</v>
      </c>
      <c r="P429" s="11">
        <v>2.803750545137377</v>
      </c>
      <c r="Q429" s="11">
        <v>2.3609118816806385E-3</v>
      </c>
      <c r="R429" s="11">
        <v>0.3566651112148076</v>
      </c>
      <c r="S429" s="11">
        <v>19506.136716090907</v>
      </c>
      <c r="T429" s="11">
        <v>1.7308716556394173</v>
      </c>
      <c r="U429" s="11">
        <v>2.1664962479268191E-2</v>
      </c>
      <c r="V429" s="11">
        <v>0.57774358759753375</v>
      </c>
      <c r="Y429" s="4" t="str">
        <f t="shared" si="59"/>
        <v>Denmark</v>
      </c>
      <c r="Z429" s="4">
        <f t="shared" si="59"/>
        <v>2015</v>
      </c>
      <c r="AA429" s="13">
        <f t="shared" si="59"/>
        <v>18182.806451015451</v>
      </c>
      <c r="AB429" s="14">
        <f t="shared" si="58"/>
        <v>2.2387868072460106</v>
      </c>
      <c r="AC429" s="14">
        <f t="shared" si="58"/>
        <v>2.7395907150641885E-3</v>
      </c>
      <c r="AD429" s="15">
        <f t="shared" si="58"/>
        <v>0.44667048991150954</v>
      </c>
      <c r="AF429" s="13">
        <f t="shared" si="60"/>
        <v>232.84880257135433</v>
      </c>
      <c r="AG429" s="14">
        <f t="shared" si="60"/>
        <v>7.0431880608205928</v>
      </c>
      <c r="AH429" s="14">
        <f t="shared" si="60"/>
        <v>4.2319346406652497E-3</v>
      </c>
      <c r="AI429" s="15">
        <f t="shared" si="60"/>
        <v>0.14198115844197567</v>
      </c>
      <c r="AK429" s="13">
        <f t="shared" si="61"/>
        <v>0.77272727272726627</v>
      </c>
      <c r="AL429" s="14">
        <f t="shared" si="61"/>
        <v>103.56470588235381</v>
      </c>
      <c r="AM429" s="14">
        <f t="shared" si="61"/>
        <v>7.5446886292882681E-4</v>
      </c>
      <c r="AN429" s="15">
        <f t="shared" si="61"/>
        <v>9.6557991593774033E-3</v>
      </c>
      <c r="AP429" s="13">
        <f t="shared" si="62"/>
        <v>3.4742424242424219</v>
      </c>
      <c r="AQ429" s="14">
        <f t="shared" si="62"/>
        <v>2.803750545137377</v>
      </c>
      <c r="AR429" s="14">
        <f t="shared" si="62"/>
        <v>2.3609118816806385E-3</v>
      </c>
      <c r="AS429" s="15">
        <f t="shared" si="62"/>
        <v>0.3566651112148076</v>
      </c>
      <c r="AU429" s="13">
        <f t="shared" si="63"/>
        <v>19506.136716090907</v>
      </c>
      <c r="AV429" s="14">
        <f t="shared" si="63"/>
        <v>1.7308716556394173</v>
      </c>
      <c r="AW429" s="14">
        <f t="shared" si="63"/>
        <v>2.1664962479268191E-2</v>
      </c>
      <c r="AX429" s="15">
        <f t="shared" si="63"/>
        <v>0.57774358759753375</v>
      </c>
    </row>
    <row r="430" spans="1:50" x14ac:dyDescent="0.3">
      <c r="A430" s="4" t="s">
        <v>38</v>
      </c>
      <c r="B430" s="4">
        <f t="shared" si="64"/>
        <v>2016</v>
      </c>
      <c r="C430" s="11">
        <v>17622.452086277583</v>
      </c>
      <c r="D430" s="11">
        <v>2.3411435017437139</v>
      </c>
      <c r="E430" s="11">
        <v>2.8025058518408863E-3</v>
      </c>
      <c r="F430" s="11">
        <v>0.42714169347380332</v>
      </c>
      <c r="G430" s="11">
        <v>231.07859494135323</v>
      </c>
      <c r="H430" s="11">
        <v>7.1106688371557345</v>
      </c>
      <c r="I430" s="11">
        <v>4.1248902228324807E-3</v>
      </c>
      <c r="J430" s="11">
        <v>0.14063374668422887</v>
      </c>
      <c r="K430" s="11">
        <v>0.57272727272726343</v>
      </c>
      <c r="L430" s="11">
        <v>140.25396825397056</v>
      </c>
      <c r="M430" s="11">
        <v>7.7964946794294165E-4</v>
      </c>
      <c r="N430" s="11">
        <v>7.1299230421003812E-3</v>
      </c>
      <c r="O430" s="11">
        <v>2.9246212121212158</v>
      </c>
      <c r="P430" s="11">
        <v>3.0458489832923159</v>
      </c>
      <c r="Q430" s="11">
        <v>4.536634874792167E-4</v>
      </c>
      <c r="R430" s="11">
        <v>0.32831568652464216</v>
      </c>
      <c r="S430" s="11">
        <v>20183.996162090902</v>
      </c>
      <c r="T430" s="11">
        <v>1.7024698650829213</v>
      </c>
      <c r="U430" s="11">
        <v>2.1497714140781721E-2</v>
      </c>
      <c r="V430" s="11">
        <v>0.58738190937159018</v>
      </c>
      <c r="Y430" s="4" t="str">
        <f t="shared" si="59"/>
        <v>Denmark</v>
      </c>
      <c r="Z430" s="4">
        <f t="shared" si="59"/>
        <v>2016</v>
      </c>
      <c r="AA430" s="13">
        <f t="shared" si="59"/>
        <v>17622.452086277583</v>
      </c>
      <c r="AB430" s="14">
        <f t="shared" si="58"/>
        <v>2.3411435017437139</v>
      </c>
      <c r="AC430" s="14">
        <f t="shared" si="58"/>
        <v>2.8025058518408863E-3</v>
      </c>
      <c r="AD430" s="15">
        <f t="shared" si="58"/>
        <v>0.42714169347380332</v>
      </c>
      <c r="AF430" s="13">
        <f t="shared" si="60"/>
        <v>231.07859494135323</v>
      </c>
      <c r="AG430" s="14">
        <f t="shared" si="60"/>
        <v>7.1106688371557345</v>
      </c>
      <c r="AH430" s="14">
        <f t="shared" si="60"/>
        <v>4.1248902228324807E-3</v>
      </c>
      <c r="AI430" s="15">
        <f t="shared" si="60"/>
        <v>0.14063374668422887</v>
      </c>
      <c r="AK430" s="13">
        <f t="shared" si="61"/>
        <v>0.57272727272726343</v>
      </c>
      <c r="AL430" s="14">
        <f t="shared" si="61"/>
        <v>140.25396825397056</v>
      </c>
      <c r="AM430" s="14">
        <f t="shared" si="61"/>
        <v>7.7964946794294165E-4</v>
      </c>
      <c r="AN430" s="15">
        <f t="shared" si="61"/>
        <v>7.1299230421003812E-3</v>
      </c>
      <c r="AP430" s="13">
        <f t="shared" si="62"/>
        <v>2.9246212121212158</v>
      </c>
      <c r="AQ430" s="14">
        <f t="shared" si="62"/>
        <v>3.0458489832923159</v>
      </c>
      <c r="AR430" s="14">
        <f t="shared" si="62"/>
        <v>4.536634874792167E-4</v>
      </c>
      <c r="AS430" s="15">
        <f t="shared" si="62"/>
        <v>0.32831568652464216</v>
      </c>
      <c r="AU430" s="13">
        <f t="shared" si="63"/>
        <v>20183.996162090902</v>
      </c>
      <c r="AV430" s="14">
        <f t="shared" si="63"/>
        <v>1.7024698650829213</v>
      </c>
      <c r="AW430" s="14">
        <f t="shared" si="63"/>
        <v>2.1497714140781721E-2</v>
      </c>
      <c r="AX430" s="15">
        <f t="shared" si="63"/>
        <v>0.58738190937159018</v>
      </c>
    </row>
    <row r="431" spans="1:50" x14ac:dyDescent="0.3">
      <c r="A431" s="4" t="s">
        <v>38</v>
      </c>
      <c r="B431" s="4">
        <f t="shared" si="64"/>
        <v>2017</v>
      </c>
      <c r="C431" s="11">
        <v>17484.690186563734</v>
      </c>
      <c r="D431" s="11">
        <v>2.3869485859340216</v>
      </c>
      <c r="E431" s="11">
        <v>2.2539415260482976E-3</v>
      </c>
      <c r="F431" s="11">
        <v>0.41894492654465632</v>
      </c>
      <c r="G431" s="11">
        <v>229.60818599513414</v>
      </c>
      <c r="H431" s="11">
        <v>7.1156544648161102</v>
      </c>
      <c r="I431" s="11">
        <v>4.0302959613686684E-3</v>
      </c>
      <c r="J431" s="11">
        <v>0.14053521077289172</v>
      </c>
      <c r="K431" s="11">
        <v>0.71363636363636829</v>
      </c>
      <c r="L431" s="11">
        <v>112.64331210191008</v>
      </c>
      <c r="M431" s="11">
        <v>7.3110915658371189E-4</v>
      </c>
      <c r="N431" s="11">
        <v>8.8775798699463407E-3</v>
      </c>
      <c r="O431" s="11">
        <v>2.0674242424242371</v>
      </c>
      <c r="P431" s="11">
        <v>3.8134847929644646</v>
      </c>
      <c r="Q431" s="11">
        <v>3.4411678280449332E-3</v>
      </c>
      <c r="R431" s="11">
        <v>0.26222734697799499</v>
      </c>
      <c r="S431" s="11">
        <v>20490.022931227271</v>
      </c>
      <c r="T431" s="11">
        <v>1.7201322192303501</v>
      </c>
      <c r="U431" s="11">
        <v>2.0471467153623135E-2</v>
      </c>
      <c r="V431" s="11">
        <v>0.58135065945537401</v>
      </c>
      <c r="Y431" s="4" t="str">
        <f t="shared" si="59"/>
        <v>Denmark</v>
      </c>
      <c r="Z431" s="4">
        <f t="shared" si="59"/>
        <v>2017</v>
      </c>
      <c r="AA431" s="13">
        <f t="shared" si="59"/>
        <v>17484.690186563734</v>
      </c>
      <c r="AB431" s="14">
        <f t="shared" si="58"/>
        <v>2.3869485859340216</v>
      </c>
      <c r="AC431" s="14">
        <f t="shared" si="58"/>
        <v>2.2539415260482976E-3</v>
      </c>
      <c r="AD431" s="15">
        <f t="shared" si="58"/>
        <v>0.41894492654465632</v>
      </c>
      <c r="AF431" s="13">
        <f t="shared" si="60"/>
        <v>229.60818599513414</v>
      </c>
      <c r="AG431" s="14">
        <f t="shared" si="60"/>
        <v>7.1156544648161102</v>
      </c>
      <c r="AH431" s="14">
        <f t="shared" si="60"/>
        <v>4.0302959613686684E-3</v>
      </c>
      <c r="AI431" s="15">
        <f t="shared" si="60"/>
        <v>0.14053521077289172</v>
      </c>
      <c r="AK431" s="13">
        <f t="shared" si="61"/>
        <v>0.71363636363636829</v>
      </c>
      <c r="AL431" s="14">
        <f t="shared" si="61"/>
        <v>112.64331210191008</v>
      </c>
      <c r="AM431" s="14">
        <f t="shared" si="61"/>
        <v>7.3110915658371189E-4</v>
      </c>
      <c r="AN431" s="15">
        <f t="shared" si="61"/>
        <v>8.8775798699463407E-3</v>
      </c>
      <c r="AP431" s="13">
        <f t="shared" si="62"/>
        <v>2.0674242424242371</v>
      </c>
      <c r="AQ431" s="14">
        <f t="shared" si="62"/>
        <v>3.8134847929644646</v>
      </c>
      <c r="AR431" s="14">
        <f t="shared" si="62"/>
        <v>3.4411678280449332E-3</v>
      </c>
      <c r="AS431" s="15">
        <f t="shared" si="62"/>
        <v>0.26222734697799499</v>
      </c>
      <c r="AU431" s="13">
        <f t="shared" si="63"/>
        <v>20490.022931227271</v>
      </c>
      <c r="AV431" s="14">
        <f t="shared" si="63"/>
        <v>1.7201322192303501</v>
      </c>
      <c r="AW431" s="14">
        <f t="shared" si="63"/>
        <v>2.0471467153623135E-2</v>
      </c>
      <c r="AX431" s="15">
        <f t="shared" si="63"/>
        <v>0.58135065945537401</v>
      </c>
    </row>
    <row r="432" spans="1:50" x14ac:dyDescent="0.3">
      <c r="A432" s="4" t="s">
        <v>38</v>
      </c>
      <c r="B432" s="4">
        <f t="shared" si="64"/>
        <v>2018</v>
      </c>
      <c r="C432" s="11">
        <v>17489.571054345957</v>
      </c>
      <c r="D432" s="11">
        <v>2.4152110626325016</v>
      </c>
      <c r="E432" s="11">
        <v>1.5237951082874845E-3</v>
      </c>
      <c r="F432" s="11">
        <v>0.41404248906927105</v>
      </c>
      <c r="G432" s="11">
        <v>248.49621330459604</v>
      </c>
      <c r="H432" s="11">
        <v>6.5585913020929416</v>
      </c>
      <c r="I432" s="11">
        <v>5.0716854368126479E-3</v>
      </c>
      <c r="J432" s="11">
        <v>0.15247176625884365</v>
      </c>
      <c r="K432" s="11">
        <v>0.50454545454545041</v>
      </c>
      <c r="L432" s="11">
        <v>159.54054054054185</v>
      </c>
      <c r="M432" s="11">
        <v>7.5797419772521274E-4</v>
      </c>
      <c r="N432" s="11">
        <v>6.2679993223783998E-3</v>
      </c>
      <c r="O432" s="11">
        <v>1.7454545454545487</v>
      </c>
      <c r="P432" s="11">
        <v>3.9505208333333282</v>
      </c>
      <c r="Q432" s="11">
        <v>4.3547956558738221E-3</v>
      </c>
      <c r="R432" s="11">
        <v>0.25313117996044859</v>
      </c>
      <c r="S432" s="11">
        <v>20564.196145499991</v>
      </c>
      <c r="T432" s="11">
        <v>1.7504082610288105</v>
      </c>
      <c r="U432" s="11">
        <v>1.9790000307752575E-2</v>
      </c>
      <c r="V432" s="11">
        <v>0.57129529279771873</v>
      </c>
      <c r="Y432" s="4" t="str">
        <f t="shared" si="59"/>
        <v>Denmark</v>
      </c>
      <c r="Z432" s="4">
        <f t="shared" si="59"/>
        <v>2018</v>
      </c>
      <c r="AA432" s="13">
        <f t="shared" si="59"/>
        <v>17489.571054345957</v>
      </c>
      <c r="AB432" s="14">
        <f t="shared" si="58"/>
        <v>2.4152110626325016</v>
      </c>
      <c r="AC432" s="14">
        <f t="shared" si="58"/>
        <v>1.5237951082874845E-3</v>
      </c>
      <c r="AD432" s="15">
        <f t="shared" si="58"/>
        <v>0.41404248906927105</v>
      </c>
      <c r="AF432" s="13">
        <f t="shared" si="60"/>
        <v>248.49621330459604</v>
      </c>
      <c r="AG432" s="14">
        <f t="shared" si="60"/>
        <v>6.5585913020929416</v>
      </c>
      <c r="AH432" s="14">
        <f t="shared" si="60"/>
        <v>5.0716854368126479E-3</v>
      </c>
      <c r="AI432" s="15">
        <f t="shared" si="60"/>
        <v>0.15247176625884365</v>
      </c>
      <c r="AK432" s="13">
        <f t="shared" si="61"/>
        <v>0.50454545454545041</v>
      </c>
      <c r="AL432" s="14">
        <f t="shared" si="61"/>
        <v>159.54054054054185</v>
      </c>
      <c r="AM432" s="14">
        <f t="shared" si="61"/>
        <v>7.5797419772521274E-4</v>
      </c>
      <c r="AN432" s="15">
        <f t="shared" si="61"/>
        <v>6.2679993223783998E-3</v>
      </c>
      <c r="AP432" s="13">
        <f t="shared" si="62"/>
        <v>1.7454545454545487</v>
      </c>
      <c r="AQ432" s="14">
        <f t="shared" si="62"/>
        <v>3.9505208333333282</v>
      </c>
      <c r="AR432" s="14">
        <f t="shared" si="62"/>
        <v>4.3547956558738221E-3</v>
      </c>
      <c r="AS432" s="15">
        <f t="shared" si="62"/>
        <v>0.25313117996044859</v>
      </c>
      <c r="AU432" s="13">
        <f t="shared" si="63"/>
        <v>20564.196145499991</v>
      </c>
      <c r="AV432" s="14">
        <f t="shared" si="63"/>
        <v>1.7504082610288105</v>
      </c>
      <c r="AW432" s="14">
        <f t="shared" si="63"/>
        <v>1.9790000307752575E-2</v>
      </c>
      <c r="AX432" s="15">
        <f t="shared" si="63"/>
        <v>0.57129529279771873</v>
      </c>
    </row>
    <row r="433" spans="1:50" x14ac:dyDescent="0.3">
      <c r="A433" s="4" t="s">
        <v>38</v>
      </c>
      <c r="B433" s="4">
        <f t="shared" si="64"/>
        <v>2019</v>
      </c>
      <c r="C433" s="11">
        <v>17257.784707651765</v>
      </c>
      <c r="D433" s="11">
        <v>2.4920419216112957</v>
      </c>
      <c r="E433" s="11">
        <v>1.0422255387935175E-3</v>
      </c>
      <c r="F433" s="11">
        <v>0.4012773586703644</v>
      </c>
      <c r="G433" s="11">
        <v>250.97099420338873</v>
      </c>
      <c r="H433" s="11">
        <v>6.4647702016872008</v>
      </c>
      <c r="I433" s="11">
        <v>5.5548504152074657E-3</v>
      </c>
      <c r="J433" s="11">
        <v>0.15468453924920891</v>
      </c>
      <c r="K433" s="11">
        <v>0.65909090909090651</v>
      </c>
      <c r="L433" s="11">
        <v>122.65517241379359</v>
      </c>
      <c r="M433" s="11">
        <v>7.22586030103195E-4</v>
      </c>
      <c r="N433" s="11">
        <v>8.1529378689906909E-3</v>
      </c>
      <c r="O433" s="11">
        <v>1.3284090909090871</v>
      </c>
      <c r="P433" s="11">
        <v>4.7827202737382493</v>
      </c>
      <c r="Q433" s="11">
        <v>6.4357106032486566E-3</v>
      </c>
      <c r="R433" s="11">
        <v>0.20908603112144469</v>
      </c>
      <c r="S433" s="11">
        <v>20552.41934213636</v>
      </c>
      <c r="T433" s="11">
        <v>1.7820411495193131</v>
      </c>
      <c r="U433" s="11">
        <v>1.9426737688164497E-2</v>
      </c>
      <c r="V433" s="11">
        <v>0.56115426979323091</v>
      </c>
      <c r="Y433" s="4" t="str">
        <f t="shared" si="59"/>
        <v>Denmark</v>
      </c>
      <c r="Z433" s="4">
        <f t="shared" si="59"/>
        <v>2019</v>
      </c>
      <c r="AA433" s="13">
        <f t="shared" si="59"/>
        <v>17257.784707651765</v>
      </c>
      <c r="AB433" s="14">
        <f t="shared" si="58"/>
        <v>2.4920419216112957</v>
      </c>
      <c r="AC433" s="14">
        <f t="shared" si="58"/>
        <v>1.0422255387935175E-3</v>
      </c>
      <c r="AD433" s="15">
        <f t="shared" si="58"/>
        <v>0.4012773586703644</v>
      </c>
      <c r="AF433" s="13">
        <f t="shared" si="60"/>
        <v>250.97099420338873</v>
      </c>
      <c r="AG433" s="14">
        <f t="shared" si="60"/>
        <v>6.4647702016872008</v>
      </c>
      <c r="AH433" s="14">
        <f t="shared" si="60"/>
        <v>5.5548504152074657E-3</v>
      </c>
      <c r="AI433" s="15">
        <f t="shared" si="60"/>
        <v>0.15468453924920891</v>
      </c>
      <c r="AK433" s="13">
        <f t="shared" si="61"/>
        <v>0.65909090909090651</v>
      </c>
      <c r="AL433" s="14">
        <f t="shared" si="61"/>
        <v>122.65517241379359</v>
      </c>
      <c r="AM433" s="14">
        <f t="shared" si="61"/>
        <v>7.22586030103195E-4</v>
      </c>
      <c r="AN433" s="15">
        <f t="shared" si="61"/>
        <v>8.1529378689906909E-3</v>
      </c>
      <c r="AP433" s="13">
        <f t="shared" si="62"/>
        <v>1.3284090909090871</v>
      </c>
      <c r="AQ433" s="14">
        <f t="shared" si="62"/>
        <v>4.7827202737382493</v>
      </c>
      <c r="AR433" s="14">
        <f t="shared" si="62"/>
        <v>6.4357106032486566E-3</v>
      </c>
      <c r="AS433" s="15">
        <f t="shared" si="62"/>
        <v>0.20908603112144469</v>
      </c>
      <c r="AU433" s="13">
        <f t="shared" si="63"/>
        <v>20552.41934213636</v>
      </c>
      <c r="AV433" s="14">
        <f t="shared" si="63"/>
        <v>1.7820411495193131</v>
      </c>
      <c r="AW433" s="14">
        <f t="shared" si="63"/>
        <v>1.9426737688164497E-2</v>
      </c>
      <c r="AX433" s="15">
        <f t="shared" si="63"/>
        <v>0.56115426979323091</v>
      </c>
    </row>
    <row r="434" spans="1:50" x14ac:dyDescent="0.3">
      <c r="A434" s="4" t="s">
        <v>38</v>
      </c>
      <c r="B434" s="4">
        <f t="shared" si="64"/>
        <v>2020</v>
      </c>
      <c r="C434" s="11">
        <v>17812.24411702119</v>
      </c>
      <c r="D434" s="11">
        <v>2.423725967463314</v>
      </c>
      <c r="E434" s="11">
        <v>8.2008315506088003E-5</v>
      </c>
      <c r="F434" s="11">
        <v>0.4125878970742744</v>
      </c>
      <c r="G434" s="11">
        <v>201.07125179256809</v>
      </c>
      <c r="H434" s="11">
        <v>7.6758773664428173</v>
      </c>
      <c r="I434" s="11">
        <v>3.587875089837142E-3</v>
      </c>
      <c r="J434" s="11">
        <v>0.13027826686911018</v>
      </c>
      <c r="K434" s="11">
        <v>1.4863636363636346</v>
      </c>
      <c r="L434" s="11">
        <v>53.899082568807401</v>
      </c>
      <c r="M434" s="11">
        <v>5.3925999179512546E-4</v>
      </c>
      <c r="N434" s="11">
        <v>1.855319148936168E-2</v>
      </c>
      <c r="O434" s="11">
        <v>1.5166666666666657</v>
      </c>
      <c r="P434" s="11">
        <v>4.7087912087912107</v>
      </c>
      <c r="Q434" s="11">
        <v>4.9122651343000978E-3</v>
      </c>
      <c r="R434" s="11">
        <v>0.21236872812135346</v>
      </c>
      <c r="S434" s="11">
        <v>20612.984389954545</v>
      </c>
      <c r="T434" s="11">
        <v>1.7124772761312559</v>
      </c>
      <c r="U434" s="11">
        <v>2.0900556629213418E-2</v>
      </c>
      <c r="V434" s="11">
        <v>0.5839493545042248</v>
      </c>
      <c r="Y434" s="4" t="str">
        <f t="shared" si="59"/>
        <v>Denmark</v>
      </c>
      <c r="Z434" s="4">
        <f t="shared" si="59"/>
        <v>2020</v>
      </c>
      <c r="AA434" s="13">
        <f t="shared" si="59"/>
        <v>17812.24411702119</v>
      </c>
      <c r="AB434" s="14">
        <f t="shared" si="58"/>
        <v>2.423725967463314</v>
      </c>
      <c r="AC434" s="14">
        <f t="shared" si="58"/>
        <v>8.2008315506088003E-5</v>
      </c>
      <c r="AD434" s="15">
        <f t="shared" si="58"/>
        <v>0.4125878970742744</v>
      </c>
      <c r="AF434" s="13">
        <f t="shared" si="60"/>
        <v>201.07125179256809</v>
      </c>
      <c r="AG434" s="14">
        <f t="shared" si="60"/>
        <v>7.6758773664428173</v>
      </c>
      <c r="AH434" s="14">
        <f t="shared" si="60"/>
        <v>3.587875089837142E-3</v>
      </c>
      <c r="AI434" s="15">
        <f t="shared" si="60"/>
        <v>0.13027826686911018</v>
      </c>
      <c r="AK434" s="13">
        <f t="shared" si="61"/>
        <v>1.4863636363636346</v>
      </c>
      <c r="AL434" s="14">
        <f t="shared" si="61"/>
        <v>53.899082568807401</v>
      </c>
      <c r="AM434" s="14">
        <f t="shared" si="61"/>
        <v>5.3925999179512546E-4</v>
      </c>
      <c r="AN434" s="15">
        <f t="shared" si="61"/>
        <v>1.855319148936168E-2</v>
      </c>
      <c r="AP434" s="13">
        <f t="shared" si="62"/>
        <v>1.5166666666666657</v>
      </c>
      <c r="AQ434" s="14">
        <f t="shared" si="62"/>
        <v>4.7087912087912107</v>
      </c>
      <c r="AR434" s="14">
        <f t="shared" si="62"/>
        <v>4.9122651343000978E-3</v>
      </c>
      <c r="AS434" s="15">
        <f t="shared" si="62"/>
        <v>0.21236872812135346</v>
      </c>
      <c r="AU434" s="13">
        <f t="shared" si="63"/>
        <v>20612.984389954545</v>
      </c>
      <c r="AV434" s="14">
        <f t="shared" si="63"/>
        <v>1.7124772761312559</v>
      </c>
      <c r="AW434" s="14">
        <f t="shared" si="63"/>
        <v>2.0900556629213418E-2</v>
      </c>
      <c r="AX434" s="15">
        <f t="shared" si="63"/>
        <v>0.5839493545042248</v>
      </c>
    </row>
    <row r="435" spans="1:50" x14ac:dyDescent="0.3">
      <c r="A435" s="4" t="s">
        <v>38</v>
      </c>
      <c r="B435" s="4">
        <f t="shared" si="64"/>
        <v>2021</v>
      </c>
      <c r="C435" s="11">
        <v>17176.109856698451</v>
      </c>
      <c r="D435" s="11">
        <v>2.5707020887832424</v>
      </c>
      <c r="E435" s="11">
        <v>7.2217810757607692E-4</v>
      </c>
      <c r="F435" s="11">
        <v>0.38899878922699954</v>
      </c>
      <c r="G435" s="11">
        <v>225.35592498997471</v>
      </c>
      <c r="H435" s="11">
        <v>7.0501216217639913</v>
      </c>
      <c r="I435" s="11">
        <v>3.644356345407232E-3</v>
      </c>
      <c r="J435" s="11">
        <v>0.14184152467851935</v>
      </c>
      <c r="K435" s="11">
        <v>1.7238095238095354</v>
      </c>
      <c r="L435" s="11">
        <v>46.220994475137807</v>
      </c>
      <c r="M435" s="11">
        <v>8.3927883356057359E-4</v>
      </c>
      <c r="N435" s="11">
        <v>2.1635190054984609E-2</v>
      </c>
      <c r="O435" s="11">
        <v>1.7128787878787914</v>
      </c>
      <c r="P435" s="11">
        <v>3.9774436090225498</v>
      </c>
      <c r="Q435" s="11">
        <v>2.2591475977351005E-3</v>
      </c>
      <c r="R435" s="11">
        <v>0.25141776937618188</v>
      </c>
      <c r="S435" s="11">
        <v>21089.381356181817</v>
      </c>
      <c r="T435" s="11">
        <v>1.7685416072143521</v>
      </c>
      <c r="U435" s="11">
        <v>2.1308111851649492E-2</v>
      </c>
      <c r="V435" s="11">
        <v>0.5654376441700516</v>
      </c>
      <c r="Y435" s="4" t="str">
        <f t="shared" si="59"/>
        <v>Denmark</v>
      </c>
      <c r="Z435" s="4">
        <f t="shared" si="59"/>
        <v>2021</v>
      </c>
      <c r="AA435" s="13">
        <f t="shared" si="59"/>
        <v>17176.109856698451</v>
      </c>
      <c r="AB435" s="14">
        <f t="shared" si="58"/>
        <v>2.5707020887832424</v>
      </c>
      <c r="AC435" s="14">
        <f t="shared" si="58"/>
        <v>7.2217810757607692E-4</v>
      </c>
      <c r="AD435" s="15">
        <f t="shared" si="58"/>
        <v>0.38899878922699954</v>
      </c>
      <c r="AF435" s="13">
        <f t="shared" si="60"/>
        <v>225.35592498997471</v>
      </c>
      <c r="AG435" s="14">
        <f t="shared" si="60"/>
        <v>7.0501216217639913</v>
      </c>
      <c r="AH435" s="14">
        <f t="shared" si="60"/>
        <v>3.644356345407232E-3</v>
      </c>
      <c r="AI435" s="15">
        <f t="shared" si="60"/>
        <v>0.14184152467851935</v>
      </c>
      <c r="AK435" s="13">
        <f t="shared" si="61"/>
        <v>1.7238095238095354</v>
      </c>
      <c r="AL435" s="14">
        <f t="shared" si="61"/>
        <v>46.220994475137807</v>
      </c>
      <c r="AM435" s="14">
        <f t="shared" si="61"/>
        <v>8.3927883356057359E-4</v>
      </c>
      <c r="AN435" s="15">
        <f t="shared" si="61"/>
        <v>2.1635190054984609E-2</v>
      </c>
      <c r="AP435" s="13">
        <f t="shared" si="62"/>
        <v>1.7128787878787914</v>
      </c>
      <c r="AQ435" s="14">
        <f t="shared" si="62"/>
        <v>3.9774436090225498</v>
      </c>
      <c r="AR435" s="14">
        <f t="shared" si="62"/>
        <v>2.2591475977351005E-3</v>
      </c>
      <c r="AS435" s="15">
        <f t="shared" si="62"/>
        <v>0.25141776937618188</v>
      </c>
      <c r="AU435" s="13">
        <f t="shared" si="63"/>
        <v>21089.381356181817</v>
      </c>
      <c r="AV435" s="14">
        <f t="shared" si="63"/>
        <v>1.7685416072143521</v>
      </c>
      <c r="AW435" s="14">
        <f t="shared" si="63"/>
        <v>2.1308111851649492E-2</v>
      </c>
      <c r="AX435" s="15">
        <f t="shared" si="63"/>
        <v>0.5654376441700516</v>
      </c>
    </row>
    <row r="436" spans="1:50" x14ac:dyDescent="0.3">
      <c r="A436" s="4" t="s">
        <v>39</v>
      </c>
      <c r="B436" s="4">
        <f t="shared" si="64"/>
        <v>1995</v>
      </c>
      <c r="C436" s="11">
        <v>5261.8623191078987</v>
      </c>
      <c r="D436" s="11">
        <v>6.0214377791223805</v>
      </c>
      <c r="E436" s="11">
        <v>1.5176295358911074E-2</v>
      </c>
      <c r="F436" s="11">
        <v>0.16607329290476355</v>
      </c>
      <c r="G436" s="11">
        <v>39.482946899339822</v>
      </c>
      <c r="H436" s="11">
        <v>43.474033264929382</v>
      </c>
      <c r="I436" s="11">
        <v>2.4176883494194806E-3</v>
      </c>
      <c r="J436" s="11">
        <v>2.3002236620329925E-2</v>
      </c>
      <c r="K436" s="11">
        <v>1.538095238095238</v>
      </c>
      <c r="L436" s="11">
        <v>48.866873065015483</v>
      </c>
      <c r="M436" s="11">
        <v>8.9966303438400452E-4</v>
      </c>
      <c r="N436" s="11">
        <v>2.0463760770400404E-2</v>
      </c>
      <c r="O436" s="11">
        <v>5.9946428571428569</v>
      </c>
      <c r="P436" s="11">
        <v>1.5689603812928212</v>
      </c>
      <c r="Q436" s="11">
        <v>1.0397694275488312E-2</v>
      </c>
      <c r="R436" s="11">
        <v>0.6373647237516612</v>
      </c>
      <c r="S436" s="11">
        <v>6516.2263260909058</v>
      </c>
      <c r="T436" s="11">
        <v>3.5905157239903236</v>
      </c>
      <c r="U436" s="11">
        <v>2.444762274843082E-2</v>
      </c>
      <c r="V436" s="11">
        <v>0.27851152226361758</v>
      </c>
      <c r="Y436" s="4" t="str">
        <f t="shared" si="59"/>
        <v>Finland</v>
      </c>
      <c r="Z436" s="4">
        <f t="shared" si="59"/>
        <v>1995</v>
      </c>
      <c r="AA436" s="13">
        <f t="shared" si="59"/>
        <v>5261.8623191078987</v>
      </c>
      <c r="AB436" s="14">
        <f t="shared" si="59"/>
        <v>6.0214377791223805</v>
      </c>
      <c r="AC436" s="14">
        <f t="shared" si="59"/>
        <v>1.5176295358911074E-2</v>
      </c>
      <c r="AD436" s="15">
        <f t="shared" si="59"/>
        <v>0.16607329290476355</v>
      </c>
      <c r="AF436" s="13">
        <f t="shared" si="60"/>
        <v>39.482946899339822</v>
      </c>
      <c r="AG436" s="14">
        <f t="shared" si="60"/>
        <v>43.474033264929382</v>
      </c>
      <c r="AH436" s="14">
        <f t="shared" si="60"/>
        <v>2.4176883494194806E-3</v>
      </c>
      <c r="AI436" s="15">
        <f t="shared" si="60"/>
        <v>2.3002236620329925E-2</v>
      </c>
      <c r="AK436" s="13">
        <f t="shared" si="61"/>
        <v>1.538095238095238</v>
      </c>
      <c r="AL436" s="14">
        <f t="shared" si="61"/>
        <v>48.866873065015483</v>
      </c>
      <c r="AM436" s="14">
        <f t="shared" si="61"/>
        <v>8.9966303438400452E-4</v>
      </c>
      <c r="AN436" s="15">
        <f t="shared" si="61"/>
        <v>2.0463760770400404E-2</v>
      </c>
      <c r="AP436" s="13">
        <f t="shared" si="62"/>
        <v>5.9946428571428569</v>
      </c>
      <c r="AQ436" s="14">
        <f t="shared" si="62"/>
        <v>1.5689603812928212</v>
      </c>
      <c r="AR436" s="14">
        <f t="shared" si="62"/>
        <v>1.0397694275488312E-2</v>
      </c>
      <c r="AS436" s="15">
        <f t="shared" si="62"/>
        <v>0.6373647237516612</v>
      </c>
      <c r="AU436" s="13">
        <f t="shared" si="63"/>
        <v>6516.2263260909058</v>
      </c>
      <c r="AV436" s="14">
        <f t="shared" si="63"/>
        <v>3.5905157239903236</v>
      </c>
      <c r="AW436" s="14">
        <f t="shared" si="63"/>
        <v>2.444762274843082E-2</v>
      </c>
      <c r="AX436" s="15">
        <f t="shared" si="63"/>
        <v>0.27851152226361758</v>
      </c>
    </row>
    <row r="437" spans="1:50" x14ac:dyDescent="0.3">
      <c r="A437" s="4" t="s">
        <v>39</v>
      </c>
      <c r="B437" s="4">
        <f t="shared" si="64"/>
        <v>1996</v>
      </c>
      <c r="C437" s="11">
        <v>6438.7279102613757</v>
      </c>
      <c r="D437" s="11">
        <v>4.8695075348167576</v>
      </c>
      <c r="E437" s="11">
        <v>1.4977522990992975E-2</v>
      </c>
      <c r="F437" s="11">
        <v>0.205359575449888</v>
      </c>
      <c r="G437" s="11">
        <v>38.884990887393769</v>
      </c>
      <c r="H437" s="11">
        <v>44.07574623974061</v>
      </c>
      <c r="I437" s="11">
        <v>2.41413153256409E-3</v>
      </c>
      <c r="J437" s="11">
        <v>2.2688214841802418E-2</v>
      </c>
      <c r="K437" s="11">
        <v>1.4238095238095241</v>
      </c>
      <c r="L437" s="11">
        <v>53.080267558528419</v>
      </c>
      <c r="M437" s="11">
        <v>7.6379803359687137E-4</v>
      </c>
      <c r="N437" s="11">
        <v>1.8839392602860567E-2</v>
      </c>
      <c r="O437" s="11">
        <v>5.3578125000000245</v>
      </c>
      <c r="P437" s="11">
        <v>1.7187712647030171</v>
      </c>
      <c r="Q437" s="11">
        <v>6.5992933356371908E-3</v>
      </c>
      <c r="R437" s="11">
        <v>0.58181098354165695</v>
      </c>
      <c r="S437" s="11">
        <v>6987.8931323636316</v>
      </c>
      <c r="T437" s="11">
        <v>3.4230981894746613</v>
      </c>
      <c r="U437" s="11">
        <v>2.4112156500433635E-2</v>
      </c>
      <c r="V437" s="11">
        <v>0.29213301653887669</v>
      </c>
      <c r="Y437" s="4" t="str">
        <f t="shared" ref="Y437:AD500" si="65">A437</f>
        <v>Finland</v>
      </c>
      <c r="Z437" s="4">
        <f t="shared" si="65"/>
        <v>1996</v>
      </c>
      <c r="AA437" s="13">
        <f t="shared" si="65"/>
        <v>6438.7279102613757</v>
      </c>
      <c r="AB437" s="14">
        <f t="shared" si="65"/>
        <v>4.8695075348167576</v>
      </c>
      <c r="AC437" s="14">
        <f t="shared" si="65"/>
        <v>1.4977522990992975E-2</v>
      </c>
      <c r="AD437" s="15">
        <f t="shared" si="65"/>
        <v>0.205359575449888</v>
      </c>
      <c r="AF437" s="13">
        <f t="shared" si="60"/>
        <v>38.884990887393769</v>
      </c>
      <c r="AG437" s="14">
        <f t="shared" si="60"/>
        <v>44.07574623974061</v>
      </c>
      <c r="AH437" s="14">
        <f t="shared" si="60"/>
        <v>2.41413153256409E-3</v>
      </c>
      <c r="AI437" s="15">
        <f t="shared" si="60"/>
        <v>2.2688214841802418E-2</v>
      </c>
      <c r="AK437" s="13">
        <f t="shared" si="61"/>
        <v>1.4238095238095241</v>
      </c>
      <c r="AL437" s="14">
        <f t="shared" si="61"/>
        <v>53.080267558528419</v>
      </c>
      <c r="AM437" s="14">
        <f t="shared" si="61"/>
        <v>7.6379803359687137E-4</v>
      </c>
      <c r="AN437" s="15">
        <f t="shared" si="61"/>
        <v>1.8839392602860567E-2</v>
      </c>
      <c r="AP437" s="13">
        <f t="shared" si="62"/>
        <v>5.3578125000000245</v>
      </c>
      <c r="AQ437" s="14">
        <f t="shared" si="62"/>
        <v>1.7187712647030171</v>
      </c>
      <c r="AR437" s="14">
        <f t="shared" si="62"/>
        <v>6.5992933356371908E-3</v>
      </c>
      <c r="AS437" s="15">
        <f t="shared" si="62"/>
        <v>0.58181098354165695</v>
      </c>
      <c r="AU437" s="13">
        <f t="shared" si="63"/>
        <v>6987.8931323636316</v>
      </c>
      <c r="AV437" s="14">
        <f t="shared" si="63"/>
        <v>3.4230981894746613</v>
      </c>
      <c r="AW437" s="14">
        <f t="shared" si="63"/>
        <v>2.4112156500433635E-2</v>
      </c>
      <c r="AX437" s="15">
        <f t="shared" si="63"/>
        <v>0.29213301653887669</v>
      </c>
    </row>
    <row r="438" spans="1:50" x14ac:dyDescent="0.3">
      <c r="A438" s="4" t="s">
        <v>39</v>
      </c>
      <c r="B438" s="4">
        <f t="shared" si="64"/>
        <v>1997</v>
      </c>
      <c r="C438" s="11">
        <v>5697.5321542946622</v>
      </c>
      <c r="D438" s="11">
        <v>5.6387265165499967</v>
      </c>
      <c r="E438" s="11">
        <v>1.4137524499720777E-2</v>
      </c>
      <c r="F438" s="11">
        <v>0.17734500814411563</v>
      </c>
      <c r="G438" s="11">
        <v>43.433187896605887</v>
      </c>
      <c r="H438" s="11">
        <v>39.472884006991833</v>
      </c>
      <c r="I438" s="11">
        <v>2.3557326109848314E-3</v>
      </c>
      <c r="J438" s="11">
        <v>2.5333846896590326E-2</v>
      </c>
      <c r="K438" s="11">
        <v>1.2952380952381048</v>
      </c>
      <c r="L438" s="11">
        <v>58.602941176470146</v>
      </c>
      <c r="M438" s="11">
        <v>7.950126234306451E-4</v>
      </c>
      <c r="N438" s="11">
        <v>1.7063989962358975E-2</v>
      </c>
      <c r="O438" s="11">
        <v>3.7310185185185443</v>
      </c>
      <c r="P438" s="11">
        <v>2.3882615709144908</v>
      </c>
      <c r="Q438" s="11">
        <v>9.1437117680950308E-3</v>
      </c>
      <c r="R438" s="11">
        <v>0.41871460487348933</v>
      </c>
      <c r="S438" s="11">
        <v>7902.1908707272705</v>
      </c>
      <c r="T438" s="11">
        <v>3.1467742052887382</v>
      </c>
      <c r="U438" s="11">
        <v>2.4231749844841555E-2</v>
      </c>
      <c r="V438" s="11">
        <v>0.31778574971134388</v>
      </c>
      <c r="Y438" s="4" t="str">
        <f t="shared" si="65"/>
        <v>Finland</v>
      </c>
      <c r="Z438" s="4">
        <f t="shared" si="65"/>
        <v>1997</v>
      </c>
      <c r="AA438" s="13">
        <f t="shared" si="65"/>
        <v>5697.5321542946622</v>
      </c>
      <c r="AB438" s="14">
        <f t="shared" si="65"/>
        <v>5.6387265165499967</v>
      </c>
      <c r="AC438" s="14">
        <f t="shared" si="65"/>
        <v>1.4137524499720777E-2</v>
      </c>
      <c r="AD438" s="15">
        <f t="shared" si="65"/>
        <v>0.17734500814411563</v>
      </c>
      <c r="AF438" s="13">
        <f t="shared" si="60"/>
        <v>43.433187896605887</v>
      </c>
      <c r="AG438" s="14">
        <f t="shared" si="60"/>
        <v>39.472884006991833</v>
      </c>
      <c r="AH438" s="14">
        <f t="shared" si="60"/>
        <v>2.3557326109848314E-3</v>
      </c>
      <c r="AI438" s="15">
        <f t="shared" si="60"/>
        <v>2.5333846896590326E-2</v>
      </c>
      <c r="AK438" s="13">
        <f t="shared" si="61"/>
        <v>1.2952380952381048</v>
      </c>
      <c r="AL438" s="14">
        <f t="shared" si="61"/>
        <v>58.602941176470146</v>
      </c>
      <c r="AM438" s="14">
        <f t="shared" si="61"/>
        <v>7.950126234306451E-4</v>
      </c>
      <c r="AN438" s="15">
        <f t="shared" si="61"/>
        <v>1.7063989962358975E-2</v>
      </c>
      <c r="AP438" s="13">
        <f t="shared" si="62"/>
        <v>3.7310185185185443</v>
      </c>
      <c r="AQ438" s="14">
        <f t="shared" si="62"/>
        <v>2.3882615709144908</v>
      </c>
      <c r="AR438" s="14">
        <f t="shared" si="62"/>
        <v>9.1437117680950308E-3</v>
      </c>
      <c r="AS438" s="15">
        <f t="shared" si="62"/>
        <v>0.41871460487348933</v>
      </c>
      <c r="AU438" s="13">
        <f t="shared" si="63"/>
        <v>7902.1908707272705</v>
      </c>
      <c r="AV438" s="14">
        <f t="shared" si="63"/>
        <v>3.1467742052887382</v>
      </c>
      <c r="AW438" s="14">
        <f t="shared" si="63"/>
        <v>2.4231749844841555E-2</v>
      </c>
      <c r="AX438" s="15">
        <f t="shared" si="63"/>
        <v>0.31778574971134388</v>
      </c>
    </row>
    <row r="439" spans="1:50" x14ac:dyDescent="0.3">
      <c r="A439" s="4" t="s">
        <v>39</v>
      </c>
      <c r="B439" s="4">
        <f t="shared" si="64"/>
        <v>1998</v>
      </c>
      <c r="C439" s="11">
        <v>6116.6598814581157</v>
      </c>
      <c r="D439" s="11">
        <v>5.3470716319155107</v>
      </c>
      <c r="E439" s="11">
        <v>1.3645194405273064E-2</v>
      </c>
      <c r="F439" s="11">
        <v>0.1870182538852139</v>
      </c>
      <c r="G439" s="11">
        <v>54.502864930479291</v>
      </c>
      <c r="H439" s="11">
        <v>31.475462200357278</v>
      </c>
      <c r="I439" s="11">
        <v>2.1926920791695836E-3</v>
      </c>
      <c r="J439" s="11">
        <v>3.1770780477646136E-2</v>
      </c>
      <c r="K439" s="11">
        <v>1.3380952380952635</v>
      </c>
      <c r="L439" s="11">
        <v>56.843416370105665</v>
      </c>
      <c r="M439" s="11">
        <v>8.0174109944860378E-4</v>
      </c>
      <c r="N439" s="11">
        <v>1.7592186815251074E-2</v>
      </c>
      <c r="O439" s="11">
        <v>2.7403508771929541</v>
      </c>
      <c r="P439" s="11">
        <v>3.1448463508322972</v>
      </c>
      <c r="Q439" s="11">
        <v>1.0137026174856179E-2</v>
      </c>
      <c r="R439" s="11">
        <v>0.31798055880706083</v>
      </c>
      <c r="S439" s="11">
        <v>8642.9645286818231</v>
      </c>
      <c r="T439" s="11">
        <v>2.9876338023403193</v>
      </c>
      <c r="U439" s="11">
        <v>2.4605934119365958E-2</v>
      </c>
      <c r="V439" s="11">
        <v>0.33471304254780643</v>
      </c>
      <c r="Y439" s="4" t="str">
        <f t="shared" si="65"/>
        <v>Finland</v>
      </c>
      <c r="Z439" s="4">
        <f t="shared" si="65"/>
        <v>1998</v>
      </c>
      <c r="AA439" s="13">
        <f t="shared" si="65"/>
        <v>6116.6598814581157</v>
      </c>
      <c r="AB439" s="14">
        <f t="shared" si="65"/>
        <v>5.3470716319155107</v>
      </c>
      <c r="AC439" s="14">
        <f t="shared" si="65"/>
        <v>1.3645194405273064E-2</v>
      </c>
      <c r="AD439" s="15">
        <f t="shared" si="65"/>
        <v>0.1870182538852139</v>
      </c>
      <c r="AF439" s="13">
        <f t="shared" si="60"/>
        <v>54.502864930479291</v>
      </c>
      <c r="AG439" s="14">
        <f t="shared" si="60"/>
        <v>31.475462200357278</v>
      </c>
      <c r="AH439" s="14">
        <f t="shared" si="60"/>
        <v>2.1926920791695836E-3</v>
      </c>
      <c r="AI439" s="15">
        <f t="shared" si="60"/>
        <v>3.1770780477646136E-2</v>
      </c>
      <c r="AK439" s="13">
        <f t="shared" si="61"/>
        <v>1.3380952380952635</v>
      </c>
      <c r="AL439" s="14">
        <f t="shared" si="61"/>
        <v>56.843416370105665</v>
      </c>
      <c r="AM439" s="14">
        <f t="shared" si="61"/>
        <v>8.0174109944860378E-4</v>
      </c>
      <c r="AN439" s="15">
        <f t="shared" si="61"/>
        <v>1.7592186815251074E-2</v>
      </c>
      <c r="AP439" s="13">
        <f t="shared" si="62"/>
        <v>2.7403508771929541</v>
      </c>
      <c r="AQ439" s="14">
        <f t="shared" si="62"/>
        <v>3.1448463508322972</v>
      </c>
      <c r="AR439" s="14">
        <f t="shared" si="62"/>
        <v>1.0137026174856179E-2</v>
      </c>
      <c r="AS439" s="15">
        <f t="shared" si="62"/>
        <v>0.31798055880706083</v>
      </c>
      <c r="AU439" s="13">
        <f t="shared" si="63"/>
        <v>8642.9645286818231</v>
      </c>
      <c r="AV439" s="14">
        <f t="shared" si="63"/>
        <v>2.9876338023403193</v>
      </c>
      <c r="AW439" s="14">
        <f t="shared" si="63"/>
        <v>2.4605934119365958E-2</v>
      </c>
      <c r="AX439" s="15">
        <f t="shared" si="63"/>
        <v>0.33471304254780643</v>
      </c>
    </row>
    <row r="440" spans="1:50" x14ac:dyDescent="0.3">
      <c r="A440" s="4" t="s">
        <v>39</v>
      </c>
      <c r="B440" s="4">
        <f t="shared" si="64"/>
        <v>1999</v>
      </c>
      <c r="C440" s="11">
        <v>6257.7584907892306</v>
      </c>
      <c r="D440" s="11">
        <v>5.3490790082136606</v>
      </c>
      <c r="E440" s="11">
        <v>1.3590165623102446E-2</v>
      </c>
      <c r="F440" s="11">
        <v>0.18694807058644525</v>
      </c>
      <c r="G440" s="11">
        <v>52.768568629782749</v>
      </c>
      <c r="H440" s="11">
        <v>32.477071353846164</v>
      </c>
      <c r="I440" s="11">
        <v>2.2426285080622277E-3</v>
      </c>
      <c r="J440" s="11">
        <v>3.079095368867282E-2</v>
      </c>
      <c r="K440" s="11">
        <v>1.3095238095238102</v>
      </c>
      <c r="L440" s="11">
        <v>58.258181818181782</v>
      </c>
      <c r="M440" s="11">
        <v>7.7061648765369001E-4</v>
      </c>
      <c r="N440" s="11">
        <v>1.7164970975594541E-2</v>
      </c>
      <c r="O440" s="11">
        <v>1.0223484848485107</v>
      </c>
      <c r="P440" s="11">
        <v>8.9933308632824769</v>
      </c>
      <c r="Q440" s="11">
        <v>1.1952241260670404E-2</v>
      </c>
      <c r="R440" s="11">
        <v>0.11119350718906051</v>
      </c>
      <c r="S440" s="11">
        <v>9036.4842851818248</v>
      </c>
      <c r="T440" s="11">
        <v>2.9717686494353077</v>
      </c>
      <c r="U440" s="11">
        <v>2.5279953680295231E-2</v>
      </c>
      <c r="V440" s="11">
        <v>0.3364999493449865</v>
      </c>
      <c r="Y440" s="4" t="str">
        <f t="shared" si="65"/>
        <v>Finland</v>
      </c>
      <c r="Z440" s="4">
        <f t="shared" si="65"/>
        <v>1999</v>
      </c>
      <c r="AA440" s="13">
        <f t="shared" si="65"/>
        <v>6257.7584907892306</v>
      </c>
      <c r="AB440" s="14">
        <f t="shared" si="65"/>
        <v>5.3490790082136606</v>
      </c>
      <c r="AC440" s="14">
        <f t="shared" si="65"/>
        <v>1.3590165623102446E-2</v>
      </c>
      <c r="AD440" s="15">
        <f t="shared" si="65"/>
        <v>0.18694807058644525</v>
      </c>
      <c r="AF440" s="13">
        <f t="shared" si="60"/>
        <v>52.768568629782749</v>
      </c>
      <c r="AG440" s="14">
        <f t="shared" si="60"/>
        <v>32.477071353846164</v>
      </c>
      <c r="AH440" s="14">
        <f t="shared" si="60"/>
        <v>2.2426285080622277E-3</v>
      </c>
      <c r="AI440" s="15">
        <f t="shared" si="60"/>
        <v>3.079095368867282E-2</v>
      </c>
      <c r="AK440" s="13">
        <f t="shared" si="61"/>
        <v>1.3095238095238102</v>
      </c>
      <c r="AL440" s="14">
        <f t="shared" si="61"/>
        <v>58.258181818181782</v>
      </c>
      <c r="AM440" s="14">
        <f t="shared" si="61"/>
        <v>7.7061648765369001E-4</v>
      </c>
      <c r="AN440" s="15">
        <f t="shared" si="61"/>
        <v>1.7164970975594541E-2</v>
      </c>
      <c r="AP440" s="13">
        <f t="shared" si="62"/>
        <v>1.0223484848485107</v>
      </c>
      <c r="AQ440" s="14">
        <f t="shared" si="62"/>
        <v>8.9933308632824769</v>
      </c>
      <c r="AR440" s="14">
        <f t="shared" si="62"/>
        <v>1.1952241260670404E-2</v>
      </c>
      <c r="AS440" s="15">
        <f t="shared" si="62"/>
        <v>0.11119350718906051</v>
      </c>
      <c r="AU440" s="13">
        <f t="shared" si="63"/>
        <v>9036.4842851818248</v>
      </c>
      <c r="AV440" s="14">
        <f t="shared" si="63"/>
        <v>2.9717686494353077</v>
      </c>
      <c r="AW440" s="14">
        <f t="shared" si="63"/>
        <v>2.5279953680295231E-2</v>
      </c>
      <c r="AX440" s="15">
        <f t="shared" si="63"/>
        <v>0.3364999493449865</v>
      </c>
    </row>
    <row r="441" spans="1:50" x14ac:dyDescent="0.3">
      <c r="A441" s="4" t="s">
        <v>39</v>
      </c>
      <c r="B441" s="4">
        <f t="shared" si="64"/>
        <v>2000</v>
      </c>
      <c r="C441" s="11">
        <v>6425.8356811366539</v>
      </c>
      <c r="D441" s="11">
        <v>5.2891641380922305</v>
      </c>
      <c r="E441" s="11">
        <v>1.3311267668993265E-2</v>
      </c>
      <c r="F441" s="11">
        <v>0.189065790716923</v>
      </c>
      <c r="G441" s="11">
        <v>70.85435829661651</v>
      </c>
      <c r="H441" s="11">
        <v>24.287205468612537</v>
      </c>
      <c r="I441" s="11">
        <v>1.8276320219276915E-3</v>
      </c>
      <c r="J441" s="11">
        <v>4.1173942440283863E-2</v>
      </c>
      <c r="K441" s="11">
        <v>1.1761904761904844</v>
      </c>
      <c r="L441" s="11">
        <v>65.145748987853779</v>
      </c>
      <c r="M441" s="11">
        <v>7.6502296964378602E-4</v>
      </c>
      <c r="N441" s="11">
        <v>1.5350195761605977E-2</v>
      </c>
      <c r="O441" s="11">
        <v>0.7443181818181781</v>
      </c>
      <c r="P441" s="11">
        <v>12.144020356234158</v>
      </c>
      <c r="Q441" s="11">
        <v>1.460459256408575E-2</v>
      </c>
      <c r="R441" s="11">
        <v>8.2345053010937017E-2</v>
      </c>
      <c r="S441" s="11">
        <v>9853.2530326363631</v>
      </c>
      <c r="T441" s="11">
        <v>2.8448679909586705</v>
      </c>
      <c r="U441" s="11">
        <v>2.568773182395756E-2</v>
      </c>
      <c r="V441" s="11">
        <v>0.35151015905768535</v>
      </c>
      <c r="Y441" s="4" t="str">
        <f t="shared" si="65"/>
        <v>Finland</v>
      </c>
      <c r="Z441" s="4">
        <f t="shared" si="65"/>
        <v>2000</v>
      </c>
      <c r="AA441" s="13">
        <f t="shared" si="65"/>
        <v>6425.8356811366539</v>
      </c>
      <c r="AB441" s="14">
        <f t="shared" si="65"/>
        <v>5.2891641380922305</v>
      </c>
      <c r="AC441" s="14">
        <f t="shared" si="65"/>
        <v>1.3311267668993265E-2</v>
      </c>
      <c r="AD441" s="15">
        <f t="shared" si="65"/>
        <v>0.189065790716923</v>
      </c>
      <c r="AF441" s="13">
        <f t="shared" si="60"/>
        <v>70.85435829661651</v>
      </c>
      <c r="AG441" s="14">
        <f t="shared" si="60"/>
        <v>24.287205468612537</v>
      </c>
      <c r="AH441" s="14">
        <f t="shared" si="60"/>
        <v>1.8276320219276915E-3</v>
      </c>
      <c r="AI441" s="15">
        <f t="shared" si="60"/>
        <v>4.1173942440283863E-2</v>
      </c>
      <c r="AK441" s="13">
        <f t="shared" si="61"/>
        <v>1.1761904761904844</v>
      </c>
      <c r="AL441" s="14">
        <f t="shared" si="61"/>
        <v>65.145748987853779</v>
      </c>
      <c r="AM441" s="14">
        <f t="shared" si="61"/>
        <v>7.6502296964378602E-4</v>
      </c>
      <c r="AN441" s="15">
        <f t="shared" si="61"/>
        <v>1.5350195761605977E-2</v>
      </c>
      <c r="AP441" s="13">
        <f t="shared" si="62"/>
        <v>0.7443181818181781</v>
      </c>
      <c r="AQ441" s="14">
        <f t="shared" si="62"/>
        <v>12.144020356234158</v>
      </c>
      <c r="AR441" s="14">
        <f t="shared" si="62"/>
        <v>1.460459256408575E-2</v>
      </c>
      <c r="AS441" s="15">
        <f t="shared" si="62"/>
        <v>8.2345053010937017E-2</v>
      </c>
      <c r="AU441" s="13">
        <f t="shared" si="63"/>
        <v>9853.2530326363631</v>
      </c>
      <c r="AV441" s="14">
        <f t="shared" si="63"/>
        <v>2.8448679909586705</v>
      </c>
      <c r="AW441" s="14">
        <f t="shared" si="63"/>
        <v>2.568773182395756E-2</v>
      </c>
      <c r="AX441" s="15">
        <f t="shared" si="63"/>
        <v>0.35151015905768535</v>
      </c>
    </row>
    <row r="442" spans="1:50" x14ac:dyDescent="0.3">
      <c r="A442" s="4" t="s">
        <v>39</v>
      </c>
      <c r="B442" s="4">
        <f t="shared" si="64"/>
        <v>2001</v>
      </c>
      <c r="C442" s="11">
        <v>6111.4506231013875</v>
      </c>
      <c r="D442" s="11">
        <v>5.6474746818900918</v>
      </c>
      <c r="E442" s="11">
        <v>1.286916087243456E-2</v>
      </c>
      <c r="F442" s="11">
        <v>0.17707029359630896</v>
      </c>
      <c r="G442" s="11">
        <v>71.800715358351681</v>
      </c>
      <c r="H442" s="11">
        <v>23.785288305762048</v>
      </c>
      <c r="I442" s="11">
        <v>1.7921536882464228E-3</v>
      </c>
      <c r="J442" s="11">
        <v>4.204279498927694E-2</v>
      </c>
      <c r="K442" s="11">
        <v>1.3238095238095156</v>
      </c>
      <c r="L442" s="11">
        <v>58.071942446043536</v>
      </c>
      <c r="M442" s="11">
        <v>7.6011666487787316E-4</v>
      </c>
      <c r="N442" s="11">
        <v>1.722001982160544E-2</v>
      </c>
      <c r="O442" s="11">
        <v>0.35189393939394087</v>
      </c>
      <c r="P442" s="11">
        <v>24.931108719052638</v>
      </c>
      <c r="Q442" s="11">
        <v>1.4930934920492467E-2</v>
      </c>
      <c r="R442" s="11">
        <v>4.0110530633392517E-2</v>
      </c>
      <c r="S442" s="11">
        <v>10167.959805318183</v>
      </c>
      <c r="T442" s="11">
        <v>2.8144163727628264</v>
      </c>
      <c r="U442" s="11">
        <v>2.544329766655995E-2</v>
      </c>
      <c r="V442" s="11">
        <v>0.35531345314706603</v>
      </c>
      <c r="Y442" s="4" t="str">
        <f t="shared" si="65"/>
        <v>Finland</v>
      </c>
      <c r="Z442" s="4">
        <f t="shared" si="65"/>
        <v>2001</v>
      </c>
      <c r="AA442" s="13">
        <f t="shared" si="65"/>
        <v>6111.4506231013875</v>
      </c>
      <c r="AB442" s="14">
        <f t="shared" si="65"/>
        <v>5.6474746818900918</v>
      </c>
      <c r="AC442" s="14">
        <f t="shared" si="65"/>
        <v>1.286916087243456E-2</v>
      </c>
      <c r="AD442" s="15">
        <f t="shared" si="65"/>
        <v>0.17707029359630896</v>
      </c>
      <c r="AF442" s="13">
        <f t="shared" si="60"/>
        <v>71.800715358351681</v>
      </c>
      <c r="AG442" s="14">
        <f t="shared" si="60"/>
        <v>23.785288305762048</v>
      </c>
      <c r="AH442" s="14">
        <f t="shared" si="60"/>
        <v>1.7921536882464228E-3</v>
      </c>
      <c r="AI442" s="15">
        <f t="shared" si="60"/>
        <v>4.204279498927694E-2</v>
      </c>
      <c r="AK442" s="13">
        <f t="shared" si="61"/>
        <v>1.3238095238095156</v>
      </c>
      <c r="AL442" s="14">
        <f t="shared" si="61"/>
        <v>58.071942446043536</v>
      </c>
      <c r="AM442" s="14">
        <f t="shared" si="61"/>
        <v>7.6011666487787316E-4</v>
      </c>
      <c r="AN442" s="15">
        <f t="shared" si="61"/>
        <v>1.722001982160544E-2</v>
      </c>
      <c r="AP442" s="13">
        <f t="shared" si="62"/>
        <v>0.35189393939394087</v>
      </c>
      <c r="AQ442" s="14">
        <f t="shared" si="62"/>
        <v>24.931108719052638</v>
      </c>
      <c r="AR442" s="14">
        <f t="shared" si="62"/>
        <v>1.4930934920492467E-2</v>
      </c>
      <c r="AS442" s="15">
        <f t="shared" si="62"/>
        <v>4.0110530633392517E-2</v>
      </c>
      <c r="AU442" s="13">
        <f t="shared" si="63"/>
        <v>10167.959805318183</v>
      </c>
      <c r="AV442" s="14">
        <f t="shared" si="63"/>
        <v>2.8144163727628264</v>
      </c>
      <c r="AW442" s="14">
        <f t="shared" si="63"/>
        <v>2.544329766655995E-2</v>
      </c>
      <c r="AX442" s="15">
        <f t="shared" si="63"/>
        <v>0.35531345314706603</v>
      </c>
    </row>
    <row r="443" spans="1:50" x14ac:dyDescent="0.3">
      <c r="A443" s="4" t="s">
        <v>39</v>
      </c>
      <c r="B443" s="4">
        <f t="shared" si="64"/>
        <v>2002</v>
      </c>
      <c r="C443" s="11">
        <v>5698.501978439308</v>
      </c>
      <c r="D443" s="11">
        <v>6.1674920135977827</v>
      </c>
      <c r="E443" s="11">
        <v>1.2628727040035204E-2</v>
      </c>
      <c r="F443" s="11">
        <v>0.16214046127587184</v>
      </c>
      <c r="G443" s="11">
        <v>68.865169840363706</v>
      </c>
      <c r="H443" s="11">
        <v>24.640397660731331</v>
      </c>
      <c r="I443" s="11">
        <v>1.8533390004370903E-3</v>
      </c>
      <c r="J443" s="11">
        <v>4.0583760610068007E-2</v>
      </c>
      <c r="K443" s="11">
        <v>1.5772727272727138</v>
      </c>
      <c r="L443" s="11">
        <v>48.642651296830394</v>
      </c>
      <c r="M443" s="11">
        <v>7.4402025632657603E-4</v>
      </c>
      <c r="N443" s="11">
        <v>2.0558089934237633E-2</v>
      </c>
      <c r="O443" s="11">
        <v>0.34053030303030773</v>
      </c>
      <c r="P443" s="11">
        <v>25.649610678531332</v>
      </c>
      <c r="Q443" s="11">
        <v>1.3765017884629582E-2</v>
      </c>
      <c r="R443" s="11">
        <v>3.8986946528471011E-2</v>
      </c>
      <c r="S443" s="11">
        <v>10247.605667454536</v>
      </c>
      <c r="T443" s="11">
        <v>2.8400555738572564</v>
      </c>
      <c r="U443" s="11">
        <v>2.524797196490236E-2</v>
      </c>
      <c r="V443" s="11">
        <v>0.35210578595891268</v>
      </c>
      <c r="Y443" s="4" t="str">
        <f t="shared" si="65"/>
        <v>Finland</v>
      </c>
      <c r="Z443" s="4">
        <f t="shared" si="65"/>
        <v>2002</v>
      </c>
      <c r="AA443" s="13">
        <f t="shared" si="65"/>
        <v>5698.501978439308</v>
      </c>
      <c r="AB443" s="14">
        <f t="shared" si="65"/>
        <v>6.1674920135977827</v>
      </c>
      <c r="AC443" s="14">
        <f t="shared" si="65"/>
        <v>1.2628727040035204E-2</v>
      </c>
      <c r="AD443" s="15">
        <f t="shared" si="65"/>
        <v>0.16214046127587184</v>
      </c>
      <c r="AF443" s="13">
        <f t="shared" si="60"/>
        <v>68.865169840363706</v>
      </c>
      <c r="AG443" s="14">
        <f t="shared" si="60"/>
        <v>24.640397660731331</v>
      </c>
      <c r="AH443" s="14">
        <f t="shared" si="60"/>
        <v>1.8533390004370903E-3</v>
      </c>
      <c r="AI443" s="15">
        <f t="shared" si="60"/>
        <v>4.0583760610068007E-2</v>
      </c>
      <c r="AK443" s="13">
        <f t="shared" si="61"/>
        <v>1.5772727272727138</v>
      </c>
      <c r="AL443" s="14">
        <f t="shared" si="61"/>
        <v>48.642651296830394</v>
      </c>
      <c r="AM443" s="14">
        <f t="shared" si="61"/>
        <v>7.4402025632657603E-4</v>
      </c>
      <c r="AN443" s="15">
        <f t="shared" si="61"/>
        <v>2.0558089934237633E-2</v>
      </c>
      <c r="AP443" s="13">
        <f t="shared" si="62"/>
        <v>0.34053030303030773</v>
      </c>
      <c r="AQ443" s="14">
        <f t="shared" si="62"/>
        <v>25.649610678531332</v>
      </c>
      <c r="AR443" s="14">
        <f t="shared" si="62"/>
        <v>1.3765017884629582E-2</v>
      </c>
      <c r="AS443" s="15">
        <f t="shared" si="62"/>
        <v>3.8986946528471011E-2</v>
      </c>
      <c r="AU443" s="13">
        <f t="shared" si="63"/>
        <v>10247.605667454536</v>
      </c>
      <c r="AV443" s="14">
        <f t="shared" si="63"/>
        <v>2.8400555738572564</v>
      </c>
      <c r="AW443" s="14">
        <f t="shared" si="63"/>
        <v>2.524797196490236E-2</v>
      </c>
      <c r="AX443" s="15">
        <f t="shared" si="63"/>
        <v>0.35210578595891268</v>
      </c>
    </row>
    <row r="444" spans="1:50" x14ac:dyDescent="0.3">
      <c r="A444" s="4" t="s">
        <v>39</v>
      </c>
      <c r="B444" s="4">
        <f t="shared" si="64"/>
        <v>2003</v>
      </c>
      <c r="C444" s="11">
        <v>5856.7997833578411</v>
      </c>
      <c r="D444" s="11">
        <v>6.1063043691520669</v>
      </c>
      <c r="E444" s="11">
        <v>1.2009300573601445E-2</v>
      </c>
      <c r="F444" s="11">
        <v>0.1637651744075872</v>
      </c>
      <c r="G444" s="11">
        <v>65.294922635568128</v>
      </c>
      <c r="H444" s="11">
        <v>25.856450310209919</v>
      </c>
      <c r="I444" s="11">
        <v>1.8965621961948287E-3</v>
      </c>
      <c r="J444" s="11">
        <v>3.8675069006093646E-2</v>
      </c>
      <c r="K444" s="11">
        <v>1.7818181818181671</v>
      </c>
      <c r="L444" s="11">
        <v>43.112244897959542</v>
      </c>
      <c r="M444" s="11">
        <v>6.3395480029423273E-4</v>
      </c>
      <c r="N444" s="11">
        <v>2.3195266272189156E-2</v>
      </c>
      <c r="O444" s="11">
        <v>8.2575757575755304E-2</v>
      </c>
      <c r="P444" s="11">
        <v>108.09174311926901</v>
      </c>
      <c r="Q444" s="11">
        <v>1.1157331469220488E-2</v>
      </c>
      <c r="R444" s="11">
        <v>9.2514004413509609E-3</v>
      </c>
      <c r="S444" s="11">
        <v>10517.720361863634</v>
      </c>
      <c r="T444" s="11">
        <v>2.8073281110608015</v>
      </c>
      <c r="U444" s="11">
        <v>2.4868913455698305E-2</v>
      </c>
      <c r="V444" s="11">
        <v>0.35621058901523672</v>
      </c>
      <c r="Y444" s="4" t="str">
        <f t="shared" si="65"/>
        <v>Finland</v>
      </c>
      <c r="Z444" s="4">
        <f t="shared" si="65"/>
        <v>2003</v>
      </c>
      <c r="AA444" s="13">
        <f t="shared" si="65"/>
        <v>5856.7997833578411</v>
      </c>
      <c r="AB444" s="14">
        <f t="shared" si="65"/>
        <v>6.1063043691520669</v>
      </c>
      <c r="AC444" s="14">
        <f t="shared" si="65"/>
        <v>1.2009300573601445E-2</v>
      </c>
      <c r="AD444" s="15">
        <f t="shared" si="65"/>
        <v>0.1637651744075872</v>
      </c>
      <c r="AF444" s="13">
        <f t="shared" si="60"/>
        <v>65.294922635568128</v>
      </c>
      <c r="AG444" s="14">
        <f t="shared" si="60"/>
        <v>25.856450310209919</v>
      </c>
      <c r="AH444" s="14">
        <f t="shared" si="60"/>
        <v>1.8965621961948287E-3</v>
      </c>
      <c r="AI444" s="15">
        <f t="shared" si="60"/>
        <v>3.8675069006093646E-2</v>
      </c>
      <c r="AK444" s="13">
        <f t="shared" si="61"/>
        <v>1.7818181818181671</v>
      </c>
      <c r="AL444" s="14">
        <f t="shared" si="61"/>
        <v>43.112244897959542</v>
      </c>
      <c r="AM444" s="14">
        <f t="shared" si="61"/>
        <v>6.3395480029423273E-4</v>
      </c>
      <c r="AN444" s="15">
        <f t="shared" si="61"/>
        <v>2.3195266272189156E-2</v>
      </c>
      <c r="AP444" s="13">
        <f t="shared" si="62"/>
        <v>8.2575757575755304E-2</v>
      </c>
      <c r="AQ444" s="14">
        <f t="shared" si="62"/>
        <v>108.09174311926901</v>
      </c>
      <c r="AR444" s="14">
        <f t="shared" si="62"/>
        <v>1.1157331469220488E-2</v>
      </c>
      <c r="AS444" s="15">
        <f t="shared" si="62"/>
        <v>9.2514004413509609E-3</v>
      </c>
      <c r="AU444" s="13">
        <f t="shared" si="63"/>
        <v>10517.720361863634</v>
      </c>
      <c r="AV444" s="14">
        <f t="shared" si="63"/>
        <v>2.8073281110608015</v>
      </c>
      <c r="AW444" s="14">
        <f t="shared" si="63"/>
        <v>2.4868913455698305E-2</v>
      </c>
      <c r="AX444" s="15">
        <f t="shared" si="63"/>
        <v>0.35621058901523672</v>
      </c>
    </row>
    <row r="445" spans="1:50" x14ac:dyDescent="0.3">
      <c r="A445" s="4" t="s">
        <v>39</v>
      </c>
      <c r="B445" s="4">
        <f t="shared" si="64"/>
        <v>2004</v>
      </c>
      <c r="C445" s="11">
        <v>6455.7296703154861</v>
      </c>
      <c r="D445" s="11">
        <v>5.6597946447816838</v>
      </c>
      <c r="E445" s="11">
        <v>1.153538759911682E-2</v>
      </c>
      <c r="F445" s="11">
        <v>0.17668485568146847</v>
      </c>
      <c r="G445" s="11">
        <v>71.510064716219404</v>
      </c>
      <c r="H445" s="11">
        <v>23.710089921533182</v>
      </c>
      <c r="I445" s="11">
        <v>1.6841415989356789E-3</v>
      </c>
      <c r="J445" s="11">
        <v>4.21761369657149E-2</v>
      </c>
      <c r="K445" s="11">
        <v>1.627272727272711</v>
      </c>
      <c r="L445" s="11">
        <v>47.547486033520038</v>
      </c>
      <c r="M445" s="11">
        <v>7.4602001948601004E-4</v>
      </c>
      <c r="N445" s="11">
        <v>2.1031606156738124E-2</v>
      </c>
      <c r="O445" s="11">
        <v>0.29090909090908923</v>
      </c>
      <c r="P445" s="11">
        <v>31.335937500000174</v>
      </c>
      <c r="Q445" s="11">
        <v>9.4232356855025179E-3</v>
      </c>
      <c r="R445" s="11">
        <v>3.1912241336324927E-2</v>
      </c>
      <c r="S445" s="11">
        <v>11070.06385595454</v>
      </c>
      <c r="T445" s="11">
        <v>2.7508322670302858</v>
      </c>
      <c r="U445" s="11">
        <v>2.4665513338596123E-2</v>
      </c>
      <c r="V445" s="11">
        <v>0.36352634509394111</v>
      </c>
      <c r="Y445" s="4" t="str">
        <f t="shared" si="65"/>
        <v>Finland</v>
      </c>
      <c r="Z445" s="4">
        <f t="shared" si="65"/>
        <v>2004</v>
      </c>
      <c r="AA445" s="13">
        <f t="shared" si="65"/>
        <v>6455.7296703154861</v>
      </c>
      <c r="AB445" s="14">
        <f t="shared" si="65"/>
        <v>5.6597946447816838</v>
      </c>
      <c r="AC445" s="14">
        <f t="shared" si="65"/>
        <v>1.153538759911682E-2</v>
      </c>
      <c r="AD445" s="15">
        <f t="shared" si="65"/>
        <v>0.17668485568146847</v>
      </c>
      <c r="AF445" s="13">
        <f t="shared" si="60"/>
        <v>71.510064716219404</v>
      </c>
      <c r="AG445" s="14">
        <f t="shared" si="60"/>
        <v>23.710089921533182</v>
      </c>
      <c r="AH445" s="14">
        <f t="shared" si="60"/>
        <v>1.6841415989356789E-3</v>
      </c>
      <c r="AI445" s="15">
        <f t="shared" si="60"/>
        <v>4.21761369657149E-2</v>
      </c>
      <c r="AK445" s="13">
        <f t="shared" si="61"/>
        <v>1.627272727272711</v>
      </c>
      <c r="AL445" s="14">
        <f t="shared" si="61"/>
        <v>47.547486033520038</v>
      </c>
      <c r="AM445" s="14">
        <f t="shared" si="61"/>
        <v>7.4602001948601004E-4</v>
      </c>
      <c r="AN445" s="15">
        <f t="shared" si="61"/>
        <v>2.1031606156738124E-2</v>
      </c>
      <c r="AP445" s="13">
        <f t="shared" si="62"/>
        <v>0.29090909090908923</v>
      </c>
      <c r="AQ445" s="14">
        <f t="shared" si="62"/>
        <v>31.335937500000174</v>
      </c>
      <c r="AR445" s="14">
        <f t="shared" si="62"/>
        <v>9.4232356855025179E-3</v>
      </c>
      <c r="AS445" s="15">
        <f t="shared" si="62"/>
        <v>3.1912241336324927E-2</v>
      </c>
      <c r="AU445" s="13">
        <f t="shared" si="63"/>
        <v>11070.06385595454</v>
      </c>
      <c r="AV445" s="14">
        <f t="shared" si="63"/>
        <v>2.7508322670302858</v>
      </c>
      <c r="AW445" s="14">
        <f t="shared" si="63"/>
        <v>2.4665513338596123E-2</v>
      </c>
      <c r="AX445" s="15">
        <f t="shared" si="63"/>
        <v>0.36352634509394111</v>
      </c>
    </row>
    <row r="446" spans="1:50" x14ac:dyDescent="0.3">
      <c r="A446" s="4" t="s">
        <v>39</v>
      </c>
      <c r="B446" s="4">
        <f t="shared" si="64"/>
        <v>2005</v>
      </c>
      <c r="C446" s="11">
        <v>6683.8330254793764</v>
      </c>
      <c r="D446" s="11">
        <v>5.5679409985884085</v>
      </c>
      <c r="E446" s="11">
        <v>1.0869494011727987E-2</v>
      </c>
      <c r="F446" s="11">
        <v>0.17959960427984442</v>
      </c>
      <c r="G446" s="11">
        <v>80.46835911641756</v>
      </c>
      <c r="H446" s="11">
        <v>21.045145914636993</v>
      </c>
      <c r="I446" s="11">
        <v>1.6964500704268054E-3</v>
      </c>
      <c r="J446" s="11">
        <v>4.7516895537630624E-2</v>
      </c>
      <c r="K446" s="11">
        <v>1.6363636363636402</v>
      </c>
      <c r="L446" s="11">
        <v>47.338888888888768</v>
      </c>
      <c r="M446" s="11">
        <v>7.8514762557366918E-4</v>
      </c>
      <c r="N446" s="11">
        <v>2.1124281187654085E-2</v>
      </c>
      <c r="O446" s="11">
        <v>0.25378787878787357</v>
      </c>
      <c r="P446" s="11">
        <v>34.098507462687252</v>
      </c>
      <c r="Q446" s="11">
        <v>8.6973870414907006E-3</v>
      </c>
      <c r="R446" s="11">
        <v>2.9326796813445969E-2</v>
      </c>
      <c r="S446" s="11">
        <v>11378.537122136353</v>
      </c>
      <c r="T446" s="11">
        <v>2.7377904376001858</v>
      </c>
      <c r="U446" s="11">
        <v>2.4052669053122089E-2</v>
      </c>
      <c r="V446" s="11">
        <v>0.36525805126142213</v>
      </c>
      <c r="Y446" s="4" t="str">
        <f t="shared" si="65"/>
        <v>Finland</v>
      </c>
      <c r="Z446" s="4">
        <f t="shared" si="65"/>
        <v>2005</v>
      </c>
      <c r="AA446" s="13">
        <f t="shared" si="65"/>
        <v>6683.8330254793764</v>
      </c>
      <c r="AB446" s="14">
        <f t="shared" si="65"/>
        <v>5.5679409985884085</v>
      </c>
      <c r="AC446" s="14">
        <f t="shared" si="65"/>
        <v>1.0869494011727987E-2</v>
      </c>
      <c r="AD446" s="15">
        <f t="shared" si="65"/>
        <v>0.17959960427984442</v>
      </c>
      <c r="AF446" s="13">
        <f t="shared" si="60"/>
        <v>80.46835911641756</v>
      </c>
      <c r="AG446" s="14">
        <f t="shared" si="60"/>
        <v>21.045145914636993</v>
      </c>
      <c r="AH446" s="14">
        <f t="shared" si="60"/>
        <v>1.6964500704268054E-3</v>
      </c>
      <c r="AI446" s="15">
        <f t="shared" si="60"/>
        <v>4.7516895537630624E-2</v>
      </c>
      <c r="AK446" s="13">
        <f t="shared" si="61"/>
        <v>1.6363636363636402</v>
      </c>
      <c r="AL446" s="14">
        <f t="shared" si="61"/>
        <v>47.338888888888768</v>
      </c>
      <c r="AM446" s="14">
        <f t="shared" si="61"/>
        <v>7.8514762557366918E-4</v>
      </c>
      <c r="AN446" s="15">
        <f t="shared" si="61"/>
        <v>2.1124281187654085E-2</v>
      </c>
      <c r="AP446" s="13">
        <f t="shared" si="62"/>
        <v>0.25378787878787357</v>
      </c>
      <c r="AQ446" s="14">
        <f t="shared" si="62"/>
        <v>34.098507462687252</v>
      </c>
      <c r="AR446" s="14">
        <f t="shared" si="62"/>
        <v>8.6973870414907006E-3</v>
      </c>
      <c r="AS446" s="15">
        <f t="shared" si="62"/>
        <v>2.9326796813445969E-2</v>
      </c>
      <c r="AU446" s="13">
        <f t="shared" si="63"/>
        <v>11378.537122136353</v>
      </c>
      <c r="AV446" s="14">
        <f t="shared" si="63"/>
        <v>2.7377904376001858</v>
      </c>
      <c r="AW446" s="14">
        <f t="shared" si="63"/>
        <v>2.4052669053122089E-2</v>
      </c>
      <c r="AX446" s="15">
        <f t="shared" si="63"/>
        <v>0.36525805126142213</v>
      </c>
    </row>
    <row r="447" spans="1:50" x14ac:dyDescent="0.3">
      <c r="A447" s="4" t="s">
        <v>39</v>
      </c>
      <c r="B447" s="4">
        <f t="shared" si="64"/>
        <v>2006</v>
      </c>
      <c r="C447" s="11">
        <v>6894.5382166269774</v>
      </c>
      <c r="D447" s="11">
        <v>5.4990038415587437</v>
      </c>
      <c r="E447" s="11">
        <v>1.0328405480442837E-2</v>
      </c>
      <c r="F447" s="11">
        <v>0.18185111864125206</v>
      </c>
      <c r="G447" s="11">
        <v>80.110865125571763</v>
      </c>
      <c r="H447" s="11">
        <v>21.072183685440177</v>
      </c>
      <c r="I447" s="11">
        <v>1.6429002664516412E-3</v>
      </c>
      <c r="J447" s="11">
        <v>4.7455926491896984E-2</v>
      </c>
      <c r="K447" s="11">
        <v>1.6545454545454561</v>
      </c>
      <c r="L447" s="11">
        <v>47.049450549450505</v>
      </c>
      <c r="M447" s="11">
        <v>8.2707106867311447E-4</v>
      </c>
      <c r="N447" s="11">
        <v>2.1254233329440635E-2</v>
      </c>
      <c r="O447" s="11">
        <v>9.0530303030302406E-2</v>
      </c>
      <c r="P447" s="11">
        <v>84.238493723849999</v>
      </c>
      <c r="Q447" s="11">
        <v>8.4359204367120411E-3</v>
      </c>
      <c r="R447" s="11">
        <v>1.1871057467838782E-2</v>
      </c>
      <c r="S447" s="11">
        <v>11716.074534045441</v>
      </c>
      <c r="T447" s="11">
        <v>2.7618199663997678</v>
      </c>
      <c r="U447" s="11">
        <v>2.3818668565682821E-2</v>
      </c>
      <c r="V447" s="11">
        <v>0.36208008203502573</v>
      </c>
      <c r="Y447" s="4" t="str">
        <f t="shared" si="65"/>
        <v>Finland</v>
      </c>
      <c r="Z447" s="4">
        <f t="shared" si="65"/>
        <v>2006</v>
      </c>
      <c r="AA447" s="13">
        <f t="shared" si="65"/>
        <v>6894.5382166269774</v>
      </c>
      <c r="AB447" s="14">
        <f t="shared" si="65"/>
        <v>5.4990038415587437</v>
      </c>
      <c r="AC447" s="14">
        <f t="shared" si="65"/>
        <v>1.0328405480442837E-2</v>
      </c>
      <c r="AD447" s="15">
        <f t="shared" si="65"/>
        <v>0.18185111864125206</v>
      </c>
      <c r="AF447" s="13">
        <f t="shared" si="60"/>
        <v>80.110865125571763</v>
      </c>
      <c r="AG447" s="14">
        <f t="shared" si="60"/>
        <v>21.072183685440177</v>
      </c>
      <c r="AH447" s="14">
        <f t="shared" si="60"/>
        <v>1.6429002664516412E-3</v>
      </c>
      <c r="AI447" s="15">
        <f t="shared" si="60"/>
        <v>4.7455926491896984E-2</v>
      </c>
      <c r="AK447" s="13">
        <f t="shared" si="61"/>
        <v>1.6545454545454561</v>
      </c>
      <c r="AL447" s="14">
        <f t="shared" si="61"/>
        <v>47.049450549450505</v>
      </c>
      <c r="AM447" s="14">
        <f t="shared" si="61"/>
        <v>8.2707106867311447E-4</v>
      </c>
      <c r="AN447" s="15">
        <f t="shared" si="61"/>
        <v>2.1254233329440635E-2</v>
      </c>
      <c r="AP447" s="13">
        <f t="shared" si="62"/>
        <v>9.0530303030302406E-2</v>
      </c>
      <c r="AQ447" s="14">
        <f t="shared" si="62"/>
        <v>84.238493723849999</v>
      </c>
      <c r="AR447" s="14">
        <f t="shared" si="62"/>
        <v>8.4359204367120411E-3</v>
      </c>
      <c r="AS447" s="15">
        <f t="shared" si="62"/>
        <v>1.1871057467838782E-2</v>
      </c>
      <c r="AU447" s="13">
        <f t="shared" si="63"/>
        <v>11716.074534045441</v>
      </c>
      <c r="AV447" s="14">
        <f t="shared" si="63"/>
        <v>2.7618199663997678</v>
      </c>
      <c r="AW447" s="14">
        <f t="shared" si="63"/>
        <v>2.3818668565682821E-2</v>
      </c>
      <c r="AX447" s="15">
        <f t="shared" si="63"/>
        <v>0.36208008203502573</v>
      </c>
    </row>
    <row r="448" spans="1:50" x14ac:dyDescent="0.3">
      <c r="A448" s="4" t="s">
        <v>39</v>
      </c>
      <c r="B448" s="4">
        <f t="shared" si="64"/>
        <v>2007</v>
      </c>
      <c r="C448" s="11">
        <v>6611.711711365162</v>
      </c>
      <c r="D448" s="11">
        <v>5.8675719649793452</v>
      </c>
      <c r="E448" s="11">
        <v>9.7091566153901243E-3</v>
      </c>
      <c r="F448" s="11">
        <v>0.17042824629480621</v>
      </c>
      <c r="G448" s="11">
        <v>80.525517480118879</v>
      </c>
      <c r="H448" s="11">
        <v>20.931570143541915</v>
      </c>
      <c r="I448" s="11">
        <v>1.5642946928888929E-3</v>
      </c>
      <c r="J448" s="11">
        <v>4.7774724645228452E-2</v>
      </c>
      <c r="K448" s="11">
        <v>1.6136363636363598</v>
      </c>
      <c r="L448" s="11">
        <v>48.329577464788848</v>
      </c>
      <c r="M448" s="11">
        <v>8.6542173198062705E-4</v>
      </c>
      <c r="N448" s="11">
        <v>2.0691263041324192E-2</v>
      </c>
      <c r="O448" s="11">
        <v>0.21250000000000391</v>
      </c>
      <c r="P448" s="11">
        <v>31.313725490195498</v>
      </c>
      <c r="Q448" s="11">
        <v>7.9661518192167269E-3</v>
      </c>
      <c r="R448" s="11">
        <v>3.1934877896055695E-2</v>
      </c>
      <c r="S448" s="11">
        <v>12610.342296909083</v>
      </c>
      <c r="T448" s="11">
        <v>2.664675759461915</v>
      </c>
      <c r="U448" s="11">
        <v>2.4117513050823436E-2</v>
      </c>
      <c r="V448" s="11">
        <v>0.37528018050568845</v>
      </c>
      <c r="Y448" s="4" t="str">
        <f t="shared" si="65"/>
        <v>Finland</v>
      </c>
      <c r="Z448" s="4">
        <f t="shared" si="65"/>
        <v>2007</v>
      </c>
      <c r="AA448" s="13">
        <f t="shared" si="65"/>
        <v>6611.711711365162</v>
      </c>
      <c r="AB448" s="14">
        <f t="shared" si="65"/>
        <v>5.8675719649793452</v>
      </c>
      <c r="AC448" s="14">
        <f t="shared" si="65"/>
        <v>9.7091566153901243E-3</v>
      </c>
      <c r="AD448" s="15">
        <f t="shared" si="65"/>
        <v>0.17042824629480621</v>
      </c>
      <c r="AF448" s="13">
        <f t="shared" si="60"/>
        <v>80.525517480118879</v>
      </c>
      <c r="AG448" s="14">
        <f t="shared" si="60"/>
        <v>20.931570143541915</v>
      </c>
      <c r="AH448" s="14">
        <f t="shared" si="60"/>
        <v>1.5642946928888929E-3</v>
      </c>
      <c r="AI448" s="15">
        <f t="shared" si="60"/>
        <v>4.7774724645228452E-2</v>
      </c>
      <c r="AK448" s="13">
        <f t="shared" si="61"/>
        <v>1.6136363636363598</v>
      </c>
      <c r="AL448" s="14">
        <f t="shared" si="61"/>
        <v>48.329577464788848</v>
      </c>
      <c r="AM448" s="14">
        <f t="shared" si="61"/>
        <v>8.6542173198062705E-4</v>
      </c>
      <c r="AN448" s="15">
        <f t="shared" si="61"/>
        <v>2.0691263041324192E-2</v>
      </c>
      <c r="AP448" s="13">
        <f t="shared" si="62"/>
        <v>0.21250000000000391</v>
      </c>
      <c r="AQ448" s="14">
        <f t="shared" si="62"/>
        <v>31.313725490195498</v>
      </c>
      <c r="AR448" s="14">
        <f t="shared" si="62"/>
        <v>7.9661518192167269E-3</v>
      </c>
      <c r="AS448" s="15">
        <f t="shared" si="62"/>
        <v>3.1934877896055695E-2</v>
      </c>
      <c r="AU448" s="13">
        <f t="shared" si="63"/>
        <v>12610.342296909083</v>
      </c>
      <c r="AV448" s="14">
        <f t="shared" si="63"/>
        <v>2.664675759461915</v>
      </c>
      <c r="AW448" s="14">
        <f t="shared" si="63"/>
        <v>2.4117513050823436E-2</v>
      </c>
      <c r="AX448" s="15">
        <f t="shared" si="63"/>
        <v>0.37528018050568845</v>
      </c>
    </row>
    <row r="449" spans="1:50" x14ac:dyDescent="0.3">
      <c r="A449" s="4" t="s">
        <v>39</v>
      </c>
      <c r="B449" s="4">
        <f t="shared" si="64"/>
        <v>2008</v>
      </c>
      <c r="C449" s="11">
        <v>6562.9049098919277</v>
      </c>
      <c r="D449" s="11">
        <v>5.9777994695779011</v>
      </c>
      <c r="E449" s="11">
        <v>9.5636584641696776E-3</v>
      </c>
      <c r="F449" s="11">
        <v>0.16728563831710652</v>
      </c>
      <c r="G449" s="11">
        <v>81.285190489507158</v>
      </c>
      <c r="H449" s="11">
        <v>20.696084740143014</v>
      </c>
      <c r="I449" s="11">
        <v>1.4797941327494152E-3</v>
      </c>
      <c r="J449" s="11">
        <v>4.8318317814980583E-2</v>
      </c>
      <c r="K449" s="11">
        <v>1.4636363636363683</v>
      </c>
      <c r="L449" s="11">
        <v>53.590062111801075</v>
      </c>
      <c r="M449" s="11">
        <v>8.0401610893566372E-4</v>
      </c>
      <c r="N449" s="11">
        <v>1.8660176170607383E-2</v>
      </c>
      <c r="O449" s="11">
        <v>0.29242424242424203</v>
      </c>
      <c r="P449" s="11">
        <v>22.772020725388639</v>
      </c>
      <c r="Q449" s="11">
        <v>6.2015259487811503E-3</v>
      </c>
      <c r="R449" s="11">
        <v>4.391353811149025E-2</v>
      </c>
      <c r="S449" s="11">
        <v>12961.659996863636</v>
      </c>
      <c r="T449" s="11">
        <v>2.5765952584173246</v>
      </c>
      <c r="U449" s="11">
        <v>2.3515769053370494E-2</v>
      </c>
      <c r="V449" s="11">
        <v>0.38810907407097017</v>
      </c>
      <c r="Y449" s="4" t="str">
        <f t="shared" si="65"/>
        <v>Finland</v>
      </c>
      <c r="Z449" s="4">
        <f t="shared" si="65"/>
        <v>2008</v>
      </c>
      <c r="AA449" s="13">
        <f t="shared" si="65"/>
        <v>6562.9049098919277</v>
      </c>
      <c r="AB449" s="14">
        <f t="shared" si="65"/>
        <v>5.9777994695779011</v>
      </c>
      <c r="AC449" s="14">
        <f t="shared" si="65"/>
        <v>9.5636584641696776E-3</v>
      </c>
      <c r="AD449" s="15">
        <f t="shared" si="65"/>
        <v>0.16728563831710652</v>
      </c>
      <c r="AF449" s="13">
        <f t="shared" si="60"/>
        <v>81.285190489507158</v>
      </c>
      <c r="AG449" s="14">
        <f t="shared" si="60"/>
        <v>20.696084740143014</v>
      </c>
      <c r="AH449" s="14">
        <f t="shared" si="60"/>
        <v>1.4797941327494152E-3</v>
      </c>
      <c r="AI449" s="15">
        <f t="shared" si="60"/>
        <v>4.8318317814980583E-2</v>
      </c>
      <c r="AK449" s="13">
        <f t="shared" si="61"/>
        <v>1.4636363636363683</v>
      </c>
      <c r="AL449" s="14">
        <f t="shared" si="61"/>
        <v>53.590062111801075</v>
      </c>
      <c r="AM449" s="14">
        <f t="shared" si="61"/>
        <v>8.0401610893566372E-4</v>
      </c>
      <c r="AN449" s="15">
        <f t="shared" si="61"/>
        <v>1.8660176170607383E-2</v>
      </c>
      <c r="AP449" s="13">
        <f t="shared" si="62"/>
        <v>0.29242424242424203</v>
      </c>
      <c r="AQ449" s="14">
        <f t="shared" si="62"/>
        <v>22.772020725388639</v>
      </c>
      <c r="AR449" s="14">
        <f t="shared" si="62"/>
        <v>6.2015259487811503E-3</v>
      </c>
      <c r="AS449" s="15">
        <f t="shared" si="62"/>
        <v>4.391353811149025E-2</v>
      </c>
      <c r="AU449" s="13">
        <f t="shared" si="63"/>
        <v>12961.659996863636</v>
      </c>
      <c r="AV449" s="14">
        <f t="shared" si="63"/>
        <v>2.5765952584173246</v>
      </c>
      <c r="AW449" s="14">
        <f t="shared" si="63"/>
        <v>2.3515769053370494E-2</v>
      </c>
      <c r="AX449" s="15">
        <f t="shared" si="63"/>
        <v>0.38810907407097017</v>
      </c>
    </row>
    <row r="450" spans="1:50" x14ac:dyDescent="0.3">
      <c r="A450" s="4" t="s">
        <v>39</v>
      </c>
      <c r="B450" s="4">
        <f t="shared" si="64"/>
        <v>2009</v>
      </c>
      <c r="C450" s="11">
        <v>6421.2596270048743</v>
      </c>
      <c r="D450" s="11">
        <v>6.1932153586955474</v>
      </c>
      <c r="E450" s="11">
        <v>1.0344058771335762E-2</v>
      </c>
      <c r="F450" s="11">
        <v>0.16146701544876135</v>
      </c>
      <c r="G450" s="11">
        <v>74.353779704776343</v>
      </c>
      <c r="H450" s="11">
        <v>22.249760352108957</v>
      </c>
      <c r="I450" s="11">
        <v>1.5647853142346374E-3</v>
      </c>
      <c r="J450" s="11">
        <v>4.4944304305965903E-2</v>
      </c>
      <c r="K450" s="11">
        <v>1.3590909090908951</v>
      </c>
      <c r="L450" s="11">
        <v>57.936454849498929</v>
      </c>
      <c r="M450" s="11">
        <v>7.4925100414109658E-4</v>
      </c>
      <c r="N450" s="11">
        <v>1.7260289788142754E-2</v>
      </c>
      <c r="O450" s="11">
        <v>1.1977272727272688</v>
      </c>
      <c r="P450" s="11">
        <v>7.9854522454143213</v>
      </c>
      <c r="Q450" s="11">
        <v>6.1291313770150402E-3</v>
      </c>
      <c r="R450" s="11">
        <v>0.12522772277227681</v>
      </c>
      <c r="S450" s="11">
        <v>10865.87620731819</v>
      </c>
      <c r="T450" s="11">
        <v>2.9032165160721708</v>
      </c>
      <c r="U450" s="11">
        <v>2.3660017599157146E-2</v>
      </c>
      <c r="V450" s="11">
        <v>0.34444554667694</v>
      </c>
      <c r="Y450" s="4" t="str">
        <f t="shared" si="65"/>
        <v>Finland</v>
      </c>
      <c r="Z450" s="4">
        <f t="shared" si="65"/>
        <v>2009</v>
      </c>
      <c r="AA450" s="13">
        <f t="shared" si="65"/>
        <v>6421.2596270048743</v>
      </c>
      <c r="AB450" s="14">
        <f t="shared" si="65"/>
        <v>6.1932153586955474</v>
      </c>
      <c r="AC450" s="14">
        <f t="shared" si="65"/>
        <v>1.0344058771335762E-2</v>
      </c>
      <c r="AD450" s="15">
        <f t="shared" si="65"/>
        <v>0.16146701544876135</v>
      </c>
      <c r="AF450" s="13">
        <f t="shared" si="60"/>
        <v>74.353779704776343</v>
      </c>
      <c r="AG450" s="14">
        <f t="shared" si="60"/>
        <v>22.249760352108957</v>
      </c>
      <c r="AH450" s="14">
        <f t="shared" si="60"/>
        <v>1.5647853142346374E-3</v>
      </c>
      <c r="AI450" s="15">
        <f t="shared" si="60"/>
        <v>4.4944304305965903E-2</v>
      </c>
      <c r="AK450" s="13">
        <f t="shared" si="61"/>
        <v>1.3590909090908951</v>
      </c>
      <c r="AL450" s="14">
        <f t="shared" si="61"/>
        <v>57.936454849498929</v>
      </c>
      <c r="AM450" s="14">
        <f t="shared" si="61"/>
        <v>7.4925100414109658E-4</v>
      </c>
      <c r="AN450" s="15">
        <f t="shared" si="61"/>
        <v>1.7260289788142754E-2</v>
      </c>
      <c r="AP450" s="13">
        <f t="shared" si="62"/>
        <v>1.1977272727272688</v>
      </c>
      <c r="AQ450" s="14">
        <f t="shared" si="62"/>
        <v>7.9854522454143213</v>
      </c>
      <c r="AR450" s="14">
        <f t="shared" si="62"/>
        <v>6.1291313770150402E-3</v>
      </c>
      <c r="AS450" s="15">
        <f t="shared" si="62"/>
        <v>0.12522772277227681</v>
      </c>
      <c r="AU450" s="13">
        <f t="shared" si="63"/>
        <v>10865.87620731819</v>
      </c>
      <c r="AV450" s="14">
        <f t="shared" si="63"/>
        <v>2.9032165160721708</v>
      </c>
      <c r="AW450" s="14">
        <f t="shared" si="63"/>
        <v>2.3660017599157146E-2</v>
      </c>
      <c r="AX450" s="15">
        <f t="shared" si="63"/>
        <v>0.34444554667694</v>
      </c>
    </row>
    <row r="451" spans="1:50" x14ac:dyDescent="0.3">
      <c r="A451" s="4" t="s">
        <v>39</v>
      </c>
      <c r="B451" s="4">
        <f t="shared" si="64"/>
        <v>2010</v>
      </c>
      <c r="C451" s="11">
        <v>6885.3068111929751</v>
      </c>
      <c r="D451" s="11">
        <v>5.8012550183391856</v>
      </c>
      <c r="E451" s="11">
        <v>1.0228471840235842E-2</v>
      </c>
      <c r="F451" s="11">
        <v>0.17237649385154685</v>
      </c>
      <c r="G451" s="11">
        <v>72.126602408723556</v>
      </c>
      <c r="H451" s="11">
        <v>22.975248342049973</v>
      </c>
      <c r="I451" s="11">
        <v>1.4671514092622212E-3</v>
      </c>
      <c r="J451" s="11">
        <v>4.3525100800315207E-2</v>
      </c>
      <c r="K451" s="11">
        <v>1.1545454545454703</v>
      </c>
      <c r="L451" s="11">
        <v>68.464566929132914</v>
      </c>
      <c r="M451" s="11">
        <v>7.7812382253671097E-4</v>
      </c>
      <c r="N451" s="11">
        <v>1.4606095457159489E-2</v>
      </c>
      <c r="O451" s="11">
        <v>2.2458333333333282</v>
      </c>
      <c r="P451" s="11">
        <v>4.8033395176252416</v>
      </c>
      <c r="Q451" s="11">
        <v>3.653044558877272E-3</v>
      </c>
      <c r="R451" s="11">
        <v>0.20818848976438736</v>
      </c>
      <c r="S451" s="11">
        <v>11453.679622545449</v>
      </c>
      <c r="T451" s="11">
        <v>2.8034224597351347</v>
      </c>
      <c r="U451" s="11">
        <v>2.386679408476966E-2</v>
      </c>
      <c r="V451" s="11">
        <v>0.35670685184368511</v>
      </c>
      <c r="Y451" s="4" t="str">
        <f t="shared" si="65"/>
        <v>Finland</v>
      </c>
      <c r="Z451" s="4">
        <f t="shared" si="65"/>
        <v>2010</v>
      </c>
      <c r="AA451" s="13">
        <f t="shared" si="65"/>
        <v>6885.3068111929751</v>
      </c>
      <c r="AB451" s="14">
        <f t="shared" si="65"/>
        <v>5.8012550183391856</v>
      </c>
      <c r="AC451" s="14">
        <f t="shared" si="65"/>
        <v>1.0228471840235842E-2</v>
      </c>
      <c r="AD451" s="15">
        <f t="shared" si="65"/>
        <v>0.17237649385154685</v>
      </c>
      <c r="AF451" s="13">
        <f t="shared" si="60"/>
        <v>72.126602408723556</v>
      </c>
      <c r="AG451" s="14">
        <f t="shared" si="60"/>
        <v>22.975248342049973</v>
      </c>
      <c r="AH451" s="14">
        <f t="shared" si="60"/>
        <v>1.4671514092622212E-3</v>
      </c>
      <c r="AI451" s="15">
        <f t="shared" si="60"/>
        <v>4.3525100800315207E-2</v>
      </c>
      <c r="AK451" s="13">
        <f t="shared" si="61"/>
        <v>1.1545454545454703</v>
      </c>
      <c r="AL451" s="14">
        <f t="shared" si="61"/>
        <v>68.464566929132914</v>
      </c>
      <c r="AM451" s="14">
        <f t="shared" si="61"/>
        <v>7.7812382253671097E-4</v>
      </c>
      <c r="AN451" s="15">
        <f t="shared" si="61"/>
        <v>1.4606095457159489E-2</v>
      </c>
      <c r="AP451" s="13">
        <f t="shared" si="62"/>
        <v>2.2458333333333282</v>
      </c>
      <c r="AQ451" s="14">
        <f t="shared" si="62"/>
        <v>4.8033395176252416</v>
      </c>
      <c r="AR451" s="14">
        <f t="shared" si="62"/>
        <v>3.653044558877272E-3</v>
      </c>
      <c r="AS451" s="15">
        <f t="shared" si="62"/>
        <v>0.20818848976438736</v>
      </c>
      <c r="AU451" s="13">
        <f t="shared" si="63"/>
        <v>11453.679622545449</v>
      </c>
      <c r="AV451" s="14">
        <f t="shared" si="63"/>
        <v>2.8034224597351347</v>
      </c>
      <c r="AW451" s="14">
        <f t="shared" si="63"/>
        <v>2.386679408476966E-2</v>
      </c>
      <c r="AX451" s="15">
        <f t="shared" si="63"/>
        <v>0.35670685184368511</v>
      </c>
    </row>
    <row r="452" spans="1:50" x14ac:dyDescent="0.3">
      <c r="A452" s="4" t="s">
        <v>39</v>
      </c>
      <c r="B452" s="4">
        <f t="shared" si="64"/>
        <v>2011</v>
      </c>
      <c r="C452" s="11">
        <v>7078.4013035306343</v>
      </c>
      <c r="D452" s="11">
        <v>5.6175980459610813</v>
      </c>
      <c r="E452" s="11">
        <v>1.0383055120174567E-2</v>
      </c>
      <c r="F452" s="11">
        <v>0.17801202432398594</v>
      </c>
      <c r="G452" s="11">
        <v>81.180369403746454</v>
      </c>
      <c r="H452" s="11">
        <v>20.438196839828322</v>
      </c>
      <c r="I452" s="11">
        <v>1.3090536417464382E-3</v>
      </c>
      <c r="J452" s="11">
        <v>4.8927995352862054E-2</v>
      </c>
      <c r="K452" s="11">
        <v>1.181818181818187</v>
      </c>
      <c r="L452" s="11">
        <v>67.19999999999969</v>
      </c>
      <c r="M452" s="11">
        <v>7.3054161202857487E-4</v>
      </c>
      <c r="N452" s="11">
        <v>1.4880952380952448E-2</v>
      </c>
      <c r="O452" s="11">
        <v>2.5518939393939331</v>
      </c>
      <c r="P452" s="11">
        <v>4.1218643313047441</v>
      </c>
      <c r="Q452" s="11">
        <v>2.2678288132007562E-3</v>
      </c>
      <c r="R452" s="11">
        <v>0.24260866433793024</v>
      </c>
      <c r="S452" s="11">
        <v>12045.836783272731</v>
      </c>
      <c r="T452" s="11">
        <v>2.6914485418520573</v>
      </c>
      <c r="U452" s="11">
        <v>2.3367695808435895E-2</v>
      </c>
      <c r="V452" s="11">
        <v>0.37154713695988906</v>
      </c>
      <c r="Y452" s="4" t="str">
        <f t="shared" si="65"/>
        <v>Finland</v>
      </c>
      <c r="Z452" s="4">
        <f t="shared" si="65"/>
        <v>2011</v>
      </c>
      <c r="AA452" s="13">
        <f t="shared" si="65"/>
        <v>7078.4013035306343</v>
      </c>
      <c r="AB452" s="14">
        <f t="shared" si="65"/>
        <v>5.6175980459610813</v>
      </c>
      <c r="AC452" s="14">
        <f t="shared" si="65"/>
        <v>1.0383055120174567E-2</v>
      </c>
      <c r="AD452" s="15">
        <f t="shared" si="65"/>
        <v>0.17801202432398594</v>
      </c>
      <c r="AF452" s="13">
        <f t="shared" si="60"/>
        <v>81.180369403746454</v>
      </c>
      <c r="AG452" s="14">
        <f t="shared" si="60"/>
        <v>20.438196839828322</v>
      </c>
      <c r="AH452" s="14">
        <f t="shared" si="60"/>
        <v>1.3090536417464382E-3</v>
      </c>
      <c r="AI452" s="15">
        <f t="shared" si="60"/>
        <v>4.8927995352862054E-2</v>
      </c>
      <c r="AK452" s="13">
        <f t="shared" si="61"/>
        <v>1.181818181818187</v>
      </c>
      <c r="AL452" s="14">
        <f t="shared" si="61"/>
        <v>67.19999999999969</v>
      </c>
      <c r="AM452" s="14">
        <f t="shared" si="61"/>
        <v>7.3054161202857487E-4</v>
      </c>
      <c r="AN452" s="15">
        <f t="shared" si="61"/>
        <v>1.4880952380952448E-2</v>
      </c>
      <c r="AP452" s="13">
        <f t="shared" si="62"/>
        <v>2.5518939393939331</v>
      </c>
      <c r="AQ452" s="14">
        <f t="shared" si="62"/>
        <v>4.1218643313047441</v>
      </c>
      <c r="AR452" s="14">
        <f t="shared" si="62"/>
        <v>2.2678288132007562E-3</v>
      </c>
      <c r="AS452" s="15">
        <f t="shared" si="62"/>
        <v>0.24260866433793024</v>
      </c>
      <c r="AU452" s="13">
        <f t="shared" si="63"/>
        <v>12045.836783272731</v>
      </c>
      <c r="AV452" s="14">
        <f t="shared" si="63"/>
        <v>2.6914485418520573</v>
      </c>
      <c r="AW452" s="14">
        <f t="shared" si="63"/>
        <v>2.3367695808435895E-2</v>
      </c>
      <c r="AX452" s="15">
        <f t="shared" si="63"/>
        <v>0.37154713695988906</v>
      </c>
    </row>
    <row r="453" spans="1:50" x14ac:dyDescent="0.3">
      <c r="A453" s="4" t="s">
        <v>39</v>
      </c>
      <c r="B453" s="4">
        <f t="shared" si="64"/>
        <v>2012</v>
      </c>
      <c r="C453" s="11">
        <v>7325.1935327895699</v>
      </c>
      <c r="D453" s="11">
        <v>5.3997481538430776</v>
      </c>
      <c r="E453" s="11">
        <v>1.0516842527469317E-2</v>
      </c>
      <c r="F453" s="11">
        <v>0.18519382228748682</v>
      </c>
      <c r="G453" s="11">
        <v>79.831958992380578</v>
      </c>
      <c r="H453" s="11">
        <v>20.641256707099661</v>
      </c>
      <c r="I453" s="11">
        <v>1.4079968169970203E-3</v>
      </c>
      <c r="J453" s="11">
        <v>4.8446662632515257E-2</v>
      </c>
      <c r="K453" s="11">
        <v>1.2136363636363683</v>
      </c>
      <c r="L453" s="11">
        <v>65.494382022471655</v>
      </c>
      <c r="M453" s="11">
        <v>6.8202318462277922E-4</v>
      </c>
      <c r="N453" s="11">
        <v>1.5268485160404931E-2</v>
      </c>
      <c r="O453" s="11">
        <v>3.3234848484848474</v>
      </c>
      <c r="P453" s="11">
        <v>3.3494415317984951</v>
      </c>
      <c r="Q453" s="11">
        <v>6.3226478348610282E-4</v>
      </c>
      <c r="R453" s="11">
        <v>0.2985572342452702</v>
      </c>
      <c r="S453" s="11">
        <v>11444.33283245454</v>
      </c>
      <c r="T453" s="11">
        <v>2.8129802381534619</v>
      </c>
      <c r="U453" s="11">
        <v>2.3235962363919671E-2</v>
      </c>
      <c r="V453" s="11">
        <v>0.35549485433158773</v>
      </c>
      <c r="Y453" s="4" t="str">
        <f t="shared" si="65"/>
        <v>Finland</v>
      </c>
      <c r="Z453" s="4">
        <f t="shared" si="65"/>
        <v>2012</v>
      </c>
      <c r="AA453" s="13">
        <f t="shared" si="65"/>
        <v>7325.1935327895699</v>
      </c>
      <c r="AB453" s="14">
        <f t="shared" si="65"/>
        <v>5.3997481538430776</v>
      </c>
      <c r="AC453" s="14">
        <f t="shared" si="65"/>
        <v>1.0516842527469317E-2</v>
      </c>
      <c r="AD453" s="15">
        <f t="shared" si="65"/>
        <v>0.18519382228748682</v>
      </c>
      <c r="AF453" s="13">
        <f t="shared" si="60"/>
        <v>79.831958992380578</v>
      </c>
      <c r="AG453" s="14">
        <f t="shared" si="60"/>
        <v>20.641256707099661</v>
      </c>
      <c r="AH453" s="14">
        <f t="shared" si="60"/>
        <v>1.4079968169970203E-3</v>
      </c>
      <c r="AI453" s="15">
        <f t="shared" si="60"/>
        <v>4.8446662632515257E-2</v>
      </c>
      <c r="AK453" s="13">
        <f t="shared" si="61"/>
        <v>1.2136363636363683</v>
      </c>
      <c r="AL453" s="14">
        <f t="shared" si="61"/>
        <v>65.494382022471655</v>
      </c>
      <c r="AM453" s="14">
        <f t="shared" si="61"/>
        <v>6.8202318462277922E-4</v>
      </c>
      <c r="AN453" s="15">
        <f t="shared" si="61"/>
        <v>1.5268485160404931E-2</v>
      </c>
      <c r="AP453" s="13">
        <f t="shared" si="62"/>
        <v>3.3234848484848474</v>
      </c>
      <c r="AQ453" s="14">
        <f t="shared" si="62"/>
        <v>3.3494415317984951</v>
      </c>
      <c r="AR453" s="14">
        <f t="shared" si="62"/>
        <v>6.3226478348610282E-4</v>
      </c>
      <c r="AS453" s="15">
        <f t="shared" si="62"/>
        <v>0.2985572342452702</v>
      </c>
      <c r="AU453" s="13">
        <f t="shared" si="63"/>
        <v>11444.33283245454</v>
      </c>
      <c r="AV453" s="14">
        <f t="shared" si="63"/>
        <v>2.8129802381534619</v>
      </c>
      <c r="AW453" s="14">
        <f t="shared" si="63"/>
        <v>2.3235962363919671E-2</v>
      </c>
      <c r="AX453" s="15">
        <f t="shared" si="63"/>
        <v>0.35549485433158773</v>
      </c>
    </row>
    <row r="454" spans="1:50" x14ac:dyDescent="0.3">
      <c r="A454" s="4" t="s">
        <v>39</v>
      </c>
      <c r="B454" s="4">
        <f t="shared" si="64"/>
        <v>2013</v>
      </c>
      <c r="C454" s="11">
        <v>6746.2407360818252</v>
      </c>
      <c r="D454" s="11">
        <v>5.8794951429198727</v>
      </c>
      <c r="E454" s="11">
        <v>1.0616710908454174E-2</v>
      </c>
      <c r="F454" s="11">
        <v>0.17008263051364311</v>
      </c>
      <c r="G454" s="11">
        <v>82.396913215423638</v>
      </c>
      <c r="H454" s="11">
        <v>19.932748074208053</v>
      </c>
      <c r="I454" s="11">
        <v>1.3739480540944232E-3</v>
      </c>
      <c r="J454" s="11">
        <v>5.0168697074637107E-2</v>
      </c>
      <c r="K454" s="11">
        <v>1.309090909090898</v>
      </c>
      <c r="L454" s="11">
        <v>60.951388888889412</v>
      </c>
      <c r="M454" s="11">
        <v>6.6530646479853045E-4</v>
      </c>
      <c r="N454" s="11">
        <v>1.6406517033154697E-2</v>
      </c>
      <c r="O454" s="11">
        <v>2.9882575757575758</v>
      </c>
      <c r="P454" s="11">
        <v>3.7775383445303587</v>
      </c>
      <c r="Q454" s="11">
        <v>2.8205658141676748E-3</v>
      </c>
      <c r="R454" s="11">
        <v>0.26472266031341229</v>
      </c>
      <c r="S454" s="11">
        <v>10828.402979090904</v>
      </c>
      <c r="T454" s="11">
        <v>2.9751730340214775</v>
      </c>
      <c r="U454" s="11">
        <v>2.3168258809015074E-2</v>
      </c>
      <c r="V454" s="11">
        <v>0.33611490443240588</v>
      </c>
      <c r="Y454" s="4" t="str">
        <f t="shared" si="65"/>
        <v>Finland</v>
      </c>
      <c r="Z454" s="4">
        <f t="shared" si="65"/>
        <v>2013</v>
      </c>
      <c r="AA454" s="13">
        <f t="shared" si="65"/>
        <v>6746.2407360818252</v>
      </c>
      <c r="AB454" s="14">
        <f t="shared" si="65"/>
        <v>5.8794951429198727</v>
      </c>
      <c r="AC454" s="14">
        <f t="shared" si="65"/>
        <v>1.0616710908454174E-2</v>
      </c>
      <c r="AD454" s="15">
        <f t="shared" si="65"/>
        <v>0.17008263051364311</v>
      </c>
      <c r="AF454" s="13">
        <f t="shared" si="60"/>
        <v>82.396913215423638</v>
      </c>
      <c r="AG454" s="14">
        <f t="shared" si="60"/>
        <v>19.932748074208053</v>
      </c>
      <c r="AH454" s="14">
        <f t="shared" si="60"/>
        <v>1.3739480540944232E-3</v>
      </c>
      <c r="AI454" s="15">
        <f t="shared" si="60"/>
        <v>5.0168697074637107E-2</v>
      </c>
      <c r="AK454" s="13">
        <f t="shared" si="61"/>
        <v>1.309090909090898</v>
      </c>
      <c r="AL454" s="14">
        <f t="shared" si="61"/>
        <v>60.951388888889412</v>
      </c>
      <c r="AM454" s="14">
        <f t="shared" si="61"/>
        <v>6.6530646479853045E-4</v>
      </c>
      <c r="AN454" s="15">
        <f t="shared" si="61"/>
        <v>1.6406517033154697E-2</v>
      </c>
      <c r="AP454" s="13">
        <f t="shared" si="62"/>
        <v>2.9882575757575758</v>
      </c>
      <c r="AQ454" s="14">
        <f t="shared" si="62"/>
        <v>3.7775383445303587</v>
      </c>
      <c r="AR454" s="14">
        <f t="shared" si="62"/>
        <v>2.8205658141676748E-3</v>
      </c>
      <c r="AS454" s="15">
        <f t="shared" si="62"/>
        <v>0.26472266031341229</v>
      </c>
      <c r="AU454" s="13">
        <f t="shared" si="63"/>
        <v>10828.402979090904</v>
      </c>
      <c r="AV454" s="14">
        <f t="shared" si="63"/>
        <v>2.9751730340214775</v>
      </c>
      <c r="AW454" s="14">
        <f t="shared" si="63"/>
        <v>2.3168258809015074E-2</v>
      </c>
      <c r="AX454" s="15">
        <f t="shared" si="63"/>
        <v>0.33611490443240588</v>
      </c>
    </row>
    <row r="455" spans="1:50" x14ac:dyDescent="0.3">
      <c r="A455" s="4" t="s">
        <v>39</v>
      </c>
      <c r="B455" s="4">
        <f t="shared" si="64"/>
        <v>2014</v>
      </c>
      <c r="C455" s="11">
        <v>6321.0122821612385</v>
      </c>
      <c r="D455" s="11">
        <v>6.3398733888693517</v>
      </c>
      <c r="E455" s="11">
        <v>1.05031413835594E-2</v>
      </c>
      <c r="F455" s="11">
        <v>0.15773185656288624</v>
      </c>
      <c r="G455" s="11">
        <v>84.030674841447535</v>
      </c>
      <c r="H455" s="11">
        <v>19.540848362097499</v>
      </c>
      <c r="I455" s="11">
        <v>1.2808691390653326E-3</v>
      </c>
      <c r="J455" s="11">
        <v>5.1174850828874699E-2</v>
      </c>
      <c r="K455" s="11">
        <v>1.1318181818181898</v>
      </c>
      <c r="L455" s="11">
        <v>70.831325301204302</v>
      </c>
      <c r="M455" s="11">
        <v>7.0742022444587188E-4</v>
      </c>
      <c r="N455" s="11">
        <v>1.4118047286953666E-2</v>
      </c>
      <c r="O455" s="11">
        <v>1.8306818181818176</v>
      </c>
      <c r="P455" s="11">
        <v>5.7796399751707028</v>
      </c>
      <c r="Q455" s="11">
        <v>6.9858818974886105E-3</v>
      </c>
      <c r="R455" s="11">
        <v>0.17302115777037907</v>
      </c>
      <c r="S455" s="11">
        <v>9972.2775575454616</v>
      </c>
      <c r="T455" s="11">
        <v>3.2821908973731775</v>
      </c>
      <c r="U455" s="11">
        <v>2.2548463179134948E-2</v>
      </c>
      <c r="V455" s="11">
        <v>0.30467453943654704</v>
      </c>
      <c r="Y455" s="4" t="str">
        <f t="shared" si="65"/>
        <v>Finland</v>
      </c>
      <c r="Z455" s="4">
        <f t="shared" si="65"/>
        <v>2014</v>
      </c>
      <c r="AA455" s="13">
        <f t="shared" si="65"/>
        <v>6321.0122821612385</v>
      </c>
      <c r="AB455" s="14">
        <f t="shared" si="65"/>
        <v>6.3398733888693517</v>
      </c>
      <c r="AC455" s="14">
        <f t="shared" si="65"/>
        <v>1.05031413835594E-2</v>
      </c>
      <c r="AD455" s="15">
        <f t="shared" si="65"/>
        <v>0.15773185656288624</v>
      </c>
      <c r="AF455" s="13">
        <f t="shared" si="60"/>
        <v>84.030674841447535</v>
      </c>
      <c r="AG455" s="14">
        <f t="shared" si="60"/>
        <v>19.540848362097499</v>
      </c>
      <c r="AH455" s="14">
        <f t="shared" si="60"/>
        <v>1.2808691390653326E-3</v>
      </c>
      <c r="AI455" s="15">
        <f t="shared" si="60"/>
        <v>5.1174850828874699E-2</v>
      </c>
      <c r="AK455" s="13">
        <f t="shared" si="61"/>
        <v>1.1318181818181898</v>
      </c>
      <c r="AL455" s="14">
        <f t="shared" si="61"/>
        <v>70.831325301204302</v>
      </c>
      <c r="AM455" s="14">
        <f t="shared" si="61"/>
        <v>7.0742022444587188E-4</v>
      </c>
      <c r="AN455" s="15">
        <f t="shared" si="61"/>
        <v>1.4118047286953666E-2</v>
      </c>
      <c r="AP455" s="13">
        <f t="shared" si="62"/>
        <v>1.8306818181818176</v>
      </c>
      <c r="AQ455" s="14">
        <f t="shared" si="62"/>
        <v>5.7796399751707028</v>
      </c>
      <c r="AR455" s="14">
        <f t="shared" si="62"/>
        <v>6.9858818974886105E-3</v>
      </c>
      <c r="AS455" s="15">
        <f t="shared" si="62"/>
        <v>0.17302115777037907</v>
      </c>
      <c r="AU455" s="13">
        <f t="shared" si="63"/>
        <v>9972.2775575454616</v>
      </c>
      <c r="AV455" s="14">
        <f t="shared" si="63"/>
        <v>3.2821908973731775</v>
      </c>
      <c r="AW455" s="14">
        <f t="shared" si="63"/>
        <v>2.2548463179134948E-2</v>
      </c>
      <c r="AX455" s="15">
        <f t="shared" si="63"/>
        <v>0.30467453943654704</v>
      </c>
    </row>
    <row r="456" spans="1:50" x14ac:dyDescent="0.3">
      <c r="A456" s="4" t="s">
        <v>39</v>
      </c>
      <c r="B456" s="4">
        <f t="shared" si="64"/>
        <v>2015</v>
      </c>
      <c r="C456" s="11">
        <v>6051.3844423359478</v>
      </c>
      <c r="D456" s="11">
        <v>6.7269610101861614</v>
      </c>
      <c r="E456" s="11">
        <v>1.0179920070860438E-2</v>
      </c>
      <c r="F456" s="11">
        <v>0.14865553679971844</v>
      </c>
      <c r="G456" s="11">
        <v>84.997906246934235</v>
      </c>
      <c r="H456" s="11">
        <v>19.294568285981594</v>
      </c>
      <c r="I456" s="11">
        <v>1.2453397087690832E-3</v>
      </c>
      <c r="J456" s="11">
        <v>5.1828057781761652E-2</v>
      </c>
      <c r="K456" s="11">
        <v>1.5727272727272634</v>
      </c>
      <c r="L456" s="11">
        <v>50.88439306358412</v>
      </c>
      <c r="M456" s="11">
        <v>5.4114439836273898E-4</v>
      </c>
      <c r="N456" s="11">
        <v>1.9652391230262294E-2</v>
      </c>
      <c r="O456" s="11">
        <v>0.2825757575757617</v>
      </c>
      <c r="P456" s="11">
        <v>34.471849865951242</v>
      </c>
      <c r="Q456" s="11">
        <v>1.1924508875285067E-2</v>
      </c>
      <c r="R456" s="11">
        <v>2.9009177165967133E-2</v>
      </c>
      <c r="S456" s="11">
        <v>9031.7212150909036</v>
      </c>
      <c r="T456" s="11">
        <v>3.7382264519520243</v>
      </c>
      <c r="U456" s="11">
        <v>2.2016924510928626E-2</v>
      </c>
      <c r="V456" s="11">
        <v>0.26750653360708543</v>
      </c>
      <c r="Y456" s="4" t="str">
        <f t="shared" si="65"/>
        <v>Finland</v>
      </c>
      <c r="Z456" s="4">
        <f t="shared" si="65"/>
        <v>2015</v>
      </c>
      <c r="AA456" s="13">
        <f t="shared" si="65"/>
        <v>6051.3844423359478</v>
      </c>
      <c r="AB456" s="14">
        <f t="shared" si="65"/>
        <v>6.7269610101861614</v>
      </c>
      <c r="AC456" s="14">
        <f t="shared" si="65"/>
        <v>1.0179920070860438E-2</v>
      </c>
      <c r="AD456" s="15">
        <f t="shared" si="65"/>
        <v>0.14865553679971844</v>
      </c>
      <c r="AF456" s="13">
        <f t="shared" si="60"/>
        <v>84.997906246934235</v>
      </c>
      <c r="AG456" s="14">
        <f t="shared" si="60"/>
        <v>19.294568285981594</v>
      </c>
      <c r="AH456" s="14">
        <f t="shared" si="60"/>
        <v>1.2453397087690832E-3</v>
      </c>
      <c r="AI456" s="15">
        <f t="shared" si="60"/>
        <v>5.1828057781761652E-2</v>
      </c>
      <c r="AK456" s="13">
        <f t="shared" si="61"/>
        <v>1.5727272727272634</v>
      </c>
      <c r="AL456" s="14">
        <f t="shared" si="61"/>
        <v>50.88439306358412</v>
      </c>
      <c r="AM456" s="14">
        <f t="shared" si="61"/>
        <v>5.4114439836273898E-4</v>
      </c>
      <c r="AN456" s="15">
        <f t="shared" si="61"/>
        <v>1.9652391230262294E-2</v>
      </c>
      <c r="AP456" s="13">
        <f t="shared" si="62"/>
        <v>0.2825757575757617</v>
      </c>
      <c r="AQ456" s="14">
        <f t="shared" si="62"/>
        <v>34.471849865951242</v>
      </c>
      <c r="AR456" s="14">
        <f t="shared" si="62"/>
        <v>1.1924508875285067E-2</v>
      </c>
      <c r="AS456" s="15">
        <f t="shared" si="62"/>
        <v>2.9009177165967133E-2</v>
      </c>
      <c r="AU456" s="13">
        <f t="shared" si="63"/>
        <v>9031.7212150909036</v>
      </c>
      <c r="AV456" s="14">
        <f t="shared" si="63"/>
        <v>3.7382264519520243</v>
      </c>
      <c r="AW456" s="14">
        <f t="shared" si="63"/>
        <v>2.2016924510928626E-2</v>
      </c>
      <c r="AX456" s="15">
        <f t="shared" si="63"/>
        <v>0.26750653360708543</v>
      </c>
    </row>
    <row r="457" spans="1:50" x14ac:dyDescent="0.3">
      <c r="A457" s="4" t="s">
        <v>39</v>
      </c>
      <c r="B457" s="4">
        <f t="shared" si="64"/>
        <v>2016</v>
      </c>
      <c r="C457" s="11">
        <v>5912.7899305750834</v>
      </c>
      <c r="D457" s="11">
        <v>6.9775333930333048</v>
      </c>
      <c r="E457" s="11">
        <v>9.8343573378166238E-3</v>
      </c>
      <c r="F457" s="11">
        <v>0.14331712134813238</v>
      </c>
      <c r="G457" s="11">
        <v>88.123363983213267</v>
      </c>
      <c r="H457" s="11">
        <v>18.645717658897066</v>
      </c>
      <c r="I457" s="11">
        <v>1.1788589580467163E-3</v>
      </c>
      <c r="J457" s="11">
        <v>5.3631617634349191E-2</v>
      </c>
      <c r="K457" s="11">
        <v>1.1727272727272577</v>
      </c>
      <c r="L457" s="11">
        <v>68.496124031008634</v>
      </c>
      <c r="M457" s="11">
        <v>6.6430523988381118E-4</v>
      </c>
      <c r="N457" s="11">
        <v>1.4599366229062735E-2</v>
      </c>
      <c r="O457" s="11">
        <v>8.7121212121239466E-3</v>
      </c>
      <c r="P457" s="11">
        <v>1022.4782608692443</v>
      </c>
      <c r="Q457" s="11">
        <v>1.3062044121374239E-2</v>
      </c>
      <c r="R457" s="11">
        <v>9.7801590338934472E-4</v>
      </c>
      <c r="S457" s="11">
        <v>9516.3454590909023</v>
      </c>
      <c r="T457" s="11">
        <v>3.61090771353647</v>
      </c>
      <c r="U457" s="11">
        <v>2.2105990358091909E-2</v>
      </c>
      <c r="V457" s="11">
        <v>0.27693867562752378</v>
      </c>
      <c r="Y457" s="4" t="str">
        <f t="shared" si="65"/>
        <v>Finland</v>
      </c>
      <c r="Z457" s="4">
        <f t="shared" si="65"/>
        <v>2016</v>
      </c>
      <c r="AA457" s="13">
        <f t="shared" si="65"/>
        <v>5912.7899305750834</v>
      </c>
      <c r="AB457" s="14">
        <f t="shared" si="65"/>
        <v>6.9775333930333048</v>
      </c>
      <c r="AC457" s="14">
        <f t="shared" si="65"/>
        <v>9.8343573378166238E-3</v>
      </c>
      <c r="AD457" s="15">
        <f t="shared" si="65"/>
        <v>0.14331712134813238</v>
      </c>
      <c r="AF457" s="13">
        <f t="shared" si="60"/>
        <v>88.123363983213267</v>
      </c>
      <c r="AG457" s="14">
        <f t="shared" si="60"/>
        <v>18.645717658897066</v>
      </c>
      <c r="AH457" s="14">
        <f t="shared" si="60"/>
        <v>1.1788589580467163E-3</v>
      </c>
      <c r="AI457" s="15">
        <f t="shared" si="60"/>
        <v>5.3631617634349191E-2</v>
      </c>
      <c r="AK457" s="13">
        <f t="shared" si="61"/>
        <v>1.1727272727272577</v>
      </c>
      <c r="AL457" s="14">
        <f t="shared" si="61"/>
        <v>68.496124031008634</v>
      </c>
      <c r="AM457" s="14">
        <f t="shared" si="61"/>
        <v>6.6430523988381118E-4</v>
      </c>
      <c r="AN457" s="15">
        <f t="shared" si="61"/>
        <v>1.4599366229062735E-2</v>
      </c>
      <c r="AP457" s="13">
        <f t="shared" si="62"/>
        <v>8.7121212121239466E-3</v>
      </c>
      <c r="AQ457" s="14">
        <f t="shared" si="62"/>
        <v>1022.4782608692443</v>
      </c>
      <c r="AR457" s="14">
        <f t="shared" si="62"/>
        <v>1.3062044121374239E-2</v>
      </c>
      <c r="AS457" s="15">
        <f t="shared" si="62"/>
        <v>9.7801590338934472E-4</v>
      </c>
      <c r="AU457" s="13">
        <f t="shared" si="63"/>
        <v>9516.3454590909023</v>
      </c>
      <c r="AV457" s="14">
        <f t="shared" si="63"/>
        <v>3.61090771353647</v>
      </c>
      <c r="AW457" s="14">
        <f t="shared" si="63"/>
        <v>2.2105990358091909E-2</v>
      </c>
      <c r="AX457" s="15">
        <f t="shared" si="63"/>
        <v>0.27693867562752378</v>
      </c>
    </row>
    <row r="458" spans="1:50" x14ac:dyDescent="0.3">
      <c r="A458" s="4" t="s">
        <v>39</v>
      </c>
      <c r="B458" s="4">
        <f t="shared" si="64"/>
        <v>2017</v>
      </c>
      <c r="C458" s="11">
        <v>5163.6014569091349</v>
      </c>
      <c r="D458" s="11">
        <v>8.0825479783048237</v>
      </c>
      <c r="E458" s="11">
        <v>9.4956786862134823E-3</v>
      </c>
      <c r="F458" s="11">
        <v>0.12372336083673122</v>
      </c>
      <c r="G458" s="11">
        <v>84.93290294416397</v>
      </c>
      <c r="H458" s="11">
        <v>19.236508552035414</v>
      </c>
      <c r="I458" s="11">
        <v>1.2665925221371499E-3</v>
      </c>
      <c r="J458" s="11">
        <v>5.1984485505514981E-2</v>
      </c>
      <c r="K458" s="11">
        <v>1.3136363636363768</v>
      </c>
      <c r="L458" s="11">
        <v>61.193771626296957</v>
      </c>
      <c r="M458" s="11">
        <v>5.8974774423774246E-4</v>
      </c>
      <c r="N458" s="11">
        <v>1.634153237206689E-2</v>
      </c>
      <c r="O458" s="11">
        <v>0.88257575757576223</v>
      </c>
      <c r="P458" s="11">
        <v>8.93304721030038</v>
      </c>
      <c r="Q458" s="11">
        <v>1.597252892921297E-2</v>
      </c>
      <c r="R458" s="11">
        <v>0.11194388392428235</v>
      </c>
      <c r="S458" s="11">
        <v>9928.1956062272729</v>
      </c>
      <c r="T458" s="11">
        <v>3.5500457499714879</v>
      </c>
      <c r="U458" s="11">
        <v>2.151419471168059E-2</v>
      </c>
      <c r="V458" s="11">
        <v>0.28168651066201938</v>
      </c>
      <c r="Y458" s="4" t="str">
        <f t="shared" si="65"/>
        <v>Finland</v>
      </c>
      <c r="Z458" s="4">
        <f t="shared" si="65"/>
        <v>2017</v>
      </c>
      <c r="AA458" s="13">
        <f t="shared" si="65"/>
        <v>5163.6014569091349</v>
      </c>
      <c r="AB458" s="14">
        <f t="shared" si="65"/>
        <v>8.0825479783048237</v>
      </c>
      <c r="AC458" s="14">
        <f t="shared" si="65"/>
        <v>9.4956786862134823E-3</v>
      </c>
      <c r="AD458" s="15">
        <f t="shared" si="65"/>
        <v>0.12372336083673122</v>
      </c>
      <c r="AF458" s="13">
        <f t="shared" si="60"/>
        <v>84.93290294416397</v>
      </c>
      <c r="AG458" s="14">
        <f t="shared" si="60"/>
        <v>19.236508552035414</v>
      </c>
      <c r="AH458" s="14">
        <f t="shared" si="60"/>
        <v>1.2665925221371499E-3</v>
      </c>
      <c r="AI458" s="15">
        <f t="shared" si="60"/>
        <v>5.1984485505514981E-2</v>
      </c>
      <c r="AK458" s="13">
        <f t="shared" si="61"/>
        <v>1.3136363636363768</v>
      </c>
      <c r="AL458" s="14">
        <f t="shared" si="61"/>
        <v>61.193771626296957</v>
      </c>
      <c r="AM458" s="14">
        <f t="shared" si="61"/>
        <v>5.8974774423774246E-4</v>
      </c>
      <c r="AN458" s="15">
        <f t="shared" si="61"/>
        <v>1.634153237206689E-2</v>
      </c>
      <c r="AP458" s="13">
        <f t="shared" si="62"/>
        <v>0.88257575757576223</v>
      </c>
      <c r="AQ458" s="14">
        <f t="shared" si="62"/>
        <v>8.93304721030038</v>
      </c>
      <c r="AR458" s="14">
        <f t="shared" si="62"/>
        <v>1.597252892921297E-2</v>
      </c>
      <c r="AS458" s="15">
        <f t="shared" si="62"/>
        <v>0.11194388392428235</v>
      </c>
      <c r="AU458" s="13">
        <f t="shared" si="63"/>
        <v>9928.1956062272729</v>
      </c>
      <c r="AV458" s="14">
        <f t="shared" si="63"/>
        <v>3.5500457499714879</v>
      </c>
      <c r="AW458" s="14">
        <f t="shared" si="63"/>
        <v>2.151419471168059E-2</v>
      </c>
      <c r="AX458" s="15">
        <f t="shared" si="63"/>
        <v>0.28168651066201938</v>
      </c>
    </row>
    <row r="459" spans="1:50" x14ac:dyDescent="0.3">
      <c r="A459" s="4" t="s">
        <v>39</v>
      </c>
      <c r="B459" s="4">
        <f t="shared" si="64"/>
        <v>2018</v>
      </c>
      <c r="C459" s="11">
        <v>5003.6349545503617</v>
      </c>
      <c r="D459" s="11">
        <v>8.4420637945897905</v>
      </c>
      <c r="E459" s="11">
        <v>9.1240196791095296E-3</v>
      </c>
      <c r="F459" s="11">
        <v>0.11845444719819144</v>
      </c>
      <c r="G459" s="11">
        <v>83.411864718525976</v>
      </c>
      <c r="H459" s="11">
        <v>19.539008133702314</v>
      </c>
      <c r="I459" s="11">
        <v>1.3089474982987265E-3</v>
      </c>
      <c r="J459" s="11">
        <v>5.1179670593162134E-2</v>
      </c>
      <c r="K459" s="11">
        <v>1.3045454545454476</v>
      </c>
      <c r="L459" s="11">
        <v>61.703832752613572</v>
      </c>
      <c r="M459" s="11">
        <v>5.9174927739988337E-4</v>
      </c>
      <c r="N459" s="11">
        <v>1.6206448698401855E-2</v>
      </c>
      <c r="O459" s="11">
        <v>0.53787878787878096</v>
      </c>
      <c r="P459" s="11">
        <v>12.819718309859326</v>
      </c>
      <c r="Q459" s="11">
        <v>1.6114553643697294E-2</v>
      </c>
      <c r="R459" s="11">
        <v>7.8004834102394033E-2</v>
      </c>
      <c r="S459" s="11">
        <v>9626.5977354999923</v>
      </c>
      <c r="T459" s="11">
        <v>3.739196318732481</v>
      </c>
      <c r="U459" s="11">
        <v>2.0901683071174348E-2</v>
      </c>
      <c r="V459" s="11">
        <v>0.26743714818883374</v>
      </c>
      <c r="Y459" s="4" t="str">
        <f t="shared" si="65"/>
        <v>Finland</v>
      </c>
      <c r="Z459" s="4">
        <f t="shared" si="65"/>
        <v>2018</v>
      </c>
      <c r="AA459" s="13">
        <f t="shared" si="65"/>
        <v>5003.6349545503617</v>
      </c>
      <c r="AB459" s="14">
        <f t="shared" si="65"/>
        <v>8.4420637945897905</v>
      </c>
      <c r="AC459" s="14">
        <f t="shared" si="65"/>
        <v>9.1240196791095296E-3</v>
      </c>
      <c r="AD459" s="15">
        <f t="shared" si="65"/>
        <v>0.11845444719819144</v>
      </c>
      <c r="AF459" s="13">
        <f t="shared" si="60"/>
        <v>83.411864718525976</v>
      </c>
      <c r="AG459" s="14">
        <f t="shared" si="60"/>
        <v>19.539008133702314</v>
      </c>
      <c r="AH459" s="14">
        <f t="shared" si="60"/>
        <v>1.3089474982987265E-3</v>
      </c>
      <c r="AI459" s="15">
        <f t="shared" si="60"/>
        <v>5.1179670593162134E-2</v>
      </c>
      <c r="AK459" s="13">
        <f t="shared" si="61"/>
        <v>1.3045454545454476</v>
      </c>
      <c r="AL459" s="14">
        <f t="shared" si="61"/>
        <v>61.703832752613572</v>
      </c>
      <c r="AM459" s="14">
        <f t="shared" si="61"/>
        <v>5.9174927739988337E-4</v>
      </c>
      <c r="AN459" s="15">
        <f t="shared" si="61"/>
        <v>1.6206448698401855E-2</v>
      </c>
      <c r="AP459" s="13">
        <f t="shared" si="62"/>
        <v>0.53787878787878096</v>
      </c>
      <c r="AQ459" s="14">
        <f t="shared" si="62"/>
        <v>12.819718309859326</v>
      </c>
      <c r="AR459" s="14">
        <f t="shared" si="62"/>
        <v>1.6114553643697294E-2</v>
      </c>
      <c r="AS459" s="15">
        <f t="shared" si="62"/>
        <v>7.8004834102394033E-2</v>
      </c>
      <c r="AU459" s="13">
        <f t="shared" si="63"/>
        <v>9626.5977354999923</v>
      </c>
      <c r="AV459" s="14">
        <f t="shared" si="63"/>
        <v>3.739196318732481</v>
      </c>
      <c r="AW459" s="14">
        <f t="shared" si="63"/>
        <v>2.0901683071174348E-2</v>
      </c>
      <c r="AX459" s="15">
        <f t="shared" si="63"/>
        <v>0.26743714818883374</v>
      </c>
    </row>
    <row r="460" spans="1:50" x14ac:dyDescent="0.3">
      <c r="A460" s="4" t="s">
        <v>39</v>
      </c>
      <c r="B460" s="4">
        <f t="shared" si="64"/>
        <v>2019</v>
      </c>
      <c r="C460" s="11">
        <v>4724.2581038092612</v>
      </c>
      <c r="D460" s="11">
        <v>9.1034659877988151</v>
      </c>
      <c r="E460" s="11">
        <v>8.7059342273534401E-3</v>
      </c>
      <c r="F460" s="11">
        <v>0.10984827112445733</v>
      </c>
      <c r="G460" s="11">
        <v>84.098618628728673</v>
      </c>
      <c r="H460" s="11">
        <v>19.29246676424756</v>
      </c>
      <c r="I460" s="11">
        <v>1.2044617086465759E-3</v>
      </c>
      <c r="J460" s="11">
        <v>5.1833703394175666E-2</v>
      </c>
      <c r="K460" s="11">
        <v>1.2590909090909008</v>
      </c>
      <c r="L460" s="11">
        <v>64.205776173285628</v>
      </c>
      <c r="M460" s="11">
        <v>5.8783102983656077E-4</v>
      </c>
      <c r="N460" s="11">
        <v>1.5574922687658036E-2</v>
      </c>
      <c r="O460" s="11">
        <v>0.38825757575758235</v>
      </c>
      <c r="P460" s="11">
        <v>16.363902439024102</v>
      </c>
      <c r="Q460" s="11">
        <v>1.5708902298106286E-2</v>
      </c>
      <c r="R460" s="11">
        <v>6.111011745066583E-2</v>
      </c>
      <c r="S460" s="11">
        <v>9510.6745671363606</v>
      </c>
      <c r="T460" s="11">
        <v>3.8509631184753506</v>
      </c>
      <c r="U460" s="11">
        <v>2.0528679928790705E-2</v>
      </c>
      <c r="V460" s="11">
        <v>0.25967529920045401</v>
      </c>
      <c r="Y460" s="4" t="str">
        <f t="shared" si="65"/>
        <v>Finland</v>
      </c>
      <c r="Z460" s="4">
        <f t="shared" si="65"/>
        <v>2019</v>
      </c>
      <c r="AA460" s="13">
        <f t="shared" si="65"/>
        <v>4724.2581038092612</v>
      </c>
      <c r="AB460" s="14">
        <f t="shared" si="65"/>
        <v>9.1034659877988151</v>
      </c>
      <c r="AC460" s="14">
        <f t="shared" si="65"/>
        <v>8.7059342273534401E-3</v>
      </c>
      <c r="AD460" s="15">
        <f t="shared" si="65"/>
        <v>0.10984827112445733</v>
      </c>
      <c r="AF460" s="13">
        <f t="shared" si="60"/>
        <v>84.098618628728673</v>
      </c>
      <c r="AG460" s="14">
        <f t="shared" si="60"/>
        <v>19.29246676424756</v>
      </c>
      <c r="AH460" s="14">
        <f t="shared" si="60"/>
        <v>1.2044617086465759E-3</v>
      </c>
      <c r="AI460" s="15">
        <f t="shared" si="60"/>
        <v>5.1833703394175666E-2</v>
      </c>
      <c r="AK460" s="13">
        <f t="shared" si="61"/>
        <v>1.2590909090909008</v>
      </c>
      <c r="AL460" s="14">
        <f t="shared" si="61"/>
        <v>64.205776173285628</v>
      </c>
      <c r="AM460" s="14">
        <f t="shared" si="61"/>
        <v>5.8783102983656077E-4</v>
      </c>
      <c r="AN460" s="15">
        <f t="shared" si="61"/>
        <v>1.5574922687658036E-2</v>
      </c>
      <c r="AP460" s="13">
        <f t="shared" si="62"/>
        <v>0.38825757575758235</v>
      </c>
      <c r="AQ460" s="14">
        <f t="shared" si="62"/>
        <v>16.363902439024102</v>
      </c>
      <c r="AR460" s="14">
        <f t="shared" si="62"/>
        <v>1.5708902298106286E-2</v>
      </c>
      <c r="AS460" s="15">
        <f t="shared" si="62"/>
        <v>6.111011745066583E-2</v>
      </c>
      <c r="AU460" s="13">
        <f t="shared" si="63"/>
        <v>9510.6745671363606</v>
      </c>
      <c r="AV460" s="14">
        <f t="shared" si="63"/>
        <v>3.8509631184753506</v>
      </c>
      <c r="AW460" s="14">
        <f t="shared" si="63"/>
        <v>2.0528679928790705E-2</v>
      </c>
      <c r="AX460" s="15">
        <f t="shared" si="63"/>
        <v>0.25967529920045401</v>
      </c>
    </row>
    <row r="461" spans="1:50" x14ac:dyDescent="0.3">
      <c r="A461" s="4" t="s">
        <v>39</v>
      </c>
      <c r="B461" s="4">
        <f t="shared" si="64"/>
        <v>2020</v>
      </c>
      <c r="C461" s="11">
        <v>4705.633801071388</v>
      </c>
      <c r="D461" s="11">
        <v>9.1745342774846659</v>
      </c>
      <c r="E461" s="11">
        <v>8.5191767567681653E-3</v>
      </c>
      <c r="F461" s="11">
        <v>0.10899735831322925</v>
      </c>
      <c r="G461" s="11">
        <v>14.608328725838192</v>
      </c>
      <c r="H461" s="11">
        <v>105.65194004342489</v>
      </c>
      <c r="I461" s="11">
        <v>2.0565998778819122E-3</v>
      </c>
      <c r="J461" s="11">
        <v>9.4650415277654307E-3</v>
      </c>
      <c r="K461" s="11">
        <v>1.8863636363636402</v>
      </c>
      <c r="L461" s="11">
        <v>42.469879518072197</v>
      </c>
      <c r="M461" s="11">
        <v>3.764533324198821E-4</v>
      </c>
      <c r="N461" s="11">
        <v>2.3546099290780192E-2</v>
      </c>
      <c r="O461" s="11">
        <v>0.58333333333333393</v>
      </c>
      <c r="P461" s="11">
        <v>12.24285714285713</v>
      </c>
      <c r="Q461" s="11">
        <v>1.3977336624975578E-2</v>
      </c>
      <c r="R461" s="11">
        <v>8.1680280046674533E-2</v>
      </c>
      <c r="S461" s="11">
        <v>9676.0564659545416</v>
      </c>
      <c r="T461" s="11">
        <v>3.6481047299844578</v>
      </c>
      <c r="U461" s="11">
        <v>2.1709121542333509E-2</v>
      </c>
      <c r="V461" s="11">
        <v>0.27411493748543242</v>
      </c>
      <c r="Y461" s="4" t="str">
        <f t="shared" si="65"/>
        <v>Finland</v>
      </c>
      <c r="Z461" s="4">
        <f t="shared" si="65"/>
        <v>2020</v>
      </c>
      <c r="AA461" s="13">
        <f t="shared" si="65"/>
        <v>4705.633801071388</v>
      </c>
      <c r="AB461" s="14">
        <f t="shared" si="65"/>
        <v>9.1745342774846659</v>
      </c>
      <c r="AC461" s="14">
        <f t="shared" si="65"/>
        <v>8.5191767567681653E-3</v>
      </c>
      <c r="AD461" s="15">
        <f t="shared" si="65"/>
        <v>0.10899735831322925</v>
      </c>
      <c r="AF461" s="13">
        <f t="shared" si="60"/>
        <v>14.608328725838192</v>
      </c>
      <c r="AG461" s="14">
        <f t="shared" si="60"/>
        <v>105.65194004342489</v>
      </c>
      <c r="AH461" s="14">
        <f t="shared" si="60"/>
        <v>2.0565998778819122E-3</v>
      </c>
      <c r="AI461" s="15">
        <f t="shared" si="60"/>
        <v>9.4650415277654307E-3</v>
      </c>
      <c r="AK461" s="13">
        <f t="shared" si="61"/>
        <v>1.8863636363636402</v>
      </c>
      <c r="AL461" s="14">
        <f t="shared" si="61"/>
        <v>42.469879518072197</v>
      </c>
      <c r="AM461" s="14">
        <f t="shared" si="61"/>
        <v>3.764533324198821E-4</v>
      </c>
      <c r="AN461" s="15">
        <f t="shared" si="61"/>
        <v>2.3546099290780192E-2</v>
      </c>
      <c r="AP461" s="13">
        <f t="shared" si="62"/>
        <v>0.58333333333333393</v>
      </c>
      <c r="AQ461" s="14">
        <f t="shared" si="62"/>
        <v>12.24285714285713</v>
      </c>
      <c r="AR461" s="14">
        <f t="shared" si="62"/>
        <v>1.3977336624975578E-2</v>
      </c>
      <c r="AS461" s="15">
        <f t="shared" si="62"/>
        <v>8.1680280046674533E-2</v>
      </c>
      <c r="AU461" s="13">
        <f t="shared" si="63"/>
        <v>9676.0564659545416</v>
      </c>
      <c r="AV461" s="14">
        <f t="shared" si="63"/>
        <v>3.6481047299844578</v>
      </c>
      <c r="AW461" s="14">
        <f t="shared" si="63"/>
        <v>2.1709121542333509E-2</v>
      </c>
      <c r="AX461" s="15">
        <f t="shared" si="63"/>
        <v>0.27411493748543242</v>
      </c>
    </row>
    <row r="462" spans="1:50" x14ac:dyDescent="0.3">
      <c r="A462" s="4" t="s">
        <v>39</v>
      </c>
      <c r="B462" s="4">
        <f t="shared" si="64"/>
        <v>2021</v>
      </c>
      <c r="C462" s="11">
        <v>5552.967612240951</v>
      </c>
      <c r="D462" s="11">
        <v>7.9515431331619322</v>
      </c>
      <c r="E462" s="11">
        <v>8.2719841417951412E-3</v>
      </c>
      <c r="F462" s="11">
        <v>0.12576175256215327</v>
      </c>
      <c r="G462" s="11">
        <v>70.519310304274768</v>
      </c>
      <c r="H462" s="11">
        <v>22.529810239340005</v>
      </c>
      <c r="I462" s="11">
        <v>1.6814473217874049E-3</v>
      </c>
      <c r="J462" s="11">
        <v>4.4385637933774903E-2</v>
      </c>
      <c r="K462" s="11">
        <v>2.3238095238095298</v>
      </c>
      <c r="L462" s="11">
        <v>34.286885245901551</v>
      </c>
      <c r="M462" s="11">
        <v>6.0788715429870716E-4</v>
      </c>
      <c r="N462" s="11">
        <v>2.9165670571360346E-2</v>
      </c>
      <c r="O462" s="11">
        <v>0.86212121212120874</v>
      </c>
      <c r="P462" s="11">
        <v>7.9024604569420385</v>
      </c>
      <c r="Q462" s="11">
        <v>1.3255698470984956E-2</v>
      </c>
      <c r="R462" s="11">
        <v>0.1265428666740793</v>
      </c>
      <c r="S462" s="11">
        <v>8952.5108531818187</v>
      </c>
      <c r="T462" s="11">
        <v>4.1661438908574198</v>
      </c>
      <c r="U462" s="11">
        <v>2.1386542707956591E-2</v>
      </c>
      <c r="V462" s="11">
        <v>0.24003011566511051</v>
      </c>
      <c r="Y462" s="4" t="str">
        <f t="shared" si="65"/>
        <v>Finland</v>
      </c>
      <c r="Z462" s="4">
        <f t="shared" si="65"/>
        <v>2021</v>
      </c>
      <c r="AA462" s="13">
        <f t="shared" si="65"/>
        <v>5552.967612240951</v>
      </c>
      <c r="AB462" s="14">
        <f t="shared" si="65"/>
        <v>7.9515431331619322</v>
      </c>
      <c r="AC462" s="14">
        <f t="shared" si="65"/>
        <v>8.2719841417951412E-3</v>
      </c>
      <c r="AD462" s="15">
        <f t="shared" si="65"/>
        <v>0.12576175256215327</v>
      </c>
      <c r="AF462" s="13">
        <f t="shared" si="60"/>
        <v>70.519310304274768</v>
      </c>
      <c r="AG462" s="14">
        <f t="shared" si="60"/>
        <v>22.529810239340005</v>
      </c>
      <c r="AH462" s="14">
        <f t="shared" si="60"/>
        <v>1.6814473217874049E-3</v>
      </c>
      <c r="AI462" s="15">
        <f t="shared" si="60"/>
        <v>4.4385637933774903E-2</v>
      </c>
      <c r="AK462" s="13">
        <f t="shared" si="61"/>
        <v>2.3238095238095298</v>
      </c>
      <c r="AL462" s="14">
        <f t="shared" si="61"/>
        <v>34.286885245901551</v>
      </c>
      <c r="AM462" s="14">
        <f t="shared" si="61"/>
        <v>6.0788715429870716E-4</v>
      </c>
      <c r="AN462" s="15">
        <f t="shared" si="61"/>
        <v>2.9165670571360346E-2</v>
      </c>
      <c r="AP462" s="13">
        <f t="shared" si="62"/>
        <v>0.86212121212120874</v>
      </c>
      <c r="AQ462" s="14">
        <f t="shared" si="62"/>
        <v>7.9024604569420385</v>
      </c>
      <c r="AR462" s="14">
        <f t="shared" si="62"/>
        <v>1.3255698470984956E-2</v>
      </c>
      <c r="AS462" s="15">
        <f t="shared" si="62"/>
        <v>0.1265428666740793</v>
      </c>
      <c r="AU462" s="13">
        <f t="shared" si="63"/>
        <v>8952.5108531818187</v>
      </c>
      <c r="AV462" s="14">
        <f t="shared" si="63"/>
        <v>4.1661438908574198</v>
      </c>
      <c r="AW462" s="14">
        <f t="shared" si="63"/>
        <v>2.1386542707956591E-2</v>
      </c>
      <c r="AX462" s="15">
        <f t="shared" si="63"/>
        <v>0.24003011566511051</v>
      </c>
    </row>
    <row r="463" spans="1:50" x14ac:dyDescent="0.3">
      <c r="A463" s="4" t="s">
        <v>40</v>
      </c>
      <c r="B463" s="4">
        <f t="shared" si="64"/>
        <v>1995</v>
      </c>
      <c r="C463" s="11">
        <v>357.64278780130553</v>
      </c>
      <c r="D463" s="11">
        <v>88.591123986035385</v>
      </c>
      <c r="E463" s="11">
        <v>1.2282842014366691E-2</v>
      </c>
      <c r="F463" s="11">
        <v>1.1287812537039602E-2</v>
      </c>
      <c r="G463" s="11">
        <v>246.51705310066018</v>
      </c>
      <c r="H463" s="11">
        <v>6.9629379603140444</v>
      </c>
      <c r="I463" s="11">
        <v>2.1327384668006488E-3</v>
      </c>
      <c r="J463" s="11">
        <v>0.14361753697930374</v>
      </c>
      <c r="K463" s="11">
        <v>0.33809523809523512</v>
      </c>
      <c r="L463" s="11">
        <v>222.30985915493153</v>
      </c>
      <c r="M463" s="11">
        <v>1.1149104478954674E-3</v>
      </c>
      <c r="N463" s="11">
        <v>4.4982260516978822E-3</v>
      </c>
      <c r="O463" s="11">
        <v>2.8863095238095564</v>
      </c>
      <c r="P463" s="11">
        <v>3.258610022685053</v>
      </c>
      <c r="Q463" s="11">
        <v>2.523701745562712E-2</v>
      </c>
      <c r="R463" s="11">
        <v>0.30687931143598851</v>
      </c>
      <c r="S463" s="11">
        <v>4972.3512540909032</v>
      </c>
      <c r="T463" s="11">
        <v>4.7053419779344825</v>
      </c>
      <c r="U463" s="11">
        <v>2.3301495978207187E-2</v>
      </c>
      <c r="V463" s="11">
        <v>0.21252440411121251</v>
      </c>
      <c r="Y463" s="4" t="str">
        <f t="shared" si="65"/>
        <v>Ireland</v>
      </c>
      <c r="Z463" s="4">
        <f t="shared" si="65"/>
        <v>1995</v>
      </c>
      <c r="AA463" s="13">
        <f t="shared" si="65"/>
        <v>357.64278780130553</v>
      </c>
      <c r="AB463" s="14">
        <f t="shared" si="65"/>
        <v>88.591123986035385</v>
      </c>
      <c r="AC463" s="14">
        <f t="shared" si="65"/>
        <v>1.2282842014366691E-2</v>
      </c>
      <c r="AD463" s="15">
        <f t="shared" si="65"/>
        <v>1.1287812537039602E-2</v>
      </c>
      <c r="AF463" s="13">
        <f t="shared" si="60"/>
        <v>246.51705310066018</v>
      </c>
      <c r="AG463" s="14">
        <f t="shared" si="60"/>
        <v>6.9629379603140444</v>
      </c>
      <c r="AH463" s="14">
        <f t="shared" si="60"/>
        <v>2.1327384668006488E-3</v>
      </c>
      <c r="AI463" s="15">
        <f t="shared" si="60"/>
        <v>0.14361753697930374</v>
      </c>
      <c r="AK463" s="13">
        <f t="shared" si="61"/>
        <v>0.33809523809523512</v>
      </c>
      <c r="AL463" s="14">
        <f t="shared" si="61"/>
        <v>222.30985915493153</v>
      </c>
      <c r="AM463" s="14">
        <f t="shared" si="61"/>
        <v>1.1149104478954674E-3</v>
      </c>
      <c r="AN463" s="15">
        <f t="shared" si="61"/>
        <v>4.4982260516978822E-3</v>
      </c>
      <c r="AP463" s="13">
        <f t="shared" si="62"/>
        <v>2.8863095238095564</v>
      </c>
      <c r="AQ463" s="14">
        <f t="shared" si="62"/>
        <v>3.258610022685053</v>
      </c>
      <c r="AR463" s="14">
        <f t="shared" si="62"/>
        <v>2.523701745562712E-2</v>
      </c>
      <c r="AS463" s="15">
        <f t="shared" si="62"/>
        <v>0.30687931143598851</v>
      </c>
      <c r="AU463" s="13">
        <f t="shared" si="63"/>
        <v>4972.3512540909032</v>
      </c>
      <c r="AV463" s="14">
        <f t="shared" si="63"/>
        <v>4.7053419779344825</v>
      </c>
      <c r="AW463" s="14">
        <f t="shared" si="63"/>
        <v>2.3301495978207187E-2</v>
      </c>
      <c r="AX463" s="15">
        <f t="shared" si="63"/>
        <v>0.21252440411121251</v>
      </c>
    </row>
    <row r="464" spans="1:50" x14ac:dyDescent="0.3">
      <c r="A464" s="4" t="s">
        <v>40</v>
      </c>
      <c r="B464" s="4">
        <f t="shared" si="64"/>
        <v>1996</v>
      </c>
      <c r="C464" s="11">
        <v>447.60086026957651</v>
      </c>
      <c r="D464" s="11">
        <v>70.04775204133766</v>
      </c>
      <c r="E464" s="11">
        <v>1.25250448053571E-2</v>
      </c>
      <c r="F464" s="11">
        <v>1.4275975614604513E-2</v>
      </c>
      <c r="G464" s="11">
        <v>240.11500911260623</v>
      </c>
      <c r="H464" s="11">
        <v>7.1377670109894575</v>
      </c>
      <c r="I464" s="11">
        <v>1.9038530322534608E-3</v>
      </c>
      <c r="J464" s="11">
        <v>0.14009983773081677</v>
      </c>
      <c r="K464" s="11">
        <v>0.22380952380952124</v>
      </c>
      <c r="L464" s="11">
        <v>337.68085106383364</v>
      </c>
      <c r="M464" s="11">
        <v>9.8084856351792621E-4</v>
      </c>
      <c r="N464" s="11">
        <v>2.9613760947640008E-3</v>
      </c>
      <c r="O464" s="11">
        <v>2.4578125000000242</v>
      </c>
      <c r="P464" s="11">
        <v>3.7467683831319865</v>
      </c>
      <c r="Q464" s="11">
        <v>1.9056874493839138E-2</v>
      </c>
      <c r="R464" s="11">
        <v>0.2668966687404582</v>
      </c>
      <c r="S464" s="11">
        <v>6333.9005983636343</v>
      </c>
      <c r="T464" s="11">
        <v>3.7765424256604487</v>
      </c>
      <c r="U464" s="11">
        <v>2.3728868096919098E-2</v>
      </c>
      <c r="V464" s="11">
        <v>0.2647924708075054</v>
      </c>
      <c r="Y464" s="4" t="str">
        <f t="shared" si="65"/>
        <v>Ireland</v>
      </c>
      <c r="Z464" s="4">
        <f t="shared" si="65"/>
        <v>1996</v>
      </c>
      <c r="AA464" s="13">
        <f t="shared" si="65"/>
        <v>447.60086026957651</v>
      </c>
      <c r="AB464" s="14">
        <f t="shared" si="65"/>
        <v>70.04775204133766</v>
      </c>
      <c r="AC464" s="14">
        <f t="shared" si="65"/>
        <v>1.25250448053571E-2</v>
      </c>
      <c r="AD464" s="15">
        <f t="shared" si="65"/>
        <v>1.4275975614604513E-2</v>
      </c>
      <c r="AF464" s="13">
        <f t="shared" si="60"/>
        <v>240.11500911260623</v>
      </c>
      <c r="AG464" s="14">
        <f t="shared" si="60"/>
        <v>7.1377670109894575</v>
      </c>
      <c r="AH464" s="14">
        <f t="shared" si="60"/>
        <v>1.9038530322534608E-3</v>
      </c>
      <c r="AI464" s="15">
        <f t="shared" si="60"/>
        <v>0.14009983773081677</v>
      </c>
      <c r="AK464" s="13">
        <f t="shared" si="61"/>
        <v>0.22380952380952124</v>
      </c>
      <c r="AL464" s="14">
        <f t="shared" si="61"/>
        <v>337.68085106383364</v>
      </c>
      <c r="AM464" s="14">
        <f t="shared" si="61"/>
        <v>9.8084856351792621E-4</v>
      </c>
      <c r="AN464" s="15">
        <f t="shared" si="61"/>
        <v>2.9613760947640008E-3</v>
      </c>
      <c r="AP464" s="13">
        <f t="shared" si="62"/>
        <v>2.4578125000000242</v>
      </c>
      <c r="AQ464" s="14">
        <f t="shared" si="62"/>
        <v>3.7467683831319865</v>
      </c>
      <c r="AR464" s="14">
        <f t="shared" si="62"/>
        <v>1.9056874493839138E-2</v>
      </c>
      <c r="AS464" s="15">
        <f t="shared" si="62"/>
        <v>0.2668966687404582</v>
      </c>
      <c r="AU464" s="13">
        <f t="shared" si="63"/>
        <v>6333.9005983636343</v>
      </c>
      <c r="AV464" s="14">
        <f t="shared" si="63"/>
        <v>3.7765424256604487</v>
      </c>
      <c r="AW464" s="14">
        <f t="shared" si="63"/>
        <v>2.3728868096919098E-2</v>
      </c>
      <c r="AX464" s="15">
        <f t="shared" si="63"/>
        <v>0.2647924708075054</v>
      </c>
    </row>
    <row r="465" spans="1:50" x14ac:dyDescent="0.3">
      <c r="A465" s="4" t="s">
        <v>40</v>
      </c>
      <c r="B465" s="4">
        <f t="shared" si="64"/>
        <v>1997</v>
      </c>
      <c r="C465" s="11">
        <v>1438.861596523464</v>
      </c>
      <c r="D465" s="11">
        <v>22.327947118014304</v>
      </c>
      <c r="E465" s="11">
        <v>1.2641521318417726E-2</v>
      </c>
      <c r="F465" s="11">
        <v>4.4786920835780494E-2</v>
      </c>
      <c r="G465" s="11">
        <v>239.56681210339411</v>
      </c>
      <c r="H465" s="11">
        <v>7.1563885366420346</v>
      </c>
      <c r="I465" s="11">
        <v>1.9145980911978722E-3</v>
      </c>
      <c r="J465" s="11">
        <v>0.13973528615443598</v>
      </c>
      <c r="K465" s="11">
        <v>9.5238095238102005E-2</v>
      </c>
      <c r="L465" s="11">
        <v>796.99999999994327</v>
      </c>
      <c r="M465" s="11">
        <v>9.7373933618722514E-4</v>
      </c>
      <c r="N465" s="11">
        <v>1.2547051442911808E-3</v>
      </c>
      <c r="O465" s="11">
        <v>0.9643518518518448</v>
      </c>
      <c r="P465" s="11">
        <v>9.2400384061450573</v>
      </c>
      <c r="Q465" s="11">
        <v>1.4471687244749676E-2</v>
      </c>
      <c r="R465" s="11">
        <v>0.10822465838831938</v>
      </c>
      <c r="S465" s="11">
        <v>8372.1162137272731</v>
      </c>
      <c r="T465" s="11">
        <v>2.9701463480046679</v>
      </c>
      <c r="U465" s="11">
        <v>2.4421469341377899E-2</v>
      </c>
      <c r="V465" s="11">
        <v>0.33668374646649851</v>
      </c>
      <c r="Y465" s="4" t="str">
        <f t="shared" si="65"/>
        <v>Ireland</v>
      </c>
      <c r="Z465" s="4">
        <f t="shared" si="65"/>
        <v>1997</v>
      </c>
      <c r="AA465" s="13">
        <f t="shared" si="65"/>
        <v>1438.861596523464</v>
      </c>
      <c r="AB465" s="14">
        <f t="shared" si="65"/>
        <v>22.327947118014304</v>
      </c>
      <c r="AC465" s="14">
        <f t="shared" si="65"/>
        <v>1.2641521318417726E-2</v>
      </c>
      <c r="AD465" s="15">
        <f t="shared" si="65"/>
        <v>4.4786920835780494E-2</v>
      </c>
      <c r="AF465" s="13">
        <f t="shared" si="60"/>
        <v>239.56681210339411</v>
      </c>
      <c r="AG465" s="14">
        <f t="shared" si="60"/>
        <v>7.1563885366420346</v>
      </c>
      <c r="AH465" s="14">
        <f t="shared" si="60"/>
        <v>1.9145980911978722E-3</v>
      </c>
      <c r="AI465" s="15">
        <f t="shared" si="60"/>
        <v>0.13973528615443598</v>
      </c>
      <c r="AK465" s="13">
        <f t="shared" si="61"/>
        <v>9.5238095238102005E-2</v>
      </c>
      <c r="AL465" s="14">
        <f t="shared" si="61"/>
        <v>796.99999999994327</v>
      </c>
      <c r="AM465" s="14">
        <f t="shared" si="61"/>
        <v>9.7373933618722514E-4</v>
      </c>
      <c r="AN465" s="15">
        <f t="shared" si="61"/>
        <v>1.2547051442911808E-3</v>
      </c>
      <c r="AP465" s="13">
        <f t="shared" si="62"/>
        <v>0.9643518518518448</v>
      </c>
      <c r="AQ465" s="14">
        <f t="shared" si="62"/>
        <v>9.2400384061450573</v>
      </c>
      <c r="AR465" s="14">
        <f t="shared" si="62"/>
        <v>1.4471687244749676E-2</v>
      </c>
      <c r="AS465" s="15">
        <f t="shared" si="62"/>
        <v>0.10822465838831938</v>
      </c>
      <c r="AU465" s="13">
        <f t="shared" si="63"/>
        <v>8372.1162137272731</v>
      </c>
      <c r="AV465" s="14">
        <f t="shared" si="63"/>
        <v>2.9701463480046679</v>
      </c>
      <c r="AW465" s="14">
        <f t="shared" si="63"/>
        <v>2.4421469341377899E-2</v>
      </c>
      <c r="AX465" s="15">
        <f t="shared" si="63"/>
        <v>0.33668374646649851</v>
      </c>
    </row>
    <row r="466" spans="1:50" x14ac:dyDescent="0.3">
      <c r="A466" s="4" t="s">
        <v>40</v>
      </c>
      <c r="B466" s="4">
        <f t="shared" si="64"/>
        <v>1998</v>
      </c>
      <c r="C466" s="11">
        <v>2852.5255593127222</v>
      </c>
      <c r="D466" s="11">
        <v>11.465705689277156</v>
      </c>
      <c r="E466" s="11">
        <v>1.2912581685443847E-2</v>
      </c>
      <c r="F466" s="11">
        <v>8.7216611615559783E-2</v>
      </c>
      <c r="G466" s="11">
        <v>237.49713506952071</v>
      </c>
      <c r="H466" s="11">
        <v>7.2232570907784357</v>
      </c>
      <c r="I466" s="11">
        <v>1.926272364672646E-3</v>
      </c>
      <c r="J466" s="11">
        <v>0.13844170122044377</v>
      </c>
      <c r="K466" s="11">
        <v>0.1380952380952607</v>
      </c>
      <c r="L466" s="11">
        <v>550.79310344818555</v>
      </c>
      <c r="M466" s="11">
        <v>9.8869771018884195E-4</v>
      </c>
      <c r="N466" s="11">
        <v>1.815563763851797E-3</v>
      </c>
      <c r="O466" s="11">
        <v>1.0679824561403466</v>
      </c>
      <c r="P466" s="11">
        <v>8.0694045174538278</v>
      </c>
      <c r="Q466" s="11">
        <v>7.2556736722957371E-3</v>
      </c>
      <c r="R466" s="11">
        <v>0.12392488167336717</v>
      </c>
      <c r="S466" s="11">
        <v>9844.8578536818204</v>
      </c>
      <c r="T466" s="11">
        <v>2.6228934294527328</v>
      </c>
      <c r="U466" s="11">
        <v>2.4983022683665701E-2</v>
      </c>
      <c r="V466" s="11">
        <v>0.38125834194058361</v>
      </c>
      <c r="Y466" s="4" t="str">
        <f t="shared" si="65"/>
        <v>Ireland</v>
      </c>
      <c r="Z466" s="4">
        <f t="shared" si="65"/>
        <v>1998</v>
      </c>
      <c r="AA466" s="13">
        <f t="shared" si="65"/>
        <v>2852.5255593127222</v>
      </c>
      <c r="AB466" s="14">
        <f t="shared" si="65"/>
        <v>11.465705689277156</v>
      </c>
      <c r="AC466" s="14">
        <f t="shared" si="65"/>
        <v>1.2912581685443847E-2</v>
      </c>
      <c r="AD466" s="15">
        <f t="shared" si="65"/>
        <v>8.7216611615559783E-2</v>
      </c>
      <c r="AF466" s="13">
        <f t="shared" si="60"/>
        <v>237.49713506952071</v>
      </c>
      <c r="AG466" s="14">
        <f t="shared" si="60"/>
        <v>7.2232570907784357</v>
      </c>
      <c r="AH466" s="14">
        <f t="shared" si="60"/>
        <v>1.926272364672646E-3</v>
      </c>
      <c r="AI466" s="15">
        <f t="shared" si="60"/>
        <v>0.13844170122044377</v>
      </c>
      <c r="AK466" s="13">
        <f t="shared" si="61"/>
        <v>0.1380952380952607</v>
      </c>
      <c r="AL466" s="14">
        <f t="shared" si="61"/>
        <v>550.79310344818555</v>
      </c>
      <c r="AM466" s="14">
        <f t="shared" si="61"/>
        <v>9.8869771018884195E-4</v>
      </c>
      <c r="AN466" s="15">
        <f t="shared" si="61"/>
        <v>1.815563763851797E-3</v>
      </c>
      <c r="AP466" s="13">
        <f t="shared" si="62"/>
        <v>1.0679824561403466</v>
      </c>
      <c r="AQ466" s="14">
        <f t="shared" si="62"/>
        <v>8.0694045174538278</v>
      </c>
      <c r="AR466" s="14">
        <f t="shared" si="62"/>
        <v>7.2556736722957371E-3</v>
      </c>
      <c r="AS466" s="15">
        <f t="shared" si="62"/>
        <v>0.12392488167336717</v>
      </c>
      <c r="AU466" s="13">
        <f t="shared" si="63"/>
        <v>9844.8578536818204</v>
      </c>
      <c r="AV466" s="14">
        <f t="shared" si="63"/>
        <v>2.6228934294527328</v>
      </c>
      <c r="AW466" s="14">
        <f t="shared" si="63"/>
        <v>2.4983022683665701E-2</v>
      </c>
      <c r="AX466" s="15">
        <f t="shared" si="63"/>
        <v>0.38125834194058361</v>
      </c>
    </row>
    <row r="467" spans="1:50" x14ac:dyDescent="0.3">
      <c r="A467" s="4" t="s">
        <v>40</v>
      </c>
      <c r="B467" s="4">
        <f t="shared" si="64"/>
        <v>1999</v>
      </c>
      <c r="C467" s="11">
        <v>2893.8747932244296</v>
      </c>
      <c r="D467" s="11">
        <v>11.566929108309736</v>
      </c>
      <c r="E467" s="11">
        <v>1.2859804123197371E-2</v>
      </c>
      <c r="F467" s="11">
        <v>8.64533698301648E-2</v>
      </c>
      <c r="G467" s="11">
        <v>228.23143137021725</v>
      </c>
      <c r="H467" s="11">
        <v>7.5089068948170237</v>
      </c>
      <c r="I467" s="11">
        <v>1.4613549093334954E-3</v>
      </c>
      <c r="J467" s="11">
        <v>0.13317517636158782</v>
      </c>
      <c r="K467" s="11">
        <v>0.1904761904761898</v>
      </c>
      <c r="L467" s="11">
        <v>400.5250000000014</v>
      </c>
      <c r="M467" s="11">
        <v>9.4563118202764529E-4</v>
      </c>
      <c r="N467" s="11">
        <v>2.4967230509955595E-3</v>
      </c>
      <c r="O467" s="11">
        <v>3.2609848484848598</v>
      </c>
      <c r="P467" s="11">
        <v>2.8194912301080191</v>
      </c>
      <c r="Q467" s="11">
        <v>4.3343886563521061E-3</v>
      </c>
      <c r="R467" s="11">
        <v>0.35467391752152688</v>
      </c>
      <c r="S467" s="11">
        <v>12142.135522181823</v>
      </c>
      <c r="T467" s="11">
        <v>2.2116653739170844</v>
      </c>
      <c r="U467" s="11">
        <v>2.6047765963892133E-2</v>
      </c>
      <c r="V467" s="11">
        <v>0.45214796586922112</v>
      </c>
      <c r="Y467" s="4" t="str">
        <f t="shared" si="65"/>
        <v>Ireland</v>
      </c>
      <c r="Z467" s="4">
        <f t="shared" si="65"/>
        <v>1999</v>
      </c>
      <c r="AA467" s="13">
        <f t="shared" si="65"/>
        <v>2893.8747932244296</v>
      </c>
      <c r="AB467" s="14">
        <f t="shared" si="65"/>
        <v>11.566929108309736</v>
      </c>
      <c r="AC467" s="14">
        <f t="shared" si="65"/>
        <v>1.2859804123197371E-2</v>
      </c>
      <c r="AD467" s="15">
        <f t="shared" si="65"/>
        <v>8.64533698301648E-2</v>
      </c>
      <c r="AF467" s="13">
        <f t="shared" si="60"/>
        <v>228.23143137021725</v>
      </c>
      <c r="AG467" s="14">
        <f t="shared" si="60"/>
        <v>7.5089068948170237</v>
      </c>
      <c r="AH467" s="14">
        <f t="shared" si="60"/>
        <v>1.4613549093334954E-3</v>
      </c>
      <c r="AI467" s="15">
        <f t="shared" si="60"/>
        <v>0.13317517636158782</v>
      </c>
      <c r="AK467" s="13">
        <f t="shared" si="61"/>
        <v>0.1904761904761898</v>
      </c>
      <c r="AL467" s="14">
        <f t="shared" si="61"/>
        <v>400.5250000000014</v>
      </c>
      <c r="AM467" s="14">
        <f t="shared" si="61"/>
        <v>9.4563118202764529E-4</v>
      </c>
      <c r="AN467" s="15">
        <f t="shared" si="61"/>
        <v>2.4967230509955595E-3</v>
      </c>
      <c r="AP467" s="13">
        <f t="shared" si="62"/>
        <v>3.2609848484848598</v>
      </c>
      <c r="AQ467" s="14">
        <f t="shared" si="62"/>
        <v>2.8194912301080191</v>
      </c>
      <c r="AR467" s="14">
        <f t="shared" si="62"/>
        <v>4.3343886563521061E-3</v>
      </c>
      <c r="AS467" s="15">
        <f t="shared" si="62"/>
        <v>0.35467391752152688</v>
      </c>
      <c r="AU467" s="13">
        <f t="shared" si="63"/>
        <v>12142.135522181823</v>
      </c>
      <c r="AV467" s="14">
        <f t="shared" si="63"/>
        <v>2.2116653739170844</v>
      </c>
      <c r="AW467" s="14">
        <f t="shared" si="63"/>
        <v>2.6047765963892133E-2</v>
      </c>
      <c r="AX467" s="15">
        <f t="shared" si="63"/>
        <v>0.45214796586922112</v>
      </c>
    </row>
    <row r="468" spans="1:50" x14ac:dyDescent="0.3">
      <c r="A468" s="4" t="s">
        <v>40</v>
      </c>
      <c r="B468" s="4">
        <f t="shared" si="64"/>
        <v>2000</v>
      </c>
      <c r="C468" s="11">
        <v>3167.9363532065545</v>
      </c>
      <c r="D468" s="11">
        <v>10.728529822747175</v>
      </c>
      <c r="E468" s="11">
        <v>1.2721920927369457E-2</v>
      </c>
      <c r="F468" s="11">
        <v>9.320941606367622E-2</v>
      </c>
      <c r="G468" s="11">
        <v>212.14564170338349</v>
      </c>
      <c r="H468" s="11">
        <v>8.1116649132140566</v>
      </c>
      <c r="I468" s="11">
        <v>9.3113474752364034E-4</v>
      </c>
      <c r="J468" s="11">
        <v>0.12327925409874624</v>
      </c>
      <c r="K468" s="11">
        <v>2.3809523809518396E-2</v>
      </c>
      <c r="L468" s="11">
        <v>3218.2000000007311</v>
      </c>
      <c r="M468" s="11">
        <v>9.1682852095177625E-4</v>
      </c>
      <c r="N468" s="11">
        <v>3.1073270772474451E-4</v>
      </c>
      <c r="O468" s="11">
        <v>4.6390151515151512</v>
      </c>
      <c r="P468" s="11">
        <v>1.948477178084429</v>
      </c>
      <c r="Q468" s="11">
        <v>1.2664942861825512E-2</v>
      </c>
      <c r="R468" s="11">
        <v>0.51322130494908436</v>
      </c>
      <c r="S468" s="11">
        <v>14077.187291636365</v>
      </c>
      <c r="T468" s="11">
        <v>1.9912503526906777</v>
      </c>
      <c r="U468" s="11">
        <v>2.6396358715063961E-2</v>
      </c>
      <c r="V468" s="11">
        <v>0.50219702341734662</v>
      </c>
      <c r="Y468" s="4" t="str">
        <f t="shared" si="65"/>
        <v>Ireland</v>
      </c>
      <c r="Z468" s="4">
        <f t="shared" si="65"/>
        <v>2000</v>
      </c>
      <c r="AA468" s="13">
        <f t="shared" si="65"/>
        <v>3167.9363532065545</v>
      </c>
      <c r="AB468" s="14">
        <f t="shared" si="65"/>
        <v>10.728529822747175</v>
      </c>
      <c r="AC468" s="14">
        <f t="shared" si="65"/>
        <v>1.2721920927369457E-2</v>
      </c>
      <c r="AD468" s="15">
        <f t="shared" si="65"/>
        <v>9.320941606367622E-2</v>
      </c>
      <c r="AF468" s="13">
        <f t="shared" si="60"/>
        <v>212.14564170338349</v>
      </c>
      <c r="AG468" s="14">
        <f t="shared" si="60"/>
        <v>8.1116649132140566</v>
      </c>
      <c r="AH468" s="14">
        <f t="shared" si="60"/>
        <v>9.3113474752364034E-4</v>
      </c>
      <c r="AI468" s="15">
        <f t="shared" si="60"/>
        <v>0.12327925409874624</v>
      </c>
      <c r="AK468" s="13">
        <f t="shared" si="61"/>
        <v>2.3809523809518396E-2</v>
      </c>
      <c r="AL468" s="14">
        <f t="shared" si="61"/>
        <v>3218.2000000007311</v>
      </c>
      <c r="AM468" s="14">
        <f t="shared" si="61"/>
        <v>9.1682852095177625E-4</v>
      </c>
      <c r="AN468" s="15">
        <f t="shared" si="61"/>
        <v>3.1073270772474451E-4</v>
      </c>
      <c r="AP468" s="13">
        <f t="shared" si="62"/>
        <v>4.6390151515151512</v>
      </c>
      <c r="AQ468" s="14">
        <f t="shared" si="62"/>
        <v>1.948477178084429</v>
      </c>
      <c r="AR468" s="14">
        <f t="shared" si="62"/>
        <v>1.2664942861825512E-2</v>
      </c>
      <c r="AS468" s="15">
        <f t="shared" si="62"/>
        <v>0.51322130494908436</v>
      </c>
      <c r="AU468" s="13">
        <f t="shared" si="63"/>
        <v>14077.187291636365</v>
      </c>
      <c r="AV468" s="14">
        <f t="shared" si="63"/>
        <v>1.9912503526906777</v>
      </c>
      <c r="AW468" s="14">
        <f t="shared" si="63"/>
        <v>2.6396358715063961E-2</v>
      </c>
      <c r="AX468" s="15">
        <f t="shared" si="63"/>
        <v>0.50219702341734662</v>
      </c>
    </row>
    <row r="469" spans="1:50" x14ac:dyDescent="0.3">
      <c r="A469" s="4" t="s">
        <v>40</v>
      </c>
      <c r="B469" s="4">
        <f t="shared" si="64"/>
        <v>2001</v>
      </c>
      <c r="C469" s="11">
        <v>4061.6321872142944</v>
      </c>
      <c r="D469" s="11">
        <v>8.4976337277005918</v>
      </c>
      <c r="E469" s="11">
        <v>1.2605409289149716E-2</v>
      </c>
      <c r="F469" s="11">
        <v>0.11767981911719723</v>
      </c>
      <c r="G469" s="11">
        <v>216.19928464164832</v>
      </c>
      <c r="H469" s="11">
        <v>7.8991968830472414</v>
      </c>
      <c r="I469" s="11">
        <v>1.1731466517777428E-3</v>
      </c>
      <c r="J469" s="11">
        <v>0.12659514819109485</v>
      </c>
      <c r="K469" s="11">
        <v>0.32380952380951555</v>
      </c>
      <c r="L469" s="11">
        <v>237.41176470588843</v>
      </c>
      <c r="M469" s="11">
        <v>9.4240976476296645E-4</v>
      </c>
      <c r="N469" s="11">
        <v>4.2120911793854226E-3</v>
      </c>
      <c r="O469" s="11">
        <v>4.5981060606060593</v>
      </c>
      <c r="P469" s="11">
        <v>1.9079825356289648</v>
      </c>
      <c r="Q469" s="11">
        <v>1.2448450727450822E-2</v>
      </c>
      <c r="R469" s="11">
        <v>0.52411381201157115</v>
      </c>
      <c r="S469" s="11">
        <v>15042.169815318186</v>
      </c>
      <c r="T469" s="11">
        <v>1.90244312522917</v>
      </c>
      <c r="U469" s="11">
        <v>2.5973730825287755E-2</v>
      </c>
      <c r="V469" s="11">
        <v>0.52563989258787391</v>
      </c>
      <c r="Y469" s="4" t="str">
        <f t="shared" si="65"/>
        <v>Ireland</v>
      </c>
      <c r="Z469" s="4">
        <f t="shared" si="65"/>
        <v>2001</v>
      </c>
      <c r="AA469" s="13">
        <f t="shared" si="65"/>
        <v>4061.6321872142944</v>
      </c>
      <c r="AB469" s="14">
        <f t="shared" si="65"/>
        <v>8.4976337277005918</v>
      </c>
      <c r="AC469" s="14">
        <f t="shared" si="65"/>
        <v>1.2605409289149716E-2</v>
      </c>
      <c r="AD469" s="15">
        <f t="shared" si="65"/>
        <v>0.11767981911719723</v>
      </c>
      <c r="AF469" s="13">
        <f t="shared" si="60"/>
        <v>216.19928464164832</v>
      </c>
      <c r="AG469" s="14">
        <f t="shared" si="60"/>
        <v>7.8991968830472414</v>
      </c>
      <c r="AH469" s="14">
        <f t="shared" si="60"/>
        <v>1.1731466517777428E-3</v>
      </c>
      <c r="AI469" s="15">
        <f t="shared" si="60"/>
        <v>0.12659514819109485</v>
      </c>
      <c r="AK469" s="13">
        <f t="shared" si="61"/>
        <v>0.32380952380951555</v>
      </c>
      <c r="AL469" s="14">
        <f t="shared" si="61"/>
        <v>237.41176470588843</v>
      </c>
      <c r="AM469" s="14">
        <f t="shared" si="61"/>
        <v>9.4240976476296645E-4</v>
      </c>
      <c r="AN469" s="15">
        <f t="shared" si="61"/>
        <v>4.2120911793854226E-3</v>
      </c>
      <c r="AP469" s="13">
        <f t="shared" si="62"/>
        <v>4.5981060606060593</v>
      </c>
      <c r="AQ469" s="14">
        <f t="shared" si="62"/>
        <v>1.9079825356289648</v>
      </c>
      <c r="AR469" s="14">
        <f t="shared" si="62"/>
        <v>1.2448450727450822E-2</v>
      </c>
      <c r="AS469" s="15">
        <f t="shared" si="62"/>
        <v>0.52411381201157115</v>
      </c>
      <c r="AU469" s="13">
        <f t="shared" si="63"/>
        <v>15042.169815318186</v>
      </c>
      <c r="AV469" s="14">
        <f t="shared" si="63"/>
        <v>1.90244312522917</v>
      </c>
      <c r="AW469" s="14">
        <f t="shared" si="63"/>
        <v>2.5973730825287755E-2</v>
      </c>
      <c r="AX469" s="15">
        <f t="shared" si="63"/>
        <v>0.52563989258787391</v>
      </c>
    </row>
    <row r="470" spans="1:50" x14ac:dyDescent="0.3">
      <c r="A470" s="4" t="s">
        <v>40</v>
      </c>
      <c r="B470" s="4">
        <f t="shared" si="64"/>
        <v>2002</v>
      </c>
      <c r="C470" s="11">
        <v>3822.5739158702054</v>
      </c>
      <c r="D470" s="11">
        <v>9.1941885794757123</v>
      </c>
      <c r="E470" s="11">
        <v>1.2344072272772399E-2</v>
      </c>
      <c r="F470" s="11">
        <v>0.1087643560229242</v>
      </c>
      <c r="G470" s="11">
        <v>207.13483015963629</v>
      </c>
      <c r="H470" s="11">
        <v>8.1920803398086672</v>
      </c>
      <c r="I470" s="11">
        <v>8.2954265987793263E-4</v>
      </c>
      <c r="J470" s="11">
        <v>0.12206911535530131</v>
      </c>
      <c r="K470" s="11">
        <v>0.97727272727271952</v>
      </c>
      <c r="L470" s="11">
        <v>78.506976744186673</v>
      </c>
      <c r="M470" s="11">
        <v>8.9789545133963505E-4</v>
      </c>
      <c r="N470" s="11">
        <v>1.2737721428994505E-2</v>
      </c>
      <c r="O470" s="11">
        <v>4.0094696969696919</v>
      </c>
      <c r="P470" s="11">
        <v>2.1784600850259817</v>
      </c>
      <c r="Q470" s="11">
        <v>8.7867250903459482E-3</v>
      </c>
      <c r="R470" s="11">
        <v>0.45903985428682914</v>
      </c>
      <c r="S470" s="11">
        <v>16330.865560454538</v>
      </c>
      <c r="T470" s="11">
        <v>1.7821327036713062</v>
      </c>
      <c r="U470" s="11">
        <v>2.5570129892788618E-2</v>
      </c>
      <c r="V470" s="11">
        <v>0.56112544141069676</v>
      </c>
      <c r="Y470" s="4" t="str">
        <f t="shared" si="65"/>
        <v>Ireland</v>
      </c>
      <c r="Z470" s="4">
        <f t="shared" si="65"/>
        <v>2002</v>
      </c>
      <c r="AA470" s="13">
        <f t="shared" si="65"/>
        <v>3822.5739158702054</v>
      </c>
      <c r="AB470" s="14">
        <f t="shared" si="65"/>
        <v>9.1941885794757123</v>
      </c>
      <c r="AC470" s="14">
        <f t="shared" si="65"/>
        <v>1.2344072272772399E-2</v>
      </c>
      <c r="AD470" s="15">
        <f t="shared" si="65"/>
        <v>0.1087643560229242</v>
      </c>
      <c r="AF470" s="13">
        <f t="shared" si="60"/>
        <v>207.13483015963629</v>
      </c>
      <c r="AG470" s="14">
        <f t="shared" si="60"/>
        <v>8.1920803398086672</v>
      </c>
      <c r="AH470" s="14">
        <f t="shared" si="60"/>
        <v>8.2954265987793263E-4</v>
      </c>
      <c r="AI470" s="15">
        <f t="shared" si="60"/>
        <v>0.12206911535530131</v>
      </c>
      <c r="AK470" s="13">
        <f t="shared" si="61"/>
        <v>0.97727272727271952</v>
      </c>
      <c r="AL470" s="14">
        <f t="shared" si="61"/>
        <v>78.506976744186673</v>
      </c>
      <c r="AM470" s="14">
        <f t="shared" si="61"/>
        <v>8.9789545133963505E-4</v>
      </c>
      <c r="AN470" s="15">
        <f t="shared" si="61"/>
        <v>1.2737721428994505E-2</v>
      </c>
      <c r="AP470" s="13">
        <f t="shared" si="62"/>
        <v>4.0094696969696919</v>
      </c>
      <c r="AQ470" s="14">
        <f t="shared" si="62"/>
        <v>2.1784600850259817</v>
      </c>
      <c r="AR470" s="14">
        <f t="shared" si="62"/>
        <v>8.7867250903459482E-3</v>
      </c>
      <c r="AS470" s="15">
        <f t="shared" si="62"/>
        <v>0.45903985428682914</v>
      </c>
      <c r="AU470" s="13">
        <f t="shared" si="63"/>
        <v>16330.865560454538</v>
      </c>
      <c r="AV470" s="14">
        <f t="shared" si="63"/>
        <v>1.7821327036713062</v>
      </c>
      <c r="AW470" s="14">
        <f t="shared" si="63"/>
        <v>2.5570129892788618E-2</v>
      </c>
      <c r="AX470" s="15">
        <f t="shared" si="63"/>
        <v>0.56112544141069676</v>
      </c>
    </row>
    <row r="471" spans="1:50" x14ac:dyDescent="0.3">
      <c r="A471" s="4" t="s">
        <v>40</v>
      </c>
      <c r="B471" s="4">
        <f t="shared" si="64"/>
        <v>2003</v>
      </c>
      <c r="C471" s="11">
        <v>4378.42851647934</v>
      </c>
      <c r="D471" s="11">
        <v>8.1680908964853742</v>
      </c>
      <c r="E471" s="11">
        <v>1.189011903585252E-2</v>
      </c>
      <c r="F471" s="11">
        <v>0.12242762876577282</v>
      </c>
      <c r="G471" s="11">
        <v>198.70507736443187</v>
      </c>
      <c r="H471" s="11">
        <v>8.4964860738771044</v>
      </c>
      <c r="I471" s="11">
        <v>5.8296326570346502E-4</v>
      </c>
      <c r="J471" s="11">
        <v>0.11769571459365452</v>
      </c>
      <c r="K471" s="11">
        <v>1.3818181818181756</v>
      </c>
      <c r="L471" s="11">
        <v>55.592105263158153</v>
      </c>
      <c r="M471" s="11">
        <v>7.6791532195539386E-4</v>
      </c>
      <c r="N471" s="11">
        <v>1.7988165680473289E-2</v>
      </c>
      <c r="O471" s="11">
        <v>4.0757575757575744</v>
      </c>
      <c r="P471" s="11">
        <v>2.1899628252788106</v>
      </c>
      <c r="Q471" s="11">
        <v>1.0628001886491933E-2</v>
      </c>
      <c r="R471" s="11">
        <v>0.45662875572907818</v>
      </c>
      <c r="S471" s="11">
        <v>16514.59343786363</v>
      </c>
      <c r="T471" s="11">
        <v>1.7879151640778155</v>
      </c>
      <c r="U471" s="11">
        <v>2.4989360605653821E-2</v>
      </c>
      <c r="V471" s="11">
        <v>0.55931065415835191</v>
      </c>
      <c r="Y471" s="4" t="str">
        <f t="shared" si="65"/>
        <v>Ireland</v>
      </c>
      <c r="Z471" s="4">
        <f t="shared" si="65"/>
        <v>2003</v>
      </c>
      <c r="AA471" s="13">
        <f t="shared" si="65"/>
        <v>4378.42851647934</v>
      </c>
      <c r="AB471" s="14">
        <f t="shared" si="65"/>
        <v>8.1680908964853742</v>
      </c>
      <c r="AC471" s="14">
        <f t="shared" si="65"/>
        <v>1.189011903585252E-2</v>
      </c>
      <c r="AD471" s="15">
        <f t="shared" si="65"/>
        <v>0.12242762876577282</v>
      </c>
      <c r="AF471" s="13">
        <f t="shared" si="60"/>
        <v>198.70507736443187</v>
      </c>
      <c r="AG471" s="14">
        <f t="shared" si="60"/>
        <v>8.4964860738771044</v>
      </c>
      <c r="AH471" s="14">
        <f t="shared" si="60"/>
        <v>5.8296326570346502E-4</v>
      </c>
      <c r="AI471" s="15">
        <f t="shared" si="60"/>
        <v>0.11769571459365452</v>
      </c>
      <c r="AK471" s="13">
        <f t="shared" si="61"/>
        <v>1.3818181818181756</v>
      </c>
      <c r="AL471" s="14">
        <f t="shared" si="61"/>
        <v>55.592105263158153</v>
      </c>
      <c r="AM471" s="14">
        <f t="shared" si="61"/>
        <v>7.6791532195539386E-4</v>
      </c>
      <c r="AN471" s="15">
        <f t="shared" si="61"/>
        <v>1.7988165680473289E-2</v>
      </c>
      <c r="AP471" s="13">
        <f t="shared" si="62"/>
        <v>4.0757575757575744</v>
      </c>
      <c r="AQ471" s="14">
        <f t="shared" si="62"/>
        <v>2.1899628252788106</v>
      </c>
      <c r="AR471" s="14">
        <f t="shared" si="62"/>
        <v>1.0628001886491933E-2</v>
      </c>
      <c r="AS471" s="15">
        <f t="shared" si="62"/>
        <v>0.45662875572907818</v>
      </c>
      <c r="AU471" s="13">
        <f t="shared" si="63"/>
        <v>16514.59343786363</v>
      </c>
      <c r="AV471" s="14">
        <f t="shared" si="63"/>
        <v>1.7879151640778155</v>
      </c>
      <c r="AW471" s="14">
        <f t="shared" si="63"/>
        <v>2.4989360605653821E-2</v>
      </c>
      <c r="AX471" s="15">
        <f t="shared" si="63"/>
        <v>0.55931065415835191</v>
      </c>
    </row>
    <row r="472" spans="1:50" x14ac:dyDescent="0.3">
      <c r="A472" s="4" t="s">
        <v>40</v>
      </c>
      <c r="B472" s="4">
        <f t="shared" si="64"/>
        <v>2004</v>
      </c>
      <c r="C472" s="11">
        <v>4961.7549786668824</v>
      </c>
      <c r="D472" s="11">
        <v>7.3639477107003026</v>
      </c>
      <c r="E472" s="11">
        <v>1.1533321916613049E-2</v>
      </c>
      <c r="F472" s="11">
        <v>0.13579672741930718</v>
      </c>
      <c r="G472" s="11">
        <v>179.4899352837806</v>
      </c>
      <c r="H472" s="11">
        <v>9.4462681823109005</v>
      </c>
      <c r="I472" s="11">
        <v>2.1213282690552004E-4</v>
      </c>
      <c r="J472" s="11">
        <v>0.10586191083084025</v>
      </c>
      <c r="K472" s="11">
        <v>1.2272727272727053</v>
      </c>
      <c r="L472" s="11">
        <v>63.044444444445588</v>
      </c>
      <c r="M472" s="11">
        <v>8.5850765299392423E-4</v>
      </c>
      <c r="N472" s="11">
        <v>1.5861825872400134E-2</v>
      </c>
      <c r="O472" s="11">
        <v>4.3742424242424187</v>
      </c>
      <c r="P472" s="11">
        <v>2.0839972289573971</v>
      </c>
      <c r="Q472" s="11">
        <v>1.3543354055325085E-2</v>
      </c>
      <c r="R472" s="11">
        <v>0.47984708717692964</v>
      </c>
      <c r="S472" s="11">
        <v>17864.575083954544</v>
      </c>
      <c r="T472" s="11">
        <v>1.7045963147702563</v>
      </c>
      <c r="U472" s="11">
        <v>2.4373373981059876E-2</v>
      </c>
      <c r="V472" s="11">
        <v>0.58664916222981445</v>
      </c>
      <c r="Y472" s="4" t="str">
        <f t="shared" si="65"/>
        <v>Ireland</v>
      </c>
      <c r="Z472" s="4">
        <f t="shared" si="65"/>
        <v>2004</v>
      </c>
      <c r="AA472" s="13">
        <f t="shared" si="65"/>
        <v>4961.7549786668824</v>
      </c>
      <c r="AB472" s="14">
        <f t="shared" si="65"/>
        <v>7.3639477107003026</v>
      </c>
      <c r="AC472" s="14">
        <f t="shared" si="65"/>
        <v>1.1533321916613049E-2</v>
      </c>
      <c r="AD472" s="15">
        <f t="shared" si="65"/>
        <v>0.13579672741930718</v>
      </c>
      <c r="AF472" s="13">
        <f t="shared" si="60"/>
        <v>179.4899352837806</v>
      </c>
      <c r="AG472" s="14">
        <f t="shared" si="60"/>
        <v>9.4462681823109005</v>
      </c>
      <c r="AH472" s="14">
        <f t="shared" si="60"/>
        <v>2.1213282690552004E-4</v>
      </c>
      <c r="AI472" s="15">
        <f t="shared" si="60"/>
        <v>0.10586191083084025</v>
      </c>
      <c r="AK472" s="13">
        <f t="shared" si="61"/>
        <v>1.2272727272727053</v>
      </c>
      <c r="AL472" s="14">
        <f t="shared" si="61"/>
        <v>63.044444444445588</v>
      </c>
      <c r="AM472" s="14">
        <f t="shared" si="61"/>
        <v>8.5850765299392423E-4</v>
      </c>
      <c r="AN472" s="15">
        <f t="shared" si="61"/>
        <v>1.5861825872400134E-2</v>
      </c>
      <c r="AP472" s="13">
        <f t="shared" si="62"/>
        <v>4.3742424242424187</v>
      </c>
      <c r="AQ472" s="14">
        <f t="shared" si="62"/>
        <v>2.0839972289573971</v>
      </c>
      <c r="AR472" s="14">
        <f t="shared" si="62"/>
        <v>1.3543354055325085E-2</v>
      </c>
      <c r="AS472" s="15">
        <f t="shared" si="62"/>
        <v>0.47984708717692964</v>
      </c>
      <c r="AU472" s="13">
        <f t="shared" si="63"/>
        <v>17864.575083954544</v>
      </c>
      <c r="AV472" s="14">
        <f t="shared" si="63"/>
        <v>1.7045963147702563</v>
      </c>
      <c r="AW472" s="14">
        <f t="shared" si="63"/>
        <v>2.4373373981059876E-2</v>
      </c>
      <c r="AX472" s="15">
        <f t="shared" si="63"/>
        <v>0.58664916222981445</v>
      </c>
    </row>
    <row r="473" spans="1:50" x14ac:dyDescent="0.3">
      <c r="A473" s="4" t="s">
        <v>40</v>
      </c>
      <c r="B473" s="4">
        <f t="shared" si="64"/>
        <v>2005</v>
      </c>
      <c r="C473" s="11">
        <v>5827.6037795262819</v>
      </c>
      <c r="D473" s="11">
        <v>6.3860189090122041</v>
      </c>
      <c r="E473" s="11">
        <v>1.0944558912422686E-2</v>
      </c>
      <c r="F473" s="11">
        <v>0.15659208252402138</v>
      </c>
      <c r="G473" s="11">
        <v>189.53164088358244</v>
      </c>
      <c r="H473" s="11">
        <v>8.9350166084227087</v>
      </c>
      <c r="I473" s="11">
        <v>1.7141172784720937E-4</v>
      </c>
      <c r="J473" s="11">
        <v>0.11191920998303877</v>
      </c>
      <c r="K473" s="11">
        <v>1.5363636363636459</v>
      </c>
      <c r="L473" s="11">
        <v>50.420118343194943</v>
      </c>
      <c r="M473" s="11">
        <v>8.1551432166810517E-4</v>
      </c>
      <c r="N473" s="11">
        <v>1.9833352892853078E-2</v>
      </c>
      <c r="O473" s="11">
        <v>4.0204545454545437</v>
      </c>
      <c r="P473" s="11">
        <v>2.1524401733559446</v>
      </c>
      <c r="Q473" s="11">
        <v>1.3678749207148899E-2</v>
      </c>
      <c r="R473" s="11">
        <v>0.46458898713122654</v>
      </c>
      <c r="S473" s="11">
        <v>18799.586580136354</v>
      </c>
      <c r="T473" s="11">
        <v>1.6570603823692007</v>
      </c>
      <c r="U473" s="11">
        <v>2.3246452308599452E-2</v>
      </c>
      <c r="V473" s="11">
        <v>0.60347831053098899</v>
      </c>
      <c r="Y473" s="4" t="str">
        <f t="shared" si="65"/>
        <v>Ireland</v>
      </c>
      <c r="Z473" s="4">
        <f t="shared" si="65"/>
        <v>2005</v>
      </c>
      <c r="AA473" s="13">
        <f t="shared" si="65"/>
        <v>5827.6037795262819</v>
      </c>
      <c r="AB473" s="14">
        <f t="shared" si="65"/>
        <v>6.3860189090122041</v>
      </c>
      <c r="AC473" s="14">
        <f t="shared" si="65"/>
        <v>1.0944558912422686E-2</v>
      </c>
      <c r="AD473" s="15">
        <f t="shared" si="65"/>
        <v>0.15659208252402138</v>
      </c>
      <c r="AF473" s="13">
        <f t="shared" si="60"/>
        <v>189.53164088358244</v>
      </c>
      <c r="AG473" s="14">
        <f t="shared" si="60"/>
        <v>8.9350166084227087</v>
      </c>
      <c r="AH473" s="14">
        <f t="shared" si="60"/>
        <v>1.7141172784720937E-4</v>
      </c>
      <c r="AI473" s="15">
        <f t="shared" si="60"/>
        <v>0.11191920998303877</v>
      </c>
      <c r="AK473" s="13">
        <f t="shared" si="61"/>
        <v>1.5363636363636459</v>
      </c>
      <c r="AL473" s="14">
        <f t="shared" si="61"/>
        <v>50.420118343194943</v>
      </c>
      <c r="AM473" s="14">
        <f t="shared" si="61"/>
        <v>8.1551432166810517E-4</v>
      </c>
      <c r="AN473" s="15">
        <f t="shared" si="61"/>
        <v>1.9833352892853078E-2</v>
      </c>
      <c r="AP473" s="13">
        <f t="shared" si="62"/>
        <v>4.0204545454545437</v>
      </c>
      <c r="AQ473" s="14">
        <f t="shared" si="62"/>
        <v>2.1524401733559446</v>
      </c>
      <c r="AR473" s="14">
        <f t="shared" si="62"/>
        <v>1.3678749207148899E-2</v>
      </c>
      <c r="AS473" s="15">
        <f t="shared" si="62"/>
        <v>0.46458898713122654</v>
      </c>
      <c r="AU473" s="13">
        <f t="shared" si="63"/>
        <v>18799.586580136354</v>
      </c>
      <c r="AV473" s="14">
        <f t="shared" si="63"/>
        <v>1.6570603823692007</v>
      </c>
      <c r="AW473" s="14">
        <f t="shared" si="63"/>
        <v>2.3246452308599452E-2</v>
      </c>
      <c r="AX473" s="15">
        <f t="shared" si="63"/>
        <v>0.60347831053098899</v>
      </c>
    </row>
    <row r="474" spans="1:50" x14ac:dyDescent="0.3">
      <c r="A474" s="4" t="s">
        <v>40</v>
      </c>
      <c r="B474" s="4">
        <f t="shared" si="64"/>
        <v>2006</v>
      </c>
      <c r="C474" s="11">
        <v>5495.2908314236774</v>
      </c>
      <c r="D474" s="11">
        <v>6.8991966580198429</v>
      </c>
      <c r="E474" s="11">
        <v>1.0479117465496735E-2</v>
      </c>
      <c r="F474" s="11">
        <v>0.14494441158414706</v>
      </c>
      <c r="G474" s="11">
        <v>190.88913487442824</v>
      </c>
      <c r="H474" s="11">
        <v>8.8434098998670319</v>
      </c>
      <c r="I474" s="11">
        <v>3.6101301846390432E-4</v>
      </c>
      <c r="J474" s="11">
        <v>0.11307855355828704</v>
      </c>
      <c r="K474" s="11">
        <v>1.4545454545454533</v>
      </c>
      <c r="L474" s="11">
        <v>53.518750000000047</v>
      </c>
      <c r="M474" s="11">
        <v>8.8356733356143718E-4</v>
      </c>
      <c r="N474" s="11">
        <v>1.8685040289618107E-2</v>
      </c>
      <c r="O474" s="11">
        <v>2.8344696969696983</v>
      </c>
      <c r="P474" s="11">
        <v>2.6904984631832156</v>
      </c>
      <c r="Q474" s="11">
        <v>8.2494127210607782E-3</v>
      </c>
      <c r="R474" s="11">
        <v>0.37167833904534842</v>
      </c>
      <c r="S474" s="11">
        <v>18736.378184045443</v>
      </c>
      <c r="T474" s="11">
        <v>1.7269980493619652</v>
      </c>
      <c r="U474" s="11">
        <v>2.3227013231861604E-2</v>
      </c>
      <c r="V474" s="11">
        <v>0.57903944962152532</v>
      </c>
      <c r="Y474" s="4" t="str">
        <f t="shared" si="65"/>
        <v>Ireland</v>
      </c>
      <c r="Z474" s="4">
        <f t="shared" si="65"/>
        <v>2006</v>
      </c>
      <c r="AA474" s="13">
        <f t="shared" si="65"/>
        <v>5495.2908314236774</v>
      </c>
      <c r="AB474" s="14">
        <f t="shared" si="65"/>
        <v>6.8991966580198429</v>
      </c>
      <c r="AC474" s="14">
        <f t="shared" si="65"/>
        <v>1.0479117465496735E-2</v>
      </c>
      <c r="AD474" s="15">
        <f t="shared" si="65"/>
        <v>0.14494441158414706</v>
      </c>
      <c r="AF474" s="13">
        <f t="shared" si="60"/>
        <v>190.88913487442824</v>
      </c>
      <c r="AG474" s="14">
        <f t="shared" si="60"/>
        <v>8.8434098998670319</v>
      </c>
      <c r="AH474" s="14">
        <f t="shared" si="60"/>
        <v>3.6101301846390432E-4</v>
      </c>
      <c r="AI474" s="15">
        <f t="shared" si="60"/>
        <v>0.11307855355828704</v>
      </c>
      <c r="AK474" s="13">
        <f t="shared" si="61"/>
        <v>1.4545454545454533</v>
      </c>
      <c r="AL474" s="14">
        <f t="shared" si="61"/>
        <v>53.518750000000047</v>
      </c>
      <c r="AM474" s="14">
        <f t="shared" si="61"/>
        <v>8.8356733356143718E-4</v>
      </c>
      <c r="AN474" s="15">
        <f t="shared" si="61"/>
        <v>1.8685040289618107E-2</v>
      </c>
      <c r="AP474" s="13">
        <f t="shared" si="62"/>
        <v>2.8344696969696983</v>
      </c>
      <c r="AQ474" s="14">
        <f t="shared" si="62"/>
        <v>2.6904984631832156</v>
      </c>
      <c r="AR474" s="14">
        <f t="shared" si="62"/>
        <v>8.2494127210607782E-3</v>
      </c>
      <c r="AS474" s="15">
        <f t="shared" si="62"/>
        <v>0.37167833904534842</v>
      </c>
      <c r="AU474" s="13">
        <f t="shared" si="63"/>
        <v>18736.378184045443</v>
      </c>
      <c r="AV474" s="14">
        <f t="shared" si="63"/>
        <v>1.7269980493619652</v>
      </c>
      <c r="AW474" s="14">
        <f t="shared" si="63"/>
        <v>2.3227013231861604E-2</v>
      </c>
      <c r="AX474" s="15">
        <f t="shared" si="63"/>
        <v>0.57903944962152532</v>
      </c>
    </row>
    <row r="475" spans="1:50" x14ac:dyDescent="0.3">
      <c r="A475" s="4" t="s">
        <v>40</v>
      </c>
      <c r="B475" s="4">
        <f t="shared" si="64"/>
        <v>2007</v>
      </c>
      <c r="C475" s="11">
        <v>5866.2388366754676</v>
      </c>
      <c r="D475" s="11">
        <v>6.6132142516239041</v>
      </c>
      <c r="E475" s="11">
        <v>9.8190217189779716E-3</v>
      </c>
      <c r="F475" s="11">
        <v>0.15121240019623522</v>
      </c>
      <c r="G475" s="11">
        <v>179.47448251988112</v>
      </c>
      <c r="H475" s="11">
        <v>9.3914493794035945</v>
      </c>
      <c r="I475" s="11">
        <v>1.5525627947100828E-4</v>
      </c>
      <c r="J475" s="11">
        <v>0.10647983709448532</v>
      </c>
      <c r="K475" s="11">
        <v>1.7136363636363683</v>
      </c>
      <c r="L475" s="11">
        <v>45.509283819628521</v>
      </c>
      <c r="M475" s="11">
        <v>8.3575346484835583E-4</v>
      </c>
      <c r="N475" s="11">
        <v>2.1973538497406367E-2</v>
      </c>
      <c r="O475" s="11">
        <v>1.6541666666666659</v>
      </c>
      <c r="P475" s="11">
        <v>4.0226700251889183</v>
      </c>
      <c r="Q475" s="11">
        <v>1.2364113612965966E-3</v>
      </c>
      <c r="R475" s="11">
        <v>0.24859110832811512</v>
      </c>
      <c r="S475" s="11">
        <v>18610.690400909079</v>
      </c>
      <c r="T475" s="11">
        <v>1.8055468503978518</v>
      </c>
      <c r="U475" s="11">
        <v>2.3803495201490499E-2</v>
      </c>
      <c r="V475" s="11">
        <v>0.55384882412752146</v>
      </c>
      <c r="Y475" s="4" t="str">
        <f t="shared" si="65"/>
        <v>Ireland</v>
      </c>
      <c r="Z475" s="4">
        <f t="shared" si="65"/>
        <v>2007</v>
      </c>
      <c r="AA475" s="13">
        <f t="shared" si="65"/>
        <v>5866.2388366754676</v>
      </c>
      <c r="AB475" s="14">
        <f t="shared" si="65"/>
        <v>6.6132142516239041</v>
      </c>
      <c r="AC475" s="14">
        <f t="shared" si="65"/>
        <v>9.8190217189779716E-3</v>
      </c>
      <c r="AD475" s="15">
        <f t="shared" si="65"/>
        <v>0.15121240019623522</v>
      </c>
      <c r="AF475" s="13">
        <f t="shared" si="60"/>
        <v>179.47448251988112</v>
      </c>
      <c r="AG475" s="14">
        <f t="shared" si="60"/>
        <v>9.3914493794035945</v>
      </c>
      <c r="AH475" s="14">
        <f t="shared" si="60"/>
        <v>1.5525627947100828E-4</v>
      </c>
      <c r="AI475" s="15">
        <f t="shared" ref="AI475:AI538" si="66">J475</f>
        <v>0.10647983709448532</v>
      </c>
      <c r="AK475" s="13">
        <f t="shared" si="61"/>
        <v>1.7136363636363683</v>
      </c>
      <c r="AL475" s="14">
        <f t="shared" si="61"/>
        <v>45.509283819628521</v>
      </c>
      <c r="AM475" s="14">
        <f t="shared" si="61"/>
        <v>8.3575346484835583E-4</v>
      </c>
      <c r="AN475" s="15">
        <f t="shared" ref="AN475:AN538" si="67">N475</f>
        <v>2.1973538497406367E-2</v>
      </c>
      <c r="AP475" s="13">
        <f t="shared" si="62"/>
        <v>1.6541666666666659</v>
      </c>
      <c r="AQ475" s="14">
        <f t="shared" si="62"/>
        <v>4.0226700251889183</v>
      </c>
      <c r="AR475" s="14">
        <f t="shared" si="62"/>
        <v>1.2364113612965966E-3</v>
      </c>
      <c r="AS475" s="15">
        <f t="shared" ref="AS475:AS538" si="68">R475</f>
        <v>0.24859110832811512</v>
      </c>
      <c r="AU475" s="13">
        <f t="shared" si="63"/>
        <v>18610.690400909079</v>
      </c>
      <c r="AV475" s="14">
        <f t="shared" si="63"/>
        <v>1.8055468503978518</v>
      </c>
      <c r="AW475" s="14">
        <f t="shared" si="63"/>
        <v>2.3803495201490499E-2</v>
      </c>
      <c r="AX475" s="15">
        <f t="shared" ref="AX475:AX538" si="69">V475</f>
        <v>0.55384882412752146</v>
      </c>
    </row>
    <row r="476" spans="1:50" x14ac:dyDescent="0.3">
      <c r="A476" s="4" t="s">
        <v>40</v>
      </c>
      <c r="B476" s="4">
        <f t="shared" si="64"/>
        <v>2008</v>
      </c>
      <c r="C476" s="11">
        <v>7184.8038245212301</v>
      </c>
      <c r="D476" s="11">
        <v>5.4603758776749114</v>
      </c>
      <c r="E476" s="11">
        <v>9.4309827095888088E-3</v>
      </c>
      <c r="F476" s="11">
        <v>0.18313757558130067</v>
      </c>
      <c r="G476" s="11">
        <v>161.71480951049284</v>
      </c>
      <c r="H476" s="11">
        <v>10.40278992123076</v>
      </c>
      <c r="I476" s="11">
        <v>2.3585151082546052E-4</v>
      </c>
      <c r="J476" s="11">
        <v>9.6128058681558909E-2</v>
      </c>
      <c r="K476" s="11">
        <v>1.7636363636363654</v>
      </c>
      <c r="L476" s="11">
        <v>44.474226804123667</v>
      </c>
      <c r="M476" s="11">
        <v>7.1038363946165223E-4</v>
      </c>
      <c r="N476" s="11">
        <v>2.2484932777005123E-2</v>
      </c>
      <c r="O476" s="11">
        <v>0.13257575757575779</v>
      </c>
      <c r="P476" s="11">
        <v>50.228571428571371</v>
      </c>
      <c r="Q476" s="11">
        <v>7.2189376413175355E-3</v>
      </c>
      <c r="R476" s="11">
        <v>1.9908987485779319E-2</v>
      </c>
      <c r="S476" s="11">
        <v>15411.67414986364</v>
      </c>
      <c r="T476" s="11">
        <v>2.1669905140988108</v>
      </c>
      <c r="U476" s="11">
        <v>2.3526125993561076E-2</v>
      </c>
      <c r="V476" s="11">
        <v>0.46146948659619369</v>
      </c>
      <c r="Y476" s="4" t="str">
        <f t="shared" si="65"/>
        <v>Ireland</v>
      </c>
      <c r="Z476" s="4">
        <f t="shared" si="65"/>
        <v>2008</v>
      </c>
      <c r="AA476" s="13">
        <f t="shared" si="65"/>
        <v>7184.8038245212301</v>
      </c>
      <c r="AB476" s="14">
        <f t="shared" si="65"/>
        <v>5.4603758776749114</v>
      </c>
      <c r="AC476" s="14">
        <f t="shared" si="65"/>
        <v>9.4309827095888088E-3</v>
      </c>
      <c r="AD476" s="15">
        <f t="shared" si="65"/>
        <v>0.18313757558130067</v>
      </c>
      <c r="AF476" s="13">
        <f t="shared" ref="AF476:AI539" si="70">G476</f>
        <v>161.71480951049284</v>
      </c>
      <c r="AG476" s="14">
        <f t="shared" si="70"/>
        <v>10.40278992123076</v>
      </c>
      <c r="AH476" s="14">
        <f t="shared" si="70"/>
        <v>2.3585151082546052E-4</v>
      </c>
      <c r="AI476" s="15">
        <f t="shared" si="66"/>
        <v>9.6128058681558909E-2</v>
      </c>
      <c r="AK476" s="13">
        <f t="shared" ref="AK476:AN539" si="71">K476</f>
        <v>1.7636363636363654</v>
      </c>
      <c r="AL476" s="14">
        <f t="shared" si="71"/>
        <v>44.474226804123667</v>
      </c>
      <c r="AM476" s="14">
        <f t="shared" si="71"/>
        <v>7.1038363946165223E-4</v>
      </c>
      <c r="AN476" s="15">
        <f t="shared" si="67"/>
        <v>2.2484932777005123E-2</v>
      </c>
      <c r="AP476" s="13">
        <f t="shared" ref="AP476:AS539" si="72">O476</f>
        <v>0.13257575757575779</v>
      </c>
      <c r="AQ476" s="14">
        <f t="shared" si="72"/>
        <v>50.228571428571371</v>
      </c>
      <c r="AR476" s="14">
        <f t="shared" si="72"/>
        <v>7.2189376413175355E-3</v>
      </c>
      <c r="AS476" s="15">
        <f t="shared" si="68"/>
        <v>1.9908987485779319E-2</v>
      </c>
      <c r="AU476" s="13">
        <f t="shared" ref="AU476:AX539" si="73">S476</f>
        <v>15411.67414986364</v>
      </c>
      <c r="AV476" s="14">
        <f t="shared" si="73"/>
        <v>2.1669905140988108</v>
      </c>
      <c r="AW476" s="14">
        <f t="shared" si="73"/>
        <v>2.3526125993561076E-2</v>
      </c>
      <c r="AX476" s="15">
        <f t="shared" si="69"/>
        <v>0.46146948659619369</v>
      </c>
    </row>
    <row r="477" spans="1:50" x14ac:dyDescent="0.3">
      <c r="A477" s="4" t="s">
        <v>40</v>
      </c>
      <c r="B477" s="4">
        <f t="shared" si="64"/>
        <v>2009</v>
      </c>
      <c r="C477" s="11">
        <v>10422.836903894175</v>
      </c>
      <c r="D477" s="11">
        <v>3.8154913207247865</v>
      </c>
      <c r="E477" s="11">
        <v>9.2129002114436642E-3</v>
      </c>
      <c r="F477" s="11">
        <v>0.26208944430518089</v>
      </c>
      <c r="G477" s="11">
        <v>157.64622029522366</v>
      </c>
      <c r="H477" s="11">
        <v>10.494090988078701</v>
      </c>
      <c r="I477" s="11">
        <v>2.4506907340839101E-4</v>
      </c>
      <c r="J477" s="11">
        <v>9.529172189720872E-2</v>
      </c>
      <c r="K477" s="11">
        <v>1.4590909090909037</v>
      </c>
      <c r="L477" s="11">
        <v>53.965732087227622</v>
      </c>
      <c r="M477" s="11">
        <v>7.2024464343108108E-4</v>
      </c>
      <c r="N477" s="11">
        <v>1.8530277665531305E-2</v>
      </c>
      <c r="O477" s="11">
        <v>3.09393939393936</v>
      </c>
      <c r="P477" s="11">
        <v>3.0913320274241278</v>
      </c>
      <c r="Q477" s="11">
        <v>8.550745117632097E-3</v>
      </c>
      <c r="R477" s="11">
        <v>0.32348514851484794</v>
      </c>
      <c r="S477" s="11">
        <v>14335.551143318193</v>
      </c>
      <c r="T477" s="11">
        <v>2.2005426196247369</v>
      </c>
      <c r="U477" s="11">
        <v>2.3977248279854702E-2</v>
      </c>
      <c r="V477" s="11">
        <v>0.45443337069769274</v>
      </c>
      <c r="Y477" s="4" t="str">
        <f t="shared" si="65"/>
        <v>Ireland</v>
      </c>
      <c r="Z477" s="4">
        <f t="shared" si="65"/>
        <v>2009</v>
      </c>
      <c r="AA477" s="13">
        <f t="shared" si="65"/>
        <v>10422.836903894175</v>
      </c>
      <c r="AB477" s="14">
        <f t="shared" si="65"/>
        <v>3.8154913207247865</v>
      </c>
      <c r="AC477" s="14">
        <f t="shared" si="65"/>
        <v>9.2129002114436642E-3</v>
      </c>
      <c r="AD477" s="15">
        <f t="shared" si="65"/>
        <v>0.26208944430518089</v>
      </c>
      <c r="AF477" s="13">
        <f t="shared" si="70"/>
        <v>157.64622029522366</v>
      </c>
      <c r="AG477" s="14">
        <f t="shared" si="70"/>
        <v>10.494090988078701</v>
      </c>
      <c r="AH477" s="14">
        <f t="shared" si="70"/>
        <v>2.4506907340839101E-4</v>
      </c>
      <c r="AI477" s="15">
        <f t="shared" si="66"/>
        <v>9.529172189720872E-2</v>
      </c>
      <c r="AK477" s="13">
        <f t="shared" si="71"/>
        <v>1.4590909090909037</v>
      </c>
      <c r="AL477" s="14">
        <f t="shared" si="71"/>
        <v>53.965732087227622</v>
      </c>
      <c r="AM477" s="14">
        <f t="shared" si="71"/>
        <v>7.2024464343108108E-4</v>
      </c>
      <c r="AN477" s="15">
        <f t="shared" si="67"/>
        <v>1.8530277665531305E-2</v>
      </c>
      <c r="AP477" s="13">
        <f t="shared" si="72"/>
        <v>3.09393939393936</v>
      </c>
      <c r="AQ477" s="14">
        <f t="shared" si="72"/>
        <v>3.0913320274241278</v>
      </c>
      <c r="AR477" s="14">
        <f t="shared" si="72"/>
        <v>8.550745117632097E-3</v>
      </c>
      <c r="AS477" s="15">
        <f t="shared" si="68"/>
        <v>0.32348514851484794</v>
      </c>
      <c r="AU477" s="13">
        <f t="shared" si="73"/>
        <v>14335.551143318193</v>
      </c>
      <c r="AV477" s="14">
        <f t="shared" si="73"/>
        <v>2.2005426196247369</v>
      </c>
      <c r="AW477" s="14">
        <f t="shared" si="73"/>
        <v>2.3977248279854702E-2</v>
      </c>
      <c r="AX477" s="15">
        <f t="shared" si="69"/>
        <v>0.45443337069769274</v>
      </c>
    </row>
    <row r="478" spans="1:50" x14ac:dyDescent="0.3">
      <c r="A478" s="4" t="s">
        <v>40</v>
      </c>
      <c r="B478" s="4">
        <f t="shared" si="64"/>
        <v>2010</v>
      </c>
      <c r="C478" s="11">
        <v>10406.197967726977</v>
      </c>
      <c r="D478" s="11">
        <v>3.8384259856592995</v>
      </c>
      <c r="E478" s="11">
        <v>9.1599573043559257E-3</v>
      </c>
      <c r="F478" s="11">
        <v>0.26052345511834507</v>
      </c>
      <c r="G478" s="11">
        <v>63.873397591276444</v>
      </c>
      <c r="H478" s="11">
        <v>25.943924464651413</v>
      </c>
      <c r="I478" s="11">
        <v>1.9398069602355461E-3</v>
      </c>
      <c r="J478" s="11">
        <v>3.8544669730383299E-2</v>
      </c>
      <c r="K478" s="11">
        <v>1.7545454545454646</v>
      </c>
      <c r="L478" s="11">
        <v>45.051813471502328</v>
      </c>
      <c r="M478" s="11">
        <v>5.9458070981854155E-4</v>
      </c>
      <c r="N478" s="11">
        <v>2.2196664749856369E-2</v>
      </c>
      <c r="O478" s="11">
        <v>3.7875000000000014</v>
      </c>
      <c r="P478" s="11">
        <v>2.8481848184818466</v>
      </c>
      <c r="Q478" s="11">
        <v>1.0357674283623386E-2</v>
      </c>
      <c r="R478" s="11">
        <v>0.35110081112398628</v>
      </c>
      <c r="S478" s="11">
        <v>14333.196629545451</v>
      </c>
      <c r="T478" s="11">
        <v>2.2402192288541039</v>
      </c>
      <c r="U478" s="11">
        <v>2.4132875415485922E-2</v>
      </c>
      <c r="V478" s="11">
        <v>0.44638488372921908</v>
      </c>
      <c r="Y478" s="4" t="str">
        <f t="shared" si="65"/>
        <v>Ireland</v>
      </c>
      <c r="Z478" s="4">
        <f t="shared" si="65"/>
        <v>2010</v>
      </c>
      <c r="AA478" s="13">
        <f t="shared" si="65"/>
        <v>10406.197967726977</v>
      </c>
      <c r="AB478" s="14">
        <f t="shared" si="65"/>
        <v>3.8384259856592995</v>
      </c>
      <c r="AC478" s="14">
        <f t="shared" si="65"/>
        <v>9.1599573043559257E-3</v>
      </c>
      <c r="AD478" s="15">
        <f t="shared" si="65"/>
        <v>0.26052345511834507</v>
      </c>
      <c r="AF478" s="13">
        <f t="shared" si="70"/>
        <v>63.873397591276444</v>
      </c>
      <c r="AG478" s="14">
        <f t="shared" si="70"/>
        <v>25.943924464651413</v>
      </c>
      <c r="AH478" s="14">
        <f t="shared" si="70"/>
        <v>1.9398069602355461E-3</v>
      </c>
      <c r="AI478" s="15">
        <f t="shared" si="66"/>
        <v>3.8544669730383299E-2</v>
      </c>
      <c r="AK478" s="13">
        <f t="shared" si="71"/>
        <v>1.7545454545454646</v>
      </c>
      <c r="AL478" s="14">
        <f t="shared" si="71"/>
        <v>45.051813471502328</v>
      </c>
      <c r="AM478" s="14">
        <f t="shared" si="71"/>
        <v>5.9458070981854155E-4</v>
      </c>
      <c r="AN478" s="15">
        <f t="shared" si="67"/>
        <v>2.2196664749856369E-2</v>
      </c>
      <c r="AP478" s="13">
        <f t="shared" si="72"/>
        <v>3.7875000000000014</v>
      </c>
      <c r="AQ478" s="14">
        <f t="shared" si="72"/>
        <v>2.8481848184818466</v>
      </c>
      <c r="AR478" s="14">
        <f t="shared" si="72"/>
        <v>1.0357674283623386E-2</v>
      </c>
      <c r="AS478" s="15">
        <f t="shared" si="68"/>
        <v>0.35110081112398628</v>
      </c>
      <c r="AU478" s="13">
        <f t="shared" si="73"/>
        <v>14333.196629545451</v>
      </c>
      <c r="AV478" s="14">
        <f t="shared" si="73"/>
        <v>2.2402192288541039</v>
      </c>
      <c r="AW478" s="14">
        <f t="shared" si="73"/>
        <v>2.4132875415485922E-2</v>
      </c>
      <c r="AX478" s="15">
        <f t="shared" si="69"/>
        <v>0.44638488372921908</v>
      </c>
    </row>
    <row r="479" spans="1:50" x14ac:dyDescent="0.3">
      <c r="A479" s="4" t="s">
        <v>40</v>
      </c>
      <c r="B479" s="4">
        <f t="shared" ref="B479:B542" si="74">B452</f>
        <v>2011</v>
      </c>
      <c r="C479" s="11">
        <v>9993.9072156437323</v>
      </c>
      <c r="D479" s="11">
        <v>3.9787855213423442</v>
      </c>
      <c r="E479" s="11">
        <v>9.5600174341232691E-3</v>
      </c>
      <c r="F479" s="11">
        <v>0.25133297450590514</v>
      </c>
      <c r="G479" s="11">
        <v>77.819630596253546</v>
      </c>
      <c r="H479" s="11">
        <v>21.32084612444336</v>
      </c>
      <c r="I479" s="11">
        <v>1.7798956870253152E-3</v>
      </c>
      <c r="J479" s="11">
        <v>4.6902453784587204E-2</v>
      </c>
      <c r="K479" s="11">
        <v>1.4818181818181984</v>
      </c>
      <c r="L479" s="11">
        <v>53.595092024539269</v>
      </c>
      <c r="M479" s="11">
        <v>6.4411365844063012E-4</v>
      </c>
      <c r="N479" s="11">
        <v>1.865842490842512E-2</v>
      </c>
      <c r="O479" s="11">
        <v>4.8897727272726961</v>
      </c>
      <c r="P479" s="11">
        <v>2.1511348671469648</v>
      </c>
      <c r="Q479" s="11">
        <v>7.8404573706332137E-3</v>
      </c>
      <c r="R479" s="11">
        <v>0.46487089920414565</v>
      </c>
      <c r="S479" s="11">
        <v>14217.178536272731</v>
      </c>
      <c r="T479" s="11">
        <v>2.2803926786887563</v>
      </c>
      <c r="U479" s="11">
        <v>2.3472120813941899E-2</v>
      </c>
      <c r="V479" s="11">
        <v>0.43852096586058492</v>
      </c>
      <c r="Y479" s="4" t="str">
        <f t="shared" si="65"/>
        <v>Ireland</v>
      </c>
      <c r="Z479" s="4">
        <f t="shared" si="65"/>
        <v>2011</v>
      </c>
      <c r="AA479" s="13">
        <f t="shared" si="65"/>
        <v>9993.9072156437323</v>
      </c>
      <c r="AB479" s="14">
        <f t="shared" ref="AB479:AD542" si="75">D479</f>
        <v>3.9787855213423442</v>
      </c>
      <c r="AC479" s="14">
        <f t="shared" si="75"/>
        <v>9.5600174341232691E-3</v>
      </c>
      <c r="AD479" s="15">
        <f t="shared" si="75"/>
        <v>0.25133297450590514</v>
      </c>
      <c r="AF479" s="13">
        <f t="shared" si="70"/>
        <v>77.819630596253546</v>
      </c>
      <c r="AG479" s="14">
        <f t="shared" si="70"/>
        <v>21.32084612444336</v>
      </c>
      <c r="AH479" s="14">
        <f t="shared" si="70"/>
        <v>1.7798956870253152E-3</v>
      </c>
      <c r="AI479" s="15">
        <f t="shared" si="66"/>
        <v>4.6902453784587204E-2</v>
      </c>
      <c r="AK479" s="13">
        <f t="shared" si="71"/>
        <v>1.4818181818181984</v>
      </c>
      <c r="AL479" s="14">
        <f t="shared" si="71"/>
        <v>53.595092024539269</v>
      </c>
      <c r="AM479" s="14">
        <f t="shared" si="71"/>
        <v>6.4411365844063012E-4</v>
      </c>
      <c r="AN479" s="15">
        <f t="shared" si="67"/>
        <v>1.865842490842512E-2</v>
      </c>
      <c r="AP479" s="13">
        <f t="shared" si="72"/>
        <v>4.8897727272726961</v>
      </c>
      <c r="AQ479" s="14">
        <f t="shared" si="72"/>
        <v>2.1511348671469648</v>
      </c>
      <c r="AR479" s="14">
        <f t="shared" si="72"/>
        <v>7.8404573706332137E-3</v>
      </c>
      <c r="AS479" s="15">
        <f t="shared" si="68"/>
        <v>0.46487089920414565</v>
      </c>
      <c r="AU479" s="13">
        <f t="shared" si="73"/>
        <v>14217.178536272731</v>
      </c>
      <c r="AV479" s="14">
        <f t="shared" si="73"/>
        <v>2.2803926786887563</v>
      </c>
      <c r="AW479" s="14">
        <f t="shared" si="73"/>
        <v>2.3472120813941899E-2</v>
      </c>
      <c r="AX479" s="15">
        <f t="shared" si="69"/>
        <v>0.43852096586058492</v>
      </c>
    </row>
    <row r="480" spans="1:50" x14ac:dyDescent="0.3">
      <c r="A480" s="4" t="s">
        <v>40</v>
      </c>
      <c r="B480" s="4">
        <f t="shared" si="74"/>
        <v>2012</v>
      </c>
      <c r="C480" s="11">
        <v>9847.1810273478695</v>
      </c>
      <c r="D480" s="11">
        <v>4.0168044179722795</v>
      </c>
      <c r="E480" s="11">
        <v>9.8171877815384501E-3</v>
      </c>
      <c r="F480" s="11">
        <v>0.24895411773740514</v>
      </c>
      <c r="G480" s="11">
        <v>90.168041007619422</v>
      </c>
      <c r="H480" s="11">
        <v>18.275122100669069</v>
      </c>
      <c r="I480" s="11">
        <v>1.6877701523331096E-3</v>
      </c>
      <c r="J480" s="11">
        <v>5.471919664839827E-2</v>
      </c>
      <c r="K480" s="11">
        <v>1.4136363636363711</v>
      </c>
      <c r="L480" s="11">
        <v>56.22829581993539</v>
      </c>
      <c r="M480" s="11">
        <v>6.2276798620428814E-4</v>
      </c>
      <c r="N480" s="11">
        <v>1.7784640018299401E-2</v>
      </c>
      <c r="O480" s="11">
        <v>4.3515151515151231</v>
      </c>
      <c r="P480" s="11">
        <v>2.5581476323119934</v>
      </c>
      <c r="Q480" s="11">
        <v>1.3980702889302921E-2</v>
      </c>
      <c r="R480" s="11">
        <v>0.39090785354566249</v>
      </c>
      <c r="S480" s="11">
        <v>14250.985694454543</v>
      </c>
      <c r="T480" s="11">
        <v>2.2589793286419853</v>
      </c>
      <c r="U480" s="11">
        <v>2.3403910983128218E-2</v>
      </c>
      <c r="V480" s="11">
        <v>0.44267780024404341</v>
      </c>
      <c r="Y480" s="4" t="str">
        <f t="shared" ref="Y480:AD543" si="76">A480</f>
        <v>Ireland</v>
      </c>
      <c r="Z480" s="4">
        <f t="shared" si="76"/>
        <v>2012</v>
      </c>
      <c r="AA480" s="13">
        <f t="shared" si="76"/>
        <v>9847.1810273478695</v>
      </c>
      <c r="AB480" s="14">
        <f t="shared" si="75"/>
        <v>4.0168044179722795</v>
      </c>
      <c r="AC480" s="14">
        <f t="shared" si="75"/>
        <v>9.8171877815384501E-3</v>
      </c>
      <c r="AD480" s="15">
        <f t="shared" si="75"/>
        <v>0.24895411773740514</v>
      </c>
      <c r="AF480" s="13">
        <f t="shared" si="70"/>
        <v>90.168041007619422</v>
      </c>
      <c r="AG480" s="14">
        <f t="shared" si="70"/>
        <v>18.275122100669069</v>
      </c>
      <c r="AH480" s="14">
        <f t="shared" si="70"/>
        <v>1.6877701523331096E-3</v>
      </c>
      <c r="AI480" s="15">
        <f t="shared" si="66"/>
        <v>5.471919664839827E-2</v>
      </c>
      <c r="AK480" s="13">
        <f t="shared" si="71"/>
        <v>1.4136363636363711</v>
      </c>
      <c r="AL480" s="14">
        <f t="shared" si="71"/>
        <v>56.22829581993539</v>
      </c>
      <c r="AM480" s="14">
        <f t="shared" si="71"/>
        <v>6.2276798620428814E-4</v>
      </c>
      <c r="AN480" s="15">
        <f t="shared" si="67"/>
        <v>1.7784640018299401E-2</v>
      </c>
      <c r="AP480" s="13">
        <f t="shared" si="72"/>
        <v>4.3515151515151231</v>
      </c>
      <c r="AQ480" s="14">
        <f t="shared" si="72"/>
        <v>2.5581476323119934</v>
      </c>
      <c r="AR480" s="14">
        <f t="shared" si="72"/>
        <v>1.3980702889302921E-2</v>
      </c>
      <c r="AS480" s="15">
        <f t="shared" si="68"/>
        <v>0.39090785354566249</v>
      </c>
      <c r="AU480" s="13">
        <f t="shared" si="73"/>
        <v>14250.985694454543</v>
      </c>
      <c r="AV480" s="14">
        <f t="shared" si="73"/>
        <v>2.2589793286419853</v>
      </c>
      <c r="AW480" s="14">
        <f t="shared" si="73"/>
        <v>2.3403910983128218E-2</v>
      </c>
      <c r="AX480" s="15">
        <f t="shared" si="69"/>
        <v>0.44267780024404341</v>
      </c>
    </row>
    <row r="481" spans="1:50" x14ac:dyDescent="0.3">
      <c r="A481" s="4" t="s">
        <v>40</v>
      </c>
      <c r="B481" s="4">
        <f t="shared" si="74"/>
        <v>2013</v>
      </c>
      <c r="C481" s="11">
        <v>8601.7064024773208</v>
      </c>
      <c r="D481" s="11">
        <v>4.611235002084908</v>
      </c>
      <c r="E481" s="11">
        <v>1.0260429697371232E-2</v>
      </c>
      <c r="F481" s="11">
        <v>0.21686164325779611</v>
      </c>
      <c r="G481" s="11">
        <v>100.60308678457636</v>
      </c>
      <c r="H481" s="11">
        <v>16.325512126007872</v>
      </c>
      <c r="I481" s="11">
        <v>1.5316697909003862E-3</v>
      </c>
      <c r="J481" s="11">
        <v>6.125382115314585E-2</v>
      </c>
      <c r="K481" s="11">
        <v>1.2090909090909037</v>
      </c>
      <c r="L481" s="11">
        <v>65.992481203007813</v>
      </c>
      <c r="M481" s="11">
        <v>6.9310668889506488E-4</v>
      </c>
      <c r="N481" s="11">
        <v>1.515324142645544E-2</v>
      </c>
      <c r="O481" s="11">
        <v>2.4867424242424239</v>
      </c>
      <c r="P481" s="11">
        <v>4.5393754760091403</v>
      </c>
      <c r="Q481" s="11">
        <v>1.6128780132606879E-2</v>
      </c>
      <c r="R481" s="11">
        <v>0.22029462098587291</v>
      </c>
      <c r="S481" s="11">
        <v>14520.329704090909</v>
      </c>
      <c r="T481" s="11">
        <v>2.2187080597648245</v>
      </c>
      <c r="U481" s="11">
        <v>2.3452772592581717E-2</v>
      </c>
      <c r="V481" s="11">
        <v>0.45071274501341851</v>
      </c>
      <c r="Y481" s="4" t="str">
        <f t="shared" si="76"/>
        <v>Ireland</v>
      </c>
      <c r="Z481" s="4">
        <f t="shared" si="76"/>
        <v>2013</v>
      </c>
      <c r="AA481" s="13">
        <f t="shared" si="76"/>
        <v>8601.7064024773208</v>
      </c>
      <c r="AB481" s="14">
        <f t="shared" si="75"/>
        <v>4.611235002084908</v>
      </c>
      <c r="AC481" s="14">
        <f t="shared" si="75"/>
        <v>1.0260429697371232E-2</v>
      </c>
      <c r="AD481" s="15">
        <f t="shared" si="75"/>
        <v>0.21686164325779611</v>
      </c>
      <c r="AF481" s="13">
        <f t="shared" si="70"/>
        <v>100.60308678457636</v>
      </c>
      <c r="AG481" s="14">
        <f t="shared" si="70"/>
        <v>16.325512126007872</v>
      </c>
      <c r="AH481" s="14">
        <f t="shared" si="70"/>
        <v>1.5316697909003862E-3</v>
      </c>
      <c r="AI481" s="15">
        <f t="shared" si="66"/>
        <v>6.125382115314585E-2</v>
      </c>
      <c r="AK481" s="13">
        <f t="shared" si="71"/>
        <v>1.2090909090909037</v>
      </c>
      <c r="AL481" s="14">
        <f t="shared" si="71"/>
        <v>65.992481203007813</v>
      </c>
      <c r="AM481" s="14">
        <f t="shared" si="71"/>
        <v>6.9310668889506488E-4</v>
      </c>
      <c r="AN481" s="15">
        <f t="shared" si="67"/>
        <v>1.515324142645544E-2</v>
      </c>
      <c r="AP481" s="13">
        <f t="shared" si="72"/>
        <v>2.4867424242424239</v>
      </c>
      <c r="AQ481" s="14">
        <f t="shared" si="72"/>
        <v>4.5393754760091403</v>
      </c>
      <c r="AR481" s="14">
        <f t="shared" si="72"/>
        <v>1.6128780132606879E-2</v>
      </c>
      <c r="AS481" s="15">
        <f t="shared" si="68"/>
        <v>0.22029462098587291</v>
      </c>
      <c r="AU481" s="13">
        <f t="shared" si="73"/>
        <v>14520.329704090909</v>
      </c>
      <c r="AV481" s="14">
        <f t="shared" si="73"/>
        <v>2.2187080597648245</v>
      </c>
      <c r="AW481" s="14">
        <f t="shared" si="73"/>
        <v>2.3452772592581717E-2</v>
      </c>
      <c r="AX481" s="15">
        <f t="shared" si="69"/>
        <v>0.45071274501341851</v>
      </c>
    </row>
    <row r="482" spans="1:50" x14ac:dyDescent="0.3">
      <c r="A482" s="4" t="s">
        <v>40</v>
      </c>
      <c r="B482" s="4">
        <f t="shared" si="74"/>
        <v>2014</v>
      </c>
      <c r="C482" s="11">
        <v>7906.9891061166345</v>
      </c>
      <c r="D482" s="11">
        <v>5.0682272380253908</v>
      </c>
      <c r="E482" s="11">
        <v>1.0269955288630839E-2</v>
      </c>
      <c r="F482" s="11">
        <v>0.1973076488160001</v>
      </c>
      <c r="G482" s="11">
        <v>114.96932515855246</v>
      </c>
      <c r="H482" s="11">
        <v>14.282337245843165</v>
      </c>
      <c r="I482" s="11">
        <v>1.1629851435139144E-3</v>
      </c>
      <c r="J482" s="11">
        <v>7.0016551408002017E-2</v>
      </c>
      <c r="K482" s="11">
        <v>1.2318181818181984</v>
      </c>
      <c r="L482" s="11">
        <v>65.081180811807229</v>
      </c>
      <c r="M482" s="11">
        <v>6.8152472991801771E-4</v>
      </c>
      <c r="N482" s="11">
        <v>1.5365424958893445E-2</v>
      </c>
      <c r="O482" s="11">
        <v>1.3026515151514833</v>
      </c>
      <c r="P482" s="11">
        <v>8.1224193079385518</v>
      </c>
      <c r="Q482" s="11">
        <v>1.5166795544888978E-2</v>
      </c>
      <c r="R482" s="11">
        <v>0.1231160276375583</v>
      </c>
      <c r="S482" s="11">
        <v>17694.380355545461</v>
      </c>
      <c r="T482" s="11">
        <v>1.849791739963168</v>
      </c>
      <c r="U482" s="11">
        <v>2.237727180543958E-2</v>
      </c>
      <c r="V482" s="11">
        <v>0.54060139765783122</v>
      </c>
      <c r="Y482" s="4" t="str">
        <f t="shared" si="76"/>
        <v>Ireland</v>
      </c>
      <c r="Z482" s="4">
        <f t="shared" si="76"/>
        <v>2014</v>
      </c>
      <c r="AA482" s="13">
        <f t="shared" si="76"/>
        <v>7906.9891061166345</v>
      </c>
      <c r="AB482" s="14">
        <f t="shared" si="75"/>
        <v>5.0682272380253908</v>
      </c>
      <c r="AC482" s="14">
        <f t="shared" si="75"/>
        <v>1.0269955288630839E-2</v>
      </c>
      <c r="AD482" s="15">
        <f t="shared" si="75"/>
        <v>0.1973076488160001</v>
      </c>
      <c r="AF482" s="13">
        <f t="shared" si="70"/>
        <v>114.96932515855246</v>
      </c>
      <c r="AG482" s="14">
        <f t="shared" si="70"/>
        <v>14.282337245843165</v>
      </c>
      <c r="AH482" s="14">
        <f t="shared" si="70"/>
        <v>1.1629851435139144E-3</v>
      </c>
      <c r="AI482" s="15">
        <f t="shared" si="66"/>
        <v>7.0016551408002017E-2</v>
      </c>
      <c r="AK482" s="13">
        <f t="shared" si="71"/>
        <v>1.2318181818181984</v>
      </c>
      <c r="AL482" s="14">
        <f t="shared" si="71"/>
        <v>65.081180811807229</v>
      </c>
      <c r="AM482" s="14">
        <f t="shared" si="71"/>
        <v>6.8152472991801771E-4</v>
      </c>
      <c r="AN482" s="15">
        <f t="shared" si="67"/>
        <v>1.5365424958893445E-2</v>
      </c>
      <c r="AP482" s="13">
        <f t="shared" si="72"/>
        <v>1.3026515151514833</v>
      </c>
      <c r="AQ482" s="14">
        <f t="shared" si="72"/>
        <v>8.1224193079385518</v>
      </c>
      <c r="AR482" s="14">
        <f t="shared" si="72"/>
        <v>1.5166795544888978E-2</v>
      </c>
      <c r="AS482" s="15">
        <f t="shared" si="68"/>
        <v>0.1231160276375583</v>
      </c>
      <c r="AU482" s="13">
        <f t="shared" si="73"/>
        <v>17694.380355545461</v>
      </c>
      <c r="AV482" s="14">
        <f t="shared" si="73"/>
        <v>1.849791739963168</v>
      </c>
      <c r="AW482" s="14">
        <f t="shared" si="73"/>
        <v>2.237727180543958E-2</v>
      </c>
      <c r="AX482" s="15">
        <f t="shared" si="69"/>
        <v>0.54060139765783122</v>
      </c>
    </row>
    <row r="483" spans="1:50" x14ac:dyDescent="0.3">
      <c r="A483" s="4" t="s">
        <v>40</v>
      </c>
      <c r="B483" s="4">
        <f t="shared" si="74"/>
        <v>2015</v>
      </c>
      <c r="C483" s="11">
        <v>7218.807952687348</v>
      </c>
      <c r="D483" s="11">
        <v>5.6390788434933894</v>
      </c>
      <c r="E483" s="11">
        <v>1.0038507780184891E-2</v>
      </c>
      <c r="F483" s="11">
        <v>0.17733392771300632</v>
      </c>
      <c r="G483" s="11">
        <v>131.00209375306576</v>
      </c>
      <c r="H483" s="11">
        <v>12.518867899457174</v>
      </c>
      <c r="I483" s="11">
        <v>7.5991650290800627E-4</v>
      </c>
      <c r="J483" s="11">
        <v>7.9879427439549913E-2</v>
      </c>
      <c r="K483" s="11">
        <v>1.4727272727272691</v>
      </c>
      <c r="L483" s="11">
        <v>54.339506172839641</v>
      </c>
      <c r="M483" s="11">
        <v>5.7648339837323287E-4</v>
      </c>
      <c r="N483" s="11">
        <v>1.8402817221401749E-2</v>
      </c>
      <c r="O483" s="11">
        <v>0.18409090909090864</v>
      </c>
      <c r="P483" s="11">
        <v>52.913580246913718</v>
      </c>
      <c r="Q483" s="11">
        <v>1.314946678344886E-2</v>
      </c>
      <c r="R483" s="11">
        <v>1.889874008399435E-2</v>
      </c>
      <c r="S483" s="11">
        <v>28373.085931090907</v>
      </c>
      <c r="T483" s="11">
        <v>1.1899523102600693</v>
      </c>
      <c r="U483" s="11">
        <v>1.4875154844080196E-2</v>
      </c>
      <c r="V483" s="11">
        <v>0.84036981262000798</v>
      </c>
      <c r="Y483" s="4" t="str">
        <f t="shared" si="76"/>
        <v>Ireland</v>
      </c>
      <c r="Z483" s="4">
        <f t="shared" si="76"/>
        <v>2015</v>
      </c>
      <c r="AA483" s="13">
        <f t="shared" si="76"/>
        <v>7218.807952687348</v>
      </c>
      <c r="AB483" s="14">
        <f t="shared" si="75"/>
        <v>5.6390788434933894</v>
      </c>
      <c r="AC483" s="14">
        <f t="shared" si="75"/>
        <v>1.0038507780184891E-2</v>
      </c>
      <c r="AD483" s="15">
        <f t="shared" si="75"/>
        <v>0.17733392771300632</v>
      </c>
      <c r="AF483" s="13">
        <f t="shared" si="70"/>
        <v>131.00209375306576</v>
      </c>
      <c r="AG483" s="14">
        <f t="shared" si="70"/>
        <v>12.518867899457174</v>
      </c>
      <c r="AH483" s="14">
        <f t="shared" si="70"/>
        <v>7.5991650290800627E-4</v>
      </c>
      <c r="AI483" s="15">
        <f t="shared" si="66"/>
        <v>7.9879427439549913E-2</v>
      </c>
      <c r="AK483" s="13">
        <f t="shared" si="71"/>
        <v>1.4727272727272691</v>
      </c>
      <c r="AL483" s="14">
        <f t="shared" si="71"/>
        <v>54.339506172839641</v>
      </c>
      <c r="AM483" s="14">
        <f t="shared" si="71"/>
        <v>5.7648339837323287E-4</v>
      </c>
      <c r="AN483" s="15">
        <f t="shared" si="67"/>
        <v>1.8402817221401749E-2</v>
      </c>
      <c r="AP483" s="13">
        <f t="shared" si="72"/>
        <v>0.18409090909090864</v>
      </c>
      <c r="AQ483" s="14">
        <f t="shared" si="72"/>
        <v>52.913580246913718</v>
      </c>
      <c r="AR483" s="14">
        <f t="shared" si="72"/>
        <v>1.314946678344886E-2</v>
      </c>
      <c r="AS483" s="15">
        <f t="shared" si="68"/>
        <v>1.889874008399435E-2</v>
      </c>
      <c r="AU483" s="13">
        <f t="shared" si="73"/>
        <v>28373.085931090907</v>
      </c>
      <c r="AV483" s="14">
        <f t="shared" si="73"/>
        <v>1.1899523102600693</v>
      </c>
      <c r="AW483" s="14">
        <f t="shared" si="73"/>
        <v>1.4875154844080196E-2</v>
      </c>
      <c r="AX483" s="15">
        <f t="shared" si="69"/>
        <v>0.84036981262000798</v>
      </c>
    </row>
    <row r="484" spans="1:50" x14ac:dyDescent="0.3">
      <c r="A484" s="4" t="s">
        <v>40</v>
      </c>
      <c r="B484" s="4">
        <f t="shared" si="74"/>
        <v>2016</v>
      </c>
      <c r="C484" s="11">
        <v>7319.5038459290809</v>
      </c>
      <c r="D484" s="11">
        <v>5.6365417731865284</v>
      </c>
      <c r="E484" s="11">
        <v>9.640089341349134E-3</v>
      </c>
      <c r="F484" s="11">
        <v>0.17741374769137319</v>
      </c>
      <c r="G484" s="11">
        <v>119.87663601678673</v>
      </c>
      <c r="H484" s="11">
        <v>13.706785730566557</v>
      </c>
      <c r="I484" s="11">
        <v>1.0286181218889107E-3</v>
      </c>
      <c r="J484" s="11">
        <v>7.2956564701377735E-2</v>
      </c>
      <c r="K484" s="11">
        <v>1.3727272727272606</v>
      </c>
      <c r="L484" s="11">
        <v>58.516556291391254</v>
      </c>
      <c r="M484" s="11">
        <v>6.0621732662614891E-4</v>
      </c>
      <c r="N484" s="11">
        <v>1.7089180624716913E-2</v>
      </c>
      <c r="O484" s="11">
        <v>0.49962121212121602</v>
      </c>
      <c r="P484" s="11">
        <v>17.829416224412295</v>
      </c>
      <c r="Q484" s="11">
        <v>1.1444043840154183E-2</v>
      </c>
      <c r="R484" s="11">
        <v>5.608708593783264E-2</v>
      </c>
      <c r="S484" s="11">
        <v>28309.593009090902</v>
      </c>
      <c r="T484" s="11">
        <v>1.2138162923032632</v>
      </c>
      <c r="U484" s="11">
        <v>1.5450333017926088E-2</v>
      </c>
      <c r="V484" s="11">
        <v>0.82384789719905749</v>
      </c>
      <c r="Y484" s="4" t="str">
        <f t="shared" si="76"/>
        <v>Ireland</v>
      </c>
      <c r="Z484" s="4">
        <f t="shared" si="76"/>
        <v>2016</v>
      </c>
      <c r="AA484" s="13">
        <f t="shared" si="76"/>
        <v>7319.5038459290809</v>
      </c>
      <c r="AB484" s="14">
        <f t="shared" si="75"/>
        <v>5.6365417731865284</v>
      </c>
      <c r="AC484" s="14">
        <f t="shared" si="75"/>
        <v>9.640089341349134E-3</v>
      </c>
      <c r="AD484" s="15">
        <f t="shared" si="75"/>
        <v>0.17741374769137319</v>
      </c>
      <c r="AF484" s="13">
        <f t="shared" si="70"/>
        <v>119.87663601678673</v>
      </c>
      <c r="AG484" s="14">
        <f t="shared" si="70"/>
        <v>13.706785730566557</v>
      </c>
      <c r="AH484" s="14">
        <f t="shared" si="70"/>
        <v>1.0286181218889107E-3</v>
      </c>
      <c r="AI484" s="15">
        <f t="shared" si="66"/>
        <v>7.2956564701377735E-2</v>
      </c>
      <c r="AK484" s="13">
        <f t="shared" si="71"/>
        <v>1.3727272727272606</v>
      </c>
      <c r="AL484" s="14">
        <f t="shared" si="71"/>
        <v>58.516556291391254</v>
      </c>
      <c r="AM484" s="14">
        <f t="shared" si="71"/>
        <v>6.0621732662614891E-4</v>
      </c>
      <c r="AN484" s="15">
        <f t="shared" si="67"/>
        <v>1.7089180624716913E-2</v>
      </c>
      <c r="AP484" s="13">
        <f t="shared" si="72"/>
        <v>0.49962121212121602</v>
      </c>
      <c r="AQ484" s="14">
        <f t="shared" si="72"/>
        <v>17.829416224412295</v>
      </c>
      <c r="AR484" s="14">
        <f t="shared" si="72"/>
        <v>1.1444043840154183E-2</v>
      </c>
      <c r="AS484" s="15">
        <f t="shared" si="68"/>
        <v>5.608708593783264E-2</v>
      </c>
      <c r="AU484" s="13">
        <f t="shared" si="73"/>
        <v>28309.593009090902</v>
      </c>
      <c r="AV484" s="14">
        <f t="shared" si="73"/>
        <v>1.2138162923032632</v>
      </c>
      <c r="AW484" s="14">
        <f t="shared" si="73"/>
        <v>1.5450333017926088E-2</v>
      </c>
      <c r="AX484" s="15">
        <f t="shared" si="69"/>
        <v>0.82384789719905749</v>
      </c>
    </row>
    <row r="485" spans="1:50" x14ac:dyDescent="0.3">
      <c r="A485" s="4" t="s">
        <v>40</v>
      </c>
      <c r="B485" s="4">
        <f t="shared" si="74"/>
        <v>2017</v>
      </c>
      <c r="C485" s="11">
        <v>7459.6102390635351</v>
      </c>
      <c r="D485" s="11">
        <v>5.5948039078181253</v>
      </c>
      <c r="E485" s="11">
        <v>9.1871123997085413E-3</v>
      </c>
      <c r="F485" s="11">
        <v>0.17873727417016519</v>
      </c>
      <c r="G485" s="11">
        <v>141.18748616539597</v>
      </c>
      <c r="H485" s="11">
        <v>11.571935716177087</v>
      </c>
      <c r="I485" s="11">
        <v>5.1921129595280946E-4</v>
      </c>
      <c r="J485" s="11">
        <v>8.6415965705896672E-2</v>
      </c>
      <c r="K485" s="11">
        <v>1.8136363636363768</v>
      </c>
      <c r="L485" s="11">
        <v>44.323308270676364</v>
      </c>
      <c r="M485" s="11">
        <v>4.0165259071177351E-4</v>
      </c>
      <c r="N485" s="11">
        <v>2.2561492790500591E-2</v>
      </c>
      <c r="O485" s="11">
        <v>1.1507575757575772</v>
      </c>
      <c r="P485" s="11">
        <v>6.8512179065174355</v>
      </c>
      <c r="Q485" s="11">
        <v>8.6805569651942083E-3</v>
      </c>
      <c r="R485" s="11">
        <v>0.14595945036994354</v>
      </c>
      <c r="S485" s="11">
        <v>32312.576451227265</v>
      </c>
      <c r="T485" s="11">
        <v>1.0907687497458614</v>
      </c>
      <c r="U485" s="11">
        <v>9.7341008992104516E-3</v>
      </c>
      <c r="V485" s="11">
        <v>0.9167846074000473</v>
      </c>
      <c r="Y485" s="4" t="str">
        <f t="shared" si="76"/>
        <v>Ireland</v>
      </c>
      <c r="Z485" s="4">
        <f t="shared" si="76"/>
        <v>2017</v>
      </c>
      <c r="AA485" s="13">
        <f t="shared" si="76"/>
        <v>7459.6102390635351</v>
      </c>
      <c r="AB485" s="14">
        <f t="shared" si="75"/>
        <v>5.5948039078181253</v>
      </c>
      <c r="AC485" s="14">
        <f t="shared" si="75"/>
        <v>9.1871123997085413E-3</v>
      </c>
      <c r="AD485" s="15">
        <f t="shared" si="75"/>
        <v>0.17873727417016519</v>
      </c>
      <c r="AF485" s="13">
        <f t="shared" si="70"/>
        <v>141.18748616539597</v>
      </c>
      <c r="AG485" s="14">
        <f t="shared" si="70"/>
        <v>11.571935716177087</v>
      </c>
      <c r="AH485" s="14">
        <f t="shared" si="70"/>
        <v>5.1921129595280946E-4</v>
      </c>
      <c r="AI485" s="15">
        <f t="shared" si="66"/>
        <v>8.6415965705896672E-2</v>
      </c>
      <c r="AK485" s="13">
        <f t="shared" si="71"/>
        <v>1.8136363636363768</v>
      </c>
      <c r="AL485" s="14">
        <f t="shared" si="71"/>
        <v>44.323308270676364</v>
      </c>
      <c r="AM485" s="14">
        <f t="shared" si="71"/>
        <v>4.0165259071177351E-4</v>
      </c>
      <c r="AN485" s="15">
        <f t="shared" si="67"/>
        <v>2.2561492790500591E-2</v>
      </c>
      <c r="AP485" s="13">
        <f t="shared" si="72"/>
        <v>1.1507575757575772</v>
      </c>
      <c r="AQ485" s="14">
        <f t="shared" si="72"/>
        <v>6.8512179065174355</v>
      </c>
      <c r="AR485" s="14">
        <f t="shared" si="72"/>
        <v>8.6805569651942083E-3</v>
      </c>
      <c r="AS485" s="15">
        <f t="shared" si="68"/>
        <v>0.14595945036994354</v>
      </c>
      <c r="AU485" s="13">
        <f t="shared" si="73"/>
        <v>32312.576451227265</v>
      </c>
      <c r="AV485" s="14">
        <f t="shared" si="73"/>
        <v>1.0907687497458614</v>
      </c>
      <c r="AW485" s="14">
        <f t="shared" si="73"/>
        <v>9.7341008992104516E-3</v>
      </c>
      <c r="AX485" s="15">
        <f t="shared" si="69"/>
        <v>0.9167846074000473</v>
      </c>
    </row>
    <row r="486" spans="1:50" x14ac:dyDescent="0.3">
      <c r="A486" s="4" t="s">
        <v>40</v>
      </c>
      <c r="B486" s="4">
        <f t="shared" si="74"/>
        <v>2018</v>
      </c>
      <c r="C486" s="11">
        <v>7311.9807695473573</v>
      </c>
      <c r="D486" s="11">
        <v>5.7769579574220407</v>
      </c>
      <c r="E486" s="11">
        <v>8.791861485460073E-3</v>
      </c>
      <c r="F486" s="11">
        <v>0.17310148479014525</v>
      </c>
      <c r="G486" s="11">
        <v>152.21489681744401</v>
      </c>
      <c r="H486" s="11">
        <v>10.707132726550459</v>
      </c>
      <c r="I486" s="11">
        <v>2.1730597054514522E-4</v>
      </c>
      <c r="J486" s="11">
        <v>9.3395685431292147E-2</v>
      </c>
      <c r="K486" s="11">
        <v>1.7045454545454533</v>
      </c>
      <c r="L486" s="11">
        <v>47.224000000000039</v>
      </c>
      <c r="M486" s="11">
        <v>4.475684020659107E-4</v>
      </c>
      <c r="N486" s="11">
        <v>2.1175673386413671E-2</v>
      </c>
      <c r="O486" s="11">
        <v>1.1204545454545487</v>
      </c>
      <c r="P486" s="11">
        <v>6.1541582150101277</v>
      </c>
      <c r="Q486" s="11">
        <v>8.5030925339518726E-3</v>
      </c>
      <c r="R486" s="11">
        <v>0.16249176005273605</v>
      </c>
      <c r="S486" s="11">
        <v>36442.87571249999</v>
      </c>
      <c r="T486" s="11">
        <v>0.98773047161460381</v>
      </c>
      <c r="U486" s="11">
        <v>2.924293623768337E-3</v>
      </c>
      <c r="V486" s="11">
        <v>1.0124219397274843</v>
      </c>
      <c r="Y486" s="4" t="str">
        <f t="shared" si="76"/>
        <v>Ireland</v>
      </c>
      <c r="Z486" s="4">
        <f t="shared" si="76"/>
        <v>2018</v>
      </c>
      <c r="AA486" s="13">
        <f t="shared" si="76"/>
        <v>7311.9807695473573</v>
      </c>
      <c r="AB486" s="14">
        <f t="shared" si="75"/>
        <v>5.7769579574220407</v>
      </c>
      <c r="AC486" s="14">
        <f t="shared" si="75"/>
        <v>8.791861485460073E-3</v>
      </c>
      <c r="AD486" s="15">
        <f t="shared" si="75"/>
        <v>0.17310148479014525</v>
      </c>
      <c r="AF486" s="13">
        <f t="shared" si="70"/>
        <v>152.21489681744401</v>
      </c>
      <c r="AG486" s="14">
        <f t="shared" si="70"/>
        <v>10.707132726550459</v>
      </c>
      <c r="AH486" s="14">
        <f t="shared" si="70"/>
        <v>2.1730597054514522E-4</v>
      </c>
      <c r="AI486" s="15">
        <f t="shared" si="66"/>
        <v>9.3395685431292147E-2</v>
      </c>
      <c r="AK486" s="13">
        <f t="shared" si="71"/>
        <v>1.7045454545454533</v>
      </c>
      <c r="AL486" s="14">
        <f t="shared" si="71"/>
        <v>47.224000000000039</v>
      </c>
      <c r="AM486" s="14">
        <f t="shared" si="71"/>
        <v>4.475684020659107E-4</v>
      </c>
      <c r="AN486" s="15">
        <f t="shared" si="67"/>
        <v>2.1175673386413671E-2</v>
      </c>
      <c r="AP486" s="13">
        <f t="shared" si="72"/>
        <v>1.1204545454545487</v>
      </c>
      <c r="AQ486" s="14">
        <f t="shared" si="72"/>
        <v>6.1541582150101277</v>
      </c>
      <c r="AR486" s="14">
        <f t="shared" si="72"/>
        <v>8.5030925339518726E-3</v>
      </c>
      <c r="AS486" s="15">
        <f t="shared" si="68"/>
        <v>0.16249176005273605</v>
      </c>
      <c r="AU486" s="13">
        <f t="shared" si="73"/>
        <v>36442.87571249999</v>
      </c>
      <c r="AV486" s="14">
        <f t="shared" si="73"/>
        <v>0.98773047161460381</v>
      </c>
      <c r="AW486" s="14">
        <f t="shared" si="73"/>
        <v>2.924293623768337E-3</v>
      </c>
      <c r="AX486" s="15">
        <f t="shared" si="69"/>
        <v>1.0124219397274843</v>
      </c>
    </row>
    <row r="487" spans="1:50" x14ac:dyDescent="0.3">
      <c r="A487" s="4" t="s">
        <v>40</v>
      </c>
      <c r="B487" s="4">
        <f t="shared" si="74"/>
        <v>2019</v>
      </c>
      <c r="C487" s="11">
        <v>7440.8351723183659</v>
      </c>
      <c r="D487" s="11">
        <v>5.7798784638594087</v>
      </c>
      <c r="E487" s="11">
        <v>8.2678245291544217E-3</v>
      </c>
      <c r="F487" s="11">
        <v>0.17301401859101864</v>
      </c>
      <c r="G487" s="11">
        <v>148.53019518612132</v>
      </c>
      <c r="H487" s="11">
        <v>10.923501465683676</v>
      </c>
      <c r="I487" s="11">
        <v>1.54727510660993E-4</v>
      </c>
      <c r="J487" s="11">
        <v>9.1545737705214139E-2</v>
      </c>
      <c r="K487" s="11">
        <v>1.9590909090909037</v>
      </c>
      <c r="L487" s="11">
        <v>41.264501160092927</v>
      </c>
      <c r="M487" s="11">
        <v>3.1306175690786614E-4</v>
      </c>
      <c r="N487" s="11">
        <v>2.423390497610339E-2</v>
      </c>
      <c r="O487" s="11">
        <v>1.3784090909090878</v>
      </c>
      <c r="P487" s="11">
        <v>4.6092333058532642</v>
      </c>
      <c r="Q487" s="11">
        <v>6.0721969097683459E-3</v>
      </c>
      <c r="R487" s="11">
        <v>0.21695582185655482</v>
      </c>
      <c r="S487" s="11">
        <v>38723.486460136352</v>
      </c>
      <c r="T487" s="11">
        <v>0.94581506826786588</v>
      </c>
      <c r="U487" s="11">
        <v>1.1005835963822097E-3</v>
      </c>
      <c r="V487" s="11">
        <v>1.0572891398646953</v>
      </c>
      <c r="Y487" s="4" t="str">
        <f t="shared" si="76"/>
        <v>Ireland</v>
      </c>
      <c r="Z487" s="4">
        <f t="shared" si="76"/>
        <v>2019</v>
      </c>
      <c r="AA487" s="13">
        <f t="shared" si="76"/>
        <v>7440.8351723183659</v>
      </c>
      <c r="AB487" s="14">
        <f t="shared" si="75"/>
        <v>5.7798784638594087</v>
      </c>
      <c r="AC487" s="14">
        <f t="shared" si="75"/>
        <v>8.2678245291544217E-3</v>
      </c>
      <c r="AD487" s="15">
        <f t="shared" si="75"/>
        <v>0.17301401859101864</v>
      </c>
      <c r="AF487" s="13">
        <f t="shared" si="70"/>
        <v>148.53019518612132</v>
      </c>
      <c r="AG487" s="14">
        <f t="shared" si="70"/>
        <v>10.923501465683676</v>
      </c>
      <c r="AH487" s="14">
        <f t="shared" si="70"/>
        <v>1.54727510660993E-4</v>
      </c>
      <c r="AI487" s="15">
        <f t="shared" si="66"/>
        <v>9.1545737705214139E-2</v>
      </c>
      <c r="AK487" s="13">
        <f t="shared" si="71"/>
        <v>1.9590909090909037</v>
      </c>
      <c r="AL487" s="14">
        <f t="shared" si="71"/>
        <v>41.264501160092927</v>
      </c>
      <c r="AM487" s="14">
        <f t="shared" si="71"/>
        <v>3.1306175690786614E-4</v>
      </c>
      <c r="AN487" s="15">
        <f t="shared" si="67"/>
        <v>2.423390497610339E-2</v>
      </c>
      <c r="AP487" s="13">
        <f t="shared" si="72"/>
        <v>1.3784090909090878</v>
      </c>
      <c r="AQ487" s="14">
        <f t="shared" si="72"/>
        <v>4.6092333058532642</v>
      </c>
      <c r="AR487" s="14">
        <f t="shared" si="72"/>
        <v>6.0721969097683459E-3</v>
      </c>
      <c r="AS487" s="15">
        <f t="shared" si="68"/>
        <v>0.21695582185655482</v>
      </c>
      <c r="AU487" s="13">
        <f t="shared" si="73"/>
        <v>38723.486460136352</v>
      </c>
      <c r="AV487" s="14">
        <f t="shared" si="73"/>
        <v>0.94581506826786588</v>
      </c>
      <c r="AW487" s="14">
        <f t="shared" si="73"/>
        <v>1.1005835963822097E-3</v>
      </c>
      <c r="AX487" s="15">
        <f t="shared" si="69"/>
        <v>1.0572891398646953</v>
      </c>
    </row>
    <row r="488" spans="1:50" x14ac:dyDescent="0.3">
      <c r="A488" s="4" t="s">
        <v>40</v>
      </c>
      <c r="B488" s="4">
        <f t="shared" si="74"/>
        <v>2020</v>
      </c>
      <c r="C488" s="11">
        <v>7579.393775196193</v>
      </c>
      <c r="D488" s="11">
        <v>5.6959698738046365</v>
      </c>
      <c r="E488" s="11">
        <v>8.0015819790925646E-3</v>
      </c>
      <c r="F488" s="11">
        <v>0.17556272630565153</v>
      </c>
      <c r="G488" s="11">
        <v>202.60172932310184</v>
      </c>
      <c r="H488" s="11">
        <v>7.6178928769928858</v>
      </c>
      <c r="I488" s="11">
        <v>2.6379475687313275E-3</v>
      </c>
      <c r="J488" s="11">
        <v>0.13126989525149946</v>
      </c>
      <c r="K488" s="11">
        <v>2.4863636363636346</v>
      </c>
      <c r="L488" s="11">
        <v>32.221206581352853</v>
      </c>
      <c r="M488" s="11">
        <v>5.3622158465993497E-5</v>
      </c>
      <c r="N488" s="11">
        <v>3.1035460992907781E-2</v>
      </c>
      <c r="O488" s="11">
        <v>1.2916666666666661</v>
      </c>
      <c r="P488" s="11">
        <v>5.5290322580645181</v>
      </c>
      <c r="Q488" s="11">
        <v>6.2934309789063336E-3</v>
      </c>
      <c r="R488" s="11">
        <v>0.18086347724620763</v>
      </c>
      <c r="S488" s="11">
        <v>43855.546698954546</v>
      </c>
      <c r="T488" s="11">
        <v>0.80489858223308719</v>
      </c>
      <c r="U488" s="11">
        <v>1.0543061067590731E-2</v>
      </c>
      <c r="V488" s="11">
        <v>1.2423925474258251</v>
      </c>
      <c r="Y488" s="4" t="str">
        <f t="shared" si="76"/>
        <v>Ireland</v>
      </c>
      <c r="Z488" s="4">
        <f t="shared" si="76"/>
        <v>2020</v>
      </c>
      <c r="AA488" s="13">
        <f t="shared" si="76"/>
        <v>7579.393775196193</v>
      </c>
      <c r="AB488" s="14">
        <f t="shared" si="75"/>
        <v>5.6959698738046365</v>
      </c>
      <c r="AC488" s="14">
        <f t="shared" si="75"/>
        <v>8.0015819790925646E-3</v>
      </c>
      <c r="AD488" s="15">
        <f t="shared" si="75"/>
        <v>0.17556272630565153</v>
      </c>
      <c r="AF488" s="13">
        <f t="shared" si="70"/>
        <v>202.60172932310184</v>
      </c>
      <c r="AG488" s="14">
        <f t="shared" si="70"/>
        <v>7.6178928769928858</v>
      </c>
      <c r="AH488" s="14">
        <f t="shared" si="70"/>
        <v>2.6379475687313275E-3</v>
      </c>
      <c r="AI488" s="15">
        <f t="shared" si="66"/>
        <v>0.13126989525149946</v>
      </c>
      <c r="AK488" s="13">
        <f t="shared" si="71"/>
        <v>2.4863636363636346</v>
      </c>
      <c r="AL488" s="14">
        <f t="shared" si="71"/>
        <v>32.221206581352853</v>
      </c>
      <c r="AM488" s="14">
        <f t="shared" si="71"/>
        <v>5.3622158465993497E-5</v>
      </c>
      <c r="AN488" s="15">
        <f t="shared" si="67"/>
        <v>3.1035460992907781E-2</v>
      </c>
      <c r="AP488" s="13">
        <f t="shared" si="72"/>
        <v>1.2916666666666661</v>
      </c>
      <c r="AQ488" s="14">
        <f t="shared" si="72"/>
        <v>5.5290322580645181</v>
      </c>
      <c r="AR488" s="14">
        <f t="shared" si="72"/>
        <v>6.2934309789063336E-3</v>
      </c>
      <c r="AS488" s="15">
        <f t="shared" si="68"/>
        <v>0.18086347724620763</v>
      </c>
      <c r="AU488" s="13">
        <f t="shared" si="73"/>
        <v>43855.546698954546</v>
      </c>
      <c r="AV488" s="14">
        <f t="shared" si="73"/>
        <v>0.80489858223308719</v>
      </c>
      <c r="AW488" s="14">
        <f t="shared" si="73"/>
        <v>1.0543061067590731E-2</v>
      </c>
      <c r="AX488" s="15">
        <f t="shared" si="69"/>
        <v>1.2423925474258251</v>
      </c>
    </row>
    <row r="489" spans="1:50" x14ac:dyDescent="0.3">
      <c r="A489" s="4" t="s">
        <v>40</v>
      </c>
      <c r="B489" s="4">
        <f t="shared" si="74"/>
        <v>2021</v>
      </c>
      <c r="C489" s="11">
        <v>6890.4172258409526</v>
      </c>
      <c r="D489" s="11">
        <v>6.408125957916317</v>
      </c>
      <c r="E489" s="11">
        <v>8.023554721314885E-3</v>
      </c>
      <c r="F489" s="11">
        <v>0.15605186392515333</v>
      </c>
      <c r="G489" s="11">
        <v>186.21332063555519</v>
      </c>
      <c r="H489" s="11">
        <v>8.532078553466734</v>
      </c>
      <c r="I489" s="11">
        <v>7.1778296305242961E-4</v>
      </c>
      <c r="J489" s="11">
        <v>0.11720473431338514</v>
      </c>
      <c r="K489" s="12">
        <v>1.6380952380952323</v>
      </c>
      <c r="L489" s="12">
        <v>45.88372093023272</v>
      </c>
      <c r="M489" s="12">
        <v>8.6712900068235121E-4</v>
      </c>
      <c r="N489" s="12">
        <v>2.1794221996958869E-2</v>
      </c>
      <c r="O489" s="11">
        <v>0.54621212121212093</v>
      </c>
      <c r="P489" s="11">
        <v>12.472954230235796</v>
      </c>
      <c r="Q489" s="11">
        <v>9.1680304846529226E-3</v>
      </c>
      <c r="R489" s="11">
        <v>8.0173468253085647E-2</v>
      </c>
      <c r="S489" s="11">
        <v>51926.922597181816</v>
      </c>
      <c r="T489" s="11">
        <v>0.71826803001883255</v>
      </c>
      <c r="U489" s="11">
        <v>2.4023543334075415E-2</v>
      </c>
      <c r="V489" s="11">
        <v>1.3922379365454713</v>
      </c>
      <c r="Y489" s="4" t="str">
        <f t="shared" si="76"/>
        <v>Ireland</v>
      </c>
      <c r="Z489" s="4">
        <f t="shared" si="76"/>
        <v>2021</v>
      </c>
      <c r="AA489" s="13">
        <f t="shared" si="76"/>
        <v>6890.4172258409526</v>
      </c>
      <c r="AB489" s="14">
        <f t="shared" si="75"/>
        <v>6.408125957916317</v>
      </c>
      <c r="AC489" s="14">
        <f t="shared" si="75"/>
        <v>8.023554721314885E-3</v>
      </c>
      <c r="AD489" s="15">
        <f t="shared" si="75"/>
        <v>0.15605186392515333</v>
      </c>
      <c r="AF489" s="13">
        <f t="shared" si="70"/>
        <v>186.21332063555519</v>
      </c>
      <c r="AG489" s="14">
        <f t="shared" si="70"/>
        <v>8.532078553466734</v>
      </c>
      <c r="AH489" s="14">
        <f t="shared" si="70"/>
        <v>7.1778296305242961E-4</v>
      </c>
      <c r="AI489" s="15">
        <f t="shared" si="66"/>
        <v>0.11720473431338514</v>
      </c>
      <c r="AK489" s="13">
        <f t="shared" si="71"/>
        <v>1.6380952380952323</v>
      </c>
      <c r="AL489" s="14">
        <f t="shared" si="71"/>
        <v>45.88372093023272</v>
      </c>
      <c r="AM489" s="14">
        <f t="shared" si="71"/>
        <v>8.6712900068235121E-4</v>
      </c>
      <c r="AN489" s="15">
        <f t="shared" si="67"/>
        <v>2.1794221996958869E-2</v>
      </c>
      <c r="AP489" s="13">
        <f t="shared" si="72"/>
        <v>0.54621212121212093</v>
      </c>
      <c r="AQ489" s="14">
        <f t="shared" si="72"/>
        <v>12.472954230235796</v>
      </c>
      <c r="AR489" s="14">
        <f t="shared" si="72"/>
        <v>9.1680304846529226E-3</v>
      </c>
      <c r="AS489" s="15">
        <f t="shared" si="68"/>
        <v>8.0173468253085647E-2</v>
      </c>
      <c r="AU489" s="13">
        <f t="shared" si="73"/>
        <v>51926.922597181816</v>
      </c>
      <c r="AV489" s="14">
        <f t="shared" si="73"/>
        <v>0.71826803001883255</v>
      </c>
      <c r="AW489" s="14">
        <f t="shared" si="73"/>
        <v>2.4023543334075415E-2</v>
      </c>
      <c r="AX489" s="15">
        <f t="shared" si="69"/>
        <v>1.3922379365454713</v>
      </c>
    </row>
    <row r="490" spans="1:50" x14ac:dyDescent="0.3">
      <c r="A490" s="4" t="s">
        <v>41</v>
      </c>
      <c r="B490" s="4">
        <f t="shared" si="74"/>
        <v>1995</v>
      </c>
      <c r="C490" s="11">
        <v>24795.903602565897</v>
      </c>
      <c r="D490" s="11">
        <v>1.27779076191997</v>
      </c>
      <c r="E490" s="11">
        <v>4.0014657073305093E-3</v>
      </c>
      <c r="F490" s="11">
        <v>0.78260074325269824</v>
      </c>
      <c r="G490" s="11">
        <v>101.48294689933982</v>
      </c>
      <c r="H490" s="11">
        <v>16.914003774465737</v>
      </c>
      <c r="I490" s="11">
        <v>1.4509852608751012E-3</v>
      </c>
      <c r="J490" s="11">
        <v>5.9122607120949806E-2</v>
      </c>
      <c r="K490" s="11">
        <v>1.6380952380952323</v>
      </c>
      <c r="L490" s="11">
        <v>45.88372093023272</v>
      </c>
      <c r="M490" s="11">
        <v>8.6712900068235121E-4</v>
      </c>
      <c r="N490" s="11">
        <v>2.1794221996958869E-2</v>
      </c>
      <c r="O490" s="11">
        <v>6.5386904761904736</v>
      </c>
      <c r="P490" s="11">
        <v>1.4384160218479751</v>
      </c>
      <c r="Q490" s="11">
        <v>4.6709446221493922E-2</v>
      </c>
      <c r="R490" s="11">
        <v>0.6952091639769632</v>
      </c>
      <c r="S490" s="11">
        <v>51337.2590960909</v>
      </c>
      <c r="T490" s="11">
        <v>0.45574332359887598</v>
      </c>
      <c r="U490" s="11">
        <v>0.12256304481159386</v>
      </c>
      <c r="V490" s="11">
        <v>2.1942175523346852</v>
      </c>
      <c r="Y490" s="4" t="str">
        <f t="shared" si="76"/>
        <v>Luxembourg</v>
      </c>
      <c r="Z490" s="4">
        <f t="shared" si="76"/>
        <v>1995</v>
      </c>
      <c r="AA490" s="13">
        <f t="shared" si="76"/>
        <v>24795.903602565897</v>
      </c>
      <c r="AB490" s="14">
        <f t="shared" si="75"/>
        <v>1.27779076191997</v>
      </c>
      <c r="AC490" s="14">
        <f t="shared" si="75"/>
        <v>4.0014657073305093E-3</v>
      </c>
      <c r="AD490" s="15">
        <f t="shared" si="75"/>
        <v>0.78260074325269824</v>
      </c>
      <c r="AF490" s="13">
        <f t="shared" si="70"/>
        <v>101.48294689933982</v>
      </c>
      <c r="AG490" s="14">
        <f t="shared" si="70"/>
        <v>16.914003774465737</v>
      </c>
      <c r="AH490" s="14">
        <f t="shared" si="70"/>
        <v>1.4509852608751012E-3</v>
      </c>
      <c r="AI490" s="15">
        <f t="shared" si="66"/>
        <v>5.9122607120949806E-2</v>
      </c>
      <c r="AK490" s="13">
        <f t="shared" si="71"/>
        <v>1.6380952380952323</v>
      </c>
      <c r="AL490" s="14">
        <f t="shared" si="71"/>
        <v>45.88372093023272</v>
      </c>
      <c r="AM490" s="14">
        <f t="shared" si="71"/>
        <v>8.6712900068235121E-4</v>
      </c>
      <c r="AN490" s="15">
        <f t="shared" si="67"/>
        <v>2.1794221996958869E-2</v>
      </c>
      <c r="AP490" s="13">
        <f t="shared" si="72"/>
        <v>6.5386904761904736</v>
      </c>
      <c r="AQ490" s="14">
        <f t="shared" si="72"/>
        <v>1.4384160218479751</v>
      </c>
      <c r="AR490" s="14">
        <f t="shared" si="72"/>
        <v>4.6709446221493922E-2</v>
      </c>
      <c r="AS490" s="15">
        <f t="shared" si="68"/>
        <v>0.6952091639769632</v>
      </c>
      <c r="AU490" s="13">
        <f t="shared" si="73"/>
        <v>51337.2590960909</v>
      </c>
      <c r="AV490" s="14">
        <f t="shared" si="73"/>
        <v>0.45574332359887598</v>
      </c>
      <c r="AW490" s="14">
        <f t="shared" si="73"/>
        <v>0.12256304481159386</v>
      </c>
      <c r="AX490" s="15">
        <f t="shared" si="69"/>
        <v>2.1942175523346852</v>
      </c>
    </row>
    <row r="491" spans="1:50" x14ac:dyDescent="0.3">
      <c r="A491" s="4" t="s">
        <v>41</v>
      </c>
      <c r="B491" s="4">
        <f t="shared" si="74"/>
        <v>1996</v>
      </c>
      <c r="C491" s="11">
        <v>25856.92127624288</v>
      </c>
      <c r="D491" s="11">
        <v>1.2125741397704604</v>
      </c>
      <c r="E491" s="11">
        <v>5.1542409692146296E-3</v>
      </c>
      <c r="F491" s="11">
        <v>0.82469184126695916</v>
      </c>
      <c r="G491" s="11">
        <v>120.88499088739377</v>
      </c>
      <c r="H491" s="11">
        <v>14.177814617894988</v>
      </c>
      <c r="I491" s="11">
        <v>9.9015755528465699E-4</v>
      </c>
      <c r="J491" s="11">
        <v>7.0532732085367908E-2</v>
      </c>
      <c r="K491" s="11">
        <v>1.2238095238095212</v>
      </c>
      <c r="L491" s="11">
        <v>61.754863813229704</v>
      </c>
      <c r="M491" s="11">
        <v>8.2522114901373983E-4</v>
      </c>
      <c r="N491" s="11">
        <v>1.6193056518177776E-2</v>
      </c>
      <c r="O491" s="11">
        <v>6.2838541666666758</v>
      </c>
      <c r="P491" s="11">
        <v>1.4654786572731033</v>
      </c>
      <c r="Q491" s="11">
        <v>4.1576752590873844E-2</v>
      </c>
      <c r="R491" s="11">
        <v>0.68237090662292887</v>
      </c>
      <c r="S491" s="11">
        <v>50953.423258363633</v>
      </c>
      <c r="T491" s="11">
        <v>0.46945313582458925</v>
      </c>
      <c r="U491" s="11">
        <v>0.11608011201162216</v>
      </c>
      <c r="V491" s="11">
        <v>2.1301380770276697</v>
      </c>
      <c r="Y491" s="4" t="str">
        <f t="shared" si="76"/>
        <v>Luxembourg</v>
      </c>
      <c r="Z491" s="4">
        <f t="shared" si="76"/>
        <v>1996</v>
      </c>
      <c r="AA491" s="13">
        <f t="shared" si="76"/>
        <v>25856.92127624288</v>
      </c>
      <c r="AB491" s="14">
        <f t="shared" si="75"/>
        <v>1.2125741397704604</v>
      </c>
      <c r="AC491" s="14">
        <f t="shared" si="75"/>
        <v>5.1542409692146296E-3</v>
      </c>
      <c r="AD491" s="15">
        <f t="shared" si="75"/>
        <v>0.82469184126695916</v>
      </c>
      <c r="AF491" s="13">
        <f t="shared" si="70"/>
        <v>120.88499088739377</v>
      </c>
      <c r="AG491" s="14">
        <f t="shared" si="70"/>
        <v>14.177814617894988</v>
      </c>
      <c r="AH491" s="14">
        <f t="shared" si="70"/>
        <v>9.9015755528465699E-4</v>
      </c>
      <c r="AI491" s="15">
        <f t="shared" si="66"/>
        <v>7.0532732085367908E-2</v>
      </c>
      <c r="AK491" s="13">
        <f t="shared" si="71"/>
        <v>1.2238095238095212</v>
      </c>
      <c r="AL491" s="14">
        <f t="shared" si="71"/>
        <v>61.754863813229704</v>
      </c>
      <c r="AM491" s="14">
        <f t="shared" si="71"/>
        <v>8.2522114901373983E-4</v>
      </c>
      <c r="AN491" s="15">
        <f t="shared" si="67"/>
        <v>1.6193056518177776E-2</v>
      </c>
      <c r="AP491" s="13">
        <f t="shared" si="72"/>
        <v>6.2838541666666758</v>
      </c>
      <c r="AQ491" s="14">
        <f t="shared" si="72"/>
        <v>1.4654786572731033</v>
      </c>
      <c r="AR491" s="14">
        <f t="shared" si="72"/>
        <v>4.1576752590873844E-2</v>
      </c>
      <c r="AS491" s="15">
        <f t="shared" si="68"/>
        <v>0.68237090662292887</v>
      </c>
      <c r="AU491" s="13">
        <f t="shared" si="73"/>
        <v>50953.423258363633</v>
      </c>
      <c r="AV491" s="14">
        <f t="shared" si="73"/>
        <v>0.46945313582458925</v>
      </c>
      <c r="AW491" s="14">
        <f t="shared" si="73"/>
        <v>0.11608011201162216</v>
      </c>
      <c r="AX491" s="15">
        <f t="shared" si="69"/>
        <v>2.1301380770276697</v>
      </c>
    </row>
    <row r="492" spans="1:50" x14ac:dyDescent="0.3">
      <c r="A492" s="4" t="s">
        <v>41</v>
      </c>
      <c r="B492" s="4">
        <f t="shared" si="74"/>
        <v>1997</v>
      </c>
      <c r="C492" s="11">
        <v>26163.090301373959</v>
      </c>
      <c r="D492" s="11">
        <v>1.2279446069729154</v>
      </c>
      <c r="E492" s="11">
        <v>7.3477637465471091E-3</v>
      </c>
      <c r="F492" s="11">
        <v>0.81436898238037292</v>
      </c>
      <c r="G492" s="11">
        <v>114.43318789660589</v>
      </c>
      <c r="H492" s="11">
        <v>14.981957764260244</v>
      </c>
      <c r="I492" s="11">
        <v>1.1326420180580027E-3</v>
      </c>
      <c r="J492" s="11">
        <v>6.6746950948261233E-2</v>
      </c>
      <c r="K492" s="11">
        <v>1.1952380952380963</v>
      </c>
      <c r="L492" s="11">
        <v>63.50597609561747</v>
      </c>
      <c r="M492" s="11">
        <v>8.237746201215021E-4</v>
      </c>
      <c r="N492" s="11">
        <v>1.5746549560853217E-2</v>
      </c>
      <c r="O492" s="11">
        <v>6.210648148148155</v>
      </c>
      <c r="P492" s="11">
        <v>1.4347372344390603</v>
      </c>
      <c r="Q492" s="11">
        <v>4.2211131965870119E-2</v>
      </c>
      <c r="R492" s="11">
        <v>0.6969917389723076</v>
      </c>
      <c r="S492" s="11">
        <v>53052.342494727272</v>
      </c>
      <c r="T492" s="11">
        <v>0.46871465477220225</v>
      </c>
      <c r="U492" s="11">
        <v>0.11911805465291492</v>
      </c>
      <c r="V492" s="11">
        <v>2.1334942055225588</v>
      </c>
      <c r="Y492" s="4" t="str">
        <f t="shared" si="76"/>
        <v>Luxembourg</v>
      </c>
      <c r="Z492" s="4">
        <f t="shared" si="76"/>
        <v>1997</v>
      </c>
      <c r="AA492" s="13">
        <f t="shared" si="76"/>
        <v>26163.090301373959</v>
      </c>
      <c r="AB492" s="14">
        <f t="shared" si="75"/>
        <v>1.2279446069729154</v>
      </c>
      <c r="AC492" s="14">
        <f t="shared" si="75"/>
        <v>7.3477637465471091E-3</v>
      </c>
      <c r="AD492" s="15">
        <f t="shared" si="75"/>
        <v>0.81436898238037292</v>
      </c>
      <c r="AF492" s="13">
        <f t="shared" si="70"/>
        <v>114.43318789660589</v>
      </c>
      <c r="AG492" s="14">
        <f t="shared" si="70"/>
        <v>14.981957764260244</v>
      </c>
      <c r="AH492" s="14">
        <f t="shared" si="70"/>
        <v>1.1326420180580027E-3</v>
      </c>
      <c r="AI492" s="15">
        <f t="shared" si="66"/>
        <v>6.6746950948261233E-2</v>
      </c>
      <c r="AK492" s="13">
        <f t="shared" si="71"/>
        <v>1.1952380952380963</v>
      </c>
      <c r="AL492" s="14">
        <f t="shared" si="71"/>
        <v>63.50597609561747</v>
      </c>
      <c r="AM492" s="14">
        <f t="shared" si="71"/>
        <v>8.237746201215021E-4</v>
      </c>
      <c r="AN492" s="15">
        <f t="shared" si="67"/>
        <v>1.5746549560853217E-2</v>
      </c>
      <c r="AP492" s="13">
        <f t="shared" si="72"/>
        <v>6.210648148148155</v>
      </c>
      <c r="AQ492" s="14">
        <f t="shared" si="72"/>
        <v>1.4347372344390603</v>
      </c>
      <c r="AR492" s="14">
        <f t="shared" si="72"/>
        <v>4.2211131965870119E-2</v>
      </c>
      <c r="AS492" s="15">
        <f t="shared" si="68"/>
        <v>0.6969917389723076</v>
      </c>
      <c r="AU492" s="13">
        <f t="shared" si="73"/>
        <v>53052.342494727272</v>
      </c>
      <c r="AV492" s="14">
        <f t="shared" si="73"/>
        <v>0.46871465477220225</v>
      </c>
      <c r="AW492" s="14">
        <f t="shared" si="73"/>
        <v>0.11911805465291492</v>
      </c>
      <c r="AX492" s="15">
        <f t="shared" si="69"/>
        <v>2.1334942055225588</v>
      </c>
    </row>
    <row r="493" spans="1:50" x14ac:dyDescent="0.3">
      <c r="A493" s="4" t="s">
        <v>41</v>
      </c>
      <c r="B493" s="4">
        <f t="shared" si="74"/>
        <v>1998</v>
      </c>
      <c r="C493" s="11">
        <v>25722.962193086321</v>
      </c>
      <c r="D493" s="11">
        <v>1.2714794777022602</v>
      </c>
      <c r="E493" s="11">
        <v>7.35404544192092E-3</v>
      </c>
      <c r="F493" s="11">
        <v>0.78648536412647319</v>
      </c>
      <c r="G493" s="11">
        <v>116.50286493047929</v>
      </c>
      <c r="H493" s="11">
        <v>14.724984368016791</v>
      </c>
      <c r="I493" s="11">
        <v>1.0431098807320155E-3</v>
      </c>
      <c r="J493" s="11">
        <v>6.7911786865596735E-2</v>
      </c>
      <c r="K493" s="11">
        <v>1.238095238095255</v>
      </c>
      <c r="L493" s="11">
        <v>61.434615384614531</v>
      </c>
      <c r="M493" s="11">
        <v>8.3092854117676473E-4</v>
      </c>
      <c r="N493" s="11">
        <v>1.6277468227634359E-2</v>
      </c>
      <c r="O493" s="11">
        <v>5.9263157894736764</v>
      </c>
      <c r="P493" s="11">
        <v>1.4541888691533462</v>
      </c>
      <c r="Q493" s="11">
        <v>4.0958402336175426E-2</v>
      </c>
      <c r="R493" s="11">
        <v>0.68766858364293293</v>
      </c>
      <c r="S493" s="11">
        <v>56252.566672681816</v>
      </c>
      <c r="T493" s="11">
        <v>0.45903706276318657</v>
      </c>
      <c r="U493" s="11">
        <v>0.12627159814583877</v>
      </c>
      <c r="V493" s="11">
        <v>2.1784733328077515</v>
      </c>
      <c r="Y493" s="4" t="str">
        <f t="shared" si="76"/>
        <v>Luxembourg</v>
      </c>
      <c r="Z493" s="4">
        <f t="shared" si="76"/>
        <v>1998</v>
      </c>
      <c r="AA493" s="13">
        <f t="shared" si="76"/>
        <v>25722.962193086321</v>
      </c>
      <c r="AB493" s="14">
        <f t="shared" si="75"/>
        <v>1.2714794777022602</v>
      </c>
      <c r="AC493" s="14">
        <f t="shared" si="75"/>
        <v>7.35404544192092E-3</v>
      </c>
      <c r="AD493" s="15">
        <f t="shared" si="75"/>
        <v>0.78648536412647319</v>
      </c>
      <c r="AF493" s="13">
        <f t="shared" si="70"/>
        <v>116.50286493047929</v>
      </c>
      <c r="AG493" s="14">
        <f t="shared" si="70"/>
        <v>14.724984368016791</v>
      </c>
      <c r="AH493" s="14">
        <f t="shared" si="70"/>
        <v>1.0431098807320155E-3</v>
      </c>
      <c r="AI493" s="15">
        <f t="shared" si="66"/>
        <v>6.7911786865596735E-2</v>
      </c>
      <c r="AK493" s="13">
        <f t="shared" si="71"/>
        <v>1.238095238095255</v>
      </c>
      <c r="AL493" s="14">
        <f t="shared" si="71"/>
        <v>61.434615384614531</v>
      </c>
      <c r="AM493" s="14">
        <f t="shared" si="71"/>
        <v>8.3092854117676473E-4</v>
      </c>
      <c r="AN493" s="15">
        <f t="shared" si="67"/>
        <v>1.6277468227634359E-2</v>
      </c>
      <c r="AP493" s="13">
        <f t="shared" si="72"/>
        <v>5.9263157894736764</v>
      </c>
      <c r="AQ493" s="14">
        <f t="shared" si="72"/>
        <v>1.4541888691533462</v>
      </c>
      <c r="AR493" s="14">
        <f t="shared" si="72"/>
        <v>4.0958402336175426E-2</v>
      </c>
      <c r="AS493" s="15">
        <f t="shared" si="68"/>
        <v>0.68766858364293293</v>
      </c>
      <c r="AU493" s="13">
        <f t="shared" si="73"/>
        <v>56252.566672681816</v>
      </c>
      <c r="AV493" s="14">
        <f t="shared" si="73"/>
        <v>0.45903706276318657</v>
      </c>
      <c r="AW493" s="14">
        <f t="shared" si="73"/>
        <v>0.12627159814583877</v>
      </c>
      <c r="AX493" s="15">
        <f t="shared" si="69"/>
        <v>2.1784733328077515</v>
      </c>
    </row>
    <row r="494" spans="1:50" x14ac:dyDescent="0.3">
      <c r="A494" s="4" t="s">
        <v>41</v>
      </c>
      <c r="B494" s="4">
        <f t="shared" si="74"/>
        <v>1999</v>
      </c>
      <c r="C494" s="11">
        <v>26269.580292123625</v>
      </c>
      <c r="D494" s="11">
        <v>1.2742207606410718</v>
      </c>
      <c r="E494" s="11">
        <v>7.4439015086857907E-3</v>
      </c>
      <c r="F494" s="11">
        <v>0.78479336618004181</v>
      </c>
      <c r="G494" s="11">
        <v>115.76856862978275</v>
      </c>
      <c r="H494" s="11">
        <v>14.803401207371383</v>
      </c>
      <c r="I494" s="11">
        <v>1.0947663631831472E-3</v>
      </c>
      <c r="J494" s="11">
        <v>6.7552043344069335E-2</v>
      </c>
      <c r="K494" s="11">
        <v>1.7095238095238159</v>
      </c>
      <c r="L494" s="11">
        <v>44.626740947075042</v>
      </c>
      <c r="M494" s="11">
        <v>6.2708062003408171E-4</v>
      </c>
      <c r="N494" s="11">
        <v>2.240808938268531E-2</v>
      </c>
      <c r="O494" s="11">
        <v>6.7859848484848602</v>
      </c>
      <c r="P494" s="11">
        <v>1.3548981300586089</v>
      </c>
      <c r="Q494" s="11">
        <v>3.7493155483383001E-2</v>
      </c>
      <c r="R494" s="11">
        <v>0.73806286820747391</v>
      </c>
      <c r="S494" s="11">
        <v>60665.542324181821</v>
      </c>
      <c r="T494" s="11">
        <v>0.44266217148962661</v>
      </c>
      <c r="U494" s="11">
        <v>0.13574687960755161</v>
      </c>
      <c r="V494" s="11">
        <v>2.2590590847978844</v>
      </c>
      <c r="Y494" s="4" t="str">
        <f t="shared" si="76"/>
        <v>Luxembourg</v>
      </c>
      <c r="Z494" s="4">
        <f t="shared" si="76"/>
        <v>1999</v>
      </c>
      <c r="AA494" s="13">
        <f t="shared" si="76"/>
        <v>26269.580292123625</v>
      </c>
      <c r="AB494" s="14">
        <f t="shared" si="75"/>
        <v>1.2742207606410718</v>
      </c>
      <c r="AC494" s="14">
        <f t="shared" si="75"/>
        <v>7.4439015086857907E-3</v>
      </c>
      <c r="AD494" s="15">
        <f t="shared" si="75"/>
        <v>0.78479336618004181</v>
      </c>
      <c r="AF494" s="13">
        <f t="shared" si="70"/>
        <v>115.76856862978275</v>
      </c>
      <c r="AG494" s="14">
        <f t="shared" si="70"/>
        <v>14.803401207371383</v>
      </c>
      <c r="AH494" s="14">
        <f t="shared" si="70"/>
        <v>1.0947663631831472E-3</v>
      </c>
      <c r="AI494" s="15">
        <f t="shared" si="66"/>
        <v>6.7552043344069335E-2</v>
      </c>
      <c r="AK494" s="13">
        <f t="shared" si="71"/>
        <v>1.7095238095238159</v>
      </c>
      <c r="AL494" s="14">
        <f t="shared" si="71"/>
        <v>44.626740947075042</v>
      </c>
      <c r="AM494" s="14">
        <f t="shared" si="71"/>
        <v>6.2708062003408171E-4</v>
      </c>
      <c r="AN494" s="15">
        <f t="shared" si="67"/>
        <v>2.240808938268531E-2</v>
      </c>
      <c r="AP494" s="13">
        <f t="shared" si="72"/>
        <v>6.7859848484848602</v>
      </c>
      <c r="AQ494" s="14">
        <f t="shared" si="72"/>
        <v>1.3548981300586089</v>
      </c>
      <c r="AR494" s="14">
        <f t="shared" si="72"/>
        <v>3.7493155483383001E-2</v>
      </c>
      <c r="AS494" s="15">
        <f t="shared" si="68"/>
        <v>0.73806286820747391</v>
      </c>
      <c r="AU494" s="13">
        <f t="shared" si="73"/>
        <v>60665.542324181821</v>
      </c>
      <c r="AV494" s="14">
        <f t="shared" si="73"/>
        <v>0.44266217148962661</v>
      </c>
      <c r="AW494" s="14">
        <f t="shared" si="73"/>
        <v>0.13574687960755161</v>
      </c>
      <c r="AX494" s="15">
        <f t="shared" si="69"/>
        <v>2.2590590847978844</v>
      </c>
    </row>
    <row r="495" spans="1:50" x14ac:dyDescent="0.3">
      <c r="A495" s="4" t="s">
        <v>41</v>
      </c>
      <c r="B495" s="4">
        <f t="shared" si="74"/>
        <v>2000</v>
      </c>
      <c r="C495" s="11">
        <v>27748.745707383554</v>
      </c>
      <c r="D495" s="11">
        <v>1.2248229163344815</v>
      </c>
      <c r="E495" s="11">
        <v>1.1123422392555316E-2</v>
      </c>
      <c r="F495" s="11">
        <v>0.81644455428111407</v>
      </c>
      <c r="G495" s="11">
        <v>115.85435829661651</v>
      </c>
      <c r="H495" s="11">
        <v>14.853600534308717</v>
      </c>
      <c r="I495" s="11">
        <v>9.7087970729135831E-4</v>
      </c>
      <c r="J495" s="11">
        <v>6.7323744010094305E-2</v>
      </c>
      <c r="K495" s="11">
        <v>1.3761904761904873</v>
      </c>
      <c r="L495" s="11">
        <v>55.678200692041067</v>
      </c>
      <c r="M495" s="11">
        <v>7.0297954226172799E-4</v>
      </c>
      <c r="N495" s="11">
        <v>1.7960350506494461E-2</v>
      </c>
      <c r="O495" s="11">
        <v>6.8056818181818217</v>
      </c>
      <c r="P495" s="11">
        <v>1.3281571770468072</v>
      </c>
      <c r="Q495" s="11">
        <v>3.324359217079087E-2</v>
      </c>
      <c r="R495" s="11">
        <v>0.75292293508779318</v>
      </c>
      <c r="S495" s="11">
        <v>64353.579092636355</v>
      </c>
      <c r="T495" s="11">
        <v>0.43558112158786055</v>
      </c>
      <c r="U495" s="11">
        <v>0.14087696609857658</v>
      </c>
      <c r="V495" s="11">
        <v>2.2957836105353135</v>
      </c>
      <c r="Y495" s="4" t="str">
        <f t="shared" si="76"/>
        <v>Luxembourg</v>
      </c>
      <c r="Z495" s="4">
        <f t="shared" si="76"/>
        <v>2000</v>
      </c>
      <c r="AA495" s="13">
        <f t="shared" si="76"/>
        <v>27748.745707383554</v>
      </c>
      <c r="AB495" s="14">
        <f t="shared" si="75"/>
        <v>1.2248229163344815</v>
      </c>
      <c r="AC495" s="14">
        <f t="shared" si="75"/>
        <v>1.1123422392555316E-2</v>
      </c>
      <c r="AD495" s="15">
        <f t="shared" si="75"/>
        <v>0.81644455428111407</v>
      </c>
      <c r="AF495" s="13">
        <f t="shared" si="70"/>
        <v>115.85435829661651</v>
      </c>
      <c r="AG495" s="14">
        <f t="shared" si="70"/>
        <v>14.853600534308717</v>
      </c>
      <c r="AH495" s="14">
        <f t="shared" si="70"/>
        <v>9.7087970729135831E-4</v>
      </c>
      <c r="AI495" s="15">
        <f t="shared" si="66"/>
        <v>6.7323744010094305E-2</v>
      </c>
      <c r="AK495" s="13">
        <f t="shared" si="71"/>
        <v>1.3761904761904873</v>
      </c>
      <c r="AL495" s="14">
        <f t="shared" si="71"/>
        <v>55.678200692041067</v>
      </c>
      <c r="AM495" s="14">
        <f t="shared" si="71"/>
        <v>7.0297954226172799E-4</v>
      </c>
      <c r="AN495" s="15">
        <f t="shared" si="67"/>
        <v>1.7960350506494461E-2</v>
      </c>
      <c r="AP495" s="13">
        <f t="shared" si="72"/>
        <v>6.8056818181818217</v>
      </c>
      <c r="AQ495" s="14">
        <f t="shared" si="72"/>
        <v>1.3281571770468072</v>
      </c>
      <c r="AR495" s="14">
        <f t="shared" si="72"/>
        <v>3.324359217079087E-2</v>
      </c>
      <c r="AS495" s="15">
        <f t="shared" si="68"/>
        <v>0.75292293508779318</v>
      </c>
      <c r="AU495" s="13">
        <f t="shared" si="73"/>
        <v>64353.579092636355</v>
      </c>
      <c r="AV495" s="14">
        <f t="shared" si="73"/>
        <v>0.43558112158786055</v>
      </c>
      <c r="AW495" s="14">
        <f t="shared" si="73"/>
        <v>0.14087696609857658</v>
      </c>
      <c r="AX495" s="15">
        <f t="shared" si="69"/>
        <v>2.2957836105353135</v>
      </c>
    </row>
    <row r="496" spans="1:50" x14ac:dyDescent="0.3">
      <c r="A496" s="4" t="s">
        <v>41</v>
      </c>
      <c r="B496" s="4">
        <f t="shared" si="74"/>
        <v>2001</v>
      </c>
      <c r="C496" s="11">
        <v>27611.139919778594</v>
      </c>
      <c r="D496" s="11">
        <v>1.2500122328836929</v>
      </c>
      <c r="E496" s="11">
        <v>1.1623634665652138E-2</v>
      </c>
      <c r="F496" s="11">
        <v>0.79999217103105325</v>
      </c>
      <c r="G496" s="11">
        <v>114.80071535835168</v>
      </c>
      <c r="H496" s="11">
        <v>14.876220152700558</v>
      </c>
      <c r="I496" s="11">
        <v>9.594091678002542E-4</v>
      </c>
      <c r="J496" s="11">
        <v>6.7221376783568557E-2</v>
      </c>
      <c r="K496" s="11">
        <v>1.1238095238095127</v>
      </c>
      <c r="L496" s="11">
        <v>68.406779661017637</v>
      </c>
      <c r="M496" s="11">
        <v>8.1677912879988407E-4</v>
      </c>
      <c r="N496" s="11">
        <v>1.46184340931614E-2</v>
      </c>
      <c r="O496" s="11">
        <v>6.8731060606060588</v>
      </c>
      <c r="P496" s="11">
        <v>1.2764397905759164</v>
      </c>
      <c r="Q496" s="11">
        <v>3.4393113978051004E-2</v>
      </c>
      <c r="R496" s="11">
        <v>0.78342904019688264</v>
      </c>
      <c r="S496" s="11">
        <v>65554.956832318188</v>
      </c>
      <c r="T496" s="11">
        <v>0.43653255125894425</v>
      </c>
      <c r="U496" s="11">
        <v>0.14348449012498521</v>
      </c>
      <c r="V496" s="11">
        <v>2.2907799134704523</v>
      </c>
      <c r="Y496" s="4" t="str">
        <f t="shared" si="76"/>
        <v>Luxembourg</v>
      </c>
      <c r="Z496" s="4">
        <f t="shared" si="76"/>
        <v>2001</v>
      </c>
      <c r="AA496" s="13">
        <f t="shared" si="76"/>
        <v>27611.139919778594</v>
      </c>
      <c r="AB496" s="14">
        <f t="shared" si="75"/>
        <v>1.2500122328836929</v>
      </c>
      <c r="AC496" s="14">
        <f t="shared" si="75"/>
        <v>1.1623634665652138E-2</v>
      </c>
      <c r="AD496" s="15">
        <f t="shared" si="75"/>
        <v>0.79999217103105325</v>
      </c>
      <c r="AF496" s="13">
        <f t="shared" si="70"/>
        <v>114.80071535835168</v>
      </c>
      <c r="AG496" s="14">
        <f t="shared" si="70"/>
        <v>14.876220152700558</v>
      </c>
      <c r="AH496" s="14">
        <f t="shared" si="70"/>
        <v>9.594091678002542E-4</v>
      </c>
      <c r="AI496" s="15">
        <f t="shared" si="66"/>
        <v>6.7221376783568557E-2</v>
      </c>
      <c r="AK496" s="13">
        <f t="shared" si="71"/>
        <v>1.1238095238095127</v>
      </c>
      <c r="AL496" s="14">
        <f t="shared" si="71"/>
        <v>68.406779661017637</v>
      </c>
      <c r="AM496" s="14">
        <f t="shared" si="71"/>
        <v>8.1677912879988407E-4</v>
      </c>
      <c r="AN496" s="15">
        <f t="shared" si="67"/>
        <v>1.46184340931614E-2</v>
      </c>
      <c r="AP496" s="13">
        <f t="shared" si="72"/>
        <v>6.8731060606060588</v>
      </c>
      <c r="AQ496" s="14">
        <f t="shared" si="72"/>
        <v>1.2764397905759164</v>
      </c>
      <c r="AR496" s="14">
        <f t="shared" si="72"/>
        <v>3.4393113978051004E-2</v>
      </c>
      <c r="AS496" s="15">
        <f t="shared" si="68"/>
        <v>0.78342904019688264</v>
      </c>
      <c r="AU496" s="13">
        <f t="shared" si="73"/>
        <v>65554.956832318188</v>
      </c>
      <c r="AV496" s="14">
        <f t="shared" si="73"/>
        <v>0.43653255125894425</v>
      </c>
      <c r="AW496" s="14">
        <f t="shared" si="73"/>
        <v>0.14348449012498521</v>
      </c>
      <c r="AX496" s="15">
        <f t="shared" si="69"/>
        <v>2.2907799134704523</v>
      </c>
    </row>
    <row r="497" spans="1:50" x14ac:dyDescent="0.3">
      <c r="A497" s="4" t="s">
        <v>41</v>
      </c>
      <c r="B497" s="4">
        <f t="shared" si="74"/>
        <v>2002</v>
      </c>
      <c r="C497" s="11">
        <v>28253.298927065705</v>
      </c>
      <c r="D497" s="11">
        <v>1.243942009470173</v>
      </c>
      <c r="E497" s="11">
        <v>1.2946183160364721E-2</v>
      </c>
      <c r="F497" s="11">
        <v>0.80389599546197965</v>
      </c>
      <c r="G497" s="11">
        <v>108.86516984036371</v>
      </c>
      <c r="H497" s="11">
        <v>15.586850893895548</v>
      </c>
      <c r="I497" s="11">
        <v>1.1061285205103133E-3</v>
      </c>
      <c r="J497" s="11">
        <v>6.4156641184759208E-2</v>
      </c>
      <c r="K497" s="11">
        <v>1.377272727272711</v>
      </c>
      <c r="L497" s="11">
        <v>55.706270627063375</v>
      </c>
      <c r="M497" s="11">
        <v>8.0422686537007931E-4</v>
      </c>
      <c r="N497" s="11">
        <v>1.7951300432489863E-2</v>
      </c>
      <c r="O497" s="11">
        <v>6.1761363636363615</v>
      </c>
      <c r="P497" s="11">
        <v>1.4142287641827656</v>
      </c>
      <c r="Q497" s="11">
        <v>2.8854797034551294E-2</v>
      </c>
      <c r="R497" s="11">
        <v>0.70709918036341579</v>
      </c>
      <c r="S497" s="11">
        <v>67063.429738454535</v>
      </c>
      <c r="T497" s="11">
        <v>0.43397377241291324</v>
      </c>
      <c r="U497" s="11">
        <v>0.14897998778890598</v>
      </c>
      <c r="V497" s="11">
        <v>2.3042867186188607</v>
      </c>
      <c r="Y497" s="4" t="str">
        <f t="shared" si="76"/>
        <v>Luxembourg</v>
      </c>
      <c r="Z497" s="4">
        <f t="shared" si="76"/>
        <v>2002</v>
      </c>
      <c r="AA497" s="13">
        <f t="shared" si="76"/>
        <v>28253.298927065705</v>
      </c>
      <c r="AB497" s="14">
        <f t="shared" si="75"/>
        <v>1.243942009470173</v>
      </c>
      <c r="AC497" s="14">
        <f t="shared" si="75"/>
        <v>1.2946183160364721E-2</v>
      </c>
      <c r="AD497" s="15">
        <f t="shared" si="75"/>
        <v>0.80389599546197965</v>
      </c>
      <c r="AF497" s="13">
        <f t="shared" si="70"/>
        <v>108.86516984036371</v>
      </c>
      <c r="AG497" s="14">
        <f t="shared" si="70"/>
        <v>15.586850893895548</v>
      </c>
      <c r="AH497" s="14">
        <f t="shared" si="70"/>
        <v>1.1061285205103133E-3</v>
      </c>
      <c r="AI497" s="15">
        <f t="shared" si="66"/>
        <v>6.4156641184759208E-2</v>
      </c>
      <c r="AK497" s="13">
        <f t="shared" si="71"/>
        <v>1.377272727272711</v>
      </c>
      <c r="AL497" s="14">
        <f t="shared" si="71"/>
        <v>55.706270627063375</v>
      </c>
      <c r="AM497" s="14">
        <f t="shared" si="71"/>
        <v>8.0422686537007931E-4</v>
      </c>
      <c r="AN497" s="15">
        <f t="shared" si="67"/>
        <v>1.7951300432489863E-2</v>
      </c>
      <c r="AP497" s="13">
        <f t="shared" si="72"/>
        <v>6.1761363636363615</v>
      </c>
      <c r="AQ497" s="14">
        <f t="shared" si="72"/>
        <v>1.4142287641827656</v>
      </c>
      <c r="AR497" s="14">
        <f t="shared" si="72"/>
        <v>2.8854797034551294E-2</v>
      </c>
      <c r="AS497" s="15">
        <f t="shared" si="68"/>
        <v>0.70709918036341579</v>
      </c>
      <c r="AU497" s="13">
        <f t="shared" si="73"/>
        <v>67063.429738454535</v>
      </c>
      <c r="AV497" s="14">
        <f t="shared" si="73"/>
        <v>0.43397377241291324</v>
      </c>
      <c r="AW497" s="14">
        <f t="shared" si="73"/>
        <v>0.14897998778890598</v>
      </c>
      <c r="AX497" s="15">
        <f t="shared" si="69"/>
        <v>2.3042867186188607</v>
      </c>
    </row>
    <row r="498" spans="1:50" x14ac:dyDescent="0.3">
      <c r="A498" s="4" t="s">
        <v>41</v>
      </c>
      <c r="B498" s="4">
        <f t="shared" si="74"/>
        <v>2003</v>
      </c>
      <c r="C498" s="11">
        <v>27182.158090265038</v>
      </c>
      <c r="D498" s="11">
        <v>1.3156939926405289</v>
      </c>
      <c r="E498" s="11">
        <v>1.1999049792809524E-2</v>
      </c>
      <c r="F498" s="11">
        <v>0.76005515385310263</v>
      </c>
      <c r="G498" s="11">
        <v>102.29492263556813</v>
      </c>
      <c r="H498" s="11">
        <v>16.504190815513116</v>
      </c>
      <c r="I498" s="11">
        <v>1.2320929480059278E-3</v>
      </c>
      <c r="J498" s="11">
        <v>6.0590671253028049E-2</v>
      </c>
      <c r="K498" s="11">
        <v>1.0818181818181785</v>
      </c>
      <c r="L498" s="11">
        <v>71.008403361344762</v>
      </c>
      <c r="M498" s="11">
        <v>8.4426297930192962E-4</v>
      </c>
      <c r="N498" s="11">
        <v>1.4082840236686345E-2</v>
      </c>
      <c r="O498" s="11">
        <v>5.117424242424244</v>
      </c>
      <c r="P498" s="11">
        <v>1.7441894892672085</v>
      </c>
      <c r="Q498" s="11">
        <v>1.9950749173935356E-2</v>
      </c>
      <c r="R498" s="11">
        <v>0.57333220166355481</v>
      </c>
      <c r="S498" s="11">
        <v>67934.919480863638</v>
      </c>
      <c r="T498" s="11">
        <v>0.43463203109342968</v>
      </c>
      <c r="U498" s="11">
        <v>0.1539655888015905</v>
      </c>
      <c r="V498" s="11">
        <v>2.3007968314811968</v>
      </c>
      <c r="Y498" s="4" t="str">
        <f t="shared" si="76"/>
        <v>Luxembourg</v>
      </c>
      <c r="Z498" s="4">
        <f t="shared" si="76"/>
        <v>2003</v>
      </c>
      <c r="AA498" s="13">
        <f t="shared" si="76"/>
        <v>27182.158090265038</v>
      </c>
      <c r="AB498" s="14">
        <f t="shared" si="75"/>
        <v>1.3156939926405289</v>
      </c>
      <c r="AC498" s="14">
        <f t="shared" si="75"/>
        <v>1.1999049792809524E-2</v>
      </c>
      <c r="AD498" s="15">
        <f t="shared" si="75"/>
        <v>0.76005515385310263</v>
      </c>
      <c r="AF498" s="13">
        <f t="shared" si="70"/>
        <v>102.29492263556813</v>
      </c>
      <c r="AG498" s="14">
        <f t="shared" si="70"/>
        <v>16.504190815513116</v>
      </c>
      <c r="AH498" s="14">
        <f t="shared" si="70"/>
        <v>1.2320929480059278E-3</v>
      </c>
      <c r="AI498" s="15">
        <f t="shared" si="66"/>
        <v>6.0590671253028049E-2</v>
      </c>
      <c r="AK498" s="13">
        <f t="shared" si="71"/>
        <v>1.0818181818181785</v>
      </c>
      <c r="AL498" s="14">
        <f t="shared" si="71"/>
        <v>71.008403361344762</v>
      </c>
      <c r="AM498" s="14">
        <f t="shared" si="71"/>
        <v>8.4426297930192962E-4</v>
      </c>
      <c r="AN498" s="15">
        <f t="shared" si="67"/>
        <v>1.4082840236686345E-2</v>
      </c>
      <c r="AP498" s="13">
        <f t="shared" si="72"/>
        <v>5.117424242424244</v>
      </c>
      <c r="AQ498" s="14">
        <f t="shared" si="72"/>
        <v>1.7441894892672085</v>
      </c>
      <c r="AR498" s="14">
        <f t="shared" si="72"/>
        <v>1.9950749173935356E-2</v>
      </c>
      <c r="AS498" s="15">
        <f t="shared" si="68"/>
        <v>0.57333220166355481</v>
      </c>
      <c r="AU498" s="13">
        <f t="shared" si="73"/>
        <v>67934.919480863638</v>
      </c>
      <c r="AV498" s="14">
        <f t="shared" si="73"/>
        <v>0.43463203109342968</v>
      </c>
      <c r="AW498" s="14">
        <f t="shared" si="73"/>
        <v>0.1539655888015905</v>
      </c>
      <c r="AX498" s="15">
        <f t="shared" si="69"/>
        <v>2.3007968314811968</v>
      </c>
    </row>
    <row r="499" spans="1:50" x14ac:dyDescent="0.3">
      <c r="A499" s="4" t="s">
        <v>41</v>
      </c>
      <c r="B499" s="4">
        <f t="shared" si="74"/>
        <v>2004</v>
      </c>
      <c r="C499" s="11">
        <v>27120.533345656986</v>
      </c>
      <c r="D499" s="11">
        <v>1.3472487340320296</v>
      </c>
      <c r="E499" s="11">
        <v>1.2469567064860687E-2</v>
      </c>
      <c r="F499" s="11">
        <v>0.74225343452891002</v>
      </c>
      <c r="G499" s="11">
        <v>109.5100647162194</v>
      </c>
      <c r="H499" s="11">
        <v>15.482687085519542</v>
      </c>
      <c r="I499" s="11">
        <v>9.3665672558845836E-4</v>
      </c>
      <c r="J499" s="11">
        <v>6.4588271691886592E-2</v>
      </c>
      <c r="K499" s="11">
        <v>1.8272727272727138</v>
      </c>
      <c r="L499" s="11">
        <v>42.343283582089875</v>
      </c>
      <c r="M499" s="11">
        <v>6.7669364805295062E-4</v>
      </c>
      <c r="N499" s="11">
        <v>2.3616496298907119E-2</v>
      </c>
      <c r="O499" s="11">
        <v>4.1659090909090883</v>
      </c>
      <c r="P499" s="11">
        <v>2.1882160392798697</v>
      </c>
      <c r="Q499" s="11">
        <v>1.1769948116398532E-2</v>
      </c>
      <c r="R499" s="11">
        <v>0.45699326851159294</v>
      </c>
      <c r="S499" s="11">
        <v>69749.467179954547</v>
      </c>
      <c r="T499" s="11">
        <v>0.43658955522167908</v>
      </c>
      <c r="U499" s="11">
        <v>0.15506526895289097</v>
      </c>
      <c r="V499" s="11">
        <v>2.2904808143938493</v>
      </c>
      <c r="Y499" s="4" t="str">
        <f t="shared" si="76"/>
        <v>Luxembourg</v>
      </c>
      <c r="Z499" s="4">
        <f t="shared" si="76"/>
        <v>2004</v>
      </c>
      <c r="AA499" s="13">
        <f t="shared" si="76"/>
        <v>27120.533345656986</v>
      </c>
      <c r="AB499" s="14">
        <f t="shared" si="75"/>
        <v>1.3472487340320296</v>
      </c>
      <c r="AC499" s="14">
        <f t="shared" si="75"/>
        <v>1.2469567064860687E-2</v>
      </c>
      <c r="AD499" s="15">
        <f t="shared" si="75"/>
        <v>0.74225343452891002</v>
      </c>
      <c r="AF499" s="13">
        <f t="shared" si="70"/>
        <v>109.5100647162194</v>
      </c>
      <c r="AG499" s="14">
        <f t="shared" si="70"/>
        <v>15.482687085519542</v>
      </c>
      <c r="AH499" s="14">
        <f t="shared" si="70"/>
        <v>9.3665672558845836E-4</v>
      </c>
      <c r="AI499" s="15">
        <f t="shared" si="66"/>
        <v>6.4588271691886592E-2</v>
      </c>
      <c r="AK499" s="13">
        <f t="shared" si="71"/>
        <v>1.8272727272727138</v>
      </c>
      <c r="AL499" s="14">
        <f t="shared" si="71"/>
        <v>42.343283582089875</v>
      </c>
      <c r="AM499" s="14">
        <f t="shared" si="71"/>
        <v>6.7669364805295062E-4</v>
      </c>
      <c r="AN499" s="15">
        <f t="shared" si="67"/>
        <v>2.3616496298907119E-2</v>
      </c>
      <c r="AP499" s="13">
        <f t="shared" si="72"/>
        <v>4.1659090909090883</v>
      </c>
      <c r="AQ499" s="14">
        <f t="shared" si="72"/>
        <v>2.1882160392798697</v>
      </c>
      <c r="AR499" s="14">
        <f t="shared" si="72"/>
        <v>1.1769948116398532E-2</v>
      </c>
      <c r="AS499" s="15">
        <f t="shared" si="68"/>
        <v>0.45699326851159294</v>
      </c>
      <c r="AU499" s="13">
        <f t="shared" si="73"/>
        <v>69749.467179954547</v>
      </c>
      <c r="AV499" s="14">
        <f t="shared" si="73"/>
        <v>0.43658955522167908</v>
      </c>
      <c r="AW499" s="14">
        <f t="shared" si="73"/>
        <v>0.15506526895289097</v>
      </c>
      <c r="AX499" s="15">
        <f t="shared" si="69"/>
        <v>2.2904808143938493</v>
      </c>
    </row>
    <row r="500" spans="1:50" x14ac:dyDescent="0.3">
      <c r="A500" s="4" t="s">
        <v>41</v>
      </c>
      <c r="B500" s="4">
        <f t="shared" si="74"/>
        <v>2005</v>
      </c>
      <c r="C500" s="11">
        <v>26750.980841357581</v>
      </c>
      <c r="D500" s="11">
        <v>1.3911709686827765</v>
      </c>
      <c r="E500" s="11">
        <v>1.3193982449874908E-2</v>
      </c>
      <c r="F500" s="11">
        <v>0.71881891048002899</v>
      </c>
      <c r="G500" s="11">
        <v>126.46835911641756</v>
      </c>
      <c r="H500" s="11">
        <v>13.390450947161684</v>
      </c>
      <c r="I500" s="11">
        <v>7.2088657016955437E-4</v>
      </c>
      <c r="J500" s="11">
        <v>7.4680083885596521E-2</v>
      </c>
      <c r="K500" s="11">
        <v>2.1363636363636402</v>
      </c>
      <c r="L500" s="11">
        <v>36.259574468085034</v>
      </c>
      <c r="M500" s="11">
        <v>6.0154895333254521E-4</v>
      </c>
      <c r="N500" s="11">
        <v>2.7578922661659483E-2</v>
      </c>
      <c r="O500" s="11">
        <v>4.0037878787878736</v>
      </c>
      <c r="P500" s="11">
        <v>2.1614001892147603</v>
      </c>
      <c r="Q500" s="11">
        <v>1.3522767768036403E-2</v>
      </c>
      <c r="R500" s="11">
        <v>0.46266304823601473</v>
      </c>
      <c r="S500" s="11">
        <v>69952.189334136361</v>
      </c>
      <c r="T500" s="11">
        <v>0.44533345451221751</v>
      </c>
      <c r="U500" s="11">
        <v>0.15246882532579742</v>
      </c>
      <c r="V500" s="11">
        <v>2.2455083710145236</v>
      </c>
      <c r="Y500" s="4" t="str">
        <f t="shared" si="76"/>
        <v>Luxembourg</v>
      </c>
      <c r="Z500" s="4">
        <f t="shared" si="76"/>
        <v>2005</v>
      </c>
      <c r="AA500" s="13">
        <f t="shared" si="76"/>
        <v>26750.980841357581</v>
      </c>
      <c r="AB500" s="14">
        <f t="shared" si="75"/>
        <v>1.3911709686827765</v>
      </c>
      <c r="AC500" s="14">
        <f t="shared" si="75"/>
        <v>1.3193982449874908E-2</v>
      </c>
      <c r="AD500" s="15">
        <f t="shared" si="75"/>
        <v>0.71881891048002899</v>
      </c>
      <c r="AF500" s="13">
        <f t="shared" si="70"/>
        <v>126.46835911641756</v>
      </c>
      <c r="AG500" s="14">
        <f t="shared" si="70"/>
        <v>13.390450947161684</v>
      </c>
      <c r="AH500" s="14">
        <f t="shared" si="70"/>
        <v>7.2088657016955437E-4</v>
      </c>
      <c r="AI500" s="15">
        <f t="shared" si="66"/>
        <v>7.4680083885596521E-2</v>
      </c>
      <c r="AK500" s="13">
        <f t="shared" si="71"/>
        <v>2.1363636363636402</v>
      </c>
      <c r="AL500" s="14">
        <f t="shared" si="71"/>
        <v>36.259574468085034</v>
      </c>
      <c r="AM500" s="14">
        <f t="shared" si="71"/>
        <v>6.0154895333254521E-4</v>
      </c>
      <c r="AN500" s="15">
        <f t="shared" si="67"/>
        <v>2.7578922661659483E-2</v>
      </c>
      <c r="AP500" s="13">
        <f t="shared" si="72"/>
        <v>4.0037878787878736</v>
      </c>
      <c r="AQ500" s="14">
        <f t="shared" si="72"/>
        <v>2.1614001892147603</v>
      </c>
      <c r="AR500" s="14">
        <f t="shared" si="72"/>
        <v>1.3522767768036403E-2</v>
      </c>
      <c r="AS500" s="15">
        <f t="shared" si="68"/>
        <v>0.46266304823601473</v>
      </c>
      <c r="AU500" s="13">
        <f t="shared" si="73"/>
        <v>69952.189334136361</v>
      </c>
      <c r="AV500" s="14">
        <f t="shared" si="73"/>
        <v>0.44533345451221751</v>
      </c>
      <c r="AW500" s="14">
        <f t="shared" si="73"/>
        <v>0.15246882532579742</v>
      </c>
      <c r="AX500" s="15">
        <f t="shared" si="69"/>
        <v>2.2455083710145236</v>
      </c>
    </row>
    <row r="501" spans="1:50" x14ac:dyDescent="0.3">
      <c r="A501" s="4" t="s">
        <v>41</v>
      </c>
      <c r="B501" s="4">
        <f t="shared" si="74"/>
        <v>2006</v>
      </c>
      <c r="C501" s="11">
        <v>26938.279183430583</v>
      </c>
      <c r="D501" s="11">
        <v>1.4074058658626276</v>
      </c>
      <c r="E501" s="11">
        <v>1.4689326907748657E-2</v>
      </c>
      <c r="F501" s="11">
        <v>0.71052709403557845</v>
      </c>
      <c r="G501" s="11">
        <v>121.11086512557176</v>
      </c>
      <c r="H501" s="11">
        <v>13.938558389251719</v>
      </c>
      <c r="I501" s="11">
        <v>7.7689147583666351E-4</v>
      </c>
      <c r="J501" s="11">
        <v>7.1743430853732942E-2</v>
      </c>
      <c r="K501" s="11">
        <v>1.5545454545454618</v>
      </c>
      <c r="L501" s="11">
        <v>50.076023391812633</v>
      </c>
      <c r="M501" s="11">
        <v>8.5632622084379217E-4</v>
      </c>
      <c r="N501" s="11">
        <v>1.9969636809529463E-2</v>
      </c>
      <c r="O501" s="11">
        <v>3.0511363636363678</v>
      </c>
      <c r="P501" s="11">
        <v>2.4994413407821208</v>
      </c>
      <c r="Q501" s="11">
        <v>1.0385449719525763E-2</v>
      </c>
      <c r="R501" s="11">
        <v>0.400089405453733</v>
      </c>
      <c r="S501" s="11">
        <v>73192.174782045448</v>
      </c>
      <c r="T501" s="11">
        <v>0.44209218638892156</v>
      </c>
      <c r="U501" s="11">
        <v>0.15971495872377317</v>
      </c>
      <c r="V501" s="11">
        <v>2.2619716674211259</v>
      </c>
      <c r="Y501" s="4" t="str">
        <f t="shared" si="76"/>
        <v>Luxembourg</v>
      </c>
      <c r="Z501" s="4">
        <f t="shared" si="76"/>
        <v>2006</v>
      </c>
      <c r="AA501" s="13">
        <f t="shared" si="76"/>
        <v>26938.279183430583</v>
      </c>
      <c r="AB501" s="14">
        <f t="shared" si="75"/>
        <v>1.4074058658626276</v>
      </c>
      <c r="AC501" s="14">
        <f t="shared" si="75"/>
        <v>1.4689326907748657E-2</v>
      </c>
      <c r="AD501" s="15">
        <f t="shared" si="75"/>
        <v>0.71052709403557845</v>
      </c>
      <c r="AF501" s="13">
        <f t="shared" si="70"/>
        <v>121.11086512557176</v>
      </c>
      <c r="AG501" s="14">
        <f t="shared" si="70"/>
        <v>13.938558389251719</v>
      </c>
      <c r="AH501" s="14">
        <f t="shared" si="70"/>
        <v>7.7689147583666351E-4</v>
      </c>
      <c r="AI501" s="15">
        <f t="shared" si="66"/>
        <v>7.1743430853732942E-2</v>
      </c>
      <c r="AK501" s="13">
        <f t="shared" si="71"/>
        <v>1.5545454545454618</v>
      </c>
      <c r="AL501" s="14">
        <f t="shared" si="71"/>
        <v>50.076023391812633</v>
      </c>
      <c r="AM501" s="14">
        <f t="shared" si="71"/>
        <v>8.5632622084379217E-4</v>
      </c>
      <c r="AN501" s="15">
        <f t="shared" si="67"/>
        <v>1.9969636809529463E-2</v>
      </c>
      <c r="AP501" s="13">
        <f t="shared" si="72"/>
        <v>3.0511363636363678</v>
      </c>
      <c r="AQ501" s="14">
        <f t="shared" si="72"/>
        <v>2.4994413407821208</v>
      </c>
      <c r="AR501" s="14">
        <f t="shared" si="72"/>
        <v>1.0385449719525763E-2</v>
      </c>
      <c r="AS501" s="15">
        <f t="shared" si="68"/>
        <v>0.400089405453733</v>
      </c>
      <c r="AU501" s="13">
        <f t="shared" si="73"/>
        <v>73192.174782045448</v>
      </c>
      <c r="AV501" s="14">
        <f t="shared" si="73"/>
        <v>0.44209218638892156</v>
      </c>
      <c r="AW501" s="14">
        <f t="shared" si="73"/>
        <v>0.15971495872377317</v>
      </c>
      <c r="AX501" s="15">
        <f t="shared" si="69"/>
        <v>2.2619716674211259</v>
      </c>
    </row>
    <row r="502" spans="1:50" x14ac:dyDescent="0.3">
      <c r="A502" s="4" t="s">
        <v>41</v>
      </c>
      <c r="B502" s="4">
        <f t="shared" si="74"/>
        <v>2007</v>
      </c>
      <c r="C502" s="11">
        <v>27811.809020101369</v>
      </c>
      <c r="D502" s="11">
        <v>1.3949000674530891</v>
      </c>
      <c r="E502" s="11">
        <v>1.8475513431280732E-2</v>
      </c>
      <c r="F502" s="11">
        <v>0.71689723395445326</v>
      </c>
      <c r="G502" s="11">
        <v>104.52551748011888</v>
      </c>
      <c r="H502" s="11">
        <v>16.125493162956229</v>
      </c>
      <c r="I502" s="11">
        <v>1.0831119368408249E-3</v>
      </c>
      <c r="J502" s="11">
        <v>6.2013607267355879E-2</v>
      </c>
      <c r="K502" s="11">
        <v>1.5136363636363654</v>
      </c>
      <c r="L502" s="11">
        <v>51.522522522522458</v>
      </c>
      <c r="M502" s="11">
        <v>8.9311876733969703E-4</v>
      </c>
      <c r="N502" s="11">
        <v>1.9408987585242198E-2</v>
      </c>
      <c r="O502" s="11">
        <v>2.4874999999999963</v>
      </c>
      <c r="P502" s="11">
        <v>2.675041876046905</v>
      </c>
      <c r="Q502" s="11">
        <v>9.5874636927069656E-3</v>
      </c>
      <c r="R502" s="11">
        <v>0.37382592360676214</v>
      </c>
      <c r="S502" s="11">
        <v>78650.063976909092</v>
      </c>
      <c r="T502" s="11">
        <v>0.42724025560813639</v>
      </c>
      <c r="U502" s="11">
        <v>0.17762366718374689</v>
      </c>
      <c r="V502" s="11">
        <v>2.3406034119528223</v>
      </c>
      <c r="Y502" s="4" t="str">
        <f t="shared" si="76"/>
        <v>Luxembourg</v>
      </c>
      <c r="Z502" s="4">
        <f t="shared" si="76"/>
        <v>2007</v>
      </c>
      <c r="AA502" s="13">
        <f t="shared" si="76"/>
        <v>27811.809020101369</v>
      </c>
      <c r="AB502" s="14">
        <f t="shared" si="75"/>
        <v>1.3949000674530891</v>
      </c>
      <c r="AC502" s="14">
        <f t="shared" si="75"/>
        <v>1.8475513431280732E-2</v>
      </c>
      <c r="AD502" s="15">
        <f t="shared" si="75"/>
        <v>0.71689723395445326</v>
      </c>
      <c r="AF502" s="13">
        <f t="shared" si="70"/>
        <v>104.52551748011888</v>
      </c>
      <c r="AG502" s="14">
        <f t="shared" si="70"/>
        <v>16.125493162956229</v>
      </c>
      <c r="AH502" s="14">
        <f t="shared" si="70"/>
        <v>1.0831119368408249E-3</v>
      </c>
      <c r="AI502" s="15">
        <f t="shared" si="66"/>
        <v>6.2013607267355879E-2</v>
      </c>
      <c r="AK502" s="13">
        <f t="shared" si="71"/>
        <v>1.5136363636363654</v>
      </c>
      <c r="AL502" s="14">
        <f t="shared" si="71"/>
        <v>51.522522522522458</v>
      </c>
      <c r="AM502" s="14">
        <f t="shared" si="71"/>
        <v>8.9311876733969703E-4</v>
      </c>
      <c r="AN502" s="15">
        <f t="shared" si="67"/>
        <v>1.9408987585242198E-2</v>
      </c>
      <c r="AP502" s="13">
        <f t="shared" si="72"/>
        <v>2.4874999999999963</v>
      </c>
      <c r="AQ502" s="14">
        <f t="shared" si="72"/>
        <v>2.675041876046905</v>
      </c>
      <c r="AR502" s="14">
        <f t="shared" si="72"/>
        <v>9.5874636927069656E-3</v>
      </c>
      <c r="AS502" s="15">
        <f t="shared" si="68"/>
        <v>0.37382592360676214</v>
      </c>
      <c r="AU502" s="13">
        <f t="shared" si="73"/>
        <v>78650.063976909092</v>
      </c>
      <c r="AV502" s="14">
        <f t="shared" si="73"/>
        <v>0.42724025560813639</v>
      </c>
      <c r="AW502" s="14">
        <f t="shared" si="73"/>
        <v>0.17762366718374689</v>
      </c>
      <c r="AX502" s="15">
        <f t="shared" si="69"/>
        <v>2.3406034119528223</v>
      </c>
    </row>
    <row r="503" spans="1:50" x14ac:dyDescent="0.3">
      <c r="A503" s="4" t="s">
        <v>41</v>
      </c>
      <c r="B503" s="4">
        <f t="shared" si="74"/>
        <v>2008</v>
      </c>
      <c r="C503" s="11">
        <v>27028.648422173625</v>
      </c>
      <c r="D503" s="11">
        <v>1.451486914049962</v>
      </c>
      <c r="E503" s="11">
        <v>1.6462666778769341E-2</v>
      </c>
      <c r="F503" s="11">
        <v>0.68894868449746061</v>
      </c>
      <c r="G503" s="11">
        <v>101.28519048950716</v>
      </c>
      <c r="H503" s="11">
        <v>16.609389609271524</v>
      </c>
      <c r="I503" s="11">
        <v>1.0747674011173519E-3</v>
      </c>
      <c r="J503" s="11">
        <v>6.0206908473131981E-2</v>
      </c>
      <c r="K503" s="11">
        <v>2.2636363636363654</v>
      </c>
      <c r="L503" s="11">
        <v>34.65060240963853</v>
      </c>
      <c r="M503" s="11">
        <v>5.1166962184556047E-4</v>
      </c>
      <c r="N503" s="11">
        <v>2.8859527121001413E-2</v>
      </c>
      <c r="O503" s="11">
        <v>1.7424242424242422</v>
      </c>
      <c r="P503" s="11">
        <v>3.8217391304347847</v>
      </c>
      <c r="Q503" s="11">
        <v>2.7662902156022073E-3</v>
      </c>
      <c r="R503" s="11">
        <v>0.26166097838452773</v>
      </c>
      <c r="S503" s="11">
        <v>76568.443121863646</v>
      </c>
      <c r="T503" s="11">
        <v>0.43617122573568518</v>
      </c>
      <c r="U503" s="11">
        <v>0.17417062961470298</v>
      </c>
      <c r="V503" s="11">
        <v>2.2926776022726192</v>
      </c>
      <c r="Y503" s="4" t="str">
        <f t="shared" si="76"/>
        <v>Luxembourg</v>
      </c>
      <c r="Z503" s="4">
        <f t="shared" si="76"/>
        <v>2008</v>
      </c>
      <c r="AA503" s="13">
        <f t="shared" si="76"/>
        <v>27028.648422173625</v>
      </c>
      <c r="AB503" s="14">
        <f t="shared" si="75"/>
        <v>1.451486914049962</v>
      </c>
      <c r="AC503" s="14">
        <f t="shared" si="75"/>
        <v>1.6462666778769341E-2</v>
      </c>
      <c r="AD503" s="15">
        <f t="shared" si="75"/>
        <v>0.68894868449746061</v>
      </c>
      <c r="AF503" s="13">
        <f t="shared" si="70"/>
        <v>101.28519048950716</v>
      </c>
      <c r="AG503" s="14">
        <f t="shared" si="70"/>
        <v>16.609389609271524</v>
      </c>
      <c r="AH503" s="14">
        <f t="shared" si="70"/>
        <v>1.0747674011173519E-3</v>
      </c>
      <c r="AI503" s="15">
        <f t="shared" si="66"/>
        <v>6.0206908473131981E-2</v>
      </c>
      <c r="AK503" s="13">
        <f t="shared" si="71"/>
        <v>2.2636363636363654</v>
      </c>
      <c r="AL503" s="14">
        <f t="shared" si="71"/>
        <v>34.65060240963853</v>
      </c>
      <c r="AM503" s="14">
        <f t="shared" si="71"/>
        <v>5.1166962184556047E-4</v>
      </c>
      <c r="AN503" s="15">
        <f t="shared" si="67"/>
        <v>2.8859527121001413E-2</v>
      </c>
      <c r="AP503" s="13">
        <f t="shared" si="72"/>
        <v>1.7424242424242422</v>
      </c>
      <c r="AQ503" s="14">
        <f t="shared" si="72"/>
        <v>3.8217391304347847</v>
      </c>
      <c r="AR503" s="14">
        <f t="shared" si="72"/>
        <v>2.7662902156022073E-3</v>
      </c>
      <c r="AS503" s="15">
        <f t="shared" si="68"/>
        <v>0.26166097838452773</v>
      </c>
      <c r="AU503" s="13">
        <f t="shared" si="73"/>
        <v>76568.443121863646</v>
      </c>
      <c r="AV503" s="14">
        <f t="shared" si="73"/>
        <v>0.43617122573568518</v>
      </c>
      <c r="AW503" s="14">
        <f t="shared" si="73"/>
        <v>0.17417062961470298</v>
      </c>
      <c r="AX503" s="15">
        <f t="shared" si="69"/>
        <v>2.2926776022726192</v>
      </c>
    </row>
    <row r="504" spans="1:50" x14ac:dyDescent="0.3">
      <c r="A504" s="4" t="s">
        <v>41</v>
      </c>
      <c r="B504" s="4">
        <f t="shared" si="74"/>
        <v>2009</v>
      </c>
      <c r="C504" s="11">
        <v>28555.467436746367</v>
      </c>
      <c r="D504" s="11">
        <v>1.3926665298766145</v>
      </c>
      <c r="E504" s="11">
        <v>1.5818979762068142E-2</v>
      </c>
      <c r="F504" s="11">
        <v>0.71804698292605373</v>
      </c>
      <c r="G504" s="11">
        <v>136.35377970477634</v>
      </c>
      <c r="H504" s="11">
        <v>12.132804703226176</v>
      </c>
      <c r="I504" s="11">
        <v>8.5149061016434602E-5</v>
      </c>
      <c r="J504" s="11">
        <v>8.2421173377503945E-2</v>
      </c>
      <c r="K504" s="11">
        <v>2.059090909090898</v>
      </c>
      <c r="L504" s="11">
        <v>38.240618101545465</v>
      </c>
      <c r="M504" s="11">
        <v>4.9862578503376276E-4</v>
      </c>
      <c r="N504" s="11">
        <v>2.6150204929861889E-2</v>
      </c>
      <c r="O504" s="11">
        <v>4.4477272727272696</v>
      </c>
      <c r="P504" s="11">
        <v>2.1504002725259768</v>
      </c>
      <c r="Q504" s="11">
        <v>1.3356953280097172E-2</v>
      </c>
      <c r="R504" s="11">
        <v>0.46502970297029672</v>
      </c>
      <c r="S504" s="11">
        <v>72937.053525318188</v>
      </c>
      <c r="T504" s="11">
        <v>0.43250981143255868</v>
      </c>
      <c r="U504" s="11">
        <v>0.17384923891280857</v>
      </c>
      <c r="V504" s="11">
        <v>2.3120862777373783</v>
      </c>
      <c r="Y504" s="4" t="str">
        <f t="shared" si="76"/>
        <v>Luxembourg</v>
      </c>
      <c r="Z504" s="4">
        <f t="shared" si="76"/>
        <v>2009</v>
      </c>
      <c r="AA504" s="13">
        <f t="shared" si="76"/>
        <v>28555.467436746367</v>
      </c>
      <c r="AB504" s="14">
        <f t="shared" si="75"/>
        <v>1.3926665298766145</v>
      </c>
      <c r="AC504" s="14">
        <f t="shared" si="75"/>
        <v>1.5818979762068142E-2</v>
      </c>
      <c r="AD504" s="15">
        <f t="shared" si="75"/>
        <v>0.71804698292605373</v>
      </c>
      <c r="AF504" s="13">
        <f t="shared" si="70"/>
        <v>136.35377970477634</v>
      </c>
      <c r="AG504" s="14">
        <f t="shared" si="70"/>
        <v>12.132804703226176</v>
      </c>
      <c r="AH504" s="14">
        <f t="shared" si="70"/>
        <v>8.5149061016434602E-5</v>
      </c>
      <c r="AI504" s="15">
        <f t="shared" si="66"/>
        <v>8.2421173377503945E-2</v>
      </c>
      <c r="AK504" s="13">
        <f t="shared" si="71"/>
        <v>2.059090909090898</v>
      </c>
      <c r="AL504" s="14">
        <f t="shared" si="71"/>
        <v>38.240618101545465</v>
      </c>
      <c r="AM504" s="14">
        <f t="shared" si="71"/>
        <v>4.9862578503376276E-4</v>
      </c>
      <c r="AN504" s="15">
        <f t="shared" si="67"/>
        <v>2.6150204929861889E-2</v>
      </c>
      <c r="AP504" s="13">
        <f t="shared" si="72"/>
        <v>4.4477272727272696</v>
      </c>
      <c r="AQ504" s="14">
        <f t="shared" si="72"/>
        <v>2.1504002725259768</v>
      </c>
      <c r="AR504" s="14">
        <f t="shared" si="72"/>
        <v>1.3356953280097172E-2</v>
      </c>
      <c r="AS504" s="15">
        <f t="shared" si="68"/>
        <v>0.46502970297029672</v>
      </c>
      <c r="AU504" s="13">
        <f t="shared" si="73"/>
        <v>72937.053525318188</v>
      </c>
      <c r="AV504" s="14">
        <f t="shared" si="73"/>
        <v>0.43250981143255868</v>
      </c>
      <c r="AW504" s="14">
        <f t="shared" si="73"/>
        <v>0.17384923891280857</v>
      </c>
      <c r="AX504" s="15">
        <f t="shared" si="69"/>
        <v>2.3120862777373783</v>
      </c>
    </row>
    <row r="505" spans="1:50" x14ac:dyDescent="0.3">
      <c r="A505" s="4" t="s">
        <v>41</v>
      </c>
      <c r="B505" s="4">
        <f t="shared" si="74"/>
        <v>2010</v>
      </c>
      <c r="C505" s="11">
        <v>28420.467425966184</v>
      </c>
      <c r="D505" s="11">
        <v>1.4054455928738232</v>
      </c>
      <c r="E505" s="11">
        <v>1.5480109419303223E-2</v>
      </c>
      <c r="F505" s="11">
        <v>0.71151811572813917</v>
      </c>
      <c r="G505" s="11">
        <v>136.12660240872356</v>
      </c>
      <c r="H505" s="11">
        <v>12.173422189978409</v>
      </c>
      <c r="I505" s="11">
        <v>1.0509810390979535E-4</v>
      </c>
      <c r="J505" s="11">
        <v>8.2146169285349804E-2</v>
      </c>
      <c r="K505" s="11">
        <v>1.7545454545454646</v>
      </c>
      <c r="L505" s="11">
        <v>45.051813471502328</v>
      </c>
      <c r="M505" s="11">
        <v>5.9458070981854849E-4</v>
      </c>
      <c r="N505" s="11">
        <v>2.2196664749856369E-2</v>
      </c>
      <c r="O505" s="11">
        <v>6.2041666666666675</v>
      </c>
      <c r="P505" s="11">
        <v>1.7387508394895899</v>
      </c>
      <c r="Q505" s="11">
        <v>2.0891533061877854E-2</v>
      </c>
      <c r="R505" s="11">
        <v>0.57512553109308628</v>
      </c>
      <c r="S505" s="11">
        <v>74311.749404545451</v>
      </c>
      <c r="T505" s="11">
        <v>0.43209186915589554</v>
      </c>
      <c r="U505" s="11">
        <v>0.1725121352232819</v>
      </c>
      <c r="V505" s="11">
        <v>2.3143226507676018</v>
      </c>
      <c r="Y505" s="4" t="str">
        <f t="shared" si="76"/>
        <v>Luxembourg</v>
      </c>
      <c r="Z505" s="4">
        <f t="shared" si="76"/>
        <v>2010</v>
      </c>
      <c r="AA505" s="13">
        <f t="shared" si="76"/>
        <v>28420.467425966184</v>
      </c>
      <c r="AB505" s="14">
        <f t="shared" si="75"/>
        <v>1.4054455928738232</v>
      </c>
      <c r="AC505" s="14">
        <f t="shared" si="75"/>
        <v>1.5480109419303223E-2</v>
      </c>
      <c r="AD505" s="15">
        <f t="shared" si="75"/>
        <v>0.71151811572813917</v>
      </c>
      <c r="AF505" s="13">
        <f t="shared" si="70"/>
        <v>136.12660240872356</v>
      </c>
      <c r="AG505" s="14">
        <f t="shared" si="70"/>
        <v>12.173422189978409</v>
      </c>
      <c r="AH505" s="14">
        <f t="shared" si="70"/>
        <v>1.0509810390979535E-4</v>
      </c>
      <c r="AI505" s="15">
        <f t="shared" si="66"/>
        <v>8.2146169285349804E-2</v>
      </c>
      <c r="AK505" s="13">
        <f t="shared" si="71"/>
        <v>1.7545454545454646</v>
      </c>
      <c r="AL505" s="14">
        <f t="shared" si="71"/>
        <v>45.051813471502328</v>
      </c>
      <c r="AM505" s="14">
        <f t="shared" si="71"/>
        <v>5.9458070981854849E-4</v>
      </c>
      <c r="AN505" s="15">
        <f t="shared" si="67"/>
        <v>2.2196664749856369E-2</v>
      </c>
      <c r="AP505" s="13">
        <f t="shared" si="72"/>
        <v>6.2041666666666675</v>
      </c>
      <c r="AQ505" s="14">
        <f t="shared" si="72"/>
        <v>1.7387508394895899</v>
      </c>
      <c r="AR505" s="14">
        <f t="shared" si="72"/>
        <v>2.0891533061877854E-2</v>
      </c>
      <c r="AS505" s="15">
        <f t="shared" si="68"/>
        <v>0.57512553109308628</v>
      </c>
      <c r="AU505" s="13">
        <f t="shared" si="73"/>
        <v>74311.749404545451</v>
      </c>
      <c r="AV505" s="14">
        <f t="shared" si="73"/>
        <v>0.43209186915589554</v>
      </c>
      <c r="AW505" s="14">
        <f t="shared" si="73"/>
        <v>0.1725121352232819</v>
      </c>
      <c r="AX505" s="15">
        <f t="shared" si="69"/>
        <v>2.3143226507676018</v>
      </c>
    </row>
    <row r="506" spans="1:50" x14ac:dyDescent="0.3">
      <c r="A506" s="4" t="s">
        <v>41</v>
      </c>
      <c r="B506" s="4">
        <f t="shared" si="74"/>
        <v>2011</v>
      </c>
      <c r="C506" s="11">
        <v>28986.820873168232</v>
      </c>
      <c r="D506" s="11">
        <v>1.3717824905748603</v>
      </c>
      <c r="E506" s="11">
        <v>1.6302471672479835E-2</v>
      </c>
      <c r="F506" s="11">
        <v>0.7289785420580337</v>
      </c>
      <c r="G506" s="11">
        <v>139.18036940374645</v>
      </c>
      <c r="H506" s="11">
        <v>11.921080368673636</v>
      </c>
      <c r="I506" s="11">
        <v>1.8350296480587613E-4</v>
      </c>
      <c r="J506" s="11">
        <v>8.3885014535076255E-2</v>
      </c>
      <c r="K506" s="11">
        <v>1.681818181818187</v>
      </c>
      <c r="L506" s="11">
        <v>47.221621621621473</v>
      </c>
      <c r="M506" s="11">
        <v>5.7468171140999391E-4</v>
      </c>
      <c r="N506" s="11">
        <v>2.1176739926739994E-2</v>
      </c>
      <c r="O506" s="11">
        <v>5.685227272727273</v>
      </c>
      <c r="P506" s="11">
        <v>1.8501565727230322</v>
      </c>
      <c r="Q506" s="11">
        <v>1.7419885594296525E-2</v>
      </c>
      <c r="R506" s="11">
        <v>0.54049479635564857</v>
      </c>
      <c r="S506" s="11">
        <v>72650.982789272733</v>
      </c>
      <c r="T506" s="11">
        <v>0.4462534242622021</v>
      </c>
      <c r="U506" s="11">
        <v>0.16137256754023555</v>
      </c>
      <c r="V506" s="11">
        <v>2.2408791633438243</v>
      </c>
      <c r="Y506" s="4" t="str">
        <f t="shared" si="76"/>
        <v>Luxembourg</v>
      </c>
      <c r="Z506" s="4">
        <f t="shared" si="76"/>
        <v>2011</v>
      </c>
      <c r="AA506" s="13">
        <f t="shared" si="76"/>
        <v>28986.820873168232</v>
      </c>
      <c r="AB506" s="14">
        <f t="shared" si="75"/>
        <v>1.3717824905748603</v>
      </c>
      <c r="AC506" s="14">
        <f t="shared" si="75"/>
        <v>1.6302471672479835E-2</v>
      </c>
      <c r="AD506" s="15">
        <f t="shared" si="75"/>
        <v>0.7289785420580337</v>
      </c>
      <c r="AF506" s="13">
        <f t="shared" si="70"/>
        <v>139.18036940374645</v>
      </c>
      <c r="AG506" s="14">
        <f t="shared" si="70"/>
        <v>11.921080368673636</v>
      </c>
      <c r="AH506" s="14">
        <f t="shared" si="70"/>
        <v>1.8350296480587613E-4</v>
      </c>
      <c r="AI506" s="15">
        <f t="shared" si="66"/>
        <v>8.3885014535076255E-2</v>
      </c>
      <c r="AK506" s="13">
        <f t="shared" si="71"/>
        <v>1.681818181818187</v>
      </c>
      <c r="AL506" s="14">
        <f t="shared" si="71"/>
        <v>47.221621621621473</v>
      </c>
      <c r="AM506" s="14">
        <f t="shared" si="71"/>
        <v>5.7468171140999391E-4</v>
      </c>
      <c r="AN506" s="15">
        <f t="shared" si="67"/>
        <v>2.1176739926739994E-2</v>
      </c>
      <c r="AP506" s="13">
        <f t="shared" si="72"/>
        <v>5.685227272727273</v>
      </c>
      <c r="AQ506" s="14">
        <f t="shared" si="72"/>
        <v>1.8501565727230322</v>
      </c>
      <c r="AR506" s="14">
        <f t="shared" si="72"/>
        <v>1.7419885594296525E-2</v>
      </c>
      <c r="AS506" s="15">
        <f t="shared" si="68"/>
        <v>0.54049479635564857</v>
      </c>
      <c r="AU506" s="13">
        <f t="shared" si="73"/>
        <v>72650.982789272733</v>
      </c>
      <c r="AV506" s="14">
        <f t="shared" si="73"/>
        <v>0.4462534242622021</v>
      </c>
      <c r="AW506" s="14">
        <f t="shared" si="73"/>
        <v>0.16137256754023555</v>
      </c>
      <c r="AX506" s="15">
        <f t="shared" si="69"/>
        <v>2.2408791633438243</v>
      </c>
    </row>
    <row r="507" spans="1:50" x14ac:dyDescent="0.3">
      <c r="A507" s="4" t="s">
        <v>41</v>
      </c>
      <c r="B507" s="4">
        <f t="shared" si="74"/>
        <v>2012</v>
      </c>
      <c r="C507" s="11">
        <v>28480.892633368865</v>
      </c>
      <c r="D507" s="11">
        <v>1.3887977727524285</v>
      </c>
      <c r="E507" s="11">
        <v>1.4671006116660723E-2</v>
      </c>
      <c r="F507" s="11">
        <v>0.72004723770410528</v>
      </c>
      <c r="G507" s="11">
        <v>133.83195899238058</v>
      </c>
      <c r="H507" s="11">
        <v>12.312694003725943</v>
      </c>
      <c r="I507" s="11">
        <v>7.3356727734466554E-5</v>
      </c>
      <c r="J507" s="11">
        <v>8.121699440409956E-2</v>
      </c>
      <c r="K507" s="11">
        <v>2.0136363636363654</v>
      </c>
      <c r="L507" s="11">
        <v>39.474040632054141</v>
      </c>
      <c r="M507" s="11">
        <v>3.8586133045910576E-4</v>
      </c>
      <c r="N507" s="11">
        <v>2.5333104591982639E-2</v>
      </c>
      <c r="O507" s="11">
        <v>6.0651515151515074</v>
      </c>
      <c r="P507" s="11">
        <v>1.8353734698975783</v>
      </c>
      <c r="Q507" s="11">
        <v>1.5657735433378395E-2</v>
      </c>
      <c r="R507" s="11">
        <v>0.54484823737579913</v>
      </c>
      <c r="S507" s="11">
        <v>72186.151116454552</v>
      </c>
      <c r="T507" s="11">
        <v>0.44596756578156527</v>
      </c>
      <c r="U507" s="11">
        <v>0.16254597825506478</v>
      </c>
      <c r="V507" s="11">
        <v>2.2423155330757831</v>
      </c>
      <c r="Y507" s="4" t="str">
        <f t="shared" si="76"/>
        <v>Luxembourg</v>
      </c>
      <c r="Z507" s="4">
        <f t="shared" si="76"/>
        <v>2012</v>
      </c>
      <c r="AA507" s="13">
        <f t="shared" si="76"/>
        <v>28480.892633368865</v>
      </c>
      <c r="AB507" s="14">
        <f t="shared" si="75"/>
        <v>1.3887977727524285</v>
      </c>
      <c r="AC507" s="14">
        <f t="shared" si="75"/>
        <v>1.4671006116660723E-2</v>
      </c>
      <c r="AD507" s="15">
        <f t="shared" si="75"/>
        <v>0.72004723770410528</v>
      </c>
      <c r="AF507" s="13">
        <f t="shared" si="70"/>
        <v>133.83195899238058</v>
      </c>
      <c r="AG507" s="14">
        <f t="shared" si="70"/>
        <v>12.312694003725943</v>
      </c>
      <c r="AH507" s="14">
        <f t="shared" si="70"/>
        <v>7.3356727734466554E-5</v>
      </c>
      <c r="AI507" s="15">
        <f t="shared" si="66"/>
        <v>8.121699440409956E-2</v>
      </c>
      <c r="AK507" s="13">
        <f t="shared" si="71"/>
        <v>2.0136363636363654</v>
      </c>
      <c r="AL507" s="14">
        <f t="shared" si="71"/>
        <v>39.474040632054141</v>
      </c>
      <c r="AM507" s="14">
        <f t="shared" si="71"/>
        <v>3.8586133045910576E-4</v>
      </c>
      <c r="AN507" s="15">
        <f t="shared" si="67"/>
        <v>2.5333104591982639E-2</v>
      </c>
      <c r="AP507" s="13">
        <f t="shared" si="72"/>
        <v>6.0651515151515074</v>
      </c>
      <c r="AQ507" s="14">
        <f t="shared" si="72"/>
        <v>1.8353734698975783</v>
      </c>
      <c r="AR507" s="14">
        <f t="shared" si="72"/>
        <v>1.5657735433378395E-2</v>
      </c>
      <c r="AS507" s="15">
        <f t="shared" si="68"/>
        <v>0.54484823737579913</v>
      </c>
      <c r="AU507" s="13">
        <f t="shared" si="73"/>
        <v>72186.151116454552</v>
      </c>
      <c r="AV507" s="14">
        <f t="shared" si="73"/>
        <v>0.44596756578156527</v>
      </c>
      <c r="AW507" s="14">
        <f t="shared" si="73"/>
        <v>0.16254597825506478</v>
      </c>
      <c r="AX507" s="15">
        <f t="shared" si="69"/>
        <v>2.2423155330757831</v>
      </c>
    </row>
    <row r="508" spans="1:50" x14ac:dyDescent="0.3">
      <c r="A508" s="4" t="s">
        <v>41</v>
      </c>
      <c r="B508" s="4">
        <f t="shared" si="74"/>
        <v>2013</v>
      </c>
      <c r="C508" s="11">
        <v>29188.022675469729</v>
      </c>
      <c r="D508" s="11">
        <v>1.3589303421398329</v>
      </c>
      <c r="E508" s="11">
        <v>1.6082257386924315E-2</v>
      </c>
      <c r="F508" s="11">
        <v>0.73587289133993072</v>
      </c>
      <c r="G508" s="11">
        <v>136.39691321542364</v>
      </c>
      <c r="H508" s="11">
        <v>12.041305587476469</v>
      </c>
      <c r="I508" s="11">
        <v>9.9280676460755668E-6</v>
      </c>
      <c r="J508" s="11">
        <v>8.3047472945130443E-2</v>
      </c>
      <c r="K508" s="11">
        <v>2.1090909090909093</v>
      </c>
      <c r="L508" s="11">
        <v>37.831896551724135</v>
      </c>
      <c r="M508" s="11">
        <v>3.5565280317607917E-4</v>
      </c>
      <c r="N508" s="11">
        <v>2.6432721886749461E-2</v>
      </c>
      <c r="O508" s="11">
        <v>5.4132575757575765</v>
      </c>
      <c r="P508" s="11">
        <v>2.0852984395773562</v>
      </c>
      <c r="Q508" s="11">
        <v>1.0193320760299773E-2</v>
      </c>
      <c r="R508" s="11">
        <v>0.4795476661856985</v>
      </c>
      <c r="S508" s="11">
        <v>72743.009776090912</v>
      </c>
      <c r="T508" s="11">
        <v>0.44287929031358186</v>
      </c>
      <c r="U508" s="11">
        <v>0.16592198873954722</v>
      </c>
      <c r="V508" s="11">
        <v>2.2579515950993039</v>
      </c>
      <c r="Y508" s="4" t="str">
        <f t="shared" si="76"/>
        <v>Luxembourg</v>
      </c>
      <c r="Z508" s="4">
        <f t="shared" si="76"/>
        <v>2013</v>
      </c>
      <c r="AA508" s="13">
        <f t="shared" si="76"/>
        <v>29188.022675469729</v>
      </c>
      <c r="AB508" s="14">
        <f t="shared" si="75"/>
        <v>1.3589303421398329</v>
      </c>
      <c r="AC508" s="14">
        <f t="shared" si="75"/>
        <v>1.6082257386924315E-2</v>
      </c>
      <c r="AD508" s="15">
        <f t="shared" si="75"/>
        <v>0.73587289133993072</v>
      </c>
      <c r="AF508" s="13">
        <f t="shared" si="70"/>
        <v>136.39691321542364</v>
      </c>
      <c r="AG508" s="14">
        <f t="shared" si="70"/>
        <v>12.041305587476469</v>
      </c>
      <c r="AH508" s="14">
        <f t="shared" si="70"/>
        <v>9.9280676460755668E-6</v>
      </c>
      <c r="AI508" s="15">
        <f t="shared" si="66"/>
        <v>8.3047472945130443E-2</v>
      </c>
      <c r="AK508" s="13">
        <f t="shared" si="71"/>
        <v>2.1090909090909093</v>
      </c>
      <c r="AL508" s="14">
        <f t="shared" si="71"/>
        <v>37.831896551724135</v>
      </c>
      <c r="AM508" s="14">
        <f t="shared" si="71"/>
        <v>3.5565280317607917E-4</v>
      </c>
      <c r="AN508" s="15">
        <f t="shared" si="67"/>
        <v>2.6432721886749461E-2</v>
      </c>
      <c r="AP508" s="13">
        <f t="shared" si="72"/>
        <v>5.4132575757575765</v>
      </c>
      <c r="AQ508" s="14">
        <f t="shared" si="72"/>
        <v>2.0852984395773562</v>
      </c>
      <c r="AR508" s="14">
        <f t="shared" si="72"/>
        <v>1.0193320760299773E-2</v>
      </c>
      <c r="AS508" s="15">
        <f t="shared" si="68"/>
        <v>0.4795476661856985</v>
      </c>
      <c r="AU508" s="13">
        <f t="shared" si="73"/>
        <v>72743.009776090912</v>
      </c>
      <c r="AV508" s="14">
        <f t="shared" si="73"/>
        <v>0.44287929031358186</v>
      </c>
      <c r="AW508" s="14">
        <f t="shared" si="73"/>
        <v>0.16592198873954722</v>
      </c>
      <c r="AX508" s="15">
        <f t="shared" si="69"/>
        <v>2.2579515950993039</v>
      </c>
    </row>
    <row r="509" spans="1:50" x14ac:dyDescent="0.3">
      <c r="A509" s="4" t="s">
        <v>41</v>
      </c>
      <c r="B509" s="4">
        <f t="shared" si="74"/>
        <v>2014</v>
      </c>
      <c r="C509" s="11">
        <v>29954.625038446633</v>
      </c>
      <c r="D509" s="11">
        <v>1.3378373959598899</v>
      </c>
      <c r="E509" s="11">
        <v>1.7987080905289554E-2</v>
      </c>
      <c r="F509" s="11">
        <v>0.74747499436021236</v>
      </c>
      <c r="G509" s="11">
        <v>130.03067484144754</v>
      </c>
      <c r="H509" s="11">
        <v>12.628025478170072</v>
      </c>
      <c r="I509" s="11">
        <v>1.2132608312166726E-4</v>
      </c>
      <c r="J509" s="11">
        <v>7.918894380825324E-2</v>
      </c>
      <c r="K509" s="11">
        <v>2.1318181818181898</v>
      </c>
      <c r="L509" s="11">
        <v>37.605543710021173</v>
      </c>
      <c r="M509" s="11">
        <v>3.3982891069278542E-4</v>
      </c>
      <c r="N509" s="11">
        <v>2.6591824006350389E-2</v>
      </c>
      <c r="O509" s="11">
        <v>4.5306818181818178</v>
      </c>
      <c r="P509" s="11">
        <v>2.3353398545272137</v>
      </c>
      <c r="Q509" s="11">
        <v>6.7600043521288677E-3</v>
      </c>
      <c r="R509" s="11">
        <v>0.42820320051551924</v>
      </c>
      <c r="S509" s="11">
        <v>72473.666975545464</v>
      </c>
      <c r="T509" s="11">
        <v>0.45162498313351274</v>
      </c>
      <c r="U509" s="11">
        <v>0.16016036017448387</v>
      </c>
      <c r="V509" s="11">
        <v>2.2142264873428683</v>
      </c>
      <c r="Y509" s="4" t="str">
        <f t="shared" si="76"/>
        <v>Luxembourg</v>
      </c>
      <c r="Z509" s="4">
        <f t="shared" si="76"/>
        <v>2014</v>
      </c>
      <c r="AA509" s="13">
        <f t="shared" si="76"/>
        <v>29954.625038446633</v>
      </c>
      <c r="AB509" s="14">
        <f t="shared" si="75"/>
        <v>1.3378373959598899</v>
      </c>
      <c r="AC509" s="14">
        <f t="shared" si="75"/>
        <v>1.7987080905289554E-2</v>
      </c>
      <c r="AD509" s="15">
        <f t="shared" si="75"/>
        <v>0.74747499436021236</v>
      </c>
      <c r="AF509" s="13">
        <f t="shared" si="70"/>
        <v>130.03067484144754</v>
      </c>
      <c r="AG509" s="14">
        <f t="shared" si="70"/>
        <v>12.628025478170072</v>
      </c>
      <c r="AH509" s="14">
        <f t="shared" si="70"/>
        <v>1.2132608312166726E-4</v>
      </c>
      <c r="AI509" s="15">
        <f t="shared" si="66"/>
        <v>7.918894380825324E-2</v>
      </c>
      <c r="AK509" s="13">
        <f t="shared" si="71"/>
        <v>2.1318181818181898</v>
      </c>
      <c r="AL509" s="14">
        <f t="shared" si="71"/>
        <v>37.605543710021173</v>
      </c>
      <c r="AM509" s="14">
        <f t="shared" si="71"/>
        <v>3.3982891069278542E-4</v>
      </c>
      <c r="AN509" s="15">
        <f t="shared" si="67"/>
        <v>2.6591824006350389E-2</v>
      </c>
      <c r="AP509" s="13">
        <f t="shared" si="72"/>
        <v>4.5306818181818178</v>
      </c>
      <c r="AQ509" s="14">
        <f t="shared" si="72"/>
        <v>2.3353398545272137</v>
      </c>
      <c r="AR509" s="14">
        <f t="shared" si="72"/>
        <v>6.7600043521288677E-3</v>
      </c>
      <c r="AS509" s="15">
        <f t="shared" si="68"/>
        <v>0.42820320051551924</v>
      </c>
      <c r="AU509" s="13">
        <f t="shared" si="73"/>
        <v>72473.666975545464</v>
      </c>
      <c r="AV509" s="14">
        <f t="shared" si="73"/>
        <v>0.45162498313351274</v>
      </c>
      <c r="AW509" s="14">
        <f t="shared" si="73"/>
        <v>0.16016036017448387</v>
      </c>
      <c r="AX509" s="15">
        <f t="shared" si="69"/>
        <v>2.2142264873428683</v>
      </c>
    </row>
    <row r="510" spans="1:50" x14ac:dyDescent="0.3">
      <c r="A510" s="4" t="s">
        <v>41</v>
      </c>
      <c r="B510" s="4">
        <f t="shared" si="74"/>
        <v>2015</v>
      </c>
      <c r="C510" s="11">
        <v>29681.154000459544</v>
      </c>
      <c r="D510" s="11">
        <v>1.371490717665856</v>
      </c>
      <c r="E510" s="11">
        <v>1.7924076784976817E-2</v>
      </c>
      <c r="F510" s="11">
        <v>0.72913362600215259</v>
      </c>
      <c r="G510" s="11">
        <v>120.99790624693424</v>
      </c>
      <c r="H510" s="11">
        <v>13.553936238367656</v>
      </c>
      <c r="I510" s="11">
        <v>3.636444483630652E-4</v>
      </c>
      <c r="J510" s="11">
        <v>7.3779305318646918E-2</v>
      </c>
      <c r="K510" s="11">
        <v>2.3727272727272748</v>
      </c>
      <c r="L510" s="11">
        <v>33.727969348658974</v>
      </c>
      <c r="M510" s="11">
        <v>1.6749539456749341E-4</v>
      </c>
      <c r="N510" s="11">
        <v>2.9648983301147361E-2</v>
      </c>
      <c r="O510" s="11">
        <v>3.2825757575757617</v>
      </c>
      <c r="P510" s="11">
        <v>2.9674590353104051</v>
      </c>
      <c r="Q510" s="11">
        <v>1.2133816551153087E-3</v>
      </c>
      <c r="R510" s="11">
        <v>0.3369886452014314</v>
      </c>
      <c r="S510" s="11">
        <v>71737.177503090905</v>
      </c>
      <c r="T510" s="11">
        <v>0.47064326097098508</v>
      </c>
      <c r="U510" s="11">
        <v>0.14007909022891163</v>
      </c>
      <c r="V510" s="11">
        <v>2.1247515537286095</v>
      </c>
      <c r="Y510" s="4" t="str">
        <f t="shared" si="76"/>
        <v>Luxembourg</v>
      </c>
      <c r="Z510" s="4">
        <f t="shared" si="76"/>
        <v>2015</v>
      </c>
      <c r="AA510" s="13">
        <f t="shared" si="76"/>
        <v>29681.154000459544</v>
      </c>
      <c r="AB510" s="14">
        <f t="shared" si="75"/>
        <v>1.371490717665856</v>
      </c>
      <c r="AC510" s="14">
        <f t="shared" si="75"/>
        <v>1.7924076784976817E-2</v>
      </c>
      <c r="AD510" s="15">
        <f t="shared" si="75"/>
        <v>0.72913362600215259</v>
      </c>
      <c r="AF510" s="13">
        <f t="shared" si="70"/>
        <v>120.99790624693424</v>
      </c>
      <c r="AG510" s="14">
        <f t="shared" si="70"/>
        <v>13.553936238367656</v>
      </c>
      <c r="AH510" s="14">
        <f t="shared" si="70"/>
        <v>3.636444483630652E-4</v>
      </c>
      <c r="AI510" s="15">
        <f t="shared" si="66"/>
        <v>7.3779305318646918E-2</v>
      </c>
      <c r="AK510" s="13">
        <f t="shared" si="71"/>
        <v>2.3727272727272748</v>
      </c>
      <c r="AL510" s="14">
        <f t="shared" si="71"/>
        <v>33.727969348658974</v>
      </c>
      <c r="AM510" s="14">
        <f t="shared" si="71"/>
        <v>1.6749539456749341E-4</v>
      </c>
      <c r="AN510" s="15">
        <f t="shared" si="67"/>
        <v>2.9648983301147361E-2</v>
      </c>
      <c r="AP510" s="13">
        <f t="shared" si="72"/>
        <v>3.2825757575757617</v>
      </c>
      <c r="AQ510" s="14">
        <f t="shared" si="72"/>
        <v>2.9674590353104051</v>
      </c>
      <c r="AR510" s="14">
        <f t="shared" si="72"/>
        <v>1.2133816551153087E-3</v>
      </c>
      <c r="AS510" s="15">
        <f t="shared" si="68"/>
        <v>0.3369886452014314</v>
      </c>
      <c r="AU510" s="13">
        <f t="shared" si="73"/>
        <v>71737.177503090905</v>
      </c>
      <c r="AV510" s="14">
        <f t="shared" si="73"/>
        <v>0.47064326097098508</v>
      </c>
      <c r="AW510" s="14">
        <f t="shared" si="73"/>
        <v>0.14007909022891163</v>
      </c>
      <c r="AX510" s="15">
        <f t="shared" si="69"/>
        <v>2.1247515537286095</v>
      </c>
    </row>
    <row r="511" spans="1:50" x14ac:dyDescent="0.3">
      <c r="A511" s="4" t="s">
        <v>41</v>
      </c>
      <c r="B511" s="4">
        <f t="shared" si="74"/>
        <v>2016</v>
      </c>
      <c r="C511" s="11">
        <v>28917.762778933684</v>
      </c>
      <c r="D511" s="11">
        <v>1.426690214660514</v>
      </c>
      <c r="E511" s="11">
        <v>1.6941190907935444E-2</v>
      </c>
      <c r="F511" s="11">
        <v>0.70092301028219606</v>
      </c>
      <c r="G511" s="11">
        <v>125.12336398321327</v>
      </c>
      <c r="H511" s="11">
        <v>13.13202675883664</v>
      </c>
      <c r="I511" s="11">
        <v>2.4582952754802212E-4</v>
      </c>
      <c r="J511" s="11">
        <v>7.6149707761377541E-2</v>
      </c>
      <c r="K511" s="11">
        <v>2.3727272727272606</v>
      </c>
      <c r="L511" s="11">
        <v>33.85440613026838</v>
      </c>
      <c r="M511" s="11">
        <v>1.6562187556747737E-4</v>
      </c>
      <c r="N511" s="11">
        <v>2.9538252602987619E-2</v>
      </c>
      <c r="O511" s="11">
        <v>2.5746212121212153</v>
      </c>
      <c r="P511" s="11">
        <v>3.4599087832867399</v>
      </c>
      <c r="Q511" s="11">
        <v>1.6882724079417821E-3</v>
      </c>
      <c r="R511" s="11">
        <v>0.28902496066675204</v>
      </c>
      <c r="S511" s="11">
        <v>73597.229935090902</v>
      </c>
      <c r="T511" s="11">
        <v>0.46690133926528549</v>
      </c>
      <c r="U511" s="11">
        <v>0.14444918125899919</v>
      </c>
      <c r="V511" s="11">
        <v>2.1417801062074417</v>
      </c>
      <c r="Y511" s="4" t="str">
        <f t="shared" si="76"/>
        <v>Luxembourg</v>
      </c>
      <c r="Z511" s="4">
        <f t="shared" si="76"/>
        <v>2016</v>
      </c>
      <c r="AA511" s="13">
        <f t="shared" si="76"/>
        <v>28917.762778933684</v>
      </c>
      <c r="AB511" s="14">
        <f t="shared" si="75"/>
        <v>1.426690214660514</v>
      </c>
      <c r="AC511" s="14">
        <f t="shared" si="75"/>
        <v>1.6941190907935444E-2</v>
      </c>
      <c r="AD511" s="15">
        <f t="shared" si="75"/>
        <v>0.70092301028219606</v>
      </c>
      <c r="AF511" s="13">
        <f t="shared" si="70"/>
        <v>125.12336398321327</v>
      </c>
      <c r="AG511" s="14">
        <f t="shared" si="70"/>
        <v>13.13202675883664</v>
      </c>
      <c r="AH511" s="14">
        <f t="shared" si="70"/>
        <v>2.4582952754802212E-4</v>
      </c>
      <c r="AI511" s="15">
        <f t="shared" si="66"/>
        <v>7.6149707761377541E-2</v>
      </c>
      <c r="AK511" s="13">
        <f t="shared" si="71"/>
        <v>2.3727272727272606</v>
      </c>
      <c r="AL511" s="14">
        <f t="shared" si="71"/>
        <v>33.85440613026838</v>
      </c>
      <c r="AM511" s="14">
        <f t="shared" si="71"/>
        <v>1.6562187556747737E-4</v>
      </c>
      <c r="AN511" s="15">
        <f t="shared" si="67"/>
        <v>2.9538252602987619E-2</v>
      </c>
      <c r="AP511" s="13">
        <f t="shared" si="72"/>
        <v>2.5746212121212153</v>
      </c>
      <c r="AQ511" s="14">
        <f t="shared" si="72"/>
        <v>3.4599087832867399</v>
      </c>
      <c r="AR511" s="14">
        <f t="shared" si="72"/>
        <v>1.6882724079417821E-3</v>
      </c>
      <c r="AS511" s="15">
        <f t="shared" si="68"/>
        <v>0.28902496066675204</v>
      </c>
      <c r="AU511" s="13">
        <f t="shared" si="73"/>
        <v>73597.229935090902</v>
      </c>
      <c r="AV511" s="14">
        <f t="shared" si="73"/>
        <v>0.46690133926528549</v>
      </c>
      <c r="AW511" s="14">
        <f t="shared" si="73"/>
        <v>0.14444918125899919</v>
      </c>
      <c r="AX511" s="15">
        <f t="shared" si="69"/>
        <v>2.1417801062074417</v>
      </c>
    </row>
    <row r="512" spans="1:50" x14ac:dyDescent="0.3">
      <c r="A512" s="4" t="s">
        <v>41</v>
      </c>
      <c r="B512" s="4">
        <f t="shared" si="74"/>
        <v>2017</v>
      </c>
      <c r="C512" s="11">
        <v>29335.916473249228</v>
      </c>
      <c r="D512" s="11">
        <v>1.4226607358379288</v>
      </c>
      <c r="E512" s="11">
        <v>1.9173020253012207E-2</v>
      </c>
      <c r="F512" s="11">
        <v>0.7029082723724801</v>
      </c>
      <c r="G512" s="11">
        <v>125.81251383460403</v>
      </c>
      <c r="H512" s="11">
        <v>12.986089094304647</v>
      </c>
      <c r="I512" s="11">
        <v>2.4482026843668236E-4</v>
      </c>
      <c r="J512" s="11">
        <v>7.7005478149581877E-2</v>
      </c>
      <c r="K512" s="11">
        <v>1.7136363636363683</v>
      </c>
      <c r="L512" s="11">
        <v>46.909814323607293</v>
      </c>
      <c r="M512" s="11">
        <v>4.4444275377313741E-4</v>
      </c>
      <c r="N512" s="11">
        <v>2.1317500706813746E-2</v>
      </c>
      <c r="O512" s="11">
        <v>2.2674242424242372</v>
      </c>
      <c r="P512" s="11">
        <v>3.4771132642833349</v>
      </c>
      <c r="Q512" s="11">
        <v>2.1382194066806859E-3</v>
      </c>
      <c r="R512" s="11">
        <v>0.28759488805611549</v>
      </c>
      <c r="S512" s="11">
        <v>71781.715090227284</v>
      </c>
      <c r="T512" s="11">
        <v>0.49101012106593189</v>
      </c>
      <c r="U512" s="11">
        <v>0.12895974309762148</v>
      </c>
      <c r="V512" s="11">
        <v>2.0366178966517108</v>
      </c>
      <c r="Y512" s="4" t="str">
        <f t="shared" si="76"/>
        <v>Luxembourg</v>
      </c>
      <c r="Z512" s="4">
        <f t="shared" si="76"/>
        <v>2017</v>
      </c>
      <c r="AA512" s="13">
        <f t="shared" si="76"/>
        <v>29335.916473249228</v>
      </c>
      <c r="AB512" s="14">
        <f t="shared" si="75"/>
        <v>1.4226607358379288</v>
      </c>
      <c r="AC512" s="14">
        <f t="shared" si="75"/>
        <v>1.9173020253012207E-2</v>
      </c>
      <c r="AD512" s="15">
        <f t="shared" si="75"/>
        <v>0.7029082723724801</v>
      </c>
      <c r="AF512" s="13">
        <f t="shared" si="70"/>
        <v>125.81251383460403</v>
      </c>
      <c r="AG512" s="14">
        <f t="shared" si="70"/>
        <v>12.986089094304647</v>
      </c>
      <c r="AH512" s="14">
        <f t="shared" si="70"/>
        <v>2.4482026843668236E-4</v>
      </c>
      <c r="AI512" s="15">
        <f t="shared" si="66"/>
        <v>7.7005478149581877E-2</v>
      </c>
      <c r="AK512" s="13">
        <f t="shared" si="71"/>
        <v>1.7136363636363683</v>
      </c>
      <c r="AL512" s="14">
        <f t="shared" si="71"/>
        <v>46.909814323607293</v>
      </c>
      <c r="AM512" s="14">
        <f t="shared" si="71"/>
        <v>4.4444275377313741E-4</v>
      </c>
      <c r="AN512" s="15">
        <f t="shared" si="67"/>
        <v>2.1317500706813746E-2</v>
      </c>
      <c r="AP512" s="13">
        <f t="shared" si="72"/>
        <v>2.2674242424242372</v>
      </c>
      <c r="AQ512" s="14">
        <f t="shared" si="72"/>
        <v>3.4771132642833349</v>
      </c>
      <c r="AR512" s="14">
        <f t="shared" si="72"/>
        <v>2.1382194066806859E-3</v>
      </c>
      <c r="AS512" s="15">
        <f t="shared" si="68"/>
        <v>0.28759488805611549</v>
      </c>
      <c r="AU512" s="13">
        <f t="shared" si="73"/>
        <v>71781.715090227284</v>
      </c>
      <c r="AV512" s="14">
        <f t="shared" si="73"/>
        <v>0.49101012106593189</v>
      </c>
      <c r="AW512" s="14">
        <f t="shared" si="73"/>
        <v>0.12895974309762148</v>
      </c>
      <c r="AX512" s="15">
        <f t="shared" si="69"/>
        <v>2.0366178966517108</v>
      </c>
    </row>
    <row r="513" spans="1:50" x14ac:dyDescent="0.3">
      <c r="A513" s="4" t="s">
        <v>41</v>
      </c>
      <c r="B513" s="4">
        <f t="shared" si="74"/>
        <v>2018</v>
      </c>
      <c r="C513" s="11">
        <v>28890.689581019265</v>
      </c>
      <c r="D513" s="11">
        <v>1.4620975166652037</v>
      </c>
      <c r="E513" s="11">
        <v>1.9310723475298108E-2</v>
      </c>
      <c r="F513" s="11">
        <v>0.68394890805972386</v>
      </c>
      <c r="G513" s="11">
        <v>120.78510318255599</v>
      </c>
      <c r="H513" s="11">
        <v>13.493262498764274</v>
      </c>
      <c r="I513" s="11">
        <v>4.0101761332890506E-4</v>
      </c>
      <c r="J513" s="11">
        <v>7.4111060990000088E-2</v>
      </c>
      <c r="K513" s="11">
        <v>1.8045454545454476</v>
      </c>
      <c r="L513" s="11">
        <v>44.607052896725612</v>
      </c>
      <c r="M513" s="11">
        <v>4.0507047412229741E-4</v>
      </c>
      <c r="N513" s="11">
        <v>2.2417979558416536E-2</v>
      </c>
      <c r="O513" s="11">
        <v>1.3954545454545491</v>
      </c>
      <c r="P513" s="11">
        <v>4.941368078175886</v>
      </c>
      <c r="Q513" s="11">
        <v>6.7635224826976259E-3</v>
      </c>
      <c r="R513" s="11">
        <v>0.20237310481212961</v>
      </c>
      <c r="S513" s="11">
        <v>70231.475714500004</v>
      </c>
      <c r="T513" s="11">
        <v>0.51253000806685767</v>
      </c>
      <c r="U513" s="11">
        <v>0.11655185177111815</v>
      </c>
      <c r="V513" s="11">
        <v>1.9511052704440939</v>
      </c>
      <c r="Y513" s="4" t="str">
        <f t="shared" si="76"/>
        <v>Luxembourg</v>
      </c>
      <c r="Z513" s="4">
        <f t="shared" si="76"/>
        <v>2018</v>
      </c>
      <c r="AA513" s="13">
        <f t="shared" si="76"/>
        <v>28890.689581019265</v>
      </c>
      <c r="AB513" s="14">
        <f t="shared" si="75"/>
        <v>1.4620975166652037</v>
      </c>
      <c r="AC513" s="14">
        <f t="shared" si="75"/>
        <v>1.9310723475298108E-2</v>
      </c>
      <c r="AD513" s="15">
        <f t="shared" si="75"/>
        <v>0.68394890805972386</v>
      </c>
      <c r="AF513" s="13">
        <f t="shared" si="70"/>
        <v>120.78510318255599</v>
      </c>
      <c r="AG513" s="14">
        <f t="shared" si="70"/>
        <v>13.493262498764274</v>
      </c>
      <c r="AH513" s="14">
        <f t="shared" si="70"/>
        <v>4.0101761332890506E-4</v>
      </c>
      <c r="AI513" s="15">
        <f t="shared" si="66"/>
        <v>7.4111060990000088E-2</v>
      </c>
      <c r="AK513" s="13">
        <f t="shared" si="71"/>
        <v>1.8045454545454476</v>
      </c>
      <c r="AL513" s="14">
        <f t="shared" si="71"/>
        <v>44.607052896725612</v>
      </c>
      <c r="AM513" s="14">
        <f t="shared" si="71"/>
        <v>4.0507047412229741E-4</v>
      </c>
      <c r="AN513" s="15">
        <f t="shared" si="67"/>
        <v>2.2417979558416536E-2</v>
      </c>
      <c r="AP513" s="13">
        <f t="shared" si="72"/>
        <v>1.3954545454545491</v>
      </c>
      <c r="AQ513" s="14">
        <f t="shared" si="72"/>
        <v>4.941368078175886</v>
      </c>
      <c r="AR513" s="14">
        <f t="shared" si="72"/>
        <v>6.7635224826976259E-3</v>
      </c>
      <c r="AS513" s="15">
        <f t="shared" si="68"/>
        <v>0.20237310481212961</v>
      </c>
      <c r="AU513" s="13">
        <f t="shared" si="73"/>
        <v>70231.475714500004</v>
      </c>
      <c r="AV513" s="14">
        <f t="shared" si="73"/>
        <v>0.51253000806685767</v>
      </c>
      <c r="AW513" s="14">
        <f t="shared" si="73"/>
        <v>0.11655185177111815</v>
      </c>
      <c r="AX513" s="15">
        <f t="shared" si="69"/>
        <v>1.9511052704440939</v>
      </c>
    </row>
    <row r="514" spans="1:50" x14ac:dyDescent="0.3">
      <c r="A514" s="4" t="s">
        <v>41</v>
      </c>
      <c r="B514" s="4">
        <f t="shared" si="74"/>
        <v>2019</v>
      </c>
      <c r="C514" s="11">
        <v>28243.718332108059</v>
      </c>
      <c r="D514" s="11">
        <v>1.5227146248912673</v>
      </c>
      <c r="E514" s="11">
        <v>1.8882871078115093E-2</v>
      </c>
      <c r="F514" s="11">
        <v>0.65672187266961268</v>
      </c>
      <c r="G514" s="11">
        <v>115.46980481387868</v>
      </c>
      <c r="H514" s="11">
        <v>14.051030981035042</v>
      </c>
      <c r="I514" s="11">
        <v>4.3344689736160569E-4</v>
      </c>
      <c r="J514" s="11">
        <v>7.1169154871960641E-2</v>
      </c>
      <c r="K514" s="11">
        <v>1.8590909090909093</v>
      </c>
      <c r="L514" s="11">
        <v>43.484107579462098</v>
      </c>
      <c r="M514" s="11">
        <v>3.6017935713007071E-4</v>
      </c>
      <c r="N514" s="11">
        <v>2.2996907506325558E-2</v>
      </c>
      <c r="O514" s="11">
        <v>0.76174242424241712</v>
      </c>
      <c r="P514" s="11">
        <v>8.3406265539533297</v>
      </c>
      <c r="Q514" s="11">
        <v>1.0187842207061149E-2</v>
      </c>
      <c r="R514" s="11">
        <v>0.11989506945686414</v>
      </c>
      <c r="S514" s="11">
        <v>69846.347445136358</v>
      </c>
      <c r="T514" s="11">
        <v>0.52436896601690497</v>
      </c>
      <c r="U514" s="11">
        <v>0.11114342484902473</v>
      </c>
      <c r="V514" s="11">
        <v>1.9070541256397719</v>
      </c>
      <c r="Y514" s="4" t="str">
        <f t="shared" si="76"/>
        <v>Luxembourg</v>
      </c>
      <c r="Z514" s="4">
        <f t="shared" si="76"/>
        <v>2019</v>
      </c>
      <c r="AA514" s="13">
        <f t="shared" si="76"/>
        <v>28243.718332108059</v>
      </c>
      <c r="AB514" s="14">
        <f t="shared" si="75"/>
        <v>1.5227146248912673</v>
      </c>
      <c r="AC514" s="14">
        <f t="shared" si="75"/>
        <v>1.8882871078115093E-2</v>
      </c>
      <c r="AD514" s="15">
        <f t="shared" si="75"/>
        <v>0.65672187266961268</v>
      </c>
      <c r="AF514" s="13">
        <f t="shared" si="70"/>
        <v>115.46980481387868</v>
      </c>
      <c r="AG514" s="14">
        <f t="shared" si="70"/>
        <v>14.051030981035042</v>
      </c>
      <c r="AH514" s="14">
        <f t="shared" si="70"/>
        <v>4.3344689736160569E-4</v>
      </c>
      <c r="AI514" s="15">
        <f t="shared" si="66"/>
        <v>7.1169154871960641E-2</v>
      </c>
      <c r="AK514" s="13">
        <f t="shared" si="71"/>
        <v>1.8590909090909093</v>
      </c>
      <c r="AL514" s="14">
        <f t="shared" si="71"/>
        <v>43.484107579462098</v>
      </c>
      <c r="AM514" s="14">
        <f t="shared" si="71"/>
        <v>3.6017935713007071E-4</v>
      </c>
      <c r="AN514" s="15">
        <f t="shared" si="67"/>
        <v>2.2996907506325558E-2</v>
      </c>
      <c r="AP514" s="13">
        <f t="shared" si="72"/>
        <v>0.76174242424241712</v>
      </c>
      <c r="AQ514" s="14">
        <f t="shared" si="72"/>
        <v>8.3406265539533297</v>
      </c>
      <c r="AR514" s="14">
        <f t="shared" si="72"/>
        <v>1.0187842207061149E-2</v>
      </c>
      <c r="AS514" s="15">
        <f t="shared" si="68"/>
        <v>0.11989506945686414</v>
      </c>
      <c r="AU514" s="13">
        <f t="shared" si="73"/>
        <v>69846.347445136358</v>
      </c>
      <c r="AV514" s="14">
        <f t="shared" si="73"/>
        <v>0.52436896601690497</v>
      </c>
      <c r="AW514" s="14">
        <f t="shared" si="73"/>
        <v>0.11114342484902473</v>
      </c>
      <c r="AX514" s="15">
        <f t="shared" si="69"/>
        <v>1.9070541256397719</v>
      </c>
    </row>
    <row r="515" spans="1:50" x14ac:dyDescent="0.3">
      <c r="A515" s="4" t="s">
        <v>41</v>
      </c>
      <c r="B515" s="4">
        <f t="shared" si="74"/>
        <v>2020</v>
      </c>
      <c r="C515" s="11">
        <v>28050.894162993995</v>
      </c>
      <c r="D515" s="11">
        <v>1.5390596233532676</v>
      </c>
      <c r="E515" s="11">
        <v>1.9216677548052286E-2</v>
      </c>
      <c r="F515" s="11">
        <v>0.64974740732995329</v>
      </c>
      <c r="G515" s="11">
        <v>123.39827067689816</v>
      </c>
      <c r="H515" s="11">
        <v>12.507454619992849</v>
      </c>
      <c r="I515" s="11">
        <v>1.254513065855889E-4</v>
      </c>
      <c r="J515" s="11">
        <v>7.9952318867623579E-2</v>
      </c>
      <c r="K515" s="11">
        <v>2.0863636363636431</v>
      </c>
      <c r="L515" s="11">
        <v>38.398692810457391</v>
      </c>
      <c r="M515" s="11">
        <v>2.794279923714893E-4</v>
      </c>
      <c r="N515" s="11">
        <v>2.6042553191489445E-2</v>
      </c>
      <c r="O515" s="11">
        <v>0.44999999999999574</v>
      </c>
      <c r="P515" s="11">
        <v>15.870370370370519</v>
      </c>
      <c r="Q515" s="11">
        <v>1.0591235484959882E-2</v>
      </c>
      <c r="R515" s="11">
        <v>6.3010501750291131E-2</v>
      </c>
      <c r="S515" s="11">
        <v>68718.591104954539</v>
      </c>
      <c r="T515" s="11">
        <v>0.5136785663596124</v>
      </c>
      <c r="U515" s="11">
        <v>0.10617169160617856</v>
      </c>
      <c r="V515" s="11">
        <v>1.9467427015436873</v>
      </c>
      <c r="Y515" s="4" t="str">
        <f t="shared" si="76"/>
        <v>Luxembourg</v>
      </c>
      <c r="Z515" s="4">
        <f t="shared" si="76"/>
        <v>2020</v>
      </c>
      <c r="AA515" s="13">
        <f t="shared" si="76"/>
        <v>28050.894162993995</v>
      </c>
      <c r="AB515" s="14">
        <f t="shared" si="75"/>
        <v>1.5390596233532676</v>
      </c>
      <c r="AC515" s="14">
        <f t="shared" si="75"/>
        <v>1.9216677548052286E-2</v>
      </c>
      <c r="AD515" s="15">
        <f t="shared" si="75"/>
        <v>0.64974740732995329</v>
      </c>
      <c r="AF515" s="13">
        <f t="shared" si="70"/>
        <v>123.39827067689816</v>
      </c>
      <c r="AG515" s="14">
        <f t="shared" si="70"/>
        <v>12.507454619992849</v>
      </c>
      <c r="AH515" s="14">
        <f t="shared" si="70"/>
        <v>1.254513065855889E-4</v>
      </c>
      <c r="AI515" s="15">
        <f t="shared" si="66"/>
        <v>7.9952318867623579E-2</v>
      </c>
      <c r="AK515" s="13">
        <f t="shared" si="71"/>
        <v>2.0863636363636431</v>
      </c>
      <c r="AL515" s="14">
        <f t="shared" si="71"/>
        <v>38.398692810457391</v>
      </c>
      <c r="AM515" s="14">
        <f t="shared" si="71"/>
        <v>2.794279923714893E-4</v>
      </c>
      <c r="AN515" s="15">
        <f t="shared" si="67"/>
        <v>2.6042553191489445E-2</v>
      </c>
      <c r="AP515" s="13">
        <f t="shared" si="72"/>
        <v>0.44999999999999574</v>
      </c>
      <c r="AQ515" s="14">
        <f t="shared" si="72"/>
        <v>15.870370370370519</v>
      </c>
      <c r="AR515" s="14">
        <f t="shared" si="72"/>
        <v>1.0591235484959882E-2</v>
      </c>
      <c r="AS515" s="15">
        <f t="shared" si="68"/>
        <v>6.3010501750291131E-2</v>
      </c>
      <c r="AU515" s="13">
        <f t="shared" si="73"/>
        <v>68718.591104954539</v>
      </c>
      <c r="AV515" s="14">
        <f t="shared" si="73"/>
        <v>0.5136785663596124</v>
      </c>
      <c r="AW515" s="14">
        <f t="shared" si="73"/>
        <v>0.10617169160617856</v>
      </c>
      <c r="AX515" s="15">
        <f t="shared" si="69"/>
        <v>1.9467427015436873</v>
      </c>
    </row>
    <row r="516" spans="1:50" x14ac:dyDescent="0.3">
      <c r="A516" s="4" t="s">
        <v>41</v>
      </c>
      <c r="B516" s="4">
        <f t="shared" si="74"/>
        <v>2021</v>
      </c>
      <c r="C516" s="11">
        <v>29502.132986770048</v>
      </c>
      <c r="D516" s="11">
        <v>1.4966599705040271</v>
      </c>
      <c r="E516" s="11">
        <v>2.2323063974452162E-2</v>
      </c>
      <c r="F516" s="11">
        <v>0.66815443701833754</v>
      </c>
      <c r="G516" s="11">
        <v>206.78667936444481</v>
      </c>
      <c r="H516" s="11">
        <v>7.6832157866626245</v>
      </c>
      <c r="I516" s="11">
        <v>2.7211063152592363E-3</v>
      </c>
      <c r="J516" s="11">
        <v>0.13015383503036718</v>
      </c>
      <c r="K516" s="11">
        <v>3.1238095238095269</v>
      </c>
      <c r="L516" s="11">
        <v>25.506097560975583</v>
      </c>
      <c r="M516" s="11">
        <v>1.8121895305944768E-4</v>
      </c>
      <c r="N516" s="11">
        <v>3.9206311259861383E-2</v>
      </c>
      <c r="O516" s="11">
        <v>1.3878787878787913</v>
      </c>
      <c r="P516" s="11">
        <v>4.9088427947598152</v>
      </c>
      <c r="Q516" s="11">
        <v>4.5021696826321733E-3</v>
      </c>
      <c r="R516" s="11">
        <v>0.20371399977760521</v>
      </c>
      <c r="S516" s="11">
        <v>70330.959999181825</v>
      </c>
      <c r="T516" s="11">
        <v>0.53031336980544663</v>
      </c>
      <c r="U516" s="11">
        <v>9.3480276294155451E-2</v>
      </c>
      <c r="V516" s="11">
        <v>1.8856775200045683</v>
      </c>
      <c r="Y516" s="4" t="str">
        <f t="shared" si="76"/>
        <v>Luxembourg</v>
      </c>
      <c r="Z516" s="4">
        <f t="shared" si="76"/>
        <v>2021</v>
      </c>
      <c r="AA516" s="13">
        <f t="shared" si="76"/>
        <v>29502.132986770048</v>
      </c>
      <c r="AB516" s="14">
        <f t="shared" si="75"/>
        <v>1.4966599705040271</v>
      </c>
      <c r="AC516" s="14">
        <f t="shared" si="75"/>
        <v>2.2323063974452162E-2</v>
      </c>
      <c r="AD516" s="15">
        <f t="shared" si="75"/>
        <v>0.66815443701833754</v>
      </c>
      <c r="AF516" s="13">
        <f t="shared" si="70"/>
        <v>206.78667936444481</v>
      </c>
      <c r="AG516" s="14">
        <f t="shared" si="70"/>
        <v>7.6832157866626245</v>
      </c>
      <c r="AH516" s="14">
        <f t="shared" si="70"/>
        <v>2.7211063152592363E-3</v>
      </c>
      <c r="AI516" s="15">
        <f t="shared" si="66"/>
        <v>0.13015383503036718</v>
      </c>
      <c r="AK516" s="13">
        <f t="shared" si="71"/>
        <v>3.1238095238095269</v>
      </c>
      <c r="AL516" s="14">
        <f t="shared" si="71"/>
        <v>25.506097560975583</v>
      </c>
      <c r="AM516" s="14">
        <f t="shared" si="71"/>
        <v>1.8121895305944768E-4</v>
      </c>
      <c r="AN516" s="15">
        <f t="shared" si="67"/>
        <v>3.9206311259861383E-2</v>
      </c>
      <c r="AP516" s="13">
        <f t="shared" si="72"/>
        <v>1.3878787878787913</v>
      </c>
      <c r="AQ516" s="14">
        <f t="shared" si="72"/>
        <v>4.9088427947598152</v>
      </c>
      <c r="AR516" s="14">
        <f t="shared" si="72"/>
        <v>4.5021696826321733E-3</v>
      </c>
      <c r="AS516" s="15">
        <f t="shared" si="68"/>
        <v>0.20371399977760521</v>
      </c>
      <c r="AU516" s="13">
        <f t="shared" si="73"/>
        <v>70330.959999181825</v>
      </c>
      <c r="AV516" s="14">
        <f t="shared" si="73"/>
        <v>0.53031336980544663</v>
      </c>
      <c r="AW516" s="14">
        <f t="shared" si="73"/>
        <v>9.3480276294155451E-2</v>
      </c>
      <c r="AX516" s="15">
        <f t="shared" si="69"/>
        <v>1.8856775200045683</v>
      </c>
    </row>
    <row r="517" spans="1:50" x14ac:dyDescent="0.3">
      <c r="A517" s="4" t="s">
        <v>42</v>
      </c>
      <c r="B517" s="4">
        <f t="shared" si="74"/>
        <v>1995</v>
      </c>
      <c r="C517" s="11">
        <v>22906.147887001596</v>
      </c>
      <c r="D517" s="11">
        <v>1.3832084169331809</v>
      </c>
      <c r="E517" s="11">
        <v>6.47588537324717E-5</v>
      </c>
      <c r="F517" s="11">
        <v>0.72295685000036214</v>
      </c>
      <c r="G517" s="11">
        <v>234.92474656912987</v>
      </c>
      <c r="H517" s="11">
        <v>7.3065225012139834</v>
      </c>
      <c r="I517" s="11">
        <v>3.0210955562515601E-3</v>
      </c>
      <c r="J517" s="11">
        <v>0.13686401428776129</v>
      </c>
      <c r="K517" s="11">
        <v>2.4380952380952294</v>
      </c>
      <c r="L517" s="11">
        <v>30.82812500000011</v>
      </c>
      <c r="M517" s="11">
        <v>5.246051508277505E-4</v>
      </c>
      <c r="N517" s="11">
        <v>3.243791180942715E-2</v>
      </c>
      <c r="O517" s="11">
        <v>1.0470238095238127</v>
      </c>
      <c r="P517" s="11">
        <v>8.9829448550312403</v>
      </c>
      <c r="Q517" s="11">
        <v>1.5193005987935604E-2</v>
      </c>
      <c r="R517" s="11">
        <v>0.11132206822353048</v>
      </c>
      <c r="S517" s="11">
        <v>10300.143790090904</v>
      </c>
      <c r="T517" s="11">
        <v>2.2714841231068492</v>
      </c>
      <c r="U517" s="11">
        <v>2.591216333414037E-2</v>
      </c>
      <c r="V517" s="11">
        <v>0.44024080548370209</v>
      </c>
      <c r="Y517" s="4" t="str">
        <f t="shared" si="76"/>
        <v>Netherlands</v>
      </c>
      <c r="Z517" s="4">
        <f t="shared" si="76"/>
        <v>1995</v>
      </c>
      <c r="AA517" s="13">
        <f t="shared" si="76"/>
        <v>22906.147887001596</v>
      </c>
      <c r="AB517" s="14">
        <f t="shared" si="75"/>
        <v>1.3832084169331809</v>
      </c>
      <c r="AC517" s="14">
        <f t="shared" si="75"/>
        <v>6.47588537324717E-5</v>
      </c>
      <c r="AD517" s="15">
        <f t="shared" si="75"/>
        <v>0.72295685000036214</v>
      </c>
      <c r="AF517" s="13">
        <f t="shared" si="70"/>
        <v>234.92474656912987</v>
      </c>
      <c r="AG517" s="14">
        <f t="shared" si="70"/>
        <v>7.3065225012139834</v>
      </c>
      <c r="AH517" s="14">
        <f t="shared" si="70"/>
        <v>3.0210955562515601E-3</v>
      </c>
      <c r="AI517" s="15">
        <f t="shared" si="66"/>
        <v>0.13686401428776129</v>
      </c>
      <c r="AK517" s="13">
        <f t="shared" si="71"/>
        <v>2.4380952380952294</v>
      </c>
      <c r="AL517" s="14">
        <f t="shared" si="71"/>
        <v>30.82812500000011</v>
      </c>
      <c r="AM517" s="14">
        <f t="shared" si="71"/>
        <v>5.246051508277505E-4</v>
      </c>
      <c r="AN517" s="15">
        <f t="shared" si="67"/>
        <v>3.243791180942715E-2</v>
      </c>
      <c r="AP517" s="13">
        <f t="shared" si="72"/>
        <v>1.0470238095238127</v>
      </c>
      <c r="AQ517" s="14">
        <f t="shared" si="72"/>
        <v>8.9829448550312403</v>
      </c>
      <c r="AR517" s="14">
        <f t="shared" si="72"/>
        <v>1.5193005987935604E-2</v>
      </c>
      <c r="AS517" s="15">
        <f t="shared" si="68"/>
        <v>0.11132206822353048</v>
      </c>
      <c r="AU517" s="13">
        <f t="shared" si="73"/>
        <v>10300.143790090904</v>
      </c>
      <c r="AV517" s="14">
        <f t="shared" si="73"/>
        <v>2.2714841231068492</v>
      </c>
      <c r="AW517" s="14">
        <f t="shared" si="73"/>
        <v>2.591216333414037E-2</v>
      </c>
      <c r="AX517" s="15">
        <f t="shared" si="69"/>
        <v>0.44024080548370209</v>
      </c>
    </row>
    <row r="518" spans="1:50" x14ac:dyDescent="0.3">
      <c r="A518" s="4" t="s">
        <v>42</v>
      </c>
      <c r="B518" s="4">
        <f t="shared" si="74"/>
        <v>1996</v>
      </c>
      <c r="C518" s="11">
        <v>23055.224997414574</v>
      </c>
      <c r="D518" s="11">
        <v>1.3599274818254306</v>
      </c>
      <c r="E518" s="11">
        <v>6.8709309694198195E-4</v>
      </c>
      <c r="F518" s="11">
        <v>0.73533332722837541</v>
      </c>
      <c r="G518" s="11">
        <v>217.43458657472388</v>
      </c>
      <c r="H518" s="11">
        <v>7.8823016056757726</v>
      </c>
      <c r="I518" s="11">
        <v>2.2767605628194049E-3</v>
      </c>
      <c r="J518" s="11">
        <v>0.12686649788685256</v>
      </c>
      <c r="K518" s="11">
        <v>2.0238095238095184</v>
      </c>
      <c r="L518" s="11">
        <v>37.343529411764806</v>
      </c>
      <c r="M518" s="11">
        <v>5.1798549825830126E-4</v>
      </c>
      <c r="N518" s="11">
        <v>2.6778400856908757E-2</v>
      </c>
      <c r="O518" s="11">
        <v>1.5338541666666758</v>
      </c>
      <c r="P518" s="11">
        <v>6.0037351443123637</v>
      </c>
      <c r="Q518" s="11">
        <v>8.7685897029295967E-3</v>
      </c>
      <c r="R518" s="11">
        <v>0.16656297720717236</v>
      </c>
      <c r="S518" s="11">
        <v>10796.03050836363</v>
      </c>
      <c r="T518" s="11">
        <v>2.2156517908230691</v>
      </c>
      <c r="U518" s="11">
        <v>2.5231536115569719E-2</v>
      </c>
      <c r="V518" s="11">
        <v>0.45133445794229271</v>
      </c>
      <c r="Y518" s="4" t="str">
        <f t="shared" si="76"/>
        <v>Netherlands</v>
      </c>
      <c r="Z518" s="4">
        <f t="shared" si="76"/>
        <v>1996</v>
      </c>
      <c r="AA518" s="13">
        <f t="shared" si="76"/>
        <v>23055.224997414574</v>
      </c>
      <c r="AB518" s="14">
        <f t="shared" si="75"/>
        <v>1.3599274818254306</v>
      </c>
      <c r="AC518" s="14">
        <f t="shared" si="75"/>
        <v>6.8709309694198195E-4</v>
      </c>
      <c r="AD518" s="15">
        <f t="shared" si="75"/>
        <v>0.73533332722837541</v>
      </c>
      <c r="AF518" s="13">
        <f t="shared" si="70"/>
        <v>217.43458657472388</v>
      </c>
      <c r="AG518" s="14">
        <f t="shared" si="70"/>
        <v>7.8823016056757726</v>
      </c>
      <c r="AH518" s="14">
        <f t="shared" si="70"/>
        <v>2.2767605628194049E-3</v>
      </c>
      <c r="AI518" s="15">
        <f t="shared" si="66"/>
        <v>0.12686649788685256</v>
      </c>
      <c r="AK518" s="13">
        <f t="shared" si="71"/>
        <v>2.0238095238095184</v>
      </c>
      <c r="AL518" s="14">
        <f t="shared" si="71"/>
        <v>37.343529411764806</v>
      </c>
      <c r="AM518" s="14">
        <f t="shared" si="71"/>
        <v>5.1798549825830126E-4</v>
      </c>
      <c r="AN518" s="15">
        <f t="shared" si="67"/>
        <v>2.6778400856908757E-2</v>
      </c>
      <c r="AP518" s="13">
        <f t="shared" si="72"/>
        <v>1.5338541666666758</v>
      </c>
      <c r="AQ518" s="14">
        <f t="shared" si="72"/>
        <v>6.0037351443123637</v>
      </c>
      <c r="AR518" s="14">
        <f t="shared" si="72"/>
        <v>8.7685897029295967E-3</v>
      </c>
      <c r="AS518" s="15">
        <f t="shared" si="68"/>
        <v>0.16656297720717236</v>
      </c>
      <c r="AU518" s="13">
        <f t="shared" si="73"/>
        <v>10796.03050836363</v>
      </c>
      <c r="AV518" s="14">
        <f t="shared" si="73"/>
        <v>2.2156517908230691</v>
      </c>
      <c r="AW518" s="14">
        <f t="shared" si="73"/>
        <v>2.5231536115569719E-2</v>
      </c>
      <c r="AX518" s="15">
        <f t="shared" si="69"/>
        <v>0.45133445794229271</v>
      </c>
    </row>
    <row r="519" spans="1:50" x14ac:dyDescent="0.3">
      <c r="A519" s="4" t="s">
        <v>42</v>
      </c>
      <c r="B519" s="4">
        <f t="shared" si="74"/>
        <v>1997</v>
      </c>
      <c r="C519" s="11">
        <v>22451.529903499162</v>
      </c>
      <c r="D519" s="11">
        <v>1.4309414893062786</v>
      </c>
      <c r="E519" s="11">
        <v>4.3145120221532718E-4</v>
      </c>
      <c r="F519" s="11">
        <v>0.69884059374419338</v>
      </c>
      <c r="G519" s="11">
        <v>232.46587618112585</v>
      </c>
      <c r="H519" s="11">
        <v>7.3749886050407021</v>
      </c>
      <c r="I519" s="11">
        <v>2.9736461162258448E-3</v>
      </c>
      <c r="J519" s="11">
        <v>0.1355934298415748</v>
      </c>
      <c r="K519" s="11">
        <v>2.095238095238102</v>
      </c>
      <c r="L519" s="11">
        <v>36.227272727272606</v>
      </c>
      <c r="M519" s="11">
        <v>4.7261559184985646E-4</v>
      </c>
      <c r="N519" s="11">
        <v>2.7603513174404105E-2</v>
      </c>
      <c r="O519" s="11">
        <v>2.4106481481481552</v>
      </c>
      <c r="P519" s="11">
        <v>3.696370270789314</v>
      </c>
      <c r="Q519" s="11">
        <v>3.6914928873704733E-4</v>
      </c>
      <c r="R519" s="11">
        <v>0.27053566789629613</v>
      </c>
      <c r="S519" s="11">
        <v>11164.821975727271</v>
      </c>
      <c r="T519" s="11">
        <v>2.2272106488874797</v>
      </c>
      <c r="U519" s="11">
        <v>2.4988776080620667E-2</v>
      </c>
      <c r="V519" s="11">
        <v>0.44899210611242041</v>
      </c>
      <c r="Y519" s="4" t="str">
        <f t="shared" si="76"/>
        <v>Netherlands</v>
      </c>
      <c r="Z519" s="4">
        <f t="shared" si="76"/>
        <v>1997</v>
      </c>
      <c r="AA519" s="13">
        <f t="shared" si="76"/>
        <v>22451.529903499162</v>
      </c>
      <c r="AB519" s="14">
        <f t="shared" si="75"/>
        <v>1.4309414893062786</v>
      </c>
      <c r="AC519" s="14">
        <f t="shared" si="75"/>
        <v>4.3145120221532718E-4</v>
      </c>
      <c r="AD519" s="15">
        <f t="shared" si="75"/>
        <v>0.69884059374419338</v>
      </c>
      <c r="AF519" s="13">
        <f t="shared" si="70"/>
        <v>232.46587618112585</v>
      </c>
      <c r="AG519" s="14">
        <f t="shared" si="70"/>
        <v>7.3749886050407021</v>
      </c>
      <c r="AH519" s="14">
        <f t="shared" si="70"/>
        <v>2.9736461162258448E-3</v>
      </c>
      <c r="AI519" s="15">
        <f t="shared" si="66"/>
        <v>0.1355934298415748</v>
      </c>
      <c r="AK519" s="13">
        <f t="shared" si="71"/>
        <v>2.095238095238102</v>
      </c>
      <c r="AL519" s="14">
        <f t="shared" si="71"/>
        <v>36.227272727272606</v>
      </c>
      <c r="AM519" s="14">
        <f t="shared" si="71"/>
        <v>4.7261559184985646E-4</v>
      </c>
      <c r="AN519" s="15">
        <f t="shared" si="67"/>
        <v>2.7603513174404105E-2</v>
      </c>
      <c r="AP519" s="13">
        <f t="shared" si="72"/>
        <v>2.4106481481481552</v>
      </c>
      <c r="AQ519" s="14">
        <f t="shared" si="72"/>
        <v>3.696370270789314</v>
      </c>
      <c r="AR519" s="14">
        <f t="shared" si="72"/>
        <v>3.6914928873704733E-4</v>
      </c>
      <c r="AS519" s="15">
        <f t="shared" si="68"/>
        <v>0.27053566789629613</v>
      </c>
      <c r="AU519" s="13">
        <f t="shared" si="73"/>
        <v>11164.821975727271</v>
      </c>
      <c r="AV519" s="14">
        <f t="shared" si="73"/>
        <v>2.2272106488874797</v>
      </c>
      <c r="AW519" s="14">
        <f t="shared" si="73"/>
        <v>2.4988776080620667E-2</v>
      </c>
      <c r="AX519" s="15">
        <f t="shared" si="69"/>
        <v>0.44899210611242041</v>
      </c>
    </row>
    <row r="520" spans="1:50" x14ac:dyDescent="0.3">
      <c r="A520" s="4" t="s">
        <v>42</v>
      </c>
      <c r="B520" s="4">
        <f t="shared" si="74"/>
        <v>1998</v>
      </c>
      <c r="C520" s="11">
        <v>20124.758383753622</v>
      </c>
      <c r="D520" s="11">
        <v>1.6251732274521895</v>
      </c>
      <c r="E520" s="11">
        <v>3.4503710990961833E-3</v>
      </c>
      <c r="F520" s="11">
        <v>0.61531902144838824</v>
      </c>
      <c r="G520" s="11">
        <v>236.7810258500192</v>
      </c>
      <c r="H520" s="11">
        <v>7.2451027643452548</v>
      </c>
      <c r="I520" s="11">
        <v>3.2554269654669898E-3</v>
      </c>
      <c r="J520" s="11">
        <v>0.1380242672224361</v>
      </c>
      <c r="K520" s="11">
        <v>2.0380952380952522</v>
      </c>
      <c r="L520" s="11">
        <v>37.320093457943656</v>
      </c>
      <c r="M520" s="11">
        <v>5.2706684215705901E-4</v>
      </c>
      <c r="N520" s="11">
        <v>2.679521692856715E-2</v>
      </c>
      <c r="O520" s="11">
        <v>3.4846491228070162</v>
      </c>
      <c r="P520" s="11">
        <v>2.4731277533039644</v>
      </c>
      <c r="Q520" s="11">
        <v>1.0282803991816081E-2</v>
      </c>
      <c r="R520" s="11">
        <v>0.40434627716423233</v>
      </c>
      <c r="S520" s="11">
        <v>11659.195187681817</v>
      </c>
      <c r="T520" s="11">
        <v>2.2147337412791304</v>
      </c>
      <c r="U520" s="11">
        <v>2.5240694397167918E-2</v>
      </c>
      <c r="V520" s="11">
        <v>0.45152154471735512</v>
      </c>
      <c r="Y520" s="4" t="str">
        <f t="shared" si="76"/>
        <v>Netherlands</v>
      </c>
      <c r="Z520" s="4">
        <f t="shared" si="76"/>
        <v>1998</v>
      </c>
      <c r="AA520" s="13">
        <f t="shared" si="76"/>
        <v>20124.758383753622</v>
      </c>
      <c r="AB520" s="14">
        <f t="shared" si="75"/>
        <v>1.6251732274521895</v>
      </c>
      <c r="AC520" s="14">
        <f t="shared" si="75"/>
        <v>3.4503710990961833E-3</v>
      </c>
      <c r="AD520" s="15">
        <f t="shared" si="75"/>
        <v>0.61531902144838824</v>
      </c>
      <c r="AF520" s="13">
        <f t="shared" si="70"/>
        <v>236.7810258500192</v>
      </c>
      <c r="AG520" s="14">
        <f t="shared" si="70"/>
        <v>7.2451027643452548</v>
      </c>
      <c r="AH520" s="14">
        <f t="shared" si="70"/>
        <v>3.2554269654669898E-3</v>
      </c>
      <c r="AI520" s="15">
        <f t="shared" si="66"/>
        <v>0.1380242672224361</v>
      </c>
      <c r="AK520" s="13">
        <f t="shared" si="71"/>
        <v>2.0380952380952522</v>
      </c>
      <c r="AL520" s="14">
        <f t="shared" si="71"/>
        <v>37.320093457943656</v>
      </c>
      <c r="AM520" s="14">
        <f t="shared" si="71"/>
        <v>5.2706684215705901E-4</v>
      </c>
      <c r="AN520" s="15">
        <f t="shared" si="67"/>
        <v>2.679521692856715E-2</v>
      </c>
      <c r="AP520" s="13">
        <f t="shared" si="72"/>
        <v>3.4846491228070162</v>
      </c>
      <c r="AQ520" s="14">
        <f t="shared" si="72"/>
        <v>2.4731277533039644</v>
      </c>
      <c r="AR520" s="14">
        <f t="shared" si="72"/>
        <v>1.0282803991816081E-2</v>
      </c>
      <c r="AS520" s="15">
        <f t="shared" si="68"/>
        <v>0.40434627716423233</v>
      </c>
      <c r="AU520" s="13">
        <f t="shared" si="73"/>
        <v>11659.195187681817</v>
      </c>
      <c r="AV520" s="14">
        <f t="shared" si="73"/>
        <v>2.2147337412791304</v>
      </c>
      <c r="AW520" s="14">
        <f t="shared" si="73"/>
        <v>2.5240694397167918E-2</v>
      </c>
      <c r="AX520" s="15">
        <f t="shared" si="69"/>
        <v>0.45152154471735512</v>
      </c>
    </row>
    <row r="521" spans="1:50" x14ac:dyDescent="0.3">
      <c r="A521" s="4" t="s">
        <v>42</v>
      </c>
      <c r="B521" s="4">
        <f t="shared" si="74"/>
        <v>1999</v>
      </c>
      <c r="C521" s="11">
        <v>20366.835248698328</v>
      </c>
      <c r="D521" s="11">
        <v>1.6435172265504918</v>
      </c>
      <c r="E521" s="11">
        <v>3.6469008088811372E-3</v>
      </c>
      <c r="F521" s="11">
        <v>0.60845118252813046</v>
      </c>
      <c r="G521" s="11">
        <v>236.59451524679275</v>
      </c>
      <c r="H521" s="11">
        <v>7.2434839279437373</v>
      </c>
      <c r="I521" s="11">
        <v>3.1812757038041234E-3</v>
      </c>
      <c r="J521" s="11">
        <v>0.13805511407876866</v>
      </c>
      <c r="K521" s="11">
        <v>1.7095238095238159</v>
      </c>
      <c r="L521" s="11">
        <v>44.626740947075042</v>
      </c>
      <c r="M521" s="11">
        <v>6.2708062003408171E-4</v>
      </c>
      <c r="N521" s="11">
        <v>2.240808938268531E-2</v>
      </c>
      <c r="O521" s="11">
        <v>4.96098484848486</v>
      </c>
      <c r="P521" s="11">
        <v>1.8533251889745717</v>
      </c>
      <c r="Q521" s="11">
        <v>1.7991244222978153E-2</v>
      </c>
      <c r="R521" s="11">
        <v>0.53957071643389853</v>
      </c>
      <c r="S521" s="11">
        <v>12252.265083181825</v>
      </c>
      <c r="T521" s="11">
        <v>2.1917858059306936</v>
      </c>
      <c r="U521" s="11">
        <v>2.6056637195460808E-2</v>
      </c>
      <c r="V521" s="11">
        <v>0.45624896250998942</v>
      </c>
      <c r="Y521" s="4" t="str">
        <f t="shared" si="76"/>
        <v>Netherlands</v>
      </c>
      <c r="Z521" s="4">
        <f t="shared" si="76"/>
        <v>1999</v>
      </c>
      <c r="AA521" s="13">
        <f t="shared" si="76"/>
        <v>20366.835248698328</v>
      </c>
      <c r="AB521" s="14">
        <f t="shared" si="75"/>
        <v>1.6435172265504918</v>
      </c>
      <c r="AC521" s="14">
        <f t="shared" si="75"/>
        <v>3.6469008088811372E-3</v>
      </c>
      <c r="AD521" s="15">
        <f t="shared" si="75"/>
        <v>0.60845118252813046</v>
      </c>
      <c r="AF521" s="13">
        <f t="shared" si="70"/>
        <v>236.59451524679275</v>
      </c>
      <c r="AG521" s="14">
        <f t="shared" si="70"/>
        <v>7.2434839279437373</v>
      </c>
      <c r="AH521" s="14">
        <f t="shared" si="70"/>
        <v>3.1812757038041234E-3</v>
      </c>
      <c r="AI521" s="15">
        <f t="shared" si="66"/>
        <v>0.13805511407876866</v>
      </c>
      <c r="AK521" s="13">
        <f t="shared" si="71"/>
        <v>1.7095238095238159</v>
      </c>
      <c r="AL521" s="14">
        <f t="shared" si="71"/>
        <v>44.626740947075042</v>
      </c>
      <c r="AM521" s="14">
        <f t="shared" si="71"/>
        <v>6.2708062003408171E-4</v>
      </c>
      <c r="AN521" s="15">
        <f t="shared" si="67"/>
        <v>2.240808938268531E-2</v>
      </c>
      <c r="AP521" s="13">
        <f t="shared" si="72"/>
        <v>4.96098484848486</v>
      </c>
      <c r="AQ521" s="14">
        <f t="shared" si="72"/>
        <v>1.8533251889745717</v>
      </c>
      <c r="AR521" s="14">
        <f t="shared" si="72"/>
        <v>1.7991244222978153E-2</v>
      </c>
      <c r="AS521" s="15">
        <f t="shared" si="68"/>
        <v>0.53957071643389853</v>
      </c>
      <c r="AU521" s="13">
        <f t="shared" si="73"/>
        <v>12252.265083181825</v>
      </c>
      <c r="AV521" s="14">
        <f t="shared" si="73"/>
        <v>2.1917858059306936</v>
      </c>
      <c r="AW521" s="14">
        <f t="shared" si="73"/>
        <v>2.6056637195460808E-2</v>
      </c>
      <c r="AX521" s="15">
        <f t="shared" si="69"/>
        <v>0.45624896250998942</v>
      </c>
    </row>
    <row r="522" spans="1:50" x14ac:dyDescent="0.3">
      <c r="A522" s="4" t="s">
        <v>42</v>
      </c>
      <c r="B522" s="4">
        <f t="shared" si="74"/>
        <v>2000</v>
      </c>
      <c r="C522" s="11">
        <v>21170.508879795249</v>
      </c>
      <c r="D522" s="11">
        <v>1.6054077790439092</v>
      </c>
      <c r="E522" s="11">
        <v>2.1054648480821614E-3</v>
      </c>
      <c r="F522" s="11">
        <v>0.62289470192772078</v>
      </c>
      <c r="G522" s="11">
        <v>256.79291736037658</v>
      </c>
      <c r="H522" s="11">
        <v>6.7013310802556667</v>
      </c>
      <c r="I522" s="11">
        <v>4.0945807179103011E-3</v>
      </c>
      <c r="J522" s="11">
        <v>0.14922408518903507</v>
      </c>
      <c r="K522" s="11">
        <v>1.5761904761904901</v>
      </c>
      <c r="L522" s="11">
        <v>48.613293051359079</v>
      </c>
      <c r="M522" s="11">
        <v>6.3030200636345762E-4</v>
      </c>
      <c r="N522" s="11">
        <v>2.0570505251382945E-2</v>
      </c>
      <c r="O522" s="11">
        <v>5.3723484848484819</v>
      </c>
      <c r="P522" s="11">
        <v>1.6825072269618566</v>
      </c>
      <c r="Q522" s="11">
        <v>1.8993761687586375E-2</v>
      </c>
      <c r="R522" s="11">
        <v>0.59435108745756993</v>
      </c>
      <c r="S522" s="11">
        <v>12424.500919636361</v>
      </c>
      <c r="T522" s="11">
        <v>2.2561231505936461</v>
      </c>
      <c r="U522" s="11">
        <v>2.6320519876223636E-2</v>
      </c>
      <c r="V522" s="11">
        <v>0.44323821584689355</v>
      </c>
      <c r="Y522" s="4" t="str">
        <f t="shared" si="76"/>
        <v>Netherlands</v>
      </c>
      <c r="Z522" s="4">
        <f t="shared" si="76"/>
        <v>2000</v>
      </c>
      <c r="AA522" s="13">
        <f t="shared" si="76"/>
        <v>21170.508879795249</v>
      </c>
      <c r="AB522" s="14">
        <f t="shared" si="75"/>
        <v>1.6054077790439092</v>
      </c>
      <c r="AC522" s="14">
        <f t="shared" si="75"/>
        <v>2.1054648480821614E-3</v>
      </c>
      <c r="AD522" s="15">
        <f t="shared" si="75"/>
        <v>0.62289470192772078</v>
      </c>
      <c r="AF522" s="13">
        <f t="shared" si="70"/>
        <v>256.79291736037658</v>
      </c>
      <c r="AG522" s="14">
        <f t="shared" si="70"/>
        <v>6.7013310802556667</v>
      </c>
      <c r="AH522" s="14">
        <f t="shared" si="70"/>
        <v>4.0945807179103011E-3</v>
      </c>
      <c r="AI522" s="15">
        <f t="shared" si="66"/>
        <v>0.14922408518903507</v>
      </c>
      <c r="AK522" s="13">
        <f t="shared" si="71"/>
        <v>1.5761904761904901</v>
      </c>
      <c r="AL522" s="14">
        <f t="shared" si="71"/>
        <v>48.613293051359079</v>
      </c>
      <c r="AM522" s="14">
        <f t="shared" si="71"/>
        <v>6.3030200636345762E-4</v>
      </c>
      <c r="AN522" s="15">
        <f t="shared" si="67"/>
        <v>2.0570505251382945E-2</v>
      </c>
      <c r="AP522" s="13">
        <f t="shared" si="72"/>
        <v>5.3723484848484819</v>
      </c>
      <c r="AQ522" s="14">
        <f t="shared" si="72"/>
        <v>1.6825072269618566</v>
      </c>
      <c r="AR522" s="14">
        <f t="shared" si="72"/>
        <v>1.8993761687586375E-2</v>
      </c>
      <c r="AS522" s="15">
        <f t="shared" si="68"/>
        <v>0.59435108745756993</v>
      </c>
      <c r="AU522" s="13">
        <f t="shared" si="73"/>
        <v>12424.500919636361</v>
      </c>
      <c r="AV522" s="14">
        <f t="shared" si="73"/>
        <v>2.2561231505936461</v>
      </c>
      <c r="AW522" s="14">
        <f t="shared" si="73"/>
        <v>2.6320519876223636E-2</v>
      </c>
      <c r="AX522" s="15">
        <f t="shared" si="69"/>
        <v>0.44323821584689355</v>
      </c>
    </row>
    <row r="523" spans="1:50" x14ac:dyDescent="0.3">
      <c r="A523" s="4" t="s">
        <v>42</v>
      </c>
      <c r="B523" s="4">
        <f t="shared" si="74"/>
        <v>2001</v>
      </c>
      <c r="C523" s="11">
        <v>21461.989257173693</v>
      </c>
      <c r="D523" s="11">
        <v>1.6081576712209973</v>
      </c>
      <c r="E523" s="11">
        <v>8.9927211123480566E-4</v>
      </c>
      <c r="F523" s="11">
        <v>0.62182957423618024</v>
      </c>
      <c r="G523" s="11">
        <v>253.72386583044158</v>
      </c>
      <c r="H523" s="11">
        <v>6.7309423564420996</v>
      </c>
      <c r="I523" s="11">
        <v>4.0758376078774278E-3</v>
      </c>
      <c r="J523" s="11">
        <v>0.14856760718548015</v>
      </c>
      <c r="K523" s="11">
        <v>1.5238095238095184</v>
      </c>
      <c r="L523" s="11">
        <v>50.450000000000188</v>
      </c>
      <c r="M523" s="11">
        <v>6.9325646750700159E-4</v>
      </c>
      <c r="N523" s="11">
        <v>1.9821605550049481E-2</v>
      </c>
      <c r="O523" s="11">
        <v>5.698106060606059</v>
      </c>
      <c r="P523" s="11">
        <v>1.5396529947483881</v>
      </c>
      <c r="Q523" s="11">
        <v>2.2303157018217945E-2</v>
      </c>
      <c r="R523" s="11">
        <v>0.64949699926600746</v>
      </c>
      <c r="S523" s="11">
        <v>12470.630505318186</v>
      </c>
      <c r="T523" s="11">
        <v>2.2947414360066203</v>
      </c>
      <c r="U523" s="11">
        <v>2.5966229838852106E-2</v>
      </c>
      <c r="V523" s="11">
        <v>0.43577894411504192</v>
      </c>
      <c r="Y523" s="4" t="str">
        <f t="shared" si="76"/>
        <v>Netherlands</v>
      </c>
      <c r="Z523" s="4">
        <f t="shared" si="76"/>
        <v>2001</v>
      </c>
      <c r="AA523" s="13">
        <f t="shared" si="76"/>
        <v>21461.989257173693</v>
      </c>
      <c r="AB523" s="14">
        <f t="shared" si="75"/>
        <v>1.6081576712209973</v>
      </c>
      <c r="AC523" s="14">
        <f t="shared" si="75"/>
        <v>8.9927211123480566E-4</v>
      </c>
      <c r="AD523" s="15">
        <f t="shared" si="75"/>
        <v>0.62182957423618024</v>
      </c>
      <c r="AF523" s="13">
        <f t="shared" si="70"/>
        <v>253.72386583044158</v>
      </c>
      <c r="AG523" s="14">
        <f t="shared" si="70"/>
        <v>6.7309423564420996</v>
      </c>
      <c r="AH523" s="14">
        <f t="shared" si="70"/>
        <v>4.0758376078774278E-3</v>
      </c>
      <c r="AI523" s="15">
        <f t="shared" si="66"/>
        <v>0.14856760718548015</v>
      </c>
      <c r="AK523" s="13">
        <f t="shared" si="71"/>
        <v>1.5238095238095184</v>
      </c>
      <c r="AL523" s="14">
        <f t="shared" si="71"/>
        <v>50.450000000000188</v>
      </c>
      <c r="AM523" s="14">
        <f t="shared" si="71"/>
        <v>6.9325646750700159E-4</v>
      </c>
      <c r="AN523" s="15">
        <f t="shared" si="67"/>
        <v>1.9821605550049481E-2</v>
      </c>
      <c r="AP523" s="13">
        <f t="shared" si="72"/>
        <v>5.698106060606059</v>
      </c>
      <c r="AQ523" s="14">
        <f t="shared" si="72"/>
        <v>1.5396529947483881</v>
      </c>
      <c r="AR523" s="14">
        <f t="shared" si="72"/>
        <v>2.2303157018217945E-2</v>
      </c>
      <c r="AS523" s="15">
        <f t="shared" si="68"/>
        <v>0.64949699926600746</v>
      </c>
      <c r="AU523" s="13">
        <f t="shared" si="73"/>
        <v>12470.630505318186</v>
      </c>
      <c r="AV523" s="14">
        <f t="shared" si="73"/>
        <v>2.2947414360066203</v>
      </c>
      <c r="AW523" s="14">
        <f t="shared" si="73"/>
        <v>2.5966229838852106E-2</v>
      </c>
      <c r="AX523" s="15">
        <f t="shared" si="69"/>
        <v>0.43577894411504192</v>
      </c>
    </row>
    <row r="524" spans="1:50" x14ac:dyDescent="0.3">
      <c r="A524" s="4" t="s">
        <v>42</v>
      </c>
      <c r="B524" s="4">
        <f t="shared" si="74"/>
        <v>2002</v>
      </c>
      <c r="C524" s="11">
        <v>21004.410976064508</v>
      </c>
      <c r="D524" s="11">
        <v>1.6732421338330064</v>
      </c>
      <c r="E524" s="11">
        <v>1.596755208247036E-3</v>
      </c>
      <c r="F524" s="11">
        <v>0.59764213426136592</v>
      </c>
      <c r="G524" s="11">
        <v>260.4885233469538</v>
      </c>
      <c r="H524" s="11">
        <v>6.5141648009584268</v>
      </c>
      <c r="I524" s="11">
        <v>4.4328595978090496E-3</v>
      </c>
      <c r="J524" s="11">
        <v>0.15351162129838508</v>
      </c>
      <c r="K524" s="11">
        <v>1.7772727272727167</v>
      </c>
      <c r="L524" s="11">
        <v>43.168797953964457</v>
      </c>
      <c r="M524" s="11">
        <v>6.7483862799005284E-4</v>
      </c>
      <c r="N524" s="11">
        <v>2.3164879435985403E-2</v>
      </c>
      <c r="O524" s="11">
        <v>5.0678030303030219</v>
      </c>
      <c r="P524" s="11">
        <v>1.7235219373645283</v>
      </c>
      <c r="Q524" s="11">
        <v>1.783635722474064E-2</v>
      </c>
      <c r="R524" s="11">
        <v>0.58020729433193052</v>
      </c>
      <c r="S524" s="11">
        <v>11810.375993454534</v>
      </c>
      <c r="T524" s="11">
        <v>2.4642542803611973</v>
      </c>
      <c r="U524" s="11">
        <v>2.5646720175707016E-2</v>
      </c>
      <c r="V524" s="11">
        <v>0.40580227778012634</v>
      </c>
      <c r="Y524" s="4" t="str">
        <f t="shared" si="76"/>
        <v>Netherlands</v>
      </c>
      <c r="Z524" s="4">
        <f t="shared" si="76"/>
        <v>2002</v>
      </c>
      <c r="AA524" s="13">
        <f t="shared" si="76"/>
        <v>21004.410976064508</v>
      </c>
      <c r="AB524" s="14">
        <f t="shared" si="75"/>
        <v>1.6732421338330064</v>
      </c>
      <c r="AC524" s="14">
        <f t="shared" si="75"/>
        <v>1.596755208247036E-3</v>
      </c>
      <c r="AD524" s="15">
        <f t="shared" si="75"/>
        <v>0.59764213426136592</v>
      </c>
      <c r="AF524" s="13">
        <f t="shared" si="70"/>
        <v>260.4885233469538</v>
      </c>
      <c r="AG524" s="14">
        <f t="shared" si="70"/>
        <v>6.5141648009584268</v>
      </c>
      <c r="AH524" s="14">
        <f t="shared" si="70"/>
        <v>4.4328595978090496E-3</v>
      </c>
      <c r="AI524" s="15">
        <f t="shared" si="66"/>
        <v>0.15351162129838508</v>
      </c>
      <c r="AK524" s="13">
        <f t="shared" si="71"/>
        <v>1.7772727272727167</v>
      </c>
      <c r="AL524" s="14">
        <f t="shared" si="71"/>
        <v>43.168797953964457</v>
      </c>
      <c r="AM524" s="14">
        <f t="shared" si="71"/>
        <v>6.7483862799005284E-4</v>
      </c>
      <c r="AN524" s="15">
        <f t="shared" si="67"/>
        <v>2.3164879435985403E-2</v>
      </c>
      <c r="AP524" s="13">
        <f t="shared" si="72"/>
        <v>5.0678030303030219</v>
      </c>
      <c r="AQ524" s="14">
        <f t="shared" si="72"/>
        <v>1.7235219373645283</v>
      </c>
      <c r="AR524" s="14">
        <f t="shared" si="72"/>
        <v>1.783635722474064E-2</v>
      </c>
      <c r="AS524" s="15">
        <f t="shared" si="68"/>
        <v>0.58020729433193052</v>
      </c>
      <c r="AU524" s="13">
        <f t="shared" si="73"/>
        <v>11810.375993454534</v>
      </c>
      <c r="AV524" s="14">
        <f t="shared" si="73"/>
        <v>2.4642542803611973</v>
      </c>
      <c r="AW524" s="14">
        <f t="shared" si="73"/>
        <v>2.5646720175707016E-2</v>
      </c>
      <c r="AX524" s="15">
        <f t="shared" si="69"/>
        <v>0.40580227778012634</v>
      </c>
    </row>
    <row r="525" spans="1:50" x14ac:dyDescent="0.3">
      <c r="A525" s="4" t="s">
        <v>42</v>
      </c>
      <c r="B525" s="4">
        <f t="shared" si="74"/>
        <v>2003</v>
      </c>
      <c r="C525" s="11">
        <v>20782.70917860754</v>
      </c>
      <c r="D525" s="11">
        <v>1.7208248356369025</v>
      </c>
      <c r="E525" s="11">
        <v>6.6736725978605582E-4</v>
      </c>
      <c r="F525" s="11">
        <v>0.58111667108168241</v>
      </c>
      <c r="G525" s="11">
        <v>260.46711833962809</v>
      </c>
      <c r="H525" s="11">
        <v>6.4817967557585057</v>
      </c>
      <c r="I525" s="11">
        <v>4.514866620991112E-3</v>
      </c>
      <c r="J525" s="11">
        <v>0.15427820983612114</v>
      </c>
      <c r="K525" s="11">
        <v>1.8818181818181756</v>
      </c>
      <c r="L525" s="11">
        <v>40.821256038647483</v>
      </c>
      <c r="M525" s="11">
        <v>5.9467745080146045E-4</v>
      </c>
      <c r="N525" s="11">
        <v>2.449704142011826E-2</v>
      </c>
      <c r="O525" s="11">
        <v>3.0174242424242443</v>
      </c>
      <c r="P525" s="11">
        <v>2.9580718051719783</v>
      </c>
      <c r="Q525" s="11">
        <v>2.7681405950034654E-3</v>
      </c>
      <c r="R525" s="11">
        <v>0.33805805465965061</v>
      </c>
      <c r="S525" s="11">
        <v>11259.189362863632</v>
      </c>
      <c r="T525" s="11">
        <v>2.6224527436695166</v>
      </c>
      <c r="U525" s="11">
        <v>2.5055163561204075E-2</v>
      </c>
      <c r="V525" s="11">
        <v>0.38132240987524185</v>
      </c>
      <c r="Y525" s="4" t="str">
        <f t="shared" si="76"/>
        <v>Netherlands</v>
      </c>
      <c r="Z525" s="4">
        <f t="shared" si="76"/>
        <v>2003</v>
      </c>
      <c r="AA525" s="13">
        <f t="shared" si="76"/>
        <v>20782.70917860754</v>
      </c>
      <c r="AB525" s="14">
        <f t="shared" si="75"/>
        <v>1.7208248356369025</v>
      </c>
      <c r="AC525" s="14">
        <f t="shared" si="75"/>
        <v>6.6736725978605582E-4</v>
      </c>
      <c r="AD525" s="15">
        <f t="shared" si="75"/>
        <v>0.58111667108168241</v>
      </c>
      <c r="AF525" s="13">
        <f t="shared" si="70"/>
        <v>260.46711833962809</v>
      </c>
      <c r="AG525" s="14">
        <f t="shared" si="70"/>
        <v>6.4817967557585057</v>
      </c>
      <c r="AH525" s="14">
        <f t="shared" si="70"/>
        <v>4.514866620991112E-3</v>
      </c>
      <c r="AI525" s="15">
        <f t="shared" si="66"/>
        <v>0.15427820983612114</v>
      </c>
      <c r="AK525" s="13">
        <f t="shared" si="71"/>
        <v>1.8818181818181756</v>
      </c>
      <c r="AL525" s="14">
        <f t="shared" si="71"/>
        <v>40.821256038647483</v>
      </c>
      <c r="AM525" s="14">
        <f t="shared" si="71"/>
        <v>5.9467745080146045E-4</v>
      </c>
      <c r="AN525" s="15">
        <f t="shared" si="67"/>
        <v>2.449704142011826E-2</v>
      </c>
      <c r="AP525" s="13">
        <f t="shared" si="72"/>
        <v>3.0174242424242443</v>
      </c>
      <c r="AQ525" s="14">
        <f t="shared" si="72"/>
        <v>2.9580718051719783</v>
      </c>
      <c r="AR525" s="14">
        <f t="shared" si="72"/>
        <v>2.7681405950034654E-3</v>
      </c>
      <c r="AS525" s="15">
        <f t="shared" si="68"/>
        <v>0.33805805465965061</v>
      </c>
      <c r="AU525" s="13">
        <f t="shared" si="73"/>
        <v>11259.189362863632</v>
      </c>
      <c r="AV525" s="14">
        <f t="shared" si="73"/>
        <v>2.6224527436695166</v>
      </c>
      <c r="AW525" s="14">
        <f t="shared" si="73"/>
        <v>2.5055163561204075E-2</v>
      </c>
      <c r="AX525" s="15">
        <f t="shared" si="69"/>
        <v>0.38132240987524185</v>
      </c>
    </row>
    <row r="526" spans="1:50" x14ac:dyDescent="0.3">
      <c r="A526" s="4" t="s">
        <v>42</v>
      </c>
      <c r="B526" s="4">
        <f t="shared" si="74"/>
        <v>2004</v>
      </c>
      <c r="C526" s="11">
        <v>20897.481122093181</v>
      </c>
      <c r="D526" s="11">
        <v>1.7484453749586641</v>
      </c>
      <c r="E526" s="11">
        <v>1.4504345965138388E-4</v>
      </c>
      <c r="F526" s="11">
        <v>0.57193665545521633</v>
      </c>
      <c r="G526" s="11">
        <v>247.61483236859931</v>
      </c>
      <c r="H526" s="11">
        <v>6.8473687480574021</v>
      </c>
      <c r="I526" s="11">
        <v>4.1673792479506866E-3</v>
      </c>
      <c r="J526" s="11">
        <v>0.14604149955903864</v>
      </c>
      <c r="K526" s="11">
        <v>1.9272727272727082</v>
      </c>
      <c r="L526" s="11">
        <v>40.146226415094745</v>
      </c>
      <c r="M526" s="11">
        <v>6.3873843408421976E-4</v>
      </c>
      <c r="N526" s="11">
        <v>2.4908941369991524E-2</v>
      </c>
      <c r="O526" s="11">
        <v>2.3409090909090882</v>
      </c>
      <c r="P526" s="11">
        <v>3.894174757281557</v>
      </c>
      <c r="Q526" s="11">
        <v>9.6751256622401582E-4</v>
      </c>
      <c r="R526" s="11">
        <v>0.25679381700324083</v>
      </c>
      <c r="S526" s="11">
        <v>10997.95282395454</v>
      </c>
      <c r="T526" s="11">
        <v>2.7688688377275521</v>
      </c>
      <c r="U526" s="11">
        <v>2.4647932004430606E-2</v>
      </c>
      <c r="V526" s="11">
        <v>0.36115831359520567</v>
      </c>
      <c r="Y526" s="4" t="str">
        <f t="shared" si="76"/>
        <v>Netherlands</v>
      </c>
      <c r="Z526" s="4">
        <f t="shared" si="76"/>
        <v>2004</v>
      </c>
      <c r="AA526" s="13">
        <f t="shared" si="76"/>
        <v>20897.481122093181</v>
      </c>
      <c r="AB526" s="14">
        <f t="shared" si="75"/>
        <v>1.7484453749586641</v>
      </c>
      <c r="AC526" s="14">
        <f t="shared" si="75"/>
        <v>1.4504345965138388E-4</v>
      </c>
      <c r="AD526" s="15">
        <f t="shared" si="75"/>
        <v>0.57193665545521633</v>
      </c>
      <c r="AF526" s="13">
        <f t="shared" si="70"/>
        <v>247.61483236859931</v>
      </c>
      <c r="AG526" s="14">
        <f t="shared" si="70"/>
        <v>6.8473687480574021</v>
      </c>
      <c r="AH526" s="14">
        <f t="shared" si="70"/>
        <v>4.1673792479506866E-3</v>
      </c>
      <c r="AI526" s="15">
        <f t="shared" si="66"/>
        <v>0.14604149955903864</v>
      </c>
      <c r="AK526" s="13">
        <f t="shared" si="71"/>
        <v>1.9272727272727082</v>
      </c>
      <c r="AL526" s="14">
        <f t="shared" si="71"/>
        <v>40.146226415094745</v>
      </c>
      <c r="AM526" s="14">
        <f t="shared" si="71"/>
        <v>6.3873843408421976E-4</v>
      </c>
      <c r="AN526" s="15">
        <f t="shared" si="67"/>
        <v>2.4908941369991524E-2</v>
      </c>
      <c r="AP526" s="13">
        <f t="shared" si="72"/>
        <v>2.3409090909090882</v>
      </c>
      <c r="AQ526" s="14">
        <f t="shared" si="72"/>
        <v>3.894174757281557</v>
      </c>
      <c r="AR526" s="14">
        <f t="shared" si="72"/>
        <v>9.6751256622401582E-4</v>
      </c>
      <c r="AS526" s="15">
        <f t="shared" si="68"/>
        <v>0.25679381700324083</v>
      </c>
      <c r="AU526" s="13">
        <f t="shared" si="73"/>
        <v>10997.95282395454</v>
      </c>
      <c r="AV526" s="14">
        <f t="shared" si="73"/>
        <v>2.7688688377275521</v>
      </c>
      <c r="AW526" s="14">
        <f t="shared" si="73"/>
        <v>2.4647932004430606E-2</v>
      </c>
      <c r="AX526" s="15">
        <f t="shared" si="69"/>
        <v>0.36115831359520567</v>
      </c>
    </row>
    <row r="527" spans="1:50" x14ac:dyDescent="0.3">
      <c r="A527" s="4" t="s">
        <v>42</v>
      </c>
      <c r="B527" s="4">
        <f t="shared" si="74"/>
        <v>2005</v>
      </c>
      <c r="C527" s="11">
        <v>20220.10988527038</v>
      </c>
      <c r="D527" s="11">
        <v>1.8405037431273181</v>
      </c>
      <c r="E527" s="11">
        <v>3.1566533523053053E-4</v>
      </c>
      <c r="F527" s="11">
        <v>0.5433295116807727</v>
      </c>
      <c r="G527" s="11">
        <v>259.85648861281766</v>
      </c>
      <c r="H527" s="11">
        <v>6.5169369760847511</v>
      </c>
      <c r="I527" s="11">
        <v>4.330811051143732E-3</v>
      </c>
      <c r="J527" s="11">
        <v>0.15344632051371784</v>
      </c>
      <c r="K527" s="11">
        <v>2.1363636363636402</v>
      </c>
      <c r="L527" s="11">
        <v>36.259574468085034</v>
      </c>
      <c r="M527" s="11">
        <v>6.0154895333254521E-4</v>
      </c>
      <c r="N527" s="11">
        <v>2.7578922661659483E-2</v>
      </c>
      <c r="O527" s="11">
        <v>1.6954545454545435</v>
      </c>
      <c r="P527" s="11">
        <v>5.1041108132260975</v>
      </c>
      <c r="Q527" s="11">
        <v>3.1373769105654259E-3</v>
      </c>
      <c r="R527" s="11">
        <v>0.1959205112492339</v>
      </c>
      <c r="S527" s="11">
        <v>11049.38396513636</v>
      </c>
      <c r="T527" s="11">
        <v>2.8193472346654214</v>
      </c>
      <c r="U527" s="11">
        <v>2.3984335778306054E-2</v>
      </c>
      <c r="V527" s="11">
        <v>0.35469203215001377</v>
      </c>
      <c r="Y527" s="4" t="str">
        <f t="shared" si="76"/>
        <v>Netherlands</v>
      </c>
      <c r="Z527" s="4">
        <f t="shared" si="76"/>
        <v>2005</v>
      </c>
      <c r="AA527" s="13">
        <f t="shared" si="76"/>
        <v>20220.10988527038</v>
      </c>
      <c r="AB527" s="14">
        <f t="shared" si="75"/>
        <v>1.8405037431273181</v>
      </c>
      <c r="AC527" s="14">
        <f t="shared" si="75"/>
        <v>3.1566533523053053E-4</v>
      </c>
      <c r="AD527" s="15">
        <f t="shared" si="75"/>
        <v>0.5433295116807727</v>
      </c>
      <c r="AF527" s="13">
        <f t="shared" si="70"/>
        <v>259.85648861281766</v>
      </c>
      <c r="AG527" s="14">
        <f t="shared" si="70"/>
        <v>6.5169369760847511</v>
      </c>
      <c r="AH527" s="14">
        <f t="shared" si="70"/>
        <v>4.330811051143732E-3</v>
      </c>
      <c r="AI527" s="15">
        <f t="shared" si="66"/>
        <v>0.15344632051371784</v>
      </c>
      <c r="AK527" s="13">
        <f t="shared" si="71"/>
        <v>2.1363636363636402</v>
      </c>
      <c r="AL527" s="14">
        <f t="shared" si="71"/>
        <v>36.259574468085034</v>
      </c>
      <c r="AM527" s="14">
        <f t="shared" si="71"/>
        <v>6.0154895333254521E-4</v>
      </c>
      <c r="AN527" s="15">
        <f t="shared" si="67"/>
        <v>2.7578922661659483E-2</v>
      </c>
      <c r="AP527" s="13">
        <f t="shared" si="72"/>
        <v>1.6954545454545435</v>
      </c>
      <c r="AQ527" s="14">
        <f t="shared" si="72"/>
        <v>5.1041108132260975</v>
      </c>
      <c r="AR527" s="14">
        <f t="shared" si="72"/>
        <v>3.1373769105654259E-3</v>
      </c>
      <c r="AS527" s="15">
        <f t="shared" si="68"/>
        <v>0.1959205112492339</v>
      </c>
      <c r="AU527" s="13">
        <f t="shared" si="73"/>
        <v>11049.38396513636</v>
      </c>
      <c r="AV527" s="14">
        <f t="shared" si="73"/>
        <v>2.8193472346654214</v>
      </c>
      <c r="AW527" s="14">
        <f t="shared" si="73"/>
        <v>2.3984335778306054E-2</v>
      </c>
      <c r="AX527" s="15">
        <f t="shared" si="69"/>
        <v>0.35469203215001377</v>
      </c>
    </row>
    <row r="528" spans="1:50" x14ac:dyDescent="0.3">
      <c r="A528" s="4" t="s">
        <v>42</v>
      </c>
      <c r="B528" s="4">
        <f t="shared" si="74"/>
        <v>2006</v>
      </c>
      <c r="C528" s="11">
        <v>19397.220252196981</v>
      </c>
      <c r="D528" s="11">
        <v>1.9545631614257295</v>
      </c>
      <c r="E528" s="11">
        <v>1.0235878297176759E-4</v>
      </c>
      <c r="F528" s="11">
        <v>0.51162327201059266</v>
      </c>
      <c r="G528" s="11">
        <v>257.66373450710171</v>
      </c>
      <c r="H528" s="11">
        <v>6.5516044326332787</v>
      </c>
      <c r="I528" s="11">
        <v>4.4215640395150468E-3</v>
      </c>
      <c r="J528" s="11">
        <v>0.1526343677006872</v>
      </c>
      <c r="K528" s="11">
        <v>2.1545454545454561</v>
      </c>
      <c r="L528" s="11">
        <v>36.130801687763686</v>
      </c>
      <c r="M528" s="11">
        <v>6.5040637867781054E-4</v>
      </c>
      <c r="N528" s="11">
        <v>2.7677215928996867E-2</v>
      </c>
      <c r="O528" s="11">
        <v>1.5428030303030376</v>
      </c>
      <c r="P528" s="11">
        <v>4.9430395286029745</v>
      </c>
      <c r="Q528" s="11">
        <v>1.8709467543548408E-3</v>
      </c>
      <c r="R528" s="11">
        <v>0.2023046739184432</v>
      </c>
      <c r="S528" s="11">
        <v>11234.883554045442</v>
      </c>
      <c r="T528" s="11">
        <v>2.8801089410760512</v>
      </c>
      <c r="U528" s="11">
        <v>2.37221934008085E-2</v>
      </c>
      <c r="V528" s="11">
        <v>0.34720908842649034</v>
      </c>
      <c r="Y528" s="4" t="str">
        <f t="shared" si="76"/>
        <v>Netherlands</v>
      </c>
      <c r="Z528" s="4">
        <f t="shared" si="76"/>
        <v>2006</v>
      </c>
      <c r="AA528" s="13">
        <f t="shared" si="76"/>
        <v>19397.220252196981</v>
      </c>
      <c r="AB528" s="14">
        <f t="shared" si="75"/>
        <v>1.9545631614257295</v>
      </c>
      <c r="AC528" s="14">
        <f t="shared" si="75"/>
        <v>1.0235878297176759E-4</v>
      </c>
      <c r="AD528" s="15">
        <f t="shared" si="75"/>
        <v>0.51162327201059266</v>
      </c>
      <c r="AF528" s="13">
        <f t="shared" si="70"/>
        <v>257.66373450710171</v>
      </c>
      <c r="AG528" s="14">
        <f t="shared" si="70"/>
        <v>6.5516044326332787</v>
      </c>
      <c r="AH528" s="14">
        <f t="shared" si="70"/>
        <v>4.4215640395150468E-3</v>
      </c>
      <c r="AI528" s="15">
        <f t="shared" si="66"/>
        <v>0.1526343677006872</v>
      </c>
      <c r="AK528" s="13">
        <f t="shared" si="71"/>
        <v>2.1545454545454561</v>
      </c>
      <c r="AL528" s="14">
        <f t="shared" si="71"/>
        <v>36.130801687763686</v>
      </c>
      <c r="AM528" s="14">
        <f t="shared" si="71"/>
        <v>6.5040637867781054E-4</v>
      </c>
      <c r="AN528" s="15">
        <f t="shared" si="67"/>
        <v>2.7677215928996867E-2</v>
      </c>
      <c r="AP528" s="13">
        <f t="shared" si="72"/>
        <v>1.5428030303030376</v>
      </c>
      <c r="AQ528" s="14">
        <f t="shared" si="72"/>
        <v>4.9430395286029745</v>
      </c>
      <c r="AR528" s="14">
        <f t="shared" si="72"/>
        <v>1.8709467543548408E-3</v>
      </c>
      <c r="AS528" s="15">
        <f t="shared" si="68"/>
        <v>0.2023046739184432</v>
      </c>
      <c r="AU528" s="13">
        <f t="shared" si="73"/>
        <v>11234.883554045442</v>
      </c>
      <c r="AV528" s="14">
        <f t="shared" si="73"/>
        <v>2.8801089410760512</v>
      </c>
      <c r="AW528" s="14">
        <f t="shared" si="73"/>
        <v>2.37221934008085E-2</v>
      </c>
      <c r="AX528" s="15">
        <f t="shared" si="69"/>
        <v>0.34720908842649034</v>
      </c>
    </row>
    <row r="529" spans="1:50" x14ac:dyDescent="0.3">
      <c r="A529" s="4" t="s">
        <v>42</v>
      </c>
      <c r="B529" s="4">
        <f t="shared" si="74"/>
        <v>2007</v>
      </c>
      <c r="C529" s="11">
        <v>19314.419297777065</v>
      </c>
      <c r="D529" s="11">
        <v>2.0085871431090241</v>
      </c>
      <c r="E529" s="11">
        <v>9.3462933233318113E-4</v>
      </c>
      <c r="F529" s="11">
        <v>0.4978623921948111</v>
      </c>
      <c r="G529" s="11">
        <v>256.35349285631878</v>
      </c>
      <c r="H529" s="11">
        <v>6.5750050787286272</v>
      </c>
      <c r="I529" s="11">
        <v>4.5794410104660205E-3</v>
      </c>
      <c r="J529" s="11">
        <v>0.1520911372730627</v>
      </c>
      <c r="K529" s="11">
        <v>2.4136363636363711</v>
      </c>
      <c r="L529" s="11">
        <v>32.310734463276738</v>
      </c>
      <c r="M529" s="11">
        <v>5.7245277242887194E-4</v>
      </c>
      <c r="N529" s="11">
        <v>3.0949466689980863E-2</v>
      </c>
      <c r="O529" s="11">
        <v>1.3458333333333359</v>
      </c>
      <c r="P529" s="11">
        <v>4.9442724458204239</v>
      </c>
      <c r="Q529" s="11">
        <v>1.1796896084697583E-3</v>
      </c>
      <c r="R529" s="11">
        <v>0.20225422667501605</v>
      </c>
      <c r="S529" s="11">
        <v>11535.367394909081</v>
      </c>
      <c r="T529" s="11">
        <v>2.9129955108253203</v>
      </c>
      <c r="U529" s="11">
        <v>2.3908475192687795E-2</v>
      </c>
      <c r="V529" s="11">
        <v>0.34328923483877133</v>
      </c>
      <c r="Y529" s="4" t="str">
        <f t="shared" si="76"/>
        <v>Netherlands</v>
      </c>
      <c r="Z529" s="4">
        <f t="shared" si="76"/>
        <v>2007</v>
      </c>
      <c r="AA529" s="13">
        <f t="shared" si="76"/>
        <v>19314.419297777065</v>
      </c>
      <c r="AB529" s="14">
        <f t="shared" si="75"/>
        <v>2.0085871431090241</v>
      </c>
      <c r="AC529" s="14">
        <f t="shared" si="75"/>
        <v>9.3462933233318113E-4</v>
      </c>
      <c r="AD529" s="15">
        <f t="shared" si="75"/>
        <v>0.4978623921948111</v>
      </c>
      <c r="AF529" s="13">
        <f t="shared" si="70"/>
        <v>256.35349285631878</v>
      </c>
      <c r="AG529" s="14">
        <f t="shared" si="70"/>
        <v>6.5750050787286272</v>
      </c>
      <c r="AH529" s="14">
        <f t="shared" si="70"/>
        <v>4.5794410104660205E-3</v>
      </c>
      <c r="AI529" s="15">
        <f t="shared" si="66"/>
        <v>0.1520911372730627</v>
      </c>
      <c r="AK529" s="13">
        <f t="shared" si="71"/>
        <v>2.4136363636363711</v>
      </c>
      <c r="AL529" s="14">
        <f t="shared" si="71"/>
        <v>32.310734463276738</v>
      </c>
      <c r="AM529" s="14">
        <f t="shared" si="71"/>
        <v>5.7245277242887194E-4</v>
      </c>
      <c r="AN529" s="15">
        <f t="shared" si="67"/>
        <v>3.0949466689980863E-2</v>
      </c>
      <c r="AP529" s="13">
        <f t="shared" si="72"/>
        <v>1.3458333333333359</v>
      </c>
      <c r="AQ529" s="14">
        <f t="shared" si="72"/>
        <v>4.9442724458204239</v>
      </c>
      <c r="AR529" s="14">
        <f t="shared" si="72"/>
        <v>1.1796896084697583E-3</v>
      </c>
      <c r="AS529" s="15">
        <f t="shared" si="68"/>
        <v>0.20225422667501605</v>
      </c>
      <c r="AU529" s="13">
        <f t="shared" si="73"/>
        <v>11535.367394909081</v>
      </c>
      <c r="AV529" s="14">
        <f t="shared" si="73"/>
        <v>2.9129955108253203</v>
      </c>
      <c r="AW529" s="14">
        <f t="shared" si="73"/>
        <v>2.3908475192687795E-2</v>
      </c>
      <c r="AX529" s="15">
        <f t="shared" si="69"/>
        <v>0.34328923483877133</v>
      </c>
    </row>
    <row r="530" spans="1:50" x14ac:dyDescent="0.3">
      <c r="A530" s="4" t="s">
        <v>42</v>
      </c>
      <c r="B530" s="4">
        <f t="shared" si="74"/>
        <v>2008</v>
      </c>
      <c r="C530" s="11">
        <v>19229.902151331633</v>
      </c>
      <c r="D530" s="11">
        <v>2.0401419196262238</v>
      </c>
      <c r="E530" s="11">
        <v>9.2691267185246451E-4</v>
      </c>
      <c r="F530" s="11">
        <v>0.49016197862510019</v>
      </c>
      <c r="G530" s="11">
        <v>253.71895380975707</v>
      </c>
      <c r="H530" s="11">
        <v>6.6305065712627611</v>
      </c>
      <c r="I530" s="11">
        <v>4.6710324385480506E-3</v>
      </c>
      <c r="J530" s="11">
        <v>0.15081803920293119</v>
      </c>
      <c r="K530" s="11">
        <v>2.0636363636363626</v>
      </c>
      <c r="L530" s="11">
        <v>38.008810572687246</v>
      </c>
      <c r="M530" s="11">
        <v>5.9759379712163302E-4</v>
      </c>
      <c r="N530" s="11">
        <v>2.6309689383402862E-2</v>
      </c>
      <c r="O530" s="11">
        <v>1.9007575757575816</v>
      </c>
      <c r="P530" s="11">
        <v>3.5033878039059294</v>
      </c>
      <c r="Q530" s="11">
        <v>4.2676466698037263E-3</v>
      </c>
      <c r="R530" s="11">
        <v>0.28543799772468792</v>
      </c>
      <c r="S530" s="11">
        <v>12541.059627863637</v>
      </c>
      <c r="T530" s="11">
        <v>2.6630087632256569</v>
      </c>
      <c r="U530" s="11">
        <v>2.3470650493541578E-2</v>
      </c>
      <c r="V530" s="11">
        <v>0.37551509924012311</v>
      </c>
      <c r="Y530" s="4" t="str">
        <f t="shared" si="76"/>
        <v>Netherlands</v>
      </c>
      <c r="Z530" s="4">
        <f t="shared" si="76"/>
        <v>2008</v>
      </c>
      <c r="AA530" s="13">
        <f t="shared" si="76"/>
        <v>19229.902151331633</v>
      </c>
      <c r="AB530" s="14">
        <f t="shared" si="75"/>
        <v>2.0401419196262238</v>
      </c>
      <c r="AC530" s="14">
        <f t="shared" si="75"/>
        <v>9.2691267185246451E-4</v>
      </c>
      <c r="AD530" s="15">
        <f t="shared" si="75"/>
        <v>0.49016197862510019</v>
      </c>
      <c r="AF530" s="13">
        <f t="shared" si="70"/>
        <v>253.71895380975707</v>
      </c>
      <c r="AG530" s="14">
        <f t="shared" si="70"/>
        <v>6.6305065712627611</v>
      </c>
      <c r="AH530" s="14">
        <f t="shared" si="70"/>
        <v>4.6710324385480506E-3</v>
      </c>
      <c r="AI530" s="15">
        <f t="shared" si="66"/>
        <v>0.15081803920293119</v>
      </c>
      <c r="AK530" s="13">
        <f t="shared" si="71"/>
        <v>2.0636363636363626</v>
      </c>
      <c r="AL530" s="14">
        <f t="shared" si="71"/>
        <v>38.008810572687246</v>
      </c>
      <c r="AM530" s="14">
        <f t="shared" si="71"/>
        <v>5.9759379712163302E-4</v>
      </c>
      <c r="AN530" s="15">
        <f t="shared" si="67"/>
        <v>2.6309689383402862E-2</v>
      </c>
      <c r="AP530" s="13">
        <f t="shared" si="72"/>
        <v>1.9007575757575816</v>
      </c>
      <c r="AQ530" s="14">
        <f t="shared" si="72"/>
        <v>3.5033878039059294</v>
      </c>
      <c r="AR530" s="14">
        <f t="shared" si="72"/>
        <v>4.2676466698037263E-3</v>
      </c>
      <c r="AS530" s="15">
        <f t="shared" si="68"/>
        <v>0.28543799772468792</v>
      </c>
      <c r="AU530" s="13">
        <f t="shared" si="73"/>
        <v>12541.059627863637</v>
      </c>
      <c r="AV530" s="14">
        <f t="shared" si="73"/>
        <v>2.6630087632256569</v>
      </c>
      <c r="AW530" s="14">
        <f t="shared" si="73"/>
        <v>2.3470650493541578E-2</v>
      </c>
      <c r="AX530" s="15">
        <f t="shared" si="69"/>
        <v>0.37551509924012311</v>
      </c>
    </row>
    <row r="531" spans="1:50" x14ac:dyDescent="0.3">
      <c r="A531" s="4" t="s">
        <v>42</v>
      </c>
      <c r="B531" s="4">
        <f t="shared" si="74"/>
        <v>2009</v>
      </c>
      <c r="C531" s="11">
        <v>21151.515630536072</v>
      </c>
      <c r="D531" s="11">
        <v>1.880160478274451</v>
      </c>
      <c r="E531" s="11">
        <v>1.3469035554807829E-3</v>
      </c>
      <c r="F531" s="11">
        <v>0.53186949281997831</v>
      </c>
      <c r="G531" s="11">
        <v>234.30671555724643</v>
      </c>
      <c r="H531" s="11">
        <v>7.0606332207348972</v>
      </c>
      <c r="I531" s="11">
        <v>3.9077757065598684E-3</v>
      </c>
      <c r="J531" s="11">
        <v>0.14163035647614566</v>
      </c>
      <c r="K531" s="11">
        <v>2.1590909090909065</v>
      </c>
      <c r="L531" s="11">
        <v>36.469473684210577</v>
      </c>
      <c r="M531" s="11">
        <v>4.5368959096209194E-4</v>
      </c>
      <c r="N531" s="11">
        <v>2.742019280725044E-2</v>
      </c>
      <c r="O531" s="11">
        <v>4.1393939393939396</v>
      </c>
      <c r="P531" s="11">
        <v>2.3105783308931183</v>
      </c>
      <c r="Q531" s="11">
        <v>1.08472029891164E-2</v>
      </c>
      <c r="R531" s="11">
        <v>0.43279207920792079</v>
      </c>
      <c r="S531" s="11">
        <v>12482.644697318192</v>
      </c>
      <c r="T531" s="11">
        <v>2.527188110501875</v>
      </c>
      <c r="U531" s="11">
        <v>2.3926547074028304E-2</v>
      </c>
      <c r="V531" s="11">
        <v>0.39569670173915539</v>
      </c>
      <c r="Y531" s="4" t="str">
        <f t="shared" si="76"/>
        <v>Netherlands</v>
      </c>
      <c r="Z531" s="4">
        <f t="shared" si="76"/>
        <v>2009</v>
      </c>
      <c r="AA531" s="13">
        <f t="shared" si="76"/>
        <v>21151.515630536072</v>
      </c>
      <c r="AB531" s="14">
        <f t="shared" si="75"/>
        <v>1.880160478274451</v>
      </c>
      <c r="AC531" s="14">
        <f t="shared" si="75"/>
        <v>1.3469035554807829E-3</v>
      </c>
      <c r="AD531" s="15">
        <f t="shared" si="75"/>
        <v>0.53186949281997831</v>
      </c>
      <c r="AF531" s="13">
        <f t="shared" si="70"/>
        <v>234.30671555724643</v>
      </c>
      <c r="AG531" s="14">
        <f t="shared" si="70"/>
        <v>7.0606332207348972</v>
      </c>
      <c r="AH531" s="14">
        <f t="shared" si="70"/>
        <v>3.9077757065598684E-3</v>
      </c>
      <c r="AI531" s="15">
        <f t="shared" si="66"/>
        <v>0.14163035647614566</v>
      </c>
      <c r="AK531" s="13">
        <f t="shared" si="71"/>
        <v>2.1590909090909065</v>
      </c>
      <c r="AL531" s="14">
        <f t="shared" si="71"/>
        <v>36.469473684210577</v>
      </c>
      <c r="AM531" s="14">
        <f t="shared" si="71"/>
        <v>4.5368959096209194E-4</v>
      </c>
      <c r="AN531" s="15">
        <f t="shared" si="67"/>
        <v>2.742019280725044E-2</v>
      </c>
      <c r="AP531" s="13">
        <f t="shared" si="72"/>
        <v>4.1393939393939396</v>
      </c>
      <c r="AQ531" s="14">
        <f t="shared" si="72"/>
        <v>2.3105783308931183</v>
      </c>
      <c r="AR531" s="14">
        <f t="shared" si="72"/>
        <v>1.08472029891164E-2</v>
      </c>
      <c r="AS531" s="15">
        <f t="shared" si="68"/>
        <v>0.43279207920792079</v>
      </c>
      <c r="AU531" s="13">
        <f t="shared" si="73"/>
        <v>12482.644697318192</v>
      </c>
      <c r="AV531" s="14">
        <f t="shared" si="73"/>
        <v>2.527188110501875</v>
      </c>
      <c r="AW531" s="14">
        <f t="shared" si="73"/>
        <v>2.3926547074028304E-2</v>
      </c>
      <c r="AX531" s="15">
        <f t="shared" si="69"/>
        <v>0.39569670173915539</v>
      </c>
    </row>
    <row r="532" spans="1:50" x14ac:dyDescent="0.3">
      <c r="A532" s="4" t="s">
        <v>42</v>
      </c>
      <c r="B532" s="4">
        <f t="shared" si="74"/>
        <v>2010</v>
      </c>
      <c r="C532" s="11">
        <v>20917.545243129382</v>
      </c>
      <c r="D532" s="11">
        <v>1.90956540200902</v>
      </c>
      <c r="E532" s="11">
        <v>1.0270800994981455E-3</v>
      </c>
      <c r="F532" s="11">
        <v>0.52367936649245828</v>
      </c>
      <c r="G532" s="11">
        <v>237.4931589641435</v>
      </c>
      <c r="H532" s="11">
        <v>6.9775761526626328</v>
      </c>
      <c r="I532" s="11">
        <v>4.4739448355077538E-3</v>
      </c>
      <c r="J532" s="11">
        <v>0.14331624307939678</v>
      </c>
      <c r="K532" s="11">
        <v>1.9545454545454675</v>
      </c>
      <c r="L532" s="11">
        <v>40.441860465116008</v>
      </c>
      <c r="M532" s="11">
        <v>5.1498861144137764E-4</v>
      </c>
      <c r="N532" s="11">
        <v>2.4726854514088722E-2</v>
      </c>
      <c r="O532" s="11">
        <v>4.7208333333333279</v>
      </c>
      <c r="P532" s="11">
        <v>2.2850838481906464</v>
      </c>
      <c r="Q532" s="11">
        <v>9.7978742326731427E-3</v>
      </c>
      <c r="R532" s="11">
        <v>0.43762070297412087</v>
      </c>
      <c r="S532" s="11">
        <v>12282.054380545447</v>
      </c>
      <c r="T532" s="11">
        <v>2.614342984127755</v>
      </c>
      <c r="U532" s="11">
        <v>2.40079984103716E-2</v>
      </c>
      <c r="V532" s="11">
        <v>0.38250528185139343</v>
      </c>
      <c r="Y532" s="4" t="str">
        <f t="shared" si="76"/>
        <v>Netherlands</v>
      </c>
      <c r="Z532" s="4">
        <f t="shared" si="76"/>
        <v>2010</v>
      </c>
      <c r="AA532" s="13">
        <f t="shared" si="76"/>
        <v>20917.545243129382</v>
      </c>
      <c r="AB532" s="14">
        <f t="shared" si="75"/>
        <v>1.90956540200902</v>
      </c>
      <c r="AC532" s="14">
        <f t="shared" si="75"/>
        <v>1.0270800994981455E-3</v>
      </c>
      <c r="AD532" s="15">
        <f t="shared" si="75"/>
        <v>0.52367936649245828</v>
      </c>
      <c r="AF532" s="13">
        <f t="shared" si="70"/>
        <v>237.4931589641435</v>
      </c>
      <c r="AG532" s="14">
        <f t="shared" si="70"/>
        <v>6.9775761526626328</v>
      </c>
      <c r="AH532" s="14">
        <f t="shared" si="70"/>
        <v>4.4739448355077538E-3</v>
      </c>
      <c r="AI532" s="15">
        <f t="shared" si="66"/>
        <v>0.14331624307939678</v>
      </c>
      <c r="AK532" s="13">
        <f t="shared" si="71"/>
        <v>1.9545454545454675</v>
      </c>
      <c r="AL532" s="14">
        <f t="shared" si="71"/>
        <v>40.441860465116008</v>
      </c>
      <c r="AM532" s="14">
        <f t="shared" si="71"/>
        <v>5.1498861144137764E-4</v>
      </c>
      <c r="AN532" s="15">
        <f t="shared" si="67"/>
        <v>2.4726854514088722E-2</v>
      </c>
      <c r="AP532" s="13">
        <f t="shared" si="72"/>
        <v>4.7208333333333279</v>
      </c>
      <c r="AQ532" s="14">
        <f t="shared" si="72"/>
        <v>2.2850838481906464</v>
      </c>
      <c r="AR532" s="14">
        <f t="shared" si="72"/>
        <v>9.7978742326731427E-3</v>
      </c>
      <c r="AS532" s="15">
        <f t="shared" si="68"/>
        <v>0.43762070297412087</v>
      </c>
      <c r="AU532" s="13">
        <f t="shared" si="73"/>
        <v>12282.054380545447</v>
      </c>
      <c r="AV532" s="14">
        <f t="shared" si="73"/>
        <v>2.614342984127755</v>
      </c>
      <c r="AW532" s="14">
        <f t="shared" si="73"/>
        <v>2.40079984103716E-2</v>
      </c>
      <c r="AX532" s="15">
        <f t="shared" si="69"/>
        <v>0.38250528185139343</v>
      </c>
    </row>
    <row r="533" spans="1:50" x14ac:dyDescent="0.3">
      <c r="A533" s="4" t="s">
        <v>42</v>
      </c>
      <c r="B533" s="4">
        <f t="shared" si="74"/>
        <v>2011</v>
      </c>
      <c r="C533" s="11">
        <v>20825.605206274136</v>
      </c>
      <c r="D533" s="11">
        <v>1.9093617178175677</v>
      </c>
      <c r="E533" s="11">
        <v>5.1679787296526891E-4</v>
      </c>
      <c r="F533" s="11">
        <v>0.52373523081997098</v>
      </c>
      <c r="G533" s="11">
        <v>239.00013224959639</v>
      </c>
      <c r="H533" s="11">
        <v>6.9421734364188765</v>
      </c>
      <c r="I533" s="11">
        <v>4.5134531118800614E-3</v>
      </c>
      <c r="J533" s="11">
        <v>0.14404710702760121</v>
      </c>
      <c r="K533" s="11">
        <v>1.8818181818181898</v>
      </c>
      <c r="L533" s="11">
        <v>42.202898550724456</v>
      </c>
      <c r="M533" s="11">
        <v>4.9572781439409519E-4</v>
      </c>
      <c r="N533" s="11">
        <v>2.3695054945055048E-2</v>
      </c>
      <c r="O533" s="11">
        <v>4.4685606060606036</v>
      </c>
      <c r="P533" s="11">
        <v>2.353903534796983</v>
      </c>
      <c r="Q533" s="11">
        <v>8.5495283301907365E-3</v>
      </c>
      <c r="R533" s="11">
        <v>0.42482624509344941</v>
      </c>
      <c r="S533" s="11">
        <v>12448.76198827273</v>
      </c>
      <c r="T533" s="11">
        <v>2.6043352645242162</v>
      </c>
      <c r="U533" s="11">
        <v>2.3414211593970058E-2</v>
      </c>
      <c r="V533" s="11">
        <v>0.38397514084373818</v>
      </c>
      <c r="Y533" s="4" t="str">
        <f t="shared" si="76"/>
        <v>Netherlands</v>
      </c>
      <c r="Z533" s="4">
        <f t="shared" si="76"/>
        <v>2011</v>
      </c>
      <c r="AA533" s="13">
        <f t="shared" si="76"/>
        <v>20825.605206274136</v>
      </c>
      <c r="AB533" s="14">
        <f t="shared" si="75"/>
        <v>1.9093617178175677</v>
      </c>
      <c r="AC533" s="14">
        <f t="shared" si="75"/>
        <v>5.1679787296526891E-4</v>
      </c>
      <c r="AD533" s="15">
        <f t="shared" si="75"/>
        <v>0.52373523081997098</v>
      </c>
      <c r="AF533" s="13">
        <f t="shared" si="70"/>
        <v>239.00013224959639</v>
      </c>
      <c r="AG533" s="14">
        <f t="shared" si="70"/>
        <v>6.9421734364188765</v>
      </c>
      <c r="AH533" s="14">
        <f t="shared" si="70"/>
        <v>4.5134531118800614E-3</v>
      </c>
      <c r="AI533" s="15">
        <f t="shared" si="66"/>
        <v>0.14404710702760121</v>
      </c>
      <c r="AK533" s="13">
        <f t="shared" si="71"/>
        <v>1.8818181818181898</v>
      </c>
      <c r="AL533" s="14">
        <f t="shared" si="71"/>
        <v>42.202898550724456</v>
      </c>
      <c r="AM533" s="14">
        <f t="shared" si="71"/>
        <v>4.9572781439409519E-4</v>
      </c>
      <c r="AN533" s="15">
        <f t="shared" si="67"/>
        <v>2.3695054945055048E-2</v>
      </c>
      <c r="AP533" s="13">
        <f t="shared" si="72"/>
        <v>4.4685606060606036</v>
      </c>
      <c r="AQ533" s="14">
        <f t="shared" si="72"/>
        <v>2.353903534796983</v>
      </c>
      <c r="AR533" s="14">
        <f t="shared" si="72"/>
        <v>8.5495283301907365E-3</v>
      </c>
      <c r="AS533" s="15">
        <f t="shared" si="68"/>
        <v>0.42482624509344941</v>
      </c>
      <c r="AU533" s="13">
        <f t="shared" si="73"/>
        <v>12448.76198827273</v>
      </c>
      <c r="AV533" s="14">
        <f t="shared" si="73"/>
        <v>2.6043352645242162</v>
      </c>
      <c r="AW533" s="14">
        <f t="shared" si="73"/>
        <v>2.3414211593970058E-2</v>
      </c>
      <c r="AX533" s="15">
        <f t="shared" si="69"/>
        <v>0.38397514084373818</v>
      </c>
    </row>
    <row r="534" spans="1:50" x14ac:dyDescent="0.3">
      <c r="A534" s="4" t="s">
        <v>42</v>
      </c>
      <c r="B534" s="4">
        <f t="shared" si="74"/>
        <v>2012</v>
      </c>
      <c r="C534" s="11">
        <v>21238.297125867866</v>
      </c>
      <c r="D534" s="11">
        <v>1.8623997969708892</v>
      </c>
      <c r="E534" s="11">
        <v>8.1417429051922063E-4</v>
      </c>
      <c r="F534" s="11">
        <v>0.53694163929058403</v>
      </c>
      <c r="G534" s="11">
        <v>237.32217060266066</v>
      </c>
      <c r="H534" s="11">
        <v>6.9434387643086319</v>
      </c>
      <c r="I534" s="11">
        <v>4.2628213637593698E-3</v>
      </c>
      <c r="J534" s="11">
        <v>0.14402085680373555</v>
      </c>
      <c r="K534" s="11">
        <v>1.7136363636363683</v>
      </c>
      <c r="L534" s="11">
        <v>46.384615384615259</v>
      </c>
      <c r="M534" s="11">
        <v>5.154690389423261E-4</v>
      </c>
      <c r="N534" s="11">
        <v>2.155887230514102E-2</v>
      </c>
      <c r="O534" s="11">
        <v>4.3151515151515074</v>
      </c>
      <c r="P534" s="11">
        <v>2.5797050561797787</v>
      </c>
      <c r="Q534" s="11">
        <v>4.5608393883875831E-3</v>
      </c>
      <c r="R534" s="11">
        <v>0.38764121410099306</v>
      </c>
      <c r="S534" s="11">
        <v>12050.19106845454</v>
      </c>
      <c r="T534" s="11">
        <v>2.671549514332658</v>
      </c>
      <c r="U534" s="11">
        <v>2.3323713822542946E-2</v>
      </c>
      <c r="V534" s="11">
        <v>0.37431460455255533</v>
      </c>
      <c r="Y534" s="4" t="str">
        <f t="shared" si="76"/>
        <v>Netherlands</v>
      </c>
      <c r="Z534" s="4">
        <f t="shared" si="76"/>
        <v>2012</v>
      </c>
      <c r="AA534" s="13">
        <f t="shared" si="76"/>
        <v>21238.297125867866</v>
      </c>
      <c r="AB534" s="14">
        <f t="shared" si="75"/>
        <v>1.8623997969708892</v>
      </c>
      <c r="AC534" s="14">
        <f t="shared" si="75"/>
        <v>8.1417429051922063E-4</v>
      </c>
      <c r="AD534" s="15">
        <f t="shared" si="75"/>
        <v>0.53694163929058403</v>
      </c>
      <c r="AF534" s="13">
        <f t="shared" si="70"/>
        <v>237.32217060266066</v>
      </c>
      <c r="AG534" s="14">
        <f t="shared" si="70"/>
        <v>6.9434387643086319</v>
      </c>
      <c r="AH534" s="14">
        <f t="shared" si="70"/>
        <v>4.2628213637593698E-3</v>
      </c>
      <c r="AI534" s="15">
        <f t="shared" si="66"/>
        <v>0.14402085680373555</v>
      </c>
      <c r="AK534" s="13">
        <f t="shared" si="71"/>
        <v>1.7136363636363683</v>
      </c>
      <c r="AL534" s="14">
        <f t="shared" si="71"/>
        <v>46.384615384615259</v>
      </c>
      <c r="AM534" s="14">
        <f t="shared" si="71"/>
        <v>5.154690389423261E-4</v>
      </c>
      <c r="AN534" s="15">
        <f t="shared" si="67"/>
        <v>2.155887230514102E-2</v>
      </c>
      <c r="AP534" s="13">
        <f t="shared" si="72"/>
        <v>4.3151515151515074</v>
      </c>
      <c r="AQ534" s="14">
        <f t="shared" si="72"/>
        <v>2.5797050561797787</v>
      </c>
      <c r="AR534" s="14">
        <f t="shared" si="72"/>
        <v>4.5608393883875831E-3</v>
      </c>
      <c r="AS534" s="15">
        <f t="shared" si="68"/>
        <v>0.38764121410099306</v>
      </c>
      <c r="AU534" s="13">
        <f t="shared" si="73"/>
        <v>12050.19106845454</v>
      </c>
      <c r="AV534" s="14">
        <f t="shared" si="73"/>
        <v>2.671549514332658</v>
      </c>
      <c r="AW534" s="14">
        <f t="shared" si="73"/>
        <v>2.3323713822542946E-2</v>
      </c>
      <c r="AX534" s="15">
        <f t="shared" si="69"/>
        <v>0.37431460455255533</v>
      </c>
    </row>
    <row r="535" spans="1:50" x14ac:dyDescent="0.3">
      <c r="A535" s="4" t="s">
        <v>42</v>
      </c>
      <c r="B535" s="4">
        <f t="shared" si="74"/>
        <v>2013</v>
      </c>
      <c r="C535" s="11">
        <v>21307.284648674322</v>
      </c>
      <c r="D535" s="11">
        <v>1.8615459592702766</v>
      </c>
      <c r="E535" s="11">
        <v>7.8013111085378783E-4</v>
      </c>
      <c r="F535" s="11">
        <v>0.53718791900899332</v>
      </c>
      <c r="G535" s="11">
        <v>227.69795523992366</v>
      </c>
      <c r="H535" s="11">
        <v>7.2130507781013762</v>
      </c>
      <c r="I535" s="11">
        <v>3.7381537526518932E-3</v>
      </c>
      <c r="J535" s="11">
        <v>0.13863759326857542</v>
      </c>
      <c r="K535" s="11">
        <v>1.6090909090909093</v>
      </c>
      <c r="L535" s="11">
        <v>49.58757062146892</v>
      </c>
      <c r="M535" s="11">
        <v>5.674460377445914E-4</v>
      </c>
      <c r="N535" s="11">
        <v>2.0166343853252822E-2</v>
      </c>
      <c r="O535" s="11">
        <v>3.0965909090909065</v>
      </c>
      <c r="P535" s="11">
        <v>3.6453822629969452</v>
      </c>
      <c r="Q535" s="11">
        <v>2.3320765481142924E-3</v>
      </c>
      <c r="R535" s="11">
        <v>0.27431965370289563</v>
      </c>
      <c r="S535" s="11">
        <v>11840.064302090905</v>
      </c>
      <c r="T535" s="11">
        <v>2.720962633557642</v>
      </c>
      <c r="U535" s="11">
        <v>2.3350427935183715E-2</v>
      </c>
      <c r="V535" s="11">
        <v>0.36751699110711644</v>
      </c>
      <c r="Y535" s="4" t="str">
        <f t="shared" si="76"/>
        <v>Netherlands</v>
      </c>
      <c r="Z535" s="4">
        <f t="shared" si="76"/>
        <v>2013</v>
      </c>
      <c r="AA535" s="13">
        <f t="shared" si="76"/>
        <v>21307.284648674322</v>
      </c>
      <c r="AB535" s="14">
        <f t="shared" si="75"/>
        <v>1.8615459592702766</v>
      </c>
      <c r="AC535" s="14">
        <f t="shared" si="75"/>
        <v>7.8013111085378783E-4</v>
      </c>
      <c r="AD535" s="15">
        <f t="shared" si="75"/>
        <v>0.53718791900899332</v>
      </c>
      <c r="AF535" s="13">
        <f t="shared" si="70"/>
        <v>227.69795523992366</v>
      </c>
      <c r="AG535" s="14">
        <f t="shared" si="70"/>
        <v>7.2130507781013762</v>
      </c>
      <c r="AH535" s="14">
        <f t="shared" si="70"/>
        <v>3.7381537526518932E-3</v>
      </c>
      <c r="AI535" s="15">
        <f t="shared" si="66"/>
        <v>0.13863759326857542</v>
      </c>
      <c r="AK535" s="13">
        <f t="shared" si="71"/>
        <v>1.6090909090909093</v>
      </c>
      <c r="AL535" s="14">
        <f t="shared" si="71"/>
        <v>49.58757062146892</v>
      </c>
      <c r="AM535" s="14">
        <f t="shared" si="71"/>
        <v>5.674460377445914E-4</v>
      </c>
      <c r="AN535" s="15">
        <f t="shared" si="67"/>
        <v>2.0166343853252822E-2</v>
      </c>
      <c r="AP535" s="13">
        <f t="shared" si="72"/>
        <v>3.0965909090909065</v>
      </c>
      <c r="AQ535" s="14">
        <f t="shared" si="72"/>
        <v>3.6453822629969452</v>
      </c>
      <c r="AR535" s="14">
        <f t="shared" si="72"/>
        <v>2.3320765481142924E-3</v>
      </c>
      <c r="AS535" s="15">
        <f t="shared" si="68"/>
        <v>0.27431965370289563</v>
      </c>
      <c r="AU535" s="13">
        <f t="shared" si="73"/>
        <v>11840.064302090905</v>
      </c>
      <c r="AV535" s="14">
        <f t="shared" si="73"/>
        <v>2.720962633557642</v>
      </c>
      <c r="AW535" s="14">
        <f t="shared" si="73"/>
        <v>2.3350427935183715E-2</v>
      </c>
      <c r="AX535" s="15">
        <f t="shared" si="69"/>
        <v>0.36751699110711644</v>
      </c>
    </row>
    <row r="536" spans="1:50" x14ac:dyDescent="0.3">
      <c r="A536" s="4" t="s">
        <v>42</v>
      </c>
      <c r="B536" s="4">
        <f t="shared" si="74"/>
        <v>2014</v>
      </c>
      <c r="C536" s="11">
        <v>20571.614432200739</v>
      </c>
      <c r="D536" s="11">
        <v>1.9480443642605849</v>
      </c>
      <c r="E536" s="11">
        <v>1.5707482061122491E-4</v>
      </c>
      <c r="F536" s="11">
        <v>0.51333533175440171</v>
      </c>
      <c r="G536" s="11">
        <v>216.43537398184753</v>
      </c>
      <c r="H536" s="11">
        <v>7.5867019546405796</v>
      </c>
      <c r="I536" s="11">
        <v>3.3252796710740301E-3</v>
      </c>
      <c r="J536" s="11">
        <v>0.13180958023378356</v>
      </c>
      <c r="K536" s="11">
        <v>1.6318181818181898</v>
      </c>
      <c r="L536" s="11">
        <v>49.128133704735127</v>
      </c>
      <c r="M536" s="11">
        <v>5.5393610384617958E-4</v>
      </c>
      <c r="N536" s="11">
        <v>2.0354935646652028E-2</v>
      </c>
      <c r="O536" s="11">
        <v>2.230681818181818</v>
      </c>
      <c r="P536" s="11">
        <v>4.7432501273560881</v>
      </c>
      <c r="Q536" s="11">
        <v>5.3388505183293855E-3</v>
      </c>
      <c r="R536" s="11">
        <v>0.2108259048437332</v>
      </c>
      <c r="S536" s="11">
        <v>11790.997044545464</v>
      </c>
      <c r="T536" s="11">
        <v>2.7759245890572011</v>
      </c>
      <c r="U536" s="11">
        <v>2.2915498831845071E-2</v>
      </c>
      <c r="V536" s="11">
        <v>0.36024033359625024</v>
      </c>
      <c r="Y536" s="4" t="str">
        <f t="shared" si="76"/>
        <v>Netherlands</v>
      </c>
      <c r="Z536" s="4">
        <f t="shared" si="76"/>
        <v>2014</v>
      </c>
      <c r="AA536" s="13">
        <f t="shared" si="76"/>
        <v>20571.614432200739</v>
      </c>
      <c r="AB536" s="14">
        <f t="shared" si="75"/>
        <v>1.9480443642605849</v>
      </c>
      <c r="AC536" s="14">
        <f t="shared" si="75"/>
        <v>1.5707482061122491E-4</v>
      </c>
      <c r="AD536" s="15">
        <f t="shared" si="75"/>
        <v>0.51333533175440171</v>
      </c>
      <c r="AF536" s="13">
        <f t="shared" si="70"/>
        <v>216.43537398184753</v>
      </c>
      <c r="AG536" s="14">
        <f t="shared" si="70"/>
        <v>7.5867019546405796</v>
      </c>
      <c r="AH536" s="14">
        <f t="shared" si="70"/>
        <v>3.3252796710740301E-3</v>
      </c>
      <c r="AI536" s="15">
        <f t="shared" si="66"/>
        <v>0.13180958023378356</v>
      </c>
      <c r="AK536" s="13">
        <f t="shared" si="71"/>
        <v>1.6318181818181898</v>
      </c>
      <c r="AL536" s="14">
        <f t="shared" si="71"/>
        <v>49.128133704735127</v>
      </c>
      <c r="AM536" s="14">
        <f t="shared" si="71"/>
        <v>5.5393610384617958E-4</v>
      </c>
      <c r="AN536" s="15">
        <f t="shared" si="67"/>
        <v>2.0354935646652028E-2</v>
      </c>
      <c r="AP536" s="13">
        <f t="shared" si="72"/>
        <v>2.230681818181818</v>
      </c>
      <c r="AQ536" s="14">
        <f t="shared" si="72"/>
        <v>4.7432501273560881</v>
      </c>
      <c r="AR536" s="14">
        <f t="shared" si="72"/>
        <v>5.3388505183293855E-3</v>
      </c>
      <c r="AS536" s="15">
        <f t="shared" si="68"/>
        <v>0.2108259048437332</v>
      </c>
      <c r="AU536" s="13">
        <f t="shared" si="73"/>
        <v>11790.997044545464</v>
      </c>
      <c r="AV536" s="14">
        <f t="shared" si="73"/>
        <v>2.7759245890572011</v>
      </c>
      <c r="AW536" s="14">
        <f t="shared" si="73"/>
        <v>2.2915498831845071E-2</v>
      </c>
      <c r="AX536" s="15">
        <f t="shared" si="69"/>
        <v>0.36024033359625024</v>
      </c>
    </row>
    <row r="537" spans="1:50" x14ac:dyDescent="0.3">
      <c r="A537" s="4" t="s">
        <v>42</v>
      </c>
      <c r="B537" s="4">
        <f t="shared" si="74"/>
        <v>2015</v>
      </c>
      <c r="C537" s="11">
        <v>20675.794001716051</v>
      </c>
      <c r="D537" s="11">
        <v>1.9688446885213895</v>
      </c>
      <c r="E537" s="11">
        <v>5.2151319975429766E-4</v>
      </c>
      <c r="F537" s="11">
        <v>0.50791207952060669</v>
      </c>
      <c r="G537" s="11">
        <v>214.18432768199432</v>
      </c>
      <c r="H537" s="11">
        <v>7.6569463508174449</v>
      </c>
      <c r="I537" s="11">
        <v>3.2602720458569379E-3</v>
      </c>
      <c r="J537" s="11">
        <v>0.13060036654080009</v>
      </c>
      <c r="K537" s="11">
        <v>1.5727272727272634</v>
      </c>
      <c r="L537" s="11">
        <v>50.88439306358412</v>
      </c>
      <c r="M537" s="11">
        <v>5.4114439836273898E-4</v>
      </c>
      <c r="N537" s="11">
        <v>1.9652391230262294E-2</v>
      </c>
      <c r="O537" s="11">
        <v>1.8492424242424219</v>
      </c>
      <c r="P537" s="11">
        <v>5.2675133142154928</v>
      </c>
      <c r="Q537" s="11">
        <v>6.1950919905768842E-3</v>
      </c>
      <c r="R537" s="11">
        <v>0.18984289936226448</v>
      </c>
      <c r="S537" s="11">
        <v>11430.578641090906</v>
      </c>
      <c r="T537" s="11">
        <v>2.9537104124841465</v>
      </c>
      <c r="U537" s="11">
        <v>2.2630171195294091E-2</v>
      </c>
      <c r="V537" s="11">
        <v>0.33855722476157513</v>
      </c>
      <c r="Y537" s="4" t="str">
        <f t="shared" si="76"/>
        <v>Netherlands</v>
      </c>
      <c r="Z537" s="4">
        <f t="shared" si="76"/>
        <v>2015</v>
      </c>
      <c r="AA537" s="13">
        <f t="shared" si="76"/>
        <v>20675.794001716051</v>
      </c>
      <c r="AB537" s="14">
        <f t="shared" si="75"/>
        <v>1.9688446885213895</v>
      </c>
      <c r="AC537" s="14">
        <f t="shared" si="75"/>
        <v>5.2151319975429766E-4</v>
      </c>
      <c r="AD537" s="15">
        <f t="shared" si="75"/>
        <v>0.50791207952060669</v>
      </c>
      <c r="AF537" s="13">
        <f t="shared" si="70"/>
        <v>214.18432768199432</v>
      </c>
      <c r="AG537" s="14">
        <f t="shared" si="70"/>
        <v>7.6569463508174449</v>
      </c>
      <c r="AH537" s="14">
        <f t="shared" si="70"/>
        <v>3.2602720458569379E-3</v>
      </c>
      <c r="AI537" s="15">
        <f t="shared" si="66"/>
        <v>0.13060036654080009</v>
      </c>
      <c r="AK537" s="13">
        <f t="shared" si="71"/>
        <v>1.5727272727272634</v>
      </c>
      <c r="AL537" s="14">
        <f t="shared" si="71"/>
        <v>50.88439306358412</v>
      </c>
      <c r="AM537" s="14">
        <f t="shared" si="71"/>
        <v>5.4114439836273898E-4</v>
      </c>
      <c r="AN537" s="15">
        <f t="shared" si="67"/>
        <v>1.9652391230262294E-2</v>
      </c>
      <c r="AP537" s="13">
        <f t="shared" si="72"/>
        <v>1.8492424242424219</v>
      </c>
      <c r="AQ537" s="14">
        <f t="shared" si="72"/>
        <v>5.2675133142154928</v>
      </c>
      <c r="AR537" s="14">
        <f t="shared" si="72"/>
        <v>6.1950919905768842E-3</v>
      </c>
      <c r="AS537" s="15">
        <f t="shared" si="68"/>
        <v>0.18984289936226448</v>
      </c>
      <c r="AU537" s="13">
        <f t="shared" si="73"/>
        <v>11430.578641090906</v>
      </c>
      <c r="AV537" s="14">
        <f t="shared" si="73"/>
        <v>2.9537104124841465</v>
      </c>
      <c r="AW537" s="14">
        <f t="shared" si="73"/>
        <v>2.2630171195294091E-2</v>
      </c>
      <c r="AX537" s="15">
        <f t="shared" si="69"/>
        <v>0.33855722476157513</v>
      </c>
    </row>
    <row r="538" spans="1:50" x14ac:dyDescent="0.3">
      <c r="A538" s="4" t="s">
        <v>42</v>
      </c>
      <c r="B538" s="4">
        <f t="shared" si="74"/>
        <v>2016</v>
      </c>
      <c r="C538" s="11">
        <v>20374.019391470079</v>
      </c>
      <c r="D538" s="11">
        <v>2.0249656385352961</v>
      </c>
      <c r="E538" s="11">
        <v>7.3722694487682316E-4</v>
      </c>
      <c r="F538" s="11">
        <v>0.49383554020369586</v>
      </c>
      <c r="G538" s="11">
        <v>205.81395998008315</v>
      </c>
      <c r="H538" s="11">
        <v>7.9835369969180912</v>
      </c>
      <c r="I538" s="11">
        <v>2.8439409695255324E-3</v>
      </c>
      <c r="J538" s="11">
        <v>0.12525776487113832</v>
      </c>
      <c r="K538" s="11">
        <v>1.3727272727272606</v>
      </c>
      <c r="L538" s="11">
        <v>58.516556291391254</v>
      </c>
      <c r="M538" s="11">
        <v>6.0621732662614891E-4</v>
      </c>
      <c r="N538" s="11">
        <v>1.7089180624716913E-2</v>
      </c>
      <c r="O538" s="11">
        <v>1.9079545454545457</v>
      </c>
      <c r="P538" s="11">
        <v>4.6688505062537224</v>
      </c>
      <c r="Q538" s="11">
        <v>5.3720760831098557E-3</v>
      </c>
      <c r="R538" s="11">
        <v>0.21418548284219929</v>
      </c>
      <c r="S538" s="11">
        <v>11576.986843090897</v>
      </c>
      <c r="T538" s="11">
        <v>2.9681855640543118</v>
      </c>
      <c r="U538" s="11">
        <v>2.2603174590255293E-2</v>
      </c>
      <c r="V538" s="11">
        <v>0.33690615981370026</v>
      </c>
      <c r="Y538" s="4" t="str">
        <f t="shared" si="76"/>
        <v>Netherlands</v>
      </c>
      <c r="Z538" s="4">
        <f t="shared" si="76"/>
        <v>2016</v>
      </c>
      <c r="AA538" s="13">
        <f t="shared" si="76"/>
        <v>20374.019391470079</v>
      </c>
      <c r="AB538" s="14">
        <f t="shared" si="75"/>
        <v>2.0249656385352961</v>
      </c>
      <c r="AC538" s="14">
        <f t="shared" si="75"/>
        <v>7.3722694487682316E-4</v>
      </c>
      <c r="AD538" s="15">
        <f t="shared" si="75"/>
        <v>0.49383554020369586</v>
      </c>
      <c r="AF538" s="13">
        <f t="shared" si="70"/>
        <v>205.81395998008315</v>
      </c>
      <c r="AG538" s="14">
        <f t="shared" si="70"/>
        <v>7.9835369969180912</v>
      </c>
      <c r="AH538" s="14">
        <f t="shared" si="70"/>
        <v>2.8439409695255324E-3</v>
      </c>
      <c r="AI538" s="15">
        <f t="shared" si="66"/>
        <v>0.12525776487113832</v>
      </c>
      <c r="AK538" s="13">
        <f t="shared" si="71"/>
        <v>1.3727272727272606</v>
      </c>
      <c r="AL538" s="14">
        <f t="shared" si="71"/>
        <v>58.516556291391254</v>
      </c>
      <c r="AM538" s="14">
        <f t="shared" si="71"/>
        <v>6.0621732662614891E-4</v>
      </c>
      <c r="AN538" s="15">
        <f t="shared" si="67"/>
        <v>1.7089180624716913E-2</v>
      </c>
      <c r="AP538" s="13">
        <f t="shared" si="72"/>
        <v>1.9079545454545457</v>
      </c>
      <c r="AQ538" s="14">
        <f t="shared" si="72"/>
        <v>4.6688505062537224</v>
      </c>
      <c r="AR538" s="14">
        <f t="shared" si="72"/>
        <v>5.3720760831098557E-3</v>
      </c>
      <c r="AS538" s="15">
        <f t="shared" si="68"/>
        <v>0.21418548284219929</v>
      </c>
      <c r="AU538" s="13">
        <f t="shared" si="73"/>
        <v>11576.986843090897</v>
      </c>
      <c r="AV538" s="14">
        <f t="shared" si="73"/>
        <v>2.9681855640543118</v>
      </c>
      <c r="AW538" s="14">
        <f t="shared" si="73"/>
        <v>2.2603174590255293E-2</v>
      </c>
      <c r="AX538" s="15">
        <f t="shared" si="69"/>
        <v>0.33690615981370026</v>
      </c>
    </row>
    <row r="539" spans="1:50" x14ac:dyDescent="0.3">
      <c r="A539" s="4" t="s">
        <v>42</v>
      </c>
      <c r="B539" s="4">
        <f t="shared" si="74"/>
        <v>2017</v>
      </c>
      <c r="C539" s="11">
        <v>19451.353861335629</v>
      </c>
      <c r="D539" s="11">
        <v>2.1456119102985167</v>
      </c>
      <c r="E539" s="11">
        <v>2.3891889155991386E-4</v>
      </c>
      <c r="F539" s="11">
        <v>0.46606750978599437</v>
      </c>
      <c r="G539" s="11">
        <v>197.04687006481413</v>
      </c>
      <c r="H539" s="11">
        <v>8.2914918328679779</v>
      </c>
      <c r="I539" s="11">
        <v>2.4190388519489681E-3</v>
      </c>
      <c r="J539" s="11">
        <v>0.12060555810185318</v>
      </c>
      <c r="K539" s="11">
        <v>1.4136363636363711</v>
      </c>
      <c r="L539" s="11">
        <v>56.864951768488439</v>
      </c>
      <c r="M539" s="11">
        <v>5.5727991614416134E-4</v>
      </c>
      <c r="N539" s="11">
        <v>1.7585524455753558E-2</v>
      </c>
      <c r="O539" s="11">
        <v>2.009090909090907</v>
      </c>
      <c r="P539" s="11">
        <v>3.924208144796383</v>
      </c>
      <c r="Q539" s="11">
        <v>3.8104175132147589E-3</v>
      </c>
      <c r="R539" s="11">
        <v>0.25482848083021026</v>
      </c>
      <c r="S539" s="11">
        <v>11752.608916227269</v>
      </c>
      <c r="T539" s="11">
        <v>2.9989552845673164</v>
      </c>
      <c r="U539" s="11">
        <v>2.1872695944913256E-2</v>
      </c>
      <c r="V539" s="11">
        <v>0.33344945326328135</v>
      </c>
      <c r="Y539" s="4" t="str">
        <f t="shared" si="76"/>
        <v>Netherlands</v>
      </c>
      <c r="Z539" s="4">
        <f t="shared" si="76"/>
        <v>2017</v>
      </c>
      <c r="AA539" s="13">
        <f t="shared" si="76"/>
        <v>19451.353861335629</v>
      </c>
      <c r="AB539" s="14">
        <f t="shared" si="75"/>
        <v>2.1456119102985167</v>
      </c>
      <c r="AC539" s="14">
        <f t="shared" si="75"/>
        <v>2.3891889155991386E-4</v>
      </c>
      <c r="AD539" s="15">
        <f t="shared" si="75"/>
        <v>0.46606750978599437</v>
      </c>
      <c r="AF539" s="13">
        <f t="shared" si="70"/>
        <v>197.04687006481413</v>
      </c>
      <c r="AG539" s="14">
        <f t="shared" si="70"/>
        <v>8.2914918328679779</v>
      </c>
      <c r="AH539" s="14">
        <f t="shared" si="70"/>
        <v>2.4190388519489681E-3</v>
      </c>
      <c r="AI539" s="15">
        <f t="shared" si="70"/>
        <v>0.12060555810185318</v>
      </c>
      <c r="AK539" s="13">
        <f t="shared" si="71"/>
        <v>1.4136363636363711</v>
      </c>
      <c r="AL539" s="14">
        <f t="shared" si="71"/>
        <v>56.864951768488439</v>
      </c>
      <c r="AM539" s="14">
        <f t="shared" si="71"/>
        <v>5.5727991614416134E-4</v>
      </c>
      <c r="AN539" s="15">
        <f t="shared" si="71"/>
        <v>1.7585524455753558E-2</v>
      </c>
      <c r="AP539" s="13">
        <f t="shared" si="72"/>
        <v>2.009090909090907</v>
      </c>
      <c r="AQ539" s="14">
        <f t="shared" si="72"/>
        <v>3.924208144796383</v>
      </c>
      <c r="AR539" s="14">
        <f t="shared" si="72"/>
        <v>3.8104175132147589E-3</v>
      </c>
      <c r="AS539" s="15">
        <f t="shared" si="72"/>
        <v>0.25482848083021026</v>
      </c>
      <c r="AU539" s="13">
        <f t="shared" si="73"/>
        <v>11752.608916227269</v>
      </c>
      <c r="AV539" s="14">
        <f t="shared" si="73"/>
        <v>2.9989552845673164</v>
      </c>
      <c r="AW539" s="14">
        <f t="shared" si="73"/>
        <v>2.1872695944913256E-2</v>
      </c>
      <c r="AX539" s="15">
        <f t="shared" si="73"/>
        <v>0.33344945326328135</v>
      </c>
    </row>
    <row r="540" spans="1:50" x14ac:dyDescent="0.3">
      <c r="A540" s="4" t="s">
        <v>42</v>
      </c>
      <c r="B540" s="4">
        <f t="shared" si="74"/>
        <v>2018</v>
      </c>
      <c r="C540" s="11">
        <v>18273.97047026486</v>
      </c>
      <c r="D540" s="11">
        <v>2.3115395507444587</v>
      </c>
      <c r="E540" s="11">
        <v>5.4826463728091523E-4</v>
      </c>
      <c r="F540" s="11">
        <v>0.43261210896345603</v>
      </c>
      <c r="G540" s="11">
        <v>193.72494161792588</v>
      </c>
      <c r="H540" s="11">
        <v>8.4128821491499046</v>
      </c>
      <c r="I540" s="11">
        <v>2.2574159488095713E-3</v>
      </c>
      <c r="J540" s="11">
        <v>0.11886532846547089</v>
      </c>
      <c r="K540" s="11">
        <v>1.4045454545454561</v>
      </c>
      <c r="L540" s="11">
        <v>57.310679611650428</v>
      </c>
      <c r="M540" s="11">
        <v>5.5955590469530803E-4</v>
      </c>
      <c r="N540" s="11">
        <v>1.7448754870404898E-2</v>
      </c>
      <c r="O540" s="11">
        <v>2.0287878787878793</v>
      </c>
      <c r="P540" s="11">
        <v>3.3988050784167299</v>
      </c>
      <c r="Q540" s="11">
        <v>2.2453561392823396E-3</v>
      </c>
      <c r="R540" s="11">
        <v>0.29422105031861123</v>
      </c>
      <c r="S540" s="11">
        <v>11830.036737499991</v>
      </c>
      <c r="T540" s="11">
        <v>3.0427410846829614</v>
      </c>
      <c r="U540" s="11">
        <v>2.1311957206360699E-2</v>
      </c>
      <c r="V540" s="11">
        <v>0.32865103279209673</v>
      </c>
      <c r="Y540" s="4" t="str">
        <f t="shared" si="76"/>
        <v>Netherlands</v>
      </c>
      <c r="Z540" s="4">
        <f t="shared" si="76"/>
        <v>2018</v>
      </c>
      <c r="AA540" s="13">
        <f t="shared" si="76"/>
        <v>18273.97047026486</v>
      </c>
      <c r="AB540" s="14">
        <f t="shared" si="75"/>
        <v>2.3115395507444587</v>
      </c>
      <c r="AC540" s="14">
        <f t="shared" si="75"/>
        <v>5.4826463728091523E-4</v>
      </c>
      <c r="AD540" s="15">
        <f t="shared" si="75"/>
        <v>0.43261210896345603</v>
      </c>
      <c r="AF540" s="13">
        <f t="shared" ref="AF540:AI597" si="77">G540</f>
        <v>193.72494161792588</v>
      </c>
      <c r="AG540" s="14">
        <f t="shared" si="77"/>
        <v>8.4128821491499046</v>
      </c>
      <c r="AH540" s="14">
        <f t="shared" si="77"/>
        <v>2.2574159488095713E-3</v>
      </c>
      <c r="AI540" s="15">
        <f t="shared" si="77"/>
        <v>0.11886532846547089</v>
      </c>
      <c r="AK540" s="13">
        <f t="shared" ref="AK540:AN597" si="78">K540</f>
        <v>1.4045454545454561</v>
      </c>
      <c r="AL540" s="14">
        <f t="shared" si="78"/>
        <v>57.310679611650428</v>
      </c>
      <c r="AM540" s="14">
        <f t="shared" si="78"/>
        <v>5.5955590469530803E-4</v>
      </c>
      <c r="AN540" s="15">
        <f t="shared" si="78"/>
        <v>1.7448754870404898E-2</v>
      </c>
      <c r="AP540" s="13">
        <f t="shared" ref="AP540:AS597" si="79">O540</f>
        <v>2.0287878787878793</v>
      </c>
      <c r="AQ540" s="14">
        <f t="shared" si="79"/>
        <v>3.3988050784167299</v>
      </c>
      <c r="AR540" s="14">
        <f t="shared" si="79"/>
        <v>2.2453561392823396E-3</v>
      </c>
      <c r="AS540" s="15">
        <f t="shared" si="79"/>
        <v>0.29422105031861123</v>
      </c>
      <c r="AU540" s="13">
        <f t="shared" ref="AU540:AX597" si="80">S540</f>
        <v>11830.036737499991</v>
      </c>
      <c r="AV540" s="14">
        <f t="shared" si="80"/>
        <v>3.0427410846829614</v>
      </c>
      <c r="AW540" s="14">
        <f t="shared" si="80"/>
        <v>2.1311957206360699E-2</v>
      </c>
      <c r="AX540" s="15">
        <f t="shared" si="80"/>
        <v>0.32865103279209673</v>
      </c>
    </row>
    <row r="541" spans="1:50" x14ac:dyDescent="0.3">
      <c r="A541" s="4" t="s">
        <v>42</v>
      </c>
      <c r="B541" s="4">
        <f t="shared" si="74"/>
        <v>2019</v>
      </c>
      <c r="C541" s="11">
        <v>17132.936487074265</v>
      </c>
      <c r="D541" s="11">
        <v>2.5102015056237872</v>
      </c>
      <c r="E541" s="11">
        <v>1.1926018842366992E-3</v>
      </c>
      <c r="F541" s="11">
        <v>0.39837439255758045</v>
      </c>
      <c r="G541" s="11">
        <v>183.9496838797686</v>
      </c>
      <c r="H541" s="11">
        <v>8.820182620560205</v>
      </c>
      <c r="I541" s="11">
        <v>2.0326306014255696E-3</v>
      </c>
      <c r="J541" s="11">
        <v>0.11337633731856744</v>
      </c>
      <c r="K541" s="11">
        <v>1.3590909090909093</v>
      </c>
      <c r="L541" s="11">
        <v>59.481605351170558</v>
      </c>
      <c r="M541" s="11">
        <v>5.5638966795939354E-4</v>
      </c>
      <c r="N541" s="11">
        <v>1.6811920157436044E-2</v>
      </c>
      <c r="O541" s="11">
        <v>1.9200757575757574</v>
      </c>
      <c r="P541" s="11">
        <v>3.3089366739001762</v>
      </c>
      <c r="Q541" s="11">
        <v>1.7977147594796516E-3</v>
      </c>
      <c r="R541" s="11">
        <v>0.3022118881535803</v>
      </c>
      <c r="S541" s="11">
        <v>11818.12315513636</v>
      </c>
      <c r="T541" s="11">
        <v>3.0990755900141109</v>
      </c>
      <c r="U541" s="11">
        <v>2.0946710020233961E-2</v>
      </c>
      <c r="V541" s="11">
        <v>0.3226768663604771</v>
      </c>
      <c r="Y541" s="4" t="str">
        <f t="shared" si="76"/>
        <v>Netherlands</v>
      </c>
      <c r="Z541" s="4">
        <f t="shared" si="76"/>
        <v>2019</v>
      </c>
      <c r="AA541" s="13">
        <f t="shared" si="76"/>
        <v>17132.936487074265</v>
      </c>
      <c r="AB541" s="14">
        <f t="shared" si="75"/>
        <v>2.5102015056237872</v>
      </c>
      <c r="AC541" s="14">
        <f t="shared" si="75"/>
        <v>1.1926018842366992E-3</v>
      </c>
      <c r="AD541" s="15">
        <f t="shared" si="75"/>
        <v>0.39837439255758045</v>
      </c>
      <c r="AF541" s="13">
        <f t="shared" si="77"/>
        <v>183.9496838797686</v>
      </c>
      <c r="AG541" s="14">
        <f t="shared" si="77"/>
        <v>8.820182620560205</v>
      </c>
      <c r="AH541" s="14">
        <f t="shared" si="77"/>
        <v>2.0326306014255696E-3</v>
      </c>
      <c r="AI541" s="15">
        <f t="shared" si="77"/>
        <v>0.11337633731856744</v>
      </c>
      <c r="AK541" s="13">
        <f t="shared" si="78"/>
        <v>1.3590909090909093</v>
      </c>
      <c r="AL541" s="14">
        <f t="shared" si="78"/>
        <v>59.481605351170558</v>
      </c>
      <c r="AM541" s="14">
        <f t="shared" si="78"/>
        <v>5.5638966795939354E-4</v>
      </c>
      <c r="AN541" s="15">
        <f t="shared" si="78"/>
        <v>1.6811920157436044E-2</v>
      </c>
      <c r="AP541" s="13">
        <f t="shared" si="79"/>
        <v>1.9200757575757574</v>
      </c>
      <c r="AQ541" s="14">
        <f t="shared" si="79"/>
        <v>3.3089366739001762</v>
      </c>
      <c r="AR541" s="14">
        <f t="shared" si="79"/>
        <v>1.7977147594796516E-3</v>
      </c>
      <c r="AS541" s="15">
        <f t="shared" si="79"/>
        <v>0.3022118881535803</v>
      </c>
      <c r="AU541" s="13">
        <f t="shared" si="80"/>
        <v>11818.12315513636</v>
      </c>
      <c r="AV541" s="14">
        <f t="shared" si="80"/>
        <v>3.0990755900141109</v>
      </c>
      <c r="AW541" s="14">
        <f t="shared" si="80"/>
        <v>2.0946710020233961E-2</v>
      </c>
      <c r="AX541" s="15">
        <f t="shared" si="80"/>
        <v>0.3226768663604771</v>
      </c>
    </row>
    <row r="542" spans="1:50" x14ac:dyDescent="0.3">
      <c r="A542" s="4" t="s">
        <v>42</v>
      </c>
      <c r="B542" s="4">
        <f t="shared" si="74"/>
        <v>2020</v>
      </c>
      <c r="C542" s="11">
        <v>18388.26986566509</v>
      </c>
      <c r="D542" s="11">
        <v>2.3478010123090178</v>
      </c>
      <c r="E542" s="11">
        <v>8.4503212251141324E-4</v>
      </c>
      <c r="F542" s="11">
        <v>0.42593047483888719</v>
      </c>
      <c r="G542" s="11">
        <v>136.53123379508816</v>
      </c>
      <c r="H542" s="11">
        <v>11.304360385355453</v>
      </c>
      <c r="I542" s="11">
        <v>5.9494189480473192E-4</v>
      </c>
      <c r="J542" s="11">
        <v>8.8461440179798026E-2</v>
      </c>
      <c r="K542" s="11">
        <v>1.2863636363636459</v>
      </c>
      <c r="L542" s="11">
        <v>62.279151943462431</v>
      </c>
      <c r="M542" s="11">
        <v>6.0521224382648064E-4</v>
      </c>
      <c r="N542" s="11">
        <v>1.6056737588652604E-2</v>
      </c>
      <c r="O542" s="11">
        <v>2.2916666666666661</v>
      </c>
      <c r="P542" s="11">
        <v>3.1163636363636367</v>
      </c>
      <c r="Q542" s="11">
        <v>5.9384063390094388E-4</v>
      </c>
      <c r="R542" s="11">
        <v>0.32088681446907813</v>
      </c>
      <c r="S542" s="11">
        <v>11002.624131954544</v>
      </c>
      <c r="T542" s="11">
        <v>3.2082589514738586</v>
      </c>
      <c r="U542" s="11">
        <v>2.2034791713163249E-2</v>
      </c>
      <c r="V542" s="11">
        <v>0.31169553802401295</v>
      </c>
      <c r="Y542" s="4" t="str">
        <f t="shared" si="76"/>
        <v>Netherlands</v>
      </c>
      <c r="Z542" s="4">
        <f t="shared" si="76"/>
        <v>2020</v>
      </c>
      <c r="AA542" s="13">
        <f t="shared" si="76"/>
        <v>18388.26986566509</v>
      </c>
      <c r="AB542" s="14">
        <f t="shared" si="75"/>
        <v>2.3478010123090178</v>
      </c>
      <c r="AC542" s="14">
        <f t="shared" si="75"/>
        <v>8.4503212251141324E-4</v>
      </c>
      <c r="AD542" s="15">
        <f t="shared" si="75"/>
        <v>0.42593047483888719</v>
      </c>
      <c r="AF542" s="13">
        <f t="shared" si="77"/>
        <v>136.53123379508816</v>
      </c>
      <c r="AG542" s="14">
        <f t="shared" si="77"/>
        <v>11.304360385355453</v>
      </c>
      <c r="AH542" s="14">
        <f t="shared" si="77"/>
        <v>5.9494189480473192E-4</v>
      </c>
      <c r="AI542" s="15">
        <f t="shared" si="77"/>
        <v>8.8461440179798026E-2</v>
      </c>
      <c r="AK542" s="13">
        <f t="shared" si="78"/>
        <v>1.2863636363636459</v>
      </c>
      <c r="AL542" s="14">
        <f t="shared" si="78"/>
        <v>62.279151943462431</v>
      </c>
      <c r="AM542" s="14">
        <f t="shared" si="78"/>
        <v>6.0521224382648064E-4</v>
      </c>
      <c r="AN542" s="15">
        <f t="shared" si="78"/>
        <v>1.6056737588652604E-2</v>
      </c>
      <c r="AP542" s="13">
        <f t="shared" si="79"/>
        <v>2.2916666666666661</v>
      </c>
      <c r="AQ542" s="14">
        <f t="shared" si="79"/>
        <v>3.1163636363636367</v>
      </c>
      <c r="AR542" s="14">
        <f t="shared" si="79"/>
        <v>5.9384063390094388E-4</v>
      </c>
      <c r="AS542" s="15">
        <f t="shared" si="79"/>
        <v>0.32088681446907813</v>
      </c>
      <c r="AU542" s="13">
        <f t="shared" si="80"/>
        <v>11002.624131954544</v>
      </c>
      <c r="AV542" s="14">
        <f t="shared" si="80"/>
        <v>3.2082589514738586</v>
      </c>
      <c r="AW542" s="14">
        <f t="shared" si="80"/>
        <v>2.2034791713163249E-2</v>
      </c>
      <c r="AX542" s="15">
        <f t="shared" si="80"/>
        <v>0.31169553802401295</v>
      </c>
    </row>
    <row r="543" spans="1:50" x14ac:dyDescent="0.3">
      <c r="A543" s="4" t="s">
        <v>42</v>
      </c>
      <c r="B543" s="4">
        <f t="shared" ref="B543:B597" si="81">B516</f>
        <v>2021</v>
      </c>
      <c r="C543" s="11">
        <v>16767.943171072155</v>
      </c>
      <c r="D543" s="11">
        <v>2.633278335649432</v>
      </c>
      <c r="E543" s="11">
        <v>1.202593578748079E-3</v>
      </c>
      <c r="F543" s="11">
        <v>0.37975476669593117</v>
      </c>
      <c r="G543" s="11">
        <v>172.2440133840048</v>
      </c>
      <c r="H543" s="11">
        <v>9.2240458646441716</v>
      </c>
      <c r="I543" s="11">
        <v>1.2173137090510516E-3</v>
      </c>
      <c r="J543" s="11">
        <v>0.10841229701957647</v>
      </c>
      <c r="K543" s="11">
        <v>1.8238095238095298</v>
      </c>
      <c r="L543" s="11">
        <v>43.686684073106903</v>
      </c>
      <c r="M543" s="11">
        <v>8.0591034610054402E-4</v>
      </c>
      <c r="N543" s="11">
        <v>2.2890270141047171E-2</v>
      </c>
      <c r="O543" s="11">
        <v>2.5878787878787914</v>
      </c>
      <c r="P543" s="11">
        <v>2.6326112412177962</v>
      </c>
      <c r="Q543" s="11">
        <v>5.0057870431723939E-3</v>
      </c>
      <c r="R543" s="11">
        <v>0.37985099521850363</v>
      </c>
      <c r="S543" s="11">
        <v>11004.201784181816</v>
      </c>
      <c r="T543" s="11">
        <v>3.3893824495686782</v>
      </c>
      <c r="U543" s="11">
        <v>2.1983445114930222E-2</v>
      </c>
      <c r="V543" s="11">
        <v>0.29503899748087054</v>
      </c>
      <c r="Y543" s="4" t="str">
        <f t="shared" si="76"/>
        <v>Netherlands</v>
      </c>
      <c r="Z543" s="4">
        <f t="shared" si="76"/>
        <v>2021</v>
      </c>
      <c r="AA543" s="13">
        <f t="shared" si="76"/>
        <v>16767.943171072155</v>
      </c>
      <c r="AB543" s="14">
        <f t="shared" si="76"/>
        <v>2.633278335649432</v>
      </c>
      <c r="AC543" s="14">
        <f t="shared" si="76"/>
        <v>1.202593578748079E-3</v>
      </c>
      <c r="AD543" s="15">
        <f t="shared" si="76"/>
        <v>0.37975476669593117</v>
      </c>
      <c r="AF543" s="13">
        <f t="shared" si="77"/>
        <v>172.2440133840048</v>
      </c>
      <c r="AG543" s="14">
        <f t="shared" si="77"/>
        <v>9.2240458646441716</v>
      </c>
      <c r="AH543" s="14">
        <f t="shared" si="77"/>
        <v>1.2173137090510516E-3</v>
      </c>
      <c r="AI543" s="15">
        <f t="shared" si="77"/>
        <v>0.10841229701957647</v>
      </c>
      <c r="AK543" s="13">
        <f t="shared" si="78"/>
        <v>1.8238095238095298</v>
      </c>
      <c r="AL543" s="14">
        <f t="shared" si="78"/>
        <v>43.686684073106903</v>
      </c>
      <c r="AM543" s="14">
        <f t="shared" si="78"/>
        <v>8.0591034610054402E-4</v>
      </c>
      <c r="AN543" s="15">
        <f t="shared" si="78"/>
        <v>2.2890270141047171E-2</v>
      </c>
      <c r="AP543" s="13">
        <f t="shared" si="79"/>
        <v>2.5878787878787914</v>
      </c>
      <c r="AQ543" s="14">
        <f t="shared" si="79"/>
        <v>2.6326112412177962</v>
      </c>
      <c r="AR543" s="14">
        <f t="shared" si="79"/>
        <v>5.0057870431723939E-3</v>
      </c>
      <c r="AS543" s="15">
        <f t="shared" si="79"/>
        <v>0.37985099521850363</v>
      </c>
      <c r="AU543" s="13">
        <f t="shared" si="80"/>
        <v>11004.201784181816</v>
      </c>
      <c r="AV543" s="14">
        <f t="shared" si="80"/>
        <v>3.3893824495686782</v>
      </c>
      <c r="AW543" s="14">
        <f t="shared" si="80"/>
        <v>2.1983445114930222E-2</v>
      </c>
      <c r="AX543" s="15">
        <f t="shared" si="80"/>
        <v>0.29503899748087054</v>
      </c>
    </row>
    <row r="544" spans="1:50" x14ac:dyDescent="0.3">
      <c r="A544" s="4" t="s">
        <v>43</v>
      </c>
      <c r="B544" s="4">
        <f t="shared" si="81"/>
        <v>1995</v>
      </c>
      <c r="C544" s="11">
        <v>6280.3142880054038</v>
      </c>
      <c r="D544" s="11">
        <v>5.044966717243617</v>
      </c>
      <c r="E544" s="11">
        <v>5.5279308437364283E-3</v>
      </c>
      <c r="F544" s="11">
        <v>0.19821736317546274</v>
      </c>
      <c r="G544" s="11">
        <v>32.871935304920271</v>
      </c>
      <c r="H544" s="11">
        <v>52.21727686481595</v>
      </c>
      <c r="I544" s="11">
        <v>2.6827271522260748E-3</v>
      </c>
      <c r="J544" s="11">
        <v>1.9150749714292377E-2</v>
      </c>
      <c r="K544" s="11">
        <v>0.2380952380952408</v>
      </c>
      <c r="L544" s="11">
        <v>315.67999999999643</v>
      </c>
      <c r="M544" s="11">
        <v>1.1183609531952229E-3</v>
      </c>
      <c r="N544" s="11">
        <v>3.1677648251394177E-3</v>
      </c>
      <c r="O544" s="11">
        <v>2.2220238095238134</v>
      </c>
      <c r="P544" s="11">
        <v>4.2327886418430145</v>
      </c>
      <c r="Q544" s="11">
        <v>6.6167825390672785E-3</v>
      </c>
      <c r="R544" s="11">
        <v>0.23625087019808913</v>
      </c>
      <c r="S544" s="11">
        <v>7607.6677809090943</v>
      </c>
      <c r="T544" s="11">
        <v>3.0753988947337114</v>
      </c>
      <c r="U544" s="11">
        <v>2.6724069364962855E-3</v>
      </c>
      <c r="V544" s="11">
        <v>0.32516107153201884</v>
      </c>
      <c r="Y544" s="4" t="str">
        <f t="shared" ref="Y544:AD601" si="82">A544</f>
        <v>Portugal</v>
      </c>
      <c r="Z544" s="4">
        <f t="shared" si="82"/>
        <v>1995</v>
      </c>
      <c r="AA544" s="13">
        <f t="shared" si="82"/>
        <v>6280.3142880054038</v>
      </c>
      <c r="AB544" s="14">
        <f t="shared" si="82"/>
        <v>5.044966717243617</v>
      </c>
      <c r="AC544" s="14">
        <f t="shared" si="82"/>
        <v>5.5279308437364283E-3</v>
      </c>
      <c r="AD544" s="15">
        <f t="shared" si="82"/>
        <v>0.19821736317546274</v>
      </c>
      <c r="AF544" s="13">
        <f t="shared" si="77"/>
        <v>32.871935304920271</v>
      </c>
      <c r="AG544" s="14">
        <f t="shared" si="77"/>
        <v>52.21727686481595</v>
      </c>
      <c r="AH544" s="14">
        <f t="shared" si="77"/>
        <v>2.6827271522260748E-3</v>
      </c>
      <c r="AI544" s="15">
        <f t="shared" si="77"/>
        <v>1.9150749714292377E-2</v>
      </c>
      <c r="AK544" s="13">
        <f t="shared" si="78"/>
        <v>0.2380952380952408</v>
      </c>
      <c r="AL544" s="14">
        <f t="shared" si="78"/>
        <v>315.67999999999643</v>
      </c>
      <c r="AM544" s="14">
        <f t="shared" si="78"/>
        <v>1.1183609531952229E-3</v>
      </c>
      <c r="AN544" s="15">
        <f t="shared" si="78"/>
        <v>3.1677648251394177E-3</v>
      </c>
      <c r="AP544" s="13">
        <f t="shared" si="79"/>
        <v>2.2220238095238134</v>
      </c>
      <c r="AQ544" s="14">
        <f t="shared" si="79"/>
        <v>4.2327886418430145</v>
      </c>
      <c r="AR544" s="14">
        <f t="shared" si="79"/>
        <v>6.6167825390672785E-3</v>
      </c>
      <c r="AS544" s="15">
        <f t="shared" si="79"/>
        <v>0.23625087019808913</v>
      </c>
      <c r="AU544" s="13">
        <f t="shared" si="80"/>
        <v>7607.6677809090943</v>
      </c>
      <c r="AV544" s="14">
        <f t="shared" si="80"/>
        <v>3.0753988947337114</v>
      </c>
      <c r="AW544" s="14">
        <f t="shared" si="80"/>
        <v>2.6724069364962855E-3</v>
      </c>
      <c r="AX544" s="15">
        <f t="shared" si="80"/>
        <v>0.32516107153201884</v>
      </c>
    </row>
    <row r="545" spans="1:50" x14ac:dyDescent="0.3">
      <c r="A545" s="4" t="s">
        <v>43</v>
      </c>
      <c r="B545" s="4">
        <f t="shared" si="81"/>
        <v>1996</v>
      </c>
      <c r="C545" s="11">
        <v>5009.918808712624</v>
      </c>
      <c r="D545" s="11">
        <v>6.2582718943721707</v>
      </c>
      <c r="E545" s="11">
        <v>7.0577513056362395E-3</v>
      </c>
      <c r="F545" s="11">
        <v>0.15978851939930294</v>
      </c>
      <c r="G545" s="11">
        <v>36.440905998356129</v>
      </c>
      <c r="H545" s="11">
        <v>47.031898465002712</v>
      </c>
      <c r="I545" s="11">
        <v>2.6618777659486448E-3</v>
      </c>
      <c r="J545" s="11">
        <v>2.126216530987194E-2</v>
      </c>
      <c r="K545" s="11">
        <v>0.27619047619047876</v>
      </c>
      <c r="L545" s="11">
        <v>273.63793103448023</v>
      </c>
      <c r="M545" s="11">
        <v>9.6476126508654447E-4</v>
      </c>
      <c r="N545" s="11">
        <v>3.654464116942886E-3</v>
      </c>
      <c r="O545" s="11">
        <v>1.9671875000000059</v>
      </c>
      <c r="P545" s="11">
        <v>4.681228488218153</v>
      </c>
      <c r="Q545" s="11">
        <v>5.898697533354702E-3</v>
      </c>
      <c r="R545" s="11">
        <v>0.21361913918896033</v>
      </c>
      <c r="S545" s="11">
        <v>7639.2343346363668</v>
      </c>
      <c r="T545" s="11">
        <v>3.1312358388041237</v>
      </c>
      <c r="U545" s="11">
        <v>2.8214049921314599E-3</v>
      </c>
      <c r="V545" s="11">
        <v>0.31936272177502867</v>
      </c>
      <c r="Y545" s="4" t="str">
        <f t="shared" si="82"/>
        <v>Portugal</v>
      </c>
      <c r="Z545" s="4">
        <f t="shared" si="82"/>
        <v>1996</v>
      </c>
      <c r="AA545" s="13">
        <f t="shared" si="82"/>
        <v>5009.918808712624</v>
      </c>
      <c r="AB545" s="14">
        <f t="shared" si="82"/>
        <v>6.2582718943721707</v>
      </c>
      <c r="AC545" s="14">
        <f t="shared" si="82"/>
        <v>7.0577513056362395E-3</v>
      </c>
      <c r="AD545" s="15">
        <f t="shared" si="82"/>
        <v>0.15978851939930294</v>
      </c>
      <c r="AF545" s="13">
        <f t="shared" si="77"/>
        <v>36.440905998356129</v>
      </c>
      <c r="AG545" s="14">
        <f t="shared" si="77"/>
        <v>47.031898465002712</v>
      </c>
      <c r="AH545" s="14">
        <f t="shared" si="77"/>
        <v>2.6618777659486448E-3</v>
      </c>
      <c r="AI545" s="15">
        <f t="shared" si="77"/>
        <v>2.126216530987194E-2</v>
      </c>
      <c r="AK545" s="13">
        <f t="shared" si="78"/>
        <v>0.27619047619047876</v>
      </c>
      <c r="AL545" s="14">
        <f t="shared" si="78"/>
        <v>273.63793103448023</v>
      </c>
      <c r="AM545" s="14">
        <f t="shared" si="78"/>
        <v>9.6476126508654447E-4</v>
      </c>
      <c r="AN545" s="15">
        <f t="shared" si="78"/>
        <v>3.654464116942886E-3</v>
      </c>
      <c r="AP545" s="13">
        <f t="shared" si="79"/>
        <v>1.9671875000000059</v>
      </c>
      <c r="AQ545" s="14">
        <f t="shared" si="79"/>
        <v>4.681228488218153</v>
      </c>
      <c r="AR545" s="14">
        <f t="shared" si="79"/>
        <v>5.898697533354702E-3</v>
      </c>
      <c r="AS545" s="15">
        <f t="shared" si="79"/>
        <v>0.21361913918896033</v>
      </c>
      <c r="AU545" s="13">
        <f t="shared" si="80"/>
        <v>7639.2343346363668</v>
      </c>
      <c r="AV545" s="14">
        <f t="shared" si="80"/>
        <v>3.1312358388041237</v>
      </c>
      <c r="AW545" s="14">
        <f t="shared" si="80"/>
        <v>2.8214049921314599E-3</v>
      </c>
      <c r="AX545" s="15">
        <f t="shared" si="80"/>
        <v>0.31936272177502867</v>
      </c>
    </row>
    <row r="546" spans="1:50" x14ac:dyDescent="0.3">
      <c r="A546" s="4" t="s">
        <v>43</v>
      </c>
      <c r="B546" s="4">
        <f t="shared" si="81"/>
        <v>1997</v>
      </c>
      <c r="C546" s="11">
        <v>5098.4081279864404</v>
      </c>
      <c r="D546" s="11">
        <v>6.3013444257169882</v>
      </c>
      <c r="E546" s="11">
        <v>6.7174903896861093E-3</v>
      </c>
      <c r="F546" s="11">
        <v>0.15869629279726552</v>
      </c>
      <c r="G546" s="11">
        <v>31.237575067494163</v>
      </c>
      <c r="H546" s="11">
        <v>54.883683646770841</v>
      </c>
      <c r="I546" s="11">
        <v>2.6655800102470678E-3</v>
      </c>
      <c r="J546" s="11">
        <v>1.8220351360450939E-2</v>
      </c>
      <c r="K546" s="11">
        <v>0.10476190476190084</v>
      </c>
      <c r="L546" s="11">
        <v>724.54545454548168</v>
      </c>
      <c r="M546" s="11">
        <v>9.6844190659048368E-4</v>
      </c>
      <c r="N546" s="11">
        <v>1.3801756587201492E-3</v>
      </c>
      <c r="O546" s="11">
        <v>2.1689814814814854</v>
      </c>
      <c r="P546" s="11">
        <v>4.1082177161152575</v>
      </c>
      <c r="Q546" s="11">
        <v>2.1019612206257254E-3</v>
      </c>
      <c r="R546" s="11">
        <v>0.24341455811295293</v>
      </c>
      <c r="S546" s="11">
        <v>7944.7269852727295</v>
      </c>
      <c r="T546" s="11">
        <v>3.1299263578683068</v>
      </c>
      <c r="U546" s="11">
        <v>2.7531787872054903E-3</v>
      </c>
      <c r="V546" s="11">
        <v>0.31949633494925683</v>
      </c>
      <c r="Y546" s="4" t="str">
        <f t="shared" si="82"/>
        <v>Portugal</v>
      </c>
      <c r="Z546" s="4">
        <f t="shared" si="82"/>
        <v>1997</v>
      </c>
      <c r="AA546" s="13">
        <f t="shared" si="82"/>
        <v>5098.4081279864404</v>
      </c>
      <c r="AB546" s="14">
        <f t="shared" si="82"/>
        <v>6.3013444257169882</v>
      </c>
      <c r="AC546" s="14">
        <f t="shared" si="82"/>
        <v>6.7174903896861093E-3</v>
      </c>
      <c r="AD546" s="15">
        <f t="shared" si="82"/>
        <v>0.15869629279726552</v>
      </c>
      <c r="AF546" s="13">
        <f t="shared" si="77"/>
        <v>31.237575067494163</v>
      </c>
      <c r="AG546" s="14">
        <f t="shared" si="77"/>
        <v>54.883683646770841</v>
      </c>
      <c r="AH546" s="14">
        <f t="shared" si="77"/>
        <v>2.6655800102470678E-3</v>
      </c>
      <c r="AI546" s="15">
        <f t="shared" si="77"/>
        <v>1.8220351360450939E-2</v>
      </c>
      <c r="AK546" s="13">
        <f t="shared" si="78"/>
        <v>0.10476190476190084</v>
      </c>
      <c r="AL546" s="14">
        <f t="shared" si="78"/>
        <v>724.54545454548168</v>
      </c>
      <c r="AM546" s="14">
        <f t="shared" si="78"/>
        <v>9.6844190659048368E-4</v>
      </c>
      <c r="AN546" s="15">
        <f t="shared" si="78"/>
        <v>1.3801756587201492E-3</v>
      </c>
      <c r="AP546" s="13">
        <f t="shared" si="79"/>
        <v>2.1689814814814854</v>
      </c>
      <c r="AQ546" s="14">
        <f t="shared" si="79"/>
        <v>4.1082177161152575</v>
      </c>
      <c r="AR546" s="14">
        <f t="shared" si="79"/>
        <v>2.1019612206257254E-3</v>
      </c>
      <c r="AS546" s="15">
        <f t="shared" si="79"/>
        <v>0.24341455811295293</v>
      </c>
      <c r="AU546" s="13">
        <f t="shared" si="80"/>
        <v>7944.7269852727295</v>
      </c>
      <c r="AV546" s="14">
        <f t="shared" si="80"/>
        <v>3.1299263578683068</v>
      </c>
      <c r="AW546" s="14">
        <f t="shared" si="80"/>
        <v>2.7531787872054903E-3</v>
      </c>
      <c r="AX546" s="15">
        <f t="shared" si="80"/>
        <v>0.31949633494925683</v>
      </c>
    </row>
    <row r="547" spans="1:50" x14ac:dyDescent="0.3">
      <c r="A547" s="4" t="s">
        <v>43</v>
      </c>
      <c r="B547" s="4">
        <f t="shared" si="81"/>
        <v>1998</v>
      </c>
      <c r="C547" s="11">
        <v>5339.6345788813815</v>
      </c>
      <c r="D547" s="11">
        <v>6.1251791767878094</v>
      </c>
      <c r="E547" s="11">
        <v>6.2594195606644476E-3</v>
      </c>
      <c r="F547" s="11">
        <v>0.1632605302045097</v>
      </c>
      <c r="G547" s="11">
        <v>44.425026029630772</v>
      </c>
      <c r="H547" s="11">
        <v>38.615686207730448</v>
      </c>
      <c r="I547" s="11">
        <v>2.5814348431210804E-3</v>
      </c>
      <c r="J547" s="11">
        <v>2.5896212089060601E-2</v>
      </c>
      <c r="K547" s="11">
        <v>6.1904761904742145E-2</v>
      </c>
      <c r="L547" s="11">
        <v>1228.6923076926996</v>
      </c>
      <c r="M547" s="11">
        <v>9.8543652532894627E-4</v>
      </c>
      <c r="N547" s="11">
        <v>8.1387341138144703E-4</v>
      </c>
      <c r="O547" s="11">
        <v>2.5179824561403468</v>
      </c>
      <c r="P547" s="11">
        <v>3.4225744643790317</v>
      </c>
      <c r="Q547" s="11">
        <v>1.8059237812698692E-3</v>
      </c>
      <c r="R547" s="11">
        <v>0.29217771896788608</v>
      </c>
      <c r="S547" s="11">
        <v>8176.1140473181804</v>
      </c>
      <c r="T547" s="11">
        <v>3.1582256349259183</v>
      </c>
      <c r="U547" s="11">
        <v>2.9763071698348798E-3</v>
      </c>
      <c r="V547" s="11">
        <v>0.31663348841871353</v>
      </c>
      <c r="Y547" s="4" t="str">
        <f t="shared" si="82"/>
        <v>Portugal</v>
      </c>
      <c r="Z547" s="4">
        <f t="shared" si="82"/>
        <v>1998</v>
      </c>
      <c r="AA547" s="13">
        <f t="shared" si="82"/>
        <v>5339.6345788813815</v>
      </c>
      <c r="AB547" s="14">
        <f t="shared" si="82"/>
        <v>6.1251791767878094</v>
      </c>
      <c r="AC547" s="14">
        <f t="shared" si="82"/>
        <v>6.2594195606644476E-3</v>
      </c>
      <c r="AD547" s="15">
        <f t="shared" si="82"/>
        <v>0.1632605302045097</v>
      </c>
      <c r="AF547" s="13">
        <f t="shared" si="77"/>
        <v>44.425026029630772</v>
      </c>
      <c r="AG547" s="14">
        <f t="shared" si="77"/>
        <v>38.615686207730448</v>
      </c>
      <c r="AH547" s="14">
        <f t="shared" si="77"/>
        <v>2.5814348431210804E-3</v>
      </c>
      <c r="AI547" s="15">
        <f t="shared" si="77"/>
        <v>2.5896212089060601E-2</v>
      </c>
      <c r="AK547" s="13">
        <f t="shared" si="78"/>
        <v>6.1904761904742145E-2</v>
      </c>
      <c r="AL547" s="14">
        <f t="shared" si="78"/>
        <v>1228.6923076926996</v>
      </c>
      <c r="AM547" s="14">
        <f t="shared" si="78"/>
        <v>9.8543652532894627E-4</v>
      </c>
      <c r="AN547" s="15">
        <f t="shared" si="78"/>
        <v>8.1387341138144703E-4</v>
      </c>
      <c r="AP547" s="13">
        <f t="shared" si="79"/>
        <v>2.5179824561403468</v>
      </c>
      <c r="AQ547" s="14">
        <f t="shared" si="79"/>
        <v>3.4225744643790317</v>
      </c>
      <c r="AR547" s="14">
        <f t="shared" si="79"/>
        <v>1.8059237812698692E-3</v>
      </c>
      <c r="AS547" s="15">
        <f t="shared" si="79"/>
        <v>0.29217771896788608</v>
      </c>
      <c r="AU547" s="13">
        <f t="shared" si="80"/>
        <v>8176.1140473181804</v>
      </c>
      <c r="AV547" s="14">
        <f t="shared" si="80"/>
        <v>3.1582256349259183</v>
      </c>
      <c r="AW547" s="14">
        <f t="shared" si="80"/>
        <v>2.9763071698348798E-3</v>
      </c>
      <c r="AX547" s="15">
        <f t="shared" si="80"/>
        <v>0.31663348841871353</v>
      </c>
    </row>
    <row r="548" spans="1:50" x14ac:dyDescent="0.3">
      <c r="A548" s="4" t="s">
        <v>43</v>
      </c>
      <c r="B548" s="4">
        <f t="shared" si="81"/>
        <v>1999</v>
      </c>
      <c r="C548" s="11">
        <v>5174.6015708166742</v>
      </c>
      <c r="D548" s="11">
        <v>6.4687578596063009</v>
      </c>
      <c r="E548" s="11">
        <v>6.5741694227648972E-3</v>
      </c>
      <c r="F548" s="11">
        <v>0.15458918415302403</v>
      </c>
      <c r="G548" s="11">
        <v>47.789381562437256</v>
      </c>
      <c r="H548" s="11">
        <v>35.860865167102631</v>
      </c>
      <c r="I548" s="11">
        <v>2.5944260016565329E-3</v>
      </c>
      <c r="J548" s="11">
        <v>2.7885551431630306E-2</v>
      </c>
      <c r="K548" s="11">
        <v>9.0476190476181273E-2</v>
      </c>
      <c r="L548" s="11">
        <v>843.2105263158752</v>
      </c>
      <c r="M548" s="11">
        <v>9.516389309883258E-4</v>
      </c>
      <c r="N548" s="11">
        <v>1.1859434492227745E-3</v>
      </c>
      <c r="O548" s="11">
        <v>3.4693181818181902</v>
      </c>
      <c r="P548" s="11">
        <v>2.6501801506714666</v>
      </c>
      <c r="Q548" s="11">
        <v>5.7838040021508386E-3</v>
      </c>
      <c r="R548" s="11">
        <v>0.37733283895686626</v>
      </c>
      <c r="S548" s="11">
        <v>8622.4509758181739</v>
      </c>
      <c r="T548" s="11">
        <v>3.1144671944359765</v>
      </c>
      <c r="U548" s="11">
        <v>2.9287616218056645E-3</v>
      </c>
      <c r="V548" s="11">
        <v>0.32108220686559452</v>
      </c>
      <c r="Y548" s="4" t="str">
        <f t="shared" si="82"/>
        <v>Portugal</v>
      </c>
      <c r="Z548" s="4">
        <f t="shared" si="82"/>
        <v>1999</v>
      </c>
      <c r="AA548" s="13">
        <f t="shared" si="82"/>
        <v>5174.6015708166742</v>
      </c>
      <c r="AB548" s="14">
        <f t="shared" si="82"/>
        <v>6.4687578596063009</v>
      </c>
      <c r="AC548" s="14">
        <f t="shared" si="82"/>
        <v>6.5741694227648972E-3</v>
      </c>
      <c r="AD548" s="15">
        <f t="shared" si="82"/>
        <v>0.15458918415302403</v>
      </c>
      <c r="AF548" s="13">
        <f t="shared" si="77"/>
        <v>47.789381562437256</v>
      </c>
      <c r="AG548" s="14">
        <f t="shared" si="77"/>
        <v>35.860865167102631</v>
      </c>
      <c r="AH548" s="14">
        <f t="shared" si="77"/>
        <v>2.5944260016565329E-3</v>
      </c>
      <c r="AI548" s="15">
        <f t="shared" si="77"/>
        <v>2.7885551431630306E-2</v>
      </c>
      <c r="AK548" s="13">
        <f t="shared" si="78"/>
        <v>9.0476190476181273E-2</v>
      </c>
      <c r="AL548" s="14">
        <f t="shared" si="78"/>
        <v>843.2105263158752</v>
      </c>
      <c r="AM548" s="14">
        <f t="shared" si="78"/>
        <v>9.516389309883258E-4</v>
      </c>
      <c r="AN548" s="15">
        <f t="shared" si="78"/>
        <v>1.1859434492227745E-3</v>
      </c>
      <c r="AP548" s="13">
        <f t="shared" si="79"/>
        <v>3.4693181818181902</v>
      </c>
      <c r="AQ548" s="14">
        <f t="shared" si="79"/>
        <v>2.6501801506714666</v>
      </c>
      <c r="AR548" s="14">
        <f t="shared" si="79"/>
        <v>5.7838040021508386E-3</v>
      </c>
      <c r="AS548" s="15">
        <f t="shared" si="79"/>
        <v>0.37733283895686626</v>
      </c>
      <c r="AU548" s="13">
        <f t="shared" si="80"/>
        <v>8622.4509758181739</v>
      </c>
      <c r="AV548" s="14">
        <f t="shared" si="80"/>
        <v>3.1144671944359765</v>
      </c>
      <c r="AW548" s="14">
        <f t="shared" si="80"/>
        <v>2.9287616218056645E-3</v>
      </c>
      <c r="AX548" s="15">
        <f t="shared" si="80"/>
        <v>0.32108220686559452</v>
      </c>
    </row>
    <row r="549" spans="1:50" x14ac:dyDescent="0.3">
      <c r="A549" s="4" t="s">
        <v>43</v>
      </c>
      <c r="B549" s="4">
        <f t="shared" si="81"/>
        <v>2000</v>
      </c>
      <c r="C549" s="11">
        <v>5295.4543760980487</v>
      </c>
      <c r="D549" s="11">
        <v>6.4182027127547387</v>
      </c>
      <c r="E549" s="11">
        <v>6.3788571115839798E-3</v>
      </c>
      <c r="F549" s="11">
        <v>0.15580685820544812</v>
      </c>
      <c r="G549" s="11">
        <v>49.559323113633582</v>
      </c>
      <c r="H549" s="11">
        <v>34.723120700234425</v>
      </c>
      <c r="I549" s="11">
        <v>2.3893931167681265E-3</v>
      </c>
      <c r="J549" s="11">
        <v>2.879925478568085E-2</v>
      </c>
      <c r="K549" s="11">
        <v>0.17619047619048445</v>
      </c>
      <c r="L549" s="11">
        <v>434.89189189187147</v>
      </c>
      <c r="M549" s="11">
        <v>9.1759869005657302E-4</v>
      </c>
      <c r="N549" s="11">
        <v>2.2994220371637397E-3</v>
      </c>
      <c r="O549" s="11">
        <v>3.7723484848484814</v>
      </c>
      <c r="P549" s="11">
        <v>2.3961241088462719</v>
      </c>
      <c r="Q549" s="11">
        <v>6.0041429566152216E-3</v>
      </c>
      <c r="R549" s="11">
        <v>0.41734065289360056</v>
      </c>
      <c r="S549" s="11">
        <v>9236.1766983636371</v>
      </c>
      <c r="T549" s="11">
        <v>3.0349358912037592</v>
      </c>
      <c r="U549" s="11">
        <v>2.526562841605795E-3</v>
      </c>
      <c r="V549" s="11">
        <v>0.32949625160067741</v>
      </c>
      <c r="Y549" s="4" t="str">
        <f t="shared" si="82"/>
        <v>Portugal</v>
      </c>
      <c r="Z549" s="4">
        <f t="shared" si="82"/>
        <v>2000</v>
      </c>
      <c r="AA549" s="13">
        <f t="shared" si="82"/>
        <v>5295.4543760980487</v>
      </c>
      <c r="AB549" s="14">
        <f t="shared" si="82"/>
        <v>6.4182027127547387</v>
      </c>
      <c r="AC549" s="14">
        <f t="shared" si="82"/>
        <v>6.3788571115839798E-3</v>
      </c>
      <c r="AD549" s="15">
        <f t="shared" si="82"/>
        <v>0.15580685820544812</v>
      </c>
      <c r="AF549" s="13">
        <f t="shared" si="77"/>
        <v>49.559323113633582</v>
      </c>
      <c r="AG549" s="14">
        <f t="shared" si="77"/>
        <v>34.723120700234425</v>
      </c>
      <c r="AH549" s="14">
        <f t="shared" si="77"/>
        <v>2.3893931167681265E-3</v>
      </c>
      <c r="AI549" s="15">
        <f t="shared" si="77"/>
        <v>2.879925478568085E-2</v>
      </c>
      <c r="AK549" s="13">
        <f t="shared" si="78"/>
        <v>0.17619047619048445</v>
      </c>
      <c r="AL549" s="14">
        <f t="shared" si="78"/>
        <v>434.89189189187147</v>
      </c>
      <c r="AM549" s="14">
        <f t="shared" si="78"/>
        <v>9.1759869005657302E-4</v>
      </c>
      <c r="AN549" s="15">
        <f t="shared" si="78"/>
        <v>2.2994220371637397E-3</v>
      </c>
      <c r="AP549" s="13">
        <f t="shared" si="79"/>
        <v>3.7723484848484814</v>
      </c>
      <c r="AQ549" s="14">
        <f t="shared" si="79"/>
        <v>2.3961241088462719</v>
      </c>
      <c r="AR549" s="14">
        <f t="shared" si="79"/>
        <v>6.0041429566152216E-3</v>
      </c>
      <c r="AS549" s="15">
        <f t="shared" si="79"/>
        <v>0.41734065289360056</v>
      </c>
      <c r="AU549" s="13">
        <f t="shared" si="80"/>
        <v>9236.1766983636371</v>
      </c>
      <c r="AV549" s="14">
        <f t="shared" si="80"/>
        <v>3.0349358912037592</v>
      </c>
      <c r="AW549" s="14">
        <f t="shared" si="80"/>
        <v>2.526562841605795E-3</v>
      </c>
      <c r="AX549" s="15">
        <f t="shared" si="80"/>
        <v>0.32949625160067741</v>
      </c>
    </row>
    <row r="550" spans="1:50" x14ac:dyDescent="0.3">
      <c r="A550" s="4" t="s">
        <v>43</v>
      </c>
      <c r="B550" s="4">
        <f t="shared" si="81"/>
        <v>2001</v>
      </c>
      <c r="C550" s="11">
        <v>5707.1962521407077</v>
      </c>
      <c r="D550" s="11">
        <v>6.0474988310837539</v>
      </c>
      <c r="E550" s="11">
        <v>5.7699811492301079E-3</v>
      </c>
      <c r="F550" s="11">
        <v>0.16535761774108407</v>
      </c>
      <c r="G550" s="11">
        <v>47.283065178358356</v>
      </c>
      <c r="H550" s="11">
        <v>36.118654933141237</v>
      </c>
      <c r="I550" s="11">
        <v>2.3870614496839665E-3</v>
      </c>
      <c r="J550" s="11">
        <v>2.7686523815770182E-2</v>
      </c>
      <c r="K550" s="11">
        <v>0.32380952380951555</v>
      </c>
      <c r="L550" s="11">
        <v>237.41176470588843</v>
      </c>
      <c r="M550" s="11">
        <v>9.4240976476296645E-4</v>
      </c>
      <c r="N550" s="11">
        <v>4.2120911793854226E-3</v>
      </c>
      <c r="O550" s="11">
        <v>3.3981060606060591</v>
      </c>
      <c r="P550" s="11">
        <v>2.5817634600379007</v>
      </c>
      <c r="Q550" s="11">
        <v>3.274333448564315E-3</v>
      </c>
      <c r="R550" s="11">
        <v>0.38733215318854963</v>
      </c>
      <c r="S550" s="11">
        <v>9591.1364736818177</v>
      </c>
      <c r="T550" s="11">
        <v>2.9836790074051001</v>
      </c>
      <c r="U550" s="11">
        <v>2.120747173791182E-3</v>
      </c>
      <c r="V550" s="11">
        <v>0.3351566966547444</v>
      </c>
      <c r="Y550" s="4" t="str">
        <f t="shared" si="82"/>
        <v>Portugal</v>
      </c>
      <c r="Z550" s="4">
        <f t="shared" si="82"/>
        <v>2001</v>
      </c>
      <c r="AA550" s="13">
        <f t="shared" si="82"/>
        <v>5707.1962521407077</v>
      </c>
      <c r="AB550" s="14">
        <f t="shared" si="82"/>
        <v>6.0474988310837539</v>
      </c>
      <c r="AC550" s="14">
        <f t="shared" si="82"/>
        <v>5.7699811492301079E-3</v>
      </c>
      <c r="AD550" s="15">
        <f t="shared" si="82"/>
        <v>0.16535761774108407</v>
      </c>
      <c r="AF550" s="13">
        <f t="shared" si="77"/>
        <v>47.283065178358356</v>
      </c>
      <c r="AG550" s="14">
        <f t="shared" si="77"/>
        <v>36.118654933141237</v>
      </c>
      <c r="AH550" s="14">
        <f t="shared" si="77"/>
        <v>2.3870614496839665E-3</v>
      </c>
      <c r="AI550" s="15">
        <f t="shared" si="77"/>
        <v>2.7686523815770182E-2</v>
      </c>
      <c r="AK550" s="13">
        <f t="shared" si="78"/>
        <v>0.32380952380951555</v>
      </c>
      <c r="AL550" s="14">
        <f t="shared" si="78"/>
        <v>237.41176470588843</v>
      </c>
      <c r="AM550" s="14">
        <f t="shared" si="78"/>
        <v>9.4240976476296645E-4</v>
      </c>
      <c r="AN550" s="15">
        <f t="shared" si="78"/>
        <v>4.2120911793854226E-3</v>
      </c>
      <c r="AP550" s="13">
        <f t="shared" si="79"/>
        <v>3.3981060606060591</v>
      </c>
      <c r="AQ550" s="14">
        <f t="shared" si="79"/>
        <v>2.5817634600379007</v>
      </c>
      <c r="AR550" s="14">
        <f t="shared" si="79"/>
        <v>3.274333448564315E-3</v>
      </c>
      <c r="AS550" s="15">
        <f t="shared" si="79"/>
        <v>0.38733215318854963</v>
      </c>
      <c r="AU550" s="13">
        <f t="shared" si="80"/>
        <v>9591.1364736818177</v>
      </c>
      <c r="AV550" s="14">
        <f t="shared" si="80"/>
        <v>2.9836790074051001</v>
      </c>
      <c r="AW550" s="14">
        <f t="shared" si="80"/>
        <v>2.120747173791182E-3</v>
      </c>
      <c r="AX550" s="15">
        <f t="shared" si="80"/>
        <v>0.3351566966547444</v>
      </c>
    </row>
    <row r="551" spans="1:50" x14ac:dyDescent="0.3">
      <c r="A551" s="4" t="s">
        <v>43</v>
      </c>
      <c r="B551" s="4">
        <f t="shared" si="81"/>
        <v>2002</v>
      </c>
      <c r="C551" s="11">
        <v>6350.8108109580935</v>
      </c>
      <c r="D551" s="11">
        <v>5.5340123470302993</v>
      </c>
      <c r="E551" s="11">
        <v>5.0205762516333241E-3</v>
      </c>
      <c r="F551" s="11">
        <v>0.18070071718156305</v>
      </c>
      <c r="G551" s="11">
        <v>51.815075603276227</v>
      </c>
      <c r="H551" s="11">
        <v>32.748483912914956</v>
      </c>
      <c r="I551" s="11">
        <v>2.3824322995964903E-3</v>
      </c>
      <c r="J551" s="11">
        <v>3.0535764729115657E-2</v>
      </c>
      <c r="K551" s="11">
        <v>0.67727272727272236</v>
      </c>
      <c r="L551" s="11">
        <v>113.28187919463171</v>
      </c>
      <c r="M551" s="11">
        <v>9.4488990541493484E-4</v>
      </c>
      <c r="N551" s="11">
        <v>8.8275371763729422E-3</v>
      </c>
      <c r="O551" s="11">
        <v>2.2678030303030212</v>
      </c>
      <c r="P551" s="11">
        <v>3.851511608485064</v>
      </c>
      <c r="Q551" s="11">
        <v>3.0558462144258947E-3</v>
      </c>
      <c r="R551" s="11">
        <v>0.25963831909449586</v>
      </c>
      <c r="S551" s="11">
        <v>10036.057414545467</v>
      </c>
      <c r="T551" s="11">
        <v>2.8999205955482843</v>
      </c>
      <c r="U551" s="11">
        <v>1.5153955531199692E-3</v>
      </c>
      <c r="V551" s="11">
        <v>0.34483702813625877</v>
      </c>
      <c r="Y551" s="4" t="str">
        <f t="shared" si="82"/>
        <v>Portugal</v>
      </c>
      <c r="Z551" s="4">
        <f t="shared" si="82"/>
        <v>2002</v>
      </c>
      <c r="AA551" s="13">
        <f t="shared" si="82"/>
        <v>6350.8108109580935</v>
      </c>
      <c r="AB551" s="14">
        <f t="shared" si="82"/>
        <v>5.5340123470302993</v>
      </c>
      <c r="AC551" s="14">
        <f t="shared" si="82"/>
        <v>5.0205762516333241E-3</v>
      </c>
      <c r="AD551" s="15">
        <f t="shared" si="82"/>
        <v>0.18070071718156305</v>
      </c>
      <c r="AF551" s="13">
        <f t="shared" si="77"/>
        <v>51.815075603276227</v>
      </c>
      <c r="AG551" s="14">
        <f t="shared" si="77"/>
        <v>32.748483912914956</v>
      </c>
      <c r="AH551" s="14">
        <f t="shared" si="77"/>
        <v>2.3824322995964903E-3</v>
      </c>
      <c r="AI551" s="15">
        <f t="shared" si="77"/>
        <v>3.0535764729115657E-2</v>
      </c>
      <c r="AK551" s="13">
        <f t="shared" si="78"/>
        <v>0.67727272727272236</v>
      </c>
      <c r="AL551" s="14">
        <f t="shared" si="78"/>
        <v>113.28187919463171</v>
      </c>
      <c r="AM551" s="14">
        <f t="shared" si="78"/>
        <v>9.4488990541493484E-4</v>
      </c>
      <c r="AN551" s="15">
        <f t="shared" si="78"/>
        <v>8.8275371763729422E-3</v>
      </c>
      <c r="AP551" s="13">
        <f t="shared" si="79"/>
        <v>2.2678030303030212</v>
      </c>
      <c r="AQ551" s="14">
        <f t="shared" si="79"/>
        <v>3.851511608485064</v>
      </c>
      <c r="AR551" s="14">
        <f t="shared" si="79"/>
        <v>3.0558462144258947E-3</v>
      </c>
      <c r="AS551" s="15">
        <f t="shared" si="79"/>
        <v>0.25963831909449586</v>
      </c>
      <c r="AU551" s="13">
        <f t="shared" si="80"/>
        <v>10036.057414545467</v>
      </c>
      <c r="AV551" s="14">
        <f t="shared" si="80"/>
        <v>2.8999205955482843</v>
      </c>
      <c r="AW551" s="14">
        <f t="shared" si="80"/>
        <v>1.5153955531199692E-3</v>
      </c>
      <c r="AX551" s="15">
        <f t="shared" si="80"/>
        <v>0.34483702813625877</v>
      </c>
    </row>
    <row r="552" spans="1:50" x14ac:dyDescent="0.3">
      <c r="A552" s="4" t="s">
        <v>43</v>
      </c>
      <c r="B552" s="4">
        <f t="shared" si="81"/>
        <v>2003</v>
      </c>
      <c r="C552" s="11">
        <v>7035.0854729833627</v>
      </c>
      <c r="D552" s="11">
        <v>5.0835774837005223</v>
      </c>
      <c r="E552" s="11">
        <v>3.9834489953896046E-3</v>
      </c>
      <c r="F552" s="11">
        <v>0.19671186348714081</v>
      </c>
      <c r="G552" s="11">
        <v>53.905560052591909</v>
      </c>
      <c r="H552" s="11">
        <v>31.319495075988751</v>
      </c>
      <c r="I552" s="11">
        <v>2.3617976947482161E-3</v>
      </c>
      <c r="J552" s="11">
        <v>3.1928994946238937E-2</v>
      </c>
      <c r="K552" s="11">
        <v>0.68181818181817277</v>
      </c>
      <c r="L552" s="11">
        <v>112.66666666666818</v>
      </c>
      <c r="M552" s="11">
        <v>9.1416808537765626E-4</v>
      </c>
      <c r="N552" s="11">
        <v>8.8757396449702947E-3</v>
      </c>
      <c r="O552" s="11">
        <v>1.117424242424244</v>
      </c>
      <c r="P552" s="11">
        <v>7.9877966101694788</v>
      </c>
      <c r="Q552" s="11">
        <v>7.3683060332439543E-3</v>
      </c>
      <c r="R552" s="11">
        <v>0.12519096927516571</v>
      </c>
      <c r="S552" s="11">
        <v>10707.210483136365</v>
      </c>
      <c r="T552" s="11">
        <v>2.7576456148536814</v>
      </c>
      <c r="U552" s="11">
        <v>3.5581898945902246E-4</v>
      </c>
      <c r="V552" s="11">
        <v>0.36262817622889487</v>
      </c>
      <c r="Y552" s="4" t="str">
        <f t="shared" si="82"/>
        <v>Portugal</v>
      </c>
      <c r="Z552" s="4">
        <f t="shared" si="82"/>
        <v>2003</v>
      </c>
      <c r="AA552" s="13">
        <f t="shared" si="82"/>
        <v>7035.0854729833627</v>
      </c>
      <c r="AB552" s="14">
        <f t="shared" si="82"/>
        <v>5.0835774837005223</v>
      </c>
      <c r="AC552" s="14">
        <f t="shared" si="82"/>
        <v>3.9834489953896046E-3</v>
      </c>
      <c r="AD552" s="15">
        <f t="shared" si="82"/>
        <v>0.19671186348714081</v>
      </c>
      <c r="AF552" s="13">
        <f t="shared" si="77"/>
        <v>53.905560052591909</v>
      </c>
      <c r="AG552" s="14">
        <f t="shared" si="77"/>
        <v>31.319495075988751</v>
      </c>
      <c r="AH552" s="14">
        <f t="shared" si="77"/>
        <v>2.3617976947482161E-3</v>
      </c>
      <c r="AI552" s="15">
        <f t="shared" si="77"/>
        <v>3.1928994946238937E-2</v>
      </c>
      <c r="AK552" s="13">
        <f t="shared" si="78"/>
        <v>0.68181818181817277</v>
      </c>
      <c r="AL552" s="14">
        <f t="shared" si="78"/>
        <v>112.66666666666818</v>
      </c>
      <c r="AM552" s="14">
        <f t="shared" si="78"/>
        <v>9.1416808537765626E-4</v>
      </c>
      <c r="AN552" s="15">
        <f t="shared" si="78"/>
        <v>8.8757396449702947E-3</v>
      </c>
      <c r="AP552" s="13">
        <f t="shared" si="79"/>
        <v>1.117424242424244</v>
      </c>
      <c r="AQ552" s="14">
        <f t="shared" si="79"/>
        <v>7.9877966101694788</v>
      </c>
      <c r="AR552" s="14">
        <f t="shared" si="79"/>
        <v>7.3683060332439543E-3</v>
      </c>
      <c r="AS552" s="15">
        <f t="shared" si="79"/>
        <v>0.12519096927516571</v>
      </c>
      <c r="AU552" s="13">
        <f t="shared" si="80"/>
        <v>10707.210483136365</v>
      </c>
      <c r="AV552" s="14">
        <f t="shared" si="80"/>
        <v>2.7576456148536814</v>
      </c>
      <c r="AW552" s="14">
        <f t="shared" si="80"/>
        <v>3.5581898945902246E-4</v>
      </c>
      <c r="AX552" s="15">
        <f t="shared" si="80"/>
        <v>0.36262817622889487</v>
      </c>
    </row>
    <row r="553" spans="1:50" x14ac:dyDescent="0.3">
      <c r="A553" s="4" t="s">
        <v>43</v>
      </c>
      <c r="B553" s="4">
        <f t="shared" si="81"/>
        <v>2004</v>
      </c>
      <c r="C553" s="11">
        <v>7771.6517350735157</v>
      </c>
      <c r="D553" s="11">
        <v>4.7014592858443605</v>
      </c>
      <c r="E553" s="11">
        <v>3.0063195411691446E-3</v>
      </c>
      <c r="F553" s="11">
        <v>0.21269991702595475</v>
      </c>
      <c r="G553" s="11">
        <v>52.34213960166062</v>
      </c>
      <c r="H553" s="11">
        <v>32.39283066415625</v>
      </c>
      <c r="I553" s="11">
        <v>2.244786658030587E-3</v>
      </c>
      <c r="J553" s="11">
        <v>3.0871028542329072E-2</v>
      </c>
      <c r="K553" s="11">
        <v>1.0272727272727167</v>
      </c>
      <c r="L553" s="11">
        <v>75.318584070797257</v>
      </c>
      <c r="M553" s="11">
        <v>9.0175351342350329E-4</v>
      </c>
      <c r="N553" s="11">
        <v>1.3276935730231325E-2</v>
      </c>
      <c r="O553" s="11">
        <v>0.94924242424241889</v>
      </c>
      <c r="P553" s="11">
        <v>9.6033519553073141</v>
      </c>
      <c r="Q553" s="11">
        <v>7.378061883782927E-3</v>
      </c>
      <c r="R553" s="11">
        <v>0.10413030831878943</v>
      </c>
      <c r="S553" s="11">
        <v>11341.639058045457</v>
      </c>
      <c r="T553" s="11">
        <v>2.6849636721108396</v>
      </c>
      <c r="U553" s="11">
        <v>3.0063072554564751E-4</v>
      </c>
      <c r="V553" s="11">
        <v>0.37244451773674436</v>
      </c>
      <c r="Y553" s="4" t="str">
        <f t="shared" si="82"/>
        <v>Portugal</v>
      </c>
      <c r="Z553" s="4">
        <f t="shared" si="82"/>
        <v>2004</v>
      </c>
      <c r="AA553" s="13">
        <f t="shared" si="82"/>
        <v>7771.6517350735157</v>
      </c>
      <c r="AB553" s="14">
        <f t="shared" si="82"/>
        <v>4.7014592858443605</v>
      </c>
      <c r="AC553" s="14">
        <f t="shared" si="82"/>
        <v>3.0063195411691446E-3</v>
      </c>
      <c r="AD553" s="15">
        <f t="shared" si="82"/>
        <v>0.21269991702595475</v>
      </c>
      <c r="AF553" s="13">
        <f t="shared" si="77"/>
        <v>52.34213960166062</v>
      </c>
      <c r="AG553" s="14">
        <f t="shared" si="77"/>
        <v>32.39283066415625</v>
      </c>
      <c r="AH553" s="14">
        <f t="shared" si="77"/>
        <v>2.244786658030587E-3</v>
      </c>
      <c r="AI553" s="15">
        <f t="shared" si="77"/>
        <v>3.0871028542329072E-2</v>
      </c>
      <c r="AK553" s="13">
        <f t="shared" si="78"/>
        <v>1.0272727272727167</v>
      </c>
      <c r="AL553" s="14">
        <f t="shared" si="78"/>
        <v>75.318584070797257</v>
      </c>
      <c r="AM553" s="14">
        <f t="shared" si="78"/>
        <v>9.0175351342350329E-4</v>
      </c>
      <c r="AN553" s="15">
        <f t="shared" si="78"/>
        <v>1.3276935730231325E-2</v>
      </c>
      <c r="AP553" s="13">
        <f t="shared" si="79"/>
        <v>0.94924242424241889</v>
      </c>
      <c r="AQ553" s="14">
        <f t="shared" si="79"/>
        <v>9.6033519553073141</v>
      </c>
      <c r="AR553" s="14">
        <f t="shared" si="79"/>
        <v>7.378061883782927E-3</v>
      </c>
      <c r="AS553" s="15">
        <f t="shared" si="79"/>
        <v>0.10413030831878943</v>
      </c>
      <c r="AU553" s="13">
        <f t="shared" si="80"/>
        <v>11341.639058045457</v>
      </c>
      <c r="AV553" s="14">
        <f t="shared" si="80"/>
        <v>2.6849636721108396</v>
      </c>
      <c r="AW553" s="14">
        <f t="shared" si="80"/>
        <v>3.0063072554564751E-4</v>
      </c>
      <c r="AX553" s="15">
        <f t="shared" si="80"/>
        <v>0.37244451773674436</v>
      </c>
    </row>
    <row r="554" spans="1:50" x14ac:dyDescent="0.3">
      <c r="A554" s="4" t="s">
        <v>43</v>
      </c>
      <c r="B554" s="4">
        <f t="shared" si="81"/>
        <v>2005</v>
      </c>
      <c r="C554" s="11">
        <v>8605.986663707823</v>
      </c>
      <c r="D554" s="11">
        <v>4.3243371602265466</v>
      </c>
      <c r="E554" s="11">
        <v>1.7554690785566152E-3</v>
      </c>
      <c r="F554" s="11">
        <v>0.23124931358211004</v>
      </c>
      <c r="G554" s="11">
        <v>56.281118750022415</v>
      </c>
      <c r="H554" s="11">
        <v>30.089458005234537</v>
      </c>
      <c r="I554" s="11">
        <v>2.3857635541565947E-3</v>
      </c>
      <c r="J554" s="11">
        <v>3.3234231066110738E-2</v>
      </c>
      <c r="K554" s="11">
        <v>0.73636363636364877</v>
      </c>
      <c r="L554" s="11">
        <v>105.19753086419574</v>
      </c>
      <c r="M554" s="11">
        <v>9.8306650082184005E-4</v>
      </c>
      <c r="N554" s="11">
        <v>9.5059265344444761E-3</v>
      </c>
      <c r="O554" s="11">
        <v>0.57954545454545681</v>
      </c>
      <c r="P554" s="11">
        <v>14.932026143790782</v>
      </c>
      <c r="Q554" s="11">
        <v>1.0221505848575618E-2</v>
      </c>
      <c r="R554" s="11">
        <v>6.6970147947124525E-2</v>
      </c>
      <c r="S554" s="11">
        <v>11927.960543863643</v>
      </c>
      <c r="T554" s="11">
        <v>2.6116828616514716</v>
      </c>
      <c r="U554" s="11">
        <v>1.1043547714689739E-3</v>
      </c>
      <c r="V554" s="11">
        <v>0.38289488156600299</v>
      </c>
      <c r="Y554" s="4" t="str">
        <f t="shared" si="82"/>
        <v>Portugal</v>
      </c>
      <c r="Z554" s="4">
        <f t="shared" si="82"/>
        <v>2005</v>
      </c>
      <c r="AA554" s="13">
        <f t="shared" si="82"/>
        <v>8605.986663707823</v>
      </c>
      <c r="AB554" s="14">
        <f t="shared" si="82"/>
        <v>4.3243371602265466</v>
      </c>
      <c r="AC554" s="14">
        <f t="shared" si="82"/>
        <v>1.7554690785566152E-3</v>
      </c>
      <c r="AD554" s="15">
        <f t="shared" si="82"/>
        <v>0.23124931358211004</v>
      </c>
      <c r="AF554" s="13">
        <f t="shared" si="77"/>
        <v>56.281118750022415</v>
      </c>
      <c r="AG554" s="14">
        <f t="shared" si="77"/>
        <v>30.089458005234537</v>
      </c>
      <c r="AH554" s="14">
        <f t="shared" si="77"/>
        <v>2.3857635541565947E-3</v>
      </c>
      <c r="AI554" s="15">
        <f t="shared" si="77"/>
        <v>3.3234231066110738E-2</v>
      </c>
      <c r="AK554" s="13">
        <f t="shared" si="78"/>
        <v>0.73636363636364877</v>
      </c>
      <c r="AL554" s="14">
        <f t="shared" si="78"/>
        <v>105.19753086419574</v>
      </c>
      <c r="AM554" s="14">
        <f t="shared" si="78"/>
        <v>9.8306650082184005E-4</v>
      </c>
      <c r="AN554" s="15">
        <f t="shared" si="78"/>
        <v>9.5059265344444761E-3</v>
      </c>
      <c r="AP554" s="13">
        <f t="shared" si="79"/>
        <v>0.57954545454545681</v>
      </c>
      <c r="AQ554" s="14">
        <f t="shared" si="79"/>
        <v>14.932026143790782</v>
      </c>
      <c r="AR554" s="14">
        <f t="shared" si="79"/>
        <v>1.0221505848575618E-2</v>
      </c>
      <c r="AS554" s="15">
        <f t="shared" si="79"/>
        <v>6.6970147947124525E-2</v>
      </c>
      <c r="AU554" s="13">
        <f t="shared" si="80"/>
        <v>11927.960543863643</v>
      </c>
      <c r="AV554" s="14">
        <f t="shared" si="80"/>
        <v>2.6116828616514716</v>
      </c>
      <c r="AW554" s="14">
        <f t="shared" si="80"/>
        <v>1.1043547714689739E-3</v>
      </c>
      <c r="AX554" s="15">
        <f t="shared" si="80"/>
        <v>0.38289488156600299</v>
      </c>
    </row>
    <row r="555" spans="1:50" x14ac:dyDescent="0.3">
      <c r="A555" s="4" t="s">
        <v>43</v>
      </c>
      <c r="B555" s="4">
        <f t="shared" si="81"/>
        <v>2006</v>
      </c>
      <c r="C555" s="11">
        <v>9924.7987952687181</v>
      </c>
      <c r="D555" s="11">
        <v>3.8200363474450474</v>
      </c>
      <c r="E555" s="11">
        <v>1.172397870317643E-4</v>
      </c>
      <c r="F555" s="11">
        <v>0.26177761388810594</v>
      </c>
      <c r="G555" s="11">
        <v>50.754663428408321</v>
      </c>
      <c r="H555" s="11">
        <v>33.260211990307575</v>
      </c>
      <c r="I555" s="11">
        <v>2.3649558169712009E-3</v>
      </c>
      <c r="J555" s="11">
        <v>3.0065953887828858E-2</v>
      </c>
      <c r="K555" s="11">
        <v>1.1545454545454561</v>
      </c>
      <c r="L555" s="11">
        <v>67.425196850393604</v>
      </c>
      <c r="M555" s="11">
        <v>9.5325005814166086E-4</v>
      </c>
      <c r="N555" s="11">
        <v>1.4831250729884407E-2</v>
      </c>
      <c r="O555" s="11">
        <v>1.6738636363636328</v>
      </c>
      <c r="P555" s="11">
        <v>4.5560081466395239</v>
      </c>
      <c r="Q555" s="11">
        <v>8.1264168984461205E-3</v>
      </c>
      <c r="R555" s="11">
        <v>0.21949038891372313</v>
      </c>
      <c r="S555" s="11">
        <v>12856.47784695456</v>
      </c>
      <c r="T555" s="11">
        <v>2.5168392899785879</v>
      </c>
      <c r="U555" s="11">
        <v>2.0423750599657398E-3</v>
      </c>
      <c r="V555" s="11">
        <v>0.39732374012983068</v>
      </c>
      <c r="Y555" s="4" t="str">
        <f t="shared" si="82"/>
        <v>Portugal</v>
      </c>
      <c r="Z555" s="4">
        <f t="shared" si="82"/>
        <v>2006</v>
      </c>
      <c r="AA555" s="13">
        <f t="shared" si="82"/>
        <v>9924.7987952687181</v>
      </c>
      <c r="AB555" s="14">
        <f t="shared" si="82"/>
        <v>3.8200363474450474</v>
      </c>
      <c r="AC555" s="14">
        <f t="shared" si="82"/>
        <v>1.172397870317643E-4</v>
      </c>
      <c r="AD555" s="15">
        <f t="shared" si="82"/>
        <v>0.26177761388810594</v>
      </c>
      <c r="AF555" s="13">
        <f t="shared" si="77"/>
        <v>50.754663428408321</v>
      </c>
      <c r="AG555" s="14">
        <f t="shared" si="77"/>
        <v>33.260211990307575</v>
      </c>
      <c r="AH555" s="14">
        <f t="shared" si="77"/>
        <v>2.3649558169712009E-3</v>
      </c>
      <c r="AI555" s="15">
        <f t="shared" si="77"/>
        <v>3.0065953887828858E-2</v>
      </c>
      <c r="AK555" s="13">
        <f t="shared" si="78"/>
        <v>1.1545454545454561</v>
      </c>
      <c r="AL555" s="14">
        <f t="shared" si="78"/>
        <v>67.425196850393604</v>
      </c>
      <c r="AM555" s="14">
        <f t="shared" si="78"/>
        <v>9.5325005814166086E-4</v>
      </c>
      <c r="AN555" s="15">
        <f t="shared" si="78"/>
        <v>1.4831250729884407E-2</v>
      </c>
      <c r="AP555" s="13">
        <f t="shared" si="79"/>
        <v>1.6738636363636328</v>
      </c>
      <c r="AQ555" s="14">
        <f t="shared" si="79"/>
        <v>4.5560081466395239</v>
      </c>
      <c r="AR555" s="14">
        <f t="shared" si="79"/>
        <v>8.1264168984461205E-3</v>
      </c>
      <c r="AS555" s="15">
        <f t="shared" si="79"/>
        <v>0.21949038891372313</v>
      </c>
      <c r="AU555" s="13">
        <f t="shared" si="80"/>
        <v>12856.47784695456</v>
      </c>
      <c r="AV555" s="14">
        <f t="shared" si="80"/>
        <v>2.5168392899785879</v>
      </c>
      <c r="AW555" s="14">
        <f t="shared" si="80"/>
        <v>2.0423750599657398E-3</v>
      </c>
      <c r="AX555" s="15">
        <f t="shared" si="80"/>
        <v>0.39732374012983068</v>
      </c>
    </row>
    <row r="556" spans="1:50" x14ac:dyDescent="0.3">
      <c r="A556" s="4" t="s">
        <v>43</v>
      </c>
      <c r="B556" s="4">
        <f t="shared" si="81"/>
        <v>2007</v>
      </c>
      <c r="C556" s="11">
        <v>10619.729824301237</v>
      </c>
      <c r="D556" s="11">
        <v>3.653077330588725</v>
      </c>
      <c r="E556" s="11">
        <v>1.2246661882580612E-3</v>
      </c>
      <c r="F556" s="11">
        <v>0.2737418098507215</v>
      </c>
      <c r="G556" s="11">
        <v>69.146837189431153</v>
      </c>
      <c r="H556" s="11">
        <v>24.376032020995247</v>
      </c>
      <c r="I556" s="11">
        <v>2.1406672932541837E-3</v>
      </c>
      <c r="J556" s="11">
        <v>4.1023904101319397E-2</v>
      </c>
      <c r="K556" s="11">
        <v>1.3136363636363626</v>
      </c>
      <c r="L556" s="11">
        <v>59.366782006920459</v>
      </c>
      <c r="M556" s="11">
        <v>9.4261648102040435E-4</v>
      </c>
      <c r="N556" s="11">
        <v>1.6844436673078032E-2</v>
      </c>
      <c r="O556" s="11">
        <v>2.9291666666666645</v>
      </c>
      <c r="P556" s="11">
        <v>2.2716927453769573</v>
      </c>
      <c r="Q556" s="11">
        <v>2.6439470055050207E-3</v>
      </c>
      <c r="R556" s="11">
        <v>0.44020037570444553</v>
      </c>
      <c r="S556" s="11">
        <v>13651.697443090921</v>
      </c>
      <c r="T556" s="11">
        <v>2.4614135771150583</v>
      </c>
      <c r="U556" s="11">
        <v>2.5295564899939782E-3</v>
      </c>
      <c r="V556" s="11">
        <v>0.40627061185388724</v>
      </c>
      <c r="Y556" s="4" t="str">
        <f t="shared" si="82"/>
        <v>Portugal</v>
      </c>
      <c r="Z556" s="4">
        <f t="shared" si="82"/>
        <v>2007</v>
      </c>
      <c r="AA556" s="13">
        <f t="shared" si="82"/>
        <v>10619.729824301237</v>
      </c>
      <c r="AB556" s="14">
        <f t="shared" si="82"/>
        <v>3.653077330588725</v>
      </c>
      <c r="AC556" s="14">
        <f t="shared" si="82"/>
        <v>1.2246661882580612E-3</v>
      </c>
      <c r="AD556" s="15">
        <f t="shared" si="82"/>
        <v>0.2737418098507215</v>
      </c>
      <c r="AF556" s="13">
        <f t="shared" si="77"/>
        <v>69.146837189431153</v>
      </c>
      <c r="AG556" s="14">
        <f t="shared" si="77"/>
        <v>24.376032020995247</v>
      </c>
      <c r="AH556" s="14">
        <f t="shared" si="77"/>
        <v>2.1406672932541837E-3</v>
      </c>
      <c r="AI556" s="15">
        <f t="shared" si="77"/>
        <v>4.1023904101319397E-2</v>
      </c>
      <c r="AK556" s="13">
        <f t="shared" si="78"/>
        <v>1.3136363636363626</v>
      </c>
      <c r="AL556" s="14">
        <f t="shared" si="78"/>
        <v>59.366782006920459</v>
      </c>
      <c r="AM556" s="14">
        <f t="shared" si="78"/>
        <v>9.4261648102040435E-4</v>
      </c>
      <c r="AN556" s="15">
        <f t="shared" si="78"/>
        <v>1.6844436673078032E-2</v>
      </c>
      <c r="AP556" s="13">
        <f t="shared" si="79"/>
        <v>2.9291666666666645</v>
      </c>
      <c r="AQ556" s="14">
        <f t="shared" si="79"/>
        <v>2.2716927453769573</v>
      </c>
      <c r="AR556" s="14">
        <f t="shared" si="79"/>
        <v>2.6439470055050207E-3</v>
      </c>
      <c r="AS556" s="15">
        <f t="shared" si="79"/>
        <v>0.44020037570444553</v>
      </c>
      <c r="AU556" s="13">
        <f t="shared" si="80"/>
        <v>13651.697443090921</v>
      </c>
      <c r="AV556" s="14">
        <f t="shared" si="80"/>
        <v>2.4614135771150583</v>
      </c>
      <c r="AW556" s="14">
        <f t="shared" si="80"/>
        <v>2.5295564899939782E-3</v>
      </c>
      <c r="AX556" s="15">
        <f t="shared" si="80"/>
        <v>0.40627061185388724</v>
      </c>
    </row>
    <row r="557" spans="1:50" x14ac:dyDescent="0.3">
      <c r="A557" s="4" t="s">
        <v>43</v>
      </c>
      <c r="B557" s="4">
        <f t="shared" si="81"/>
        <v>2008</v>
      </c>
      <c r="C557" s="11">
        <v>11150.785266356172</v>
      </c>
      <c r="D557" s="11">
        <v>3.5182929768732087</v>
      </c>
      <c r="E557" s="11">
        <v>1.9388755788002365E-3</v>
      </c>
      <c r="F557" s="11">
        <v>0.28422874575065205</v>
      </c>
      <c r="G557" s="11">
        <v>60.291659580962914</v>
      </c>
      <c r="H557" s="11">
        <v>27.902452879580188</v>
      </c>
      <c r="I557" s="11">
        <v>2.1510914778007373E-3</v>
      </c>
      <c r="J557" s="11">
        <v>3.5839143042933994E-2</v>
      </c>
      <c r="K557" s="11">
        <v>1.0636363636363626</v>
      </c>
      <c r="L557" s="11">
        <v>73.743589743589823</v>
      </c>
      <c r="M557" s="11">
        <v>8.9931754517905832E-4</v>
      </c>
      <c r="N557" s="11">
        <v>1.3560500695410279E-2</v>
      </c>
      <c r="O557" s="11">
        <v>2.5825757575757589</v>
      </c>
      <c r="P557" s="11">
        <v>2.5784687591669111</v>
      </c>
      <c r="Q557" s="11">
        <v>1.7694401427120199E-3</v>
      </c>
      <c r="R557" s="11">
        <v>0.38782707622298068</v>
      </c>
      <c r="S557" s="11">
        <v>13411.29684613636</v>
      </c>
      <c r="T557" s="11">
        <v>2.4902104600538788</v>
      </c>
      <c r="U557" s="11">
        <v>2.4216713168238035E-3</v>
      </c>
      <c r="V557" s="11">
        <v>0.40157248394915335</v>
      </c>
      <c r="Y557" s="4" t="str">
        <f t="shared" si="82"/>
        <v>Portugal</v>
      </c>
      <c r="Z557" s="4">
        <f t="shared" si="82"/>
        <v>2008</v>
      </c>
      <c r="AA557" s="13">
        <f t="shared" si="82"/>
        <v>11150.785266356172</v>
      </c>
      <c r="AB557" s="14">
        <f t="shared" si="82"/>
        <v>3.5182929768732087</v>
      </c>
      <c r="AC557" s="14">
        <f t="shared" si="82"/>
        <v>1.9388755788002365E-3</v>
      </c>
      <c r="AD557" s="15">
        <f t="shared" si="82"/>
        <v>0.28422874575065205</v>
      </c>
      <c r="AF557" s="13">
        <f t="shared" si="77"/>
        <v>60.291659580962914</v>
      </c>
      <c r="AG557" s="14">
        <f t="shared" si="77"/>
        <v>27.902452879580188</v>
      </c>
      <c r="AH557" s="14">
        <f t="shared" si="77"/>
        <v>2.1510914778007373E-3</v>
      </c>
      <c r="AI557" s="15">
        <f t="shared" si="77"/>
        <v>3.5839143042933994E-2</v>
      </c>
      <c r="AK557" s="13">
        <f t="shared" si="78"/>
        <v>1.0636363636363626</v>
      </c>
      <c r="AL557" s="14">
        <f t="shared" si="78"/>
        <v>73.743589743589823</v>
      </c>
      <c r="AM557" s="14">
        <f t="shared" si="78"/>
        <v>8.9931754517905832E-4</v>
      </c>
      <c r="AN557" s="15">
        <f t="shared" si="78"/>
        <v>1.3560500695410279E-2</v>
      </c>
      <c r="AP557" s="13">
        <f t="shared" si="79"/>
        <v>2.5825757575757589</v>
      </c>
      <c r="AQ557" s="14">
        <f t="shared" si="79"/>
        <v>2.5784687591669111</v>
      </c>
      <c r="AR557" s="14">
        <f t="shared" si="79"/>
        <v>1.7694401427120199E-3</v>
      </c>
      <c r="AS557" s="15">
        <f t="shared" si="79"/>
        <v>0.38782707622298068</v>
      </c>
      <c r="AU557" s="13">
        <f t="shared" si="80"/>
        <v>13411.29684613636</v>
      </c>
      <c r="AV557" s="14">
        <f t="shared" si="80"/>
        <v>2.4902104600538788</v>
      </c>
      <c r="AW557" s="14">
        <f t="shared" si="80"/>
        <v>2.4216713168238035E-3</v>
      </c>
      <c r="AX557" s="15">
        <f t="shared" si="80"/>
        <v>0.40157248394915335</v>
      </c>
    </row>
    <row r="558" spans="1:50" x14ac:dyDescent="0.3">
      <c r="A558" s="4" t="s">
        <v>43</v>
      </c>
      <c r="B558" s="4">
        <f t="shared" si="81"/>
        <v>2009</v>
      </c>
      <c r="C558" s="11">
        <v>10389.812465692128</v>
      </c>
      <c r="D558" s="11">
        <v>3.8276190138614812</v>
      </c>
      <c r="E558" s="11">
        <v>1.4961574828781243E-4</v>
      </c>
      <c r="F558" s="11">
        <v>0.26125902196079676</v>
      </c>
      <c r="G558" s="11">
        <v>88.621463801463733</v>
      </c>
      <c r="H558" s="11">
        <v>18.667642225036818</v>
      </c>
      <c r="I558" s="11">
        <v>1.7807102503501621E-3</v>
      </c>
      <c r="J558" s="11">
        <v>5.3568628964766205E-2</v>
      </c>
      <c r="K558" s="11">
        <v>0.95909090909090366</v>
      </c>
      <c r="L558" s="11">
        <v>82.099526066351189</v>
      </c>
      <c r="M558" s="11">
        <v>8.4284523593194244E-4</v>
      </c>
      <c r="N558" s="11">
        <v>1.2180338278589088E-2</v>
      </c>
      <c r="O558" s="11">
        <v>1.6606060606060602</v>
      </c>
      <c r="P558" s="11">
        <v>5.7595802919708046</v>
      </c>
      <c r="Q558" s="11">
        <v>1.0766914785968862E-2</v>
      </c>
      <c r="R558" s="11">
        <v>0.17362376237623758</v>
      </c>
      <c r="S558" s="11">
        <v>12202.625180681807</v>
      </c>
      <c r="T558" s="11">
        <v>2.5851807131323534</v>
      </c>
      <c r="U558" s="11">
        <v>1.4155980002479307E-3</v>
      </c>
      <c r="V558" s="11">
        <v>0.38682015339203984</v>
      </c>
      <c r="Y558" s="4" t="str">
        <f t="shared" si="82"/>
        <v>Portugal</v>
      </c>
      <c r="Z558" s="4">
        <f t="shared" si="82"/>
        <v>2009</v>
      </c>
      <c r="AA558" s="13">
        <f t="shared" si="82"/>
        <v>10389.812465692128</v>
      </c>
      <c r="AB558" s="14">
        <f t="shared" si="82"/>
        <v>3.8276190138614812</v>
      </c>
      <c r="AC558" s="14">
        <f t="shared" si="82"/>
        <v>1.4961574828781243E-4</v>
      </c>
      <c r="AD558" s="15">
        <f t="shared" si="82"/>
        <v>0.26125902196079676</v>
      </c>
      <c r="AF558" s="13">
        <f t="shared" si="77"/>
        <v>88.621463801463733</v>
      </c>
      <c r="AG558" s="14">
        <f t="shared" si="77"/>
        <v>18.667642225036818</v>
      </c>
      <c r="AH558" s="14">
        <f t="shared" si="77"/>
        <v>1.7807102503501621E-3</v>
      </c>
      <c r="AI558" s="15">
        <f t="shared" si="77"/>
        <v>5.3568628964766205E-2</v>
      </c>
      <c r="AK558" s="13">
        <f t="shared" si="78"/>
        <v>0.95909090909090366</v>
      </c>
      <c r="AL558" s="14">
        <f t="shared" si="78"/>
        <v>82.099526066351189</v>
      </c>
      <c r="AM558" s="14">
        <f t="shared" si="78"/>
        <v>8.4284523593194244E-4</v>
      </c>
      <c r="AN558" s="15">
        <f t="shared" si="78"/>
        <v>1.2180338278589088E-2</v>
      </c>
      <c r="AP558" s="13">
        <f t="shared" si="79"/>
        <v>1.6606060606060602</v>
      </c>
      <c r="AQ558" s="14">
        <f t="shared" si="79"/>
        <v>5.7595802919708046</v>
      </c>
      <c r="AR558" s="14">
        <f t="shared" si="79"/>
        <v>1.0766914785968862E-2</v>
      </c>
      <c r="AS558" s="15">
        <f t="shared" si="79"/>
        <v>0.17362376237623758</v>
      </c>
      <c r="AU558" s="13">
        <f t="shared" si="80"/>
        <v>12202.625180681807</v>
      </c>
      <c r="AV558" s="14">
        <f t="shared" si="80"/>
        <v>2.5851807131323534</v>
      </c>
      <c r="AW558" s="14">
        <f t="shared" si="80"/>
        <v>1.4155980002479307E-3</v>
      </c>
      <c r="AX558" s="15">
        <f t="shared" si="80"/>
        <v>0.38682015339203984</v>
      </c>
    </row>
    <row r="559" spans="1:50" x14ac:dyDescent="0.3">
      <c r="A559" s="4" t="s">
        <v>43</v>
      </c>
      <c r="B559" s="4">
        <f t="shared" si="81"/>
        <v>2010</v>
      </c>
      <c r="C559" s="11">
        <v>10683.118126338522</v>
      </c>
      <c r="D559" s="11">
        <v>3.7389290485106921</v>
      </c>
      <c r="E559" s="11">
        <v>5.2367382182355593E-4</v>
      </c>
      <c r="F559" s="11">
        <v>0.26745626542400547</v>
      </c>
      <c r="G559" s="11">
        <v>88.468411033096345</v>
      </c>
      <c r="H559" s="11">
        <v>18.731280273461525</v>
      </c>
      <c r="I559" s="11">
        <v>1.609137988640999E-3</v>
      </c>
      <c r="J559" s="11">
        <v>5.3386633769865681E-2</v>
      </c>
      <c r="K559" s="11">
        <v>1.0545454545454618</v>
      </c>
      <c r="L559" s="11">
        <v>74.956896551723617</v>
      </c>
      <c r="M559" s="11">
        <v>8.0072861506405579E-4</v>
      </c>
      <c r="N559" s="11">
        <v>1.3341000575043222E-2</v>
      </c>
      <c r="O559" s="11">
        <v>1.7958333333333023</v>
      </c>
      <c r="P559" s="11">
        <v>6.0069605568446498</v>
      </c>
      <c r="Q559" s="11">
        <v>1.2330123245973323E-2</v>
      </c>
      <c r="R559" s="11">
        <v>0.16647354190806976</v>
      </c>
      <c r="S559" s="11">
        <v>12439.141660454552</v>
      </c>
      <c r="T559" s="11">
        <v>2.5813278421399701</v>
      </c>
      <c r="U559" s="11">
        <v>1.4143819558377624E-3</v>
      </c>
      <c r="V559" s="11">
        <v>0.38739751831405533</v>
      </c>
      <c r="Y559" s="4" t="str">
        <f t="shared" si="82"/>
        <v>Portugal</v>
      </c>
      <c r="Z559" s="4">
        <f t="shared" si="82"/>
        <v>2010</v>
      </c>
      <c r="AA559" s="13">
        <f t="shared" si="82"/>
        <v>10683.118126338522</v>
      </c>
      <c r="AB559" s="14">
        <f t="shared" si="82"/>
        <v>3.7389290485106921</v>
      </c>
      <c r="AC559" s="14">
        <f t="shared" si="82"/>
        <v>5.2367382182355593E-4</v>
      </c>
      <c r="AD559" s="15">
        <f t="shared" si="82"/>
        <v>0.26745626542400547</v>
      </c>
      <c r="AF559" s="13">
        <f t="shared" si="77"/>
        <v>88.468411033096345</v>
      </c>
      <c r="AG559" s="14">
        <f t="shared" si="77"/>
        <v>18.731280273461525</v>
      </c>
      <c r="AH559" s="14">
        <f t="shared" si="77"/>
        <v>1.609137988640999E-3</v>
      </c>
      <c r="AI559" s="15">
        <f t="shared" si="77"/>
        <v>5.3386633769865681E-2</v>
      </c>
      <c r="AK559" s="13">
        <f t="shared" si="78"/>
        <v>1.0545454545454618</v>
      </c>
      <c r="AL559" s="14">
        <f t="shared" si="78"/>
        <v>74.956896551723617</v>
      </c>
      <c r="AM559" s="14">
        <f t="shared" si="78"/>
        <v>8.0072861506405579E-4</v>
      </c>
      <c r="AN559" s="15">
        <f t="shared" si="78"/>
        <v>1.3341000575043222E-2</v>
      </c>
      <c r="AP559" s="13">
        <f t="shared" si="79"/>
        <v>1.7958333333333023</v>
      </c>
      <c r="AQ559" s="14">
        <f t="shared" si="79"/>
        <v>6.0069605568446498</v>
      </c>
      <c r="AR559" s="14">
        <f t="shared" si="79"/>
        <v>1.2330123245973323E-2</v>
      </c>
      <c r="AS559" s="15">
        <f t="shared" si="79"/>
        <v>0.16647354190806976</v>
      </c>
      <c r="AU559" s="13">
        <f t="shared" si="80"/>
        <v>12439.141660454552</v>
      </c>
      <c r="AV559" s="14">
        <f t="shared" si="80"/>
        <v>2.5813278421399701</v>
      </c>
      <c r="AW559" s="14">
        <f t="shared" si="80"/>
        <v>1.4143819558377624E-3</v>
      </c>
      <c r="AX559" s="15">
        <f t="shared" si="80"/>
        <v>0.38739751831405533</v>
      </c>
    </row>
    <row r="560" spans="1:50" x14ac:dyDescent="0.3">
      <c r="A560" s="4" t="s">
        <v>43</v>
      </c>
      <c r="B560" s="4">
        <f t="shared" si="81"/>
        <v>2011</v>
      </c>
      <c r="C560" s="11">
        <v>11215.593105009066</v>
      </c>
      <c r="D560" s="11">
        <v>3.5453865844582921</v>
      </c>
      <c r="E560" s="11">
        <v>1.2066936754384083E-3</v>
      </c>
      <c r="F560" s="11">
        <v>0.28205668865100425</v>
      </c>
      <c r="G560" s="11">
        <v>65.181971783763629</v>
      </c>
      <c r="H560" s="11">
        <v>25.454590034618079</v>
      </c>
      <c r="I560" s="11">
        <v>1.9359364725866773E-3</v>
      </c>
      <c r="J560" s="11">
        <v>3.9285645482406373E-2</v>
      </c>
      <c r="K560" s="11">
        <v>1.2818181818181955</v>
      </c>
      <c r="L560" s="11">
        <v>61.957446808509971</v>
      </c>
      <c r="M560" s="11">
        <v>7.0408576593070787E-4</v>
      </c>
      <c r="N560" s="11">
        <v>1.6140109890110065E-2</v>
      </c>
      <c r="O560" s="11">
        <v>2.9981060606060961</v>
      </c>
      <c r="P560" s="11">
        <v>3.5084017687933877</v>
      </c>
      <c r="Q560" s="11">
        <v>1.2126229650771814E-2</v>
      </c>
      <c r="R560" s="11">
        <v>0.28503006950196608</v>
      </c>
      <c r="S560" s="11">
        <v>13055.641572727265</v>
      </c>
      <c r="T560" s="11">
        <v>2.4832751163644819</v>
      </c>
      <c r="U560" s="11">
        <v>2.5153404017980163E-3</v>
      </c>
      <c r="V560" s="11">
        <v>0.4026940041440118</v>
      </c>
      <c r="Y560" s="4" t="str">
        <f t="shared" si="82"/>
        <v>Portugal</v>
      </c>
      <c r="Z560" s="4">
        <f t="shared" si="82"/>
        <v>2011</v>
      </c>
      <c r="AA560" s="13">
        <f t="shared" si="82"/>
        <v>11215.593105009066</v>
      </c>
      <c r="AB560" s="14">
        <f t="shared" si="82"/>
        <v>3.5453865844582921</v>
      </c>
      <c r="AC560" s="14">
        <f t="shared" si="82"/>
        <v>1.2066936754384083E-3</v>
      </c>
      <c r="AD560" s="15">
        <f t="shared" si="82"/>
        <v>0.28205668865100425</v>
      </c>
      <c r="AF560" s="13">
        <f t="shared" si="77"/>
        <v>65.181971783763629</v>
      </c>
      <c r="AG560" s="14">
        <f t="shared" si="77"/>
        <v>25.454590034618079</v>
      </c>
      <c r="AH560" s="14">
        <f t="shared" si="77"/>
        <v>1.9359364725866773E-3</v>
      </c>
      <c r="AI560" s="15">
        <f t="shared" si="77"/>
        <v>3.9285645482406373E-2</v>
      </c>
      <c r="AK560" s="13">
        <f t="shared" si="78"/>
        <v>1.2818181818181955</v>
      </c>
      <c r="AL560" s="14">
        <f t="shared" si="78"/>
        <v>61.957446808509971</v>
      </c>
      <c r="AM560" s="14">
        <f t="shared" si="78"/>
        <v>7.0408576593070787E-4</v>
      </c>
      <c r="AN560" s="15">
        <f t="shared" si="78"/>
        <v>1.6140109890110065E-2</v>
      </c>
      <c r="AP560" s="13">
        <f t="shared" si="79"/>
        <v>2.9981060606060961</v>
      </c>
      <c r="AQ560" s="14">
        <f t="shared" si="79"/>
        <v>3.5084017687933877</v>
      </c>
      <c r="AR560" s="14">
        <f t="shared" si="79"/>
        <v>1.2126229650771814E-2</v>
      </c>
      <c r="AS560" s="15">
        <f t="shared" si="79"/>
        <v>0.28503006950196608</v>
      </c>
      <c r="AU560" s="13">
        <f t="shared" si="80"/>
        <v>13055.641572727265</v>
      </c>
      <c r="AV560" s="14">
        <f t="shared" si="80"/>
        <v>2.4832751163644819</v>
      </c>
      <c r="AW560" s="14">
        <f t="shared" si="80"/>
        <v>2.5153404017980163E-3</v>
      </c>
      <c r="AX560" s="15">
        <f t="shared" si="80"/>
        <v>0.4026940041440118</v>
      </c>
    </row>
    <row r="561" spans="1:50" x14ac:dyDescent="0.3">
      <c r="A561" s="4" t="s">
        <v>43</v>
      </c>
      <c r="B561" s="4">
        <f t="shared" si="81"/>
        <v>2012</v>
      </c>
      <c r="C561" s="11">
        <v>12232.769254314931</v>
      </c>
      <c r="D561" s="11">
        <v>3.233462467320845</v>
      </c>
      <c r="E561" s="11">
        <v>2.6584736288530753E-3</v>
      </c>
      <c r="F561" s="11">
        <v>0.30926599894279011</v>
      </c>
      <c r="G561" s="11">
        <v>60.385987975179432</v>
      </c>
      <c r="H561" s="11">
        <v>27.288316615266641</v>
      </c>
      <c r="I561" s="11">
        <v>2.0683407624846606E-3</v>
      </c>
      <c r="J561" s="11">
        <v>3.6645719635213514E-2</v>
      </c>
      <c r="K561" s="11">
        <v>1.1136363636363598</v>
      </c>
      <c r="L561" s="11">
        <v>71.375510204081877</v>
      </c>
      <c r="M561" s="11">
        <v>7.0798993850303832E-4</v>
      </c>
      <c r="N561" s="11">
        <v>1.4010407731457605E-2</v>
      </c>
      <c r="O561" s="11">
        <v>5.4431818181818219</v>
      </c>
      <c r="P561" s="11">
        <v>2.0450939457202484</v>
      </c>
      <c r="Q561" s="11">
        <v>1.1815896380435398E-2</v>
      </c>
      <c r="R561" s="11">
        <v>0.48897509187423494</v>
      </c>
      <c r="S561" s="11">
        <v>13537.646557545457</v>
      </c>
      <c r="T561" s="11">
        <v>2.3780117142002259</v>
      </c>
      <c r="U561" s="11">
        <v>3.6406807839790556E-3</v>
      </c>
      <c r="V561" s="11">
        <v>0.42051937508487863</v>
      </c>
      <c r="Y561" s="4" t="str">
        <f t="shared" si="82"/>
        <v>Portugal</v>
      </c>
      <c r="Z561" s="4">
        <f t="shared" si="82"/>
        <v>2012</v>
      </c>
      <c r="AA561" s="13">
        <f t="shared" si="82"/>
        <v>12232.769254314931</v>
      </c>
      <c r="AB561" s="14">
        <f t="shared" si="82"/>
        <v>3.233462467320845</v>
      </c>
      <c r="AC561" s="14">
        <f t="shared" si="82"/>
        <v>2.6584736288530753E-3</v>
      </c>
      <c r="AD561" s="15">
        <f t="shared" si="82"/>
        <v>0.30926599894279011</v>
      </c>
      <c r="AF561" s="13">
        <f t="shared" si="77"/>
        <v>60.385987975179432</v>
      </c>
      <c r="AG561" s="14">
        <f t="shared" si="77"/>
        <v>27.288316615266641</v>
      </c>
      <c r="AH561" s="14">
        <f t="shared" si="77"/>
        <v>2.0683407624846606E-3</v>
      </c>
      <c r="AI561" s="15">
        <f t="shared" si="77"/>
        <v>3.6645719635213514E-2</v>
      </c>
      <c r="AK561" s="13">
        <f t="shared" si="78"/>
        <v>1.1136363636363598</v>
      </c>
      <c r="AL561" s="14">
        <f t="shared" si="78"/>
        <v>71.375510204081877</v>
      </c>
      <c r="AM561" s="14">
        <f t="shared" si="78"/>
        <v>7.0798993850303832E-4</v>
      </c>
      <c r="AN561" s="15">
        <f t="shared" si="78"/>
        <v>1.4010407731457605E-2</v>
      </c>
      <c r="AP561" s="13">
        <f t="shared" si="79"/>
        <v>5.4431818181818219</v>
      </c>
      <c r="AQ561" s="14">
        <f t="shared" si="79"/>
        <v>2.0450939457202484</v>
      </c>
      <c r="AR561" s="14">
        <f t="shared" si="79"/>
        <v>1.1815896380435398E-2</v>
      </c>
      <c r="AS561" s="15">
        <f t="shared" si="79"/>
        <v>0.48897509187423494</v>
      </c>
      <c r="AU561" s="13">
        <f t="shared" si="80"/>
        <v>13537.646557545457</v>
      </c>
      <c r="AV561" s="14">
        <f t="shared" si="80"/>
        <v>2.3780117142002259</v>
      </c>
      <c r="AW561" s="14">
        <f t="shared" si="80"/>
        <v>3.6406807839790556E-3</v>
      </c>
      <c r="AX561" s="15">
        <f t="shared" si="80"/>
        <v>0.42051937508487863</v>
      </c>
    </row>
    <row r="562" spans="1:50" x14ac:dyDescent="0.3">
      <c r="A562" s="4" t="s">
        <v>43</v>
      </c>
      <c r="B562" s="4">
        <f t="shared" si="81"/>
        <v>2013</v>
      </c>
      <c r="C562" s="11">
        <v>11824.284695685477</v>
      </c>
      <c r="D562" s="11">
        <v>3.3544937948960509</v>
      </c>
      <c r="E562" s="11">
        <v>1.9922148103943549E-3</v>
      </c>
      <c r="F562" s="11">
        <v>0.29810757185526049</v>
      </c>
      <c r="G562" s="11">
        <v>75.156458135696312</v>
      </c>
      <c r="H562" s="11">
        <v>21.853037702362808</v>
      </c>
      <c r="I562" s="11">
        <v>1.9229258177924508E-3</v>
      </c>
      <c r="J562" s="11">
        <v>4.5760228560438411E-2</v>
      </c>
      <c r="K562" s="11">
        <v>1.1090909090909093</v>
      </c>
      <c r="L562" s="11">
        <v>71.942622950819654</v>
      </c>
      <c r="M562" s="11">
        <v>7.1850842542310611E-4</v>
      </c>
      <c r="N562" s="11">
        <v>1.3899965819756183E-2</v>
      </c>
      <c r="O562" s="11">
        <v>5.8867424242424242</v>
      </c>
      <c r="P562" s="11">
        <v>1.9175728717585743</v>
      </c>
      <c r="Q562" s="11">
        <v>1.2632313276890517E-2</v>
      </c>
      <c r="R562" s="11">
        <v>0.52149256736351124</v>
      </c>
      <c r="S562" s="11">
        <v>13631.827366909092</v>
      </c>
      <c r="T562" s="11">
        <v>2.3633201681466054</v>
      </c>
      <c r="U562" s="11">
        <v>3.7893861820325059E-3</v>
      </c>
      <c r="V562" s="11">
        <v>0.42313352777090435</v>
      </c>
      <c r="Y562" s="4" t="str">
        <f t="shared" si="82"/>
        <v>Portugal</v>
      </c>
      <c r="Z562" s="4">
        <f t="shared" si="82"/>
        <v>2013</v>
      </c>
      <c r="AA562" s="13">
        <f t="shared" si="82"/>
        <v>11824.284695685477</v>
      </c>
      <c r="AB562" s="14">
        <f t="shared" si="82"/>
        <v>3.3544937948960509</v>
      </c>
      <c r="AC562" s="14">
        <f t="shared" si="82"/>
        <v>1.9922148103943549E-3</v>
      </c>
      <c r="AD562" s="15">
        <f t="shared" si="82"/>
        <v>0.29810757185526049</v>
      </c>
      <c r="AF562" s="13">
        <f t="shared" si="77"/>
        <v>75.156458135696312</v>
      </c>
      <c r="AG562" s="14">
        <f t="shared" si="77"/>
        <v>21.853037702362808</v>
      </c>
      <c r="AH562" s="14">
        <f t="shared" si="77"/>
        <v>1.9229258177924508E-3</v>
      </c>
      <c r="AI562" s="15">
        <f t="shared" si="77"/>
        <v>4.5760228560438411E-2</v>
      </c>
      <c r="AK562" s="13">
        <f t="shared" si="78"/>
        <v>1.1090909090909093</v>
      </c>
      <c r="AL562" s="14">
        <f t="shared" si="78"/>
        <v>71.942622950819654</v>
      </c>
      <c r="AM562" s="14">
        <f t="shared" si="78"/>
        <v>7.1850842542310611E-4</v>
      </c>
      <c r="AN562" s="15">
        <f t="shared" si="78"/>
        <v>1.3899965819756183E-2</v>
      </c>
      <c r="AP562" s="13">
        <f t="shared" si="79"/>
        <v>5.8867424242424242</v>
      </c>
      <c r="AQ562" s="14">
        <f t="shared" si="79"/>
        <v>1.9175728717585743</v>
      </c>
      <c r="AR562" s="14">
        <f t="shared" si="79"/>
        <v>1.2632313276890517E-2</v>
      </c>
      <c r="AS562" s="15">
        <f t="shared" si="79"/>
        <v>0.52149256736351124</v>
      </c>
      <c r="AU562" s="13">
        <f t="shared" si="80"/>
        <v>13631.827366909092</v>
      </c>
      <c r="AV562" s="14">
        <f t="shared" si="80"/>
        <v>2.3633201681466054</v>
      </c>
      <c r="AW562" s="14">
        <f t="shared" si="80"/>
        <v>3.7893861820325059E-3</v>
      </c>
      <c r="AX562" s="15">
        <f t="shared" si="80"/>
        <v>0.42313352777090435</v>
      </c>
    </row>
    <row r="563" spans="1:50" x14ac:dyDescent="0.3">
      <c r="A563" s="4" t="s">
        <v>43</v>
      </c>
      <c r="B563" s="4">
        <f t="shared" si="81"/>
        <v>2014</v>
      </c>
      <c r="C563" s="11">
        <v>12713.898578565062</v>
      </c>
      <c r="D563" s="11">
        <v>3.1520164574817073</v>
      </c>
      <c r="E563" s="11">
        <v>3.2424844061653135E-3</v>
      </c>
      <c r="F563" s="11">
        <v>0.3172572267591986</v>
      </c>
      <c r="G563" s="11">
        <v>82.544829962272388</v>
      </c>
      <c r="H563" s="11">
        <v>19.892592614121895</v>
      </c>
      <c r="I563" s="11">
        <v>1.753317078556707E-3</v>
      </c>
      <c r="J563" s="11">
        <v>5.0269968294132397E-2</v>
      </c>
      <c r="K563" s="11">
        <v>1.1318181818181898</v>
      </c>
      <c r="L563" s="11">
        <v>70.831325301204302</v>
      </c>
      <c r="M563" s="11">
        <v>7.0742022444587188E-4</v>
      </c>
      <c r="N563" s="11">
        <v>1.4118047286953666E-2</v>
      </c>
      <c r="O563" s="11">
        <v>4.0693181818181827</v>
      </c>
      <c r="P563" s="11">
        <v>2.600111700642278</v>
      </c>
      <c r="Q563" s="11">
        <v>1.520319315541363E-2</v>
      </c>
      <c r="R563" s="11">
        <v>0.3845988615615939</v>
      </c>
      <c r="S563" s="11">
        <v>13897.93565245454</v>
      </c>
      <c r="T563" s="11">
        <v>2.3550921118039478</v>
      </c>
      <c r="U563" s="11">
        <v>4.0004023481990947E-3</v>
      </c>
      <c r="V563" s="11">
        <v>0.4246118421389567</v>
      </c>
      <c r="Y563" s="4" t="str">
        <f t="shared" si="82"/>
        <v>Portugal</v>
      </c>
      <c r="Z563" s="4">
        <f t="shared" si="82"/>
        <v>2014</v>
      </c>
      <c r="AA563" s="13">
        <f t="shared" si="82"/>
        <v>12713.898578565062</v>
      </c>
      <c r="AB563" s="14">
        <f t="shared" si="82"/>
        <v>3.1520164574817073</v>
      </c>
      <c r="AC563" s="14">
        <f t="shared" si="82"/>
        <v>3.2424844061653135E-3</v>
      </c>
      <c r="AD563" s="15">
        <f t="shared" si="82"/>
        <v>0.3172572267591986</v>
      </c>
      <c r="AF563" s="13">
        <f t="shared" si="77"/>
        <v>82.544829962272388</v>
      </c>
      <c r="AG563" s="14">
        <f t="shared" si="77"/>
        <v>19.892592614121895</v>
      </c>
      <c r="AH563" s="14">
        <f t="shared" si="77"/>
        <v>1.753317078556707E-3</v>
      </c>
      <c r="AI563" s="15">
        <f t="shared" si="77"/>
        <v>5.0269968294132397E-2</v>
      </c>
      <c r="AK563" s="13">
        <f t="shared" si="78"/>
        <v>1.1318181818181898</v>
      </c>
      <c r="AL563" s="14">
        <f t="shared" si="78"/>
        <v>70.831325301204302</v>
      </c>
      <c r="AM563" s="14">
        <f t="shared" si="78"/>
        <v>7.0742022444587188E-4</v>
      </c>
      <c r="AN563" s="15">
        <f t="shared" si="78"/>
        <v>1.4118047286953666E-2</v>
      </c>
      <c r="AP563" s="13">
        <f t="shared" si="79"/>
        <v>4.0693181818181827</v>
      </c>
      <c r="AQ563" s="14">
        <f t="shared" si="79"/>
        <v>2.600111700642278</v>
      </c>
      <c r="AR563" s="14">
        <f t="shared" si="79"/>
        <v>1.520319315541363E-2</v>
      </c>
      <c r="AS563" s="15">
        <f t="shared" si="79"/>
        <v>0.3845988615615939</v>
      </c>
      <c r="AU563" s="13">
        <f t="shared" si="80"/>
        <v>13897.93565245454</v>
      </c>
      <c r="AV563" s="14">
        <f t="shared" si="80"/>
        <v>2.3550921118039478</v>
      </c>
      <c r="AW563" s="14">
        <f t="shared" si="80"/>
        <v>4.0004023481990947E-3</v>
      </c>
      <c r="AX563" s="15">
        <f t="shared" si="80"/>
        <v>0.4246118421389567</v>
      </c>
    </row>
    <row r="564" spans="1:50" x14ac:dyDescent="0.3">
      <c r="A564" s="4" t="s">
        <v>43</v>
      </c>
      <c r="B564" s="4">
        <f t="shared" si="81"/>
        <v>2015</v>
      </c>
      <c r="C564" s="11">
        <v>13429.594172611753</v>
      </c>
      <c r="D564" s="11">
        <v>3.0311732936993416</v>
      </c>
      <c r="E564" s="11">
        <v>4.3018864738878504E-3</v>
      </c>
      <c r="F564" s="11">
        <v>0.32990525552551558</v>
      </c>
      <c r="G564" s="11">
        <v>91.735605174765851</v>
      </c>
      <c r="H564" s="11">
        <v>17.877441404812974</v>
      </c>
      <c r="I564" s="11">
        <v>1.5906088895088349E-3</v>
      </c>
      <c r="J564" s="11">
        <v>5.593641603159049E-2</v>
      </c>
      <c r="K564" s="11">
        <v>1.2727272727272663</v>
      </c>
      <c r="L564" s="11">
        <v>62.878571428571753</v>
      </c>
      <c r="M564" s="11">
        <v>6.3969030870637822E-4</v>
      </c>
      <c r="N564" s="11">
        <v>1.5903669203680481E-2</v>
      </c>
      <c r="O564" s="11">
        <v>3.2840909090909083</v>
      </c>
      <c r="P564" s="11">
        <v>2.9660899653979249</v>
      </c>
      <c r="Q564" s="11">
        <v>1.551053607975772E-2</v>
      </c>
      <c r="R564" s="11">
        <v>0.33714419038730736</v>
      </c>
      <c r="S564" s="11">
        <v>14512.557217909092</v>
      </c>
      <c r="T564" s="11">
        <v>2.3264417597778451</v>
      </c>
      <c r="U564" s="11">
        <v>4.3850381466130628E-3</v>
      </c>
      <c r="V564" s="11">
        <v>0.42984097744853556</v>
      </c>
      <c r="Y564" s="4" t="str">
        <f t="shared" si="82"/>
        <v>Portugal</v>
      </c>
      <c r="Z564" s="4">
        <f t="shared" si="82"/>
        <v>2015</v>
      </c>
      <c r="AA564" s="13">
        <f t="shared" si="82"/>
        <v>13429.594172611753</v>
      </c>
      <c r="AB564" s="14">
        <f t="shared" si="82"/>
        <v>3.0311732936993416</v>
      </c>
      <c r="AC564" s="14">
        <f t="shared" si="82"/>
        <v>4.3018864738878504E-3</v>
      </c>
      <c r="AD564" s="15">
        <f t="shared" si="82"/>
        <v>0.32990525552551558</v>
      </c>
      <c r="AF564" s="13">
        <f t="shared" si="77"/>
        <v>91.735605174765851</v>
      </c>
      <c r="AG564" s="14">
        <f t="shared" si="77"/>
        <v>17.877441404812974</v>
      </c>
      <c r="AH564" s="14">
        <f t="shared" si="77"/>
        <v>1.5906088895088349E-3</v>
      </c>
      <c r="AI564" s="15">
        <f t="shared" si="77"/>
        <v>5.593641603159049E-2</v>
      </c>
      <c r="AK564" s="13">
        <f t="shared" si="78"/>
        <v>1.2727272727272663</v>
      </c>
      <c r="AL564" s="14">
        <f t="shared" si="78"/>
        <v>62.878571428571753</v>
      </c>
      <c r="AM564" s="14">
        <f t="shared" si="78"/>
        <v>6.3969030870637822E-4</v>
      </c>
      <c r="AN564" s="15">
        <f t="shared" si="78"/>
        <v>1.5903669203680481E-2</v>
      </c>
      <c r="AP564" s="13">
        <f t="shared" si="79"/>
        <v>3.2840909090909083</v>
      </c>
      <c r="AQ564" s="14">
        <f t="shared" si="79"/>
        <v>2.9660899653979249</v>
      </c>
      <c r="AR564" s="14">
        <f t="shared" si="79"/>
        <v>1.551053607975772E-2</v>
      </c>
      <c r="AS564" s="15">
        <f t="shared" si="79"/>
        <v>0.33714419038730736</v>
      </c>
      <c r="AU564" s="13">
        <f t="shared" si="80"/>
        <v>14512.557217909092</v>
      </c>
      <c r="AV564" s="14">
        <f t="shared" si="80"/>
        <v>2.3264417597778451</v>
      </c>
      <c r="AW564" s="14">
        <f t="shared" si="80"/>
        <v>4.3850381466130628E-3</v>
      </c>
      <c r="AX564" s="15">
        <f t="shared" si="80"/>
        <v>0.42984097744853556</v>
      </c>
    </row>
    <row r="565" spans="1:50" x14ac:dyDescent="0.3">
      <c r="A565" s="4" t="s">
        <v>43</v>
      </c>
      <c r="B565" s="4">
        <f t="shared" si="81"/>
        <v>2016</v>
      </c>
      <c r="C565" s="11">
        <v>14121.981262270419</v>
      </c>
      <c r="D565" s="11">
        <v>2.9214519138900061</v>
      </c>
      <c r="E565" s="11">
        <v>5.4124075145678407E-3</v>
      </c>
      <c r="F565" s="11">
        <v>0.34229555353812696</v>
      </c>
      <c r="G565" s="11">
        <v>94.352700357326739</v>
      </c>
      <c r="H565" s="11">
        <v>17.414693567438743</v>
      </c>
      <c r="I565" s="11">
        <v>1.5433714852920999E-3</v>
      </c>
      <c r="J565" s="11">
        <v>5.7422773253372521E-2</v>
      </c>
      <c r="K565" s="11">
        <v>0.9727272727272549</v>
      </c>
      <c r="L565" s="11">
        <v>82.579439252337977</v>
      </c>
      <c r="M565" s="11">
        <v>7.1254169878565143E-4</v>
      </c>
      <c r="N565" s="11">
        <v>1.2109551833408559E-2</v>
      </c>
      <c r="O565" s="11">
        <v>2.5587121212121549</v>
      </c>
      <c r="P565" s="11">
        <v>3.4814211695040256</v>
      </c>
      <c r="Q565" s="11">
        <v>1.6473622125024345E-2</v>
      </c>
      <c r="R565" s="11">
        <v>0.28723901858230594</v>
      </c>
      <c r="S565" s="11">
        <v>14661.826751909102</v>
      </c>
      <c r="T565" s="11">
        <v>2.3436810299531587</v>
      </c>
      <c r="U565" s="11">
        <v>4.1897497485745561E-3</v>
      </c>
      <c r="V565" s="11">
        <v>0.4266792226500149</v>
      </c>
      <c r="Y565" s="4" t="str">
        <f t="shared" si="82"/>
        <v>Portugal</v>
      </c>
      <c r="Z565" s="4">
        <f t="shared" si="82"/>
        <v>2016</v>
      </c>
      <c r="AA565" s="13">
        <f t="shared" si="82"/>
        <v>14121.981262270419</v>
      </c>
      <c r="AB565" s="14">
        <f t="shared" si="82"/>
        <v>2.9214519138900061</v>
      </c>
      <c r="AC565" s="14">
        <f t="shared" si="82"/>
        <v>5.4124075145678407E-3</v>
      </c>
      <c r="AD565" s="15">
        <f t="shared" si="82"/>
        <v>0.34229555353812696</v>
      </c>
      <c r="AF565" s="13">
        <f t="shared" si="77"/>
        <v>94.352700357326739</v>
      </c>
      <c r="AG565" s="14">
        <f t="shared" si="77"/>
        <v>17.414693567438743</v>
      </c>
      <c r="AH565" s="14">
        <f t="shared" si="77"/>
        <v>1.5433714852920999E-3</v>
      </c>
      <c r="AI565" s="15">
        <f t="shared" si="77"/>
        <v>5.7422773253372521E-2</v>
      </c>
      <c r="AK565" s="13">
        <f t="shared" si="78"/>
        <v>0.9727272727272549</v>
      </c>
      <c r="AL565" s="14">
        <f t="shared" si="78"/>
        <v>82.579439252337977</v>
      </c>
      <c r="AM565" s="14">
        <f t="shared" si="78"/>
        <v>7.1254169878565143E-4</v>
      </c>
      <c r="AN565" s="15">
        <f t="shared" si="78"/>
        <v>1.2109551833408559E-2</v>
      </c>
      <c r="AP565" s="13">
        <f t="shared" si="79"/>
        <v>2.5587121212121549</v>
      </c>
      <c r="AQ565" s="14">
        <f t="shared" si="79"/>
        <v>3.4814211695040256</v>
      </c>
      <c r="AR565" s="14">
        <f t="shared" si="79"/>
        <v>1.6473622125024345E-2</v>
      </c>
      <c r="AS565" s="15">
        <f t="shared" si="79"/>
        <v>0.28723901858230594</v>
      </c>
      <c r="AU565" s="13">
        <f t="shared" si="80"/>
        <v>14661.826751909102</v>
      </c>
      <c r="AV565" s="14">
        <f t="shared" si="80"/>
        <v>2.3436810299531587</v>
      </c>
      <c r="AW565" s="14">
        <f t="shared" si="80"/>
        <v>4.1897497485745561E-3</v>
      </c>
      <c r="AX565" s="15">
        <f t="shared" si="80"/>
        <v>0.4266792226500149</v>
      </c>
    </row>
    <row r="566" spans="1:50" x14ac:dyDescent="0.3">
      <c r="A566" s="4" t="s">
        <v>43</v>
      </c>
      <c r="B566" s="4">
        <f t="shared" si="81"/>
        <v>2017</v>
      </c>
      <c r="C566" s="11">
        <v>14490.696703770969</v>
      </c>
      <c r="D566" s="11">
        <v>2.8801276687719159</v>
      </c>
      <c r="E566" s="11">
        <v>6.1062473706010589E-3</v>
      </c>
      <c r="F566" s="11">
        <v>0.34720683073969399</v>
      </c>
      <c r="G566" s="11">
        <v>93.327958804826039</v>
      </c>
      <c r="H566" s="11">
        <v>17.506142154585714</v>
      </c>
      <c r="I566" s="11">
        <v>1.5902001486604728E-3</v>
      </c>
      <c r="J566" s="11">
        <v>5.7122808164678997E-2</v>
      </c>
      <c r="K566" s="11">
        <v>1.2136363636363683</v>
      </c>
      <c r="L566" s="11">
        <v>66.235955056179506</v>
      </c>
      <c r="M566" s="11">
        <v>6.1965824908279121E-4</v>
      </c>
      <c r="N566" s="11">
        <v>1.5097540288380043E-2</v>
      </c>
      <c r="O566" s="11">
        <v>1.3409090909090926</v>
      </c>
      <c r="P566" s="11">
        <v>5.8796610169491439</v>
      </c>
      <c r="Q566" s="11">
        <v>1.6776698243386789E-2</v>
      </c>
      <c r="R566" s="11">
        <v>0.17007783222830813</v>
      </c>
      <c r="S566" s="11">
        <v>14804.062830772727</v>
      </c>
      <c r="T566" s="11">
        <v>2.3808024202321638</v>
      </c>
      <c r="U566" s="11">
        <v>3.9953408574321392E-3</v>
      </c>
      <c r="V566" s="11">
        <v>0.4200264547372583</v>
      </c>
      <c r="Y566" s="4" t="str">
        <f t="shared" si="82"/>
        <v>Portugal</v>
      </c>
      <c r="Z566" s="4">
        <f t="shared" si="82"/>
        <v>2017</v>
      </c>
      <c r="AA566" s="13">
        <f t="shared" si="82"/>
        <v>14490.696703770969</v>
      </c>
      <c r="AB566" s="14">
        <f t="shared" si="82"/>
        <v>2.8801276687719159</v>
      </c>
      <c r="AC566" s="14">
        <f t="shared" si="82"/>
        <v>6.1062473706010589E-3</v>
      </c>
      <c r="AD566" s="15">
        <f t="shared" si="82"/>
        <v>0.34720683073969399</v>
      </c>
      <c r="AF566" s="13">
        <f t="shared" si="77"/>
        <v>93.327958804826039</v>
      </c>
      <c r="AG566" s="14">
        <f t="shared" si="77"/>
        <v>17.506142154585714</v>
      </c>
      <c r="AH566" s="14">
        <f t="shared" si="77"/>
        <v>1.5902001486604728E-3</v>
      </c>
      <c r="AI566" s="15">
        <f t="shared" si="77"/>
        <v>5.7122808164678997E-2</v>
      </c>
      <c r="AK566" s="13">
        <f t="shared" si="78"/>
        <v>1.2136363636363683</v>
      </c>
      <c r="AL566" s="14">
        <f t="shared" si="78"/>
        <v>66.235955056179506</v>
      </c>
      <c r="AM566" s="14">
        <f t="shared" si="78"/>
        <v>6.1965824908279121E-4</v>
      </c>
      <c r="AN566" s="15">
        <f t="shared" si="78"/>
        <v>1.5097540288380043E-2</v>
      </c>
      <c r="AP566" s="13">
        <f t="shared" si="79"/>
        <v>1.3409090909090926</v>
      </c>
      <c r="AQ566" s="14">
        <f t="shared" si="79"/>
        <v>5.8796610169491439</v>
      </c>
      <c r="AR566" s="14">
        <f t="shared" si="79"/>
        <v>1.6776698243386789E-2</v>
      </c>
      <c r="AS566" s="15">
        <f t="shared" si="79"/>
        <v>0.17007783222830813</v>
      </c>
      <c r="AU566" s="13">
        <f t="shared" si="80"/>
        <v>14804.062830772727</v>
      </c>
      <c r="AV566" s="14">
        <f t="shared" si="80"/>
        <v>2.3808024202321638</v>
      </c>
      <c r="AW566" s="14">
        <f t="shared" si="80"/>
        <v>3.9953408574321392E-3</v>
      </c>
      <c r="AX566" s="15">
        <f t="shared" si="80"/>
        <v>0.4200264547372583</v>
      </c>
    </row>
    <row r="567" spans="1:50" x14ac:dyDescent="0.3">
      <c r="A567" s="4" t="s">
        <v>43</v>
      </c>
      <c r="B567" s="4">
        <f t="shared" si="81"/>
        <v>2018</v>
      </c>
      <c r="C567" s="11">
        <v>14545.056667987839</v>
      </c>
      <c r="D567" s="11">
        <v>2.9041485678169692</v>
      </c>
      <c r="E567" s="11">
        <v>6.3046234281189384E-3</v>
      </c>
      <c r="F567" s="11">
        <v>0.34433500099882769</v>
      </c>
      <c r="G567" s="11">
        <v>107.91864896879406</v>
      </c>
      <c r="H567" s="11">
        <v>15.101978376821855</v>
      </c>
      <c r="I567" s="11">
        <v>1.3332283590332811E-3</v>
      </c>
      <c r="J567" s="11">
        <v>6.6216489988806734E-2</v>
      </c>
      <c r="K567" s="11">
        <v>1.0045454545454504</v>
      </c>
      <c r="L567" s="11">
        <v>80.131221719457344</v>
      </c>
      <c r="M567" s="11">
        <v>6.7304213950046543E-4</v>
      </c>
      <c r="N567" s="11">
        <v>1.2479530182393081E-2</v>
      </c>
      <c r="O567" s="11">
        <v>0.27121212121212057</v>
      </c>
      <c r="P567" s="11">
        <v>25.424581005586667</v>
      </c>
      <c r="Q567" s="11">
        <v>1.5226862546348419E-2</v>
      </c>
      <c r="R567" s="11">
        <v>3.9332014941770924E-2</v>
      </c>
      <c r="S567" s="11">
        <v>14938.076337500006</v>
      </c>
      <c r="T567" s="11">
        <v>2.4096636006697603</v>
      </c>
      <c r="U567" s="11">
        <v>3.8554537549523316E-3</v>
      </c>
      <c r="V567" s="11">
        <v>0.41499568641948709</v>
      </c>
      <c r="Y567" s="4" t="str">
        <f t="shared" si="82"/>
        <v>Portugal</v>
      </c>
      <c r="Z567" s="4">
        <f t="shared" si="82"/>
        <v>2018</v>
      </c>
      <c r="AA567" s="13">
        <f t="shared" si="82"/>
        <v>14545.056667987839</v>
      </c>
      <c r="AB567" s="14">
        <f t="shared" si="82"/>
        <v>2.9041485678169692</v>
      </c>
      <c r="AC567" s="14">
        <f t="shared" si="82"/>
        <v>6.3046234281189384E-3</v>
      </c>
      <c r="AD567" s="15">
        <f t="shared" si="82"/>
        <v>0.34433500099882769</v>
      </c>
      <c r="AF567" s="13">
        <f t="shared" si="77"/>
        <v>107.91864896879406</v>
      </c>
      <c r="AG567" s="14">
        <f t="shared" si="77"/>
        <v>15.101978376821855</v>
      </c>
      <c r="AH567" s="14">
        <f t="shared" si="77"/>
        <v>1.3332283590332811E-3</v>
      </c>
      <c r="AI567" s="15">
        <f t="shared" si="77"/>
        <v>6.6216489988806734E-2</v>
      </c>
      <c r="AK567" s="13">
        <f t="shared" si="78"/>
        <v>1.0045454545454504</v>
      </c>
      <c r="AL567" s="14">
        <f t="shared" si="78"/>
        <v>80.131221719457344</v>
      </c>
      <c r="AM567" s="14">
        <f t="shared" si="78"/>
        <v>6.7304213950046543E-4</v>
      </c>
      <c r="AN567" s="15">
        <f t="shared" si="78"/>
        <v>1.2479530182393081E-2</v>
      </c>
      <c r="AP567" s="13">
        <f t="shared" si="79"/>
        <v>0.27121212121212057</v>
      </c>
      <c r="AQ567" s="14">
        <f t="shared" si="79"/>
        <v>25.424581005586667</v>
      </c>
      <c r="AR567" s="14">
        <f t="shared" si="79"/>
        <v>1.5226862546348419E-2</v>
      </c>
      <c r="AS567" s="15">
        <f t="shared" si="79"/>
        <v>3.9332014941770924E-2</v>
      </c>
      <c r="AU567" s="13">
        <f t="shared" si="80"/>
        <v>14938.076337500006</v>
      </c>
      <c r="AV567" s="14">
        <f t="shared" si="80"/>
        <v>2.4096636006697603</v>
      </c>
      <c r="AW567" s="14">
        <f t="shared" si="80"/>
        <v>3.8554537549523316E-3</v>
      </c>
      <c r="AX567" s="15">
        <f t="shared" si="80"/>
        <v>0.41499568641948709</v>
      </c>
    </row>
    <row r="568" spans="1:50" x14ac:dyDescent="0.3">
      <c r="A568" s="4" t="s">
        <v>43</v>
      </c>
      <c r="B568" s="4">
        <f t="shared" si="81"/>
        <v>2019</v>
      </c>
      <c r="C568" s="11">
        <v>14216.755882379435</v>
      </c>
      <c r="D568" s="11">
        <v>3.0251010372144411</v>
      </c>
      <c r="E568" s="11">
        <v>5.8346585172984744E-3</v>
      </c>
      <c r="F568" s="11">
        <v>0.33056747120116531</v>
      </c>
      <c r="G568" s="11">
        <v>121.46051423878134</v>
      </c>
      <c r="H568" s="11">
        <v>13.358002104488353</v>
      </c>
      <c r="I568" s="11">
        <v>9.0067086693623732E-4</v>
      </c>
      <c r="J568" s="11">
        <v>7.4861494419438304E-2</v>
      </c>
      <c r="K568" s="11">
        <v>1.0590909090909122</v>
      </c>
      <c r="L568" s="11">
        <v>76.33047210300407</v>
      </c>
      <c r="M568" s="11">
        <v>6.4298614036737561E-4</v>
      </c>
      <c r="N568" s="11">
        <v>1.3100927748102372E-2</v>
      </c>
      <c r="O568" s="11">
        <v>0.32159090909091237</v>
      </c>
      <c r="P568" s="11">
        <v>19.756183745582828</v>
      </c>
      <c r="Q568" s="11">
        <v>1.5466208568057693E-2</v>
      </c>
      <c r="R568" s="11">
        <v>5.0617063137185302E-2</v>
      </c>
      <c r="S568" s="11">
        <v>15007.923093863643</v>
      </c>
      <c r="T568" s="11">
        <v>2.4403947675370734</v>
      </c>
      <c r="U568" s="11">
        <v>3.6431090660792309E-3</v>
      </c>
      <c r="V568" s="11">
        <v>0.40976976893342254</v>
      </c>
      <c r="Y568" s="4" t="str">
        <f t="shared" si="82"/>
        <v>Portugal</v>
      </c>
      <c r="Z568" s="4">
        <f t="shared" si="82"/>
        <v>2019</v>
      </c>
      <c r="AA568" s="13">
        <f t="shared" si="82"/>
        <v>14216.755882379435</v>
      </c>
      <c r="AB568" s="14">
        <f t="shared" si="82"/>
        <v>3.0251010372144411</v>
      </c>
      <c r="AC568" s="14">
        <f t="shared" si="82"/>
        <v>5.8346585172984744E-3</v>
      </c>
      <c r="AD568" s="15">
        <f t="shared" si="82"/>
        <v>0.33056747120116531</v>
      </c>
      <c r="AF568" s="13">
        <f t="shared" si="77"/>
        <v>121.46051423878134</v>
      </c>
      <c r="AG568" s="14">
        <f t="shared" si="77"/>
        <v>13.358002104488353</v>
      </c>
      <c r="AH568" s="14">
        <f t="shared" si="77"/>
        <v>9.0067086693623732E-4</v>
      </c>
      <c r="AI568" s="15">
        <f t="shared" si="77"/>
        <v>7.4861494419438304E-2</v>
      </c>
      <c r="AK568" s="13">
        <f t="shared" si="78"/>
        <v>1.0590909090909122</v>
      </c>
      <c r="AL568" s="14">
        <f t="shared" si="78"/>
        <v>76.33047210300407</v>
      </c>
      <c r="AM568" s="14">
        <f t="shared" si="78"/>
        <v>6.4298614036737561E-4</v>
      </c>
      <c r="AN568" s="15">
        <f t="shared" si="78"/>
        <v>1.3100927748102372E-2</v>
      </c>
      <c r="AP568" s="13">
        <f t="shared" si="79"/>
        <v>0.32159090909091237</v>
      </c>
      <c r="AQ568" s="14">
        <f t="shared" si="79"/>
        <v>19.756183745582828</v>
      </c>
      <c r="AR568" s="14">
        <f t="shared" si="79"/>
        <v>1.5466208568057693E-2</v>
      </c>
      <c r="AS568" s="15">
        <f t="shared" si="79"/>
        <v>5.0617063137185302E-2</v>
      </c>
      <c r="AU568" s="13">
        <f t="shared" si="80"/>
        <v>15007.923093863643</v>
      </c>
      <c r="AV568" s="14">
        <f t="shared" si="80"/>
        <v>2.4403947675370734</v>
      </c>
      <c r="AW568" s="14">
        <f t="shared" si="80"/>
        <v>3.6431090660792309E-3</v>
      </c>
      <c r="AX568" s="15">
        <f t="shared" si="80"/>
        <v>0.40976976893342254</v>
      </c>
    </row>
    <row r="569" spans="1:50" x14ac:dyDescent="0.3">
      <c r="A569" s="4" t="s">
        <v>43</v>
      </c>
      <c r="B569" s="4">
        <f t="shared" si="81"/>
        <v>2020</v>
      </c>
      <c r="C569" s="11">
        <v>14078.873062777508</v>
      </c>
      <c r="D569" s="11">
        <v>3.0664385148382647</v>
      </c>
      <c r="E569" s="11">
        <v>5.7410447498082995E-3</v>
      </c>
      <c r="F569" s="11">
        <v>0.32611121832740997</v>
      </c>
      <c r="G569" s="11">
        <v>67.795191378381787</v>
      </c>
      <c r="H569" s="11">
        <v>22.765600912058929</v>
      </c>
      <c r="I569" s="11">
        <v>1.7307881090489613E-3</v>
      </c>
      <c r="J569" s="11">
        <v>4.3925921563102703E-2</v>
      </c>
      <c r="K569" s="11">
        <v>0.98636363636363455</v>
      </c>
      <c r="L569" s="11">
        <v>81.221198156682178</v>
      </c>
      <c r="M569" s="11">
        <v>6.8502635354553143E-4</v>
      </c>
      <c r="N569" s="11">
        <v>1.2312056737588631E-2</v>
      </c>
      <c r="O569" s="11">
        <v>2.4999999999995914E-2</v>
      </c>
      <c r="P569" s="11">
        <v>285.6666666667133</v>
      </c>
      <c r="Q569" s="11">
        <v>1.2237910929419171E-2</v>
      </c>
      <c r="R569" s="11">
        <v>3.5005834305711905E-3</v>
      </c>
      <c r="S569" s="11">
        <v>15497.074831045458</v>
      </c>
      <c r="T569" s="11">
        <v>2.2778019559104181</v>
      </c>
      <c r="U569" s="11">
        <v>5.1080243327763508E-3</v>
      </c>
      <c r="V569" s="11">
        <v>0.4390197301416876</v>
      </c>
      <c r="Y569" s="4" t="str">
        <f t="shared" si="82"/>
        <v>Portugal</v>
      </c>
      <c r="Z569" s="4">
        <f t="shared" si="82"/>
        <v>2020</v>
      </c>
      <c r="AA569" s="13">
        <f t="shared" si="82"/>
        <v>14078.873062777508</v>
      </c>
      <c r="AB569" s="14">
        <f t="shared" si="82"/>
        <v>3.0664385148382647</v>
      </c>
      <c r="AC569" s="14">
        <f t="shared" si="82"/>
        <v>5.7410447498082995E-3</v>
      </c>
      <c r="AD569" s="15">
        <f t="shared" si="82"/>
        <v>0.32611121832740997</v>
      </c>
      <c r="AF569" s="13">
        <f t="shared" si="77"/>
        <v>67.795191378381787</v>
      </c>
      <c r="AG569" s="14">
        <f t="shared" si="77"/>
        <v>22.765600912058929</v>
      </c>
      <c r="AH569" s="14">
        <f t="shared" si="77"/>
        <v>1.7307881090489613E-3</v>
      </c>
      <c r="AI569" s="15">
        <f t="shared" si="77"/>
        <v>4.3925921563102703E-2</v>
      </c>
      <c r="AK569" s="13">
        <f t="shared" si="78"/>
        <v>0.98636363636363455</v>
      </c>
      <c r="AL569" s="14">
        <f t="shared" si="78"/>
        <v>81.221198156682178</v>
      </c>
      <c r="AM569" s="14">
        <f t="shared" si="78"/>
        <v>6.8502635354553143E-4</v>
      </c>
      <c r="AN569" s="15">
        <f t="shared" si="78"/>
        <v>1.2312056737588631E-2</v>
      </c>
      <c r="AP569" s="13">
        <f t="shared" si="79"/>
        <v>2.4999999999995914E-2</v>
      </c>
      <c r="AQ569" s="14">
        <f t="shared" si="79"/>
        <v>285.6666666667133</v>
      </c>
      <c r="AR569" s="14">
        <f t="shared" si="79"/>
        <v>1.2237910929419171E-2</v>
      </c>
      <c r="AS569" s="15">
        <f t="shared" si="79"/>
        <v>3.5005834305711905E-3</v>
      </c>
      <c r="AU569" s="13">
        <f t="shared" si="80"/>
        <v>15497.074831045458</v>
      </c>
      <c r="AV569" s="14">
        <f t="shared" si="80"/>
        <v>2.2778019559104181</v>
      </c>
      <c r="AW569" s="14">
        <f t="shared" si="80"/>
        <v>5.1080243327763508E-3</v>
      </c>
      <c r="AX569" s="15">
        <f t="shared" si="80"/>
        <v>0.4390197301416876</v>
      </c>
    </row>
    <row r="570" spans="1:50" x14ac:dyDescent="0.3">
      <c r="A570" s="4" t="s">
        <v>43</v>
      </c>
      <c r="B570" s="4">
        <f t="shared" si="81"/>
        <v>2021</v>
      </c>
      <c r="C570" s="11">
        <v>14414.366053481546</v>
      </c>
      <c r="D570" s="11">
        <v>3.0632399178679339</v>
      </c>
      <c r="E570" s="11">
        <v>5.9635091375438432E-3</v>
      </c>
      <c r="F570" s="11">
        <v>0.32645173959995166</v>
      </c>
      <c r="G570" s="11">
        <v>60.156069494655185</v>
      </c>
      <c r="H570" s="11">
        <v>26.4110785945815</v>
      </c>
      <c r="I570" s="11">
        <v>2.212224985703809E-3</v>
      </c>
      <c r="J570" s="11">
        <v>3.7862898950486633E-2</v>
      </c>
      <c r="K570" s="11">
        <v>1.5238095238095326</v>
      </c>
      <c r="L570" s="11">
        <v>52.287499999999696</v>
      </c>
      <c r="M570" s="11">
        <v>8.998263327951242E-4</v>
      </c>
      <c r="N570" s="11">
        <v>1.9125029882859305E-2</v>
      </c>
      <c r="O570" s="11">
        <v>0.22121212121212075</v>
      </c>
      <c r="P570" s="11">
        <v>30.797945205479532</v>
      </c>
      <c r="Q570" s="11">
        <v>1.0527166567805279E-2</v>
      </c>
      <c r="R570" s="11">
        <v>3.246969865450898E-2</v>
      </c>
      <c r="S570" s="11">
        <v>16391.146294818183</v>
      </c>
      <c r="T570" s="11">
        <v>2.2754630901323365</v>
      </c>
      <c r="U570" s="11">
        <v>5.1098147578519937E-3</v>
      </c>
      <c r="V570" s="11">
        <v>0.43947098256023215</v>
      </c>
      <c r="Y570" s="4" t="str">
        <f t="shared" si="82"/>
        <v>Portugal</v>
      </c>
      <c r="Z570" s="4">
        <f t="shared" si="82"/>
        <v>2021</v>
      </c>
      <c r="AA570" s="13">
        <f t="shared" si="82"/>
        <v>14414.366053481546</v>
      </c>
      <c r="AB570" s="14">
        <f t="shared" si="82"/>
        <v>3.0632399178679339</v>
      </c>
      <c r="AC570" s="14">
        <f t="shared" si="82"/>
        <v>5.9635091375438432E-3</v>
      </c>
      <c r="AD570" s="15">
        <f t="shared" si="82"/>
        <v>0.32645173959995166</v>
      </c>
      <c r="AF570" s="13">
        <f t="shared" si="77"/>
        <v>60.156069494655185</v>
      </c>
      <c r="AG570" s="14">
        <f t="shared" si="77"/>
        <v>26.4110785945815</v>
      </c>
      <c r="AH570" s="14">
        <f t="shared" si="77"/>
        <v>2.212224985703809E-3</v>
      </c>
      <c r="AI570" s="15">
        <f t="shared" si="77"/>
        <v>3.7862898950486633E-2</v>
      </c>
      <c r="AK570" s="13">
        <f t="shared" si="78"/>
        <v>1.5238095238095326</v>
      </c>
      <c r="AL570" s="14">
        <f t="shared" si="78"/>
        <v>52.287499999999696</v>
      </c>
      <c r="AM570" s="14">
        <f t="shared" si="78"/>
        <v>8.998263327951242E-4</v>
      </c>
      <c r="AN570" s="15">
        <f t="shared" si="78"/>
        <v>1.9125029882859305E-2</v>
      </c>
      <c r="AP570" s="13">
        <f t="shared" si="79"/>
        <v>0.22121212121212075</v>
      </c>
      <c r="AQ570" s="14">
        <f t="shared" si="79"/>
        <v>30.797945205479532</v>
      </c>
      <c r="AR570" s="14">
        <f t="shared" si="79"/>
        <v>1.0527166567805279E-2</v>
      </c>
      <c r="AS570" s="15">
        <f t="shared" si="79"/>
        <v>3.246969865450898E-2</v>
      </c>
      <c r="AU570" s="13">
        <f t="shared" si="80"/>
        <v>16391.146294818183</v>
      </c>
      <c r="AV570" s="14">
        <f t="shared" si="80"/>
        <v>2.2754630901323365</v>
      </c>
      <c r="AW570" s="14">
        <f t="shared" si="80"/>
        <v>5.1098147578519937E-3</v>
      </c>
      <c r="AX570" s="15">
        <f t="shared" si="80"/>
        <v>0.43947098256023215</v>
      </c>
    </row>
    <row r="571" spans="1:50" x14ac:dyDescent="0.3">
      <c r="A571" s="4" t="s">
        <v>44</v>
      </c>
      <c r="B571" s="4">
        <f t="shared" si="81"/>
        <v>1995</v>
      </c>
      <c r="C571" s="11">
        <v>1967.9712913472031</v>
      </c>
      <c r="D571" s="11">
        <v>16.099816443524986</v>
      </c>
      <c r="E571" s="11">
        <v>1.0818876536802691E-2</v>
      </c>
      <c r="F571" s="11">
        <v>6.2112509388402327E-2</v>
      </c>
      <c r="G571" s="11">
        <v>234.92280774700976</v>
      </c>
      <c r="H571" s="11">
        <v>7.3065828020744332</v>
      </c>
      <c r="I571" s="11">
        <v>3.0210057035856552E-3</v>
      </c>
      <c r="J571" s="11">
        <v>0.13686288475593367</v>
      </c>
      <c r="K571" s="11">
        <v>3.8380952380952351</v>
      </c>
      <c r="L571" s="11">
        <v>19.583126550868503</v>
      </c>
      <c r="M571" s="11">
        <v>4.3730434265141366E-4</v>
      </c>
      <c r="N571" s="11">
        <v>5.1064368981246791E-2</v>
      </c>
      <c r="O571" s="11">
        <v>0.6053571428571427</v>
      </c>
      <c r="P571" s="11">
        <v>15.536873156342187</v>
      </c>
      <c r="Q571" s="11">
        <v>1.7770096332929808E-2</v>
      </c>
      <c r="R571" s="11">
        <v>6.4363014999050672E-2</v>
      </c>
      <c r="S571" s="11">
        <v>11251.658917090903</v>
      </c>
      <c r="T571" s="11">
        <v>2.0793923151518929</v>
      </c>
      <c r="U571" s="11">
        <v>2.597305503689451E-2</v>
      </c>
      <c r="V571" s="11">
        <v>0.48090973151786082</v>
      </c>
      <c r="Y571" s="4" t="str">
        <f t="shared" si="82"/>
        <v>Sweden</v>
      </c>
      <c r="Z571" s="4">
        <f t="shared" si="82"/>
        <v>1995</v>
      </c>
      <c r="AA571" s="13">
        <f t="shared" si="82"/>
        <v>1967.9712913472031</v>
      </c>
      <c r="AB571" s="14">
        <f t="shared" si="82"/>
        <v>16.099816443524986</v>
      </c>
      <c r="AC571" s="14">
        <f t="shared" si="82"/>
        <v>1.0818876536802691E-2</v>
      </c>
      <c r="AD571" s="15">
        <f t="shared" si="82"/>
        <v>6.2112509388402327E-2</v>
      </c>
      <c r="AF571" s="13">
        <f t="shared" si="77"/>
        <v>234.92280774700976</v>
      </c>
      <c r="AG571" s="14">
        <f t="shared" si="77"/>
        <v>7.3065828020744332</v>
      </c>
      <c r="AH571" s="14">
        <f t="shared" si="77"/>
        <v>3.0210057035856552E-3</v>
      </c>
      <c r="AI571" s="15">
        <f t="shared" si="77"/>
        <v>0.13686288475593367</v>
      </c>
      <c r="AK571" s="13">
        <f t="shared" si="78"/>
        <v>3.8380952380952351</v>
      </c>
      <c r="AL571" s="14">
        <f t="shared" si="78"/>
        <v>19.583126550868503</v>
      </c>
      <c r="AM571" s="14">
        <f t="shared" si="78"/>
        <v>4.3730434265141366E-4</v>
      </c>
      <c r="AN571" s="15">
        <f t="shared" si="78"/>
        <v>5.1064368981246791E-2</v>
      </c>
      <c r="AP571" s="13">
        <f t="shared" si="79"/>
        <v>0.6053571428571427</v>
      </c>
      <c r="AQ571" s="14">
        <f t="shared" si="79"/>
        <v>15.536873156342187</v>
      </c>
      <c r="AR571" s="14">
        <f t="shared" si="79"/>
        <v>1.7770096332929808E-2</v>
      </c>
      <c r="AS571" s="15">
        <f t="shared" si="79"/>
        <v>6.4363014999050672E-2</v>
      </c>
      <c r="AU571" s="13">
        <f t="shared" si="80"/>
        <v>11251.658917090903</v>
      </c>
      <c r="AV571" s="14">
        <f t="shared" si="80"/>
        <v>2.0793923151518929</v>
      </c>
      <c r="AW571" s="14">
        <f t="shared" si="80"/>
        <v>2.597305503689451E-2</v>
      </c>
      <c r="AX571" s="15">
        <f t="shared" si="80"/>
        <v>0.48090973151786082</v>
      </c>
    </row>
    <row r="572" spans="1:50" x14ac:dyDescent="0.3">
      <c r="A572" s="4" t="s">
        <v>44</v>
      </c>
      <c r="B572" s="4">
        <f t="shared" si="81"/>
        <v>1996</v>
      </c>
      <c r="C572" s="11">
        <v>136.43515072107766</v>
      </c>
      <c r="D572" s="11">
        <v>229.8046647652435</v>
      </c>
      <c r="E572" s="11">
        <v>1.2295339322994758E-2</v>
      </c>
      <c r="F572" s="11">
        <v>4.351521763152841E-3</v>
      </c>
      <c r="G572" s="11">
        <v>221.01996141313384</v>
      </c>
      <c r="H572" s="11">
        <v>7.7544353004558451</v>
      </c>
      <c r="I572" s="11">
        <v>2.4326668081369185E-3</v>
      </c>
      <c r="J572" s="11">
        <v>0.12895845554881538</v>
      </c>
      <c r="K572" s="11">
        <v>3.6238095238095269</v>
      </c>
      <c r="L572" s="11">
        <v>20.85545335085412</v>
      </c>
      <c r="M572" s="11">
        <v>6.0484793791330121E-4</v>
      </c>
      <c r="N572" s="11">
        <v>4.7949089534370909E-2</v>
      </c>
      <c r="O572" s="11">
        <v>0.34947916666665435</v>
      </c>
      <c r="P572" s="11">
        <v>26.350223546945813</v>
      </c>
      <c r="Q572" s="11">
        <v>1.7307900069776561E-2</v>
      </c>
      <c r="R572" s="11">
        <v>3.7950342175214959E-2</v>
      </c>
      <c r="S572" s="11">
        <v>11219.150712363629</v>
      </c>
      <c r="T572" s="11">
        <v>2.1320904712756903</v>
      </c>
      <c r="U572" s="11">
        <v>2.5236590532802805E-2</v>
      </c>
      <c r="V572" s="11">
        <v>0.46902324900015691</v>
      </c>
      <c r="Y572" s="4" t="str">
        <f t="shared" si="82"/>
        <v>Sweden</v>
      </c>
      <c r="Z572" s="4">
        <f t="shared" si="82"/>
        <v>1996</v>
      </c>
      <c r="AA572" s="13">
        <f t="shared" si="82"/>
        <v>136.43515072107766</v>
      </c>
      <c r="AB572" s="14">
        <f t="shared" si="82"/>
        <v>229.8046647652435</v>
      </c>
      <c r="AC572" s="14">
        <f t="shared" si="82"/>
        <v>1.2295339322994758E-2</v>
      </c>
      <c r="AD572" s="15">
        <f t="shared" si="82"/>
        <v>4.351521763152841E-3</v>
      </c>
      <c r="AF572" s="13">
        <f t="shared" si="77"/>
        <v>221.01996141313384</v>
      </c>
      <c r="AG572" s="14">
        <f t="shared" si="77"/>
        <v>7.7544353004558451</v>
      </c>
      <c r="AH572" s="14">
        <f t="shared" si="77"/>
        <v>2.4326668081369185E-3</v>
      </c>
      <c r="AI572" s="15">
        <f t="shared" si="77"/>
        <v>0.12895845554881538</v>
      </c>
      <c r="AK572" s="13">
        <f t="shared" si="78"/>
        <v>3.6238095238095269</v>
      </c>
      <c r="AL572" s="14">
        <f t="shared" si="78"/>
        <v>20.85545335085412</v>
      </c>
      <c r="AM572" s="14">
        <f t="shared" si="78"/>
        <v>6.0484793791330121E-4</v>
      </c>
      <c r="AN572" s="15">
        <f t="shared" si="78"/>
        <v>4.7949089534370909E-2</v>
      </c>
      <c r="AP572" s="13">
        <f t="shared" si="79"/>
        <v>0.34947916666665435</v>
      </c>
      <c r="AQ572" s="14">
        <f t="shared" si="79"/>
        <v>26.350223546945813</v>
      </c>
      <c r="AR572" s="14">
        <f t="shared" si="79"/>
        <v>1.7307900069776561E-2</v>
      </c>
      <c r="AS572" s="15">
        <f t="shared" si="79"/>
        <v>3.7950342175214959E-2</v>
      </c>
      <c r="AU572" s="13">
        <f t="shared" si="80"/>
        <v>11219.150712363629</v>
      </c>
      <c r="AV572" s="14">
        <f t="shared" si="80"/>
        <v>2.1320904712756903</v>
      </c>
      <c r="AW572" s="14">
        <f t="shared" si="80"/>
        <v>2.5236590532802805E-2</v>
      </c>
      <c r="AX572" s="15">
        <f t="shared" si="80"/>
        <v>0.46902324900015691</v>
      </c>
    </row>
    <row r="573" spans="1:50" x14ac:dyDescent="0.3">
      <c r="A573" s="4" t="s">
        <v>44</v>
      </c>
      <c r="B573" s="4">
        <f t="shared" si="81"/>
        <v>1997</v>
      </c>
      <c r="C573" s="11">
        <v>605.00003766236114</v>
      </c>
      <c r="D573" s="11">
        <v>53.10218783035333</v>
      </c>
      <c r="E573" s="11">
        <v>1.2128304084364716E-2</v>
      </c>
      <c r="F573" s="11">
        <v>1.8831615812040004E-2</v>
      </c>
      <c r="G573" s="11">
        <v>217.14763544797597</v>
      </c>
      <c r="H573" s="11">
        <v>7.8952422593031102</v>
      </c>
      <c r="I573" s="11">
        <v>2.2881924142351406E-3</v>
      </c>
      <c r="J573" s="11">
        <v>0.12665855804762438</v>
      </c>
      <c r="K573" s="11">
        <v>3.4952380952381077</v>
      </c>
      <c r="L573" s="11">
        <v>21.716621253405915</v>
      </c>
      <c r="M573" s="11">
        <v>4.9959951497019484E-4</v>
      </c>
      <c r="N573" s="11">
        <v>4.604767879548323E-2</v>
      </c>
      <c r="O573" s="11">
        <v>0.98101851851851407</v>
      </c>
      <c r="P573" s="11">
        <v>9.0830580462482793</v>
      </c>
      <c r="Q573" s="11">
        <v>1.4486775780683858E-2</v>
      </c>
      <c r="R573" s="11">
        <v>0.11009507975268815</v>
      </c>
      <c r="S573" s="11">
        <v>11331.068315727269</v>
      </c>
      <c r="T573" s="11">
        <v>2.1945336224615914</v>
      </c>
      <c r="U573" s="11">
        <v>2.4991927261685198E-2</v>
      </c>
      <c r="V573" s="11">
        <v>0.45567768466372716</v>
      </c>
      <c r="Y573" s="4" t="str">
        <f t="shared" si="82"/>
        <v>Sweden</v>
      </c>
      <c r="Z573" s="4">
        <f t="shared" si="82"/>
        <v>1997</v>
      </c>
      <c r="AA573" s="13">
        <f t="shared" si="82"/>
        <v>605.00003766236114</v>
      </c>
      <c r="AB573" s="14">
        <f t="shared" si="82"/>
        <v>53.10218783035333</v>
      </c>
      <c r="AC573" s="14">
        <f t="shared" si="82"/>
        <v>1.2128304084364716E-2</v>
      </c>
      <c r="AD573" s="15">
        <f t="shared" si="82"/>
        <v>1.8831615812040004E-2</v>
      </c>
      <c r="AF573" s="13">
        <f t="shared" si="77"/>
        <v>217.14763544797597</v>
      </c>
      <c r="AG573" s="14">
        <f t="shared" si="77"/>
        <v>7.8952422593031102</v>
      </c>
      <c r="AH573" s="14">
        <f t="shared" si="77"/>
        <v>2.2881924142351406E-3</v>
      </c>
      <c r="AI573" s="15">
        <f t="shared" si="77"/>
        <v>0.12665855804762438</v>
      </c>
      <c r="AK573" s="13">
        <f t="shared" si="78"/>
        <v>3.4952380952381077</v>
      </c>
      <c r="AL573" s="14">
        <f t="shared" si="78"/>
        <v>21.716621253405915</v>
      </c>
      <c r="AM573" s="14">
        <f t="shared" si="78"/>
        <v>4.9959951497019484E-4</v>
      </c>
      <c r="AN573" s="15">
        <f t="shared" si="78"/>
        <v>4.604767879548323E-2</v>
      </c>
      <c r="AP573" s="13">
        <f t="shared" si="79"/>
        <v>0.98101851851851407</v>
      </c>
      <c r="AQ573" s="14">
        <f t="shared" si="79"/>
        <v>9.0830580462482793</v>
      </c>
      <c r="AR573" s="14">
        <f t="shared" si="79"/>
        <v>1.4486775780683858E-2</v>
      </c>
      <c r="AS573" s="15">
        <f t="shared" si="79"/>
        <v>0.11009507975268815</v>
      </c>
      <c r="AU573" s="13">
        <f t="shared" si="80"/>
        <v>11331.068315727269</v>
      </c>
      <c r="AV573" s="14">
        <f t="shared" si="80"/>
        <v>2.1945336224615914</v>
      </c>
      <c r="AW573" s="14">
        <f t="shared" si="80"/>
        <v>2.4991927261685198E-2</v>
      </c>
      <c r="AX573" s="15">
        <f t="shared" si="80"/>
        <v>0.45567768466372716</v>
      </c>
    </row>
    <row r="574" spans="1:50" x14ac:dyDescent="0.3">
      <c r="A574" s="4" t="s">
        <v>44</v>
      </c>
      <c r="B574" s="4">
        <f t="shared" si="81"/>
        <v>1998</v>
      </c>
      <c r="C574" s="11">
        <v>1103.4506945052199</v>
      </c>
      <c r="D574" s="11">
        <v>29.639945578978168</v>
      </c>
      <c r="E574" s="11">
        <v>1.206520593761623E-2</v>
      </c>
      <c r="F574" s="11">
        <v>3.3738253578617899E-2</v>
      </c>
      <c r="G574" s="11">
        <v>219.16564656698938</v>
      </c>
      <c r="H574" s="11">
        <v>7.8274259301223328</v>
      </c>
      <c r="I574" s="11">
        <v>2.4477660553114677E-3</v>
      </c>
      <c r="J574" s="11">
        <v>0.12775591988059493</v>
      </c>
      <c r="K574" s="11">
        <v>3.4380952380952579</v>
      </c>
      <c r="L574" s="11">
        <v>22.123268698060809</v>
      </c>
      <c r="M574" s="11">
        <v>4.0301354047399957E-4</v>
      </c>
      <c r="N574" s="11">
        <v>4.5201277155199671E-2</v>
      </c>
      <c r="O574" s="11">
        <v>0.41798245614034713</v>
      </c>
      <c r="P574" s="11">
        <v>20.618048268625568</v>
      </c>
      <c r="Q574" s="11">
        <v>9.9130815266636474E-3</v>
      </c>
      <c r="R574" s="11">
        <v>4.8501195989617385E-2</v>
      </c>
      <c r="S574" s="11">
        <v>11915.338442681819</v>
      </c>
      <c r="T574" s="11">
        <v>2.1671237541874091</v>
      </c>
      <c r="U574" s="11">
        <v>2.5246526337215691E-2</v>
      </c>
      <c r="V574" s="11">
        <v>0.46144111431927104</v>
      </c>
      <c r="Y574" s="4" t="str">
        <f t="shared" si="82"/>
        <v>Sweden</v>
      </c>
      <c r="Z574" s="4">
        <f t="shared" si="82"/>
        <v>1998</v>
      </c>
      <c r="AA574" s="13">
        <f t="shared" si="82"/>
        <v>1103.4506945052199</v>
      </c>
      <c r="AB574" s="14">
        <f t="shared" si="82"/>
        <v>29.639945578978168</v>
      </c>
      <c r="AC574" s="14">
        <f t="shared" si="82"/>
        <v>1.206520593761623E-2</v>
      </c>
      <c r="AD574" s="15">
        <f t="shared" si="82"/>
        <v>3.3738253578617899E-2</v>
      </c>
      <c r="AF574" s="13">
        <f t="shared" si="77"/>
        <v>219.16564656698938</v>
      </c>
      <c r="AG574" s="14">
        <f t="shared" si="77"/>
        <v>7.8274259301223328</v>
      </c>
      <c r="AH574" s="14">
        <f t="shared" si="77"/>
        <v>2.4477660553114677E-3</v>
      </c>
      <c r="AI574" s="15">
        <f t="shared" si="77"/>
        <v>0.12775591988059493</v>
      </c>
      <c r="AK574" s="13">
        <f t="shared" si="78"/>
        <v>3.4380952380952579</v>
      </c>
      <c r="AL574" s="14">
        <f t="shared" si="78"/>
        <v>22.123268698060809</v>
      </c>
      <c r="AM574" s="14">
        <f t="shared" si="78"/>
        <v>4.0301354047399957E-4</v>
      </c>
      <c r="AN574" s="15">
        <f t="shared" si="78"/>
        <v>4.5201277155199671E-2</v>
      </c>
      <c r="AP574" s="13">
        <f t="shared" si="79"/>
        <v>0.41798245614034713</v>
      </c>
      <c r="AQ574" s="14">
        <f t="shared" si="79"/>
        <v>20.618048268625568</v>
      </c>
      <c r="AR574" s="14">
        <f t="shared" si="79"/>
        <v>9.9130815266636474E-3</v>
      </c>
      <c r="AS574" s="15">
        <f t="shared" si="79"/>
        <v>4.8501195989617385E-2</v>
      </c>
      <c r="AU574" s="13">
        <f t="shared" si="80"/>
        <v>11915.338442681819</v>
      </c>
      <c r="AV574" s="14">
        <f t="shared" si="80"/>
        <v>2.1671237541874091</v>
      </c>
      <c r="AW574" s="14">
        <f t="shared" si="80"/>
        <v>2.5246526337215691E-2</v>
      </c>
      <c r="AX574" s="15">
        <f t="shared" si="80"/>
        <v>0.46144111431927104</v>
      </c>
    </row>
    <row r="575" spans="1:50" x14ac:dyDescent="0.3">
      <c r="A575" s="4" t="s">
        <v>44</v>
      </c>
      <c r="B575" s="4">
        <f t="shared" si="81"/>
        <v>1999</v>
      </c>
      <c r="C575" s="11">
        <v>1047.3719774386263</v>
      </c>
      <c r="D575" s="11">
        <v>31.959270729594184</v>
      </c>
      <c r="E575" s="11">
        <v>1.1981020561024736E-2</v>
      </c>
      <c r="F575" s="11">
        <v>3.1289825367448169E-2</v>
      </c>
      <c r="G575" s="11">
        <v>208.87721112554277</v>
      </c>
      <c r="H575" s="11">
        <v>8.2046699081966672</v>
      </c>
      <c r="I575" s="11">
        <v>1.9497545646281339E-3</v>
      </c>
      <c r="J575" s="11">
        <v>0.12188180770087721</v>
      </c>
      <c r="K575" s="11">
        <v>3.3095238095238102</v>
      </c>
      <c r="L575" s="11">
        <v>23.051798561151074</v>
      </c>
      <c r="M575" s="11">
        <v>3.7116756539862239E-4</v>
      </c>
      <c r="N575" s="11">
        <v>4.3380563011048014E-2</v>
      </c>
      <c r="O575" s="11">
        <v>2.46098484848486</v>
      </c>
      <c r="P575" s="11">
        <v>3.7360320147760362</v>
      </c>
      <c r="Q575" s="11">
        <v>6.6067118861845575E-4</v>
      </c>
      <c r="R575" s="11">
        <v>0.26766365920982266</v>
      </c>
      <c r="S575" s="11">
        <v>12455.140919181824</v>
      </c>
      <c r="T575" s="11">
        <v>2.1560848547655156</v>
      </c>
      <c r="U575" s="11">
        <v>2.6069649459408484E-2</v>
      </c>
      <c r="V575" s="11">
        <v>0.46380363824259352</v>
      </c>
      <c r="Y575" s="4" t="str">
        <f t="shared" si="82"/>
        <v>Sweden</v>
      </c>
      <c r="Z575" s="4">
        <f t="shared" si="82"/>
        <v>1999</v>
      </c>
      <c r="AA575" s="13">
        <f t="shared" si="82"/>
        <v>1047.3719774386263</v>
      </c>
      <c r="AB575" s="14">
        <f t="shared" si="82"/>
        <v>31.959270729594184</v>
      </c>
      <c r="AC575" s="14">
        <f t="shared" si="82"/>
        <v>1.1981020561024736E-2</v>
      </c>
      <c r="AD575" s="15">
        <f t="shared" si="82"/>
        <v>3.1289825367448169E-2</v>
      </c>
      <c r="AF575" s="13">
        <f t="shared" si="77"/>
        <v>208.87721112554277</v>
      </c>
      <c r="AG575" s="14">
        <f t="shared" si="77"/>
        <v>8.2046699081966672</v>
      </c>
      <c r="AH575" s="14">
        <f t="shared" si="77"/>
        <v>1.9497545646281339E-3</v>
      </c>
      <c r="AI575" s="15">
        <f t="shared" si="77"/>
        <v>0.12188180770087721</v>
      </c>
      <c r="AK575" s="13">
        <f t="shared" si="78"/>
        <v>3.3095238095238102</v>
      </c>
      <c r="AL575" s="14">
        <f t="shared" si="78"/>
        <v>23.051798561151074</v>
      </c>
      <c r="AM575" s="14">
        <f t="shared" si="78"/>
        <v>3.7116756539862239E-4</v>
      </c>
      <c r="AN575" s="15">
        <f t="shared" si="78"/>
        <v>4.3380563011048014E-2</v>
      </c>
      <c r="AP575" s="13">
        <f t="shared" si="79"/>
        <v>2.46098484848486</v>
      </c>
      <c r="AQ575" s="14">
        <f t="shared" si="79"/>
        <v>3.7360320147760362</v>
      </c>
      <c r="AR575" s="14">
        <f t="shared" si="79"/>
        <v>6.6067118861845575E-4</v>
      </c>
      <c r="AS575" s="15">
        <f t="shared" si="79"/>
        <v>0.26766365920982266</v>
      </c>
      <c r="AU575" s="13">
        <f t="shared" si="80"/>
        <v>12455.140919181824</v>
      </c>
      <c r="AV575" s="14">
        <f t="shared" si="80"/>
        <v>2.1560848547655156</v>
      </c>
      <c r="AW575" s="14">
        <f t="shared" si="80"/>
        <v>2.6069649459408484E-2</v>
      </c>
      <c r="AX575" s="15">
        <f t="shared" si="80"/>
        <v>0.46380363824259352</v>
      </c>
    </row>
    <row r="576" spans="1:50" x14ac:dyDescent="0.3">
      <c r="A576" s="4" t="s">
        <v>44</v>
      </c>
      <c r="B576" s="4">
        <f t="shared" si="81"/>
        <v>2000</v>
      </c>
      <c r="C576" s="11">
        <v>1625.9651407315541</v>
      </c>
      <c r="D576" s="11">
        <v>20.902846432888399</v>
      </c>
      <c r="E576" s="11">
        <v>1.2079680405581661E-2</v>
      </c>
      <c r="F576" s="11">
        <v>4.7840374429896144E-2</v>
      </c>
      <c r="G576" s="11">
        <v>235.25885870813659</v>
      </c>
      <c r="H576" s="11">
        <v>7.314727138209566</v>
      </c>
      <c r="I576" s="11">
        <v>3.0758863750751375E-3</v>
      </c>
      <c r="J576" s="11">
        <v>0.13671049939461871</v>
      </c>
      <c r="K576" s="11">
        <v>3.1761904761904844</v>
      </c>
      <c r="L576" s="11">
        <v>24.124437781109378</v>
      </c>
      <c r="M576" s="11">
        <v>3.4495628677828905E-4</v>
      </c>
      <c r="N576" s="11">
        <v>4.1451743210490451E-2</v>
      </c>
      <c r="O576" s="11">
        <v>3.4390151515151519</v>
      </c>
      <c r="P576" s="11">
        <v>2.6283731688511947</v>
      </c>
      <c r="Q576" s="11">
        <v>3.6758718703848725E-3</v>
      </c>
      <c r="R576" s="11">
        <v>0.38046347902610739</v>
      </c>
      <c r="S576" s="11">
        <v>13085.989980636361</v>
      </c>
      <c r="T576" s="11">
        <v>2.1420774584759772</v>
      </c>
      <c r="U576" s="11">
        <v>2.6382285366371439E-2</v>
      </c>
      <c r="V576" s="11">
        <v>0.46683652640249035</v>
      </c>
      <c r="Y576" s="4" t="str">
        <f t="shared" si="82"/>
        <v>Sweden</v>
      </c>
      <c r="Z576" s="4">
        <f t="shared" si="82"/>
        <v>2000</v>
      </c>
      <c r="AA576" s="13">
        <f t="shared" si="82"/>
        <v>1625.9651407315541</v>
      </c>
      <c r="AB576" s="14">
        <f t="shared" si="82"/>
        <v>20.902846432888399</v>
      </c>
      <c r="AC576" s="14">
        <f t="shared" si="82"/>
        <v>1.2079680405581661E-2</v>
      </c>
      <c r="AD576" s="15">
        <f t="shared" si="82"/>
        <v>4.7840374429896144E-2</v>
      </c>
      <c r="AF576" s="13">
        <f t="shared" si="77"/>
        <v>235.25885870813659</v>
      </c>
      <c r="AG576" s="14">
        <f t="shared" si="77"/>
        <v>7.314727138209566</v>
      </c>
      <c r="AH576" s="14">
        <f t="shared" si="77"/>
        <v>3.0758863750751375E-3</v>
      </c>
      <c r="AI576" s="15">
        <f t="shared" si="77"/>
        <v>0.13671049939461871</v>
      </c>
      <c r="AK576" s="13">
        <f t="shared" si="78"/>
        <v>3.1761904761904844</v>
      </c>
      <c r="AL576" s="14">
        <f t="shared" si="78"/>
        <v>24.124437781109378</v>
      </c>
      <c r="AM576" s="14">
        <f t="shared" si="78"/>
        <v>3.4495628677828905E-4</v>
      </c>
      <c r="AN576" s="15">
        <f t="shared" si="78"/>
        <v>4.1451743210490451E-2</v>
      </c>
      <c r="AP576" s="13">
        <f t="shared" si="79"/>
        <v>3.4390151515151519</v>
      </c>
      <c r="AQ576" s="14">
        <f t="shared" si="79"/>
        <v>2.6283731688511947</v>
      </c>
      <c r="AR576" s="14">
        <f t="shared" si="79"/>
        <v>3.6758718703848725E-3</v>
      </c>
      <c r="AS576" s="15">
        <f t="shared" si="79"/>
        <v>0.38046347902610739</v>
      </c>
      <c r="AU576" s="13">
        <f t="shared" si="80"/>
        <v>13085.989980636361</v>
      </c>
      <c r="AV576" s="14">
        <f t="shared" si="80"/>
        <v>2.1420774584759772</v>
      </c>
      <c r="AW576" s="14">
        <f t="shared" si="80"/>
        <v>2.6382285366371439E-2</v>
      </c>
      <c r="AX576" s="15">
        <f t="shared" si="80"/>
        <v>0.46683652640249035</v>
      </c>
    </row>
    <row r="577" spans="1:50" x14ac:dyDescent="0.3">
      <c r="A577" s="4" t="s">
        <v>44</v>
      </c>
      <c r="B577" s="4">
        <f t="shared" si="81"/>
        <v>2001</v>
      </c>
      <c r="C577" s="11">
        <v>1516.8245610948943</v>
      </c>
      <c r="D577" s="11">
        <v>22.754287838451777</v>
      </c>
      <c r="E577" s="11">
        <v>1.1706033687147788E-2</v>
      </c>
      <c r="F577" s="11">
        <v>4.3947760839613291E-2</v>
      </c>
      <c r="G577" s="11">
        <v>243.30062880548167</v>
      </c>
      <c r="H577" s="11">
        <v>7.019302513696891</v>
      </c>
      <c r="I577" s="11">
        <v>3.567427405150328E-3</v>
      </c>
      <c r="J577" s="11">
        <v>0.1424642972786373</v>
      </c>
      <c r="K577" s="11">
        <v>3.0238095238095184</v>
      </c>
      <c r="L577" s="11">
        <v>25.423622047244145</v>
      </c>
      <c r="M577" s="11">
        <v>1.4115357546708174E-4</v>
      </c>
      <c r="N577" s="11">
        <v>3.9333498513379507E-2</v>
      </c>
      <c r="O577" s="11">
        <v>2.948106060606059</v>
      </c>
      <c r="P577" s="11">
        <v>2.9758447899267648</v>
      </c>
      <c r="Q577" s="11">
        <v>2.5328705300620147E-4</v>
      </c>
      <c r="R577" s="11">
        <v>0.33603903112991657</v>
      </c>
      <c r="S577" s="11">
        <v>12984.248068318186</v>
      </c>
      <c r="T577" s="11">
        <v>2.2039684087296156</v>
      </c>
      <c r="U577" s="11">
        <v>2.60167897478224E-2</v>
      </c>
      <c r="V577" s="11">
        <v>0.45372701171175484</v>
      </c>
      <c r="Y577" s="4" t="str">
        <f t="shared" si="82"/>
        <v>Sweden</v>
      </c>
      <c r="Z577" s="4">
        <f t="shared" si="82"/>
        <v>2001</v>
      </c>
      <c r="AA577" s="13">
        <f t="shared" si="82"/>
        <v>1516.8245610948943</v>
      </c>
      <c r="AB577" s="14">
        <f t="shared" si="82"/>
        <v>22.754287838451777</v>
      </c>
      <c r="AC577" s="14">
        <f t="shared" si="82"/>
        <v>1.1706033687147788E-2</v>
      </c>
      <c r="AD577" s="15">
        <f t="shared" si="82"/>
        <v>4.3947760839613291E-2</v>
      </c>
      <c r="AF577" s="13">
        <f t="shared" si="77"/>
        <v>243.30062880548167</v>
      </c>
      <c r="AG577" s="14">
        <f t="shared" si="77"/>
        <v>7.019302513696891</v>
      </c>
      <c r="AH577" s="14">
        <f t="shared" si="77"/>
        <v>3.567427405150328E-3</v>
      </c>
      <c r="AI577" s="15">
        <f t="shared" si="77"/>
        <v>0.1424642972786373</v>
      </c>
      <c r="AK577" s="13">
        <f t="shared" si="78"/>
        <v>3.0238095238095184</v>
      </c>
      <c r="AL577" s="14">
        <f t="shared" si="78"/>
        <v>25.423622047244145</v>
      </c>
      <c r="AM577" s="14">
        <f t="shared" si="78"/>
        <v>1.4115357546708174E-4</v>
      </c>
      <c r="AN577" s="15">
        <f t="shared" si="78"/>
        <v>3.9333498513379507E-2</v>
      </c>
      <c r="AP577" s="13">
        <f t="shared" si="79"/>
        <v>2.948106060606059</v>
      </c>
      <c r="AQ577" s="14">
        <f t="shared" si="79"/>
        <v>2.9758447899267648</v>
      </c>
      <c r="AR577" s="14">
        <f t="shared" si="79"/>
        <v>2.5328705300620147E-4</v>
      </c>
      <c r="AS577" s="15">
        <f t="shared" si="79"/>
        <v>0.33603903112991657</v>
      </c>
      <c r="AU577" s="13">
        <f t="shared" si="80"/>
        <v>12984.248068318186</v>
      </c>
      <c r="AV577" s="14">
        <f t="shared" si="80"/>
        <v>2.2039684087296156</v>
      </c>
      <c r="AW577" s="14">
        <f t="shared" si="80"/>
        <v>2.60167897478224E-2</v>
      </c>
      <c r="AX577" s="15">
        <f t="shared" si="80"/>
        <v>0.45372701171175484</v>
      </c>
    </row>
    <row r="578" spans="1:50" x14ac:dyDescent="0.3">
      <c r="A578" s="4" t="s">
        <v>44</v>
      </c>
      <c r="B578" s="4">
        <f t="shared" si="81"/>
        <v>2002</v>
      </c>
      <c r="C578" s="11">
        <v>1360.6224405479079</v>
      </c>
      <c r="D578" s="11">
        <v>25.830432009737322</v>
      </c>
      <c r="E578" s="11">
        <v>1.1460717640615015E-2</v>
      </c>
      <c r="F578" s="11">
        <v>3.8714025364462702E-2</v>
      </c>
      <c r="G578" s="11">
        <v>253.20174227520374</v>
      </c>
      <c r="H578" s="11">
        <v>6.7016330716873549</v>
      </c>
      <c r="I578" s="11">
        <v>4.0632309374952769E-3</v>
      </c>
      <c r="J578" s="11">
        <v>0.14921736079892797</v>
      </c>
      <c r="K578" s="11">
        <v>3.2772727272727167</v>
      </c>
      <c r="L578" s="11">
        <v>23.410540915395362</v>
      </c>
      <c r="M578" s="11">
        <v>1.3655207317313928E-4</v>
      </c>
      <c r="N578" s="11">
        <v>4.2715800699093406E-2</v>
      </c>
      <c r="O578" s="11">
        <v>2.7844696969696914</v>
      </c>
      <c r="P578" s="11">
        <v>3.1368521289620501</v>
      </c>
      <c r="Q578" s="11">
        <v>6.5031685877348089E-5</v>
      </c>
      <c r="R578" s="11">
        <v>0.31879092762045141</v>
      </c>
      <c r="S578" s="11">
        <v>13273.150621454533</v>
      </c>
      <c r="T578" s="11">
        <v>2.1926798259565099</v>
      </c>
      <c r="U578" s="11">
        <v>2.5823954512333325E-2</v>
      </c>
      <c r="V578" s="11">
        <v>0.45606293639508966</v>
      </c>
      <c r="Y578" s="4" t="str">
        <f t="shared" si="82"/>
        <v>Sweden</v>
      </c>
      <c r="Z578" s="4">
        <f t="shared" si="82"/>
        <v>2002</v>
      </c>
      <c r="AA578" s="13">
        <f t="shared" si="82"/>
        <v>1360.6224405479079</v>
      </c>
      <c r="AB578" s="14">
        <f t="shared" si="82"/>
        <v>25.830432009737322</v>
      </c>
      <c r="AC578" s="14">
        <f t="shared" si="82"/>
        <v>1.1460717640615015E-2</v>
      </c>
      <c r="AD578" s="15">
        <f t="shared" si="82"/>
        <v>3.8714025364462702E-2</v>
      </c>
      <c r="AF578" s="13">
        <f t="shared" si="77"/>
        <v>253.20174227520374</v>
      </c>
      <c r="AG578" s="14">
        <f t="shared" si="77"/>
        <v>6.7016330716873549</v>
      </c>
      <c r="AH578" s="14">
        <f t="shared" si="77"/>
        <v>4.0632309374952769E-3</v>
      </c>
      <c r="AI578" s="15">
        <f t="shared" si="77"/>
        <v>0.14921736079892797</v>
      </c>
      <c r="AK578" s="13">
        <f t="shared" si="78"/>
        <v>3.2772727272727167</v>
      </c>
      <c r="AL578" s="14">
        <f t="shared" si="78"/>
        <v>23.410540915395362</v>
      </c>
      <c r="AM578" s="14">
        <f t="shared" si="78"/>
        <v>1.3655207317313928E-4</v>
      </c>
      <c r="AN578" s="15">
        <f t="shared" si="78"/>
        <v>4.2715800699093406E-2</v>
      </c>
      <c r="AP578" s="13">
        <f t="shared" si="79"/>
        <v>2.7844696969696914</v>
      </c>
      <c r="AQ578" s="14">
        <f t="shared" si="79"/>
        <v>3.1368521289620501</v>
      </c>
      <c r="AR578" s="14">
        <f t="shared" si="79"/>
        <v>6.5031685877348089E-5</v>
      </c>
      <c r="AS578" s="15">
        <f t="shared" si="79"/>
        <v>0.31879092762045141</v>
      </c>
      <c r="AU578" s="13">
        <f t="shared" si="80"/>
        <v>13273.150621454533</v>
      </c>
      <c r="AV578" s="14">
        <f t="shared" si="80"/>
        <v>2.1926798259565099</v>
      </c>
      <c r="AW578" s="14">
        <f t="shared" si="80"/>
        <v>2.5823954512333325E-2</v>
      </c>
      <c r="AX578" s="15">
        <f t="shared" si="80"/>
        <v>0.45606293639508966</v>
      </c>
    </row>
    <row r="579" spans="1:50" x14ac:dyDescent="0.3">
      <c r="A579" s="4" t="s">
        <v>44</v>
      </c>
      <c r="B579" s="4">
        <f t="shared" si="81"/>
        <v>2003</v>
      </c>
      <c r="C579" s="11">
        <v>1052.313910758734</v>
      </c>
      <c r="D579" s="11">
        <v>33.985488304132481</v>
      </c>
      <c r="E579" s="11">
        <v>1.085354107856662E-2</v>
      </c>
      <c r="F579" s="11">
        <v>2.9424323436259253E-2</v>
      </c>
      <c r="G579" s="11">
        <v>256.99657237851807</v>
      </c>
      <c r="H579" s="11">
        <v>6.5693285595613258</v>
      </c>
      <c r="I579" s="11">
        <v>4.3352730069515788E-3</v>
      </c>
      <c r="J579" s="11">
        <v>0.15222255835332676</v>
      </c>
      <c r="K579" s="11">
        <v>3.4818181818181699</v>
      </c>
      <c r="L579" s="11">
        <v>22.062663185378668</v>
      </c>
      <c r="M579" s="11">
        <v>3.5743408521875242E-4</v>
      </c>
      <c r="N579" s="11">
        <v>4.5325443786982091E-2</v>
      </c>
      <c r="O579" s="11">
        <v>2.359090909090904</v>
      </c>
      <c r="P579" s="11">
        <v>3.7835581245985943</v>
      </c>
      <c r="Q579" s="11">
        <v>1.3182863198005768E-3</v>
      </c>
      <c r="R579" s="11">
        <v>0.26430147682906074</v>
      </c>
      <c r="S579" s="11">
        <v>13668.373965863633</v>
      </c>
      <c r="T579" s="11">
        <v>2.1602197971666874</v>
      </c>
      <c r="U579" s="11">
        <v>2.5329588970954497E-2</v>
      </c>
      <c r="V579" s="11">
        <v>0.46291585759541015</v>
      </c>
      <c r="Y579" s="4" t="str">
        <f t="shared" si="82"/>
        <v>Sweden</v>
      </c>
      <c r="Z579" s="4">
        <f t="shared" si="82"/>
        <v>2003</v>
      </c>
      <c r="AA579" s="13">
        <f t="shared" si="82"/>
        <v>1052.313910758734</v>
      </c>
      <c r="AB579" s="14">
        <f t="shared" si="82"/>
        <v>33.985488304132481</v>
      </c>
      <c r="AC579" s="14">
        <f t="shared" si="82"/>
        <v>1.085354107856662E-2</v>
      </c>
      <c r="AD579" s="15">
        <f t="shared" si="82"/>
        <v>2.9424323436259253E-2</v>
      </c>
      <c r="AF579" s="13">
        <f t="shared" si="77"/>
        <v>256.99657237851807</v>
      </c>
      <c r="AG579" s="14">
        <f t="shared" si="77"/>
        <v>6.5693285595613258</v>
      </c>
      <c r="AH579" s="14">
        <f t="shared" si="77"/>
        <v>4.3352730069515788E-3</v>
      </c>
      <c r="AI579" s="15">
        <f t="shared" si="77"/>
        <v>0.15222255835332676</v>
      </c>
      <c r="AK579" s="13">
        <f t="shared" si="78"/>
        <v>3.4818181818181699</v>
      </c>
      <c r="AL579" s="14">
        <f t="shared" si="78"/>
        <v>22.062663185378668</v>
      </c>
      <c r="AM579" s="14">
        <f t="shared" si="78"/>
        <v>3.5743408521875242E-4</v>
      </c>
      <c r="AN579" s="15">
        <f t="shared" si="78"/>
        <v>4.5325443786982091E-2</v>
      </c>
      <c r="AP579" s="13">
        <f t="shared" si="79"/>
        <v>2.359090909090904</v>
      </c>
      <c r="AQ579" s="14">
        <f t="shared" si="79"/>
        <v>3.7835581245985943</v>
      </c>
      <c r="AR579" s="14">
        <f t="shared" si="79"/>
        <v>1.3182863198005768E-3</v>
      </c>
      <c r="AS579" s="15">
        <f t="shared" si="79"/>
        <v>0.26430147682906074</v>
      </c>
      <c r="AU579" s="13">
        <f t="shared" si="80"/>
        <v>13668.373965863633</v>
      </c>
      <c r="AV579" s="14">
        <f t="shared" si="80"/>
        <v>2.1602197971666874</v>
      </c>
      <c r="AW579" s="14">
        <f t="shared" si="80"/>
        <v>2.5329588970954497E-2</v>
      </c>
      <c r="AX579" s="15">
        <f t="shared" si="80"/>
        <v>0.46291585759541015</v>
      </c>
    </row>
    <row r="580" spans="1:50" x14ac:dyDescent="0.3">
      <c r="A580" s="4" t="s">
        <v>44</v>
      </c>
      <c r="B580" s="4">
        <f t="shared" si="81"/>
        <v>2004</v>
      </c>
      <c r="C580" s="11">
        <v>1500.362929856783</v>
      </c>
      <c r="D580" s="11">
        <v>24.352843894708567</v>
      </c>
      <c r="E580" s="11">
        <v>1.0710891679030221E-2</v>
      </c>
      <c r="F580" s="11">
        <v>4.1062965965025629E-2</v>
      </c>
      <c r="G580" s="11">
        <v>242.89766560056933</v>
      </c>
      <c r="H580" s="11">
        <v>6.9803473019143141</v>
      </c>
      <c r="I580" s="11">
        <v>3.9278308538088225E-3</v>
      </c>
      <c r="J580" s="11">
        <v>0.14325934752927788</v>
      </c>
      <c r="K580" s="11">
        <v>3.3272727272727138</v>
      </c>
      <c r="L580" s="11">
        <v>23.254098360655835</v>
      </c>
      <c r="M580" s="11">
        <v>1.2793447577805206E-4</v>
      </c>
      <c r="N580" s="11">
        <v>4.30031723651743E-2</v>
      </c>
      <c r="O580" s="11">
        <v>1.7409090909090885</v>
      </c>
      <c r="P580" s="11">
        <v>5.2362924281984391</v>
      </c>
      <c r="Q580" s="11">
        <v>4.0787266092701668E-3</v>
      </c>
      <c r="R580" s="11">
        <v>0.19097481924707035</v>
      </c>
      <c r="S580" s="11">
        <v>14439.589090954541</v>
      </c>
      <c r="T580" s="11">
        <v>2.1089165807440859</v>
      </c>
      <c r="U580" s="11">
        <v>2.5007910043527648E-2</v>
      </c>
      <c r="V580" s="11">
        <v>0.4741771244679443</v>
      </c>
      <c r="Y580" s="4" t="str">
        <f t="shared" si="82"/>
        <v>Sweden</v>
      </c>
      <c r="Z580" s="4">
        <f t="shared" si="82"/>
        <v>2004</v>
      </c>
      <c r="AA580" s="13">
        <f t="shared" si="82"/>
        <v>1500.362929856783</v>
      </c>
      <c r="AB580" s="14">
        <f t="shared" si="82"/>
        <v>24.352843894708567</v>
      </c>
      <c r="AC580" s="14">
        <f t="shared" si="82"/>
        <v>1.0710891679030221E-2</v>
      </c>
      <c r="AD580" s="15">
        <f t="shared" si="82"/>
        <v>4.1062965965025629E-2</v>
      </c>
      <c r="AF580" s="13">
        <f t="shared" si="77"/>
        <v>242.89766560056933</v>
      </c>
      <c r="AG580" s="14">
        <f t="shared" si="77"/>
        <v>6.9803473019143141</v>
      </c>
      <c r="AH580" s="14">
        <f t="shared" si="77"/>
        <v>3.9278308538088225E-3</v>
      </c>
      <c r="AI580" s="15">
        <f t="shared" si="77"/>
        <v>0.14325934752927788</v>
      </c>
      <c r="AK580" s="13">
        <f t="shared" si="78"/>
        <v>3.3272727272727138</v>
      </c>
      <c r="AL580" s="14">
        <f t="shared" si="78"/>
        <v>23.254098360655835</v>
      </c>
      <c r="AM580" s="14">
        <f t="shared" si="78"/>
        <v>1.2793447577805206E-4</v>
      </c>
      <c r="AN580" s="15">
        <f t="shared" si="78"/>
        <v>4.30031723651743E-2</v>
      </c>
      <c r="AP580" s="13">
        <f t="shared" si="79"/>
        <v>1.7409090909090885</v>
      </c>
      <c r="AQ580" s="14">
        <f t="shared" si="79"/>
        <v>5.2362924281984391</v>
      </c>
      <c r="AR580" s="14">
        <f t="shared" si="79"/>
        <v>4.0787266092701668E-3</v>
      </c>
      <c r="AS580" s="15">
        <f t="shared" si="79"/>
        <v>0.19097481924707035</v>
      </c>
      <c r="AU580" s="13">
        <f t="shared" si="80"/>
        <v>14439.589090954541</v>
      </c>
      <c r="AV580" s="14">
        <f t="shared" si="80"/>
        <v>2.1089165807440859</v>
      </c>
      <c r="AW580" s="14">
        <f t="shared" si="80"/>
        <v>2.5007910043527648E-2</v>
      </c>
      <c r="AX580" s="15">
        <f t="shared" si="80"/>
        <v>0.4741771244679443</v>
      </c>
    </row>
    <row r="581" spans="1:50" x14ac:dyDescent="0.3">
      <c r="A581" s="4" t="s">
        <v>44</v>
      </c>
      <c r="B581" s="4">
        <f t="shared" si="81"/>
        <v>2005</v>
      </c>
      <c r="C581" s="11">
        <v>1781.5337599571794</v>
      </c>
      <c r="D581" s="11">
        <v>20.889409320640837</v>
      </c>
      <c r="E581" s="11">
        <v>1.0343756412155625E-2</v>
      </c>
      <c r="F581" s="11">
        <v>4.7871147750065839E-2</v>
      </c>
      <c r="G581" s="11">
        <v>241.9926739995276</v>
      </c>
      <c r="H581" s="11">
        <v>6.9980149858574787</v>
      </c>
      <c r="I581" s="11">
        <v>3.4532084441043776E-3</v>
      </c>
      <c r="J581" s="11">
        <v>0.14289766484080604</v>
      </c>
      <c r="K581" s="11">
        <v>3.2363636363636488</v>
      </c>
      <c r="L581" s="11">
        <v>23.93539325842687</v>
      </c>
      <c r="M581" s="11">
        <v>7.6622628243303015E-6</v>
      </c>
      <c r="N581" s="11">
        <v>4.1779133904471473E-2</v>
      </c>
      <c r="O581" s="11">
        <v>0.87045454545454426</v>
      </c>
      <c r="P581" s="11">
        <v>9.9416884247171531</v>
      </c>
      <c r="Q581" s="11">
        <v>6.7707350150280066E-3</v>
      </c>
      <c r="R581" s="11">
        <v>0.10058653593626884</v>
      </c>
      <c r="S581" s="11">
        <v>14838.181587136358</v>
      </c>
      <c r="T581" s="11">
        <v>2.0994520079111476</v>
      </c>
      <c r="U581" s="11">
        <v>2.4242736629236483E-2</v>
      </c>
      <c r="V581" s="11">
        <v>0.47631476986937715</v>
      </c>
      <c r="Y581" s="4" t="str">
        <f t="shared" si="82"/>
        <v>Sweden</v>
      </c>
      <c r="Z581" s="4">
        <f t="shared" si="82"/>
        <v>2005</v>
      </c>
      <c r="AA581" s="13">
        <f t="shared" si="82"/>
        <v>1781.5337599571794</v>
      </c>
      <c r="AB581" s="14">
        <f t="shared" si="82"/>
        <v>20.889409320640837</v>
      </c>
      <c r="AC581" s="14">
        <f t="shared" si="82"/>
        <v>1.0343756412155625E-2</v>
      </c>
      <c r="AD581" s="15">
        <f t="shared" si="82"/>
        <v>4.7871147750065839E-2</v>
      </c>
      <c r="AF581" s="13">
        <f t="shared" si="77"/>
        <v>241.9926739995276</v>
      </c>
      <c r="AG581" s="14">
        <f t="shared" si="77"/>
        <v>6.9980149858574787</v>
      </c>
      <c r="AH581" s="14">
        <f t="shared" si="77"/>
        <v>3.4532084441043776E-3</v>
      </c>
      <c r="AI581" s="15">
        <f t="shared" si="77"/>
        <v>0.14289766484080604</v>
      </c>
      <c r="AK581" s="13">
        <f t="shared" si="78"/>
        <v>3.2363636363636488</v>
      </c>
      <c r="AL581" s="14">
        <f t="shared" si="78"/>
        <v>23.93539325842687</v>
      </c>
      <c r="AM581" s="14">
        <f t="shared" si="78"/>
        <v>7.6622628243303015E-6</v>
      </c>
      <c r="AN581" s="15">
        <f t="shared" si="78"/>
        <v>4.1779133904471473E-2</v>
      </c>
      <c r="AP581" s="13">
        <f t="shared" si="79"/>
        <v>0.87045454545454426</v>
      </c>
      <c r="AQ581" s="14">
        <f t="shared" si="79"/>
        <v>9.9416884247171531</v>
      </c>
      <c r="AR581" s="14">
        <f t="shared" si="79"/>
        <v>6.7707350150280066E-3</v>
      </c>
      <c r="AS581" s="15">
        <f t="shared" si="79"/>
        <v>0.10058653593626884</v>
      </c>
      <c r="AU581" s="13">
        <f t="shared" si="80"/>
        <v>14838.181587136358</v>
      </c>
      <c r="AV581" s="14">
        <f t="shared" si="80"/>
        <v>2.0994520079111476</v>
      </c>
      <c r="AW581" s="14">
        <f t="shared" si="80"/>
        <v>2.4242736629236483E-2</v>
      </c>
      <c r="AX581" s="15">
        <f t="shared" si="80"/>
        <v>0.47631476986937715</v>
      </c>
    </row>
    <row r="582" spans="1:50" x14ac:dyDescent="0.3">
      <c r="A582" s="4" t="s">
        <v>44</v>
      </c>
      <c r="B582" s="4">
        <f t="shared" si="81"/>
        <v>2006</v>
      </c>
      <c r="C582" s="11">
        <v>2168.8408797490774</v>
      </c>
      <c r="D582" s="11">
        <v>17.480808524501644</v>
      </c>
      <c r="E582" s="11">
        <v>1.0080560233198754E-2</v>
      </c>
      <c r="F582" s="11">
        <v>5.7205591983824369E-2</v>
      </c>
      <c r="G582" s="11">
        <v>237.99359686335174</v>
      </c>
      <c r="H582" s="11">
        <v>7.0930936267786677</v>
      </c>
      <c r="I582" s="11">
        <v>3.4424859133866809E-3</v>
      </c>
      <c r="J582" s="11">
        <v>0.14098220785140694</v>
      </c>
      <c r="K582" s="11">
        <v>3.1545454545454561</v>
      </c>
      <c r="L582" s="11">
        <v>24.6772334293948</v>
      </c>
      <c r="M582" s="11">
        <v>1.4256990013116616E-4</v>
      </c>
      <c r="N582" s="11">
        <v>4.0523181128109327E-2</v>
      </c>
      <c r="O582" s="11">
        <v>0.38446969696969813</v>
      </c>
      <c r="P582" s="11">
        <v>19.835467980295519</v>
      </c>
      <c r="Q582" s="11">
        <v>7.2388873077547933E-3</v>
      </c>
      <c r="R582" s="11">
        <v>5.0414741965926713E-2</v>
      </c>
      <c r="S582" s="11">
        <v>15507.124924045438</v>
      </c>
      <c r="T582" s="11">
        <v>2.0866336432087769</v>
      </c>
      <c r="U582" s="11">
        <v>2.3969932131528093E-2</v>
      </c>
      <c r="V582" s="11">
        <v>0.47924081127256396</v>
      </c>
      <c r="Y582" s="4" t="str">
        <f t="shared" si="82"/>
        <v>Sweden</v>
      </c>
      <c r="Z582" s="4">
        <f t="shared" si="82"/>
        <v>2006</v>
      </c>
      <c r="AA582" s="13">
        <f t="shared" si="82"/>
        <v>2168.8408797490774</v>
      </c>
      <c r="AB582" s="14">
        <f t="shared" si="82"/>
        <v>17.480808524501644</v>
      </c>
      <c r="AC582" s="14">
        <f t="shared" si="82"/>
        <v>1.0080560233198754E-2</v>
      </c>
      <c r="AD582" s="15">
        <f t="shared" si="82"/>
        <v>5.7205591983824369E-2</v>
      </c>
      <c r="AF582" s="13">
        <f t="shared" si="77"/>
        <v>237.99359686335174</v>
      </c>
      <c r="AG582" s="14">
        <f t="shared" si="77"/>
        <v>7.0930936267786677</v>
      </c>
      <c r="AH582" s="14">
        <f t="shared" si="77"/>
        <v>3.4424859133866809E-3</v>
      </c>
      <c r="AI582" s="15">
        <f t="shared" si="77"/>
        <v>0.14098220785140694</v>
      </c>
      <c r="AK582" s="13">
        <f t="shared" si="78"/>
        <v>3.1545454545454561</v>
      </c>
      <c r="AL582" s="14">
        <f t="shared" si="78"/>
        <v>24.6772334293948</v>
      </c>
      <c r="AM582" s="14">
        <f t="shared" si="78"/>
        <v>1.4256990013116616E-4</v>
      </c>
      <c r="AN582" s="15">
        <f t="shared" si="78"/>
        <v>4.0523181128109327E-2</v>
      </c>
      <c r="AP582" s="13">
        <f t="shared" si="79"/>
        <v>0.38446969696969813</v>
      </c>
      <c r="AQ582" s="14">
        <f t="shared" si="79"/>
        <v>19.835467980295519</v>
      </c>
      <c r="AR582" s="14">
        <f t="shared" si="79"/>
        <v>7.2388873077547933E-3</v>
      </c>
      <c r="AS582" s="15">
        <f t="shared" si="79"/>
        <v>5.0414741965926713E-2</v>
      </c>
      <c r="AU582" s="13">
        <f t="shared" si="80"/>
        <v>15507.124924045438</v>
      </c>
      <c r="AV582" s="14">
        <f t="shared" si="80"/>
        <v>2.0866336432087769</v>
      </c>
      <c r="AW582" s="14">
        <f t="shared" si="80"/>
        <v>2.3969932131528093E-2</v>
      </c>
      <c r="AX582" s="15">
        <f t="shared" si="80"/>
        <v>0.47924081127256396</v>
      </c>
    </row>
    <row r="583" spans="1:50" x14ac:dyDescent="0.3">
      <c r="A583" s="4" t="s">
        <v>44</v>
      </c>
      <c r="B583" s="4">
        <f t="shared" si="81"/>
        <v>2007</v>
      </c>
      <c r="C583" s="11">
        <v>2627.9075827297638</v>
      </c>
      <c r="D583" s="11">
        <v>14.762579374208237</v>
      </c>
      <c r="E583" s="11">
        <v>9.6720314067098578E-3</v>
      </c>
      <c r="F583" s="11">
        <v>6.7738839849837099E-2</v>
      </c>
      <c r="G583" s="11">
        <v>223.83881589190878</v>
      </c>
      <c r="H583" s="11">
        <v>7.5300859270719833</v>
      </c>
      <c r="I583" s="11">
        <v>2.9691983740817718E-3</v>
      </c>
      <c r="J583" s="11">
        <v>0.13280060940670332</v>
      </c>
      <c r="K583" s="11">
        <v>3.1136363636363598</v>
      </c>
      <c r="L583" s="11">
        <v>25.046715328467183</v>
      </c>
      <c r="M583" s="11">
        <v>2.1027759999216883E-4</v>
      </c>
      <c r="N583" s="11">
        <v>3.9925394882555178E-2</v>
      </c>
      <c r="O583" s="11">
        <v>0.33749999999999591</v>
      </c>
      <c r="P583" s="11">
        <v>19.716049382716285</v>
      </c>
      <c r="Q583" s="11">
        <v>6.6016572753020974E-3</v>
      </c>
      <c r="R583" s="11">
        <v>5.0720100187851613E-2</v>
      </c>
      <c r="S583" s="11">
        <v>15542.722395909077</v>
      </c>
      <c r="T583" s="11">
        <v>2.1619425851635401</v>
      </c>
      <c r="U583" s="11">
        <v>2.428146773741291E-2</v>
      </c>
      <c r="V583" s="11">
        <v>0.46254697366274183</v>
      </c>
      <c r="Y583" s="4" t="str">
        <f t="shared" si="82"/>
        <v>Sweden</v>
      </c>
      <c r="Z583" s="4">
        <f t="shared" si="82"/>
        <v>2007</v>
      </c>
      <c r="AA583" s="13">
        <f t="shared" si="82"/>
        <v>2627.9075827297638</v>
      </c>
      <c r="AB583" s="14">
        <f t="shared" si="82"/>
        <v>14.762579374208237</v>
      </c>
      <c r="AC583" s="14">
        <f t="shared" si="82"/>
        <v>9.6720314067098578E-3</v>
      </c>
      <c r="AD583" s="15">
        <f t="shared" si="82"/>
        <v>6.7738839849837099E-2</v>
      </c>
      <c r="AF583" s="13">
        <f t="shared" si="77"/>
        <v>223.83881589190878</v>
      </c>
      <c r="AG583" s="14">
        <f t="shared" si="77"/>
        <v>7.5300859270719833</v>
      </c>
      <c r="AH583" s="14">
        <f t="shared" si="77"/>
        <v>2.9691983740817718E-3</v>
      </c>
      <c r="AI583" s="15">
        <f t="shared" si="77"/>
        <v>0.13280060940670332</v>
      </c>
      <c r="AK583" s="13">
        <f t="shared" si="78"/>
        <v>3.1136363636363598</v>
      </c>
      <c r="AL583" s="14">
        <f t="shared" si="78"/>
        <v>25.046715328467183</v>
      </c>
      <c r="AM583" s="14">
        <f t="shared" si="78"/>
        <v>2.1027759999216883E-4</v>
      </c>
      <c r="AN583" s="15">
        <f t="shared" si="78"/>
        <v>3.9925394882555178E-2</v>
      </c>
      <c r="AP583" s="13">
        <f t="shared" si="79"/>
        <v>0.33749999999999591</v>
      </c>
      <c r="AQ583" s="14">
        <f t="shared" si="79"/>
        <v>19.716049382716285</v>
      </c>
      <c r="AR583" s="14">
        <f t="shared" si="79"/>
        <v>6.6016572753020974E-3</v>
      </c>
      <c r="AS583" s="15">
        <f t="shared" si="79"/>
        <v>5.0720100187851613E-2</v>
      </c>
      <c r="AU583" s="13">
        <f t="shared" si="80"/>
        <v>15542.722395909077</v>
      </c>
      <c r="AV583" s="14">
        <f t="shared" si="80"/>
        <v>2.1619425851635401</v>
      </c>
      <c r="AW583" s="14">
        <f t="shared" si="80"/>
        <v>2.428146773741291E-2</v>
      </c>
      <c r="AX583" s="15">
        <f t="shared" si="80"/>
        <v>0.46254697366274183</v>
      </c>
    </row>
    <row r="584" spans="1:50" x14ac:dyDescent="0.3">
      <c r="A584" s="4" t="s">
        <v>44</v>
      </c>
      <c r="B584" s="4">
        <f t="shared" si="81"/>
        <v>2008</v>
      </c>
      <c r="C584" s="11">
        <v>2985.6711778338286</v>
      </c>
      <c r="D584" s="11">
        <v>13.140003420505828</v>
      </c>
      <c r="E584" s="11">
        <v>9.6042107938145715E-3</v>
      </c>
      <c r="F584" s="11">
        <v>7.6103480950350064E-2</v>
      </c>
      <c r="G584" s="11">
        <v>211.00243553063706</v>
      </c>
      <c r="H584" s="11">
        <v>7.9728235660352995</v>
      </c>
      <c r="I584" s="11">
        <v>2.5670799480153883E-3</v>
      </c>
      <c r="J584" s="11">
        <v>0.12542607919483623</v>
      </c>
      <c r="K584" s="11">
        <v>2.8636363636363598</v>
      </c>
      <c r="L584" s="11">
        <v>27.390476190476228</v>
      </c>
      <c r="M584" s="11">
        <v>2.0169363317098371E-4</v>
      </c>
      <c r="N584" s="11">
        <v>3.6509040333796892E-2</v>
      </c>
      <c r="O584" s="11">
        <v>0.30909090909091219</v>
      </c>
      <c r="P584" s="11">
        <v>21.544117647058616</v>
      </c>
      <c r="Q584" s="11">
        <v>6.1467639356034831E-3</v>
      </c>
      <c r="R584" s="11">
        <v>4.6416382252560173E-2</v>
      </c>
      <c r="S584" s="11">
        <v>15147.164204863642</v>
      </c>
      <c r="T584" s="11">
        <v>2.204831956493404</v>
      </c>
      <c r="U584" s="11">
        <v>2.3545915683199636E-2</v>
      </c>
      <c r="V584" s="11">
        <v>0.45354930431542467</v>
      </c>
      <c r="Y584" s="4" t="str">
        <f t="shared" si="82"/>
        <v>Sweden</v>
      </c>
      <c r="Z584" s="4">
        <f t="shared" si="82"/>
        <v>2008</v>
      </c>
      <c r="AA584" s="13">
        <f t="shared" si="82"/>
        <v>2985.6711778338286</v>
      </c>
      <c r="AB584" s="14">
        <f t="shared" si="82"/>
        <v>13.140003420505828</v>
      </c>
      <c r="AC584" s="14">
        <f t="shared" si="82"/>
        <v>9.6042107938145715E-3</v>
      </c>
      <c r="AD584" s="15">
        <f t="shared" si="82"/>
        <v>7.6103480950350064E-2</v>
      </c>
      <c r="AF584" s="13">
        <f t="shared" si="77"/>
        <v>211.00243553063706</v>
      </c>
      <c r="AG584" s="14">
        <f t="shared" si="77"/>
        <v>7.9728235660352995</v>
      </c>
      <c r="AH584" s="14">
        <f t="shared" si="77"/>
        <v>2.5670799480153883E-3</v>
      </c>
      <c r="AI584" s="15">
        <f t="shared" si="77"/>
        <v>0.12542607919483623</v>
      </c>
      <c r="AK584" s="13">
        <f t="shared" si="78"/>
        <v>2.8636363636363598</v>
      </c>
      <c r="AL584" s="14">
        <f t="shared" si="78"/>
        <v>27.390476190476228</v>
      </c>
      <c r="AM584" s="14">
        <f t="shared" si="78"/>
        <v>2.0169363317098371E-4</v>
      </c>
      <c r="AN584" s="15">
        <f t="shared" si="78"/>
        <v>3.6509040333796892E-2</v>
      </c>
      <c r="AP584" s="13">
        <f t="shared" si="79"/>
        <v>0.30909090909091219</v>
      </c>
      <c r="AQ584" s="14">
        <f t="shared" si="79"/>
        <v>21.544117647058616</v>
      </c>
      <c r="AR584" s="14">
        <f t="shared" si="79"/>
        <v>6.1467639356034831E-3</v>
      </c>
      <c r="AS584" s="15">
        <f t="shared" si="79"/>
        <v>4.6416382252560173E-2</v>
      </c>
      <c r="AU584" s="13">
        <f t="shared" si="80"/>
        <v>15147.164204863642</v>
      </c>
      <c r="AV584" s="14">
        <f t="shared" si="80"/>
        <v>2.204831956493404</v>
      </c>
      <c r="AW584" s="14">
        <f t="shared" si="80"/>
        <v>2.3545915683199636E-2</v>
      </c>
      <c r="AX584" s="15">
        <f t="shared" si="80"/>
        <v>0.45354930431542467</v>
      </c>
    </row>
    <row r="585" spans="1:50" x14ac:dyDescent="0.3">
      <c r="A585" s="4" t="s">
        <v>44</v>
      </c>
      <c r="B585" s="4">
        <f t="shared" si="81"/>
        <v>2009</v>
      </c>
      <c r="C585" s="11">
        <v>2599.9567494414732</v>
      </c>
      <c r="D585" s="11">
        <v>15.295732805048123</v>
      </c>
      <c r="E585" s="11">
        <v>1.009248615692937E-2</v>
      </c>
      <c r="F585" s="11">
        <v>6.5377711074422348E-2</v>
      </c>
      <c r="G585" s="11">
        <v>196.42216585320625</v>
      </c>
      <c r="H585" s="11">
        <v>8.4224393541263449</v>
      </c>
      <c r="I585" s="11">
        <v>2.1133226734069976E-3</v>
      </c>
      <c r="J585" s="11">
        <v>0.11873044826497649</v>
      </c>
      <c r="K585" s="11">
        <v>2.7590909090909008</v>
      </c>
      <c r="L585" s="11">
        <v>28.538714991762856</v>
      </c>
      <c r="M585" s="11">
        <v>1.3525113595375116E-4</v>
      </c>
      <c r="N585" s="11">
        <v>3.5040120071581027E-2</v>
      </c>
      <c r="O585" s="11">
        <v>1.0810606060606087</v>
      </c>
      <c r="P585" s="11">
        <v>8.8472319551506438</v>
      </c>
      <c r="Q585" s="11">
        <v>6.5474618372410864E-3</v>
      </c>
      <c r="R585" s="11">
        <v>0.11302970297029731</v>
      </c>
      <c r="S585" s="11">
        <v>14497.492154318188</v>
      </c>
      <c r="T585" s="11">
        <v>2.1759619478245824</v>
      </c>
      <c r="U585" s="11">
        <v>2.3968608381091272E-2</v>
      </c>
      <c r="V585" s="11">
        <v>0.45956686007296671</v>
      </c>
      <c r="Y585" s="4" t="str">
        <f t="shared" si="82"/>
        <v>Sweden</v>
      </c>
      <c r="Z585" s="4">
        <f t="shared" si="82"/>
        <v>2009</v>
      </c>
      <c r="AA585" s="13">
        <f t="shared" si="82"/>
        <v>2599.9567494414732</v>
      </c>
      <c r="AB585" s="14">
        <f t="shared" si="82"/>
        <v>15.295732805048123</v>
      </c>
      <c r="AC585" s="14">
        <f t="shared" si="82"/>
        <v>1.009248615692937E-2</v>
      </c>
      <c r="AD585" s="15">
        <f t="shared" si="82"/>
        <v>6.5377711074422348E-2</v>
      </c>
      <c r="AF585" s="13">
        <f t="shared" si="77"/>
        <v>196.42216585320625</v>
      </c>
      <c r="AG585" s="14">
        <f t="shared" si="77"/>
        <v>8.4224393541263449</v>
      </c>
      <c r="AH585" s="14">
        <f t="shared" si="77"/>
        <v>2.1133226734069976E-3</v>
      </c>
      <c r="AI585" s="15">
        <f t="shared" si="77"/>
        <v>0.11873044826497649</v>
      </c>
      <c r="AK585" s="13">
        <f t="shared" si="78"/>
        <v>2.7590909090909008</v>
      </c>
      <c r="AL585" s="14">
        <f t="shared" si="78"/>
        <v>28.538714991762856</v>
      </c>
      <c r="AM585" s="14">
        <f t="shared" si="78"/>
        <v>1.3525113595375116E-4</v>
      </c>
      <c r="AN585" s="15">
        <f t="shared" si="78"/>
        <v>3.5040120071581027E-2</v>
      </c>
      <c r="AP585" s="13">
        <f t="shared" si="79"/>
        <v>1.0810606060606087</v>
      </c>
      <c r="AQ585" s="14">
        <f t="shared" si="79"/>
        <v>8.8472319551506438</v>
      </c>
      <c r="AR585" s="14">
        <f t="shared" si="79"/>
        <v>6.5474618372410864E-3</v>
      </c>
      <c r="AS585" s="15">
        <f t="shared" si="79"/>
        <v>0.11302970297029731</v>
      </c>
      <c r="AU585" s="13">
        <f t="shared" si="80"/>
        <v>14497.492154318188</v>
      </c>
      <c r="AV585" s="14">
        <f t="shared" si="80"/>
        <v>2.1759619478245824</v>
      </c>
      <c r="AW585" s="14">
        <f t="shared" si="80"/>
        <v>2.3968608381091272E-2</v>
      </c>
      <c r="AX585" s="15">
        <f t="shared" si="80"/>
        <v>0.45956686007296671</v>
      </c>
    </row>
    <row r="586" spans="1:50" x14ac:dyDescent="0.3">
      <c r="A586" s="4" t="s">
        <v>44</v>
      </c>
      <c r="B586" s="4">
        <f t="shared" si="81"/>
        <v>2010</v>
      </c>
      <c r="C586" s="11">
        <v>2942.0231218111803</v>
      </c>
      <c r="D586" s="11">
        <v>13.57685478238121</v>
      </c>
      <c r="E586" s="11">
        <v>1.0117010536292492E-2</v>
      </c>
      <c r="F586" s="11">
        <v>7.3654761432501117E-2</v>
      </c>
      <c r="G586" s="11">
        <v>174.10901326000362</v>
      </c>
      <c r="H586" s="11">
        <v>9.5177531098523502</v>
      </c>
      <c r="I586" s="11">
        <v>1.4625082717565213E-3</v>
      </c>
      <c r="J586" s="11">
        <v>0.10506681445275617</v>
      </c>
      <c r="K586" s="11">
        <v>2.5545454545454618</v>
      </c>
      <c r="L586" s="11">
        <v>30.943060498220547</v>
      </c>
      <c r="M586" s="11">
        <v>2.2004851312565354E-4</v>
      </c>
      <c r="N586" s="11">
        <v>3.2317423806785608E-2</v>
      </c>
      <c r="O586" s="11">
        <v>2.0124999999999975</v>
      </c>
      <c r="P586" s="11">
        <v>5.3602484472049747</v>
      </c>
      <c r="Q586" s="11">
        <v>4.6022097438206955E-3</v>
      </c>
      <c r="R586" s="11">
        <v>0.18655851680185381</v>
      </c>
      <c r="S586" s="11">
        <v>16260.407340545451</v>
      </c>
      <c r="T586" s="11">
        <v>1.9747046939217359</v>
      </c>
      <c r="U586" s="11">
        <v>2.3954237946296586E-2</v>
      </c>
      <c r="V586" s="11">
        <v>0.50640483262032154</v>
      </c>
      <c r="Y586" s="4" t="str">
        <f t="shared" si="82"/>
        <v>Sweden</v>
      </c>
      <c r="Z586" s="4">
        <f t="shared" si="82"/>
        <v>2010</v>
      </c>
      <c r="AA586" s="13">
        <f t="shared" si="82"/>
        <v>2942.0231218111803</v>
      </c>
      <c r="AB586" s="14">
        <f t="shared" ref="AB586:AD643" si="83">D586</f>
        <v>13.57685478238121</v>
      </c>
      <c r="AC586" s="14">
        <f t="shared" si="83"/>
        <v>1.0117010536292492E-2</v>
      </c>
      <c r="AD586" s="15">
        <f t="shared" si="83"/>
        <v>7.3654761432501117E-2</v>
      </c>
      <c r="AF586" s="13">
        <f t="shared" si="77"/>
        <v>174.10901326000362</v>
      </c>
      <c r="AG586" s="14">
        <f t="shared" si="77"/>
        <v>9.5177531098523502</v>
      </c>
      <c r="AH586" s="14">
        <f t="shared" si="77"/>
        <v>1.4625082717565213E-3</v>
      </c>
      <c r="AI586" s="15">
        <f t="shared" si="77"/>
        <v>0.10506681445275617</v>
      </c>
      <c r="AK586" s="13">
        <f t="shared" si="78"/>
        <v>2.5545454545454618</v>
      </c>
      <c r="AL586" s="14">
        <f t="shared" si="78"/>
        <v>30.943060498220547</v>
      </c>
      <c r="AM586" s="14">
        <f t="shared" si="78"/>
        <v>2.2004851312565354E-4</v>
      </c>
      <c r="AN586" s="15">
        <f t="shared" si="78"/>
        <v>3.2317423806785608E-2</v>
      </c>
      <c r="AP586" s="13">
        <f t="shared" si="79"/>
        <v>2.0124999999999975</v>
      </c>
      <c r="AQ586" s="14">
        <f t="shared" si="79"/>
        <v>5.3602484472049747</v>
      </c>
      <c r="AR586" s="14">
        <f t="shared" si="79"/>
        <v>4.6022097438206955E-3</v>
      </c>
      <c r="AS586" s="15">
        <f t="shared" si="79"/>
        <v>0.18655851680185381</v>
      </c>
      <c r="AU586" s="13">
        <f t="shared" si="80"/>
        <v>16260.407340545451</v>
      </c>
      <c r="AV586" s="14">
        <f t="shared" si="80"/>
        <v>1.9747046939217359</v>
      </c>
      <c r="AW586" s="14">
        <f t="shared" si="80"/>
        <v>2.3954237946296586E-2</v>
      </c>
      <c r="AX586" s="15">
        <f t="shared" si="80"/>
        <v>0.50640483262032154</v>
      </c>
    </row>
    <row r="587" spans="1:50" x14ac:dyDescent="0.3">
      <c r="A587" s="4" t="s">
        <v>44</v>
      </c>
      <c r="B587" s="4">
        <f t="shared" si="81"/>
        <v>2011</v>
      </c>
      <c r="C587" s="11">
        <v>3760.1102842816326</v>
      </c>
      <c r="D587" s="11">
        <v>10.575118899428475</v>
      </c>
      <c r="E587" s="11">
        <v>1.0403171155356161E-2</v>
      </c>
      <c r="F587" s="11">
        <v>9.456158455618352E-2</v>
      </c>
      <c r="G587" s="11">
        <v>175.31778004864645</v>
      </c>
      <c r="H587" s="11">
        <v>9.4638454179796483</v>
      </c>
      <c r="I587" s="11">
        <v>1.4850080981013841E-3</v>
      </c>
      <c r="J587" s="11">
        <v>0.10566529310592661</v>
      </c>
      <c r="K587" s="11">
        <v>2.4818181818181984</v>
      </c>
      <c r="L587" s="11">
        <v>31.999999999999783</v>
      </c>
      <c r="M587" s="11">
        <v>2.0098881978147798E-4</v>
      </c>
      <c r="N587" s="11">
        <v>3.1250000000000215E-2</v>
      </c>
      <c r="O587" s="11">
        <v>2.5685606060606032</v>
      </c>
      <c r="P587" s="11">
        <v>4.095118714053978</v>
      </c>
      <c r="Q587" s="11">
        <v>2.1901308343570958E-3</v>
      </c>
      <c r="R587" s="11">
        <v>0.24419316504015248</v>
      </c>
      <c r="S587" s="11">
        <v>17119.225383272737</v>
      </c>
      <c r="T587" s="11">
        <v>1.8938210765894647</v>
      </c>
      <c r="U587" s="11">
        <v>2.3042944103051077E-2</v>
      </c>
      <c r="V587" s="11">
        <v>0.52803298704483481</v>
      </c>
      <c r="Y587" s="4" t="str">
        <f t="shared" ref="Y587:AA644" si="84">A587</f>
        <v>Sweden</v>
      </c>
      <c r="Z587" s="4">
        <f t="shared" si="84"/>
        <v>2011</v>
      </c>
      <c r="AA587" s="13">
        <f t="shared" si="84"/>
        <v>3760.1102842816326</v>
      </c>
      <c r="AB587" s="14">
        <f t="shared" si="83"/>
        <v>10.575118899428475</v>
      </c>
      <c r="AC587" s="14">
        <f t="shared" si="83"/>
        <v>1.0403171155356161E-2</v>
      </c>
      <c r="AD587" s="15">
        <f t="shared" si="83"/>
        <v>9.456158455618352E-2</v>
      </c>
      <c r="AF587" s="13">
        <f t="shared" si="77"/>
        <v>175.31778004864645</v>
      </c>
      <c r="AG587" s="14">
        <f t="shared" si="77"/>
        <v>9.4638454179796483</v>
      </c>
      <c r="AH587" s="14">
        <f t="shared" si="77"/>
        <v>1.4850080981013841E-3</v>
      </c>
      <c r="AI587" s="15">
        <f t="shared" si="77"/>
        <v>0.10566529310592661</v>
      </c>
      <c r="AK587" s="13">
        <f t="shared" si="78"/>
        <v>2.4818181818181984</v>
      </c>
      <c r="AL587" s="14">
        <f t="shared" si="78"/>
        <v>31.999999999999783</v>
      </c>
      <c r="AM587" s="14">
        <f t="shared" si="78"/>
        <v>2.0098881978147798E-4</v>
      </c>
      <c r="AN587" s="15">
        <f t="shared" si="78"/>
        <v>3.1250000000000215E-2</v>
      </c>
      <c r="AP587" s="13">
        <f t="shared" si="79"/>
        <v>2.5685606060606032</v>
      </c>
      <c r="AQ587" s="14">
        <f t="shared" si="79"/>
        <v>4.095118714053978</v>
      </c>
      <c r="AR587" s="14">
        <f t="shared" si="79"/>
        <v>2.1901308343570958E-3</v>
      </c>
      <c r="AS587" s="15">
        <f t="shared" si="79"/>
        <v>0.24419316504015248</v>
      </c>
      <c r="AU587" s="13">
        <f t="shared" si="80"/>
        <v>17119.225383272737</v>
      </c>
      <c r="AV587" s="14">
        <f t="shared" si="80"/>
        <v>1.8938210765894647</v>
      </c>
      <c r="AW587" s="14">
        <f t="shared" si="80"/>
        <v>2.3042944103051077E-2</v>
      </c>
      <c r="AX587" s="15">
        <f t="shared" si="80"/>
        <v>0.52803298704483481</v>
      </c>
    </row>
    <row r="588" spans="1:50" x14ac:dyDescent="0.3">
      <c r="A588" s="4" t="s">
        <v>44</v>
      </c>
      <c r="B588" s="4">
        <f t="shared" si="81"/>
        <v>2012</v>
      </c>
      <c r="C588" s="11">
        <v>4892.9308723357681</v>
      </c>
      <c r="D588" s="11">
        <v>8.0839483097666367</v>
      </c>
      <c r="E588" s="11">
        <v>1.0656862984034121E-2</v>
      </c>
      <c r="F588" s="11">
        <v>0.12370192901800821</v>
      </c>
      <c r="G588" s="11">
        <v>176.46001698005057</v>
      </c>
      <c r="H588" s="11">
        <v>9.3382738321887047</v>
      </c>
      <c r="I588" s="11">
        <v>1.4204127675126049E-3</v>
      </c>
      <c r="J588" s="11">
        <v>0.1070861722380677</v>
      </c>
      <c r="K588" s="11">
        <v>2.3136363636363626</v>
      </c>
      <c r="L588" s="11">
        <v>34.3555992141454</v>
      </c>
      <c r="M588" s="11">
        <v>2.3366592582851897E-4</v>
      </c>
      <c r="N588" s="11">
        <v>2.9107336878824257E-2</v>
      </c>
      <c r="O588" s="11">
        <v>2.981818181818177</v>
      </c>
      <c r="P588" s="11">
        <v>3.7332317073170778</v>
      </c>
      <c r="Q588" s="11">
        <v>2.2397686993935184E-3</v>
      </c>
      <c r="R588" s="11">
        <v>0.26786443446304581</v>
      </c>
      <c r="S588" s="11">
        <v>16692.866321454541</v>
      </c>
      <c r="T588" s="11">
        <v>1.9285293176504832</v>
      </c>
      <c r="U588" s="11">
        <v>2.3048040505995515E-2</v>
      </c>
      <c r="V588" s="11">
        <v>0.51852984076917985</v>
      </c>
      <c r="Y588" s="4" t="str">
        <f t="shared" si="84"/>
        <v>Sweden</v>
      </c>
      <c r="Z588" s="4">
        <f t="shared" si="84"/>
        <v>2012</v>
      </c>
      <c r="AA588" s="13">
        <f t="shared" si="84"/>
        <v>4892.9308723357681</v>
      </c>
      <c r="AB588" s="14">
        <f t="shared" si="83"/>
        <v>8.0839483097666367</v>
      </c>
      <c r="AC588" s="14">
        <f t="shared" si="83"/>
        <v>1.0656862984034121E-2</v>
      </c>
      <c r="AD588" s="15">
        <f t="shared" si="83"/>
        <v>0.12370192901800821</v>
      </c>
      <c r="AF588" s="13">
        <f t="shared" si="77"/>
        <v>176.46001698005057</v>
      </c>
      <c r="AG588" s="14">
        <f t="shared" si="77"/>
        <v>9.3382738321887047</v>
      </c>
      <c r="AH588" s="14">
        <f t="shared" si="77"/>
        <v>1.4204127675126049E-3</v>
      </c>
      <c r="AI588" s="15">
        <f t="shared" si="77"/>
        <v>0.1070861722380677</v>
      </c>
      <c r="AK588" s="13">
        <f t="shared" si="78"/>
        <v>2.3136363636363626</v>
      </c>
      <c r="AL588" s="14">
        <f t="shared" si="78"/>
        <v>34.3555992141454</v>
      </c>
      <c r="AM588" s="14">
        <f t="shared" si="78"/>
        <v>2.3366592582851897E-4</v>
      </c>
      <c r="AN588" s="15">
        <f t="shared" si="78"/>
        <v>2.9107336878824257E-2</v>
      </c>
      <c r="AP588" s="13">
        <f t="shared" si="79"/>
        <v>2.981818181818177</v>
      </c>
      <c r="AQ588" s="14">
        <f t="shared" si="79"/>
        <v>3.7332317073170778</v>
      </c>
      <c r="AR588" s="14">
        <f t="shared" si="79"/>
        <v>2.2397686993935184E-3</v>
      </c>
      <c r="AS588" s="15">
        <f t="shared" si="79"/>
        <v>0.26786443446304581</v>
      </c>
      <c r="AU588" s="13">
        <f t="shared" si="80"/>
        <v>16692.866321454541</v>
      </c>
      <c r="AV588" s="14">
        <f t="shared" si="80"/>
        <v>1.9285293176504832</v>
      </c>
      <c r="AW588" s="14">
        <f t="shared" si="80"/>
        <v>2.3048040505995515E-2</v>
      </c>
      <c r="AX588" s="15">
        <f t="shared" si="80"/>
        <v>0.51852984076917985</v>
      </c>
    </row>
    <row r="589" spans="1:50" x14ac:dyDescent="0.3">
      <c r="A589" s="4" t="s">
        <v>44</v>
      </c>
      <c r="B589" s="4">
        <f t="shared" si="81"/>
        <v>2013</v>
      </c>
      <c r="C589" s="11">
        <v>5274.2105984776208</v>
      </c>
      <c r="D589" s="11">
        <v>7.5204599627118167</v>
      </c>
      <c r="E589" s="11">
        <v>1.0684426982859319E-2</v>
      </c>
      <c r="F589" s="11">
        <v>0.13297059022429902</v>
      </c>
      <c r="G589" s="11">
        <v>179.50401414824364</v>
      </c>
      <c r="H589" s="11">
        <v>9.1496389148102715</v>
      </c>
      <c r="I589" s="11">
        <v>1.5265941731596733E-3</v>
      </c>
      <c r="J589" s="11">
        <v>0.10929393053766605</v>
      </c>
      <c r="K589" s="11">
        <v>2.2090909090909037</v>
      </c>
      <c r="L589" s="11">
        <v>36.119341563786101</v>
      </c>
      <c r="M589" s="11">
        <v>3.0590378977354837E-4</v>
      </c>
      <c r="N589" s="11">
        <v>2.7685997493448716E-2</v>
      </c>
      <c r="O589" s="11">
        <v>3.0799242424242461</v>
      </c>
      <c r="P589" s="11">
        <v>3.6651088427007705</v>
      </c>
      <c r="Q589" s="11">
        <v>2.4077922042052835E-3</v>
      </c>
      <c r="R589" s="11">
        <v>0.27284319318143718</v>
      </c>
      <c r="S589" s="11">
        <v>16832.448760090905</v>
      </c>
      <c r="T589" s="11">
        <v>1.9139444892470361</v>
      </c>
      <c r="U589" s="11">
        <v>2.3089382226540889E-2</v>
      </c>
      <c r="V589" s="11">
        <v>0.52248119295947271</v>
      </c>
      <c r="Y589" s="4" t="str">
        <f t="shared" si="84"/>
        <v>Sweden</v>
      </c>
      <c r="Z589" s="4">
        <f t="shared" si="84"/>
        <v>2013</v>
      </c>
      <c r="AA589" s="13">
        <f t="shared" si="84"/>
        <v>5274.2105984776208</v>
      </c>
      <c r="AB589" s="14">
        <f t="shared" si="83"/>
        <v>7.5204599627118167</v>
      </c>
      <c r="AC589" s="14">
        <f t="shared" si="83"/>
        <v>1.0684426982859319E-2</v>
      </c>
      <c r="AD589" s="15">
        <f t="shared" si="83"/>
        <v>0.13297059022429902</v>
      </c>
      <c r="AF589" s="13">
        <f t="shared" si="77"/>
        <v>179.50401414824364</v>
      </c>
      <c r="AG589" s="14">
        <f t="shared" si="77"/>
        <v>9.1496389148102715</v>
      </c>
      <c r="AH589" s="14">
        <f t="shared" si="77"/>
        <v>1.5265941731596733E-3</v>
      </c>
      <c r="AI589" s="15">
        <f t="shared" si="77"/>
        <v>0.10929393053766605</v>
      </c>
      <c r="AK589" s="13">
        <f t="shared" si="78"/>
        <v>2.2090909090909037</v>
      </c>
      <c r="AL589" s="14">
        <f t="shared" si="78"/>
        <v>36.119341563786101</v>
      </c>
      <c r="AM589" s="14">
        <f t="shared" si="78"/>
        <v>3.0590378977354837E-4</v>
      </c>
      <c r="AN589" s="15">
        <f t="shared" si="78"/>
        <v>2.7685997493448716E-2</v>
      </c>
      <c r="AP589" s="13">
        <f t="shared" si="79"/>
        <v>3.0799242424242461</v>
      </c>
      <c r="AQ589" s="14">
        <f t="shared" si="79"/>
        <v>3.6651088427007705</v>
      </c>
      <c r="AR589" s="14">
        <f t="shared" si="79"/>
        <v>2.4077922042052835E-3</v>
      </c>
      <c r="AS589" s="15">
        <f t="shared" si="79"/>
        <v>0.27284319318143718</v>
      </c>
      <c r="AU589" s="13">
        <f t="shared" si="80"/>
        <v>16832.448760090905</v>
      </c>
      <c r="AV589" s="14">
        <f t="shared" si="80"/>
        <v>1.9139444892470361</v>
      </c>
      <c r="AW589" s="14">
        <f t="shared" si="80"/>
        <v>2.3089382226540889E-2</v>
      </c>
      <c r="AX589" s="15">
        <f t="shared" si="80"/>
        <v>0.52248119295947271</v>
      </c>
    </row>
    <row r="590" spans="1:50" x14ac:dyDescent="0.3">
      <c r="A590" s="4" t="s">
        <v>44</v>
      </c>
      <c r="B590" s="4">
        <f t="shared" si="81"/>
        <v>2014</v>
      </c>
      <c r="C590" s="11">
        <v>5364.1190583930365</v>
      </c>
      <c r="D590" s="11">
        <v>7.4708292493410307</v>
      </c>
      <c r="E590" s="11">
        <v>1.0538341781756666E-2</v>
      </c>
      <c r="F590" s="11">
        <v>0.13385394935752357</v>
      </c>
      <c r="G590" s="11">
        <v>177.67092058237745</v>
      </c>
      <c r="H590" s="11">
        <v>9.2419776374160065</v>
      </c>
      <c r="I590" s="11">
        <v>1.5677322918273423E-3</v>
      </c>
      <c r="J590" s="11">
        <v>0.10820194975927179</v>
      </c>
      <c r="K590" s="11">
        <v>2.1318181818181898</v>
      </c>
      <c r="L590" s="11">
        <v>37.605543710021173</v>
      </c>
      <c r="M590" s="11">
        <v>3.3982891069278542E-4</v>
      </c>
      <c r="N590" s="11">
        <v>2.6591824006350389E-2</v>
      </c>
      <c r="O590" s="11">
        <v>2.480681818181818</v>
      </c>
      <c r="P590" s="11">
        <v>4.265231333027943</v>
      </c>
      <c r="Q590" s="11">
        <v>4.2407407522772056E-3</v>
      </c>
      <c r="R590" s="11">
        <v>0.23445387176457952</v>
      </c>
      <c r="S590" s="11">
        <v>17124.384957545462</v>
      </c>
      <c r="T590" s="11">
        <v>1.911363164668429</v>
      </c>
      <c r="U590" s="11">
        <v>2.2547106445366949E-2</v>
      </c>
      <c r="V590" s="11">
        <v>0.52318681163528313</v>
      </c>
      <c r="Y590" s="4" t="str">
        <f t="shared" si="84"/>
        <v>Sweden</v>
      </c>
      <c r="Z590" s="4">
        <f t="shared" si="84"/>
        <v>2014</v>
      </c>
      <c r="AA590" s="13">
        <f t="shared" si="84"/>
        <v>5364.1190583930365</v>
      </c>
      <c r="AB590" s="14">
        <f t="shared" si="83"/>
        <v>7.4708292493410307</v>
      </c>
      <c r="AC590" s="14">
        <f t="shared" si="83"/>
        <v>1.0538341781756666E-2</v>
      </c>
      <c r="AD590" s="15">
        <f t="shared" si="83"/>
        <v>0.13385394935752357</v>
      </c>
      <c r="AF590" s="13">
        <f t="shared" si="77"/>
        <v>177.67092058237745</v>
      </c>
      <c r="AG590" s="14">
        <f t="shared" si="77"/>
        <v>9.2419776374160065</v>
      </c>
      <c r="AH590" s="14">
        <f t="shared" si="77"/>
        <v>1.5677322918273423E-3</v>
      </c>
      <c r="AI590" s="15">
        <f t="shared" si="77"/>
        <v>0.10820194975927179</v>
      </c>
      <c r="AK590" s="13">
        <f t="shared" si="78"/>
        <v>2.1318181818181898</v>
      </c>
      <c r="AL590" s="14">
        <f t="shared" si="78"/>
        <v>37.605543710021173</v>
      </c>
      <c r="AM590" s="14">
        <f t="shared" si="78"/>
        <v>3.3982891069278542E-4</v>
      </c>
      <c r="AN590" s="15">
        <f t="shared" si="78"/>
        <v>2.6591824006350389E-2</v>
      </c>
      <c r="AP590" s="13">
        <f t="shared" si="79"/>
        <v>2.480681818181818</v>
      </c>
      <c r="AQ590" s="14">
        <f t="shared" si="79"/>
        <v>4.265231333027943</v>
      </c>
      <c r="AR590" s="14">
        <f t="shared" si="79"/>
        <v>4.2407407522772056E-3</v>
      </c>
      <c r="AS590" s="15">
        <f t="shared" si="79"/>
        <v>0.23445387176457952</v>
      </c>
      <c r="AU590" s="13">
        <f t="shared" si="80"/>
        <v>17124.384957545462</v>
      </c>
      <c r="AV590" s="14">
        <f t="shared" si="80"/>
        <v>1.911363164668429</v>
      </c>
      <c r="AW590" s="14">
        <f t="shared" si="80"/>
        <v>2.2547106445366949E-2</v>
      </c>
      <c r="AX590" s="15">
        <f t="shared" si="80"/>
        <v>0.52318681163528313</v>
      </c>
    </row>
    <row r="591" spans="1:50" x14ac:dyDescent="0.3">
      <c r="A591" s="4" t="s">
        <v>44</v>
      </c>
      <c r="B591" s="4">
        <f t="shared" si="81"/>
        <v>2015</v>
      </c>
      <c r="C591" s="11">
        <v>5424.5445925811509</v>
      </c>
      <c r="D591" s="11">
        <v>7.5043031735630574</v>
      </c>
      <c r="E591" s="11">
        <v>1.0207449308897665E-2</v>
      </c>
      <c r="F591" s="11">
        <v>0.1332568763376864</v>
      </c>
      <c r="G591" s="11">
        <v>174.12673336622424</v>
      </c>
      <c r="H591" s="11">
        <v>9.4184153951690011</v>
      </c>
      <c r="I591" s="11">
        <v>1.4582377655241868E-3</v>
      </c>
      <c r="J591" s="11">
        <v>0.10617497296975574</v>
      </c>
      <c r="K591" s="11">
        <v>2.172727272727272</v>
      </c>
      <c r="L591" s="11">
        <v>36.832635983263614</v>
      </c>
      <c r="M591" s="11">
        <v>2.7621968512284156E-4</v>
      </c>
      <c r="N591" s="11">
        <v>2.7149835283426092E-2</v>
      </c>
      <c r="O591" s="11">
        <v>2.1492424242424217</v>
      </c>
      <c r="P591" s="11">
        <v>4.5322523792738867</v>
      </c>
      <c r="Q591" s="11">
        <v>4.8155173536530427E-3</v>
      </c>
      <c r="R591" s="11">
        <v>0.22064084616581089</v>
      </c>
      <c r="S591" s="11">
        <v>17782.864457090909</v>
      </c>
      <c r="T591" s="11">
        <v>1.8986040879058865</v>
      </c>
      <c r="U591" s="11">
        <v>2.2273209622339585E-2</v>
      </c>
      <c r="V591" s="11">
        <v>0.52670275302260372</v>
      </c>
      <c r="Y591" s="4" t="str">
        <f t="shared" si="84"/>
        <v>Sweden</v>
      </c>
      <c r="Z591" s="4">
        <f t="shared" si="84"/>
        <v>2015</v>
      </c>
      <c r="AA591" s="13">
        <f t="shared" si="84"/>
        <v>5424.5445925811509</v>
      </c>
      <c r="AB591" s="14">
        <f t="shared" si="83"/>
        <v>7.5043031735630574</v>
      </c>
      <c r="AC591" s="14">
        <f t="shared" si="83"/>
        <v>1.0207449308897665E-2</v>
      </c>
      <c r="AD591" s="15">
        <f t="shared" si="83"/>
        <v>0.1332568763376864</v>
      </c>
      <c r="AF591" s="13">
        <f t="shared" si="77"/>
        <v>174.12673336622424</v>
      </c>
      <c r="AG591" s="14">
        <f t="shared" si="77"/>
        <v>9.4184153951690011</v>
      </c>
      <c r="AH591" s="14">
        <f t="shared" si="77"/>
        <v>1.4582377655241868E-3</v>
      </c>
      <c r="AI591" s="15">
        <f t="shared" si="77"/>
        <v>0.10617497296975574</v>
      </c>
      <c r="AK591" s="13">
        <f t="shared" si="78"/>
        <v>2.172727272727272</v>
      </c>
      <c r="AL591" s="14">
        <f t="shared" si="78"/>
        <v>36.832635983263614</v>
      </c>
      <c r="AM591" s="14">
        <f t="shared" si="78"/>
        <v>2.7621968512284156E-4</v>
      </c>
      <c r="AN591" s="15">
        <f t="shared" si="78"/>
        <v>2.7149835283426092E-2</v>
      </c>
      <c r="AP591" s="13">
        <f t="shared" si="79"/>
        <v>2.1492424242424217</v>
      </c>
      <c r="AQ591" s="14">
        <f t="shared" si="79"/>
        <v>4.5322523792738867</v>
      </c>
      <c r="AR591" s="14">
        <f t="shared" si="79"/>
        <v>4.8155173536530427E-3</v>
      </c>
      <c r="AS591" s="15">
        <f t="shared" si="79"/>
        <v>0.22064084616581089</v>
      </c>
      <c r="AU591" s="13">
        <f t="shared" si="80"/>
        <v>17782.864457090909</v>
      </c>
      <c r="AV591" s="14">
        <f t="shared" si="80"/>
        <v>1.8986040879058865</v>
      </c>
      <c r="AW591" s="14">
        <f t="shared" si="80"/>
        <v>2.2273209622339585E-2</v>
      </c>
      <c r="AX591" s="15">
        <f t="shared" si="80"/>
        <v>0.52670275302260372</v>
      </c>
    </row>
    <row r="592" spans="1:50" x14ac:dyDescent="0.3">
      <c r="A592" s="4" t="s">
        <v>44</v>
      </c>
      <c r="B592" s="4">
        <f t="shared" si="81"/>
        <v>2016</v>
      </c>
      <c r="C592" s="11">
        <v>5591.8547342314851</v>
      </c>
      <c r="D592" s="11">
        <v>7.3779973099120246</v>
      </c>
      <c r="E592" s="11">
        <v>9.854769958507259E-3</v>
      </c>
      <c r="F592" s="11">
        <v>0.13553813562069786</v>
      </c>
      <c r="G592" s="11">
        <v>165.01227240218327</v>
      </c>
      <c r="H592" s="11">
        <v>9.9575827910450201</v>
      </c>
      <c r="I592" s="11">
        <v>1.0962472700125625E-3</v>
      </c>
      <c r="J592" s="11">
        <v>0.10042597897346257</v>
      </c>
      <c r="K592" s="11">
        <v>2.0727272727272634</v>
      </c>
      <c r="L592" s="11">
        <v>38.754385964912458</v>
      </c>
      <c r="M592" s="11">
        <v>3.2439843256644452E-4</v>
      </c>
      <c r="N592" s="11">
        <v>2.5803531009506442E-2</v>
      </c>
      <c r="O592" s="11">
        <v>1.7579545454545453</v>
      </c>
      <c r="P592" s="11">
        <v>5.0672268907563032</v>
      </c>
      <c r="Q592" s="11">
        <v>6.1293644474369469E-3</v>
      </c>
      <c r="R592" s="11">
        <v>0.19734660033167495</v>
      </c>
      <c r="S592" s="11">
        <v>17593.215847090898</v>
      </c>
      <c r="T592" s="11">
        <v>1.9531759015274679</v>
      </c>
      <c r="U592" s="11">
        <v>2.2383402184467882E-2</v>
      </c>
      <c r="V592" s="11">
        <v>0.51198665681772793</v>
      </c>
      <c r="Y592" s="4" t="str">
        <f t="shared" si="84"/>
        <v>Sweden</v>
      </c>
      <c r="Z592" s="4">
        <f t="shared" si="84"/>
        <v>2016</v>
      </c>
      <c r="AA592" s="13">
        <f t="shared" si="84"/>
        <v>5591.8547342314851</v>
      </c>
      <c r="AB592" s="14">
        <f t="shared" si="83"/>
        <v>7.3779973099120246</v>
      </c>
      <c r="AC592" s="14">
        <f t="shared" si="83"/>
        <v>9.854769958507259E-3</v>
      </c>
      <c r="AD592" s="15">
        <f t="shared" si="83"/>
        <v>0.13553813562069786</v>
      </c>
      <c r="AF592" s="13">
        <f t="shared" si="77"/>
        <v>165.01227240218327</v>
      </c>
      <c r="AG592" s="14">
        <f t="shared" si="77"/>
        <v>9.9575827910450201</v>
      </c>
      <c r="AH592" s="14">
        <f t="shared" si="77"/>
        <v>1.0962472700125625E-3</v>
      </c>
      <c r="AI592" s="15">
        <f t="shared" si="77"/>
        <v>0.10042597897346257</v>
      </c>
      <c r="AK592" s="13">
        <f t="shared" si="78"/>
        <v>2.0727272727272634</v>
      </c>
      <c r="AL592" s="14">
        <f t="shared" si="78"/>
        <v>38.754385964912458</v>
      </c>
      <c r="AM592" s="14">
        <f t="shared" si="78"/>
        <v>3.2439843256644452E-4</v>
      </c>
      <c r="AN592" s="15">
        <f t="shared" si="78"/>
        <v>2.5803531009506442E-2</v>
      </c>
      <c r="AP592" s="13">
        <f t="shared" si="79"/>
        <v>1.7579545454545453</v>
      </c>
      <c r="AQ592" s="14">
        <f t="shared" si="79"/>
        <v>5.0672268907563032</v>
      </c>
      <c r="AR592" s="14">
        <f t="shared" si="79"/>
        <v>6.1293644474369469E-3</v>
      </c>
      <c r="AS592" s="15">
        <f t="shared" si="79"/>
        <v>0.19734660033167495</v>
      </c>
      <c r="AU592" s="13">
        <f t="shared" si="80"/>
        <v>17593.215847090898</v>
      </c>
      <c r="AV592" s="14">
        <f t="shared" si="80"/>
        <v>1.9531759015274679</v>
      </c>
      <c r="AW592" s="14">
        <f t="shared" si="80"/>
        <v>2.2383402184467882E-2</v>
      </c>
      <c r="AX592" s="15">
        <f t="shared" si="80"/>
        <v>0.51198665681772793</v>
      </c>
    </row>
    <row r="593" spans="1:50" x14ac:dyDescent="0.3">
      <c r="A593" s="4" t="s">
        <v>44</v>
      </c>
      <c r="B593" s="4">
        <f t="shared" si="81"/>
        <v>2017</v>
      </c>
      <c r="C593" s="11">
        <v>5365.6552009459338</v>
      </c>
      <c r="D593" s="11">
        <v>7.7781845745427551</v>
      </c>
      <c r="E593" s="11">
        <v>9.4868978413412686E-3</v>
      </c>
      <c r="F593" s="11">
        <v>0.12856470432353884</v>
      </c>
      <c r="G593" s="11">
        <v>167.10340866686397</v>
      </c>
      <c r="H593" s="11">
        <v>9.7772542575224168</v>
      </c>
      <c r="I593" s="11">
        <v>1.1589786283136977E-3</v>
      </c>
      <c r="J593" s="11">
        <v>0.10227820343637077</v>
      </c>
      <c r="K593" s="11">
        <v>2.113636363636374</v>
      </c>
      <c r="L593" s="11">
        <v>38.032258064515936</v>
      </c>
      <c r="M593" s="11">
        <v>2.5759015064352742E-4</v>
      </c>
      <c r="N593" s="11">
        <v>2.6293469041560776E-2</v>
      </c>
      <c r="O593" s="11">
        <v>1.0257575757575772</v>
      </c>
      <c r="P593" s="11">
        <v>7.6861152141801936</v>
      </c>
      <c r="Q593" s="11">
        <v>9.3016853200196259E-3</v>
      </c>
      <c r="R593" s="11">
        <v>0.1301047371961182</v>
      </c>
      <c r="S593" s="11">
        <v>17331.264279227275</v>
      </c>
      <c r="T593" s="11">
        <v>2.0336397881265342</v>
      </c>
      <c r="U593" s="11">
        <v>2.1586181356530343E-2</v>
      </c>
      <c r="V593" s="11">
        <v>0.49172916749491691</v>
      </c>
      <c r="Y593" s="4" t="str">
        <f t="shared" si="84"/>
        <v>Sweden</v>
      </c>
      <c r="Z593" s="4">
        <f t="shared" si="84"/>
        <v>2017</v>
      </c>
      <c r="AA593" s="13">
        <f t="shared" si="84"/>
        <v>5365.6552009459338</v>
      </c>
      <c r="AB593" s="14">
        <f t="shared" si="83"/>
        <v>7.7781845745427551</v>
      </c>
      <c r="AC593" s="14">
        <f t="shared" si="83"/>
        <v>9.4868978413412686E-3</v>
      </c>
      <c r="AD593" s="15">
        <f t="shared" si="83"/>
        <v>0.12856470432353884</v>
      </c>
      <c r="AF593" s="13">
        <f t="shared" si="77"/>
        <v>167.10340866686397</v>
      </c>
      <c r="AG593" s="14">
        <f t="shared" si="77"/>
        <v>9.7772542575224168</v>
      </c>
      <c r="AH593" s="14">
        <f t="shared" si="77"/>
        <v>1.1589786283136977E-3</v>
      </c>
      <c r="AI593" s="15">
        <f t="shared" si="77"/>
        <v>0.10227820343637077</v>
      </c>
      <c r="AK593" s="13">
        <f t="shared" si="78"/>
        <v>2.113636363636374</v>
      </c>
      <c r="AL593" s="14">
        <f t="shared" si="78"/>
        <v>38.032258064515936</v>
      </c>
      <c r="AM593" s="14">
        <f t="shared" si="78"/>
        <v>2.5759015064352742E-4</v>
      </c>
      <c r="AN593" s="15">
        <f t="shared" si="78"/>
        <v>2.6293469041560776E-2</v>
      </c>
      <c r="AP593" s="13">
        <f t="shared" si="79"/>
        <v>1.0257575757575772</v>
      </c>
      <c r="AQ593" s="14">
        <f t="shared" si="79"/>
        <v>7.6861152141801936</v>
      </c>
      <c r="AR593" s="14">
        <f t="shared" si="79"/>
        <v>9.3016853200196259E-3</v>
      </c>
      <c r="AS593" s="15">
        <f t="shared" si="79"/>
        <v>0.1301047371961182</v>
      </c>
      <c r="AU593" s="13">
        <f t="shared" si="80"/>
        <v>17331.264279227275</v>
      </c>
      <c r="AV593" s="14">
        <f t="shared" si="80"/>
        <v>2.0336397881265342</v>
      </c>
      <c r="AW593" s="14">
        <f t="shared" si="80"/>
        <v>2.1586181356530343E-2</v>
      </c>
      <c r="AX593" s="15">
        <f t="shared" si="80"/>
        <v>0.49172916749491691</v>
      </c>
    </row>
    <row r="594" spans="1:50" x14ac:dyDescent="0.3">
      <c r="A594" s="4" t="s">
        <v>44</v>
      </c>
      <c r="B594" s="4">
        <f t="shared" si="81"/>
        <v>2018</v>
      </c>
      <c r="C594" s="11">
        <v>5097.825948287762</v>
      </c>
      <c r="D594" s="11">
        <v>8.2860823260043404</v>
      </c>
      <c r="E594" s="11">
        <v>9.1195992267826265E-3</v>
      </c>
      <c r="F594" s="11">
        <v>0.12068429453828675</v>
      </c>
      <c r="G594" s="11">
        <v>163.60451650571599</v>
      </c>
      <c r="H594" s="11">
        <v>9.9617366194509351</v>
      </c>
      <c r="I594" s="11">
        <v>1.0140596462733659E-3</v>
      </c>
      <c r="J594" s="11">
        <v>0.1003841035153886</v>
      </c>
      <c r="K594" s="11">
        <v>2.1045454545454447</v>
      </c>
      <c r="L594" s="11">
        <v>38.248380129589812</v>
      </c>
      <c r="M594" s="11">
        <v>2.6191289759944225E-4</v>
      </c>
      <c r="N594" s="11">
        <v>2.6144898074425309E-2</v>
      </c>
      <c r="O594" s="11">
        <v>0.3787878787878789</v>
      </c>
      <c r="P594" s="11">
        <v>18.204000000000004</v>
      </c>
      <c r="Q594" s="11">
        <v>1.2520701668139345E-2</v>
      </c>
      <c r="R594" s="11">
        <v>5.493298176225004E-2</v>
      </c>
      <c r="S594" s="11">
        <v>16987.270650499995</v>
      </c>
      <c r="T594" s="11">
        <v>2.1189830641475371</v>
      </c>
      <c r="U594" s="11">
        <v>2.1033886140162439E-2</v>
      </c>
      <c r="V594" s="11">
        <v>0.47192448911917001</v>
      </c>
      <c r="Y594" s="4" t="str">
        <f t="shared" si="84"/>
        <v>Sweden</v>
      </c>
      <c r="Z594" s="4">
        <f t="shared" si="84"/>
        <v>2018</v>
      </c>
      <c r="AA594" s="13">
        <f t="shared" si="84"/>
        <v>5097.825948287762</v>
      </c>
      <c r="AB594" s="14">
        <f t="shared" si="83"/>
        <v>8.2860823260043404</v>
      </c>
      <c r="AC594" s="14">
        <f t="shared" si="83"/>
        <v>9.1195992267826265E-3</v>
      </c>
      <c r="AD594" s="15">
        <f t="shared" si="83"/>
        <v>0.12068429453828675</v>
      </c>
      <c r="AF594" s="13">
        <f t="shared" si="77"/>
        <v>163.60451650571599</v>
      </c>
      <c r="AG594" s="14">
        <f t="shared" si="77"/>
        <v>9.9617366194509351</v>
      </c>
      <c r="AH594" s="14">
        <f t="shared" si="77"/>
        <v>1.0140596462733659E-3</v>
      </c>
      <c r="AI594" s="15">
        <f t="shared" si="77"/>
        <v>0.1003841035153886</v>
      </c>
      <c r="AK594" s="13">
        <f t="shared" si="78"/>
        <v>2.1045454545454447</v>
      </c>
      <c r="AL594" s="14">
        <f t="shared" si="78"/>
        <v>38.248380129589812</v>
      </c>
      <c r="AM594" s="14">
        <f t="shared" si="78"/>
        <v>2.6191289759944225E-4</v>
      </c>
      <c r="AN594" s="15">
        <f t="shared" si="78"/>
        <v>2.6144898074425309E-2</v>
      </c>
      <c r="AP594" s="13">
        <f t="shared" si="79"/>
        <v>0.3787878787878789</v>
      </c>
      <c r="AQ594" s="14">
        <f t="shared" si="79"/>
        <v>18.204000000000004</v>
      </c>
      <c r="AR594" s="14">
        <f t="shared" si="79"/>
        <v>1.2520701668139345E-2</v>
      </c>
      <c r="AS594" s="15">
        <f t="shared" si="79"/>
        <v>5.493298176225004E-2</v>
      </c>
      <c r="AU594" s="13">
        <f t="shared" si="80"/>
        <v>16987.270650499995</v>
      </c>
      <c r="AV594" s="14">
        <f t="shared" si="80"/>
        <v>2.1189830641475371</v>
      </c>
      <c r="AW594" s="14">
        <f t="shared" si="80"/>
        <v>2.1033886140162439E-2</v>
      </c>
      <c r="AX594" s="15">
        <f t="shared" si="80"/>
        <v>0.47192448911917001</v>
      </c>
    </row>
    <row r="595" spans="1:50" x14ac:dyDescent="0.3">
      <c r="A595" s="4" t="s">
        <v>44</v>
      </c>
      <c r="B595" s="4">
        <f t="shared" si="81"/>
        <v>2019</v>
      </c>
      <c r="C595" s="11">
        <v>4827.599569980368</v>
      </c>
      <c r="D595" s="11">
        <v>8.9085936690033787</v>
      </c>
      <c r="E595" s="11">
        <v>8.7011366061930939E-3</v>
      </c>
      <c r="F595" s="11">
        <v>0.11225116299550252</v>
      </c>
      <c r="G595" s="11">
        <v>169.04620299523867</v>
      </c>
      <c r="H595" s="11">
        <v>9.5977891018325732</v>
      </c>
      <c r="I595" s="11">
        <v>1.4019791912906476E-3</v>
      </c>
      <c r="J595" s="11">
        <v>0.10419066197329371</v>
      </c>
      <c r="K595" s="11">
        <v>2.3590909090909093</v>
      </c>
      <c r="L595" s="11">
        <v>34.267822736030823</v>
      </c>
      <c r="M595" s="11">
        <v>9.7916575227768171E-5</v>
      </c>
      <c r="N595" s="11">
        <v>2.9181894855215072E-2</v>
      </c>
      <c r="O595" s="11">
        <v>0.62159090909091219</v>
      </c>
      <c r="P595" s="11">
        <v>10.221206581352778</v>
      </c>
      <c r="Q595" s="11">
        <v>1.6482504489288785E-2</v>
      </c>
      <c r="R595" s="11">
        <v>9.7835807547845294E-2</v>
      </c>
      <c r="S595" s="11">
        <v>16865.094830136361</v>
      </c>
      <c r="T595" s="11">
        <v>2.1716603054266677</v>
      </c>
      <c r="U595" s="11">
        <v>2.0679304211222993E-2</v>
      </c>
      <c r="V595" s="11">
        <v>0.46047717384765169</v>
      </c>
      <c r="Y595" s="4" t="str">
        <f t="shared" si="84"/>
        <v>Sweden</v>
      </c>
      <c r="Z595" s="4">
        <f t="shared" si="84"/>
        <v>2019</v>
      </c>
      <c r="AA595" s="13">
        <f t="shared" si="84"/>
        <v>4827.599569980368</v>
      </c>
      <c r="AB595" s="14">
        <f t="shared" si="83"/>
        <v>8.9085936690033787</v>
      </c>
      <c r="AC595" s="14">
        <f t="shared" si="83"/>
        <v>8.7011366061930939E-3</v>
      </c>
      <c r="AD595" s="15">
        <f t="shared" si="83"/>
        <v>0.11225116299550252</v>
      </c>
      <c r="AF595" s="13">
        <f t="shared" si="77"/>
        <v>169.04620299523867</v>
      </c>
      <c r="AG595" s="14">
        <f t="shared" si="77"/>
        <v>9.5977891018325732</v>
      </c>
      <c r="AH595" s="14">
        <f t="shared" si="77"/>
        <v>1.4019791912906476E-3</v>
      </c>
      <c r="AI595" s="15">
        <f t="shared" si="77"/>
        <v>0.10419066197329371</v>
      </c>
      <c r="AK595" s="13">
        <f t="shared" si="78"/>
        <v>2.3590909090909093</v>
      </c>
      <c r="AL595" s="14">
        <f t="shared" si="78"/>
        <v>34.267822736030823</v>
      </c>
      <c r="AM595" s="14">
        <f t="shared" si="78"/>
        <v>9.7916575227768171E-5</v>
      </c>
      <c r="AN595" s="15">
        <f t="shared" si="78"/>
        <v>2.9181894855215072E-2</v>
      </c>
      <c r="AP595" s="13">
        <f t="shared" si="79"/>
        <v>0.62159090909091219</v>
      </c>
      <c r="AQ595" s="14">
        <f t="shared" si="79"/>
        <v>10.221206581352778</v>
      </c>
      <c r="AR595" s="14">
        <f t="shared" si="79"/>
        <v>1.6482504489288785E-2</v>
      </c>
      <c r="AS595" s="15">
        <f t="shared" si="79"/>
        <v>9.7835807547845294E-2</v>
      </c>
      <c r="AU595" s="13">
        <f t="shared" si="80"/>
        <v>16865.094830136361</v>
      </c>
      <c r="AV595" s="14">
        <f t="shared" si="80"/>
        <v>2.1716603054266677</v>
      </c>
      <c r="AW595" s="14">
        <f t="shared" si="80"/>
        <v>2.0679304211222993E-2</v>
      </c>
      <c r="AX595" s="15">
        <f t="shared" si="80"/>
        <v>0.46047717384765169</v>
      </c>
    </row>
    <row r="596" spans="1:50" x14ac:dyDescent="0.3">
      <c r="A596" s="4" t="s">
        <v>44</v>
      </c>
      <c r="B596" s="4">
        <f t="shared" si="81"/>
        <v>2020</v>
      </c>
      <c r="C596" s="11">
        <v>5258.2315958373874</v>
      </c>
      <c r="D596" s="11">
        <v>8.2103646099187557</v>
      </c>
      <c r="E596" s="11">
        <v>8.476717113481913E-3</v>
      </c>
      <c r="F596" s="11">
        <v>0.12179727058551365</v>
      </c>
      <c r="G596" s="11">
        <v>117.24282777906819</v>
      </c>
      <c r="H596" s="11">
        <v>13.164116730323753</v>
      </c>
      <c r="I596" s="11">
        <v>7.891223656866786E-5</v>
      </c>
      <c r="J596" s="11">
        <v>7.5964078751784694E-2</v>
      </c>
      <c r="K596" s="11">
        <v>2.2863636363636459</v>
      </c>
      <c r="L596" s="11">
        <v>35.039761431411385</v>
      </c>
      <c r="M596" s="11">
        <v>1.7185556265075091E-4</v>
      </c>
      <c r="N596" s="11">
        <v>2.8539007092198702E-2</v>
      </c>
      <c r="O596" s="11">
        <v>1.4000000000000039</v>
      </c>
      <c r="P596" s="11">
        <v>5.1011904761904612</v>
      </c>
      <c r="Q596" s="11">
        <v>1.5151644606973158E-2</v>
      </c>
      <c r="R596" s="11">
        <v>0.19603267211201925</v>
      </c>
      <c r="S596" s="11">
        <v>16653.405771954538</v>
      </c>
      <c r="T596" s="11">
        <v>2.1196425430581782</v>
      </c>
      <c r="U596" s="11">
        <v>2.212614451725381E-2</v>
      </c>
      <c r="V596" s="11">
        <v>0.47177766047157171</v>
      </c>
      <c r="Y596" s="4" t="str">
        <f t="shared" si="84"/>
        <v>Sweden</v>
      </c>
      <c r="Z596" s="4">
        <f t="shared" si="84"/>
        <v>2020</v>
      </c>
      <c r="AA596" s="13">
        <f t="shared" si="84"/>
        <v>5258.2315958373874</v>
      </c>
      <c r="AB596" s="14">
        <f t="shared" si="83"/>
        <v>8.2103646099187557</v>
      </c>
      <c r="AC596" s="14">
        <f t="shared" si="83"/>
        <v>8.476717113481913E-3</v>
      </c>
      <c r="AD596" s="15">
        <f t="shared" si="83"/>
        <v>0.12179727058551365</v>
      </c>
      <c r="AF596" s="13">
        <f t="shared" si="77"/>
        <v>117.24282777906819</v>
      </c>
      <c r="AG596" s="14">
        <f t="shared" si="77"/>
        <v>13.164116730323753</v>
      </c>
      <c r="AH596" s="14">
        <f t="shared" si="77"/>
        <v>7.891223656866786E-5</v>
      </c>
      <c r="AI596" s="15">
        <f t="shared" si="77"/>
        <v>7.5964078751784694E-2</v>
      </c>
      <c r="AK596" s="13">
        <f t="shared" si="78"/>
        <v>2.2863636363636459</v>
      </c>
      <c r="AL596" s="14">
        <f t="shared" si="78"/>
        <v>35.039761431411385</v>
      </c>
      <c r="AM596" s="14">
        <f t="shared" si="78"/>
        <v>1.7185556265075091E-4</v>
      </c>
      <c r="AN596" s="15">
        <f t="shared" si="78"/>
        <v>2.8539007092198702E-2</v>
      </c>
      <c r="AP596" s="13">
        <f t="shared" si="79"/>
        <v>1.4000000000000039</v>
      </c>
      <c r="AQ596" s="14">
        <f t="shared" si="79"/>
        <v>5.1011904761904612</v>
      </c>
      <c r="AR596" s="14">
        <f t="shared" si="79"/>
        <v>1.5151644606973158E-2</v>
      </c>
      <c r="AS596" s="15">
        <f t="shared" si="79"/>
        <v>0.19603267211201925</v>
      </c>
      <c r="AU596" s="13">
        <f t="shared" si="80"/>
        <v>16653.405771954538</v>
      </c>
      <c r="AV596" s="14">
        <f t="shared" si="80"/>
        <v>2.1196425430581782</v>
      </c>
      <c r="AW596" s="14">
        <f t="shared" si="80"/>
        <v>2.212614451725381E-2</v>
      </c>
      <c r="AX596" s="15">
        <f t="shared" si="80"/>
        <v>0.47177766047157171</v>
      </c>
    </row>
    <row r="597" spans="1:50" ht="16.2" thickBot="1" x14ac:dyDescent="0.35">
      <c r="A597" s="4" t="s">
        <v>44</v>
      </c>
      <c r="B597" s="4">
        <f t="shared" si="81"/>
        <v>2021</v>
      </c>
      <c r="C597" s="11">
        <v>4796.441179991758</v>
      </c>
      <c r="D597" s="11">
        <v>9.2057131170450468</v>
      </c>
      <c r="E597" s="11">
        <v>8.3440552309670402E-3</v>
      </c>
      <c r="F597" s="11">
        <v>0.10862819504427391</v>
      </c>
      <c r="G597" s="11">
        <v>144.50159435573482</v>
      </c>
      <c r="H597" s="11">
        <v>10.994942211178383</v>
      </c>
      <c r="I597" s="11">
        <v>2.044610646270012E-4</v>
      </c>
      <c r="J597" s="11">
        <v>9.0950910045103819E-2</v>
      </c>
      <c r="K597" s="11">
        <v>3.5238095238095326</v>
      </c>
      <c r="L597" s="11">
        <v>22.610810810810754</v>
      </c>
      <c r="M597" s="11">
        <v>8.3996922914927885E-5</v>
      </c>
      <c r="N597" s="11">
        <v>4.4226631604111992E-2</v>
      </c>
      <c r="O597" s="11">
        <v>1.9871212121212096</v>
      </c>
      <c r="P597" s="11">
        <v>3.4285169653069065</v>
      </c>
      <c r="Q597" s="11">
        <v>1.3081609616304779E-2</v>
      </c>
      <c r="R597" s="11">
        <v>0.29167129989992163</v>
      </c>
      <c r="S597" s="11">
        <v>16961.248513181818</v>
      </c>
      <c r="T597" s="11">
        <v>2.1989801263646145</v>
      </c>
      <c r="U597" s="11">
        <v>2.2324693954785646E-2</v>
      </c>
      <c r="V597" s="11">
        <v>0.45475626996830315</v>
      </c>
      <c r="Y597" s="4" t="str">
        <f t="shared" si="84"/>
        <v>Sweden</v>
      </c>
      <c r="Z597" s="4">
        <f t="shared" si="84"/>
        <v>2021</v>
      </c>
      <c r="AA597" s="13">
        <f t="shared" si="84"/>
        <v>4796.441179991758</v>
      </c>
      <c r="AB597" s="14">
        <f t="shared" si="83"/>
        <v>9.2057131170450468</v>
      </c>
      <c r="AC597" s="14">
        <f t="shared" si="83"/>
        <v>8.3440552309670402E-3</v>
      </c>
      <c r="AD597" s="15">
        <f t="shared" si="83"/>
        <v>0.10862819504427391</v>
      </c>
      <c r="AF597" s="13">
        <f t="shared" si="77"/>
        <v>144.50159435573482</v>
      </c>
      <c r="AG597" s="14">
        <f t="shared" si="77"/>
        <v>10.994942211178383</v>
      </c>
      <c r="AH597" s="14">
        <f t="shared" si="77"/>
        <v>2.044610646270012E-4</v>
      </c>
      <c r="AI597" s="15">
        <f t="shared" si="77"/>
        <v>9.0950910045103819E-2</v>
      </c>
      <c r="AK597" s="13">
        <f t="shared" si="78"/>
        <v>3.5238095238095326</v>
      </c>
      <c r="AL597" s="14">
        <f t="shared" si="78"/>
        <v>22.610810810810754</v>
      </c>
      <c r="AM597" s="14">
        <f t="shared" si="78"/>
        <v>8.3996922914927885E-5</v>
      </c>
      <c r="AN597" s="15">
        <f t="shared" si="78"/>
        <v>4.4226631604111992E-2</v>
      </c>
      <c r="AP597" s="13">
        <f t="shared" si="79"/>
        <v>1.9871212121212096</v>
      </c>
      <c r="AQ597" s="14">
        <f t="shared" si="79"/>
        <v>3.4285169653069065</v>
      </c>
      <c r="AR597" s="14">
        <f t="shared" si="79"/>
        <v>1.3081609616304779E-2</v>
      </c>
      <c r="AS597" s="15">
        <f t="shared" si="79"/>
        <v>0.29167129989992163</v>
      </c>
      <c r="AU597" s="13">
        <f t="shared" si="80"/>
        <v>16961.248513181818</v>
      </c>
      <c r="AV597" s="14">
        <f t="shared" si="80"/>
        <v>2.1989801263646145</v>
      </c>
      <c r="AW597" s="14">
        <f t="shared" si="80"/>
        <v>2.2324693954785646E-2</v>
      </c>
      <c r="AX597" s="15">
        <f t="shared" si="80"/>
        <v>0.45475626996830315</v>
      </c>
    </row>
    <row r="598" spans="1:50" x14ac:dyDescent="0.3">
      <c r="Z598" s="16" t="s">
        <v>75</v>
      </c>
      <c r="AA598" s="17">
        <f>CORREL($AA$4:$AA$219,AA4:AA219)</f>
        <v>1</v>
      </c>
      <c r="AB598" s="17">
        <f>CORREL($AA$4:$AA$597,AB4:AB597)</f>
        <v>-0.14704461681471986</v>
      </c>
      <c r="AC598" s="17">
        <f t="shared" ref="AC598:AD598" si="85">CORREL($AA$4:$AA$597,AC4:AC597)</f>
        <v>0.20617321787789403</v>
      </c>
      <c r="AD598" s="18">
        <f t="shared" si="85"/>
        <v>0.97944217475096373</v>
      </c>
      <c r="AF598" s="19">
        <f>CORREL($AF$4:$AF$219,AF4:AF219)</f>
        <v>1</v>
      </c>
      <c r="AG598" s="17">
        <f>CORREL($AF$4:$AF$597,AG4:AG597)</f>
        <v>-0.24106302322944803</v>
      </c>
      <c r="AH598" s="17">
        <f>CORREL($AF$4:$AF$597,AH4:AH597)</f>
        <v>0.36335472131209751</v>
      </c>
      <c r="AI598" s="18">
        <f t="shared" ref="AI598" si="86">CORREL($AF$4:$AF$597,AI4:AI597)</f>
        <v>0.99875310329865108</v>
      </c>
      <c r="AJ598" s="14"/>
      <c r="AK598" s="19">
        <f>CORREL($AK$4:$AK$219,AK4:AK219)</f>
        <v>1</v>
      </c>
      <c r="AL598" s="17">
        <f>CORREL($AK$4:$AK$597,AL4:AL597)</f>
        <v>-0.33007906941257242</v>
      </c>
      <c r="AM598" s="17">
        <f>CORREL($AK$4:$AK$597,AM4:AM597)</f>
        <v>0.65536367779921179</v>
      </c>
      <c r="AN598" s="18">
        <f t="shared" ref="AN598" si="87">CORREL($AK$4:$AK$597,AN4:AN597)</f>
        <v>0.99925089483283425</v>
      </c>
      <c r="AP598" s="19">
        <f>CORREL($AP$4:$AP$219,AP4:AP219)</f>
        <v>0.99999999999999989</v>
      </c>
      <c r="AQ598" s="17">
        <f>CORREL($AP$4:$AP$597,AQ4:AQ597)</f>
        <v>-0.18349001048645469</v>
      </c>
      <c r="AR598" s="17">
        <f t="shared" ref="AR598:AS598" si="88">CORREL($AP$4:$AP$597,AR4:AR597)</f>
        <v>0.67700965121635415</v>
      </c>
      <c r="AS598" s="18">
        <f t="shared" si="88"/>
        <v>0.97281979232927918</v>
      </c>
      <c r="AU598" s="19">
        <f>CORREL($AU$4:$AU$219,AU4:AU219)</f>
        <v>1</v>
      </c>
      <c r="AV598" s="17">
        <f>CORREL($AU$4:$AU$597,AV4:AV597)</f>
        <v>-0.17065806569922595</v>
      </c>
      <c r="AW598" s="17">
        <f t="shared" ref="AW598:AX598" si="89">CORREL($AU$4:$AU$597,AW4:AW597)</f>
        <v>0.8384845762671912</v>
      </c>
      <c r="AX598" s="18">
        <f t="shared" si="89"/>
        <v>0.98168135134569545</v>
      </c>
    </row>
    <row r="599" spans="1:50" ht="16.2" thickBot="1" x14ac:dyDescent="0.35">
      <c r="A599" s="20" t="s">
        <v>76</v>
      </c>
      <c r="Z599" s="21" t="s">
        <v>77</v>
      </c>
      <c r="AA599" s="22">
        <f>IF(AA598&gt;0,1,0)</f>
        <v>1</v>
      </c>
      <c r="AB599" s="22">
        <f>IF(AB598&gt;0,1,0)</f>
        <v>0</v>
      </c>
      <c r="AC599" s="22">
        <f>IF(AC598&gt;0,1,0)</f>
        <v>1</v>
      </c>
      <c r="AD599" s="23">
        <f t="shared" ref="AD599" si="90">IF(AD598&gt;0,1,0)</f>
        <v>1</v>
      </c>
      <c r="AE599" s="24"/>
      <c r="AF599" s="25">
        <f>IF(AF598&gt;0,1,0)</f>
        <v>1</v>
      </c>
      <c r="AG599" s="22">
        <f>IF(AG598&gt;0,1,0)</f>
        <v>0</v>
      </c>
      <c r="AH599" s="22">
        <f t="shared" ref="AH599:AI599" si="91">IF(AH598&gt;0,1,0)</f>
        <v>1</v>
      </c>
      <c r="AI599" s="22">
        <f t="shared" si="91"/>
        <v>1</v>
      </c>
      <c r="AJ599" s="24"/>
      <c r="AK599" s="25">
        <f>IF(AK598&gt;0,1,0)</f>
        <v>1</v>
      </c>
      <c r="AL599" s="22">
        <f>IF(AL598&gt;0,1,0)</f>
        <v>0</v>
      </c>
      <c r="AM599" s="22">
        <f>IF(AM598&gt;0,1,0)</f>
        <v>1</v>
      </c>
      <c r="AN599" s="23">
        <f>IF(AN598&gt;0,1,0)</f>
        <v>1</v>
      </c>
      <c r="AO599" s="24"/>
      <c r="AP599" s="25">
        <f>IF(AP598&gt;0,1,0)</f>
        <v>1</v>
      </c>
      <c r="AQ599" s="22">
        <f>IF(AQ598&gt;0,1,0)</f>
        <v>0</v>
      </c>
      <c r="AR599" s="22">
        <f>IF(AR598&gt;0,1,0)</f>
        <v>1</v>
      </c>
      <c r="AS599" s="23">
        <f>IF(AS598&gt;0,1,0)</f>
        <v>1</v>
      </c>
      <c r="AT599" s="24"/>
      <c r="AU599" s="25">
        <f>IF(AU598&gt;0,1,0)</f>
        <v>1</v>
      </c>
      <c r="AV599" s="22">
        <f>IF(AV598&gt;0,1,0)</f>
        <v>0</v>
      </c>
      <c r="AW599" s="22">
        <f>IF(AW598&gt;0,1,0)</f>
        <v>1</v>
      </c>
      <c r="AX599" s="23">
        <f>IF(AX598&gt;0,1,0)</f>
        <v>1</v>
      </c>
    </row>
    <row r="600" spans="1:50" ht="124.8" x14ac:dyDescent="0.3">
      <c r="A600" s="7" t="str">
        <f>A3</f>
        <v>Ország</v>
      </c>
      <c r="B600" s="7" t="str">
        <f t="shared" ref="B600:V600" si="92">B3</f>
        <v>Év</v>
      </c>
      <c r="C600" s="7" t="str">
        <f t="shared" si="92"/>
        <v>Az átlagos jövedelmek különbsége a teljes átlagtól  (USD)</v>
      </c>
      <c r="D600" s="7" t="str">
        <f t="shared" si="92"/>
        <v>Indikátor, hogy hányszor van meg az átlagtól való különbség az átlagban a jövedelem terén (USD)</v>
      </c>
      <c r="E600" s="7" t="str">
        <f t="shared" si="92"/>
        <v>szórás/átlag jövedelem különbségek az ország adataival és anélkül (abszolút, USD)</v>
      </c>
      <c r="F600" s="7" t="str">
        <f t="shared" si="92"/>
        <v>Relatív jövedelem különbségek az átlagtól (USD)</v>
      </c>
      <c r="G600" s="7" t="str">
        <f t="shared" si="92"/>
        <v>Az átlagos munkaóra különbsége a teljes átlagtól  (óra)</v>
      </c>
      <c r="H600" s="7" t="str">
        <f t="shared" si="92"/>
        <v>Indikátor, hogy hányszor van meg az átlagtól való különbség az átlagban a munkaórák terén (óra)</v>
      </c>
      <c r="I600" s="7" t="str">
        <f t="shared" si="92"/>
        <v>szórás/átlag munkaóra különbségek az ország adataival és anélkül (abszolút, óra)</v>
      </c>
      <c r="J600" s="7" t="str">
        <f t="shared" si="92"/>
        <v>Relatív munkaórák különbségek az átlagtól (óra)</v>
      </c>
      <c r="K600" s="7" t="str">
        <f t="shared" si="92"/>
        <v>A várható élettartam különbsége a teljes átlagtól (év)</v>
      </c>
      <c r="L600" s="7" t="str">
        <f t="shared" si="92"/>
        <v>Indikátor, hogy hányszor van meg az átlagtól való különbség az átlagban a várható élettartam terén (év)</v>
      </c>
      <c r="M600" s="7" t="str">
        <f t="shared" si="92"/>
        <v>szórás/átlag várható élettartam különbségek az ország adataival és anélkül (év, abszolút)</v>
      </c>
      <c r="N600" s="7" t="str">
        <f t="shared" si="92"/>
        <v>Relatív várható élettartam különbségek az átlagtól (év)</v>
      </c>
      <c r="O600" s="7" t="str">
        <f t="shared" si="92"/>
        <v>A  munkanélküliségi ráta különbsége a teljes átlagtól (%)</v>
      </c>
      <c r="P600" s="7" t="str">
        <f t="shared" si="92"/>
        <v>Indikátor, hogy hányszor van meg az átlagtól való különbség az átlagban a munkanélküliségi ráta terén (%)</v>
      </c>
      <c r="Q600" s="7" t="str">
        <f t="shared" si="92"/>
        <v>szórás/átlag munkanélküliségi ráta különbségek az ország adataival és anélkül (%, abszolút)</v>
      </c>
      <c r="R600" s="7" t="str">
        <f t="shared" si="92"/>
        <v>Relatív munkanélküliségi ráta különbségek az átlagtól (év)</v>
      </c>
      <c r="S600" s="7" t="str">
        <f t="shared" si="92"/>
        <v>A  GDP/fő különbsége a teljes átlagtól (USD)</v>
      </c>
      <c r="T600" s="7" t="str">
        <f t="shared" si="92"/>
        <v>Indikátor, hogy hányszor van meg az átlagtól való különbség az átlagban a GDP/fő terén (USD)</v>
      </c>
      <c r="U600" s="7" t="str">
        <f t="shared" si="92"/>
        <v>szórás/átlag GDP/fő különbségek az ország adataival és anélkül (USD, abszolút)</v>
      </c>
      <c r="V600" s="7" t="str">
        <f t="shared" si="92"/>
        <v>Relatív GDP/fő különbségek az átlagtól (év)</v>
      </c>
      <c r="W600" s="6" t="s">
        <v>78</v>
      </c>
      <c r="Z600" s="4" t="s">
        <v>79</v>
      </c>
      <c r="AA600" s="13">
        <f>MAX(AA4:AA219)</f>
        <v>23161.259220897395</v>
      </c>
      <c r="AB600" s="14">
        <f>MAX(AB4:AB219)</f>
        <v>313.47956406418695</v>
      </c>
      <c r="AC600" s="14">
        <f>MAX(AC4:AC219)</f>
        <v>3.1943114808029915E-2</v>
      </c>
      <c r="AD600" s="15">
        <f>MAX(AD4:AD219)</f>
        <v>0.70595662325670228</v>
      </c>
      <c r="AE600" s="14"/>
      <c r="AF600" s="13">
        <f>MAX(AF4:AF219)</f>
        <v>241.45012799376514</v>
      </c>
      <c r="AG600" s="14">
        <f>MAX(AG4:AG219)</f>
        <v>3024.6940346376718</v>
      </c>
      <c r="AH600" s="14">
        <f>MAX(AH4:AH219)</f>
        <v>3.8915128624030793E-3</v>
      </c>
      <c r="AI600" s="15">
        <f>MAX(AI4:AI219)</f>
        <v>0.15197139498321532</v>
      </c>
      <c r="AJ600" s="14"/>
      <c r="AK600" s="13">
        <f>MAX(AK4:AK219)</f>
        <v>7.461904761904762</v>
      </c>
      <c r="AL600" s="14">
        <f>MAX(AL4:AL219)</f>
        <v>2130.2499999994398</v>
      </c>
      <c r="AM600" s="14">
        <f>MAX(AM4:AM219)</f>
        <v>5.7419137190511255E-3</v>
      </c>
      <c r="AN600" s="15">
        <f>MAX(AN4:AN219)</f>
        <v>9.9277749619868225E-2</v>
      </c>
      <c r="AO600" s="14"/>
      <c r="AP600" s="13">
        <f>MAX(AP4:AP219)</f>
        <v>11.298863636363608</v>
      </c>
      <c r="AQ600" s="14">
        <f>MAX(AQ4:AQ219)</f>
        <v>862.99999999980355</v>
      </c>
      <c r="AR600" s="14">
        <f>MAX(AR4:AR219)</f>
        <v>6.2699989507491283E-2</v>
      </c>
      <c r="AS600" s="15">
        <f>MAX(AS4:AS219)</f>
        <v>1.2935946918773555</v>
      </c>
      <c r="AT600" s="14"/>
      <c r="AU600" s="13">
        <f>MAX(AU4:AU219)</f>
        <v>23869.539724090922</v>
      </c>
      <c r="AV600" s="14">
        <f>MAX(AV4:AV219)</f>
        <v>3.0067081467904</v>
      </c>
      <c r="AW600" s="14">
        <f>MAX(AW4:AW219)</f>
        <v>3.0768956033756734E-2</v>
      </c>
      <c r="AX600" s="15">
        <f>MAX(AX4:AX219)</f>
        <v>0.78902831610342117</v>
      </c>
    </row>
    <row r="601" spans="1:50" ht="16.2" thickBot="1" x14ac:dyDescent="0.35">
      <c r="A601" s="4" t="str">
        <f>A4</f>
        <v>Hungary</v>
      </c>
      <c r="B601" s="4">
        <f>B4</f>
        <v>1995</v>
      </c>
      <c r="C601" s="4">
        <f>RANK(C4,C$4:C$597,C$1)</f>
        <v>408</v>
      </c>
      <c r="D601" s="4">
        <f t="shared" ref="D601:V614" si="93">RANK(D4,D$4:D$597,D$1)</f>
        <v>499</v>
      </c>
      <c r="E601" s="4">
        <f t="shared" si="93"/>
        <v>526</v>
      </c>
      <c r="F601" s="4">
        <f t="shared" si="93"/>
        <v>499</v>
      </c>
      <c r="G601" s="4">
        <f t="shared" si="93"/>
        <v>498</v>
      </c>
      <c r="H601" s="4">
        <f t="shared" si="93"/>
        <v>487</v>
      </c>
      <c r="I601" s="4">
        <f t="shared" si="93"/>
        <v>260</v>
      </c>
      <c r="J601" s="4">
        <f t="shared" si="93"/>
        <v>487</v>
      </c>
      <c r="K601" s="4">
        <f t="shared" si="93"/>
        <v>542</v>
      </c>
      <c r="L601" s="4">
        <f t="shared" si="93"/>
        <v>555</v>
      </c>
      <c r="M601" s="4">
        <f t="shared" si="93"/>
        <v>537</v>
      </c>
      <c r="N601" s="4">
        <f t="shared" si="93"/>
        <v>555</v>
      </c>
      <c r="O601" s="4">
        <f t="shared" si="93"/>
        <v>96</v>
      </c>
      <c r="P601" s="4">
        <f t="shared" si="93"/>
        <v>86</v>
      </c>
      <c r="Q601" s="4">
        <f t="shared" si="93"/>
        <v>523</v>
      </c>
      <c r="R601" s="4">
        <f t="shared" si="93"/>
        <v>86</v>
      </c>
      <c r="S601" s="4">
        <f t="shared" si="93"/>
        <v>333</v>
      </c>
      <c r="T601" s="4">
        <f t="shared" si="93"/>
        <v>503</v>
      </c>
      <c r="U601" s="4">
        <f t="shared" si="93"/>
        <v>316</v>
      </c>
      <c r="V601" s="4">
        <f t="shared" si="93"/>
        <v>503</v>
      </c>
      <c r="W601" s="4">
        <v>1000000</v>
      </c>
      <c r="Z601" s="4" t="s">
        <v>80</v>
      </c>
      <c r="AA601" s="26">
        <f>MIN(AA4:AA219)</f>
        <v>137.71870180468977</v>
      </c>
      <c r="AB601" s="27">
        <f>MIN(AB4:AB219)</f>
        <v>1.4165176259510448</v>
      </c>
      <c r="AC601" s="27">
        <f>MIN(AC4:AC219)</f>
        <v>1.3547601133745424E-4</v>
      </c>
      <c r="AD601" s="28">
        <f>MIN(AD4:AD219)</f>
        <v>3.1900006081265427E-3</v>
      </c>
      <c r="AE601" s="14"/>
      <c r="AF601" s="26">
        <f>MIN(AF4:AF219)</f>
        <v>0.56681210339411336</v>
      </c>
      <c r="AG601" s="27">
        <f>MIN(AG4:AG219)</f>
        <v>6.5801856994893431</v>
      </c>
      <c r="AH601" s="27">
        <f>MIN(AH4:AH219)</f>
        <v>2.0151234520204842E-6</v>
      </c>
      <c r="AI601" s="28">
        <f>MIN(AI4:AI219)</f>
        <v>3.3061195233249105E-4</v>
      </c>
      <c r="AJ601" s="14"/>
      <c r="AK601" s="26">
        <f>MIN(AK4:AK219)</f>
        <v>3.6363636363645924E-2</v>
      </c>
      <c r="AL601" s="27">
        <f>MIN(AL4:AL219)</f>
        <v>10.07275047862157</v>
      </c>
      <c r="AM601" s="27">
        <f>MIN(AM4:AM219)</f>
        <v>9.9560341825788434E-6</v>
      </c>
      <c r="AN601" s="28">
        <f>MIN(AN4:AN219)</f>
        <v>4.6942847083687972E-4</v>
      </c>
      <c r="AO601" s="14"/>
      <c r="AP601" s="26">
        <f>MIN(AP4:AP219)</f>
        <v>1.2121212121209091E-2</v>
      </c>
      <c r="AQ601" s="27">
        <f>MIN(AQ4:AQ219)</f>
        <v>0.77303965939186847</v>
      </c>
      <c r="AR601" s="27">
        <f>MIN(AR4:AR219)</f>
        <v>2.923404831528531E-5</v>
      </c>
      <c r="AS601" s="28">
        <f>MIN(AS4:AS219)</f>
        <v>1.1587485515645742E-3</v>
      </c>
      <c r="AT601" s="14"/>
      <c r="AU601" s="26">
        <f>MIN(AU4:AU219)</f>
        <v>10112.642330909095</v>
      </c>
      <c r="AV601" s="27">
        <f>MIN(AV4:AV219)</f>
        <v>1.267381638390942</v>
      </c>
      <c r="AW601" s="27">
        <f>MIN(AW4:AW219)</f>
        <v>4.565239923637332E-5</v>
      </c>
      <c r="AX601" s="28">
        <f>MIN(AX4:AX219)</f>
        <v>0.33258964660985796</v>
      </c>
    </row>
    <row r="602" spans="1:50" x14ac:dyDescent="0.3">
      <c r="A602" s="4" t="str">
        <f t="shared" ref="A602:B617" si="94">A5</f>
        <v>Hungary</v>
      </c>
      <c r="B602" s="4">
        <f t="shared" si="94"/>
        <v>1996</v>
      </c>
      <c r="C602" s="4">
        <f t="shared" ref="C602:C665" si="95">RANK(C5,C$4:C$597,C$1)</f>
        <v>398</v>
      </c>
      <c r="D602" s="4">
        <f t="shared" si="93"/>
        <v>495</v>
      </c>
      <c r="E602" s="4">
        <f t="shared" si="93"/>
        <v>493</v>
      </c>
      <c r="F602" s="4">
        <f t="shared" si="93"/>
        <v>495</v>
      </c>
      <c r="G602" s="4">
        <f t="shared" si="93"/>
        <v>499</v>
      </c>
      <c r="H602" s="4">
        <f t="shared" si="93"/>
        <v>488</v>
      </c>
      <c r="I602" s="4">
        <f t="shared" si="93"/>
        <v>274</v>
      </c>
      <c r="J602" s="4">
        <f t="shared" si="93"/>
        <v>488</v>
      </c>
      <c r="K602" s="4">
        <f t="shared" si="93"/>
        <v>538</v>
      </c>
      <c r="L602" s="4">
        <f t="shared" si="93"/>
        <v>543</v>
      </c>
      <c r="M602" s="4">
        <f t="shared" si="93"/>
        <v>542</v>
      </c>
      <c r="N602" s="4">
        <f t="shared" si="93"/>
        <v>543</v>
      </c>
      <c r="O602" s="4">
        <f t="shared" si="93"/>
        <v>96</v>
      </c>
      <c r="P602" s="4">
        <f t="shared" si="93"/>
        <v>86</v>
      </c>
      <c r="Q602" s="4">
        <f t="shared" si="93"/>
        <v>523</v>
      </c>
      <c r="R602" s="4">
        <f t="shared" si="93"/>
        <v>86</v>
      </c>
      <c r="S602" s="4">
        <f t="shared" si="93"/>
        <v>348</v>
      </c>
      <c r="T602" s="4">
        <f t="shared" si="93"/>
        <v>509</v>
      </c>
      <c r="U602" s="4">
        <f t="shared" si="93"/>
        <v>346</v>
      </c>
      <c r="V602" s="4">
        <f t="shared" si="93"/>
        <v>509</v>
      </c>
      <c r="W602" s="4">
        <v>1000000</v>
      </c>
    </row>
    <row r="603" spans="1:50" x14ac:dyDescent="0.3">
      <c r="A603" s="4" t="str">
        <f t="shared" si="94"/>
        <v>Hungary</v>
      </c>
      <c r="B603" s="4">
        <f t="shared" si="94"/>
        <v>1997</v>
      </c>
      <c r="C603" s="4">
        <f t="shared" si="95"/>
        <v>412</v>
      </c>
      <c r="D603" s="4">
        <f t="shared" si="93"/>
        <v>494</v>
      </c>
      <c r="E603" s="4">
        <f t="shared" si="93"/>
        <v>507</v>
      </c>
      <c r="F603" s="4">
        <f t="shared" si="93"/>
        <v>494</v>
      </c>
      <c r="G603" s="4">
        <f t="shared" si="93"/>
        <v>527</v>
      </c>
      <c r="H603" s="4">
        <f t="shared" si="93"/>
        <v>508</v>
      </c>
      <c r="I603" s="4">
        <f t="shared" si="93"/>
        <v>340</v>
      </c>
      <c r="J603" s="4">
        <f t="shared" si="93"/>
        <v>508</v>
      </c>
      <c r="K603" s="4">
        <f t="shared" si="93"/>
        <v>531</v>
      </c>
      <c r="L603" s="4">
        <f t="shared" si="93"/>
        <v>534</v>
      </c>
      <c r="M603" s="4">
        <f t="shared" si="93"/>
        <v>538</v>
      </c>
      <c r="N603" s="4">
        <f t="shared" si="93"/>
        <v>534</v>
      </c>
      <c r="O603" s="4">
        <f t="shared" si="93"/>
        <v>17</v>
      </c>
      <c r="P603" s="4">
        <f t="shared" si="93"/>
        <v>17</v>
      </c>
      <c r="Q603" s="4">
        <f t="shared" si="93"/>
        <v>401</v>
      </c>
      <c r="R603" s="4">
        <f t="shared" si="93"/>
        <v>17</v>
      </c>
      <c r="S603" s="4">
        <f t="shared" si="93"/>
        <v>378</v>
      </c>
      <c r="T603" s="4">
        <f t="shared" si="93"/>
        <v>513</v>
      </c>
      <c r="U603" s="4">
        <f t="shared" si="93"/>
        <v>356</v>
      </c>
      <c r="V603" s="4">
        <f t="shared" si="93"/>
        <v>513</v>
      </c>
      <c r="W603" s="4">
        <v>1000000</v>
      </c>
    </row>
    <row r="604" spans="1:50" x14ac:dyDescent="0.3">
      <c r="A604" s="4" t="str">
        <f t="shared" si="94"/>
        <v>Hungary</v>
      </c>
      <c r="B604" s="4">
        <f t="shared" si="94"/>
        <v>1998</v>
      </c>
      <c r="C604" s="4">
        <f t="shared" si="95"/>
        <v>421</v>
      </c>
      <c r="D604" s="4">
        <f t="shared" si="93"/>
        <v>493</v>
      </c>
      <c r="E604" s="4">
        <f t="shared" si="93"/>
        <v>512</v>
      </c>
      <c r="F604" s="4">
        <f t="shared" si="93"/>
        <v>493</v>
      </c>
      <c r="G604" s="4">
        <f t="shared" si="93"/>
        <v>492</v>
      </c>
      <c r="H604" s="4">
        <f t="shared" si="93"/>
        <v>485</v>
      </c>
      <c r="I604" s="4">
        <f t="shared" si="93"/>
        <v>281</v>
      </c>
      <c r="J604" s="4">
        <f t="shared" si="93"/>
        <v>485</v>
      </c>
      <c r="K604" s="4">
        <f t="shared" si="93"/>
        <v>540</v>
      </c>
      <c r="L604" s="4">
        <f t="shared" si="93"/>
        <v>544</v>
      </c>
      <c r="M604" s="4">
        <f t="shared" si="93"/>
        <v>544</v>
      </c>
      <c r="N604" s="4">
        <f t="shared" si="93"/>
        <v>544</v>
      </c>
      <c r="O604" s="4">
        <f t="shared" si="93"/>
        <v>10</v>
      </c>
      <c r="P604" s="4">
        <f t="shared" si="93"/>
        <v>9</v>
      </c>
      <c r="Q604" s="4">
        <f t="shared" si="93"/>
        <v>349</v>
      </c>
      <c r="R604" s="4">
        <f t="shared" si="93"/>
        <v>9</v>
      </c>
      <c r="S604" s="4">
        <f t="shared" si="93"/>
        <v>395</v>
      </c>
      <c r="T604" s="4">
        <f t="shared" si="93"/>
        <v>510</v>
      </c>
      <c r="U604" s="4">
        <f t="shared" si="93"/>
        <v>352</v>
      </c>
      <c r="V604" s="4">
        <f t="shared" si="93"/>
        <v>510</v>
      </c>
      <c r="W604" s="4">
        <v>1000000</v>
      </c>
    </row>
    <row r="605" spans="1:50" x14ac:dyDescent="0.3">
      <c r="A605" s="4" t="str">
        <f t="shared" si="94"/>
        <v>Hungary</v>
      </c>
      <c r="B605" s="4">
        <f t="shared" si="94"/>
        <v>1999</v>
      </c>
      <c r="C605" s="4">
        <f t="shared" si="95"/>
        <v>445</v>
      </c>
      <c r="D605" s="4">
        <f t="shared" si="93"/>
        <v>500</v>
      </c>
      <c r="E605" s="4">
        <f t="shared" si="93"/>
        <v>527</v>
      </c>
      <c r="F605" s="4">
        <f t="shared" si="93"/>
        <v>500</v>
      </c>
      <c r="G605" s="4">
        <f t="shared" si="93"/>
        <v>520</v>
      </c>
      <c r="H605" s="4">
        <f t="shared" si="93"/>
        <v>504</v>
      </c>
      <c r="I605" s="4">
        <f t="shared" si="93"/>
        <v>330</v>
      </c>
      <c r="J605" s="4">
        <f t="shared" si="93"/>
        <v>504</v>
      </c>
      <c r="K605" s="4">
        <f t="shared" si="93"/>
        <v>545</v>
      </c>
      <c r="L605" s="4">
        <f t="shared" si="93"/>
        <v>551</v>
      </c>
      <c r="M605" s="4">
        <f t="shared" si="93"/>
        <v>546</v>
      </c>
      <c r="N605" s="4">
        <f t="shared" si="93"/>
        <v>551</v>
      </c>
      <c r="O605" s="4">
        <f t="shared" si="93"/>
        <v>303</v>
      </c>
      <c r="P605" s="4">
        <f t="shared" si="93"/>
        <v>286</v>
      </c>
      <c r="Q605" s="4">
        <f t="shared" si="93"/>
        <v>40</v>
      </c>
      <c r="R605" s="4">
        <f t="shared" si="93"/>
        <v>286</v>
      </c>
      <c r="S605" s="4">
        <f t="shared" si="93"/>
        <v>418</v>
      </c>
      <c r="T605" s="4">
        <f t="shared" si="93"/>
        <v>514</v>
      </c>
      <c r="U605" s="4">
        <f t="shared" si="93"/>
        <v>347</v>
      </c>
      <c r="V605" s="4">
        <f t="shared" si="93"/>
        <v>514</v>
      </c>
      <c r="W605" s="4">
        <v>1000000</v>
      </c>
    </row>
    <row r="606" spans="1:50" x14ac:dyDescent="0.3">
      <c r="A606" s="4" t="str">
        <f t="shared" si="94"/>
        <v>Hungary</v>
      </c>
      <c r="B606" s="4">
        <f t="shared" si="94"/>
        <v>2000</v>
      </c>
      <c r="C606" s="4">
        <f t="shared" si="95"/>
        <v>442</v>
      </c>
      <c r="D606" s="4">
        <f t="shared" si="93"/>
        <v>487</v>
      </c>
      <c r="E606" s="4">
        <f t="shared" si="93"/>
        <v>509</v>
      </c>
      <c r="F606" s="4">
        <f t="shared" si="93"/>
        <v>487</v>
      </c>
      <c r="G606" s="4">
        <f t="shared" si="93"/>
        <v>469</v>
      </c>
      <c r="H606" s="4">
        <f t="shared" si="93"/>
        <v>463</v>
      </c>
      <c r="I606" s="4">
        <f t="shared" si="93"/>
        <v>135</v>
      </c>
      <c r="J606" s="4">
        <f t="shared" si="93"/>
        <v>463</v>
      </c>
      <c r="K606" s="4">
        <f t="shared" si="93"/>
        <v>529</v>
      </c>
      <c r="L606" s="4">
        <f t="shared" si="93"/>
        <v>531</v>
      </c>
      <c r="M606" s="4">
        <f t="shared" si="93"/>
        <v>540</v>
      </c>
      <c r="N606" s="4">
        <f t="shared" si="93"/>
        <v>531</v>
      </c>
      <c r="O606" s="4">
        <f t="shared" si="93"/>
        <v>345</v>
      </c>
      <c r="P606" s="4">
        <f>RANK(P9,P$4:P$597,P$1)</f>
        <v>348</v>
      </c>
      <c r="Q606" s="4">
        <f t="shared" si="93"/>
        <v>19</v>
      </c>
      <c r="R606" s="4">
        <f t="shared" si="93"/>
        <v>348</v>
      </c>
      <c r="S606" s="4">
        <f t="shared" si="93"/>
        <v>433</v>
      </c>
      <c r="T606" s="4">
        <f t="shared" si="93"/>
        <v>512</v>
      </c>
      <c r="U606" s="4">
        <f t="shared" si="93"/>
        <v>338</v>
      </c>
      <c r="V606" s="4">
        <f t="shared" si="93"/>
        <v>512</v>
      </c>
      <c r="W606" s="4">
        <v>1000000</v>
      </c>
    </row>
    <row r="607" spans="1:50" x14ac:dyDescent="0.3">
      <c r="A607" s="4" t="str">
        <f t="shared" si="94"/>
        <v>Hungary</v>
      </c>
      <c r="B607" s="4">
        <f t="shared" si="94"/>
        <v>2001</v>
      </c>
      <c r="C607" s="4">
        <f t="shared" si="95"/>
        <v>411</v>
      </c>
      <c r="D607" s="4">
        <f t="shared" si="93"/>
        <v>462</v>
      </c>
      <c r="E607" s="4">
        <f t="shared" si="93"/>
        <v>474</v>
      </c>
      <c r="F607" s="4">
        <f t="shared" si="93"/>
        <v>462</v>
      </c>
      <c r="G607" s="4">
        <f t="shared" si="93"/>
        <v>447</v>
      </c>
      <c r="H607" s="4">
        <f t="shared" si="93"/>
        <v>440</v>
      </c>
      <c r="I607" s="4">
        <f t="shared" si="93"/>
        <v>39</v>
      </c>
      <c r="J607" s="4">
        <f t="shared" si="93"/>
        <v>440</v>
      </c>
      <c r="K607" s="4">
        <f t="shared" si="93"/>
        <v>516</v>
      </c>
      <c r="L607" s="4">
        <f t="shared" si="93"/>
        <v>520</v>
      </c>
      <c r="M607" s="4">
        <f t="shared" si="93"/>
        <v>519</v>
      </c>
      <c r="N607" s="4">
        <f t="shared" si="93"/>
        <v>520</v>
      </c>
      <c r="O607" s="4">
        <f t="shared" si="93"/>
        <v>390</v>
      </c>
      <c r="P607" s="4">
        <f t="shared" si="93"/>
        <v>393</v>
      </c>
      <c r="Q607" s="4">
        <f t="shared" si="93"/>
        <v>53</v>
      </c>
      <c r="R607" s="4">
        <f t="shared" si="93"/>
        <v>393</v>
      </c>
      <c r="S607" s="4">
        <f t="shared" si="93"/>
        <v>442</v>
      </c>
      <c r="T607" s="4">
        <f t="shared" si="93"/>
        <v>506</v>
      </c>
      <c r="U607" s="4">
        <f t="shared" si="93"/>
        <v>321</v>
      </c>
      <c r="V607" s="4">
        <f t="shared" si="93"/>
        <v>506</v>
      </c>
      <c r="W607" s="4">
        <v>1000000</v>
      </c>
    </row>
    <row r="608" spans="1:50" x14ac:dyDescent="0.3">
      <c r="A608" s="4" t="str">
        <f t="shared" si="94"/>
        <v>Hungary</v>
      </c>
      <c r="B608" s="4">
        <f t="shared" si="94"/>
        <v>2002</v>
      </c>
      <c r="C608" s="4">
        <f t="shared" si="95"/>
        <v>401</v>
      </c>
      <c r="D608" s="4">
        <f t="shared" si="93"/>
        <v>450</v>
      </c>
      <c r="E608" s="4">
        <f t="shared" si="93"/>
        <v>434</v>
      </c>
      <c r="F608" s="4">
        <f t="shared" si="93"/>
        <v>450</v>
      </c>
      <c r="G608" s="4">
        <f t="shared" si="93"/>
        <v>438</v>
      </c>
      <c r="H608" s="4">
        <f t="shared" si="93"/>
        <v>436</v>
      </c>
      <c r="I608" s="4">
        <f t="shared" si="93"/>
        <v>20</v>
      </c>
      <c r="J608" s="4">
        <f t="shared" si="93"/>
        <v>436</v>
      </c>
      <c r="K608" s="4">
        <f t="shared" si="93"/>
        <v>501</v>
      </c>
      <c r="L608" s="4">
        <f t="shared" si="93"/>
        <v>507</v>
      </c>
      <c r="M608" s="4">
        <f t="shared" si="93"/>
        <v>494</v>
      </c>
      <c r="N608" s="4">
        <f t="shared" si="93"/>
        <v>507</v>
      </c>
      <c r="O608" s="4">
        <f t="shared" si="93"/>
        <v>386</v>
      </c>
      <c r="P608" s="4">
        <f t="shared" si="93"/>
        <v>391</v>
      </c>
      <c r="Q608" s="4">
        <f t="shared" si="93"/>
        <v>74</v>
      </c>
      <c r="R608" s="4">
        <f t="shared" si="93"/>
        <v>391</v>
      </c>
      <c r="S608" s="4">
        <f t="shared" si="93"/>
        <v>444</v>
      </c>
      <c r="T608" s="4">
        <f t="shared" si="93"/>
        <v>496</v>
      </c>
      <c r="U608" s="4">
        <f t="shared" si="93"/>
        <v>291</v>
      </c>
      <c r="V608" s="4">
        <f t="shared" si="93"/>
        <v>496</v>
      </c>
      <c r="W608" s="4">
        <v>1000000</v>
      </c>
    </row>
    <row r="609" spans="1:23" x14ac:dyDescent="0.3">
      <c r="A609" s="4" t="str">
        <f t="shared" si="94"/>
        <v>Hungary</v>
      </c>
      <c r="B609" s="4">
        <f t="shared" si="94"/>
        <v>2003</v>
      </c>
      <c r="C609" s="4">
        <f t="shared" si="95"/>
        <v>372</v>
      </c>
      <c r="D609" s="4">
        <f t="shared" si="93"/>
        <v>418</v>
      </c>
      <c r="E609" s="4">
        <f t="shared" si="93"/>
        <v>357</v>
      </c>
      <c r="F609" s="4">
        <f t="shared" si="93"/>
        <v>418</v>
      </c>
      <c r="G609" s="4">
        <f t="shared" si="93"/>
        <v>405</v>
      </c>
      <c r="H609" s="4">
        <f t="shared" si="93"/>
        <v>399</v>
      </c>
      <c r="I609" s="4">
        <f t="shared" si="93"/>
        <v>58</v>
      </c>
      <c r="J609" s="4">
        <f t="shared" si="93"/>
        <v>399</v>
      </c>
      <c r="K609" s="4">
        <f t="shared" si="93"/>
        <v>505</v>
      </c>
      <c r="L609" s="4">
        <f t="shared" si="93"/>
        <v>512</v>
      </c>
      <c r="M609" s="4">
        <f t="shared" si="93"/>
        <v>507</v>
      </c>
      <c r="N609" s="4">
        <f t="shared" si="93"/>
        <v>512</v>
      </c>
      <c r="O609" s="4">
        <f t="shared" si="93"/>
        <v>388</v>
      </c>
      <c r="P609" s="4">
        <f t="shared" si="93"/>
        <v>389</v>
      </c>
      <c r="Q609" s="4">
        <f t="shared" si="93"/>
        <v>116</v>
      </c>
      <c r="R609" s="4">
        <f t="shared" si="93"/>
        <v>389</v>
      </c>
      <c r="S609" s="4">
        <f t="shared" si="93"/>
        <v>443</v>
      </c>
      <c r="T609" s="4">
        <f t="shared" si="93"/>
        <v>485</v>
      </c>
      <c r="U609" s="4">
        <f t="shared" si="93"/>
        <v>268</v>
      </c>
      <c r="V609" s="4">
        <f t="shared" si="93"/>
        <v>485</v>
      </c>
      <c r="W609" s="4">
        <v>1000000</v>
      </c>
    </row>
    <row r="610" spans="1:23" x14ac:dyDescent="0.3">
      <c r="A610" s="4" t="str">
        <f t="shared" si="94"/>
        <v>Hungary</v>
      </c>
      <c r="B610" s="4">
        <f t="shared" si="94"/>
        <v>2004</v>
      </c>
      <c r="C610" s="4">
        <f t="shared" si="95"/>
        <v>353</v>
      </c>
      <c r="D610" s="4">
        <f t="shared" si="93"/>
        <v>376</v>
      </c>
      <c r="E610" s="4">
        <f t="shared" si="93"/>
        <v>284</v>
      </c>
      <c r="F610" s="4">
        <f t="shared" si="93"/>
        <v>376</v>
      </c>
      <c r="G610" s="4">
        <f t="shared" si="93"/>
        <v>387</v>
      </c>
      <c r="H610" s="4">
        <f t="shared" si="93"/>
        <v>390</v>
      </c>
      <c r="I610" s="4">
        <f t="shared" si="93"/>
        <v>43</v>
      </c>
      <c r="J610" s="4">
        <f t="shared" si="93"/>
        <v>390</v>
      </c>
      <c r="K610" s="4">
        <f t="shared" si="93"/>
        <v>515</v>
      </c>
      <c r="L610" s="4">
        <f t="shared" si="93"/>
        <v>519</v>
      </c>
      <c r="M610" s="4">
        <f t="shared" si="93"/>
        <v>508</v>
      </c>
      <c r="N610" s="4">
        <f t="shared" si="93"/>
        <v>519</v>
      </c>
      <c r="O610" s="4">
        <f t="shared" si="93"/>
        <v>378</v>
      </c>
      <c r="P610" s="4">
        <f t="shared" si="93"/>
        <v>371</v>
      </c>
      <c r="Q610" s="4">
        <f t="shared" si="93"/>
        <v>98</v>
      </c>
      <c r="R610" s="4">
        <f t="shared" si="93"/>
        <v>371</v>
      </c>
      <c r="S610" s="4">
        <f t="shared" si="93"/>
        <v>461</v>
      </c>
      <c r="T610" s="4">
        <f t="shared" si="93"/>
        <v>475</v>
      </c>
      <c r="U610" s="4">
        <f t="shared" si="93"/>
        <v>251</v>
      </c>
      <c r="V610" s="4">
        <f t="shared" si="93"/>
        <v>475</v>
      </c>
      <c r="W610" s="4">
        <v>1000000</v>
      </c>
    </row>
    <row r="611" spans="1:23" x14ac:dyDescent="0.3">
      <c r="A611" s="4" t="str">
        <f t="shared" si="94"/>
        <v>Hungary</v>
      </c>
      <c r="B611" s="4">
        <f t="shared" si="94"/>
        <v>2005</v>
      </c>
      <c r="C611" s="4">
        <f t="shared" si="95"/>
        <v>339</v>
      </c>
      <c r="D611" s="4">
        <f t="shared" si="93"/>
        <v>353</v>
      </c>
      <c r="E611" s="4">
        <f t="shared" si="93"/>
        <v>265</v>
      </c>
      <c r="F611" s="4">
        <f t="shared" si="93"/>
        <v>353</v>
      </c>
      <c r="G611" s="4">
        <f t="shared" si="93"/>
        <v>343</v>
      </c>
      <c r="H611" s="4">
        <f t="shared" si="93"/>
        <v>339</v>
      </c>
      <c r="I611" s="4">
        <f t="shared" si="93"/>
        <v>190</v>
      </c>
      <c r="J611" s="4">
        <f t="shared" si="93"/>
        <v>339</v>
      </c>
      <c r="K611" s="4">
        <f t="shared" si="93"/>
        <v>520</v>
      </c>
      <c r="L611" s="4">
        <f t="shared" si="93"/>
        <v>523</v>
      </c>
      <c r="M611" s="4">
        <f t="shared" si="93"/>
        <v>505</v>
      </c>
      <c r="N611" s="4">
        <f t="shared" si="93"/>
        <v>523</v>
      </c>
      <c r="O611" s="4">
        <f t="shared" si="93"/>
        <v>200</v>
      </c>
      <c r="P611" s="4">
        <f t="shared" si="93"/>
        <v>192</v>
      </c>
      <c r="Q611" s="4">
        <f t="shared" si="93"/>
        <v>124</v>
      </c>
      <c r="R611" s="4">
        <f t="shared" si="93"/>
        <v>192</v>
      </c>
      <c r="S611" s="4">
        <f t="shared" si="93"/>
        <v>468</v>
      </c>
      <c r="T611" s="4">
        <f t="shared" si="93"/>
        <v>468</v>
      </c>
      <c r="U611" s="4">
        <f t="shared" si="93"/>
        <v>242</v>
      </c>
      <c r="V611" s="4">
        <f t="shared" si="93"/>
        <v>468</v>
      </c>
      <c r="W611" s="4">
        <v>1000000</v>
      </c>
    </row>
    <row r="612" spans="1:23" x14ac:dyDescent="0.3">
      <c r="A612" s="4" t="str">
        <f t="shared" si="94"/>
        <v>Hungary</v>
      </c>
      <c r="B612" s="4">
        <f t="shared" si="94"/>
        <v>2006</v>
      </c>
      <c r="C612" s="4">
        <f t="shared" si="95"/>
        <v>352</v>
      </c>
      <c r="D612" s="4">
        <f t="shared" si="93"/>
        <v>351</v>
      </c>
      <c r="E612" s="4">
        <f t="shared" si="93"/>
        <v>282</v>
      </c>
      <c r="F612" s="4">
        <f t="shared" si="93"/>
        <v>351</v>
      </c>
      <c r="G612" s="4">
        <f t="shared" si="93"/>
        <v>300</v>
      </c>
      <c r="H612" s="4">
        <f t="shared" si="93"/>
        <v>290</v>
      </c>
      <c r="I612" s="4">
        <f t="shared" si="93"/>
        <v>233</v>
      </c>
      <c r="J612" s="4">
        <f t="shared" si="93"/>
        <v>290</v>
      </c>
      <c r="K612" s="4">
        <f t="shared" si="93"/>
        <v>514</v>
      </c>
      <c r="L612" s="4">
        <f t="shared" si="93"/>
        <v>516</v>
      </c>
      <c r="M612" s="4">
        <f t="shared" si="93"/>
        <v>473</v>
      </c>
      <c r="N612" s="4">
        <f t="shared" si="93"/>
        <v>516</v>
      </c>
      <c r="O612" s="4">
        <f t="shared" si="93"/>
        <v>20</v>
      </c>
      <c r="P612" s="4">
        <f t="shared" si="93"/>
        <v>22</v>
      </c>
      <c r="Q612" s="4">
        <f t="shared" si="93"/>
        <v>225</v>
      </c>
      <c r="R612" s="4">
        <f t="shared" si="93"/>
        <v>22</v>
      </c>
      <c r="S612" s="4">
        <f t="shared" si="93"/>
        <v>498</v>
      </c>
      <c r="T612" s="4">
        <f t="shared" si="93"/>
        <v>466</v>
      </c>
      <c r="U612" s="4">
        <f t="shared" si="93"/>
        <v>243</v>
      </c>
      <c r="V612" s="4">
        <f t="shared" si="93"/>
        <v>466</v>
      </c>
      <c r="W612" s="4">
        <v>1000000</v>
      </c>
    </row>
    <row r="613" spans="1:23" x14ac:dyDescent="0.3">
      <c r="A613" s="4" t="str">
        <f t="shared" si="94"/>
        <v>Hungary</v>
      </c>
      <c r="B613" s="4">
        <f t="shared" si="94"/>
        <v>2007</v>
      </c>
      <c r="C613" s="4">
        <f t="shared" si="95"/>
        <v>389</v>
      </c>
      <c r="D613" s="4">
        <f t="shared" si="93"/>
        <v>384</v>
      </c>
      <c r="E613" s="4">
        <f t="shared" si="93"/>
        <v>391</v>
      </c>
      <c r="F613" s="4">
        <f t="shared" si="93"/>
        <v>384</v>
      </c>
      <c r="G613" s="4">
        <f t="shared" si="93"/>
        <v>216</v>
      </c>
      <c r="H613" s="4">
        <f t="shared" si="93"/>
        <v>211</v>
      </c>
      <c r="I613" s="4">
        <f t="shared" si="93"/>
        <v>298</v>
      </c>
      <c r="J613" s="4">
        <f t="shared" si="93"/>
        <v>211</v>
      </c>
      <c r="K613" s="4">
        <f t="shared" si="93"/>
        <v>518</v>
      </c>
      <c r="L613" s="4">
        <f t="shared" si="93"/>
        <v>518</v>
      </c>
      <c r="M613" s="4">
        <f t="shared" si="93"/>
        <v>459</v>
      </c>
      <c r="N613" s="4">
        <f t="shared" si="93"/>
        <v>518</v>
      </c>
      <c r="O613" s="4">
        <f t="shared" si="93"/>
        <v>106</v>
      </c>
      <c r="P613" s="4">
        <f t="shared" si="93"/>
        <v>136</v>
      </c>
      <c r="Q613" s="4">
        <f t="shared" si="93"/>
        <v>237</v>
      </c>
      <c r="R613" s="4">
        <f t="shared" si="93"/>
        <v>136</v>
      </c>
      <c r="S613" s="4">
        <f t="shared" si="93"/>
        <v>555</v>
      </c>
      <c r="T613" s="4">
        <f t="shared" si="93"/>
        <v>483</v>
      </c>
      <c r="U613" s="4">
        <f t="shared" si="93"/>
        <v>269</v>
      </c>
      <c r="V613" s="4">
        <f t="shared" si="93"/>
        <v>483</v>
      </c>
      <c r="W613" s="4">
        <v>1000000</v>
      </c>
    </row>
    <row r="614" spans="1:23" x14ac:dyDescent="0.3">
      <c r="A614" s="4" t="str">
        <f t="shared" si="94"/>
        <v>Hungary</v>
      </c>
      <c r="B614" s="4">
        <f t="shared" si="94"/>
        <v>2008</v>
      </c>
      <c r="C614" s="4">
        <f t="shared" si="95"/>
        <v>393</v>
      </c>
      <c r="D614" s="4">
        <f t="shared" si="93"/>
        <v>379</v>
      </c>
      <c r="E614" s="4">
        <f t="shared" si="93"/>
        <v>393</v>
      </c>
      <c r="F614" s="4">
        <f t="shared" si="93"/>
        <v>379</v>
      </c>
      <c r="G614" s="4">
        <f t="shared" si="93"/>
        <v>237</v>
      </c>
      <c r="H614" s="4">
        <f t="shared" si="93"/>
        <v>234</v>
      </c>
      <c r="I614" s="4">
        <f t="shared" si="93"/>
        <v>257</v>
      </c>
      <c r="J614" s="4">
        <f t="shared" si="93"/>
        <v>234</v>
      </c>
      <c r="K614" s="4">
        <f t="shared" si="93"/>
        <v>506</v>
      </c>
      <c r="L614" s="4">
        <f t="shared" si="93"/>
        <v>508</v>
      </c>
      <c r="M614" s="4">
        <f t="shared" ref="D614:AE627" si="96">RANK(M17,M$4:M$597,M$1)</f>
        <v>492</v>
      </c>
      <c r="N614" s="4">
        <f t="shared" si="96"/>
        <v>508</v>
      </c>
      <c r="O614" s="4">
        <f t="shared" si="96"/>
        <v>164</v>
      </c>
      <c r="P614" s="4">
        <f t="shared" si="96"/>
        <v>193</v>
      </c>
      <c r="Q614" s="4">
        <f t="shared" si="96"/>
        <v>189</v>
      </c>
      <c r="R614" s="4">
        <f t="shared" si="96"/>
        <v>193</v>
      </c>
      <c r="S614" s="4">
        <f t="shared" si="96"/>
        <v>536</v>
      </c>
      <c r="T614" s="4">
        <f t="shared" si="96"/>
        <v>469</v>
      </c>
      <c r="U614" s="4">
        <f t="shared" si="96"/>
        <v>256</v>
      </c>
      <c r="V614" s="4">
        <f t="shared" si="96"/>
        <v>469</v>
      </c>
      <c r="W614" s="4">
        <v>1000000</v>
      </c>
    </row>
    <row r="615" spans="1:23" x14ac:dyDescent="0.3">
      <c r="A615" s="4" t="str">
        <f t="shared" si="94"/>
        <v>Hungary</v>
      </c>
      <c r="B615" s="4">
        <f t="shared" si="94"/>
        <v>2009</v>
      </c>
      <c r="C615" s="4">
        <f t="shared" si="95"/>
        <v>454</v>
      </c>
      <c r="D615" s="4">
        <f t="shared" si="96"/>
        <v>437</v>
      </c>
      <c r="E615" s="4">
        <f t="shared" si="96"/>
        <v>475</v>
      </c>
      <c r="F615" s="4">
        <f t="shared" si="96"/>
        <v>437</v>
      </c>
      <c r="G615" s="4">
        <f t="shared" si="96"/>
        <v>219</v>
      </c>
      <c r="H615" s="4">
        <f t="shared" si="96"/>
        <v>223</v>
      </c>
      <c r="I615" s="4">
        <f t="shared" si="96"/>
        <v>266</v>
      </c>
      <c r="J615" s="4">
        <f t="shared" si="96"/>
        <v>223</v>
      </c>
      <c r="K615" s="4">
        <f t="shared" si="96"/>
        <v>510</v>
      </c>
      <c r="L615" s="4">
        <f t="shared" si="96"/>
        <v>515</v>
      </c>
      <c r="M615" s="4">
        <f t="shared" si="96"/>
        <v>510</v>
      </c>
      <c r="N615" s="4">
        <f t="shared" si="96"/>
        <v>515</v>
      </c>
      <c r="O615" s="4">
        <f t="shared" si="96"/>
        <v>13</v>
      </c>
      <c r="P615" s="4">
        <f t="shared" si="96"/>
        <v>11</v>
      </c>
      <c r="Q615" s="4">
        <f t="shared" si="96"/>
        <v>287</v>
      </c>
      <c r="R615" s="4">
        <f t="shared" si="96"/>
        <v>11</v>
      </c>
      <c r="S615" s="4">
        <f t="shared" si="96"/>
        <v>481</v>
      </c>
      <c r="T615" s="4">
        <f t="shared" si="96"/>
        <v>477</v>
      </c>
      <c r="U615" s="4">
        <f t="shared" si="96"/>
        <v>264</v>
      </c>
      <c r="V615" s="4">
        <f t="shared" si="96"/>
        <v>477</v>
      </c>
      <c r="W615" s="4">
        <v>1000000</v>
      </c>
    </row>
    <row r="616" spans="1:23" x14ac:dyDescent="0.3">
      <c r="A616" s="4" t="str">
        <f t="shared" si="94"/>
        <v>Hungary</v>
      </c>
      <c r="B616" s="4">
        <f t="shared" si="94"/>
        <v>2010</v>
      </c>
      <c r="C616" s="4">
        <f t="shared" si="95"/>
        <v>452</v>
      </c>
      <c r="D616" s="4">
        <f t="shared" si="96"/>
        <v>433</v>
      </c>
      <c r="E616" s="4">
        <f t="shared" si="96"/>
        <v>459</v>
      </c>
      <c r="F616" s="4">
        <f t="shared" si="96"/>
        <v>433</v>
      </c>
      <c r="G616" s="4">
        <f t="shared" si="96"/>
        <v>238</v>
      </c>
      <c r="H616" s="4">
        <f t="shared" si="96"/>
        <v>240</v>
      </c>
      <c r="I616" s="4">
        <f t="shared" si="96"/>
        <v>210</v>
      </c>
      <c r="J616" s="4">
        <f t="shared" si="96"/>
        <v>240</v>
      </c>
      <c r="K616" s="4">
        <f t="shared" si="96"/>
        <v>513</v>
      </c>
      <c r="L616" s="4">
        <f t="shared" si="96"/>
        <v>513</v>
      </c>
      <c r="M616" s="4">
        <f t="shared" si="96"/>
        <v>513</v>
      </c>
      <c r="N616" s="4">
        <f t="shared" si="96"/>
        <v>513</v>
      </c>
      <c r="O616" s="4">
        <f t="shared" si="96"/>
        <v>3</v>
      </c>
      <c r="P616" s="4">
        <f t="shared" si="96"/>
        <v>2</v>
      </c>
      <c r="Q616" s="4">
        <f t="shared" si="96"/>
        <v>323</v>
      </c>
      <c r="R616" s="4">
        <f t="shared" si="96"/>
        <v>2</v>
      </c>
      <c r="S616" s="4">
        <f t="shared" si="96"/>
        <v>509</v>
      </c>
      <c r="T616" s="4">
        <f t="shared" si="96"/>
        <v>480</v>
      </c>
      <c r="U616" s="4">
        <f t="shared" si="96"/>
        <v>267</v>
      </c>
      <c r="V616" s="4">
        <f t="shared" si="96"/>
        <v>480</v>
      </c>
      <c r="W616" s="4">
        <v>1000000</v>
      </c>
    </row>
    <row r="617" spans="1:23" x14ac:dyDescent="0.3">
      <c r="A617" s="4" t="str">
        <f t="shared" si="94"/>
        <v>Hungary</v>
      </c>
      <c r="B617" s="4">
        <f t="shared" si="94"/>
        <v>2011</v>
      </c>
      <c r="C617" s="4">
        <f t="shared" si="95"/>
        <v>438</v>
      </c>
      <c r="D617" s="4">
        <f t="shared" si="96"/>
        <v>421</v>
      </c>
      <c r="E617" s="4">
        <f t="shared" si="96"/>
        <v>425</v>
      </c>
      <c r="F617" s="4">
        <f t="shared" si="96"/>
        <v>421</v>
      </c>
      <c r="G617" s="4">
        <f t="shared" si="96"/>
        <v>199</v>
      </c>
      <c r="H617" s="4">
        <f t="shared" si="96"/>
        <v>198</v>
      </c>
      <c r="I617" s="4">
        <f t="shared" si="96"/>
        <v>264</v>
      </c>
      <c r="J617" s="4">
        <f t="shared" si="96"/>
        <v>198</v>
      </c>
      <c r="K617" s="4">
        <f t="shared" si="96"/>
        <v>508</v>
      </c>
      <c r="L617" s="4">
        <f t="shared" si="96"/>
        <v>510</v>
      </c>
      <c r="M617" s="4">
        <f t="shared" si="96"/>
        <v>516</v>
      </c>
      <c r="N617" s="4">
        <f t="shared" si="96"/>
        <v>510</v>
      </c>
      <c r="O617" s="4">
        <f t="shared" si="96"/>
        <v>18</v>
      </c>
      <c r="P617" s="4">
        <f t="shared" si="96"/>
        <v>14</v>
      </c>
      <c r="Q617" s="4">
        <f t="shared" si="96"/>
        <v>342</v>
      </c>
      <c r="R617" s="4">
        <f t="shared" si="96"/>
        <v>14</v>
      </c>
      <c r="S617" s="4">
        <f t="shared" si="96"/>
        <v>513</v>
      </c>
      <c r="T617" s="4">
        <f t="shared" si="96"/>
        <v>471</v>
      </c>
      <c r="U617" s="4">
        <f t="shared" si="96"/>
        <v>261</v>
      </c>
      <c r="V617" s="4">
        <f t="shared" si="96"/>
        <v>471</v>
      </c>
      <c r="W617" s="4">
        <v>1000000</v>
      </c>
    </row>
    <row r="618" spans="1:23" x14ac:dyDescent="0.3">
      <c r="A618" s="4" t="str">
        <f t="shared" ref="A618:B633" si="97">A21</f>
        <v>Hungary</v>
      </c>
      <c r="B618" s="4">
        <f t="shared" si="97"/>
        <v>2012</v>
      </c>
      <c r="C618" s="4">
        <f t="shared" si="95"/>
        <v>453</v>
      </c>
      <c r="D618" s="4">
        <f t="shared" si="96"/>
        <v>438</v>
      </c>
      <c r="E618" s="4">
        <f t="shared" si="96"/>
        <v>463</v>
      </c>
      <c r="F618" s="4">
        <f t="shared" si="96"/>
        <v>438</v>
      </c>
      <c r="G618" s="4">
        <f t="shared" si="96"/>
        <v>187</v>
      </c>
      <c r="H618" s="4">
        <f t="shared" si="96"/>
        <v>191</v>
      </c>
      <c r="I618" s="4">
        <f t="shared" si="96"/>
        <v>293</v>
      </c>
      <c r="J618" s="4">
        <f t="shared" si="96"/>
        <v>191</v>
      </c>
      <c r="K618" s="4">
        <f t="shared" si="96"/>
        <v>504</v>
      </c>
      <c r="L618" s="4">
        <f t="shared" si="96"/>
        <v>503</v>
      </c>
      <c r="M618" s="4">
        <f t="shared" si="96"/>
        <v>515</v>
      </c>
      <c r="N618" s="4">
        <f t="shared" si="96"/>
        <v>503</v>
      </c>
      <c r="O618" s="4">
        <f t="shared" si="96"/>
        <v>77</v>
      </c>
      <c r="P618" s="4">
        <f t="shared" si="96"/>
        <v>56</v>
      </c>
      <c r="Q618" s="4">
        <f t="shared" si="96"/>
        <v>336</v>
      </c>
      <c r="R618" s="4">
        <f t="shared" si="96"/>
        <v>56</v>
      </c>
      <c r="S618" s="4">
        <f t="shared" si="96"/>
        <v>506</v>
      </c>
      <c r="T618" s="4">
        <f t="shared" si="96"/>
        <v>472</v>
      </c>
      <c r="U618" s="4">
        <f t="shared" si="96"/>
        <v>263</v>
      </c>
      <c r="V618" s="4">
        <f t="shared" si="96"/>
        <v>472</v>
      </c>
      <c r="W618" s="4">
        <v>1000000</v>
      </c>
    </row>
    <row r="619" spans="1:23" x14ac:dyDescent="0.3">
      <c r="A619" s="4" t="str">
        <f t="shared" si="97"/>
        <v>Hungary</v>
      </c>
      <c r="B619" s="4">
        <f t="shared" si="97"/>
        <v>2013</v>
      </c>
      <c r="C619" s="4">
        <f t="shared" si="95"/>
        <v>466</v>
      </c>
      <c r="D619" s="4">
        <f t="shared" si="96"/>
        <v>442</v>
      </c>
      <c r="E619" s="4">
        <f t="shared" si="96"/>
        <v>481</v>
      </c>
      <c r="F619" s="4">
        <f t="shared" si="96"/>
        <v>442</v>
      </c>
      <c r="G619" s="4">
        <f t="shared" si="96"/>
        <v>191</v>
      </c>
      <c r="H619" s="4">
        <f t="shared" si="96"/>
        <v>195</v>
      </c>
      <c r="I619" s="4">
        <f t="shared" si="96"/>
        <v>296</v>
      </c>
      <c r="J619" s="4">
        <f t="shared" si="96"/>
        <v>195</v>
      </c>
      <c r="K619" s="4">
        <f t="shared" si="96"/>
        <v>498</v>
      </c>
      <c r="L619" s="4">
        <f t="shared" si="96"/>
        <v>497</v>
      </c>
      <c r="M619" s="4">
        <f t="shared" si="96"/>
        <v>504</v>
      </c>
      <c r="N619" s="4">
        <f t="shared" si="96"/>
        <v>497</v>
      </c>
      <c r="O619" s="4">
        <f t="shared" si="96"/>
        <v>216</v>
      </c>
      <c r="P619" s="4">
        <f t="shared" si="96"/>
        <v>172</v>
      </c>
      <c r="Q619" s="4">
        <f t="shared" si="96"/>
        <v>231</v>
      </c>
      <c r="R619" s="4">
        <f t="shared" si="96"/>
        <v>172</v>
      </c>
      <c r="S619" s="4">
        <f t="shared" si="96"/>
        <v>491</v>
      </c>
      <c r="T619" s="4">
        <f t="shared" si="96"/>
        <v>465</v>
      </c>
      <c r="U619" s="4">
        <f t="shared" si="96"/>
        <v>247</v>
      </c>
      <c r="V619" s="4">
        <f t="shared" si="96"/>
        <v>465</v>
      </c>
      <c r="W619" s="4">
        <v>1000000</v>
      </c>
    </row>
    <row r="620" spans="1:23" x14ac:dyDescent="0.3">
      <c r="A620" s="4" t="str">
        <f t="shared" si="97"/>
        <v>Hungary</v>
      </c>
      <c r="B620" s="4">
        <f t="shared" si="97"/>
        <v>2014</v>
      </c>
      <c r="C620" s="4">
        <f t="shared" si="95"/>
        <v>483</v>
      </c>
      <c r="D620" s="4">
        <f t="shared" si="96"/>
        <v>453</v>
      </c>
      <c r="E620" s="4">
        <f t="shared" si="96"/>
        <v>503</v>
      </c>
      <c r="F620" s="4">
        <f t="shared" si="96"/>
        <v>453</v>
      </c>
      <c r="G620" s="4">
        <f t="shared" si="96"/>
        <v>228</v>
      </c>
      <c r="H620" s="4">
        <f t="shared" si="96"/>
        <v>236</v>
      </c>
      <c r="I620" s="4">
        <f t="shared" si="96"/>
        <v>225</v>
      </c>
      <c r="J620" s="4">
        <f t="shared" si="96"/>
        <v>236</v>
      </c>
      <c r="K620" s="4">
        <f t="shared" si="96"/>
        <v>503</v>
      </c>
      <c r="L620" s="4">
        <f t="shared" si="96"/>
        <v>502</v>
      </c>
      <c r="M620" s="4">
        <f t="shared" si="96"/>
        <v>512</v>
      </c>
      <c r="N620" s="4">
        <f t="shared" si="96"/>
        <v>502</v>
      </c>
      <c r="O620" s="4">
        <f t="shared" si="96"/>
        <v>385</v>
      </c>
      <c r="P620" s="4">
        <f t="shared" si="96"/>
        <v>329</v>
      </c>
      <c r="Q620" s="4">
        <f t="shared" si="96"/>
        <v>31</v>
      </c>
      <c r="R620" s="4">
        <f t="shared" si="96"/>
        <v>329</v>
      </c>
      <c r="S620" s="4">
        <f t="shared" si="96"/>
        <v>489</v>
      </c>
      <c r="T620" s="4">
        <f t="shared" si="96"/>
        <v>457</v>
      </c>
      <c r="U620" s="4">
        <f t="shared" si="96"/>
        <v>235</v>
      </c>
      <c r="V620" s="4">
        <f t="shared" si="96"/>
        <v>457</v>
      </c>
      <c r="W620" s="4">
        <v>1000000</v>
      </c>
    </row>
    <row r="621" spans="1:23" x14ac:dyDescent="0.3">
      <c r="A621" s="4" t="str">
        <f t="shared" si="97"/>
        <v>Hungary</v>
      </c>
      <c r="B621" s="4">
        <f t="shared" si="97"/>
        <v>2015</v>
      </c>
      <c r="C621" s="4">
        <f t="shared" si="95"/>
        <v>498</v>
      </c>
      <c r="D621" s="4">
        <f t="shared" si="96"/>
        <v>458</v>
      </c>
      <c r="E621" s="4">
        <f t="shared" si="96"/>
        <v>518</v>
      </c>
      <c r="F621" s="4">
        <f t="shared" si="96"/>
        <v>458</v>
      </c>
      <c r="G621" s="4">
        <f t="shared" si="96"/>
        <v>225</v>
      </c>
      <c r="H621" s="4">
        <f t="shared" si="96"/>
        <v>231</v>
      </c>
      <c r="I621" s="4">
        <f t="shared" si="96"/>
        <v>223</v>
      </c>
      <c r="J621" s="4">
        <f t="shared" si="96"/>
        <v>231</v>
      </c>
      <c r="K621" s="4">
        <f t="shared" si="96"/>
        <v>509</v>
      </c>
      <c r="L621" s="4">
        <f t="shared" si="96"/>
        <v>509</v>
      </c>
      <c r="M621" s="4">
        <f t="shared" si="96"/>
        <v>518</v>
      </c>
      <c r="N621" s="4">
        <f t="shared" si="96"/>
        <v>509</v>
      </c>
      <c r="O621" s="4">
        <f t="shared" si="96"/>
        <v>392</v>
      </c>
      <c r="P621" s="4">
        <f t="shared" si="96"/>
        <v>369</v>
      </c>
      <c r="Q621" s="4">
        <f t="shared" si="96"/>
        <v>23</v>
      </c>
      <c r="R621" s="4">
        <f t="shared" si="96"/>
        <v>369</v>
      </c>
      <c r="S621" s="4">
        <f t="shared" si="96"/>
        <v>520</v>
      </c>
      <c r="T621" s="4">
        <f t="shared" si="96"/>
        <v>456</v>
      </c>
      <c r="U621" s="4">
        <f t="shared" si="96"/>
        <v>233</v>
      </c>
      <c r="V621" s="4">
        <f t="shared" si="96"/>
        <v>456</v>
      </c>
      <c r="W621" s="4">
        <v>1000000</v>
      </c>
    </row>
    <row r="622" spans="1:23" x14ac:dyDescent="0.3">
      <c r="A622" s="4" t="str">
        <f t="shared" si="97"/>
        <v>Hungary</v>
      </c>
      <c r="B622" s="4">
        <f t="shared" si="97"/>
        <v>2016</v>
      </c>
      <c r="C622" s="4">
        <f t="shared" si="95"/>
        <v>509</v>
      </c>
      <c r="D622" s="4">
        <f t="shared" si="96"/>
        <v>460</v>
      </c>
      <c r="E622" s="4">
        <f t="shared" si="96"/>
        <v>533</v>
      </c>
      <c r="F622" s="4">
        <f t="shared" si="96"/>
        <v>460</v>
      </c>
      <c r="G622" s="4">
        <f t="shared" si="96"/>
        <v>269</v>
      </c>
      <c r="H622" s="4">
        <f t="shared" si="96"/>
        <v>274</v>
      </c>
      <c r="I622" s="4">
        <f t="shared" si="96"/>
        <v>170</v>
      </c>
      <c r="J622" s="4">
        <f t="shared" si="96"/>
        <v>274</v>
      </c>
      <c r="K622" s="4">
        <f t="shared" si="96"/>
        <v>502</v>
      </c>
      <c r="L622" s="4">
        <f t="shared" si="96"/>
        <v>500</v>
      </c>
      <c r="M622" s="4">
        <f t="shared" si="96"/>
        <v>514</v>
      </c>
      <c r="N622" s="4">
        <f t="shared" si="96"/>
        <v>500</v>
      </c>
      <c r="O622" s="4">
        <f t="shared" si="96"/>
        <v>447</v>
      </c>
      <c r="P622" s="4">
        <f t="shared" si="96"/>
        <v>444</v>
      </c>
      <c r="Q622" s="4">
        <f t="shared" si="96"/>
        <v>230</v>
      </c>
      <c r="R622" s="4">
        <f t="shared" si="96"/>
        <v>444</v>
      </c>
      <c r="S622" s="4">
        <f t="shared" si="96"/>
        <v>531</v>
      </c>
      <c r="T622" s="4">
        <f t="shared" si="96"/>
        <v>455</v>
      </c>
      <c r="U622" s="4">
        <f t="shared" si="96"/>
        <v>230</v>
      </c>
      <c r="V622" s="4">
        <f t="shared" si="96"/>
        <v>455</v>
      </c>
      <c r="W622" s="4">
        <v>1000000</v>
      </c>
    </row>
    <row r="623" spans="1:23" x14ac:dyDescent="0.3">
      <c r="A623" s="4" t="str">
        <f t="shared" si="97"/>
        <v>Hungary</v>
      </c>
      <c r="B623" s="4">
        <f t="shared" si="97"/>
        <v>2017</v>
      </c>
      <c r="C623" s="4">
        <f t="shared" si="95"/>
        <v>475</v>
      </c>
      <c r="D623" s="4">
        <f t="shared" si="96"/>
        <v>434</v>
      </c>
      <c r="E623" s="4">
        <f t="shared" si="96"/>
        <v>491</v>
      </c>
      <c r="F623" s="4">
        <f t="shared" si="96"/>
        <v>434</v>
      </c>
      <c r="G623" s="4">
        <f t="shared" si="96"/>
        <v>248</v>
      </c>
      <c r="H623" s="4">
        <f t="shared" si="96"/>
        <v>264</v>
      </c>
      <c r="I623" s="4">
        <f t="shared" si="96"/>
        <v>205</v>
      </c>
      <c r="J623" s="4">
        <f t="shared" si="96"/>
        <v>264</v>
      </c>
      <c r="K623" s="4">
        <f t="shared" si="96"/>
        <v>517</v>
      </c>
      <c r="L623" s="4">
        <f t="shared" si="96"/>
        <v>511</v>
      </c>
      <c r="M623" s="4">
        <f t="shared" si="96"/>
        <v>524</v>
      </c>
      <c r="N623" s="4">
        <f t="shared" si="96"/>
        <v>511</v>
      </c>
      <c r="O623" s="4">
        <f t="shared" si="96"/>
        <v>436</v>
      </c>
      <c r="P623" s="4">
        <f t="shared" si="96"/>
        <v>471</v>
      </c>
      <c r="Q623" s="4">
        <f t="shared" si="96"/>
        <v>298</v>
      </c>
      <c r="R623" s="4">
        <f t="shared" si="96"/>
        <v>471</v>
      </c>
      <c r="S623" s="4">
        <f t="shared" si="96"/>
        <v>543</v>
      </c>
      <c r="T623" s="4">
        <f t="shared" si="96"/>
        <v>450</v>
      </c>
      <c r="U623" s="4">
        <f t="shared" si="96"/>
        <v>227</v>
      </c>
      <c r="V623" s="4">
        <f t="shared" si="96"/>
        <v>450</v>
      </c>
      <c r="W623" s="4">
        <v>1000000</v>
      </c>
    </row>
    <row r="624" spans="1:23" x14ac:dyDescent="0.3">
      <c r="A624" s="4" t="str">
        <f t="shared" si="97"/>
        <v>Hungary</v>
      </c>
      <c r="B624" s="4">
        <f t="shared" si="97"/>
        <v>2018</v>
      </c>
      <c r="C624" s="4">
        <f t="shared" si="95"/>
        <v>461</v>
      </c>
      <c r="D624" s="4">
        <f t="shared" si="96"/>
        <v>405</v>
      </c>
      <c r="E624" s="4">
        <f t="shared" si="96"/>
        <v>464</v>
      </c>
      <c r="F624" s="4">
        <f t="shared" si="96"/>
        <v>405</v>
      </c>
      <c r="G624" s="4">
        <f t="shared" si="96"/>
        <v>207</v>
      </c>
      <c r="H624" s="4">
        <f t="shared" si="96"/>
        <v>214</v>
      </c>
      <c r="I624" s="4">
        <f t="shared" si="96"/>
        <v>255</v>
      </c>
      <c r="J624" s="4">
        <f t="shared" si="96"/>
        <v>214</v>
      </c>
      <c r="K624" s="4">
        <f t="shared" si="96"/>
        <v>507</v>
      </c>
      <c r="L624" s="4">
        <f t="shared" si="96"/>
        <v>504</v>
      </c>
      <c r="M624" s="4">
        <f t="shared" si="96"/>
        <v>520</v>
      </c>
      <c r="N624" s="4">
        <f t="shared" si="96"/>
        <v>504</v>
      </c>
      <c r="O624" s="4">
        <f t="shared" si="96"/>
        <v>402</v>
      </c>
      <c r="P624" s="4">
        <f t="shared" si="96"/>
        <v>475</v>
      </c>
      <c r="Q624" s="4">
        <f t="shared" si="96"/>
        <v>284</v>
      </c>
      <c r="R624" s="4">
        <f t="shared" si="96"/>
        <v>475</v>
      </c>
      <c r="S624" s="4">
        <f t="shared" si="96"/>
        <v>545</v>
      </c>
      <c r="T624" s="4">
        <f t="shared" si="96"/>
        <v>439</v>
      </c>
      <c r="U624" s="4">
        <f t="shared" si="96"/>
        <v>219</v>
      </c>
      <c r="V624" s="4">
        <f t="shared" si="96"/>
        <v>439</v>
      </c>
      <c r="W624" s="4">
        <v>1000000</v>
      </c>
    </row>
    <row r="625" spans="1:23" x14ac:dyDescent="0.3">
      <c r="A625" s="4" t="str">
        <f t="shared" si="97"/>
        <v>Hungary</v>
      </c>
      <c r="B625" s="4">
        <f t="shared" si="97"/>
        <v>2019</v>
      </c>
      <c r="C625" s="4">
        <f t="shared" si="95"/>
        <v>458</v>
      </c>
      <c r="D625" s="4">
        <f t="shared" si="96"/>
        <v>396</v>
      </c>
      <c r="E625" s="4">
        <f t="shared" si="96"/>
        <v>461</v>
      </c>
      <c r="F625" s="4">
        <f t="shared" si="96"/>
        <v>396</v>
      </c>
      <c r="G625" s="4">
        <f t="shared" si="96"/>
        <v>206</v>
      </c>
      <c r="H625" s="4">
        <f t="shared" si="96"/>
        <v>215</v>
      </c>
      <c r="I625" s="4">
        <f t="shared" si="96"/>
        <v>235</v>
      </c>
      <c r="J625" s="4">
        <f t="shared" si="96"/>
        <v>215</v>
      </c>
      <c r="K625" s="4">
        <f t="shared" si="96"/>
        <v>510</v>
      </c>
      <c r="L625" s="4">
        <f t="shared" si="96"/>
        <v>505</v>
      </c>
      <c r="M625" s="4">
        <f t="shared" si="96"/>
        <v>522</v>
      </c>
      <c r="N625" s="4">
        <f t="shared" si="96"/>
        <v>505</v>
      </c>
      <c r="O625" s="4">
        <f t="shared" si="96"/>
        <v>384</v>
      </c>
      <c r="P625" s="4">
        <f t="shared" si="96"/>
        <v>474</v>
      </c>
      <c r="Q625" s="4">
        <f t="shared" si="96"/>
        <v>285</v>
      </c>
      <c r="R625" s="4">
        <f t="shared" si="96"/>
        <v>474</v>
      </c>
      <c r="S625" s="4">
        <f t="shared" si="96"/>
        <v>540</v>
      </c>
      <c r="T625" s="4">
        <f t="shared" si="96"/>
        <v>428</v>
      </c>
      <c r="U625" s="4">
        <f t="shared" si="96"/>
        <v>207</v>
      </c>
      <c r="V625" s="4">
        <f t="shared" si="96"/>
        <v>428</v>
      </c>
      <c r="W625" s="4">
        <v>1000000</v>
      </c>
    </row>
    <row r="626" spans="1:23" x14ac:dyDescent="0.3">
      <c r="A626" s="4" t="str">
        <f t="shared" si="97"/>
        <v>Hungary</v>
      </c>
      <c r="B626" s="4">
        <f t="shared" si="97"/>
        <v>2020</v>
      </c>
      <c r="C626" s="4">
        <f t="shared" si="95"/>
        <v>451</v>
      </c>
      <c r="D626" s="4">
        <f t="shared" si="96"/>
        <v>382</v>
      </c>
      <c r="E626" s="4">
        <f t="shared" si="96"/>
        <v>448</v>
      </c>
      <c r="F626" s="4">
        <f t="shared" si="96"/>
        <v>382</v>
      </c>
      <c r="G626" s="4">
        <f t="shared" si="96"/>
        <v>249</v>
      </c>
      <c r="H626" s="4">
        <f t="shared" si="96"/>
        <v>283</v>
      </c>
      <c r="I626" s="4">
        <f t="shared" si="96"/>
        <v>125</v>
      </c>
      <c r="J626" s="4">
        <f t="shared" si="96"/>
        <v>283</v>
      </c>
      <c r="K626" s="4">
        <f t="shared" si="96"/>
        <v>519</v>
      </c>
      <c r="L626" s="4">
        <f t="shared" si="96"/>
        <v>514</v>
      </c>
      <c r="M626" s="4">
        <f t="shared" si="96"/>
        <v>525</v>
      </c>
      <c r="N626" s="4">
        <f t="shared" si="96"/>
        <v>514</v>
      </c>
      <c r="O626" s="4">
        <f t="shared" si="96"/>
        <v>373</v>
      </c>
      <c r="P626" s="4">
        <f t="shared" si="96"/>
        <v>424</v>
      </c>
      <c r="Q626" s="4">
        <f t="shared" si="96"/>
        <v>188</v>
      </c>
      <c r="R626" s="4">
        <f t="shared" si="96"/>
        <v>424</v>
      </c>
      <c r="S626" s="4">
        <f t="shared" si="96"/>
        <v>515</v>
      </c>
      <c r="T626" s="4">
        <f t="shared" si="96"/>
        <v>430</v>
      </c>
      <c r="U626" s="4">
        <f t="shared" si="96"/>
        <v>205</v>
      </c>
      <c r="V626" s="4">
        <f t="shared" si="96"/>
        <v>430</v>
      </c>
      <c r="W626" s="4">
        <v>1000000</v>
      </c>
    </row>
    <row r="627" spans="1:23" x14ac:dyDescent="0.3">
      <c r="A627" s="4" t="str">
        <f t="shared" si="97"/>
        <v>Hungary</v>
      </c>
      <c r="B627" s="4">
        <f t="shared" si="97"/>
        <v>2021</v>
      </c>
      <c r="C627" s="4">
        <f t="shared" si="95"/>
        <v>450</v>
      </c>
      <c r="D627" s="4">
        <f t="shared" si="96"/>
        <v>368</v>
      </c>
      <c r="E627" s="4">
        <f t="shared" si="96"/>
        <v>430</v>
      </c>
      <c r="F627" s="4">
        <f t="shared" si="96"/>
        <v>368</v>
      </c>
      <c r="G627" s="4">
        <f t="shared" si="96"/>
        <v>235</v>
      </c>
      <c r="H627" s="4">
        <f t="shared" si="96"/>
        <v>255</v>
      </c>
      <c r="I627" s="4">
        <f t="shared" si="96"/>
        <v>261</v>
      </c>
      <c r="J627" s="4">
        <f t="shared" si="96"/>
        <v>255</v>
      </c>
      <c r="K627" s="4">
        <f t="shared" si="96"/>
        <v>543</v>
      </c>
      <c r="L627" s="4">
        <f t="shared" si="96"/>
        <v>540</v>
      </c>
      <c r="M627" s="4">
        <f t="shared" si="96"/>
        <v>526</v>
      </c>
      <c r="N627" s="4">
        <f t="shared" si="96"/>
        <v>540</v>
      </c>
      <c r="O627" s="4">
        <f t="shared" si="96"/>
        <v>344</v>
      </c>
      <c r="P627" s="4">
        <f t="shared" si="96"/>
        <v>418</v>
      </c>
      <c r="Q627" s="4">
        <f t="shared" si="96"/>
        <v>190</v>
      </c>
      <c r="R627" s="4">
        <f t="shared" si="96"/>
        <v>418</v>
      </c>
      <c r="S627" s="4">
        <f t="shared" si="96"/>
        <v>553</v>
      </c>
      <c r="T627" s="4">
        <f t="shared" si="96"/>
        <v>422</v>
      </c>
      <c r="U627" s="4">
        <f t="shared" ref="D627:AM641" si="98">RANK(U30,U$4:U$597,U$1)</f>
        <v>199</v>
      </c>
      <c r="V627" s="4">
        <f t="shared" si="98"/>
        <v>422</v>
      </c>
      <c r="W627" s="4">
        <v>1000000</v>
      </c>
    </row>
    <row r="628" spans="1:23" x14ac:dyDescent="0.3">
      <c r="A628" s="4" t="str">
        <f t="shared" si="97"/>
        <v>Czech Republic</v>
      </c>
      <c r="B628" s="4">
        <f t="shared" si="97"/>
        <v>1995</v>
      </c>
      <c r="C628" s="4">
        <f t="shared" si="95"/>
        <v>432</v>
      </c>
      <c r="D628" s="4">
        <f t="shared" si="98"/>
        <v>511</v>
      </c>
      <c r="E628" s="4">
        <f t="shared" si="98"/>
        <v>539</v>
      </c>
      <c r="F628" s="4">
        <f t="shared" si="98"/>
        <v>511</v>
      </c>
      <c r="G628" s="4">
        <f t="shared" si="98"/>
        <v>255</v>
      </c>
      <c r="H628" s="4">
        <f t="shared" si="98"/>
        <v>244</v>
      </c>
      <c r="I628" s="4">
        <f t="shared" si="98"/>
        <v>321</v>
      </c>
      <c r="J628" s="4">
        <f t="shared" si="98"/>
        <v>244</v>
      </c>
      <c r="K628" s="4">
        <f t="shared" si="98"/>
        <v>271</v>
      </c>
      <c r="L628" s="4">
        <f t="shared" si="98"/>
        <v>279</v>
      </c>
      <c r="M628" s="4">
        <f t="shared" si="98"/>
        <v>313</v>
      </c>
      <c r="N628" s="4">
        <f t="shared" si="98"/>
        <v>279</v>
      </c>
      <c r="O628" s="4">
        <f t="shared" si="98"/>
        <v>515</v>
      </c>
      <c r="P628" s="4">
        <f t="shared" si="98"/>
        <v>516</v>
      </c>
      <c r="Q628" s="4">
        <f t="shared" si="98"/>
        <v>555</v>
      </c>
      <c r="R628" s="4">
        <f t="shared" si="98"/>
        <v>516</v>
      </c>
      <c r="S628" s="4">
        <f t="shared" si="98"/>
        <v>261</v>
      </c>
      <c r="T628" s="4">
        <f t="shared" si="98"/>
        <v>374</v>
      </c>
      <c r="U628" s="4">
        <f t="shared" si="98"/>
        <v>130</v>
      </c>
      <c r="V628" s="4">
        <f t="shared" si="98"/>
        <v>374</v>
      </c>
      <c r="W628" s="4">
        <v>1000000</v>
      </c>
    </row>
    <row r="629" spans="1:23" x14ac:dyDescent="0.3">
      <c r="A629" s="4" t="str">
        <f t="shared" si="97"/>
        <v>Czech Republic</v>
      </c>
      <c r="B629" s="4">
        <f t="shared" si="97"/>
        <v>1996</v>
      </c>
      <c r="C629" s="4">
        <f t="shared" si="95"/>
        <v>366</v>
      </c>
      <c r="D629" s="4">
        <f t="shared" si="98"/>
        <v>470</v>
      </c>
      <c r="E629" s="4">
        <f t="shared" si="98"/>
        <v>432</v>
      </c>
      <c r="F629" s="4">
        <f t="shared" si="98"/>
        <v>470</v>
      </c>
      <c r="G629" s="4">
        <f t="shared" si="98"/>
        <v>261</v>
      </c>
      <c r="H629" s="4">
        <f t="shared" si="98"/>
        <v>248</v>
      </c>
      <c r="I629" s="4">
        <f t="shared" si="98"/>
        <v>318</v>
      </c>
      <c r="J629" s="4">
        <f t="shared" si="98"/>
        <v>248</v>
      </c>
      <c r="K629" s="4">
        <f t="shared" si="98"/>
        <v>212</v>
      </c>
      <c r="L629" s="4">
        <f t="shared" si="98"/>
        <v>221</v>
      </c>
      <c r="M629" s="4">
        <f t="shared" si="98"/>
        <v>278</v>
      </c>
      <c r="N629" s="4">
        <f t="shared" si="98"/>
        <v>221</v>
      </c>
      <c r="O629" s="4">
        <f t="shared" si="98"/>
        <v>511</v>
      </c>
      <c r="P629" s="4">
        <f t="shared" si="98"/>
        <v>519</v>
      </c>
      <c r="Q629" s="4">
        <f t="shared" si="98"/>
        <v>551</v>
      </c>
      <c r="R629" s="4">
        <f t="shared" si="98"/>
        <v>519</v>
      </c>
      <c r="S629" s="4">
        <f t="shared" si="98"/>
        <v>263</v>
      </c>
      <c r="T629" s="4">
        <f t="shared" si="98"/>
        <v>363</v>
      </c>
      <c r="U629" s="4">
        <f t="shared" si="98"/>
        <v>124</v>
      </c>
      <c r="V629" s="4">
        <f t="shared" si="98"/>
        <v>363</v>
      </c>
      <c r="W629" s="4">
        <v>1000000</v>
      </c>
    </row>
    <row r="630" spans="1:23" x14ac:dyDescent="0.3">
      <c r="A630" s="4" t="str">
        <f t="shared" si="97"/>
        <v>Czech Republic</v>
      </c>
      <c r="B630" s="4">
        <f t="shared" si="97"/>
        <v>1997</v>
      </c>
      <c r="C630" s="4">
        <f t="shared" si="95"/>
        <v>386</v>
      </c>
      <c r="D630" s="4">
        <f t="shared" si="98"/>
        <v>475</v>
      </c>
      <c r="E630" s="4">
        <f t="shared" si="98"/>
        <v>465</v>
      </c>
      <c r="F630" s="4">
        <f t="shared" si="98"/>
        <v>475</v>
      </c>
      <c r="G630" s="4">
        <f t="shared" si="98"/>
        <v>292</v>
      </c>
      <c r="H630" s="4">
        <f t="shared" si="98"/>
        <v>277</v>
      </c>
      <c r="I630" s="4">
        <f t="shared" si="98"/>
        <v>289</v>
      </c>
      <c r="J630" s="4">
        <f t="shared" si="98"/>
        <v>277</v>
      </c>
      <c r="K630" s="4">
        <f t="shared" si="98"/>
        <v>261</v>
      </c>
      <c r="L630" s="4">
        <f t="shared" si="98"/>
        <v>270</v>
      </c>
      <c r="M630" s="4">
        <f t="shared" si="98"/>
        <v>205</v>
      </c>
      <c r="N630" s="4">
        <f t="shared" si="98"/>
        <v>270</v>
      </c>
      <c r="O630" s="4">
        <f t="shared" si="98"/>
        <v>455</v>
      </c>
      <c r="P630" s="4">
        <f t="shared" si="98"/>
        <v>451</v>
      </c>
      <c r="Q630" s="4">
        <f t="shared" si="98"/>
        <v>468</v>
      </c>
      <c r="R630" s="4">
        <f t="shared" si="98"/>
        <v>451</v>
      </c>
      <c r="S630" s="4">
        <f t="shared" si="98"/>
        <v>290</v>
      </c>
      <c r="T630" s="4">
        <f t="shared" si="98"/>
        <v>384</v>
      </c>
      <c r="U630" s="4">
        <f t="shared" si="98"/>
        <v>148</v>
      </c>
      <c r="V630" s="4">
        <f t="shared" si="98"/>
        <v>384</v>
      </c>
      <c r="W630" s="4">
        <v>1000000</v>
      </c>
    </row>
    <row r="631" spans="1:23" x14ac:dyDescent="0.3">
      <c r="A631" s="4" t="str">
        <f t="shared" si="97"/>
        <v>Czech Republic</v>
      </c>
      <c r="B631" s="4">
        <f t="shared" si="97"/>
        <v>1998</v>
      </c>
      <c r="C631" s="4">
        <f t="shared" si="95"/>
        <v>402</v>
      </c>
      <c r="D631" s="4">
        <f t="shared" si="98"/>
        <v>480</v>
      </c>
      <c r="E631" s="4">
        <f t="shared" si="98"/>
        <v>492</v>
      </c>
      <c r="F631" s="4">
        <f t="shared" si="98"/>
        <v>480</v>
      </c>
      <c r="G631" s="4">
        <f t="shared" si="98"/>
        <v>357</v>
      </c>
      <c r="H631" s="4">
        <f t="shared" si="98"/>
        <v>347</v>
      </c>
      <c r="I631" s="4">
        <f t="shared" si="98"/>
        <v>185</v>
      </c>
      <c r="J631" s="4">
        <f t="shared" si="98"/>
        <v>347</v>
      </c>
      <c r="K631" s="4">
        <f t="shared" si="98"/>
        <v>160</v>
      </c>
      <c r="L631" s="4">
        <f t="shared" si="98"/>
        <v>173</v>
      </c>
      <c r="M631" s="4">
        <f t="shared" si="98"/>
        <v>353</v>
      </c>
      <c r="N631" s="4">
        <f t="shared" si="98"/>
        <v>173</v>
      </c>
      <c r="O631" s="4">
        <f t="shared" si="98"/>
        <v>275</v>
      </c>
      <c r="P631" s="4">
        <f t="shared" si="98"/>
        <v>280</v>
      </c>
      <c r="Q631" s="4">
        <f t="shared" si="98"/>
        <v>24</v>
      </c>
      <c r="R631" s="4">
        <f t="shared" si="98"/>
        <v>280</v>
      </c>
      <c r="S631" s="4">
        <f t="shared" si="98"/>
        <v>300</v>
      </c>
      <c r="T631" s="4">
        <f t="shared" si="98"/>
        <v>393</v>
      </c>
      <c r="U631" s="4">
        <f t="shared" si="98"/>
        <v>165</v>
      </c>
      <c r="V631" s="4">
        <f t="shared" si="98"/>
        <v>393</v>
      </c>
      <c r="W631" s="4">
        <v>1000000</v>
      </c>
    </row>
    <row r="632" spans="1:23" x14ac:dyDescent="0.3">
      <c r="A632" s="4" t="str">
        <f t="shared" si="97"/>
        <v>Czech Republic</v>
      </c>
      <c r="B632" s="4">
        <f t="shared" si="97"/>
        <v>1999</v>
      </c>
      <c r="C632" s="4">
        <f t="shared" si="95"/>
        <v>407</v>
      </c>
      <c r="D632" s="4">
        <f t="shared" si="98"/>
        <v>476</v>
      </c>
      <c r="E632" s="4">
        <f t="shared" si="98"/>
        <v>482</v>
      </c>
      <c r="F632" s="4">
        <f t="shared" si="98"/>
        <v>476</v>
      </c>
      <c r="G632" s="4">
        <f t="shared" si="98"/>
        <v>422</v>
      </c>
      <c r="H632" s="4">
        <f t="shared" si="98"/>
        <v>411</v>
      </c>
      <c r="I632" s="4">
        <f t="shared" si="98"/>
        <v>52</v>
      </c>
      <c r="J632" s="4">
        <f t="shared" si="98"/>
        <v>411</v>
      </c>
      <c r="K632" s="4">
        <f t="shared" si="98"/>
        <v>170</v>
      </c>
      <c r="L632" s="4">
        <f t="shared" si="98"/>
        <v>177</v>
      </c>
      <c r="M632" s="4">
        <f t="shared" si="98"/>
        <v>311</v>
      </c>
      <c r="N632" s="4">
        <f t="shared" si="98"/>
        <v>177</v>
      </c>
      <c r="O632" s="4">
        <f t="shared" si="98"/>
        <v>66</v>
      </c>
      <c r="P632" s="4">
        <f t="shared" si="98"/>
        <v>61</v>
      </c>
      <c r="Q632" s="4">
        <f t="shared" si="98"/>
        <v>268</v>
      </c>
      <c r="R632" s="4">
        <f t="shared" si="98"/>
        <v>61</v>
      </c>
      <c r="S632" s="4">
        <f t="shared" si="98"/>
        <v>317</v>
      </c>
      <c r="T632" s="4">
        <f t="shared" si="98"/>
        <v>402</v>
      </c>
      <c r="U632" s="4">
        <f t="shared" si="98"/>
        <v>175</v>
      </c>
      <c r="V632" s="4">
        <f t="shared" si="98"/>
        <v>402</v>
      </c>
      <c r="W632" s="4">
        <v>1000000</v>
      </c>
    </row>
    <row r="633" spans="1:23" x14ac:dyDescent="0.3">
      <c r="A633" s="4" t="str">
        <f t="shared" si="97"/>
        <v>Czech Republic</v>
      </c>
      <c r="B633" s="4">
        <f t="shared" si="97"/>
        <v>2000</v>
      </c>
      <c r="C633" s="4">
        <f t="shared" si="95"/>
        <v>403</v>
      </c>
      <c r="D633" s="4">
        <f t="shared" si="98"/>
        <v>465</v>
      </c>
      <c r="E633" s="4">
        <f t="shared" si="98"/>
        <v>462</v>
      </c>
      <c r="F633" s="4">
        <f t="shared" si="98"/>
        <v>465</v>
      </c>
      <c r="G633" s="4">
        <f t="shared" si="98"/>
        <v>427</v>
      </c>
      <c r="H633" s="4">
        <f t="shared" si="98"/>
        <v>416</v>
      </c>
      <c r="I633" s="4">
        <f t="shared" si="98"/>
        <v>18</v>
      </c>
      <c r="J633" s="4">
        <f t="shared" si="98"/>
        <v>416</v>
      </c>
      <c r="K633" s="4">
        <f t="shared" si="98"/>
        <v>198</v>
      </c>
      <c r="L633" s="4">
        <f t="shared" si="98"/>
        <v>206</v>
      </c>
      <c r="M633" s="4">
        <f t="shared" si="98"/>
        <v>232</v>
      </c>
      <c r="N633" s="4">
        <f t="shared" si="98"/>
        <v>206</v>
      </c>
      <c r="O633" s="4">
        <f t="shared" si="98"/>
        <v>35</v>
      </c>
      <c r="P633" s="4">
        <f t="shared" si="98"/>
        <v>34</v>
      </c>
      <c r="Q633" s="4">
        <f t="shared" si="98"/>
        <v>372</v>
      </c>
      <c r="R633" s="4">
        <f t="shared" si="98"/>
        <v>34</v>
      </c>
      <c r="S633" s="4">
        <f t="shared" si="98"/>
        <v>334</v>
      </c>
      <c r="T633" s="4">
        <f t="shared" si="98"/>
        <v>406</v>
      </c>
      <c r="U633" s="4">
        <f t="shared" si="98"/>
        <v>176</v>
      </c>
      <c r="V633" s="4">
        <f t="shared" si="98"/>
        <v>406</v>
      </c>
      <c r="W633" s="4">
        <v>1000000</v>
      </c>
    </row>
    <row r="634" spans="1:23" x14ac:dyDescent="0.3">
      <c r="A634" s="4" t="str">
        <f t="shared" ref="A634:B649" si="99">A37</f>
        <v>Czech Republic</v>
      </c>
      <c r="B634" s="4">
        <f t="shared" si="99"/>
        <v>2001</v>
      </c>
      <c r="C634" s="4">
        <f t="shared" si="95"/>
        <v>395</v>
      </c>
      <c r="D634" s="4">
        <f t="shared" si="98"/>
        <v>449</v>
      </c>
      <c r="E634" s="4">
        <f t="shared" si="98"/>
        <v>426</v>
      </c>
      <c r="F634" s="4">
        <f t="shared" si="98"/>
        <v>449</v>
      </c>
      <c r="G634" s="4">
        <f t="shared" si="98"/>
        <v>262</v>
      </c>
      <c r="H634" s="4">
        <f t="shared" si="98"/>
        <v>251</v>
      </c>
      <c r="I634" s="4">
        <f t="shared" si="98"/>
        <v>277</v>
      </c>
      <c r="J634" s="4">
        <f t="shared" si="98"/>
        <v>251</v>
      </c>
      <c r="K634" s="4">
        <f t="shared" si="98"/>
        <v>213</v>
      </c>
      <c r="L634" s="4">
        <f t="shared" si="98"/>
        <v>217</v>
      </c>
      <c r="M634" s="4">
        <f t="shared" si="98"/>
        <v>247</v>
      </c>
      <c r="N634" s="4">
        <f t="shared" si="98"/>
        <v>217</v>
      </c>
      <c r="O634" s="4">
        <f t="shared" si="98"/>
        <v>93</v>
      </c>
      <c r="P634" s="4">
        <f t="shared" si="98"/>
        <v>83</v>
      </c>
      <c r="Q634" s="4">
        <f t="shared" si="98"/>
        <v>356</v>
      </c>
      <c r="R634" s="4">
        <f t="shared" si="98"/>
        <v>83</v>
      </c>
      <c r="S634" s="4">
        <f t="shared" si="98"/>
        <v>337</v>
      </c>
      <c r="T634" s="4">
        <f t="shared" si="98"/>
        <v>399</v>
      </c>
      <c r="U634" s="4">
        <f t="shared" si="98"/>
        <v>170</v>
      </c>
      <c r="V634" s="4">
        <f t="shared" si="98"/>
        <v>399</v>
      </c>
      <c r="W634" s="4">
        <v>1000000</v>
      </c>
    </row>
    <row r="635" spans="1:23" x14ac:dyDescent="0.3">
      <c r="A635" s="4" t="str">
        <f t="shared" si="99"/>
        <v>Czech Republic</v>
      </c>
      <c r="B635" s="4">
        <f t="shared" si="99"/>
        <v>2002</v>
      </c>
      <c r="C635" s="4">
        <f t="shared" si="95"/>
        <v>376</v>
      </c>
      <c r="D635" s="4">
        <f t="shared" si="98"/>
        <v>432</v>
      </c>
      <c r="E635" s="4">
        <f t="shared" si="98"/>
        <v>371</v>
      </c>
      <c r="F635" s="4">
        <f t="shared" si="98"/>
        <v>432</v>
      </c>
      <c r="G635" s="4">
        <f t="shared" si="98"/>
        <v>256</v>
      </c>
      <c r="H635" s="4">
        <f t="shared" si="98"/>
        <v>254</v>
      </c>
      <c r="I635" s="4">
        <f t="shared" si="98"/>
        <v>284</v>
      </c>
      <c r="J635" s="4">
        <f t="shared" si="98"/>
        <v>254</v>
      </c>
      <c r="K635" s="4">
        <f t="shared" si="98"/>
        <v>151</v>
      </c>
      <c r="L635" s="4">
        <f t="shared" si="98"/>
        <v>159</v>
      </c>
      <c r="M635" s="4">
        <f t="shared" si="98"/>
        <v>375</v>
      </c>
      <c r="N635" s="4">
        <f t="shared" si="98"/>
        <v>159</v>
      </c>
      <c r="O635" s="4">
        <f t="shared" si="98"/>
        <v>199</v>
      </c>
      <c r="P635" s="4">
        <f t="shared" si="98"/>
        <v>186</v>
      </c>
      <c r="Q635" s="4">
        <f t="shared" si="98"/>
        <v>212</v>
      </c>
      <c r="R635" s="4">
        <f t="shared" si="98"/>
        <v>186</v>
      </c>
      <c r="S635" s="4">
        <f t="shared" si="98"/>
        <v>344</v>
      </c>
      <c r="T635" s="4">
        <f t="shared" si="98"/>
        <v>398</v>
      </c>
      <c r="U635" s="4">
        <f t="shared" si="98"/>
        <v>171</v>
      </c>
      <c r="V635" s="4">
        <f t="shared" si="98"/>
        <v>398</v>
      </c>
      <c r="W635" s="4">
        <v>1000000</v>
      </c>
    </row>
    <row r="636" spans="1:23" x14ac:dyDescent="0.3">
      <c r="A636" s="4" t="str">
        <f t="shared" si="99"/>
        <v>Czech Republic</v>
      </c>
      <c r="B636" s="4">
        <f t="shared" si="99"/>
        <v>2003</v>
      </c>
      <c r="C636" s="4">
        <f t="shared" si="95"/>
        <v>347</v>
      </c>
      <c r="D636" s="4">
        <f t="shared" si="98"/>
        <v>388</v>
      </c>
      <c r="E636" s="4">
        <f t="shared" si="98"/>
        <v>283</v>
      </c>
      <c r="F636" s="4">
        <f t="shared" si="98"/>
        <v>388</v>
      </c>
      <c r="G636" s="4">
        <f t="shared" si="98"/>
        <v>242</v>
      </c>
      <c r="H636" s="4">
        <f t="shared" si="98"/>
        <v>238</v>
      </c>
      <c r="I636" s="4">
        <f t="shared" si="98"/>
        <v>291</v>
      </c>
      <c r="J636" s="4">
        <f t="shared" si="98"/>
        <v>238</v>
      </c>
      <c r="K636" s="4">
        <f t="shared" si="98"/>
        <v>197</v>
      </c>
      <c r="L636" s="4">
        <f t="shared" si="98"/>
        <v>202</v>
      </c>
      <c r="M636" s="4">
        <f t="shared" si="98"/>
        <v>296</v>
      </c>
      <c r="N636" s="4">
        <f t="shared" si="98"/>
        <v>202</v>
      </c>
      <c r="O636" s="4">
        <f t="shared" si="98"/>
        <v>166</v>
      </c>
      <c r="P636" s="4">
        <f t="shared" si="98"/>
        <v>162</v>
      </c>
      <c r="Q636" s="4">
        <f t="shared" si="98"/>
        <v>206</v>
      </c>
      <c r="R636" s="4">
        <f t="shared" si="98"/>
        <v>162</v>
      </c>
      <c r="S636" s="4">
        <f t="shared" si="98"/>
        <v>342</v>
      </c>
      <c r="T636" s="4">
        <f t="shared" si="98"/>
        <v>390</v>
      </c>
      <c r="U636" s="4">
        <f t="shared" si="98"/>
        <v>160</v>
      </c>
      <c r="V636" s="4">
        <f t="shared" si="98"/>
        <v>390</v>
      </c>
      <c r="W636" s="4">
        <v>1000000</v>
      </c>
    </row>
    <row r="637" spans="1:23" x14ac:dyDescent="0.3">
      <c r="A637" s="4" t="str">
        <f t="shared" si="99"/>
        <v>Czech Republic</v>
      </c>
      <c r="B637" s="4">
        <f t="shared" si="99"/>
        <v>2004</v>
      </c>
      <c r="C637" s="4">
        <f t="shared" si="95"/>
        <v>333</v>
      </c>
      <c r="D637" s="4">
        <f t="shared" si="98"/>
        <v>364</v>
      </c>
      <c r="E637" s="4">
        <f t="shared" si="98"/>
        <v>261</v>
      </c>
      <c r="F637" s="4">
        <f t="shared" si="98"/>
        <v>364</v>
      </c>
      <c r="G637" s="4">
        <f t="shared" si="98"/>
        <v>274</v>
      </c>
      <c r="H637" s="4">
        <f t="shared" si="98"/>
        <v>265</v>
      </c>
      <c r="I637" s="4">
        <f t="shared" si="98"/>
        <v>232</v>
      </c>
      <c r="J637" s="4">
        <f t="shared" si="98"/>
        <v>265</v>
      </c>
      <c r="K637" s="4">
        <f t="shared" si="98"/>
        <v>188</v>
      </c>
      <c r="L637" s="4">
        <f t="shared" si="98"/>
        <v>192</v>
      </c>
      <c r="M637" s="4">
        <f t="shared" si="98"/>
        <v>348</v>
      </c>
      <c r="N637" s="4">
        <f t="shared" si="98"/>
        <v>192</v>
      </c>
      <c r="O637" s="4">
        <f t="shared" si="98"/>
        <v>123</v>
      </c>
      <c r="P637" s="4">
        <f t="shared" si="98"/>
        <v>113</v>
      </c>
      <c r="Q637" s="4">
        <f t="shared" si="98"/>
        <v>223</v>
      </c>
      <c r="R637" s="4">
        <f t="shared" si="98"/>
        <v>113</v>
      </c>
      <c r="S637" s="4">
        <f t="shared" si="98"/>
        <v>363</v>
      </c>
      <c r="T637" s="4">
        <f t="shared" si="98"/>
        <v>386</v>
      </c>
      <c r="U637" s="4">
        <f t="shared" si="98"/>
        <v>154</v>
      </c>
      <c r="V637" s="4">
        <f t="shared" si="98"/>
        <v>386</v>
      </c>
      <c r="W637" s="4">
        <v>1000000</v>
      </c>
    </row>
    <row r="638" spans="1:23" x14ac:dyDescent="0.3">
      <c r="A638" s="4" t="str">
        <f t="shared" si="99"/>
        <v>Czech Republic</v>
      </c>
      <c r="B638" s="4">
        <f t="shared" si="99"/>
        <v>2005</v>
      </c>
      <c r="C638" s="4">
        <f t="shared" si="95"/>
        <v>337</v>
      </c>
      <c r="D638" s="4">
        <f t="shared" si="98"/>
        <v>352</v>
      </c>
      <c r="E638" s="4">
        <f t="shared" si="98"/>
        <v>264</v>
      </c>
      <c r="F638" s="4">
        <f t="shared" si="98"/>
        <v>352</v>
      </c>
      <c r="G638" s="4">
        <f t="shared" si="98"/>
        <v>239</v>
      </c>
      <c r="H638" s="4">
        <f t="shared" si="98"/>
        <v>233</v>
      </c>
      <c r="I638" s="4">
        <f t="shared" si="98"/>
        <v>306</v>
      </c>
      <c r="J638" s="4">
        <f t="shared" si="98"/>
        <v>233</v>
      </c>
      <c r="K638" s="4">
        <f t="shared" si="98"/>
        <v>161</v>
      </c>
      <c r="L638" s="4">
        <f t="shared" si="98"/>
        <v>169</v>
      </c>
      <c r="M638" s="4">
        <f t="shared" si="98"/>
        <v>400</v>
      </c>
      <c r="N638" s="4">
        <f t="shared" si="98"/>
        <v>169</v>
      </c>
      <c r="O638" s="4">
        <f t="shared" si="98"/>
        <v>98</v>
      </c>
      <c r="P638" s="4">
        <f t="shared" si="98"/>
        <v>101</v>
      </c>
      <c r="Q638" s="4">
        <f t="shared" si="98"/>
        <v>211</v>
      </c>
      <c r="R638" s="4">
        <f t="shared" si="98"/>
        <v>101</v>
      </c>
      <c r="S638" s="4">
        <f t="shared" si="98"/>
        <v>346</v>
      </c>
      <c r="T638" s="4">
        <f t="shared" si="98"/>
        <v>373</v>
      </c>
      <c r="U638" s="4">
        <f t="shared" si="98"/>
        <v>142</v>
      </c>
      <c r="V638" s="4">
        <f t="shared" si="98"/>
        <v>373</v>
      </c>
      <c r="W638" s="4">
        <v>1000000</v>
      </c>
    </row>
    <row r="639" spans="1:23" x14ac:dyDescent="0.3">
      <c r="A639" s="4" t="str">
        <f t="shared" si="99"/>
        <v>Czech Republic</v>
      </c>
      <c r="B639" s="4">
        <f t="shared" si="99"/>
        <v>2006</v>
      </c>
      <c r="C639" s="4">
        <f t="shared" si="95"/>
        <v>329</v>
      </c>
      <c r="D639" s="4">
        <f t="shared" si="98"/>
        <v>336</v>
      </c>
      <c r="E639" s="4">
        <f t="shared" si="98"/>
        <v>245</v>
      </c>
      <c r="F639" s="4">
        <f t="shared" si="98"/>
        <v>336</v>
      </c>
      <c r="G639" s="4">
        <f t="shared" si="98"/>
        <v>211</v>
      </c>
      <c r="H639" s="4">
        <f t="shared" si="98"/>
        <v>206</v>
      </c>
      <c r="I639" s="4">
        <f t="shared" si="98"/>
        <v>316</v>
      </c>
      <c r="J639" s="4">
        <f t="shared" si="98"/>
        <v>206</v>
      </c>
      <c r="K639" s="4">
        <f t="shared" si="98"/>
        <v>102</v>
      </c>
      <c r="L639" s="4">
        <f t="shared" si="98"/>
        <v>107</v>
      </c>
      <c r="M639" s="4">
        <f t="shared" si="98"/>
        <v>441</v>
      </c>
      <c r="N639" s="4">
        <f t="shared" si="98"/>
        <v>107</v>
      </c>
      <c r="O639" s="4">
        <f t="shared" si="98"/>
        <v>65</v>
      </c>
      <c r="P639" s="4">
        <f t="shared" si="98"/>
        <v>78</v>
      </c>
      <c r="Q639" s="4">
        <f t="shared" si="98"/>
        <v>198</v>
      </c>
      <c r="R639" s="4">
        <f t="shared" si="98"/>
        <v>78</v>
      </c>
      <c r="S639" s="4">
        <f t="shared" si="98"/>
        <v>367</v>
      </c>
      <c r="T639" s="4">
        <f t="shared" si="98"/>
        <v>361</v>
      </c>
      <c r="U639" s="4">
        <f t="shared" si="98"/>
        <v>127</v>
      </c>
      <c r="V639" s="4">
        <f t="shared" si="98"/>
        <v>361</v>
      </c>
      <c r="W639" s="4">
        <v>1000000</v>
      </c>
    </row>
    <row r="640" spans="1:23" x14ac:dyDescent="0.3">
      <c r="A640" s="4" t="str">
        <f t="shared" si="99"/>
        <v>Czech Republic</v>
      </c>
      <c r="B640" s="4">
        <f t="shared" si="99"/>
        <v>2007</v>
      </c>
      <c r="C640" s="4">
        <f t="shared" si="95"/>
        <v>335</v>
      </c>
      <c r="D640" s="4">
        <f t="shared" si="98"/>
        <v>332</v>
      </c>
      <c r="E640" s="4">
        <f t="shared" si="98"/>
        <v>260</v>
      </c>
      <c r="F640" s="4">
        <f t="shared" si="98"/>
        <v>332</v>
      </c>
      <c r="G640" s="4">
        <f t="shared" si="98"/>
        <v>183</v>
      </c>
      <c r="H640" s="4">
        <f t="shared" si="98"/>
        <v>180</v>
      </c>
      <c r="I640" s="4">
        <f t="shared" si="98"/>
        <v>332</v>
      </c>
      <c r="J640" s="4">
        <f t="shared" si="98"/>
        <v>180</v>
      </c>
      <c r="K640" s="4">
        <f t="shared" si="98"/>
        <v>80</v>
      </c>
      <c r="L640" s="4">
        <f t="shared" si="98"/>
        <v>84</v>
      </c>
      <c r="M640" s="4">
        <f t="shared" si="98"/>
        <v>469</v>
      </c>
      <c r="N640" s="4">
        <f t="shared" si="98"/>
        <v>84</v>
      </c>
      <c r="O640" s="4">
        <f t="shared" si="98"/>
        <v>181</v>
      </c>
      <c r="P640" s="4">
        <f t="shared" si="98"/>
        <v>218</v>
      </c>
      <c r="Q640" s="4">
        <f t="shared" si="98"/>
        <v>37</v>
      </c>
      <c r="R640" s="4">
        <f t="shared" si="98"/>
        <v>218</v>
      </c>
      <c r="S640" s="4">
        <f t="shared" si="98"/>
        <v>377</v>
      </c>
      <c r="T640" s="4">
        <f t="shared" si="98"/>
        <v>357</v>
      </c>
      <c r="U640" s="4">
        <f t="shared" si="98"/>
        <v>120</v>
      </c>
      <c r="V640" s="4">
        <f t="shared" si="98"/>
        <v>357</v>
      </c>
      <c r="W640" s="4">
        <v>1000000</v>
      </c>
    </row>
    <row r="641" spans="1:23" x14ac:dyDescent="0.3">
      <c r="A641" s="4" t="str">
        <f t="shared" si="99"/>
        <v>Czech Republic</v>
      </c>
      <c r="B641" s="4">
        <f t="shared" si="99"/>
        <v>2008</v>
      </c>
      <c r="C641" s="4">
        <f t="shared" si="95"/>
        <v>354</v>
      </c>
      <c r="D641" s="4">
        <f t="shared" si="98"/>
        <v>335</v>
      </c>
      <c r="E641" s="4">
        <f t="shared" si="98"/>
        <v>274</v>
      </c>
      <c r="F641" s="4">
        <f t="shared" si="98"/>
        <v>335</v>
      </c>
      <c r="G641" s="4">
        <f t="shared" si="98"/>
        <v>231</v>
      </c>
      <c r="H641" s="4">
        <f t="shared" si="98"/>
        <v>227</v>
      </c>
      <c r="I641" s="4">
        <f t="shared" si="98"/>
        <v>263</v>
      </c>
      <c r="J641" s="4">
        <f t="shared" ref="D641:AB654" si="100">RANK(J44,J$4:J$597,J$1)</f>
        <v>227</v>
      </c>
      <c r="K641" s="4">
        <f t="shared" si="100"/>
        <v>101</v>
      </c>
      <c r="L641" s="4">
        <f t="shared" si="100"/>
        <v>101</v>
      </c>
      <c r="M641" s="4">
        <f t="shared" si="100"/>
        <v>418</v>
      </c>
      <c r="N641" s="4">
        <f t="shared" si="100"/>
        <v>101</v>
      </c>
      <c r="O641" s="4">
        <f t="shared" si="100"/>
        <v>291</v>
      </c>
      <c r="P641" s="4">
        <f t="shared" si="100"/>
        <v>376</v>
      </c>
      <c r="Q641" s="4">
        <f t="shared" si="100"/>
        <v>228</v>
      </c>
      <c r="R641" s="4">
        <f t="shared" si="100"/>
        <v>376</v>
      </c>
      <c r="S641" s="4">
        <f t="shared" si="100"/>
        <v>366</v>
      </c>
      <c r="T641" s="4">
        <f t="shared" si="100"/>
        <v>350</v>
      </c>
      <c r="U641" s="4">
        <f t="shared" si="100"/>
        <v>116</v>
      </c>
      <c r="V641" s="4">
        <f t="shared" si="100"/>
        <v>350</v>
      </c>
      <c r="W641" s="4">
        <v>1000000</v>
      </c>
    </row>
    <row r="642" spans="1:23" x14ac:dyDescent="0.3">
      <c r="A642" s="4" t="str">
        <f t="shared" si="99"/>
        <v>Czech Republic</v>
      </c>
      <c r="B642" s="4">
        <f t="shared" si="99"/>
        <v>2009</v>
      </c>
      <c r="C642" s="4">
        <f t="shared" si="95"/>
        <v>373</v>
      </c>
      <c r="D642" s="4">
        <f t="shared" si="100"/>
        <v>348</v>
      </c>
      <c r="E642" s="4">
        <f t="shared" si="100"/>
        <v>277</v>
      </c>
      <c r="F642" s="4">
        <f t="shared" si="100"/>
        <v>348</v>
      </c>
      <c r="G642" s="4">
        <f t="shared" si="100"/>
        <v>297</v>
      </c>
      <c r="H642" s="4">
        <f t="shared" si="100"/>
        <v>298</v>
      </c>
      <c r="I642" s="4">
        <f t="shared" si="100"/>
        <v>179</v>
      </c>
      <c r="J642" s="4">
        <f t="shared" si="100"/>
        <v>298</v>
      </c>
      <c r="K642" s="4">
        <f t="shared" si="100"/>
        <v>156</v>
      </c>
      <c r="L642" s="4">
        <f t="shared" si="100"/>
        <v>153</v>
      </c>
      <c r="M642" s="4">
        <f t="shared" si="100"/>
        <v>326</v>
      </c>
      <c r="N642" s="4">
        <f t="shared" si="100"/>
        <v>153</v>
      </c>
      <c r="O642" s="4">
        <f t="shared" si="100"/>
        <v>360</v>
      </c>
      <c r="P642" s="4">
        <f t="shared" si="100"/>
        <v>335</v>
      </c>
      <c r="Q642" s="4">
        <f t="shared" si="100"/>
        <v>56</v>
      </c>
      <c r="R642" s="4">
        <f t="shared" si="100"/>
        <v>335</v>
      </c>
      <c r="S642" s="4">
        <f t="shared" si="100"/>
        <v>321</v>
      </c>
      <c r="T642" s="4">
        <f t="shared" si="100"/>
        <v>348</v>
      </c>
      <c r="U642" s="4">
        <f t="shared" si="100"/>
        <v>113</v>
      </c>
      <c r="V642" s="4">
        <f t="shared" si="100"/>
        <v>348</v>
      </c>
      <c r="W642" s="4">
        <v>1000000</v>
      </c>
    </row>
    <row r="643" spans="1:23" x14ac:dyDescent="0.3">
      <c r="A643" s="4" t="str">
        <f t="shared" si="99"/>
        <v>Czech Republic</v>
      </c>
      <c r="B643" s="4">
        <f t="shared" si="99"/>
        <v>2010</v>
      </c>
      <c r="C643" s="4">
        <f t="shared" si="95"/>
        <v>356</v>
      </c>
      <c r="D643" s="4">
        <f t="shared" si="100"/>
        <v>329</v>
      </c>
      <c r="E643" s="4">
        <f t="shared" si="100"/>
        <v>229</v>
      </c>
      <c r="F643" s="4">
        <f t="shared" si="100"/>
        <v>329</v>
      </c>
      <c r="G643" s="4">
        <f t="shared" si="100"/>
        <v>348</v>
      </c>
      <c r="H643" s="4">
        <f t="shared" si="100"/>
        <v>352</v>
      </c>
      <c r="I643" s="4">
        <f t="shared" si="100"/>
        <v>69</v>
      </c>
      <c r="J643" s="4">
        <f t="shared" si="100"/>
        <v>352</v>
      </c>
      <c r="K643" s="4">
        <f t="shared" si="100"/>
        <v>157</v>
      </c>
      <c r="L643" s="4">
        <f t="shared" si="100"/>
        <v>152</v>
      </c>
      <c r="M643" s="4">
        <f t="shared" si="100"/>
        <v>305</v>
      </c>
      <c r="N643" s="4">
        <f t="shared" si="100"/>
        <v>152</v>
      </c>
      <c r="O643" s="4">
        <f t="shared" si="100"/>
        <v>413</v>
      </c>
      <c r="P643" s="4">
        <f t="shared" si="100"/>
        <v>364</v>
      </c>
      <c r="Q643" s="4">
        <f t="shared" si="100"/>
        <v>69</v>
      </c>
      <c r="R643" s="4">
        <f t="shared" si="100"/>
        <v>364</v>
      </c>
      <c r="S643" s="4">
        <f t="shared" si="100"/>
        <v>330</v>
      </c>
      <c r="T643" s="4">
        <f t="shared" si="100"/>
        <v>347</v>
      </c>
      <c r="U643" s="4">
        <f t="shared" si="100"/>
        <v>109</v>
      </c>
      <c r="V643" s="4">
        <f t="shared" si="100"/>
        <v>347</v>
      </c>
      <c r="W643" s="4">
        <v>1000000</v>
      </c>
    </row>
    <row r="644" spans="1:23" x14ac:dyDescent="0.3">
      <c r="A644" s="4" t="str">
        <f t="shared" si="99"/>
        <v>Czech Republic</v>
      </c>
      <c r="B644" s="4">
        <f t="shared" si="99"/>
        <v>2011</v>
      </c>
      <c r="C644" s="4">
        <f t="shared" si="95"/>
        <v>334</v>
      </c>
      <c r="D644" s="4">
        <f t="shared" si="100"/>
        <v>319</v>
      </c>
      <c r="E644" s="4">
        <f t="shared" si="100"/>
        <v>201</v>
      </c>
      <c r="F644" s="4">
        <f t="shared" si="100"/>
        <v>319</v>
      </c>
      <c r="G644" s="4">
        <f t="shared" si="100"/>
        <v>359</v>
      </c>
      <c r="H644" s="4">
        <f t="shared" si="100"/>
        <v>360</v>
      </c>
      <c r="I644" s="4">
        <f t="shared" si="100"/>
        <v>50</v>
      </c>
      <c r="J644" s="4">
        <f t="shared" si="100"/>
        <v>360</v>
      </c>
      <c r="K644" s="4">
        <f t="shared" si="100"/>
        <v>177</v>
      </c>
      <c r="L644" s="4">
        <f t="shared" si="100"/>
        <v>171</v>
      </c>
      <c r="M644" s="4">
        <f t="shared" si="100"/>
        <v>254</v>
      </c>
      <c r="N644" s="4">
        <f t="shared" si="100"/>
        <v>171</v>
      </c>
      <c r="O644" s="4">
        <f t="shared" si="100"/>
        <v>434</v>
      </c>
      <c r="P644" s="4">
        <f t="shared" si="100"/>
        <v>392</v>
      </c>
      <c r="Q644" s="4">
        <f t="shared" si="100"/>
        <v>128</v>
      </c>
      <c r="R644" s="4">
        <f t="shared" si="100"/>
        <v>392</v>
      </c>
      <c r="S644" s="4">
        <f t="shared" si="100"/>
        <v>329</v>
      </c>
      <c r="T644" s="4">
        <f t="shared" si="100"/>
        <v>342</v>
      </c>
      <c r="U644" s="4">
        <f t="shared" si="100"/>
        <v>104</v>
      </c>
      <c r="V644" s="4">
        <f t="shared" si="100"/>
        <v>342</v>
      </c>
      <c r="W644" s="4">
        <v>1000000</v>
      </c>
    </row>
    <row r="645" spans="1:23" x14ac:dyDescent="0.3">
      <c r="A645" s="4" t="str">
        <f t="shared" si="99"/>
        <v>Czech Republic</v>
      </c>
      <c r="B645" s="4">
        <f t="shared" si="99"/>
        <v>2012</v>
      </c>
      <c r="C645" s="4">
        <f t="shared" si="95"/>
        <v>322</v>
      </c>
      <c r="D645" s="4">
        <f t="shared" si="100"/>
        <v>316</v>
      </c>
      <c r="E645" s="4">
        <f t="shared" si="100"/>
        <v>187</v>
      </c>
      <c r="F645" s="4">
        <f t="shared" si="100"/>
        <v>316</v>
      </c>
      <c r="G645" s="4">
        <f t="shared" si="100"/>
        <v>308</v>
      </c>
      <c r="H645" s="4">
        <f t="shared" si="100"/>
        <v>312</v>
      </c>
      <c r="I645" s="4">
        <f t="shared" si="100"/>
        <v>139</v>
      </c>
      <c r="J645" s="4">
        <f t="shared" si="100"/>
        <v>312</v>
      </c>
      <c r="K645" s="4">
        <f t="shared" si="100"/>
        <v>169</v>
      </c>
      <c r="L645" s="4">
        <f t="shared" si="100"/>
        <v>164</v>
      </c>
      <c r="M645" s="4">
        <f t="shared" si="100"/>
        <v>228</v>
      </c>
      <c r="N645" s="4">
        <f t="shared" si="100"/>
        <v>164</v>
      </c>
      <c r="O645" s="4">
        <f t="shared" si="100"/>
        <v>458</v>
      </c>
      <c r="P645" s="4">
        <f t="shared" si="100"/>
        <v>397</v>
      </c>
      <c r="Q645" s="4">
        <f t="shared" si="100"/>
        <v>105</v>
      </c>
      <c r="R645" s="4">
        <f t="shared" si="100"/>
        <v>397</v>
      </c>
      <c r="S645" s="4">
        <f t="shared" si="100"/>
        <v>326</v>
      </c>
      <c r="T645" s="4">
        <f t="shared" si="100"/>
        <v>344</v>
      </c>
      <c r="U645" s="4">
        <f t="shared" si="100"/>
        <v>107</v>
      </c>
      <c r="V645" s="4">
        <f t="shared" si="100"/>
        <v>344</v>
      </c>
      <c r="W645" s="4">
        <v>1000000</v>
      </c>
    </row>
    <row r="646" spans="1:23" x14ac:dyDescent="0.3">
      <c r="A646" s="4" t="str">
        <f t="shared" si="99"/>
        <v>Czech Republic</v>
      </c>
      <c r="B646" s="4">
        <f t="shared" si="99"/>
        <v>2013</v>
      </c>
      <c r="C646" s="4">
        <f t="shared" si="95"/>
        <v>336</v>
      </c>
      <c r="D646" s="4">
        <f t="shared" si="100"/>
        <v>321</v>
      </c>
      <c r="E646" s="4">
        <f t="shared" si="100"/>
        <v>199</v>
      </c>
      <c r="F646" s="4">
        <f t="shared" si="100"/>
        <v>321</v>
      </c>
      <c r="G646" s="4">
        <f t="shared" si="100"/>
        <v>287</v>
      </c>
      <c r="H646" s="4">
        <f t="shared" si="100"/>
        <v>288</v>
      </c>
      <c r="I646" s="4">
        <f t="shared" si="100"/>
        <v>175</v>
      </c>
      <c r="J646" s="4">
        <f t="shared" si="100"/>
        <v>288</v>
      </c>
      <c r="K646" s="4">
        <f t="shared" si="100"/>
        <v>193</v>
      </c>
      <c r="L646" s="4">
        <f t="shared" si="100"/>
        <v>188</v>
      </c>
      <c r="M646" s="4">
        <f t="shared" si="100"/>
        <v>213</v>
      </c>
      <c r="N646" s="4">
        <f t="shared" si="100"/>
        <v>188</v>
      </c>
      <c r="O646" s="4">
        <f t="shared" si="100"/>
        <v>469</v>
      </c>
      <c r="P646" s="4">
        <f t="shared" si="100"/>
        <v>402</v>
      </c>
      <c r="Q646" s="4">
        <f t="shared" si="100"/>
        <v>112</v>
      </c>
      <c r="R646" s="4">
        <f t="shared" si="100"/>
        <v>402</v>
      </c>
      <c r="S646" s="4">
        <f t="shared" si="100"/>
        <v>327</v>
      </c>
      <c r="T646" s="4">
        <f t="shared" si="100"/>
        <v>345</v>
      </c>
      <c r="U646" s="4">
        <f t="shared" si="100"/>
        <v>108</v>
      </c>
      <c r="V646" s="4">
        <f t="shared" si="100"/>
        <v>345</v>
      </c>
      <c r="W646" s="4">
        <v>1000000</v>
      </c>
    </row>
    <row r="647" spans="1:23" x14ac:dyDescent="0.3">
      <c r="A647" s="4" t="str">
        <f t="shared" si="99"/>
        <v>Czech Republic</v>
      </c>
      <c r="B647" s="4">
        <f t="shared" si="99"/>
        <v>2014</v>
      </c>
      <c r="C647" s="4">
        <f t="shared" si="95"/>
        <v>331</v>
      </c>
      <c r="D647" s="4">
        <f t="shared" si="100"/>
        <v>314</v>
      </c>
      <c r="E647" s="4">
        <f t="shared" si="100"/>
        <v>189</v>
      </c>
      <c r="F647" s="4">
        <f t="shared" si="100"/>
        <v>314</v>
      </c>
      <c r="G647" s="4">
        <f t="shared" si="100"/>
        <v>318</v>
      </c>
      <c r="H647" s="4">
        <f t="shared" si="100"/>
        <v>324</v>
      </c>
      <c r="I647" s="4">
        <f t="shared" si="100"/>
        <v>118</v>
      </c>
      <c r="J647" s="4">
        <f t="shared" si="100"/>
        <v>324</v>
      </c>
      <c r="K647" s="4">
        <f t="shared" si="100"/>
        <v>134</v>
      </c>
      <c r="L647" s="4">
        <f t="shared" si="100"/>
        <v>129</v>
      </c>
      <c r="M647" s="4">
        <f t="shared" si="100"/>
        <v>266</v>
      </c>
      <c r="N647" s="4">
        <f t="shared" si="100"/>
        <v>129</v>
      </c>
      <c r="O647" s="4">
        <f t="shared" si="100"/>
        <v>476</v>
      </c>
      <c r="P647" s="4">
        <f t="shared" si="100"/>
        <v>425</v>
      </c>
      <c r="Q647" s="4">
        <f t="shared" si="100"/>
        <v>176</v>
      </c>
      <c r="R647" s="4">
        <f t="shared" si="100"/>
        <v>425</v>
      </c>
      <c r="S647" s="4">
        <f t="shared" si="100"/>
        <v>335</v>
      </c>
      <c r="T647" s="4">
        <f t="shared" si="100"/>
        <v>341</v>
      </c>
      <c r="U647" s="4">
        <f t="shared" si="100"/>
        <v>106</v>
      </c>
      <c r="V647" s="4">
        <f t="shared" si="100"/>
        <v>341</v>
      </c>
      <c r="W647" s="4">
        <v>1000000</v>
      </c>
    </row>
    <row r="648" spans="1:23" x14ac:dyDescent="0.3">
      <c r="A648" s="4" t="str">
        <f t="shared" si="99"/>
        <v>Czech Republic</v>
      </c>
      <c r="B648" s="4">
        <f t="shared" si="99"/>
        <v>2015</v>
      </c>
      <c r="C648" s="4">
        <f t="shared" si="95"/>
        <v>324</v>
      </c>
      <c r="D648" s="4">
        <f t="shared" si="100"/>
        <v>306</v>
      </c>
      <c r="E648" s="4">
        <f t="shared" si="100"/>
        <v>179</v>
      </c>
      <c r="F648" s="4">
        <f t="shared" si="100"/>
        <v>306</v>
      </c>
      <c r="G648" s="4">
        <f t="shared" si="100"/>
        <v>244</v>
      </c>
      <c r="H648" s="4">
        <f t="shared" si="100"/>
        <v>253</v>
      </c>
      <c r="I648" s="4">
        <f t="shared" si="100"/>
        <v>208</v>
      </c>
      <c r="J648" s="4">
        <f t="shared" si="100"/>
        <v>253</v>
      </c>
      <c r="K648" s="4">
        <f t="shared" si="100"/>
        <v>153</v>
      </c>
      <c r="L648" s="4">
        <f t="shared" si="100"/>
        <v>147</v>
      </c>
      <c r="M648" s="4">
        <f t="shared" si="100"/>
        <v>225</v>
      </c>
      <c r="N648" s="4">
        <f t="shared" si="100"/>
        <v>147</v>
      </c>
      <c r="O648" s="4">
        <f t="shared" si="100"/>
        <v>487</v>
      </c>
      <c r="P648" s="4">
        <f t="shared" si="100"/>
        <v>468</v>
      </c>
      <c r="Q648" s="4">
        <f t="shared" si="100"/>
        <v>314</v>
      </c>
      <c r="R648" s="4">
        <f t="shared" si="100"/>
        <v>468</v>
      </c>
      <c r="S648" s="4">
        <f t="shared" si="100"/>
        <v>339</v>
      </c>
      <c r="T648" s="4">
        <f t="shared" si="100"/>
        <v>327</v>
      </c>
      <c r="U648" s="4">
        <f t="shared" si="100"/>
        <v>98</v>
      </c>
      <c r="V648" s="4">
        <f t="shared" si="100"/>
        <v>327</v>
      </c>
      <c r="W648" s="4">
        <v>1000000</v>
      </c>
    </row>
    <row r="649" spans="1:23" x14ac:dyDescent="0.3">
      <c r="A649" s="4" t="str">
        <f t="shared" si="99"/>
        <v>Czech Republic</v>
      </c>
      <c r="B649" s="4">
        <f t="shared" si="99"/>
        <v>2016</v>
      </c>
      <c r="C649" s="4">
        <f t="shared" si="95"/>
        <v>308</v>
      </c>
      <c r="D649" s="4">
        <f t="shared" si="100"/>
        <v>291</v>
      </c>
      <c r="E649" s="4">
        <f t="shared" si="100"/>
        <v>154</v>
      </c>
      <c r="F649" s="4">
        <f t="shared" si="100"/>
        <v>291</v>
      </c>
      <c r="G649" s="4">
        <f t="shared" si="100"/>
        <v>316</v>
      </c>
      <c r="H649" s="4">
        <f t="shared" si="100"/>
        <v>320</v>
      </c>
      <c r="I649" s="4">
        <f t="shared" si="100"/>
        <v>117</v>
      </c>
      <c r="J649" s="4">
        <f t="shared" si="100"/>
        <v>320</v>
      </c>
      <c r="K649" s="4">
        <f t="shared" si="100"/>
        <v>127</v>
      </c>
      <c r="L649" s="4">
        <f t="shared" si="100"/>
        <v>120</v>
      </c>
      <c r="M649" s="4">
        <f t="shared" si="100"/>
        <v>249</v>
      </c>
      <c r="N649" s="4">
        <f t="shared" si="100"/>
        <v>120</v>
      </c>
      <c r="O649" s="4">
        <f t="shared" si="100"/>
        <v>499</v>
      </c>
      <c r="P649" s="4">
        <f t="shared" si="100"/>
        <v>509</v>
      </c>
      <c r="Q649" s="4">
        <f t="shared" si="100"/>
        <v>475</v>
      </c>
      <c r="R649" s="4">
        <f t="shared" si="100"/>
        <v>509</v>
      </c>
      <c r="S649" s="4">
        <f t="shared" si="100"/>
        <v>343</v>
      </c>
      <c r="T649" s="4">
        <f t="shared" si="100"/>
        <v>324</v>
      </c>
      <c r="U649" s="4">
        <f t="shared" si="100"/>
        <v>96</v>
      </c>
      <c r="V649" s="4">
        <f t="shared" si="100"/>
        <v>324</v>
      </c>
      <c r="W649" s="4">
        <v>1000000</v>
      </c>
    </row>
    <row r="650" spans="1:23" x14ac:dyDescent="0.3">
      <c r="A650" s="4" t="str">
        <f t="shared" ref="A650:B665" si="101">A53</f>
        <v>Czech Republic</v>
      </c>
      <c r="B650" s="4">
        <f t="shared" si="101"/>
        <v>2017</v>
      </c>
      <c r="C650" s="4">
        <f t="shared" si="95"/>
        <v>282</v>
      </c>
      <c r="D650" s="4">
        <f t="shared" si="100"/>
        <v>268</v>
      </c>
      <c r="E650" s="4">
        <f t="shared" si="100"/>
        <v>114</v>
      </c>
      <c r="F650" s="4">
        <f t="shared" si="100"/>
        <v>268</v>
      </c>
      <c r="G650" s="4">
        <f t="shared" si="100"/>
        <v>349</v>
      </c>
      <c r="H650" s="4">
        <f t="shared" si="100"/>
        <v>355</v>
      </c>
      <c r="I650" s="4">
        <f t="shared" si="100"/>
        <v>73</v>
      </c>
      <c r="J650" s="4">
        <f t="shared" si="100"/>
        <v>355</v>
      </c>
      <c r="K650" s="4">
        <f t="shared" si="100"/>
        <v>140</v>
      </c>
      <c r="L650" s="4">
        <f t="shared" si="100"/>
        <v>135</v>
      </c>
      <c r="M650" s="4">
        <f t="shared" si="100"/>
        <v>214</v>
      </c>
      <c r="N650" s="4">
        <f t="shared" si="100"/>
        <v>135</v>
      </c>
      <c r="O650" s="4">
        <f t="shared" si="100"/>
        <v>501</v>
      </c>
      <c r="P650" s="4">
        <f t="shared" si="100"/>
        <v>531</v>
      </c>
      <c r="Q650" s="4">
        <f t="shared" si="100"/>
        <v>534</v>
      </c>
      <c r="R650" s="4">
        <f t="shared" si="100"/>
        <v>531</v>
      </c>
      <c r="S650" s="4">
        <f t="shared" si="100"/>
        <v>341</v>
      </c>
      <c r="T650" s="4">
        <f t="shared" si="100"/>
        <v>312</v>
      </c>
      <c r="U650" s="4">
        <f t="shared" si="100"/>
        <v>86</v>
      </c>
      <c r="V650" s="4">
        <f t="shared" si="100"/>
        <v>312</v>
      </c>
      <c r="W650" s="4">
        <v>1000000</v>
      </c>
    </row>
    <row r="651" spans="1:23" x14ac:dyDescent="0.3">
      <c r="A651" s="4" t="str">
        <f t="shared" si="101"/>
        <v>Czech Republic</v>
      </c>
      <c r="B651" s="4">
        <f t="shared" si="101"/>
        <v>2018</v>
      </c>
      <c r="C651" s="4">
        <f t="shared" si="95"/>
        <v>262</v>
      </c>
      <c r="D651" s="4">
        <f t="shared" si="100"/>
        <v>250</v>
      </c>
      <c r="E651" s="4">
        <f t="shared" si="100"/>
        <v>73</v>
      </c>
      <c r="F651" s="4">
        <f t="shared" si="100"/>
        <v>250</v>
      </c>
      <c r="G651" s="4">
        <f t="shared" si="100"/>
        <v>374</v>
      </c>
      <c r="H651" s="4">
        <f t="shared" si="100"/>
        <v>385</v>
      </c>
      <c r="I651" s="4">
        <f t="shared" si="100"/>
        <v>19</v>
      </c>
      <c r="J651" s="4">
        <f t="shared" si="100"/>
        <v>385</v>
      </c>
      <c r="K651" s="4">
        <f t="shared" si="100"/>
        <v>171</v>
      </c>
      <c r="L651" s="4">
        <f t="shared" si="100"/>
        <v>161</v>
      </c>
      <c r="M651" s="4">
        <f t="shared" si="100"/>
        <v>200</v>
      </c>
      <c r="N651" s="4">
        <f t="shared" si="100"/>
        <v>161</v>
      </c>
      <c r="O651" s="4">
        <f t="shared" si="100"/>
        <v>485</v>
      </c>
      <c r="P651" s="4">
        <f t="shared" si="100"/>
        <v>536</v>
      </c>
      <c r="Q651" s="4">
        <f t="shared" si="100"/>
        <v>539</v>
      </c>
      <c r="R651" s="4">
        <f t="shared" si="100"/>
        <v>536</v>
      </c>
      <c r="S651" s="4">
        <f t="shared" si="100"/>
        <v>354</v>
      </c>
      <c r="T651" s="4">
        <f t="shared" si="100"/>
        <v>303</v>
      </c>
      <c r="U651" s="4">
        <f t="shared" si="100"/>
        <v>84</v>
      </c>
      <c r="V651" s="4">
        <f t="shared" si="100"/>
        <v>303</v>
      </c>
      <c r="W651" s="4">
        <v>1000000</v>
      </c>
    </row>
    <row r="652" spans="1:23" x14ac:dyDescent="0.3">
      <c r="A652" s="4" t="str">
        <f t="shared" si="101"/>
        <v>Czech Republic</v>
      </c>
      <c r="B652" s="4">
        <f t="shared" si="101"/>
        <v>2019</v>
      </c>
      <c r="C652" s="4">
        <f t="shared" si="95"/>
        <v>252</v>
      </c>
      <c r="D652" s="4">
        <f t="shared" si="100"/>
        <v>242</v>
      </c>
      <c r="E652" s="4">
        <f t="shared" si="100"/>
        <v>61</v>
      </c>
      <c r="F652" s="4">
        <f t="shared" si="100"/>
        <v>242</v>
      </c>
      <c r="G652" s="4">
        <f t="shared" si="100"/>
        <v>394</v>
      </c>
      <c r="H652" s="4">
        <f t="shared" si="100"/>
        <v>405</v>
      </c>
      <c r="I652" s="4">
        <f t="shared" si="100"/>
        <v>51</v>
      </c>
      <c r="J652" s="4">
        <f t="shared" si="100"/>
        <v>405</v>
      </c>
      <c r="K652" s="4">
        <f t="shared" si="100"/>
        <v>206</v>
      </c>
      <c r="L652" s="4">
        <f t="shared" si="100"/>
        <v>193</v>
      </c>
      <c r="M652" s="4">
        <f t="shared" si="100"/>
        <v>173</v>
      </c>
      <c r="N652" s="4">
        <f t="shared" si="100"/>
        <v>193</v>
      </c>
      <c r="O652" s="4">
        <f t="shared" si="100"/>
        <v>470</v>
      </c>
      <c r="P652" s="4">
        <f t="shared" si="100"/>
        <v>538</v>
      </c>
      <c r="Q652" s="4">
        <f t="shared" si="100"/>
        <v>542</v>
      </c>
      <c r="R652" s="4">
        <f t="shared" si="100"/>
        <v>538</v>
      </c>
      <c r="S652" s="4">
        <f t="shared" si="100"/>
        <v>364</v>
      </c>
      <c r="T652" s="4">
        <f t="shared" si="100"/>
        <v>296</v>
      </c>
      <c r="U652" s="4">
        <f t="shared" si="100"/>
        <v>82</v>
      </c>
      <c r="V652" s="4">
        <f t="shared" si="100"/>
        <v>296</v>
      </c>
      <c r="W652" s="4">
        <v>1000000</v>
      </c>
    </row>
    <row r="653" spans="1:23" x14ac:dyDescent="0.3">
      <c r="A653" s="4" t="str">
        <f t="shared" si="101"/>
        <v>Czech Republic</v>
      </c>
      <c r="B653" s="4">
        <f t="shared" si="101"/>
        <v>2020</v>
      </c>
      <c r="C653" s="4">
        <f t="shared" si="95"/>
        <v>263</v>
      </c>
      <c r="D653" s="4">
        <f t="shared" si="100"/>
        <v>248</v>
      </c>
      <c r="E653" s="4">
        <f t="shared" si="100"/>
        <v>78</v>
      </c>
      <c r="F653" s="4">
        <f t="shared" si="100"/>
        <v>248</v>
      </c>
      <c r="G653" s="4">
        <f t="shared" si="100"/>
        <v>381</v>
      </c>
      <c r="H653" s="4">
        <f t="shared" si="100"/>
        <v>414</v>
      </c>
      <c r="I653" s="4">
        <f t="shared" si="100"/>
        <v>111</v>
      </c>
      <c r="J653" s="4">
        <f t="shared" si="100"/>
        <v>414</v>
      </c>
      <c r="K653" s="4">
        <f t="shared" si="100"/>
        <v>263</v>
      </c>
      <c r="L653" s="4">
        <f t="shared" si="100"/>
        <v>256</v>
      </c>
      <c r="M653" s="4">
        <f t="shared" si="100"/>
        <v>139</v>
      </c>
      <c r="N653" s="4">
        <f t="shared" si="100"/>
        <v>256</v>
      </c>
      <c r="O653" s="4">
        <f t="shared" si="100"/>
        <v>482</v>
      </c>
      <c r="P653" s="4">
        <f t="shared" si="100"/>
        <v>533</v>
      </c>
      <c r="Q653" s="4">
        <f t="shared" si="100"/>
        <v>540</v>
      </c>
      <c r="R653" s="4">
        <f t="shared" si="100"/>
        <v>533</v>
      </c>
      <c r="S653" s="4">
        <f t="shared" si="100"/>
        <v>350</v>
      </c>
      <c r="T653" s="4">
        <f t="shared" si="100"/>
        <v>315</v>
      </c>
      <c r="U653" s="4">
        <f t="shared" si="100"/>
        <v>89</v>
      </c>
      <c r="V653" s="4">
        <f t="shared" si="100"/>
        <v>315</v>
      </c>
      <c r="W653" s="4">
        <v>1000000</v>
      </c>
    </row>
    <row r="654" spans="1:23" x14ac:dyDescent="0.3">
      <c r="A654" s="4" t="str">
        <f t="shared" si="101"/>
        <v>Czech Republic</v>
      </c>
      <c r="B654" s="4">
        <f t="shared" si="101"/>
        <v>2021</v>
      </c>
      <c r="C654" s="4">
        <f t="shared" si="95"/>
        <v>264</v>
      </c>
      <c r="D654" s="4">
        <f t="shared" si="100"/>
        <v>245</v>
      </c>
      <c r="E654" s="4">
        <f t="shared" si="100"/>
        <v>80</v>
      </c>
      <c r="F654" s="4">
        <f t="shared" si="100"/>
        <v>245</v>
      </c>
      <c r="G654" s="4">
        <f t="shared" si="100"/>
        <v>396</v>
      </c>
      <c r="H654" s="4">
        <f t="shared" si="100"/>
        <v>412</v>
      </c>
      <c r="I654" s="4">
        <f t="shared" si="100"/>
        <v>4</v>
      </c>
      <c r="J654" s="4">
        <f t="shared" si="100"/>
        <v>412</v>
      </c>
      <c r="K654" s="4">
        <f t="shared" si="100"/>
        <v>327</v>
      </c>
      <c r="L654" s="4">
        <f t="shared" si="100"/>
        <v>323</v>
      </c>
      <c r="M654" s="4">
        <f t="shared" si="100"/>
        <v>198</v>
      </c>
      <c r="N654" s="4">
        <f t="shared" si="100"/>
        <v>323</v>
      </c>
      <c r="O654" s="4">
        <f t="shared" si="100"/>
        <v>444</v>
      </c>
      <c r="P654" s="4">
        <f t="shared" si="100"/>
        <v>523</v>
      </c>
      <c r="Q654" s="4">
        <f t="shared" si="100"/>
        <v>532</v>
      </c>
      <c r="R654" s="4">
        <f t="shared" ref="D654:AJ668" si="102">RANK(R57,R$4:R$597,R$1)</f>
        <v>523</v>
      </c>
      <c r="S654" s="4">
        <f t="shared" si="102"/>
        <v>397</v>
      </c>
      <c r="T654" s="4">
        <f t="shared" si="102"/>
        <v>326</v>
      </c>
      <c r="U654" s="4">
        <f t="shared" si="102"/>
        <v>99</v>
      </c>
      <c r="V654" s="4">
        <f t="shared" si="102"/>
        <v>326</v>
      </c>
      <c r="W654" s="4">
        <v>1000000</v>
      </c>
    </row>
    <row r="655" spans="1:23" x14ac:dyDescent="0.3">
      <c r="A655" s="4" t="str">
        <f t="shared" si="101"/>
        <v>Poland</v>
      </c>
      <c r="B655" s="4">
        <f t="shared" si="101"/>
        <v>1995</v>
      </c>
      <c r="C655" s="4">
        <f t="shared" si="95"/>
        <v>327</v>
      </c>
      <c r="D655" s="4">
        <f t="shared" si="102"/>
        <v>440</v>
      </c>
      <c r="E655" s="4">
        <f t="shared" si="102"/>
        <v>362</v>
      </c>
      <c r="F655" s="4">
        <f t="shared" si="102"/>
        <v>440</v>
      </c>
      <c r="G655" s="4">
        <f t="shared" si="102"/>
        <v>439</v>
      </c>
      <c r="H655" s="4">
        <f t="shared" si="102"/>
        <v>432</v>
      </c>
      <c r="I655" s="4">
        <f t="shared" si="102"/>
        <v>13</v>
      </c>
      <c r="J655" s="4">
        <f t="shared" si="102"/>
        <v>432</v>
      </c>
      <c r="K655" s="4">
        <f t="shared" si="102"/>
        <v>448</v>
      </c>
      <c r="L655" s="4">
        <f t="shared" si="102"/>
        <v>462</v>
      </c>
      <c r="M655" s="4">
        <f t="shared" si="102"/>
        <v>34</v>
      </c>
      <c r="N655" s="4">
        <f t="shared" si="102"/>
        <v>462</v>
      </c>
      <c r="O655" s="4">
        <f t="shared" si="102"/>
        <v>251</v>
      </c>
      <c r="P655" s="4">
        <f t="shared" si="102"/>
        <v>245</v>
      </c>
      <c r="Q655" s="4">
        <f t="shared" si="102"/>
        <v>436</v>
      </c>
      <c r="R655" s="4">
        <f t="shared" si="102"/>
        <v>245</v>
      </c>
      <c r="S655" s="4">
        <f t="shared" si="102"/>
        <v>406</v>
      </c>
      <c r="T655" s="4">
        <f t="shared" si="102"/>
        <v>542</v>
      </c>
      <c r="U655" s="4">
        <f t="shared" si="102"/>
        <v>554</v>
      </c>
      <c r="V655" s="4">
        <f t="shared" si="102"/>
        <v>542</v>
      </c>
      <c r="W655" s="4">
        <v>1000000</v>
      </c>
    </row>
    <row r="656" spans="1:23" x14ac:dyDescent="0.3">
      <c r="A656" s="4" t="str">
        <f t="shared" si="101"/>
        <v>Poland</v>
      </c>
      <c r="B656" s="4">
        <f t="shared" si="101"/>
        <v>1996</v>
      </c>
      <c r="C656" s="4">
        <f t="shared" si="95"/>
        <v>277</v>
      </c>
      <c r="D656" s="4">
        <f t="shared" si="102"/>
        <v>373</v>
      </c>
      <c r="E656" s="4">
        <f t="shared" si="102"/>
        <v>182</v>
      </c>
      <c r="F656" s="4">
        <f t="shared" si="102"/>
        <v>373</v>
      </c>
      <c r="G656" s="4">
        <f t="shared" si="102"/>
        <v>461</v>
      </c>
      <c r="H656" s="4">
        <f t="shared" si="102"/>
        <v>456</v>
      </c>
      <c r="I656" s="4">
        <f t="shared" si="102"/>
        <v>77</v>
      </c>
      <c r="J656" s="4">
        <f t="shared" si="102"/>
        <v>456</v>
      </c>
      <c r="K656" s="4">
        <f t="shared" si="102"/>
        <v>463</v>
      </c>
      <c r="L656" s="4">
        <f t="shared" si="102"/>
        <v>474</v>
      </c>
      <c r="M656" s="4">
        <f t="shared" si="102"/>
        <v>181</v>
      </c>
      <c r="N656" s="4">
        <f t="shared" si="102"/>
        <v>474</v>
      </c>
      <c r="O656" s="4">
        <f t="shared" si="102"/>
        <v>251</v>
      </c>
      <c r="P656" s="4">
        <f t="shared" si="102"/>
        <v>245</v>
      </c>
      <c r="Q656" s="4">
        <f t="shared" si="102"/>
        <v>436</v>
      </c>
      <c r="R656" s="4">
        <f t="shared" si="102"/>
        <v>245</v>
      </c>
      <c r="S656" s="4">
        <f t="shared" si="102"/>
        <v>409</v>
      </c>
      <c r="T656" s="4">
        <f t="shared" si="102"/>
        <v>540</v>
      </c>
      <c r="U656" s="4">
        <f t="shared" si="102"/>
        <v>553</v>
      </c>
      <c r="V656" s="4">
        <f t="shared" si="102"/>
        <v>540</v>
      </c>
      <c r="W656" s="4">
        <v>1000000</v>
      </c>
    </row>
    <row r="657" spans="1:23" x14ac:dyDescent="0.3">
      <c r="A657" s="4" t="str">
        <f t="shared" si="101"/>
        <v>Poland</v>
      </c>
      <c r="B657" s="4">
        <f t="shared" si="101"/>
        <v>1997</v>
      </c>
      <c r="C657" s="4">
        <f t="shared" si="95"/>
        <v>271</v>
      </c>
      <c r="D657" s="4">
        <f t="shared" si="102"/>
        <v>349</v>
      </c>
      <c r="E657" s="4">
        <f t="shared" si="102"/>
        <v>157</v>
      </c>
      <c r="F657" s="4">
        <f t="shared" si="102"/>
        <v>349</v>
      </c>
      <c r="G657" s="4">
        <f t="shared" si="102"/>
        <v>457</v>
      </c>
      <c r="H657" s="4">
        <f t="shared" si="102"/>
        <v>449</v>
      </c>
      <c r="I657" s="4">
        <f t="shared" si="102"/>
        <v>48</v>
      </c>
      <c r="J657" s="4">
        <f t="shared" si="102"/>
        <v>449</v>
      </c>
      <c r="K657" s="4">
        <f t="shared" si="102"/>
        <v>457</v>
      </c>
      <c r="L657" s="4">
        <f t="shared" si="102"/>
        <v>463</v>
      </c>
      <c r="M657" s="4">
        <f t="shared" si="102"/>
        <v>165</v>
      </c>
      <c r="N657" s="4">
        <f t="shared" si="102"/>
        <v>463</v>
      </c>
      <c r="O657" s="4">
        <f t="shared" si="102"/>
        <v>251</v>
      </c>
      <c r="P657" s="4">
        <f t="shared" si="102"/>
        <v>245</v>
      </c>
      <c r="Q657" s="4">
        <f t="shared" si="102"/>
        <v>436</v>
      </c>
      <c r="R657" s="4">
        <f t="shared" si="102"/>
        <v>245</v>
      </c>
      <c r="S657" s="4">
        <f t="shared" si="102"/>
        <v>422</v>
      </c>
      <c r="T657" s="4">
        <f t="shared" si="102"/>
        <v>537</v>
      </c>
      <c r="U657" s="4">
        <f t="shared" si="102"/>
        <v>551</v>
      </c>
      <c r="V657" s="4">
        <f t="shared" si="102"/>
        <v>537</v>
      </c>
      <c r="W657" s="4">
        <v>1000000</v>
      </c>
    </row>
    <row r="658" spans="1:23" x14ac:dyDescent="0.3">
      <c r="A658" s="4" t="str">
        <f t="shared" si="101"/>
        <v>Poland</v>
      </c>
      <c r="B658" s="4">
        <f t="shared" si="101"/>
        <v>1998</v>
      </c>
      <c r="C658" s="4">
        <f t="shared" si="95"/>
        <v>270</v>
      </c>
      <c r="D658" s="4">
        <f t="shared" si="102"/>
        <v>338</v>
      </c>
      <c r="E658" s="4">
        <f t="shared" si="102"/>
        <v>153</v>
      </c>
      <c r="F658" s="4">
        <f t="shared" si="102"/>
        <v>338</v>
      </c>
      <c r="G658" s="4">
        <f t="shared" si="102"/>
        <v>416</v>
      </c>
      <c r="H658" s="4">
        <f t="shared" si="102"/>
        <v>406</v>
      </c>
      <c r="I658" s="4">
        <f t="shared" si="102"/>
        <v>60</v>
      </c>
      <c r="J658" s="4">
        <f t="shared" si="102"/>
        <v>406</v>
      </c>
      <c r="K658" s="4">
        <f t="shared" si="102"/>
        <v>410</v>
      </c>
      <c r="L658" s="4">
        <f t="shared" si="102"/>
        <v>423</v>
      </c>
      <c r="M658" s="4">
        <f t="shared" si="102"/>
        <v>81</v>
      </c>
      <c r="N658" s="4">
        <f t="shared" si="102"/>
        <v>423</v>
      </c>
      <c r="O658" s="4">
        <f t="shared" si="102"/>
        <v>209</v>
      </c>
      <c r="P658" s="4">
        <f t="shared" si="102"/>
        <v>200</v>
      </c>
      <c r="Q658" s="4">
        <f t="shared" si="102"/>
        <v>391</v>
      </c>
      <c r="R658" s="4">
        <f t="shared" si="102"/>
        <v>200</v>
      </c>
      <c r="S658" s="4">
        <f t="shared" si="102"/>
        <v>437</v>
      </c>
      <c r="T658" s="4">
        <f t="shared" si="102"/>
        <v>536</v>
      </c>
      <c r="U658" s="4">
        <f t="shared" si="102"/>
        <v>549</v>
      </c>
      <c r="V658" s="4">
        <f t="shared" si="102"/>
        <v>536</v>
      </c>
      <c r="W658" s="4">
        <v>1000000</v>
      </c>
    </row>
    <row r="659" spans="1:23" x14ac:dyDescent="0.3">
      <c r="A659" s="4" t="str">
        <f t="shared" si="101"/>
        <v>Poland</v>
      </c>
      <c r="B659" s="4">
        <f t="shared" si="101"/>
        <v>1999</v>
      </c>
      <c r="C659" s="4">
        <f t="shared" si="95"/>
        <v>251</v>
      </c>
      <c r="D659" s="4">
        <f t="shared" si="102"/>
        <v>298</v>
      </c>
      <c r="E659" s="4">
        <f t="shared" si="102"/>
        <v>81</v>
      </c>
      <c r="F659" s="4">
        <f t="shared" si="102"/>
        <v>298</v>
      </c>
      <c r="G659" s="4">
        <f t="shared" si="102"/>
        <v>382</v>
      </c>
      <c r="H659" s="4">
        <f t="shared" si="102"/>
        <v>377</v>
      </c>
      <c r="I659" s="4">
        <f t="shared" si="102"/>
        <v>122</v>
      </c>
      <c r="J659" s="4">
        <f t="shared" si="102"/>
        <v>377</v>
      </c>
      <c r="K659" s="4">
        <f t="shared" si="102"/>
        <v>455</v>
      </c>
      <c r="L659" s="4">
        <f t="shared" si="102"/>
        <v>461</v>
      </c>
      <c r="M659" s="4">
        <f t="shared" si="102"/>
        <v>169</v>
      </c>
      <c r="N659" s="4">
        <f t="shared" si="102"/>
        <v>461</v>
      </c>
      <c r="O659" s="4">
        <f t="shared" si="102"/>
        <v>462</v>
      </c>
      <c r="P659" s="4">
        <f t="shared" si="102"/>
        <v>445</v>
      </c>
      <c r="Q659" s="4">
        <f t="shared" si="102"/>
        <v>199</v>
      </c>
      <c r="R659" s="4">
        <f t="shared" si="102"/>
        <v>445</v>
      </c>
      <c r="S659" s="4">
        <f t="shared" si="102"/>
        <v>467</v>
      </c>
      <c r="T659" s="4">
        <f t="shared" si="102"/>
        <v>533</v>
      </c>
      <c r="U659" s="4">
        <f t="shared" si="102"/>
        <v>545</v>
      </c>
      <c r="V659" s="4">
        <f t="shared" si="102"/>
        <v>533</v>
      </c>
      <c r="W659" s="4">
        <v>1000000</v>
      </c>
    </row>
    <row r="660" spans="1:23" x14ac:dyDescent="0.3">
      <c r="A660" s="4" t="str">
        <f t="shared" si="101"/>
        <v>Poland</v>
      </c>
      <c r="B660" s="4">
        <f t="shared" si="101"/>
        <v>2000</v>
      </c>
      <c r="C660" s="4">
        <f t="shared" si="95"/>
        <v>259</v>
      </c>
      <c r="D660" s="4">
        <f t="shared" si="102"/>
        <v>304</v>
      </c>
      <c r="E660" s="4">
        <f t="shared" si="102"/>
        <v>100</v>
      </c>
      <c r="F660" s="4">
        <f t="shared" si="102"/>
        <v>304</v>
      </c>
      <c r="G660" s="4">
        <f t="shared" si="102"/>
        <v>336</v>
      </c>
      <c r="H660" s="4">
        <f t="shared" si="102"/>
        <v>322</v>
      </c>
      <c r="I660" s="4">
        <f t="shared" si="102"/>
        <v>204</v>
      </c>
      <c r="J660" s="4">
        <f t="shared" si="102"/>
        <v>322</v>
      </c>
      <c r="K660" s="4">
        <f t="shared" si="102"/>
        <v>391</v>
      </c>
      <c r="L660" s="4">
        <f t="shared" si="102"/>
        <v>402</v>
      </c>
      <c r="M660" s="4">
        <f t="shared" si="102"/>
        <v>88</v>
      </c>
      <c r="N660" s="4">
        <f t="shared" si="102"/>
        <v>402</v>
      </c>
      <c r="O660" s="4">
        <f t="shared" si="102"/>
        <v>549</v>
      </c>
      <c r="P660" s="4">
        <f t="shared" si="102"/>
        <v>549</v>
      </c>
      <c r="Q660" s="4">
        <f t="shared" si="102"/>
        <v>41</v>
      </c>
      <c r="R660" s="4">
        <f t="shared" si="102"/>
        <v>549</v>
      </c>
      <c r="S660" s="4">
        <f t="shared" si="102"/>
        <v>501</v>
      </c>
      <c r="T660" s="4">
        <f t="shared" si="102"/>
        <v>532</v>
      </c>
      <c r="U660" s="4">
        <f t="shared" si="102"/>
        <v>542</v>
      </c>
      <c r="V660" s="4">
        <f t="shared" si="102"/>
        <v>532</v>
      </c>
      <c r="W660" s="4">
        <v>1000000</v>
      </c>
    </row>
    <row r="661" spans="1:23" x14ac:dyDescent="0.3">
      <c r="A661" s="4" t="str">
        <f t="shared" si="101"/>
        <v>Poland</v>
      </c>
      <c r="B661" s="4">
        <f t="shared" si="101"/>
        <v>2001</v>
      </c>
      <c r="C661" s="4">
        <f t="shared" si="95"/>
        <v>248</v>
      </c>
      <c r="D661" s="4">
        <f t="shared" si="102"/>
        <v>282</v>
      </c>
      <c r="E661" s="4">
        <f t="shared" si="102"/>
        <v>67</v>
      </c>
      <c r="F661" s="4">
        <f t="shared" si="102"/>
        <v>282</v>
      </c>
      <c r="G661" s="4">
        <f t="shared" si="102"/>
        <v>373</v>
      </c>
      <c r="H661" s="4">
        <f t="shared" si="102"/>
        <v>366</v>
      </c>
      <c r="I661" s="4">
        <f t="shared" si="102"/>
        <v>127</v>
      </c>
      <c r="J661" s="4">
        <f t="shared" si="102"/>
        <v>366</v>
      </c>
      <c r="K661" s="4">
        <f t="shared" si="102"/>
        <v>373</v>
      </c>
      <c r="L661" s="4">
        <f t="shared" si="102"/>
        <v>377</v>
      </c>
      <c r="M661" s="4">
        <f t="shared" si="102"/>
        <v>8</v>
      </c>
      <c r="N661" s="4">
        <f t="shared" si="102"/>
        <v>377</v>
      </c>
      <c r="O661" s="4">
        <f t="shared" si="102"/>
        <v>571</v>
      </c>
      <c r="P661" s="4">
        <f t="shared" si="102"/>
        <v>566</v>
      </c>
      <c r="Q661" s="4">
        <f t="shared" si="102"/>
        <v>428</v>
      </c>
      <c r="R661" s="4">
        <f t="shared" si="102"/>
        <v>566</v>
      </c>
      <c r="S661" s="4">
        <f t="shared" si="102"/>
        <v>524</v>
      </c>
      <c r="T661" s="4">
        <f t="shared" si="102"/>
        <v>535</v>
      </c>
      <c r="U661" s="4">
        <f t="shared" si="102"/>
        <v>548</v>
      </c>
      <c r="V661" s="4">
        <f t="shared" si="102"/>
        <v>535</v>
      </c>
      <c r="W661" s="4">
        <v>1000000</v>
      </c>
    </row>
    <row r="662" spans="1:23" x14ac:dyDescent="0.3">
      <c r="A662" s="4" t="str">
        <f t="shared" si="101"/>
        <v>Poland</v>
      </c>
      <c r="B662" s="4">
        <f t="shared" si="101"/>
        <v>2002</v>
      </c>
      <c r="C662" s="4">
        <f t="shared" si="95"/>
        <v>260</v>
      </c>
      <c r="D662" s="4">
        <f t="shared" si="102"/>
        <v>295</v>
      </c>
      <c r="E662" s="4">
        <f t="shared" si="102"/>
        <v>90</v>
      </c>
      <c r="F662" s="4">
        <f t="shared" si="102"/>
        <v>295</v>
      </c>
      <c r="G662" s="4">
        <f t="shared" si="102"/>
        <v>379</v>
      </c>
      <c r="H662" s="4">
        <f t="shared" si="102"/>
        <v>376</v>
      </c>
      <c r="I662" s="4">
        <f t="shared" si="102"/>
        <v>103</v>
      </c>
      <c r="J662" s="4">
        <f t="shared" si="102"/>
        <v>376</v>
      </c>
      <c r="K662" s="4">
        <f t="shared" si="102"/>
        <v>321</v>
      </c>
      <c r="L662" s="4">
        <f t="shared" si="102"/>
        <v>331</v>
      </c>
      <c r="M662" s="4">
        <f t="shared" si="102"/>
        <v>156</v>
      </c>
      <c r="N662" s="4">
        <f t="shared" si="102"/>
        <v>331</v>
      </c>
      <c r="O662" s="4">
        <f t="shared" si="102"/>
        <v>581</v>
      </c>
      <c r="P662" s="4">
        <f t="shared" si="102"/>
        <v>584</v>
      </c>
      <c r="Q662" s="4">
        <f t="shared" si="102"/>
        <v>576</v>
      </c>
      <c r="R662" s="4">
        <f t="shared" si="102"/>
        <v>584</v>
      </c>
      <c r="S662" s="4">
        <f t="shared" si="102"/>
        <v>538</v>
      </c>
      <c r="T662" s="4">
        <f t="shared" si="102"/>
        <v>534</v>
      </c>
      <c r="U662" s="4">
        <f t="shared" si="102"/>
        <v>547</v>
      </c>
      <c r="V662" s="4">
        <f t="shared" si="102"/>
        <v>534</v>
      </c>
      <c r="W662" s="4">
        <v>1000000</v>
      </c>
    </row>
    <row r="663" spans="1:23" x14ac:dyDescent="0.3">
      <c r="A663" s="4" t="str">
        <f t="shared" si="101"/>
        <v>Poland</v>
      </c>
      <c r="B663" s="4">
        <f t="shared" si="101"/>
        <v>2003</v>
      </c>
      <c r="C663" s="4">
        <f t="shared" si="95"/>
        <v>265</v>
      </c>
      <c r="D663" s="4">
        <f t="shared" si="102"/>
        <v>297</v>
      </c>
      <c r="E663" s="4">
        <f t="shared" si="102"/>
        <v>112</v>
      </c>
      <c r="F663" s="4">
        <f t="shared" si="102"/>
        <v>297</v>
      </c>
      <c r="G663" s="4">
        <f t="shared" si="102"/>
        <v>414</v>
      </c>
      <c r="H663" s="4">
        <f t="shared" si="102"/>
        <v>408</v>
      </c>
      <c r="I663" s="4">
        <f t="shared" si="102"/>
        <v>38</v>
      </c>
      <c r="J663" s="4">
        <f t="shared" si="102"/>
        <v>408</v>
      </c>
      <c r="K663" s="4">
        <f t="shared" si="102"/>
        <v>305</v>
      </c>
      <c r="L663" s="4">
        <f t="shared" si="102"/>
        <v>311</v>
      </c>
      <c r="M663" s="4">
        <f t="shared" si="102"/>
        <v>161</v>
      </c>
      <c r="N663" s="4">
        <f t="shared" si="102"/>
        <v>311</v>
      </c>
      <c r="O663" s="4">
        <f t="shared" si="102"/>
        <v>579</v>
      </c>
      <c r="P663" s="4">
        <f t="shared" si="102"/>
        <v>577</v>
      </c>
      <c r="Q663" s="4">
        <f t="shared" si="102"/>
        <v>582</v>
      </c>
      <c r="R663" s="4">
        <f t="shared" si="102"/>
        <v>577</v>
      </c>
      <c r="S663" s="4">
        <f t="shared" si="102"/>
        <v>547</v>
      </c>
      <c r="T663" s="4">
        <f t="shared" si="102"/>
        <v>531</v>
      </c>
      <c r="U663" s="4">
        <f t="shared" si="102"/>
        <v>541</v>
      </c>
      <c r="V663" s="4">
        <f t="shared" si="102"/>
        <v>531</v>
      </c>
      <c r="W663" s="4">
        <v>1000000</v>
      </c>
    </row>
    <row r="664" spans="1:23" x14ac:dyDescent="0.3">
      <c r="A664" s="4" t="str">
        <f t="shared" si="101"/>
        <v>Poland</v>
      </c>
      <c r="B664" s="4">
        <f t="shared" si="101"/>
        <v>2004</v>
      </c>
      <c r="C664" s="4">
        <f t="shared" si="95"/>
        <v>293</v>
      </c>
      <c r="D664" s="4">
        <f t="shared" si="102"/>
        <v>327</v>
      </c>
      <c r="E664" s="4">
        <f t="shared" si="102"/>
        <v>183</v>
      </c>
      <c r="F664" s="4">
        <f t="shared" si="102"/>
        <v>327</v>
      </c>
      <c r="G664" s="4">
        <f t="shared" si="102"/>
        <v>402</v>
      </c>
      <c r="H664" s="4">
        <f t="shared" si="102"/>
        <v>394</v>
      </c>
      <c r="I664" s="4">
        <f t="shared" si="102"/>
        <v>31</v>
      </c>
      <c r="J664" s="4">
        <f t="shared" si="102"/>
        <v>394</v>
      </c>
      <c r="K664" s="4">
        <f t="shared" si="102"/>
        <v>349</v>
      </c>
      <c r="L664" s="4">
        <f t="shared" si="102"/>
        <v>351</v>
      </c>
      <c r="M664" s="4">
        <f t="shared" si="102"/>
        <v>122</v>
      </c>
      <c r="N664" s="4">
        <f t="shared" si="102"/>
        <v>351</v>
      </c>
      <c r="O664" s="4">
        <f t="shared" si="102"/>
        <v>573</v>
      </c>
      <c r="P664" s="4">
        <f t="shared" si="102"/>
        <v>568</v>
      </c>
      <c r="Q664" s="4">
        <f t="shared" si="102"/>
        <v>581</v>
      </c>
      <c r="R664" s="4">
        <f t="shared" si="102"/>
        <v>568</v>
      </c>
      <c r="S664" s="4">
        <f t="shared" si="102"/>
        <v>556</v>
      </c>
      <c r="T664" s="4">
        <f t="shared" si="102"/>
        <v>528</v>
      </c>
      <c r="U664" s="4">
        <f t="shared" si="102"/>
        <v>530</v>
      </c>
      <c r="V664" s="4">
        <f t="shared" si="102"/>
        <v>528</v>
      </c>
      <c r="W664" s="4">
        <v>1000000</v>
      </c>
    </row>
    <row r="665" spans="1:23" x14ac:dyDescent="0.3">
      <c r="A665" s="4" t="str">
        <f t="shared" si="101"/>
        <v>Poland</v>
      </c>
      <c r="B665" s="4">
        <f t="shared" si="101"/>
        <v>2005</v>
      </c>
      <c r="C665" s="4">
        <f t="shared" si="95"/>
        <v>320</v>
      </c>
      <c r="D665" s="4">
        <f t="shared" si="102"/>
        <v>342</v>
      </c>
      <c r="E665" s="4">
        <f t="shared" si="102"/>
        <v>238</v>
      </c>
      <c r="F665" s="4">
        <f t="shared" si="102"/>
        <v>342</v>
      </c>
      <c r="G665" s="4">
        <f t="shared" si="102"/>
        <v>385</v>
      </c>
      <c r="H665" s="4">
        <f t="shared" si="102"/>
        <v>388</v>
      </c>
      <c r="I665" s="4">
        <f t="shared" si="102"/>
        <v>100</v>
      </c>
      <c r="J665" s="4">
        <f t="shared" si="102"/>
        <v>388</v>
      </c>
      <c r="K665" s="4">
        <f t="shared" si="102"/>
        <v>348</v>
      </c>
      <c r="L665" s="4">
        <f t="shared" si="102"/>
        <v>350</v>
      </c>
      <c r="M665" s="4">
        <f t="shared" si="102"/>
        <v>138</v>
      </c>
      <c r="N665" s="4">
        <f t="shared" si="102"/>
        <v>350</v>
      </c>
      <c r="O665" s="4">
        <f t="shared" si="102"/>
        <v>568</v>
      </c>
      <c r="P665" s="4">
        <f t="shared" si="102"/>
        <v>565</v>
      </c>
      <c r="Q665" s="4">
        <f t="shared" si="102"/>
        <v>583</v>
      </c>
      <c r="R665" s="4">
        <f t="shared" si="102"/>
        <v>565</v>
      </c>
      <c r="S665" s="4">
        <f t="shared" si="102"/>
        <v>557</v>
      </c>
      <c r="T665" s="4">
        <f t="shared" si="102"/>
        <v>527</v>
      </c>
      <c r="U665" s="4">
        <f t="shared" si="102"/>
        <v>529</v>
      </c>
      <c r="V665" s="4">
        <f t="shared" si="102"/>
        <v>527</v>
      </c>
      <c r="W665" s="4">
        <v>1000000</v>
      </c>
    </row>
    <row r="666" spans="1:23" x14ac:dyDescent="0.3">
      <c r="A666" s="4" t="str">
        <f t="shared" ref="A666:B681" si="103">A69</f>
        <v>Poland</v>
      </c>
      <c r="B666" s="4">
        <f t="shared" si="103"/>
        <v>2006</v>
      </c>
      <c r="C666" s="4">
        <f t="shared" ref="C666:R681" si="104">RANK(C69,C$4:C$597,C$1)</f>
        <v>351</v>
      </c>
      <c r="D666" s="4">
        <f t="shared" si="102"/>
        <v>350</v>
      </c>
      <c r="E666" s="4">
        <f t="shared" si="102"/>
        <v>281</v>
      </c>
      <c r="F666" s="4">
        <f t="shared" si="102"/>
        <v>350</v>
      </c>
      <c r="G666" s="4">
        <f t="shared" si="102"/>
        <v>409</v>
      </c>
      <c r="H666" s="4">
        <f t="shared" si="102"/>
        <v>401</v>
      </c>
      <c r="I666" s="4">
        <f t="shared" si="102"/>
        <v>46</v>
      </c>
      <c r="J666" s="4">
        <f t="shared" si="102"/>
        <v>401</v>
      </c>
      <c r="K666" s="4">
        <f t="shared" si="102"/>
        <v>358</v>
      </c>
      <c r="L666" s="4">
        <f t="shared" si="102"/>
        <v>359</v>
      </c>
      <c r="M666" s="4">
        <f t="shared" si="102"/>
        <v>143</v>
      </c>
      <c r="N666" s="4">
        <f t="shared" si="102"/>
        <v>359</v>
      </c>
      <c r="O666" s="4">
        <f t="shared" si="102"/>
        <v>544</v>
      </c>
      <c r="P666" s="4">
        <f t="shared" si="102"/>
        <v>554</v>
      </c>
      <c r="Q666" s="4">
        <f t="shared" si="102"/>
        <v>565</v>
      </c>
      <c r="R666" s="4">
        <f t="shared" si="102"/>
        <v>554</v>
      </c>
      <c r="S666" s="4">
        <f t="shared" si="102"/>
        <v>559</v>
      </c>
      <c r="T666" s="4">
        <f t="shared" si="102"/>
        <v>525</v>
      </c>
      <c r="U666" s="4">
        <f t="shared" si="102"/>
        <v>520</v>
      </c>
      <c r="V666" s="4">
        <f t="shared" si="102"/>
        <v>525</v>
      </c>
      <c r="W666" s="4">
        <v>1000000</v>
      </c>
    </row>
    <row r="667" spans="1:23" x14ac:dyDescent="0.3">
      <c r="A667" s="4" t="str">
        <f t="shared" si="103"/>
        <v>Poland</v>
      </c>
      <c r="B667" s="4">
        <f t="shared" si="103"/>
        <v>2007</v>
      </c>
      <c r="C667" s="4">
        <f t="shared" si="104"/>
        <v>357</v>
      </c>
      <c r="D667" s="4">
        <f t="shared" si="102"/>
        <v>344</v>
      </c>
      <c r="E667" s="4">
        <f t="shared" si="102"/>
        <v>292</v>
      </c>
      <c r="F667" s="4">
        <f t="shared" si="102"/>
        <v>344</v>
      </c>
      <c r="G667" s="4">
        <f t="shared" si="102"/>
        <v>407</v>
      </c>
      <c r="H667" s="4">
        <f t="shared" si="102"/>
        <v>402</v>
      </c>
      <c r="I667" s="4">
        <f t="shared" si="102"/>
        <v>23</v>
      </c>
      <c r="J667" s="4">
        <f t="shared" si="102"/>
        <v>402</v>
      </c>
      <c r="K667" s="4">
        <f t="shared" si="102"/>
        <v>361</v>
      </c>
      <c r="L667" s="4">
        <f t="shared" si="102"/>
        <v>365</v>
      </c>
      <c r="M667" s="4">
        <f t="shared" si="102"/>
        <v>145</v>
      </c>
      <c r="N667" s="4">
        <f t="shared" si="102"/>
        <v>365</v>
      </c>
      <c r="O667" s="4">
        <f t="shared" si="102"/>
        <v>368</v>
      </c>
      <c r="P667" s="4">
        <f t="shared" si="102"/>
        <v>441</v>
      </c>
      <c r="Q667" s="4">
        <f t="shared" si="102"/>
        <v>83</v>
      </c>
      <c r="R667" s="4">
        <f t="shared" si="102"/>
        <v>441</v>
      </c>
      <c r="S667" s="4">
        <f t="shared" si="102"/>
        <v>560</v>
      </c>
      <c r="T667" s="4">
        <f t="shared" si="102"/>
        <v>524</v>
      </c>
      <c r="U667" s="4">
        <f t="shared" si="102"/>
        <v>491</v>
      </c>
      <c r="V667" s="4">
        <f t="shared" si="102"/>
        <v>524</v>
      </c>
      <c r="W667" s="4">
        <v>1000000</v>
      </c>
    </row>
    <row r="668" spans="1:23" x14ac:dyDescent="0.3">
      <c r="A668" s="4" t="str">
        <f t="shared" si="103"/>
        <v>Poland</v>
      </c>
      <c r="B668" s="4">
        <f t="shared" si="103"/>
        <v>2008</v>
      </c>
      <c r="C668" s="4">
        <f t="shared" si="104"/>
        <v>316</v>
      </c>
      <c r="D668" s="4">
        <f t="shared" si="102"/>
        <v>315</v>
      </c>
      <c r="E668" s="4">
        <f t="shared" si="102"/>
        <v>213</v>
      </c>
      <c r="F668" s="4">
        <f t="shared" si="102"/>
        <v>315</v>
      </c>
      <c r="G668" s="4">
        <f t="shared" ref="D668:Y681" si="105">RANK(G71,G$4:G$597,G$1)</f>
        <v>401</v>
      </c>
      <c r="H668" s="4">
        <f t="shared" si="105"/>
        <v>395</v>
      </c>
      <c r="I668" s="4">
        <f t="shared" si="105"/>
        <v>17</v>
      </c>
      <c r="J668" s="4">
        <f t="shared" si="105"/>
        <v>395</v>
      </c>
      <c r="K668" s="4">
        <f t="shared" si="105"/>
        <v>393</v>
      </c>
      <c r="L668" s="4">
        <f t="shared" si="105"/>
        <v>395</v>
      </c>
      <c r="M668" s="4">
        <f t="shared" si="105"/>
        <v>27</v>
      </c>
      <c r="N668" s="4">
        <f t="shared" si="105"/>
        <v>395</v>
      </c>
      <c r="O668" s="4">
        <f t="shared" si="105"/>
        <v>55</v>
      </c>
      <c r="P668" s="4">
        <f t="shared" si="105"/>
        <v>67</v>
      </c>
      <c r="Q668" s="4">
        <f t="shared" si="105"/>
        <v>220</v>
      </c>
      <c r="R668" s="4">
        <f t="shared" si="105"/>
        <v>67</v>
      </c>
      <c r="S668" s="4">
        <f t="shared" si="105"/>
        <v>558</v>
      </c>
      <c r="T668" s="4">
        <f t="shared" si="105"/>
        <v>519</v>
      </c>
      <c r="U668" s="4">
        <f t="shared" si="105"/>
        <v>447</v>
      </c>
      <c r="V668" s="4">
        <f t="shared" si="105"/>
        <v>519</v>
      </c>
      <c r="W668" s="4">
        <v>1000000</v>
      </c>
    </row>
    <row r="669" spans="1:23" x14ac:dyDescent="0.3">
      <c r="A669" s="4" t="str">
        <f t="shared" si="103"/>
        <v>Poland</v>
      </c>
      <c r="B669" s="4">
        <f t="shared" si="103"/>
        <v>2009</v>
      </c>
      <c r="C669" s="4">
        <f t="shared" si="104"/>
        <v>349</v>
      </c>
      <c r="D669" s="4">
        <f t="shared" si="105"/>
        <v>325</v>
      </c>
      <c r="E669" s="4">
        <f t="shared" si="105"/>
        <v>215</v>
      </c>
      <c r="F669" s="4">
        <f t="shared" si="105"/>
        <v>325</v>
      </c>
      <c r="G669" s="4">
        <f t="shared" si="105"/>
        <v>426</v>
      </c>
      <c r="H669" s="4">
        <f t="shared" si="105"/>
        <v>430</v>
      </c>
      <c r="I669" s="4">
        <f t="shared" si="105"/>
        <v>70</v>
      </c>
      <c r="J669" s="4">
        <f t="shared" si="105"/>
        <v>430</v>
      </c>
      <c r="K669" s="4">
        <f t="shared" si="105"/>
        <v>395</v>
      </c>
      <c r="L669" s="4">
        <f t="shared" si="105"/>
        <v>392</v>
      </c>
      <c r="M669" s="4">
        <f t="shared" si="105"/>
        <v>14</v>
      </c>
      <c r="N669" s="4">
        <f t="shared" si="105"/>
        <v>392</v>
      </c>
      <c r="O669" s="4">
        <f t="shared" si="105"/>
        <v>198</v>
      </c>
      <c r="P669" s="4">
        <f t="shared" si="105"/>
        <v>173</v>
      </c>
      <c r="Q669" s="4">
        <f t="shared" si="105"/>
        <v>150</v>
      </c>
      <c r="R669" s="4">
        <f t="shared" si="105"/>
        <v>173</v>
      </c>
      <c r="S669" s="4">
        <f t="shared" si="105"/>
        <v>525</v>
      </c>
      <c r="T669" s="4">
        <f t="shared" si="105"/>
        <v>505</v>
      </c>
      <c r="U669" s="4">
        <f t="shared" si="105"/>
        <v>343</v>
      </c>
      <c r="V669" s="4">
        <f t="shared" si="105"/>
        <v>505</v>
      </c>
      <c r="W669" s="4">
        <v>1000000</v>
      </c>
    </row>
    <row r="670" spans="1:23" x14ac:dyDescent="0.3">
      <c r="A670" s="4" t="str">
        <f t="shared" si="103"/>
        <v>Poland</v>
      </c>
      <c r="B670" s="4">
        <f t="shared" si="103"/>
        <v>2010</v>
      </c>
      <c r="C670" s="4">
        <f t="shared" si="104"/>
        <v>318</v>
      </c>
      <c r="D670" s="4">
        <f t="shared" si="105"/>
        <v>311</v>
      </c>
      <c r="E670" s="4">
        <f t="shared" si="105"/>
        <v>185</v>
      </c>
      <c r="F670" s="4">
        <f t="shared" si="105"/>
        <v>311</v>
      </c>
      <c r="G670" s="4">
        <f t="shared" si="105"/>
        <v>411</v>
      </c>
      <c r="H670" s="4">
        <f t="shared" si="105"/>
        <v>413</v>
      </c>
      <c r="I670" s="4">
        <f t="shared" si="105"/>
        <v>79</v>
      </c>
      <c r="J670" s="4">
        <f t="shared" si="105"/>
        <v>413</v>
      </c>
      <c r="K670" s="4">
        <f t="shared" si="105"/>
        <v>370</v>
      </c>
      <c r="L670" s="4">
        <f t="shared" si="105"/>
        <v>367</v>
      </c>
      <c r="M670" s="4">
        <f t="shared" si="105"/>
        <v>17</v>
      </c>
      <c r="N670" s="4">
        <f t="shared" si="105"/>
        <v>367</v>
      </c>
      <c r="O670" s="4">
        <f t="shared" si="105"/>
        <v>121</v>
      </c>
      <c r="P670" s="4">
        <f t="shared" si="105"/>
        <v>84</v>
      </c>
      <c r="Q670" s="4">
        <f t="shared" si="105"/>
        <v>249</v>
      </c>
      <c r="R670" s="4">
        <f t="shared" si="105"/>
        <v>84</v>
      </c>
      <c r="S670" s="4">
        <f t="shared" si="105"/>
        <v>537</v>
      </c>
      <c r="T670" s="4">
        <f t="shared" si="105"/>
        <v>501</v>
      </c>
      <c r="U670" s="4">
        <f t="shared" si="105"/>
        <v>326</v>
      </c>
      <c r="V670" s="4">
        <f t="shared" si="105"/>
        <v>501</v>
      </c>
      <c r="W670" s="4">
        <v>1000000</v>
      </c>
    </row>
    <row r="671" spans="1:23" x14ac:dyDescent="0.3">
      <c r="A671" s="4" t="str">
        <f t="shared" si="103"/>
        <v>Poland</v>
      </c>
      <c r="B671" s="4">
        <f t="shared" si="103"/>
        <v>2011</v>
      </c>
      <c r="C671" s="4">
        <f t="shared" si="104"/>
        <v>314</v>
      </c>
      <c r="D671" s="4">
        <f t="shared" si="105"/>
        <v>310</v>
      </c>
      <c r="E671" s="4">
        <f t="shared" si="105"/>
        <v>170</v>
      </c>
      <c r="F671" s="4">
        <f t="shared" si="105"/>
        <v>310</v>
      </c>
      <c r="G671" s="4">
        <f t="shared" si="105"/>
        <v>400</v>
      </c>
      <c r="H671" s="4">
        <f t="shared" si="105"/>
        <v>400</v>
      </c>
      <c r="I671" s="4">
        <f t="shared" si="105"/>
        <v>37</v>
      </c>
      <c r="J671" s="4">
        <f t="shared" si="105"/>
        <v>400</v>
      </c>
      <c r="K671" s="4">
        <f t="shared" si="105"/>
        <v>367</v>
      </c>
      <c r="L671" s="4">
        <f t="shared" si="105"/>
        <v>364</v>
      </c>
      <c r="M671" s="4">
        <f t="shared" si="105"/>
        <v>5</v>
      </c>
      <c r="N671" s="4">
        <f t="shared" si="105"/>
        <v>364</v>
      </c>
      <c r="O671" s="4">
        <f t="shared" si="105"/>
        <v>78</v>
      </c>
      <c r="P671" s="4">
        <f t="shared" si="105"/>
        <v>62</v>
      </c>
      <c r="Q671" s="4">
        <f t="shared" si="105"/>
        <v>277</v>
      </c>
      <c r="R671" s="4">
        <f t="shared" si="105"/>
        <v>62</v>
      </c>
      <c r="S671" s="4">
        <f t="shared" si="105"/>
        <v>529</v>
      </c>
      <c r="T671" s="4">
        <f t="shared" si="105"/>
        <v>488</v>
      </c>
      <c r="U671" s="4">
        <f t="shared" si="105"/>
        <v>294</v>
      </c>
      <c r="V671" s="4">
        <f t="shared" si="105"/>
        <v>488</v>
      </c>
      <c r="W671" s="4">
        <v>1000000</v>
      </c>
    </row>
    <row r="672" spans="1:23" x14ac:dyDescent="0.3">
      <c r="A672" s="4" t="str">
        <f t="shared" si="103"/>
        <v>Poland</v>
      </c>
      <c r="B672" s="4">
        <f t="shared" si="103"/>
        <v>2012</v>
      </c>
      <c r="C672" s="4">
        <f t="shared" si="104"/>
        <v>315</v>
      </c>
      <c r="D672" s="4">
        <f t="shared" si="105"/>
        <v>313</v>
      </c>
      <c r="E672" s="4">
        <f t="shared" si="105"/>
        <v>176</v>
      </c>
      <c r="F672" s="4">
        <f t="shared" si="105"/>
        <v>313</v>
      </c>
      <c r="G672" s="4">
        <f t="shared" si="105"/>
        <v>412</v>
      </c>
      <c r="H672" s="4">
        <f t="shared" si="105"/>
        <v>417</v>
      </c>
      <c r="I672" s="4">
        <f t="shared" si="105"/>
        <v>49</v>
      </c>
      <c r="J672" s="4">
        <f t="shared" si="105"/>
        <v>417</v>
      </c>
      <c r="K672" s="4">
        <f t="shared" si="105"/>
        <v>361</v>
      </c>
      <c r="L672" s="4">
        <f t="shared" si="105"/>
        <v>358</v>
      </c>
      <c r="M672" s="4">
        <f t="shared" si="105"/>
        <v>10</v>
      </c>
      <c r="N672" s="4">
        <f t="shared" si="105"/>
        <v>358</v>
      </c>
      <c r="O672" s="4">
        <f t="shared" si="105"/>
        <v>107</v>
      </c>
      <c r="P672" s="4">
        <f t="shared" si="105"/>
        <v>79</v>
      </c>
      <c r="Q672" s="4">
        <f t="shared" si="105"/>
        <v>317</v>
      </c>
      <c r="R672" s="4">
        <f t="shared" si="105"/>
        <v>79</v>
      </c>
      <c r="S672" s="4">
        <f t="shared" si="105"/>
        <v>512</v>
      </c>
      <c r="T672" s="4">
        <f t="shared" si="105"/>
        <v>481</v>
      </c>
      <c r="U672" s="4">
        <f t="shared" si="105"/>
        <v>277</v>
      </c>
      <c r="V672" s="4">
        <f t="shared" si="105"/>
        <v>481</v>
      </c>
      <c r="W672" s="4">
        <v>1000000</v>
      </c>
    </row>
    <row r="673" spans="1:23" x14ac:dyDescent="0.3">
      <c r="A673" s="4" t="str">
        <f t="shared" si="103"/>
        <v>Poland</v>
      </c>
      <c r="B673" s="4">
        <f t="shared" si="103"/>
        <v>2013</v>
      </c>
      <c r="C673" s="4">
        <f t="shared" si="104"/>
        <v>310</v>
      </c>
      <c r="D673" s="4">
        <f t="shared" si="105"/>
        <v>307</v>
      </c>
      <c r="E673" s="4">
        <f t="shared" si="105"/>
        <v>159</v>
      </c>
      <c r="F673" s="4">
        <f t="shared" si="105"/>
        <v>307</v>
      </c>
      <c r="G673" s="4">
        <f t="shared" si="105"/>
        <v>417</v>
      </c>
      <c r="H673" s="4">
        <f t="shared" si="105"/>
        <v>421</v>
      </c>
      <c r="I673" s="4">
        <f t="shared" si="105"/>
        <v>62</v>
      </c>
      <c r="J673" s="4">
        <f t="shared" si="105"/>
        <v>421</v>
      </c>
      <c r="K673" s="4">
        <f t="shared" si="105"/>
        <v>376</v>
      </c>
      <c r="L673" s="4">
        <f t="shared" si="105"/>
        <v>369</v>
      </c>
      <c r="M673" s="4">
        <f t="shared" si="105"/>
        <v>26</v>
      </c>
      <c r="N673" s="4">
        <f t="shared" si="105"/>
        <v>369</v>
      </c>
      <c r="O673" s="4">
        <f t="shared" si="105"/>
        <v>95</v>
      </c>
      <c r="P673" s="4">
        <f t="shared" si="105"/>
        <v>70</v>
      </c>
      <c r="Q673" s="4">
        <f t="shared" si="105"/>
        <v>346</v>
      </c>
      <c r="R673" s="4">
        <f t="shared" si="105"/>
        <v>70</v>
      </c>
      <c r="S673" s="4">
        <f t="shared" si="105"/>
        <v>508</v>
      </c>
      <c r="T673" s="4">
        <f t="shared" si="105"/>
        <v>474</v>
      </c>
      <c r="U673" s="4">
        <f t="shared" si="105"/>
        <v>266</v>
      </c>
      <c r="V673" s="4">
        <f t="shared" si="105"/>
        <v>474</v>
      </c>
      <c r="W673" s="4">
        <v>1000000</v>
      </c>
    </row>
    <row r="674" spans="1:23" x14ac:dyDescent="0.3">
      <c r="A674" s="4" t="str">
        <f t="shared" si="103"/>
        <v>Poland</v>
      </c>
      <c r="B674" s="4">
        <f t="shared" si="103"/>
        <v>2014</v>
      </c>
      <c r="C674" s="4">
        <f t="shared" si="104"/>
        <v>301</v>
      </c>
      <c r="D674" s="4">
        <f t="shared" si="105"/>
        <v>299</v>
      </c>
      <c r="E674" s="4">
        <f t="shared" si="105"/>
        <v>149</v>
      </c>
      <c r="F674" s="4">
        <f t="shared" si="105"/>
        <v>299</v>
      </c>
      <c r="G674" s="4">
        <f t="shared" si="105"/>
        <v>431</v>
      </c>
      <c r="H674" s="4">
        <f t="shared" si="105"/>
        <v>435</v>
      </c>
      <c r="I674" s="4">
        <f t="shared" si="105"/>
        <v>115</v>
      </c>
      <c r="J674" s="4">
        <f t="shared" si="105"/>
        <v>435</v>
      </c>
      <c r="K674" s="4">
        <f t="shared" si="105"/>
        <v>340</v>
      </c>
      <c r="L674" s="4">
        <f t="shared" si="105"/>
        <v>340</v>
      </c>
      <c r="M674" s="4">
        <f t="shared" si="105"/>
        <v>49</v>
      </c>
      <c r="N674" s="4">
        <f t="shared" si="105"/>
        <v>340</v>
      </c>
      <c r="O674" s="4">
        <f t="shared" si="105"/>
        <v>186</v>
      </c>
      <c r="P674" s="4">
        <f t="shared" si="105"/>
        <v>163</v>
      </c>
      <c r="Q674" s="4">
        <f t="shared" si="105"/>
        <v>253</v>
      </c>
      <c r="R674" s="4">
        <f t="shared" si="105"/>
        <v>163</v>
      </c>
      <c r="S674" s="4">
        <f t="shared" si="105"/>
        <v>511</v>
      </c>
      <c r="T674" s="4">
        <f t="shared" si="105"/>
        <v>467</v>
      </c>
      <c r="U674" s="4">
        <f t="shared" si="105"/>
        <v>248</v>
      </c>
      <c r="V674" s="4">
        <f t="shared" si="105"/>
        <v>467</v>
      </c>
      <c r="W674" s="4">
        <v>1000000</v>
      </c>
    </row>
    <row r="675" spans="1:23" x14ac:dyDescent="0.3">
      <c r="A675" s="4" t="str">
        <f t="shared" si="103"/>
        <v>Poland</v>
      </c>
      <c r="B675" s="4">
        <f t="shared" si="103"/>
        <v>2015</v>
      </c>
      <c r="C675" s="4">
        <f t="shared" si="104"/>
        <v>296</v>
      </c>
      <c r="D675" s="4">
        <f t="shared" si="105"/>
        <v>293</v>
      </c>
      <c r="E675" s="4">
        <f t="shared" si="105"/>
        <v>145</v>
      </c>
      <c r="F675" s="4">
        <f t="shared" si="105"/>
        <v>293</v>
      </c>
      <c r="G675" s="4">
        <f t="shared" si="105"/>
        <v>443</v>
      </c>
      <c r="H675" s="4">
        <f t="shared" si="105"/>
        <v>450</v>
      </c>
      <c r="I675" s="4">
        <f t="shared" si="105"/>
        <v>180</v>
      </c>
      <c r="J675" s="4">
        <f t="shared" si="105"/>
        <v>450</v>
      </c>
      <c r="K675" s="4">
        <f t="shared" si="105"/>
        <v>357</v>
      </c>
      <c r="L675" s="4">
        <f t="shared" si="105"/>
        <v>349</v>
      </c>
      <c r="M675" s="4">
        <f t="shared" si="105"/>
        <v>9</v>
      </c>
      <c r="N675" s="4">
        <f t="shared" si="105"/>
        <v>349</v>
      </c>
      <c r="O675" s="4">
        <f t="shared" si="105"/>
        <v>266</v>
      </c>
      <c r="P675" s="4">
        <f t="shared" si="105"/>
        <v>233</v>
      </c>
      <c r="Q675" s="4">
        <f t="shared" si="105"/>
        <v>152</v>
      </c>
      <c r="R675" s="4">
        <f t="shared" si="105"/>
        <v>233</v>
      </c>
      <c r="S675" s="4">
        <f t="shared" si="105"/>
        <v>533</v>
      </c>
      <c r="T675" s="4">
        <f t="shared" si="105"/>
        <v>463</v>
      </c>
      <c r="U675" s="4">
        <f t="shared" si="105"/>
        <v>244</v>
      </c>
      <c r="V675" s="4">
        <f t="shared" si="105"/>
        <v>463</v>
      </c>
      <c r="W675" s="4">
        <v>1000000</v>
      </c>
    </row>
    <row r="676" spans="1:23" x14ac:dyDescent="0.3">
      <c r="A676" s="4" t="str">
        <f t="shared" si="103"/>
        <v>Poland</v>
      </c>
      <c r="B676" s="4">
        <f t="shared" si="103"/>
        <v>2016</v>
      </c>
      <c r="C676" s="4">
        <f t="shared" si="104"/>
        <v>281</v>
      </c>
      <c r="D676" s="4">
        <f t="shared" si="105"/>
        <v>271</v>
      </c>
      <c r="E676" s="4">
        <f t="shared" si="105"/>
        <v>107</v>
      </c>
      <c r="F676" s="4">
        <f t="shared" si="105"/>
        <v>271</v>
      </c>
      <c r="G676" s="4">
        <f t="shared" si="105"/>
        <v>441</v>
      </c>
      <c r="H676" s="4">
        <f t="shared" si="105"/>
        <v>447</v>
      </c>
      <c r="I676" s="4">
        <f t="shared" si="105"/>
        <v>166</v>
      </c>
      <c r="J676" s="4">
        <f t="shared" si="105"/>
        <v>447</v>
      </c>
      <c r="K676" s="4">
        <f t="shared" si="105"/>
        <v>337</v>
      </c>
      <c r="L676" s="4">
        <f t="shared" si="105"/>
        <v>332</v>
      </c>
      <c r="M676" s="4">
        <f t="shared" si="105"/>
        <v>36</v>
      </c>
      <c r="N676" s="4">
        <f t="shared" si="105"/>
        <v>332</v>
      </c>
      <c r="O676" s="4">
        <f t="shared" si="105"/>
        <v>332</v>
      </c>
      <c r="P676" s="4">
        <f t="shared" si="105"/>
        <v>328</v>
      </c>
      <c r="Q676" s="4">
        <f t="shared" si="105"/>
        <v>39</v>
      </c>
      <c r="R676" s="4">
        <f t="shared" si="105"/>
        <v>328</v>
      </c>
      <c r="S676" s="4">
        <f t="shared" si="105"/>
        <v>541</v>
      </c>
      <c r="T676" s="4">
        <f t="shared" si="105"/>
        <v>459</v>
      </c>
      <c r="U676" s="4">
        <f t="shared" si="105"/>
        <v>239</v>
      </c>
      <c r="V676" s="4">
        <f t="shared" si="105"/>
        <v>459</v>
      </c>
      <c r="W676" s="4">
        <v>1000000</v>
      </c>
    </row>
    <row r="677" spans="1:23" x14ac:dyDescent="0.3">
      <c r="A677" s="4" t="str">
        <f t="shared" si="103"/>
        <v>Poland</v>
      </c>
      <c r="B677" s="4">
        <f t="shared" si="103"/>
        <v>2017</v>
      </c>
      <c r="C677" s="4">
        <f t="shared" si="104"/>
        <v>266</v>
      </c>
      <c r="D677" s="4">
        <f t="shared" si="105"/>
        <v>256</v>
      </c>
      <c r="E677" s="4">
        <f t="shared" si="105"/>
        <v>79</v>
      </c>
      <c r="F677" s="4">
        <f t="shared" si="105"/>
        <v>256</v>
      </c>
      <c r="G677" s="4">
        <f t="shared" si="105"/>
        <v>424</v>
      </c>
      <c r="H677" s="4">
        <f t="shared" si="105"/>
        <v>433</v>
      </c>
      <c r="I677" s="4">
        <f t="shared" si="105"/>
        <v>102</v>
      </c>
      <c r="J677" s="4">
        <f t="shared" si="105"/>
        <v>433</v>
      </c>
      <c r="K677" s="4">
        <f t="shared" si="105"/>
        <v>361</v>
      </c>
      <c r="L677" s="4">
        <f t="shared" si="105"/>
        <v>352</v>
      </c>
      <c r="M677" s="4">
        <f t="shared" si="105"/>
        <v>44</v>
      </c>
      <c r="N677" s="4">
        <f t="shared" si="105"/>
        <v>352</v>
      </c>
      <c r="O677" s="4">
        <f t="shared" si="105"/>
        <v>365</v>
      </c>
      <c r="P677" s="4">
        <f t="shared" si="105"/>
        <v>395</v>
      </c>
      <c r="Q677" s="4">
        <f t="shared" si="105"/>
        <v>77</v>
      </c>
      <c r="R677" s="4">
        <f t="shared" si="105"/>
        <v>395</v>
      </c>
      <c r="S677" s="4">
        <f t="shared" si="105"/>
        <v>554</v>
      </c>
      <c r="T677" s="4">
        <f t="shared" si="105"/>
        <v>454</v>
      </c>
      <c r="U677" s="4">
        <f t="shared" si="105"/>
        <v>232</v>
      </c>
      <c r="V677" s="4">
        <f t="shared" si="105"/>
        <v>454</v>
      </c>
      <c r="W677" s="4">
        <v>1000000</v>
      </c>
    </row>
    <row r="678" spans="1:23" x14ac:dyDescent="0.3">
      <c r="A678" s="4" t="str">
        <f t="shared" si="103"/>
        <v>Poland</v>
      </c>
      <c r="B678" s="4">
        <f t="shared" si="103"/>
        <v>2018</v>
      </c>
      <c r="C678" s="4">
        <f t="shared" si="104"/>
        <v>242</v>
      </c>
      <c r="D678" s="4">
        <f t="shared" si="105"/>
        <v>229</v>
      </c>
      <c r="E678" s="4">
        <f t="shared" si="105"/>
        <v>37</v>
      </c>
      <c r="F678" s="4">
        <f t="shared" si="105"/>
        <v>229</v>
      </c>
      <c r="G678" s="4">
        <f t="shared" si="105"/>
        <v>376</v>
      </c>
      <c r="H678" s="4">
        <f t="shared" si="105"/>
        <v>392</v>
      </c>
      <c r="I678" s="4">
        <f t="shared" si="105"/>
        <v>3</v>
      </c>
      <c r="J678" s="4">
        <f t="shared" si="105"/>
        <v>392</v>
      </c>
      <c r="K678" s="4">
        <f t="shared" si="105"/>
        <v>389</v>
      </c>
      <c r="L678" s="4">
        <f t="shared" si="105"/>
        <v>376</v>
      </c>
      <c r="M678" s="4">
        <f t="shared" si="105"/>
        <v>119</v>
      </c>
      <c r="N678" s="4">
        <f t="shared" si="105"/>
        <v>376</v>
      </c>
      <c r="O678" s="4">
        <f t="shared" si="105"/>
        <v>374</v>
      </c>
      <c r="P678" s="4">
        <f t="shared" si="105"/>
        <v>434</v>
      </c>
      <c r="Q678" s="4">
        <f t="shared" si="105"/>
        <v>171</v>
      </c>
      <c r="R678" s="4">
        <f t="shared" si="105"/>
        <v>434</v>
      </c>
      <c r="S678" s="4">
        <f t="shared" si="105"/>
        <v>552</v>
      </c>
      <c r="T678" s="4">
        <f t="shared" si="105"/>
        <v>444</v>
      </c>
      <c r="U678" s="4">
        <f t="shared" si="105"/>
        <v>221</v>
      </c>
      <c r="V678" s="4">
        <f t="shared" si="105"/>
        <v>444</v>
      </c>
      <c r="W678" s="4">
        <v>1000000</v>
      </c>
    </row>
    <row r="679" spans="1:23" x14ac:dyDescent="0.3">
      <c r="A679" s="4" t="str">
        <f t="shared" si="103"/>
        <v>Poland</v>
      </c>
      <c r="B679" s="4">
        <f t="shared" si="103"/>
        <v>2019</v>
      </c>
      <c r="C679" s="4">
        <f t="shared" si="104"/>
        <v>227</v>
      </c>
      <c r="D679" s="4">
        <f t="shared" si="105"/>
        <v>217</v>
      </c>
      <c r="E679" s="4">
        <f t="shared" si="105"/>
        <v>12</v>
      </c>
      <c r="F679" s="4">
        <f t="shared" si="105"/>
        <v>217</v>
      </c>
      <c r="G679" s="4">
        <f t="shared" si="105"/>
        <v>380</v>
      </c>
      <c r="H679" s="4">
        <f t="shared" si="105"/>
        <v>396</v>
      </c>
      <c r="I679" s="4">
        <f t="shared" si="105"/>
        <v>30</v>
      </c>
      <c r="J679" s="4">
        <f t="shared" si="105"/>
        <v>396</v>
      </c>
      <c r="K679" s="4">
        <f t="shared" si="105"/>
        <v>395</v>
      </c>
      <c r="L679" s="4">
        <f t="shared" si="105"/>
        <v>384</v>
      </c>
      <c r="M679" s="4">
        <f t="shared" si="105"/>
        <v>136</v>
      </c>
      <c r="N679" s="4">
        <f t="shared" si="105"/>
        <v>384</v>
      </c>
      <c r="O679" s="4">
        <f t="shared" si="105"/>
        <v>377</v>
      </c>
      <c r="P679" s="4">
        <f t="shared" si="105"/>
        <v>465</v>
      </c>
      <c r="Q679" s="4">
        <f t="shared" si="105"/>
        <v>265</v>
      </c>
      <c r="R679" s="4">
        <f t="shared" si="105"/>
        <v>465</v>
      </c>
      <c r="S679" s="4">
        <f t="shared" si="105"/>
        <v>551</v>
      </c>
      <c r="T679" s="4">
        <f t="shared" si="105"/>
        <v>434</v>
      </c>
      <c r="U679" s="4">
        <f t="shared" si="105"/>
        <v>213</v>
      </c>
      <c r="V679" s="4">
        <f t="shared" si="105"/>
        <v>434</v>
      </c>
      <c r="W679" s="4">
        <v>1000000</v>
      </c>
    </row>
    <row r="680" spans="1:23" x14ac:dyDescent="0.3">
      <c r="A680" s="4" t="str">
        <f t="shared" si="103"/>
        <v>Poland</v>
      </c>
      <c r="B680" s="4">
        <f t="shared" si="103"/>
        <v>2020</v>
      </c>
      <c r="C680" s="4">
        <f t="shared" si="104"/>
        <v>222</v>
      </c>
      <c r="D680" s="4">
        <f t="shared" si="105"/>
        <v>209</v>
      </c>
      <c r="E680" s="4">
        <f t="shared" si="105"/>
        <v>5</v>
      </c>
      <c r="F680" s="4">
        <f t="shared" si="105"/>
        <v>209</v>
      </c>
      <c r="G680" s="4">
        <f t="shared" si="105"/>
        <v>488</v>
      </c>
      <c r="H680" s="4">
        <f t="shared" si="105"/>
        <v>533</v>
      </c>
      <c r="I680" s="4">
        <f t="shared" si="105"/>
        <v>530</v>
      </c>
      <c r="J680" s="4">
        <f t="shared" si="105"/>
        <v>533</v>
      </c>
      <c r="K680" s="4">
        <f t="shared" si="105"/>
        <v>492</v>
      </c>
      <c r="L680" s="4">
        <f t="shared" si="105"/>
        <v>487</v>
      </c>
      <c r="M680" s="4">
        <f t="shared" si="105"/>
        <v>468</v>
      </c>
      <c r="N680" s="4">
        <f t="shared" si="105"/>
        <v>487</v>
      </c>
      <c r="O680" s="4">
        <f t="shared" si="105"/>
        <v>442</v>
      </c>
      <c r="P680" s="4">
        <f t="shared" si="105"/>
        <v>507</v>
      </c>
      <c r="Q680" s="4">
        <f t="shared" si="105"/>
        <v>490</v>
      </c>
      <c r="R680" s="4">
        <f t="shared" si="105"/>
        <v>507</v>
      </c>
      <c r="S680" s="4">
        <f t="shared" si="105"/>
        <v>503</v>
      </c>
      <c r="T680" s="4">
        <f t="shared" si="105"/>
        <v>425</v>
      </c>
      <c r="U680" s="4">
        <f t="shared" si="105"/>
        <v>202</v>
      </c>
      <c r="V680" s="4">
        <f t="shared" si="105"/>
        <v>425</v>
      </c>
      <c r="W680" s="4">
        <v>1000000</v>
      </c>
    </row>
    <row r="681" spans="1:23" x14ac:dyDescent="0.3">
      <c r="A681" s="4" t="str">
        <f t="shared" si="103"/>
        <v>Poland</v>
      </c>
      <c r="B681" s="4">
        <f t="shared" si="103"/>
        <v>2021</v>
      </c>
      <c r="C681" s="4">
        <f t="shared" si="104"/>
        <v>234</v>
      </c>
      <c r="D681" s="4">
        <f t="shared" si="105"/>
        <v>218</v>
      </c>
      <c r="E681" s="4">
        <f t="shared" si="105"/>
        <v>19</v>
      </c>
      <c r="F681" s="4">
        <f t="shared" si="105"/>
        <v>218</v>
      </c>
      <c r="G681" s="4">
        <f t="shared" si="105"/>
        <v>530</v>
      </c>
      <c r="H681" s="4">
        <f t="shared" si="105"/>
        <v>555</v>
      </c>
      <c r="I681" s="4">
        <f t="shared" si="105"/>
        <v>500</v>
      </c>
      <c r="J681" s="4">
        <f t="shared" si="105"/>
        <v>555</v>
      </c>
      <c r="K681" s="4">
        <f t="shared" si="105"/>
        <v>500</v>
      </c>
      <c r="L681" s="4">
        <f t="shared" si="105"/>
        <v>499</v>
      </c>
      <c r="M681" s="4">
        <f t="shared" si="105"/>
        <v>351</v>
      </c>
      <c r="N681" s="4">
        <f t="shared" si="105"/>
        <v>499</v>
      </c>
      <c r="O681" s="4">
        <f t="shared" ref="D681:AG694" si="106">RANK(O84,O$4:O$597,O$1)</f>
        <v>408</v>
      </c>
      <c r="P681" s="4">
        <f t="shared" si="106"/>
        <v>480</v>
      </c>
      <c r="Q681" s="4">
        <f t="shared" si="106"/>
        <v>417</v>
      </c>
      <c r="R681" s="4">
        <f t="shared" si="106"/>
        <v>480</v>
      </c>
      <c r="S681" s="4">
        <f t="shared" si="106"/>
        <v>546</v>
      </c>
      <c r="T681" s="4">
        <f t="shared" si="106"/>
        <v>419</v>
      </c>
      <c r="U681" s="4">
        <f t="shared" si="106"/>
        <v>194</v>
      </c>
      <c r="V681" s="4">
        <f t="shared" si="106"/>
        <v>419</v>
      </c>
      <c r="W681" s="4">
        <v>1000000</v>
      </c>
    </row>
    <row r="682" spans="1:23" x14ac:dyDescent="0.3">
      <c r="A682" s="4" t="str">
        <f t="shared" ref="A682:B697" si="107">A85</f>
        <v>Slovak Republic</v>
      </c>
      <c r="B682" s="4">
        <f t="shared" si="107"/>
        <v>1995</v>
      </c>
      <c r="C682" s="4">
        <f t="shared" ref="C682:R697" si="108">RANK(C85,C$4:C$597,C$1)</f>
        <v>523</v>
      </c>
      <c r="D682" s="4">
        <f t="shared" si="106"/>
        <v>548</v>
      </c>
      <c r="E682" s="4">
        <f t="shared" si="106"/>
        <v>579</v>
      </c>
      <c r="F682" s="4">
        <f t="shared" si="106"/>
        <v>548</v>
      </c>
      <c r="G682" s="4">
        <f t="shared" si="106"/>
        <v>334</v>
      </c>
      <c r="H682" s="4">
        <f t="shared" si="106"/>
        <v>319</v>
      </c>
      <c r="I682" s="4">
        <f t="shared" si="106"/>
        <v>242</v>
      </c>
      <c r="J682" s="4">
        <f t="shared" si="106"/>
        <v>319</v>
      </c>
      <c r="K682" s="4">
        <f t="shared" si="106"/>
        <v>385</v>
      </c>
      <c r="L682" s="4">
        <f t="shared" si="106"/>
        <v>401</v>
      </c>
      <c r="M682" s="4">
        <f t="shared" si="106"/>
        <v>86</v>
      </c>
      <c r="N682" s="4">
        <f t="shared" si="106"/>
        <v>401</v>
      </c>
      <c r="O682" s="4">
        <f t="shared" si="106"/>
        <v>451</v>
      </c>
      <c r="P682" s="4">
        <f t="shared" si="106"/>
        <v>457</v>
      </c>
      <c r="Q682" s="4">
        <f t="shared" si="106"/>
        <v>94</v>
      </c>
      <c r="R682" s="4">
        <f t="shared" si="106"/>
        <v>457</v>
      </c>
      <c r="S682" s="4">
        <f t="shared" si="106"/>
        <v>336</v>
      </c>
      <c r="T682" s="4">
        <f t="shared" si="106"/>
        <v>507</v>
      </c>
      <c r="U682" s="4">
        <f t="shared" si="106"/>
        <v>335</v>
      </c>
      <c r="V682" s="4">
        <f t="shared" si="106"/>
        <v>507</v>
      </c>
      <c r="W682" s="4">
        <v>1000000</v>
      </c>
    </row>
    <row r="683" spans="1:23" x14ac:dyDescent="0.3">
      <c r="A683" s="4" t="str">
        <f t="shared" si="107"/>
        <v>Slovak Republic</v>
      </c>
      <c r="B683" s="4">
        <f t="shared" si="107"/>
        <v>1996</v>
      </c>
      <c r="C683" s="4">
        <f t="shared" si="108"/>
        <v>481</v>
      </c>
      <c r="D683" s="4">
        <f t="shared" si="106"/>
        <v>537</v>
      </c>
      <c r="E683" s="4">
        <f t="shared" si="106"/>
        <v>571</v>
      </c>
      <c r="F683" s="4">
        <f t="shared" si="106"/>
        <v>537</v>
      </c>
      <c r="G683" s="4">
        <f t="shared" si="106"/>
        <v>226</v>
      </c>
      <c r="H683" s="4">
        <f t="shared" si="106"/>
        <v>217</v>
      </c>
      <c r="I683" s="4">
        <f t="shared" si="106"/>
        <v>349</v>
      </c>
      <c r="J683" s="4">
        <f t="shared" si="106"/>
        <v>217</v>
      </c>
      <c r="K683" s="4">
        <f t="shared" si="106"/>
        <v>372</v>
      </c>
      <c r="L683" s="4">
        <f t="shared" si="106"/>
        <v>385</v>
      </c>
      <c r="M683" s="4">
        <f t="shared" si="106"/>
        <v>4</v>
      </c>
      <c r="N683" s="4">
        <f t="shared" si="106"/>
        <v>385</v>
      </c>
      <c r="O683" s="4">
        <f t="shared" si="106"/>
        <v>451</v>
      </c>
      <c r="P683" s="4">
        <f t="shared" si="106"/>
        <v>457</v>
      </c>
      <c r="Q683" s="4">
        <f t="shared" si="106"/>
        <v>94</v>
      </c>
      <c r="R683" s="4">
        <f t="shared" si="106"/>
        <v>457</v>
      </c>
      <c r="S683" s="4">
        <f t="shared" si="106"/>
        <v>338</v>
      </c>
      <c r="T683" s="4">
        <f t="shared" si="106"/>
        <v>498</v>
      </c>
      <c r="U683" s="4">
        <f t="shared" si="106"/>
        <v>300</v>
      </c>
      <c r="V683" s="4">
        <f t="shared" si="106"/>
        <v>498</v>
      </c>
      <c r="W683" s="4">
        <v>1000000</v>
      </c>
    </row>
    <row r="684" spans="1:23" x14ac:dyDescent="0.3">
      <c r="A684" s="4" t="str">
        <f t="shared" si="107"/>
        <v>Slovak Republic</v>
      </c>
      <c r="B684" s="4">
        <f t="shared" si="107"/>
        <v>1997</v>
      </c>
      <c r="C684" s="4">
        <f t="shared" si="108"/>
        <v>457</v>
      </c>
      <c r="D684" s="4">
        <f t="shared" si="106"/>
        <v>522</v>
      </c>
      <c r="E684" s="4">
        <f t="shared" si="106"/>
        <v>548</v>
      </c>
      <c r="F684" s="4">
        <f t="shared" si="106"/>
        <v>522</v>
      </c>
      <c r="G684" s="4">
        <f t="shared" si="106"/>
        <v>263</v>
      </c>
      <c r="H684" s="4">
        <f t="shared" si="106"/>
        <v>249</v>
      </c>
      <c r="I684" s="4">
        <f t="shared" si="106"/>
        <v>314</v>
      </c>
      <c r="J684" s="4">
        <f t="shared" si="106"/>
        <v>249</v>
      </c>
      <c r="K684" s="4">
        <f t="shared" si="106"/>
        <v>415</v>
      </c>
      <c r="L684" s="4">
        <f t="shared" si="106"/>
        <v>437</v>
      </c>
      <c r="M684" s="4">
        <f t="shared" si="106"/>
        <v>109</v>
      </c>
      <c r="N684" s="4">
        <f t="shared" si="106"/>
        <v>437</v>
      </c>
      <c r="O684" s="4">
        <f t="shared" si="106"/>
        <v>451</v>
      </c>
      <c r="P684" s="4">
        <f t="shared" si="106"/>
        <v>457</v>
      </c>
      <c r="Q684" s="4">
        <f t="shared" si="106"/>
        <v>94</v>
      </c>
      <c r="R684" s="4">
        <f t="shared" si="106"/>
        <v>457</v>
      </c>
      <c r="S684" s="4">
        <f t="shared" si="106"/>
        <v>361</v>
      </c>
      <c r="T684" s="4">
        <f t="shared" si="106"/>
        <v>492</v>
      </c>
      <c r="U684" s="4">
        <f t="shared" si="106"/>
        <v>290</v>
      </c>
      <c r="V684" s="4">
        <f t="shared" si="106"/>
        <v>492</v>
      </c>
      <c r="W684" s="4">
        <v>1000000</v>
      </c>
    </row>
    <row r="685" spans="1:23" x14ac:dyDescent="0.3">
      <c r="A685" s="4" t="str">
        <f t="shared" si="107"/>
        <v>Slovak Republic</v>
      </c>
      <c r="B685" s="4">
        <f t="shared" si="107"/>
        <v>1998</v>
      </c>
      <c r="C685" s="4">
        <f t="shared" si="108"/>
        <v>459</v>
      </c>
      <c r="D685" s="4">
        <f t="shared" si="106"/>
        <v>515</v>
      </c>
      <c r="E685" s="4">
        <f t="shared" si="106"/>
        <v>545</v>
      </c>
      <c r="F685" s="4">
        <f t="shared" si="106"/>
        <v>515</v>
      </c>
      <c r="G685" s="4">
        <f t="shared" si="106"/>
        <v>227</v>
      </c>
      <c r="H685" s="4">
        <f t="shared" si="106"/>
        <v>220</v>
      </c>
      <c r="I685" s="4">
        <f t="shared" si="106"/>
        <v>336</v>
      </c>
      <c r="J685" s="4">
        <f t="shared" si="106"/>
        <v>220</v>
      </c>
      <c r="K685" s="4">
        <f t="shared" si="106"/>
        <v>461</v>
      </c>
      <c r="L685" s="4">
        <f t="shared" si="106"/>
        <v>471</v>
      </c>
      <c r="M685" s="4">
        <f t="shared" si="106"/>
        <v>168</v>
      </c>
      <c r="N685" s="4">
        <f t="shared" si="106"/>
        <v>471</v>
      </c>
      <c r="O685" s="4">
        <f t="shared" si="106"/>
        <v>451</v>
      </c>
      <c r="P685" s="4">
        <f t="shared" si="106"/>
        <v>457</v>
      </c>
      <c r="Q685" s="4">
        <f t="shared" si="106"/>
        <v>94</v>
      </c>
      <c r="R685" s="4">
        <f t="shared" si="106"/>
        <v>457</v>
      </c>
      <c r="S685" s="4">
        <f t="shared" si="106"/>
        <v>382</v>
      </c>
      <c r="T685" s="4">
        <f t="shared" si="106"/>
        <v>489</v>
      </c>
      <c r="U685" s="4">
        <f t="shared" si="106"/>
        <v>289</v>
      </c>
      <c r="V685" s="4">
        <f t="shared" si="106"/>
        <v>489</v>
      </c>
      <c r="W685" s="4">
        <v>1000000</v>
      </c>
    </row>
    <row r="686" spans="1:23" x14ac:dyDescent="0.3">
      <c r="A686" s="4" t="str">
        <f t="shared" si="107"/>
        <v>Slovak Republic</v>
      </c>
      <c r="B686" s="4">
        <f t="shared" si="107"/>
        <v>1999</v>
      </c>
      <c r="C686" s="4">
        <f t="shared" si="108"/>
        <v>490</v>
      </c>
      <c r="D686" s="4">
        <f t="shared" si="106"/>
        <v>526</v>
      </c>
      <c r="E686" s="4">
        <f t="shared" si="106"/>
        <v>562</v>
      </c>
      <c r="F686" s="4">
        <f t="shared" si="106"/>
        <v>526</v>
      </c>
      <c r="G686" s="4">
        <f t="shared" si="106"/>
        <v>215</v>
      </c>
      <c r="H686" s="4">
        <f t="shared" si="106"/>
        <v>205</v>
      </c>
      <c r="I686" s="4">
        <f t="shared" si="106"/>
        <v>352</v>
      </c>
      <c r="J686" s="4">
        <f t="shared" si="106"/>
        <v>205</v>
      </c>
      <c r="K686" s="4">
        <f t="shared" si="106"/>
        <v>432</v>
      </c>
      <c r="L686" s="4">
        <f t="shared" si="106"/>
        <v>448</v>
      </c>
      <c r="M686" s="4">
        <f t="shared" si="106"/>
        <v>142</v>
      </c>
      <c r="N686" s="4">
        <f t="shared" si="106"/>
        <v>448</v>
      </c>
      <c r="O686" s="4">
        <f t="shared" si="106"/>
        <v>551</v>
      </c>
      <c r="P686" s="4">
        <f t="shared" si="106"/>
        <v>551</v>
      </c>
      <c r="Q686" s="4">
        <f t="shared" si="106"/>
        <v>435</v>
      </c>
      <c r="R686" s="4">
        <f t="shared" si="106"/>
        <v>551</v>
      </c>
      <c r="S686" s="4">
        <f t="shared" si="106"/>
        <v>413</v>
      </c>
      <c r="T686" s="4">
        <f t="shared" si="106"/>
        <v>504</v>
      </c>
      <c r="U686" s="4">
        <f t="shared" si="106"/>
        <v>315</v>
      </c>
      <c r="V686" s="4">
        <f t="shared" si="106"/>
        <v>504</v>
      </c>
      <c r="W686" s="4">
        <v>1000000</v>
      </c>
    </row>
    <row r="687" spans="1:23" x14ac:dyDescent="0.3">
      <c r="A687" s="4" t="str">
        <f t="shared" si="107"/>
        <v>Slovak Republic</v>
      </c>
      <c r="B687" s="4">
        <f t="shared" si="107"/>
        <v>2000</v>
      </c>
      <c r="C687" s="4">
        <f t="shared" si="108"/>
        <v>486</v>
      </c>
      <c r="D687" s="4">
        <f t="shared" si="106"/>
        <v>523</v>
      </c>
      <c r="E687" s="4">
        <f t="shared" si="106"/>
        <v>555</v>
      </c>
      <c r="F687" s="4">
        <f t="shared" si="106"/>
        <v>523</v>
      </c>
      <c r="G687" s="4">
        <f t="shared" si="106"/>
        <v>200</v>
      </c>
      <c r="H687" s="4">
        <f t="shared" si="106"/>
        <v>194</v>
      </c>
      <c r="I687" s="4">
        <f t="shared" si="106"/>
        <v>344</v>
      </c>
      <c r="J687" s="4">
        <f t="shared" si="106"/>
        <v>194</v>
      </c>
      <c r="K687" s="4">
        <f t="shared" si="106"/>
        <v>472</v>
      </c>
      <c r="L687" s="4">
        <f t="shared" si="106"/>
        <v>475</v>
      </c>
      <c r="M687" s="4">
        <f t="shared" si="106"/>
        <v>271</v>
      </c>
      <c r="N687" s="4">
        <f t="shared" si="106"/>
        <v>475</v>
      </c>
      <c r="O687" s="4">
        <f t="shared" si="106"/>
        <v>572</v>
      </c>
      <c r="P687" s="4">
        <f t="shared" si="106"/>
        <v>567</v>
      </c>
      <c r="Q687" s="4">
        <f t="shared" si="106"/>
        <v>537</v>
      </c>
      <c r="R687" s="4">
        <f t="shared" si="106"/>
        <v>567</v>
      </c>
      <c r="S687" s="4">
        <f t="shared" si="106"/>
        <v>438</v>
      </c>
      <c r="T687" s="4">
        <f t="shared" si="106"/>
        <v>515</v>
      </c>
      <c r="U687" s="4">
        <f t="shared" si="106"/>
        <v>349</v>
      </c>
      <c r="V687" s="4">
        <f t="shared" si="106"/>
        <v>515</v>
      </c>
      <c r="W687" s="4">
        <v>1000000</v>
      </c>
    </row>
    <row r="688" spans="1:23" x14ac:dyDescent="0.3">
      <c r="A688" s="4" t="str">
        <f t="shared" si="107"/>
        <v>Slovak Republic</v>
      </c>
      <c r="B688" s="4">
        <f t="shared" si="107"/>
        <v>2001</v>
      </c>
      <c r="C688" s="4">
        <f t="shared" si="108"/>
        <v>508</v>
      </c>
      <c r="D688" s="4">
        <f t="shared" si="106"/>
        <v>524</v>
      </c>
      <c r="E688" s="4">
        <f t="shared" si="106"/>
        <v>567</v>
      </c>
      <c r="F688" s="4">
        <f t="shared" si="106"/>
        <v>524</v>
      </c>
      <c r="G688" s="4">
        <f t="shared" si="106"/>
        <v>195</v>
      </c>
      <c r="H688" s="4">
        <f t="shared" si="106"/>
        <v>188</v>
      </c>
      <c r="I688" s="4">
        <f t="shared" si="106"/>
        <v>345</v>
      </c>
      <c r="J688" s="4">
        <f t="shared" si="106"/>
        <v>188</v>
      </c>
      <c r="K688" s="4">
        <f t="shared" si="106"/>
        <v>464</v>
      </c>
      <c r="L688" s="4">
        <f t="shared" si="106"/>
        <v>466</v>
      </c>
      <c r="M688" s="4">
        <f t="shared" si="106"/>
        <v>191</v>
      </c>
      <c r="N688" s="4">
        <f t="shared" si="106"/>
        <v>466</v>
      </c>
      <c r="O688" s="4">
        <f t="shared" si="106"/>
        <v>577</v>
      </c>
      <c r="P688" s="4">
        <f t="shared" si="106"/>
        <v>579</v>
      </c>
      <c r="Q688" s="4">
        <f t="shared" si="106"/>
        <v>549</v>
      </c>
      <c r="R688" s="4">
        <f t="shared" si="106"/>
        <v>579</v>
      </c>
      <c r="S688" s="4">
        <f t="shared" si="106"/>
        <v>448</v>
      </c>
      <c r="T688" s="4">
        <f t="shared" si="106"/>
        <v>508</v>
      </c>
      <c r="U688" s="4">
        <f t="shared" si="106"/>
        <v>334</v>
      </c>
      <c r="V688" s="4">
        <f t="shared" si="106"/>
        <v>508</v>
      </c>
      <c r="W688" s="4">
        <v>1000000</v>
      </c>
    </row>
    <row r="689" spans="1:23" x14ac:dyDescent="0.3">
      <c r="A689" s="4" t="str">
        <f t="shared" si="107"/>
        <v>Slovak Republic</v>
      </c>
      <c r="B689" s="4">
        <f t="shared" si="107"/>
        <v>2002</v>
      </c>
      <c r="C689" s="4">
        <f t="shared" si="108"/>
        <v>505</v>
      </c>
      <c r="D689" s="4">
        <f t="shared" si="106"/>
        <v>517</v>
      </c>
      <c r="E689" s="4">
        <f t="shared" si="106"/>
        <v>556</v>
      </c>
      <c r="F689" s="4">
        <f t="shared" si="106"/>
        <v>517</v>
      </c>
      <c r="G689" s="4">
        <f t="shared" si="106"/>
        <v>115</v>
      </c>
      <c r="H689" s="4">
        <f t="shared" si="106"/>
        <v>113</v>
      </c>
      <c r="I689" s="4">
        <f t="shared" si="106"/>
        <v>440</v>
      </c>
      <c r="J689" s="4">
        <f t="shared" si="106"/>
        <v>113</v>
      </c>
      <c r="K689" s="4">
        <f t="shared" si="106"/>
        <v>405</v>
      </c>
      <c r="L689" s="4">
        <f t="shared" si="106"/>
        <v>415</v>
      </c>
      <c r="M689" s="4">
        <f t="shared" si="106"/>
        <v>13</v>
      </c>
      <c r="N689" s="4">
        <f t="shared" si="106"/>
        <v>415</v>
      </c>
      <c r="O689" s="4">
        <f t="shared" si="106"/>
        <v>574</v>
      </c>
      <c r="P689" s="4">
        <f t="shared" si="106"/>
        <v>569</v>
      </c>
      <c r="Q689" s="4">
        <f t="shared" si="106"/>
        <v>557</v>
      </c>
      <c r="R689" s="4">
        <f t="shared" si="106"/>
        <v>569</v>
      </c>
      <c r="S689" s="4">
        <f t="shared" si="106"/>
        <v>450</v>
      </c>
      <c r="T689" s="4">
        <f t="shared" si="106"/>
        <v>500</v>
      </c>
      <c r="U689" s="4">
        <f t="shared" si="106"/>
        <v>307</v>
      </c>
      <c r="V689" s="4">
        <f t="shared" si="106"/>
        <v>500</v>
      </c>
      <c r="W689" s="4">
        <v>1000000</v>
      </c>
    </row>
    <row r="690" spans="1:23" x14ac:dyDescent="0.3">
      <c r="A690" s="4" t="str">
        <f t="shared" si="107"/>
        <v>Slovak Republic</v>
      </c>
      <c r="B690" s="4">
        <f t="shared" si="107"/>
        <v>2003</v>
      </c>
      <c r="C690" s="4">
        <f t="shared" si="108"/>
        <v>510</v>
      </c>
      <c r="D690" s="4">
        <f t="shared" si="106"/>
        <v>516</v>
      </c>
      <c r="E690" s="4">
        <f t="shared" si="106"/>
        <v>564</v>
      </c>
      <c r="F690" s="4">
        <f t="shared" si="106"/>
        <v>516</v>
      </c>
      <c r="G690" s="4">
        <f t="shared" si="106"/>
        <v>14</v>
      </c>
      <c r="H690" s="4">
        <f t="shared" si="106"/>
        <v>13</v>
      </c>
      <c r="I690" s="4">
        <f t="shared" si="106"/>
        <v>466</v>
      </c>
      <c r="J690" s="4">
        <f t="shared" si="106"/>
        <v>13</v>
      </c>
      <c r="K690" s="4">
        <f t="shared" si="106"/>
        <v>418</v>
      </c>
      <c r="L690" s="4">
        <f t="shared" si="106"/>
        <v>433</v>
      </c>
      <c r="M690" s="4">
        <f t="shared" si="106"/>
        <v>71</v>
      </c>
      <c r="N690" s="4">
        <f t="shared" si="106"/>
        <v>433</v>
      </c>
      <c r="O690" s="4">
        <f t="shared" si="106"/>
        <v>565</v>
      </c>
      <c r="P690" s="4">
        <f t="shared" si="106"/>
        <v>560</v>
      </c>
      <c r="Q690" s="4">
        <f t="shared" si="106"/>
        <v>554</v>
      </c>
      <c r="R690" s="4">
        <f t="shared" si="106"/>
        <v>560</v>
      </c>
      <c r="S690" s="4">
        <f t="shared" si="106"/>
        <v>445</v>
      </c>
      <c r="T690" s="4">
        <f t="shared" si="106"/>
        <v>487</v>
      </c>
      <c r="U690" s="4">
        <f t="shared" si="106"/>
        <v>280</v>
      </c>
      <c r="V690" s="4">
        <f t="shared" si="106"/>
        <v>487</v>
      </c>
      <c r="W690" s="4">
        <v>1000000</v>
      </c>
    </row>
    <row r="691" spans="1:23" x14ac:dyDescent="0.3">
      <c r="A691" s="4" t="str">
        <f t="shared" si="107"/>
        <v>Slovak Republic</v>
      </c>
      <c r="B691" s="4">
        <f t="shared" si="107"/>
        <v>2004</v>
      </c>
      <c r="C691" s="4">
        <f t="shared" si="108"/>
        <v>527</v>
      </c>
      <c r="D691" s="4">
        <f t="shared" si="106"/>
        <v>519</v>
      </c>
      <c r="E691" s="4">
        <f t="shared" si="106"/>
        <v>570</v>
      </c>
      <c r="F691" s="4">
        <f t="shared" si="106"/>
        <v>519</v>
      </c>
      <c r="G691" s="4">
        <f t="shared" si="106"/>
        <v>87</v>
      </c>
      <c r="H691" s="4">
        <f t="shared" si="106"/>
        <v>86</v>
      </c>
      <c r="I691" s="4">
        <f t="shared" si="106"/>
        <v>426</v>
      </c>
      <c r="J691" s="4">
        <f t="shared" si="106"/>
        <v>86</v>
      </c>
      <c r="K691" s="4">
        <f t="shared" si="106"/>
        <v>451</v>
      </c>
      <c r="L691" s="4">
        <f t="shared" si="106"/>
        <v>452</v>
      </c>
      <c r="M691" s="4">
        <f t="shared" si="106"/>
        <v>82</v>
      </c>
      <c r="N691" s="4">
        <f t="shared" si="106"/>
        <v>452</v>
      </c>
      <c r="O691" s="4">
        <f t="shared" si="106"/>
        <v>567</v>
      </c>
      <c r="P691" s="4">
        <f t="shared" si="106"/>
        <v>562</v>
      </c>
      <c r="Q691" s="4">
        <f t="shared" si="106"/>
        <v>570</v>
      </c>
      <c r="R691" s="4">
        <f t="shared" si="106"/>
        <v>562</v>
      </c>
      <c r="S691" s="4">
        <f t="shared" si="106"/>
        <v>464</v>
      </c>
      <c r="T691" s="4">
        <f t="shared" si="106"/>
        <v>482</v>
      </c>
      <c r="U691" s="4">
        <f t="shared" si="106"/>
        <v>257</v>
      </c>
      <c r="V691" s="4">
        <f t="shared" si="106"/>
        <v>482</v>
      </c>
      <c r="W691" s="4">
        <v>1000000</v>
      </c>
    </row>
    <row r="692" spans="1:23" x14ac:dyDescent="0.3">
      <c r="A692" s="4" t="str">
        <f t="shared" si="107"/>
        <v>Slovak Republic</v>
      </c>
      <c r="B692" s="4">
        <f t="shared" si="107"/>
        <v>2005</v>
      </c>
      <c r="C692" s="4">
        <f t="shared" si="108"/>
        <v>517</v>
      </c>
      <c r="D692" s="4">
        <f t="shared" si="106"/>
        <v>508</v>
      </c>
      <c r="E692" s="4">
        <f t="shared" si="106"/>
        <v>565</v>
      </c>
      <c r="F692" s="4">
        <f t="shared" si="106"/>
        <v>508</v>
      </c>
      <c r="G692" s="4">
        <f t="shared" si="106"/>
        <v>152</v>
      </c>
      <c r="H692" s="4">
        <f t="shared" si="106"/>
        <v>148</v>
      </c>
      <c r="I692" s="4">
        <f t="shared" si="106"/>
        <v>402</v>
      </c>
      <c r="J692" s="4">
        <f t="shared" si="106"/>
        <v>148</v>
      </c>
      <c r="K692" s="4">
        <f t="shared" si="106"/>
        <v>477</v>
      </c>
      <c r="L692" s="4">
        <f t="shared" si="106"/>
        <v>478</v>
      </c>
      <c r="M692" s="4">
        <f t="shared" si="106"/>
        <v>111</v>
      </c>
      <c r="N692" s="4">
        <f t="shared" si="106"/>
        <v>478</v>
      </c>
      <c r="O692" s="4">
        <f t="shared" si="106"/>
        <v>554</v>
      </c>
      <c r="P692" s="4">
        <f t="shared" si="106"/>
        <v>558</v>
      </c>
      <c r="Q692" s="4">
        <f t="shared" si="106"/>
        <v>562</v>
      </c>
      <c r="R692" s="4">
        <f t="shared" si="106"/>
        <v>558</v>
      </c>
      <c r="S692" s="4">
        <f t="shared" si="106"/>
        <v>465</v>
      </c>
      <c r="T692" s="4">
        <f t="shared" si="106"/>
        <v>464</v>
      </c>
      <c r="U692" s="4">
        <f t="shared" si="106"/>
        <v>240</v>
      </c>
      <c r="V692" s="4">
        <f t="shared" si="106"/>
        <v>464</v>
      </c>
      <c r="W692" s="4">
        <v>1000000</v>
      </c>
    </row>
    <row r="693" spans="1:23" x14ac:dyDescent="0.3">
      <c r="A693" s="4" t="str">
        <f t="shared" si="107"/>
        <v>Slovak Republic</v>
      </c>
      <c r="B693" s="4">
        <f t="shared" si="107"/>
        <v>2006</v>
      </c>
      <c r="C693" s="4">
        <f t="shared" si="108"/>
        <v>522</v>
      </c>
      <c r="D693" s="4">
        <f t="shared" si="106"/>
        <v>502</v>
      </c>
      <c r="E693" s="4">
        <f t="shared" si="106"/>
        <v>566</v>
      </c>
      <c r="F693" s="4">
        <f t="shared" si="106"/>
        <v>502</v>
      </c>
      <c r="G693" s="4">
        <f t="shared" si="106"/>
        <v>178</v>
      </c>
      <c r="H693" s="4">
        <f t="shared" si="106"/>
        <v>171</v>
      </c>
      <c r="I693" s="4">
        <f t="shared" si="106"/>
        <v>354</v>
      </c>
      <c r="J693" s="4">
        <f t="shared" si="106"/>
        <v>171</v>
      </c>
      <c r="K693" s="4">
        <f t="shared" si="106"/>
        <v>475</v>
      </c>
      <c r="L693" s="4">
        <f t="shared" si="106"/>
        <v>472</v>
      </c>
      <c r="M693" s="4">
        <f t="shared" si="106"/>
        <v>66</v>
      </c>
      <c r="N693" s="4">
        <f t="shared" si="106"/>
        <v>472</v>
      </c>
      <c r="O693" s="4">
        <f t="shared" si="106"/>
        <v>531</v>
      </c>
      <c r="P693" s="4">
        <f t="shared" si="106"/>
        <v>548</v>
      </c>
      <c r="Q693" s="4">
        <f t="shared" si="106"/>
        <v>553</v>
      </c>
      <c r="R693" s="4">
        <f t="shared" si="106"/>
        <v>548</v>
      </c>
      <c r="S693" s="4">
        <f t="shared" si="106"/>
        <v>473</v>
      </c>
      <c r="T693" s="4">
        <f t="shared" si="106"/>
        <v>453</v>
      </c>
      <c r="U693" s="4">
        <f t="shared" si="106"/>
        <v>226</v>
      </c>
      <c r="V693" s="4">
        <f t="shared" si="106"/>
        <v>453</v>
      </c>
      <c r="W693" s="4">
        <v>1000000</v>
      </c>
    </row>
    <row r="694" spans="1:23" x14ac:dyDescent="0.3">
      <c r="A694" s="4" t="str">
        <f t="shared" si="107"/>
        <v>Slovak Republic</v>
      </c>
      <c r="B694" s="4">
        <f t="shared" si="107"/>
        <v>2007</v>
      </c>
      <c r="C694" s="4">
        <f t="shared" si="108"/>
        <v>513</v>
      </c>
      <c r="D694" s="4">
        <f t="shared" si="106"/>
        <v>488</v>
      </c>
      <c r="E694" s="4">
        <f t="shared" si="106"/>
        <v>557</v>
      </c>
      <c r="F694" s="4">
        <f t="shared" si="106"/>
        <v>488</v>
      </c>
      <c r="G694" s="4">
        <f t="shared" si="106"/>
        <v>223</v>
      </c>
      <c r="H694" s="4">
        <f t="shared" si="106"/>
        <v>222</v>
      </c>
      <c r="I694" s="4">
        <f t="shared" si="106"/>
        <v>288</v>
      </c>
      <c r="J694" s="4">
        <f t="shared" si="106"/>
        <v>222</v>
      </c>
      <c r="K694" s="4">
        <f t="shared" si="106"/>
        <v>478</v>
      </c>
      <c r="L694" s="4">
        <f t="shared" si="106"/>
        <v>479</v>
      </c>
      <c r="M694" s="4">
        <f t="shared" si="106"/>
        <v>58</v>
      </c>
      <c r="N694" s="4">
        <f t="shared" si="106"/>
        <v>479</v>
      </c>
      <c r="O694" s="4">
        <f t="shared" si="106"/>
        <v>481</v>
      </c>
      <c r="P694" s="4">
        <f t="shared" si="106"/>
        <v>540</v>
      </c>
      <c r="Q694" s="4">
        <f t="shared" si="106"/>
        <v>545</v>
      </c>
      <c r="R694" s="4">
        <f t="shared" si="106"/>
        <v>540</v>
      </c>
      <c r="S694" s="4">
        <f t="shared" si="106"/>
        <v>469</v>
      </c>
      <c r="T694" s="4">
        <f t="shared" si="106"/>
        <v>432</v>
      </c>
      <c r="U694" s="4">
        <f t="shared" si="106"/>
        <v>201</v>
      </c>
      <c r="V694" s="4">
        <f t="shared" si="106"/>
        <v>432</v>
      </c>
      <c r="W694" s="4">
        <v>1000000</v>
      </c>
    </row>
    <row r="695" spans="1:23" x14ac:dyDescent="0.3">
      <c r="A695" s="4" t="str">
        <f t="shared" si="107"/>
        <v>Slovak Republic</v>
      </c>
      <c r="B695" s="4">
        <f t="shared" si="107"/>
        <v>2008</v>
      </c>
      <c r="C695" s="4">
        <f t="shared" si="108"/>
        <v>524</v>
      </c>
      <c r="D695" s="4">
        <f t="shared" si="108"/>
        <v>489</v>
      </c>
      <c r="E695" s="4">
        <f t="shared" si="108"/>
        <v>563</v>
      </c>
      <c r="F695" s="4">
        <f t="shared" si="108"/>
        <v>489</v>
      </c>
      <c r="G695" s="4">
        <f t="shared" si="108"/>
        <v>241</v>
      </c>
      <c r="H695" s="4">
        <f t="shared" si="108"/>
        <v>239</v>
      </c>
      <c r="I695" s="4">
        <f t="shared" si="108"/>
        <v>247</v>
      </c>
      <c r="J695" s="4">
        <f t="shared" si="108"/>
        <v>239</v>
      </c>
      <c r="K695" s="4">
        <f t="shared" si="108"/>
        <v>490</v>
      </c>
      <c r="L695" s="4">
        <f t="shared" si="108"/>
        <v>486</v>
      </c>
      <c r="M695" s="4">
        <f t="shared" si="108"/>
        <v>166</v>
      </c>
      <c r="N695" s="4">
        <f t="shared" si="108"/>
        <v>486</v>
      </c>
      <c r="O695" s="4">
        <f t="shared" si="108"/>
        <v>363</v>
      </c>
      <c r="P695" s="4">
        <f t="shared" si="108"/>
        <v>436</v>
      </c>
      <c r="Q695" s="4">
        <f t="shared" si="108"/>
        <v>149</v>
      </c>
      <c r="R695" s="4">
        <f t="shared" si="108"/>
        <v>436</v>
      </c>
      <c r="S695" s="4">
        <f t="shared" ref="D695:AK709" si="109">RANK(S98,S$4:S$597,S$1)</f>
        <v>432</v>
      </c>
      <c r="T695" s="4">
        <f t="shared" si="109"/>
        <v>410</v>
      </c>
      <c r="U695" s="4">
        <f t="shared" si="109"/>
        <v>186</v>
      </c>
      <c r="V695" s="4">
        <f t="shared" si="109"/>
        <v>410</v>
      </c>
      <c r="W695" s="4">
        <v>1000000</v>
      </c>
    </row>
    <row r="696" spans="1:23" x14ac:dyDescent="0.3">
      <c r="A696" s="4" t="str">
        <f t="shared" si="107"/>
        <v>Slovak Republic</v>
      </c>
      <c r="B696" s="4">
        <f t="shared" si="107"/>
        <v>2009</v>
      </c>
      <c r="C696" s="4">
        <f t="shared" si="108"/>
        <v>519</v>
      </c>
      <c r="D696" s="4">
        <f t="shared" si="109"/>
        <v>481</v>
      </c>
      <c r="E696" s="4">
        <f t="shared" si="109"/>
        <v>544</v>
      </c>
      <c r="F696" s="4">
        <f t="shared" si="109"/>
        <v>481</v>
      </c>
      <c r="G696" s="4">
        <f t="shared" si="109"/>
        <v>299</v>
      </c>
      <c r="H696" s="4">
        <f t="shared" si="109"/>
        <v>301</v>
      </c>
      <c r="I696" s="4">
        <f t="shared" si="109"/>
        <v>167</v>
      </c>
      <c r="J696" s="4">
        <f t="shared" si="109"/>
        <v>301</v>
      </c>
      <c r="K696" s="4">
        <f t="shared" si="109"/>
        <v>483</v>
      </c>
      <c r="L696" s="4">
        <f t="shared" si="109"/>
        <v>481</v>
      </c>
      <c r="M696" s="4">
        <f t="shared" si="109"/>
        <v>187</v>
      </c>
      <c r="N696" s="4">
        <f t="shared" si="109"/>
        <v>481</v>
      </c>
      <c r="O696" s="4">
        <f t="shared" si="109"/>
        <v>319</v>
      </c>
      <c r="P696" s="4">
        <f t="shared" si="109"/>
        <v>298</v>
      </c>
      <c r="Q696" s="4">
        <f t="shared" si="109"/>
        <v>290</v>
      </c>
      <c r="R696" s="4">
        <f t="shared" si="109"/>
        <v>298</v>
      </c>
      <c r="S696" s="4">
        <f t="shared" si="109"/>
        <v>410</v>
      </c>
      <c r="T696" s="4">
        <f t="shared" si="109"/>
        <v>411</v>
      </c>
      <c r="U696" s="4">
        <f t="shared" si="109"/>
        <v>185</v>
      </c>
      <c r="V696" s="4">
        <f t="shared" si="109"/>
        <v>411</v>
      </c>
      <c r="W696" s="4">
        <v>1000000</v>
      </c>
    </row>
    <row r="697" spans="1:23" x14ac:dyDescent="0.3">
      <c r="A697" s="4" t="str">
        <f t="shared" si="107"/>
        <v>Slovak Republic</v>
      </c>
      <c r="B697" s="4">
        <f t="shared" si="107"/>
        <v>2010</v>
      </c>
      <c r="C697" s="4">
        <f t="shared" si="108"/>
        <v>501</v>
      </c>
      <c r="D697" s="4">
        <f t="shared" si="109"/>
        <v>464</v>
      </c>
      <c r="E697" s="4">
        <f t="shared" si="109"/>
        <v>531</v>
      </c>
      <c r="F697" s="4">
        <f t="shared" si="109"/>
        <v>464</v>
      </c>
      <c r="G697" s="4">
        <f t="shared" si="109"/>
        <v>364</v>
      </c>
      <c r="H697" s="4">
        <f t="shared" si="109"/>
        <v>367</v>
      </c>
      <c r="I697" s="4">
        <f t="shared" si="109"/>
        <v>40</v>
      </c>
      <c r="J697" s="4">
        <f t="shared" si="109"/>
        <v>367</v>
      </c>
      <c r="K697" s="4">
        <f t="shared" si="109"/>
        <v>485</v>
      </c>
      <c r="L697" s="4">
        <f t="shared" si="109"/>
        <v>480</v>
      </c>
      <c r="M697" s="4">
        <f t="shared" si="109"/>
        <v>208</v>
      </c>
      <c r="N697" s="4">
        <f t="shared" si="109"/>
        <v>480</v>
      </c>
      <c r="O697" s="4">
        <f t="shared" si="109"/>
        <v>422</v>
      </c>
      <c r="P697" s="4">
        <f t="shared" si="109"/>
        <v>375</v>
      </c>
      <c r="Q697" s="4">
        <f t="shared" si="109"/>
        <v>328</v>
      </c>
      <c r="R697" s="4">
        <f t="shared" si="109"/>
        <v>375</v>
      </c>
      <c r="S697" s="4">
        <f t="shared" si="109"/>
        <v>400</v>
      </c>
      <c r="T697" s="4">
        <f t="shared" si="109"/>
        <v>392</v>
      </c>
      <c r="U697" s="4">
        <f t="shared" si="109"/>
        <v>172</v>
      </c>
      <c r="V697" s="4">
        <f t="shared" si="109"/>
        <v>392</v>
      </c>
      <c r="W697" s="4">
        <v>1000000</v>
      </c>
    </row>
    <row r="698" spans="1:23" x14ac:dyDescent="0.3">
      <c r="A698" s="4" t="str">
        <f t="shared" ref="A698:B713" si="110">A101</f>
        <v>Slovak Republic</v>
      </c>
      <c r="B698" s="4">
        <f t="shared" si="110"/>
        <v>2011</v>
      </c>
      <c r="C698" s="4">
        <f t="shared" ref="C698:C761" si="111">RANK(C101,C$4:C$597,C$1)</f>
        <v>499</v>
      </c>
      <c r="D698" s="4">
        <f t="shared" si="109"/>
        <v>467</v>
      </c>
      <c r="E698" s="4">
        <f t="shared" si="109"/>
        <v>530</v>
      </c>
      <c r="F698" s="4">
        <f t="shared" si="109"/>
        <v>467</v>
      </c>
      <c r="G698" s="4">
        <f t="shared" si="109"/>
        <v>323</v>
      </c>
      <c r="H698" s="4">
        <f t="shared" si="109"/>
        <v>326</v>
      </c>
      <c r="I698" s="4">
        <f t="shared" si="109"/>
        <v>106</v>
      </c>
      <c r="J698" s="4">
        <f t="shared" si="109"/>
        <v>326</v>
      </c>
      <c r="K698" s="4">
        <f t="shared" si="109"/>
        <v>471</v>
      </c>
      <c r="L698" s="4">
        <f t="shared" si="109"/>
        <v>459</v>
      </c>
      <c r="M698" s="4">
        <f t="shared" si="109"/>
        <v>194</v>
      </c>
      <c r="N698" s="4">
        <f t="shared" si="109"/>
        <v>459</v>
      </c>
      <c r="O698" s="4">
        <f t="shared" si="109"/>
        <v>381</v>
      </c>
      <c r="P698" s="4">
        <f t="shared" si="109"/>
        <v>324</v>
      </c>
      <c r="Q698" s="4">
        <f t="shared" si="109"/>
        <v>369</v>
      </c>
      <c r="R698" s="4">
        <f t="shared" si="109"/>
        <v>324</v>
      </c>
      <c r="S698" s="4">
        <f t="shared" si="109"/>
        <v>394</v>
      </c>
      <c r="T698" s="4">
        <f t="shared" si="109"/>
        <v>387</v>
      </c>
      <c r="U698" s="4">
        <f t="shared" si="109"/>
        <v>159</v>
      </c>
      <c r="V698" s="4">
        <f t="shared" si="109"/>
        <v>387</v>
      </c>
      <c r="W698" s="4">
        <v>1000000</v>
      </c>
    </row>
    <row r="699" spans="1:23" x14ac:dyDescent="0.3">
      <c r="A699" s="4" t="str">
        <f t="shared" si="110"/>
        <v>Slovak Republic</v>
      </c>
      <c r="B699" s="4">
        <f t="shared" si="110"/>
        <v>2012</v>
      </c>
      <c r="C699" s="4">
        <f t="shared" si="111"/>
        <v>503</v>
      </c>
      <c r="D699" s="4">
        <f t="shared" si="109"/>
        <v>471</v>
      </c>
      <c r="E699" s="4">
        <f t="shared" si="109"/>
        <v>532</v>
      </c>
      <c r="F699" s="4">
        <f t="shared" si="109"/>
        <v>471</v>
      </c>
      <c r="G699" s="4">
        <f t="shared" si="109"/>
        <v>345</v>
      </c>
      <c r="H699" s="4">
        <f t="shared" si="109"/>
        <v>351</v>
      </c>
      <c r="I699" s="4">
        <f t="shared" si="109"/>
        <v>99</v>
      </c>
      <c r="J699" s="4">
        <f t="shared" si="109"/>
        <v>351</v>
      </c>
      <c r="K699" s="4">
        <f t="shared" si="109"/>
        <v>454</v>
      </c>
      <c r="L699" s="4">
        <f t="shared" si="109"/>
        <v>444</v>
      </c>
      <c r="M699" s="4">
        <f t="shared" si="109"/>
        <v>184</v>
      </c>
      <c r="N699" s="4">
        <f t="shared" si="109"/>
        <v>444</v>
      </c>
      <c r="O699" s="4">
        <f t="shared" si="109"/>
        <v>347</v>
      </c>
      <c r="P699" s="4">
        <f t="shared" si="109"/>
        <v>279</v>
      </c>
      <c r="Q699" s="4">
        <f t="shared" si="109"/>
        <v>467</v>
      </c>
      <c r="R699" s="4">
        <f t="shared" si="109"/>
        <v>279</v>
      </c>
      <c r="S699" s="4">
        <f t="shared" si="109"/>
        <v>384</v>
      </c>
      <c r="T699" s="4">
        <f t="shared" si="109"/>
        <v>383</v>
      </c>
      <c r="U699" s="4">
        <f t="shared" si="109"/>
        <v>151</v>
      </c>
      <c r="V699" s="4">
        <f t="shared" si="109"/>
        <v>383</v>
      </c>
      <c r="W699" s="4">
        <v>1000000</v>
      </c>
    </row>
    <row r="700" spans="1:23" x14ac:dyDescent="0.3">
      <c r="A700" s="4" t="str">
        <f t="shared" si="110"/>
        <v>Slovak Republic</v>
      </c>
      <c r="B700" s="4">
        <f t="shared" si="110"/>
        <v>2013</v>
      </c>
      <c r="C700" s="4">
        <f t="shared" si="111"/>
        <v>500</v>
      </c>
      <c r="D700" s="4">
        <f t="shared" si="109"/>
        <v>468</v>
      </c>
      <c r="E700" s="4">
        <f t="shared" si="109"/>
        <v>528</v>
      </c>
      <c r="F700" s="4">
        <f t="shared" si="109"/>
        <v>468</v>
      </c>
      <c r="G700" s="4">
        <f t="shared" si="109"/>
        <v>312</v>
      </c>
      <c r="H700" s="4">
        <f t="shared" si="109"/>
        <v>316</v>
      </c>
      <c r="I700" s="4">
        <f t="shared" si="109"/>
        <v>138</v>
      </c>
      <c r="J700" s="4">
        <f t="shared" si="109"/>
        <v>316</v>
      </c>
      <c r="K700" s="4">
        <f t="shared" si="109"/>
        <v>456</v>
      </c>
      <c r="L700" s="4">
        <f t="shared" si="109"/>
        <v>442</v>
      </c>
      <c r="M700" s="4">
        <f t="shared" si="109"/>
        <v>177</v>
      </c>
      <c r="N700" s="4">
        <f t="shared" si="109"/>
        <v>442</v>
      </c>
      <c r="O700" s="4">
        <f t="shared" si="109"/>
        <v>357</v>
      </c>
      <c r="P700" s="4">
        <f t="shared" si="109"/>
        <v>284</v>
      </c>
      <c r="Q700" s="4">
        <f t="shared" si="109"/>
        <v>498</v>
      </c>
      <c r="R700" s="4">
        <f t="shared" si="109"/>
        <v>284</v>
      </c>
      <c r="S700" s="4">
        <f t="shared" si="109"/>
        <v>383</v>
      </c>
      <c r="T700" s="4">
        <f t="shared" si="109"/>
        <v>380</v>
      </c>
      <c r="U700" s="4">
        <f t="shared" si="109"/>
        <v>149</v>
      </c>
      <c r="V700" s="4">
        <f t="shared" si="109"/>
        <v>380</v>
      </c>
      <c r="W700" s="4">
        <v>1000000</v>
      </c>
    </row>
    <row r="701" spans="1:23" x14ac:dyDescent="0.3">
      <c r="A701" s="4" t="str">
        <f t="shared" si="110"/>
        <v>Slovak Republic</v>
      </c>
      <c r="B701" s="4">
        <f t="shared" si="110"/>
        <v>2014</v>
      </c>
      <c r="C701" s="4">
        <f t="shared" si="111"/>
        <v>502</v>
      </c>
      <c r="D701" s="4">
        <f t="shared" si="109"/>
        <v>463</v>
      </c>
      <c r="E701" s="4">
        <f t="shared" si="109"/>
        <v>525</v>
      </c>
      <c r="F701" s="4">
        <f t="shared" si="109"/>
        <v>463</v>
      </c>
      <c r="G701" s="4">
        <f t="shared" si="109"/>
        <v>273</v>
      </c>
      <c r="H701" s="4">
        <f t="shared" si="109"/>
        <v>276</v>
      </c>
      <c r="I701" s="4">
        <f t="shared" si="109"/>
        <v>173</v>
      </c>
      <c r="J701" s="4">
        <f t="shared" si="109"/>
        <v>276</v>
      </c>
      <c r="K701" s="4">
        <f t="shared" si="109"/>
        <v>449</v>
      </c>
      <c r="L701" s="4">
        <f t="shared" si="109"/>
        <v>436</v>
      </c>
      <c r="M701" s="4">
        <f t="shared" si="109"/>
        <v>171</v>
      </c>
      <c r="N701" s="4">
        <f t="shared" si="109"/>
        <v>436</v>
      </c>
      <c r="O701" s="4">
        <f t="shared" si="109"/>
        <v>320</v>
      </c>
      <c r="P701" s="4">
        <f t="shared" si="109"/>
        <v>263</v>
      </c>
      <c r="Q701" s="4">
        <f t="shared" si="109"/>
        <v>491</v>
      </c>
      <c r="R701" s="4">
        <f t="shared" si="109"/>
        <v>263</v>
      </c>
      <c r="S701" s="4">
        <f t="shared" si="109"/>
        <v>387</v>
      </c>
      <c r="T701" s="4">
        <f t="shared" si="109"/>
        <v>377</v>
      </c>
      <c r="U701" s="4">
        <f t="shared" si="109"/>
        <v>147</v>
      </c>
      <c r="V701" s="4">
        <f t="shared" si="109"/>
        <v>377</v>
      </c>
      <c r="W701" s="4">
        <v>1000000</v>
      </c>
    </row>
    <row r="702" spans="1:23" x14ac:dyDescent="0.3">
      <c r="A702" s="4" t="str">
        <f t="shared" si="110"/>
        <v>Slovak Republic</v>
      </c>
      <c r="B702" s="4">
        <f t="shared" si="110"/>
        <v>2015</v>
      </c>
      <c r="C702" s="4">
        <f t="shared" si="111"/>
        <v>492</v>
      </c>
      <c r="D702" s="4">
        <f t="shared" si="109"/>
        <v>454</v>
      </c>
      <c r="E702" s="4">
        <f t="shared" si="109"/>
        <v>513</v>
      </c>
      <c r="F702" s="4">
        <f t="shared" si="109"/>
        <v>454</v>
      </c>
      <c r="G702" s="4">
        <f t="shared" si="109"/>
        <v>251</v>
      </c>
      <c r="H702" s="4">
        <f t="shared" si="109"/>
        <v>263</v>
      </c>
      <c r="I702" s="4">
        <f t="shared" si="109"/>
        <v>194</v>
      </c>
      <c r="J702" s="4">
        <f t="shared" si="109"/>
        <v>263</v>
      </c>
      <c r="K702" s="4">
        <f t="shared" si="109"/>
        <v>474</v>
      </c>
      <c r="L702" s="4">
        <f t="shared" si="109"/>
        <v>455</v>
      </c>
      <c r="M702" s="4">
        <f t="shared" si="109"/>
        <v>274</v>
      </c>
      <c r="N702" s="4">
        <f t="shared" si="109"/>
        <v>455</v>
      </c>
      <c r="O702" s="4">
        <f t="shared" si="109"/>
        <v>225</v>
      </c>
      <c r="P702" s="4">
        <f t="shared" si="109"/>
        <v>199</v>
      </c>
      <c r="Q702" s="4">
        <f t="shared" si="109"/>
        <v>474</v>
      </c>
      <c r="R702" s="4">
        <f t="shared" si="109"/>
        <v>199</v>
      </c>
      <c r="S702" s="4">
        <f t="shared" si="109"/>
        <v>393</v>
      </c>
      <c r="T702" s="4">
        <f t="shared" si="109"/>
        <v>370</v>
      </c>
      <c r="U702" s="4">
        <f t="shared" si="109"/>
        <v>140</v>
      </c>
      <c r="V702" s="4">
        <f t="shared" si="109"/>
        <v>370</v>
      </c>
      <c r="W702" s="4">
        <v>1000000</v>
      </c>
    </row>
    <row r="703" spans="1:23" x14ac:dyDescent="0.3">
      <c r="A703" s="4" t="str">
        <f t="shared" si="110"/>
        <v>Slovak Republic</v>
      </c>
      <c r="B703" s="4">
        <f t="shared" si="110"/>
        <v>2016</v>
      </c>
      <c r="C703" s="4">
        <f t="shared" si="111"/>
        <v>488</v>
      </c>
      <c r="D703" s="4">
        <f t="shared" si="109"/>
        <v>445</v>
      </c>
      <c r="E703" s="4">
        <f t="shared" si="109"/>
        <v>505</v>
      </c>
      <c r="F703" s="4">
        <f t="shared" si="109"/>
        <v>445</v>
      </c>
      <c r="G703" s="4">
        <f t="shared" si="109"/>
        <v>204</v>
      </c>
      <c r="H703" s="4">
        <f t="shared" si="109"/>
        <v>202</v>
      </c>
      <c r="I703" s="4">
        <f t="shared" si="109"/>
        <v>259</v>
      </c>
      <c r="J703" s="4">
        <f t="shared" si="109"/>
        <v>202</v>
      </c>
      <c r="K703" s="4">
        <f t="shared" si="109"/>
        <v>422</v>
      </c>
      <c r="L703" s="4">
        <f t="shared" si="109"/>
        <v>409</v>
      </c>
      <c r="M703" s="4">
        <f t="shared" si="109"/>
        <v>158</v>
      </c>
      <c r="N703" s="4">
        <f t="shared" si="109"/>
        <v>409</v>
      </c>
      <c r="O703" s="4">
        <f t="shared" si="109"/>
        <v>109</v>
      </c>
      <c r="P703" s="4">
        <f t="shared" si="109"/>
        <v>106</v>
      </c>
      <c r="Q703" s="4">
        <f t="shared" si="109"/>
        <v>455</v>
      </c>
      <c r="R703" s="4">
        <f t="shared" si="109"/>
        <v>106</v>
      </c>
      <c r="S703" s="4">
        <f t="shared" si="109"/>
        <v>401</v>
      </c>
      <c r="T703" s="4">
        <f t="shared" si="109"/>
        <v>369</v>
      </c>
      <c r="U703" s="4">
        <f t="shared" si="109"/>
        <v>141</v>
      </c>
      <c r="V703" s="4">
        <f t="shared" si="109"/>
        <v>369</v>
      </c>
      <c r="W703" s="4">
        <v>1000000</v>
      </c>
    </row>
    <row r="704" spans="1:23" x14ac:dyDescent="0.3">
      <c r="A704" s="4" t="str">
        <f t="shared" si="110"/>
        <v>Slovak Republic</v>
      </c>
      <c r="B704" s="4">
        <f t="shared" si="110"/>
        <v>2017</v>
      </c>
      <c r="C704" s="4">
        <f t="shared" si="111"/>
        <v>482</v>
      </c>
      <c r="D704" s="4">
        <f t="shared" si="109"/>
        <v>439</v>
      </c>
      <c r="E704" s="4">
        <f t="shared" si="109"/>
        <v>502</v>
      </c>
      <c r="F704" s="4">
        <f t="shared" si="109"/>
        <v>439</v>
      </c>
      <c r="G704" s="4">
        <f t="shared" si="109"/>
        <v>161</v>
      </c>
      <c r="H704" s="4">
        <f t="shared" si="109"/>
        <v>165</v>
      </c>
      <c r="I704" s="4">
        <f t="shared" si="109"/>
        <v>313</v>
      </c>
      <c r="J704" s="4">
        <f t="shared" si="109"/>
        <v>165</v>
      </c>
      <c r="K704" s="4">
        <f t="shared" si="109"/>
        <v>431</v>
      </c>
      <c r="L704" s="4">
        <f t="shared" si="109"/>
        <v>418</v>
      </c>
      <c r="M704" s="4">
        <f t="shared" si="109"/>
        <v>190</v>
      </c>
      <c r="N704" s="4">
        <f t="shared" si="109"/>
        <v>418</v>
      </c>
      <c r="O704" s="4">
        <f t="shared" si="109"/>
        <v>23</v>
      </c>
      <c r="P704" s="4">
        <f t="shared" si="109"/>
        <v>26</v>
      </c>
      <c r="Q704" s="4">
        <f t="shared" si="109"/>
        <v>433</v>
      </c>
      <c r="R704" s="4">
        <f t="shared" si="109"/>
        <v>26</v>
      </c>
      <c r="S704" s="4">
        <f t="shared" si="109"/>
        <v>415</v>
      </c>
      <c r="T704" s="4">
        <f t="shared" si="109"/>
        <v>368</v>
      </c>
      <c r="U704" s="4">
        <f t="shared" si="109"/>
        <v>144</v>
      </c>
      <c r="V704" s="4">
        <f t="shared" si="109"/>
        <v>368</v>
      </c>
      <c r="W704" s="4">
        <v>1000000</v>
      </c>
    </row>
    <row r="705" spans="1:23" x14ac:dyDescent="0.3">
      <c r="A705" s="4" t="str">
        <f t="shared" si="110"/>
        <v>Slovak Republic</v>
      </c>
      <c r="B705" s="4">
        <f t="shared" si="110"/>
        <v>2018</v>
      </c>
      <c r="C705" s="4">
        <f t="shared" si="111"/>
        <v>478</v>
      </c>
      <c r="D705" s="4">
        <f t="shared" si="109"/>
        <v>430</v>
      </c>
      <c r="E705" s="4">
        <f t="shared" si="109"/>
        <v>499</v>
      </c>
      <c r="F705" s="4">
        <f t="shared" si="109"/>
        <v>430</v>
      </c>
      <c r="G705" s="4">
        <f t="shared" si="109"/>
        <v>148</v>
      </c>
      <c r="H705" s="4">
        <f t="shared" si="109"/>
        <v>151</v>
      </c>
      <c r="I705" s="4">
        <f t="shared" si="109"/>
        <v>331</v>
      </c>
      <c r="J705" s="4">
        <f t="shared" si="109"/>
        <v>151</v>
      </c>
      <c r="K705" s="4">
        <f t="shared" si="109"/>
        <v>434</v>
      </c>
      <c r="L705" s="4">
        <f t="shared" si="109"/>
        <v>419</v>
      </c>
      <c r="M705" s="4">
        <f t="shared" si="109"/>
        <v>193</v>
      </c>
      <c r="N705" s="4">
        <f t="shared" si="109"/>
        <v>419</v>
      </c>
      <c r="O705" s="4">
        <f t="shared" si="109"/>
        <v>57</v>
      </c>
      <c r="P705" s="4">
        <f t="shared" si="109"/>
        <v>66</v>
      </c>
      <c r="Q705" s="4">
        <f t="shared" si="109"/>
        <v>386</v>
      </c>
      <c r="R705" s="4">
        <f t="shared" si="109"/>
        <v>66</v>
      </c>
      <c r="S705" s="4">
        <f t="shared" si="109"/>
        <v>417</v>
      </c>
      <c r="T705" s="4">
        <f t="shared" si="109"/>
        <v>359</v>
      </c>
      <c r="U705" s="4">
        <f t="shared" si="109"/>
        <v>134</v>
      </c>
      <c r="V705" s="4">
        <f t="shared" si="109"/>
        <v>359</v>
      </c>
      <c r="W705" s="4">
        <v>1000000</v>
      </c>
    </row>
    <row r="706" spans="1:23" x14ac:dyDescent="0.3">
      <c r="A706" s="4" t="str">
        <f t="shared" si="110"/>
        <v>Slovak Republic</v>
      </c>
      <c r="B706" s="4">
        <f t="shared" si="110"/>
        <v>2019</v>
      </c>
      <c r="C706" s="4">
        <f t="shared" si="111"/>
        <v>479</v>
      </c>
      <c r="D706" s="4">
        <f t="shared" si="109"/>
        <v>420</v>
      </c>
      <c r="E706" s="4">
        <f t="shared" si="109"/>
        <v>500</v>
      </c>
      <c r="F706" s="4">
        <f t="shared" si="109"/>
        <v>420</v>
      </c>
      <c r="G706" s="4">
        <f t="shared" si="109"/>
        <v>140</v>
      </c>
      <c r="H706" s="4">
        <f t="shared" si="109"/>
        <v>143</v>
      </c>
      <c r="I706" s="4">
        <f t="shared" si="109"/>
        <v>327</v>
      </c>
      <c r="J706" s="4">
        <f t="shared" si="109"/>
        <v>143</v>
      </c>
      <c r="K706" s="4">
        <f t="shared" si="109"/>
        <v>425</v>
      </c>
      <c r="L706" s="4">
        <f t="shared" si="109"/>
        <v>408</v>
      </c>
      <c r="M706" s="4">
        <f t="shared" si="109"/>
        <v>186</v>
      </c>
      <c r="N706" s="4">
        <f t="shared" si="109"/>
        <v>408</v>
      </c>
      <c r="O706" s="4">
        <f t="shared" si="109"/>
        <v>92</v>
      </c>
      <c r="P706" s="4">
        <f t="shared" si="109"/>
        <v>122</v>
      </c>
      <c r="Q706" s="4">
        <f t="shared" si="109"/>
        <v>334</v>
      </c>
      <c r="R706" s="4">
        <f t="shared" si="109"/>
        <v>122</v>
      </c>
      <c r="S706" s="4">
        <f t="shared" si="109"/>
        <v>419</v>
      </c>
      <c r="T706" s="4">
        <f t="shared" si="109"/>
        <v>354</v>
      </c>
      <c r="U706" s="4">
        <f t="shared" si="109"/>
        <v>131</v>
      </c>
      <c r="V706" s="4">
        <f t="shared" si="109"/>
        <v>354</v>
      </c>
      <c r="W706" s="4">
        <v>1000000</v>
      </c>
    </row>
    <row r="707" spans="1:23" x14ac:dyDescent="0.3">
      <c r="A707" s="4" t="str">
        <f t="shared" si="110"/>
        <v>Slovak Republic</v>
      </c>
      <c r="B707" s="4">
        <f t="shared" si="110"/>
        <v>2020</v>
      </c>
      <c r="C707" s="4">
        <f t="shared" si="111"/>
        <v>474</v>
      </c>
      <c r="D707" s="4">
        <f t="shared" si="109"/>
        <v>413</v>
      </c>
      <c r="E707" s="4">
        <f t="shared" si="109"/>
        <v>494</v>
      </c>
      <c r="F707" s="4">
        <f t="shared" si="109"/>
        <v>413</v>
      </c>
      <c r="G707" s="4">
        <f t="shared" si="109"/>
        <v>43</v>
      </c>
      <c r="H707" s="4">
        <f t="shared" si="109"/>
        <v>47</v>
      </c>
      <c r="I707" s="4">
        <f t="shared" si="109"/>
        <v>372</v>
      </c>
      <c r="J707" s="4">
        <f t="shared" si="109"/>
        <v>47</v>
      </c>
      <c r="K707" s="4">
        <f t="shared" si="109"/>
        <v>436</v>
      </c>
      <c r="L707" s="4">
        <f t="shared" si="109"/>
        <v>422</v>
      </c>
      <c r="M707" s="4">
        <f t="shared" si="109"/>
        <v>197</v>
      </c>
      <c r="N707" s="4">
        <f t="shared" si="109"/>
        <v>422</v>
      </c>
      <c r="O707" s="4">
        <f t="shared" si="109"/>
        <v>63</v>
      </c>
      <c r="P707" s="4">
        <f t="shared" si="109"/>
        <v>81</v>
      </c>
      <c r="Q707" s="4">
        <f t="shared" si="109"/>
        <v>312</v>
      </c>
      <c r="R707" s="4">
        <f t="shared" si="109"/>
        <v>81</v>
      </c>
      <c r="S707" s="4">
        <f t="shared" si="109"/>
        <v>403</v>
      </c>
      <c r="T707" s="4">
        <f t="shared" si="109"/>
        <v>353</v>
      </c>
      <c r="U707" s="4">
        <f t="shared" si="109"/>
        <v>126</v>
      </c>
      <c r="V707" s="4">
        <f t="shared" si="109"/>
        <v>353</v>
      </c>
      <c r="W707" s="4">
        <v>1000000</v>
      </c>
    </row>
    <row r="708" spans="1:23" x14ac:dyDescent="0.3">
      <c r="A708" s="4" t="str">
        <f t="shared" si="110"/>
        <v>Slovak Republic</v>
      </c>
      <c r="B708" s="4">
        <f t="shared" si="110"/>
        <v>2021</v>
      </c>
      <c r="C708" s="4">
        <f t="shared" si="111"/>
        <v>493</v>
      </c>
      <c r="D708" s="4">
        <f t="shared" si="109"/>
        <v>417</v>
      </c>
      <c r="E708" s="4">
        <f t="shared" si="109"/>
        <v>508</v>
      </c>
      <c r="F708" s="4">
        <f t="shared" si="109"/>
        <v>417</v>
      </c>
      <c r="G708" s="4">
        <f t="shared" si="109"/>
        <v>6</v>
      </c>
      <c r="H708" s="4">
        <f t="shared" si="109"/>
        <v>6</v>
      </c>
      <c r="I708" s="4">
        <f t="shared" si="109"/>
        <v>449</v>
      </c>
      <c r="J708" s="4">
        <f t="shared" si="109"/>
        <v>6</v>
      </c>
      <c r="K708" s="4">
        <f t="shared" si="109"/>
        <v>534</v>
      </c>
      <c r="L708" s="4">
        <f t="shared" si="109"/>
        <v>528</v>
      </c>
      <c r="M708" s="4">
        <f t="shared" si="109"/>
        <v>517</v>
      </c>
      <c r="N708" s="4">
        <f t="shared" si="109"/>
        <v>528</v>
      </c>
      <c r="O708" s="4">
        <f t="shared" si="109"/>
        <v>2</v>
      </c>
      <c r="P708" s="4">
        <f t="shared" si="109"/>
        <v>3</v>
      </c>
      <c r="Q708" s="4">
        <f t="shared" si="109"/>
        <v>347</v>
      </c>
      <c r="R708" s="4">
        <f t="shared" si="109"/>
        <v>3</v>
      </c>
      <c r="S708" s="4">
        <f t="shared" si="109"/>
        <v>435</v>
      </c>
      <c r="T708" s="4">
        <f t="shared" si="109"/>
        <v>365</v>
      </c>
      <c r="U708" s="4">
        <f t="shared" si="109"/>
        <v>136</v>
      </c>
      <c r="V708" s="4">
        <f t="shared" si="109"/>
        <v>365</v>
      </c>
      <c r="W708" s="4">
        <v>1000000</v>
      </c>
    </row>
    <row r="709" spans="1:23" x14ac:dyDescent="0.3">
      <c r="A709" s="4" t="str">
        <f t="shared" si="110"/>
        <v>Slovenia</v>
      </c>
      <c r="B709" s="4">
        <f t="shared" si="110"/>
        <v>1995</v>
      </c>
      <c r="C709" s="4">
        <f t="shared" si="111"/>
        <v>154</v>
      </c>
      <c r="D709" s="4">
        <f t="shared" si="109"/>
        <v>194</v>
      </c>
      <c r="E709" s="4">
        <f t="shared" si="109"/>
        <v>148</v>
      </c>
      <c r="F709" s="4">
        <f t="shared" si="109"/>
        <v>194</v>
      </c>
      <c r="G709" s="4">
        <f t="shared" si="109"/>
        <v>68</v>
      </c>
      <c r="H709" s="4">
        <f t="shared" ref="D709:Z722" si="112">RANK(H112,H$4:H$597,H$1)</f>
        <v>68</v>
      </c>
      <c r="I709" s="4">
        <f t="shared" si="112"/>
        <v>485</v>
      </c>
      <c r="J709" s="4">
        <f t="shared" si="112"/>
        <v>68</v>
      </c>
      <c r="K709" s="4">
        <f t="shared" si="112"/>
        <v>37</v>
      </c>
      <c r="L709" s="4">
        <f t="shared" si="112"/>
        <v>39</v>
      </c>
      <c r="M709" s="4">
        <f t="shared" si="112"/>
        <v>500</v>
      </c>
      <c r="N709" s="4">
        <f t="shared" si="112"/>
        <v>39</v>
      </c>
      <c r="O709" s="4">
        <f t="shared" si="112"/>
        <v>301</v>
      </c>
      <c r="P709" s="4">
        <f t="shared" si="112"/>
        <v>282</v>
      </c>
      <c r="Q709" s="4">
        <f t="shared" si="112"/>
        <v>92</v>
      </c>
      <c r="R709" s="4">
        <f t="shared" si="112"/>
        <v>282</v>
      </c>
      <c r="S709" s="4">
        <f t="shared" si="112"/>
        <v>179</v>
      </c>
      <c r="T709" s="4">
        <f t="shared" si="112"/>
        <v>282</v>
      </c>
      <c r="U709" s="4">
        <f t="shared" si="112"/>
        <v>61</v>
      </c>
      <c r="V709" s="4">
        <f t="shared" si="112"/>
        <v>282</v>
      </c>
      <c r="W709" s="4">
        <v>1000000</v>
      </c>
    </row>
    <row r="710" spans="1:23" x14ac:dyDescent="0.3">
      <c r="A710" s="4" t="str">
        <f t="shared" si="110"/>
        <v>Slovenia</v>
      </c>
      <c r="B710" s="4">
        <f t="shared" si="110"/>
        <v>1996</v>
      </c>
      <c r="C710" s="4">
        <f t="shared" si="111"/>
        <v>103</v>
      </c>
      <c r="D710" s="4">
        <f t="shared" si="112"/>
        <v>129</v>
      </c>
      <c r="E710" s="4">
        <f t="shared" si="112"/>
        <v>218</v>
      </c>
      <c r="F710" s="4">
        <f t="shared" si="112"/>
        <v>129</v>
      </c>
      <c r="G710" s="4">
        <f t="shared" si="112"/>
        <v>21</v>
      </c>
      <c r="H710" s="4">
        <f t="shared" si="112"/>
        <v>20</v>
      </c>
      <c r="I710" s="4">
        <f t="shared" si="112"/>
        <v>490</v>
      </c>
      <c r="J710" s="4">
        <f t="shared" si="112"/>
        <v>20</v>
      </c>
      <c r="K710" s="4">
        <f t="shared" si="112"/>
        <v>27</v>
      </c>
      <c r="L710" s="4">
        <f t="shared" si="112"/>
        <v>28</v>
      </c>
      <c r="M710" s="4">
        <f t="shared" si="112"/>
        <v>471</v>
      </c>
      <c r="N710" s="4">
        <f t="shared" si="112"/>
        <v>28</v>
      </c>
      <c r="O710" s="4">
        <f t="shared" si="112"/>
        <v>301</v>
      </c>
      <c r="P710" s="4">
        <f t="shared" si="112"/>
        <v>282</v>
      </c>
      <c r="Q710" s="4">
        <f t="shared" si="112"/>
        <v>92</v>
      </c>
      <c r="R710" s="4">
        <f t="shared" si="112"/>
        <v>282</v>
      </c>
      <c r="S710" s="4">
        <f t="shared" si="112"/>
        <v>186</v>
      </c>
      <c r="T710" s="4">
        <f t="shared" si="112"/>
        <v>279</v>
      </c>
      <c r="U710" s="4">
        <f t="shared" si="112"/>
        <v>57</v>
      </c>
      <c r="V710" s="4">
        <f t="shared" si="112"/>
        <v>279</v>
      </c>
      <c r="W710" s="4">
        <v>1000000</v>
      </c>
    </row>
    <row r="711" spans="1:23" x14ac:dyDescent="0.3">
      <c r="A711" s="4" t="str">
        <f t="shared" si="110"/>
        <v>Slovenia</v>
      </c>
      <c r="B711" s="4">
        <f t="shared" si="110"/>
        <v>1997</v>
      </c>
      <c r="C711" s="4">
        <f t="shared" si="111"/>
        <v>84</v>
      </c>
      <c r="D711" s="4">
        <f t="shared" si="112"/>
        <v>108</v>
      </c>
      <c r="E711" s="4">
        <f t="shared" si="112"/>
        <v>252</v>
      </c>
      <c r="F711" s="4">
        <f t="shared" si="112"/>
        <v>108</v>
      </c>
      <c r="G711" s="4">
        <f t="shared" si="112"/>
        <v>1</v>
      </c>
      <c r="H711" s="4">
        <f t="shared" si="112"/>
        <v>1</v>
      </c>
      <c r="I711" s="4">
        <f t="shared" si="112"/>
        <v>482</v>
      </c>
      <c r="J711" s="4">
        <f t="shared" si="112"/>
        <v>1</v>
      </c>
      <c r="K711" s="4">
        <f t="shared" si="112"/>
        <v>59</v>
      </c>
      <c r="L711" s="4">
        <f t="shared" si="112"/>
        <v>63</v>
      </c>
      <c r="M711" s="4">
        <f t="shared" si="112"/>
        <v>439</v>
      </c>
      <c r="N711" s="4">
        <f t="shared" si="112"/>
        <v>63</v>
      </c>
      <c r="O711" s="4">
        <f t="shared" si="112"/>
        <v>259</v>
      </c>
      <c r="P711" s="4">
        <f t="shared" si="112"/>
        <v>253</v>
      </c>
      <c r="Q711" s="4">
        <f t="shared" si="112"/>
        <v>90</v>
      </c>
      <c r="R711" s="4">
        <f t="shared" si="112"/>
        <v>253</v>
      </c>
      <c r="S711" s="4">
        <f t="shared" si="112"/>
        <v>193</v>
      </c>
      <c r="T711" s="4">
        <f t="shared" si="112"/>
        <v>272</v>
      </c>
      <c r="U711" s="4">
        <f t="shared" si="112"/>
        <v>52</v>
      </c>
      <c r="V711" s="4">
        <f t="shared" si="112"/>
        <v>272</v>
      </c>
      <c r="W711" s="4">
        <v>1000000</v>
      </c>
    </row>
    <row r="712" spans="1:23" x14ac:dyDescent="0.3">
      <c r="A712" s="4" t="str">
        <f t="shared" si="110"/>
        <v>Slovenia</v>
      </c>
      <c r="B712" s="4">
        <f t="shared" si="110"/>
        <v>1998</v>
      </c>
      <c r="C712" s="4">
        <f t="shared" si="111"/>
        <v>91</v>
      </c>
      <c r="D712" s="4">
        <f t="shared" si="112"/>
        <v>115</v>
      </c>
      <c r="E712" s="4">
        <f t="shared" si="112"/>
        <v>222</v>
      </c>
      <c r="F712" s="4">
        <f t="shared" si="112"/>
        <v>115</v>
      </c>
      <c r="G712" s="4">
        <f t="shared" si="112"/>
        <v>20</v>
      </c>
      <c r="H712" s="4">
        <f t="shared" si="112"/>
        <v>19</v>
      </c>
      <c r="I712" s="4">
        <f t="shared" si="112"/>
        <v>480</v>
      </c>
      <c r="J712" s="4">
        <f t="shared" si="112"/>
        <v>19</v>
      </c>
      <c r="K712" s="4">
        <f t="shared" si="112"/>
        <v>67</v>
      </c>
      <c r="L712" s="4">
        <f t="shared" si="112"/>
        <v>68</v>
      </c>
      <c r="M712" s="4">
        <f t="shared" si="112"/>
        <v>443</v>
      </c>
      <c r="N712" s="4">
        <f t="shared" si="112"/>
        <v>68</v>
      </c>
      <c r="O712" s="4">
        <f t="shared" si="112"/>
        <v>175</v>
      </c>
      <c r="P712" s="4">
        <f t="shared" si="112"/>
        <v>170</v>
      </c>
      <c r="Q712" s="4">
        <f t="shared" si="112"/>
        <v>177</v>
      </c>
      <c r="R712" s="4">
        <f t="shared" si="112"/>
        <v>170</v>
      </c>
      <c r="S712" s="4">
        <f t="shared" si="112"/>
        <v>208</v>
      </c>
      <c r="T712" s="4">
        <f t="shared" si="112"/>
        <v>275</v>
      </c>
      <c r="U712" s="4">
        <f t="shared" si="112"/>
        <v>55</v>
      </c>
      <c r="V712" s="4">
        <f t="shared" si="112"/>
        <v>275</v>
      </c>
      <c r="W712" s="4">
        <v>1000000</v>
      </c>
    </row>
    <row r="713" spans="1:23" x14ac:dyDescent="0.3">
      <c r="A713" s="4" t="str">
        <f t="shared" si="110"/>
        <v>Slovenia</v>
      </c>
      <c r="B713" s="4">
        <f t="shared" si="110"/>
        <v>1999</v>
      </c>
      <c r="C713" s="4">
        <f t="shared" si="111"/>
        <v>94</v>
      </c>
      <c r="D713" s="4">
        <f t="shared" si="112"/>
        <v>120</v>
      </c>
      <c r="E713" s="4">
        <f t="shared" si="112"/>
        <v>214</v>
      </c>
      <c r="F713" s="4">
        <f t="shared" si="112"/>
        <v>120</v>
      </c>
      <c r="G713" s="4">
        <f t="shared" si="112"/>
        <v>27</v>
      </c>
      <c r="H713" s="4">
        <f t="shared" si="112"/>
        <v>26</v>
      </c>
      <c r="I713" s="4">
        <f t="shared" si="112"/>
        <v>488</v>
      </c>
      <c r="J713" s="4">
        <f t="shared" si="112"/>
        <v>26</v>
      </c>
      <c r="K713" s="4">
        <f t="shared" si="112"/>
        <v>47</v>
      </c>
      <c r="L713" s="4">
        <f t="shared" si="112"/>
        <v>48</v>
      </c>
      <c r="M713" s="4">
        <f t="shared" si="112"/>
        <v>442</v>
      </c>
      <c r="N713" s="4">
        <f t="shared" si="112"/>
        <v>48</v>
      </c>
      <c r="O713" s="4">
        <f t="shared" si="112"/>
        <v>235</v>
      </c>
      <c r="P713" s="4">
        <f t="shared" si="112"/>
        <v>212</v>
      </c>
      <c r="Q713" s="4">
        <f t="shared" si="112"/>
        <v>123</v>
      </c>
      <c r="R713" s="4">
        <f t="shared" si="112"/>
        <v>212</v>
      </c>
      <c r="S713" s="4">
        <f t="shared" si="112"/>
        <v>219</v>
      </c>
      <c r="T713" s="4">
        <f t="shared" si="112"/>
        <v>268</v>
      </c>
      <c r="U713" s="4">
        <f t="shared" si="112"/>
        <v>38</v>
      </c>
      <c r="V713" s="4">
        <f t="shared" si="112"/>
        <v>268</v>
      </c>
      <c r="W713" s="4">
        <v>1000000</v>
      </c>
    </row>
    <row r="714" spans="1:23" x14ac:dyDescent="0.3">
      <c r="A714" s="4" t="str">
        <f t="shared" ref="A714:B729" si="113">A117</f>
        <v>Slovenia</v>
      </c>
      <c r="B714" s="4">
        <f t="shared" si="113"/>
        <v>2000</v>
      </c>
      <c r="C714" s="4">
        <f t="shared" si="111"/>
        <v>92</v>
      </c>
      <c r="D714" s="4">
        <f t="shared" si="112"/>
        <v>109</v>
      </c>
      <c r="E714" s="4">
        <f t="shared" si="112"/>
        <v>223</v>
      </c>
      <c r="F714" s="4">
        <f t="shared" si="112"/>
        <v>109</v>
      </c>
      <c r="G714" s="4">
        <f t="shared" si="112"/>
        <v>16</v>
      </c>
      <c r="H714" s="4">
        <f t="shared" si="112"/>
        <v>15</v>
      </c>
      <c r="I714" s="4">
        <f t="shared" si="112"/>
        <v>458</v>
      </c>
      <c r="J714" s="4">
        <f t="shared" si="112"/>
        <v>15</v>
      </c>
      <c r="K714" s="4">
        <f t="shared" si="112"/>
        <v>32</v>
      </c>
      <c r="L714" s="4">
        <f t="shared" si="112"/>
        <v>33</v>
      </c>
      <c r="M714" s="4">
        <f t="shared" si="112"/>
        <v>437</v>
      </c>
      <c r="N714" s="4">
        <f t="shared" si="112"/>
        <v>33</v>
      </c>
      <c r="O714" s="4">
        <f t="shared" si="112"/>
        <v>299</v>
      </c>
      <c r="P714" s="4">
        <f t="shared" si="112"/>
        <v>287</v>
      </c>
      <c r="Q714" s="4">
        <f t="shared" si="112"/>
        <v>91</v>
      </c>
      <c r="R714" s="4">
        <f t="shared" si="112"/>
        <v>287</v>
      </c>
      <c r="S714" s="4">
        <f t="shared" si="112"/>
        <v>242</v>
      </c>
      <c r="T714" s="4">
        <f t="shared" si="112"/>
        <v>274</v>
      </c>
      <c r="U714" s="4">
        <f t="shared" si="112"/>
        <v>49</v>
      </c>
      <c r="V714" s="4">
        <f t="shared" si="112"/>
        <v>274</v>
      </c>
      <c r="W714" s="4">
        <v>1000000</v>
      </c>
    </row>
    <row r="715" spans="1:23" x14ac:dyDescent="0.3">
      <c r="A715" s="4" t="str">
        <f t="shared" si="113"/>
        <v>Slovenia</v>
      </c>
      <c r="B715" s="4">
        <f t="shared" si="113"/>
        <v>2001</v>
      </c>
      <c r="C715" s="4">
        <f t="shared" si="111"/>
        <v>76</v>
      </c>
      <c r="D715" s="4">
        <f t="shared" si="112"/>
        <v>82</v>
      </c>
      <c r="E715" s="4">
        <f t="shared" si="112"/>
        <v>256</v>
      </c>
      <c r="F715" s="4">
        <f t="shared" si="112"/>
        <v>82</v>
      </c>
      <c r="G715" s="4">
        <f t="shared" si="112"/>
        <v>18</v>
      </c>
      <c r="H715" s="4">
        <f t="shared" si="112"/>
        <v>17</v>
      </c>
      <c r="I715" s="4">
        <f t="shared" si="112"/>
        <v>453</v>
      </c>
      <c r="J715" s="4">
        <f t="shared" si="112"/>
        <v>17</v>
      </c>
      <c r="K715" s="4">
        <f t="shared" si="112"/>
        <v>38</v>
      </c>
      <c r="L715" s="4">
        <f t="shared" si="112"/>
        <v>40</v>
      </c>
      <c r="M715" s="4">
        <f t="shared" si="112"/>
        <v>451</v>
      </c>
      <c r="N715" s="4">
        <f t="shared" si="112"/>
        <v>40</v>
      </c>
      <c r="O715" s="4">
        <f t="shared" si="112"/>
        <v>327</v>
      </c>
      <c r="P715" s="4">
        <f t="shared" si="112"/>
        <v>326</v>
      </c>
      <c r="Q715" s="4">
        <f t="shared" si="112"/>
        <v>55</v>
      </c>
      <c r="R715" s="4">
        <f t="shared" si="112"/>
        <v>326</v>
      </c>
      <c r="S715" s="4">
        <f t="shared" si="112"/>
        <v>248</v>
      </c>
      <c r="T715" s="4">
        <f t="shared" si="112"/>
        <v>267</v>
      </c>
      <c r="U715" s="4">
        <f t="shared" si="112"/>
        <v>39</v>
      </c>
      <c r="V715" s="4">
        <f t="shared" si="112"/>
        <v>267</v>
      </c>
      <c r="W715" s="4">
        <v>1000000</v>
      </c>
    </row>
    <row r="716" spans="1:23" x14ac:dyDescent="0.3">
      <c r="A716" s="4" t="str">
        <f t="shared" si="113"/>
        <v>Slovenia</v>
      </c>
      <c r="B716" s="4">
        <f t="shared" si="113"/>
        <v>2002</v>
      </c>
      <c r="C716" s="4">
        <f t="shared" si="111"/>
        <v>88</v>
      </c>
      <c r="D716" s="4">
        <f t="shared" si="112"/>
        <v>99</v>
      </c>
      <c r="E716" s="4">
        <f t="shared" si="112"/>
        <v>217</v>
      </c>
      <c r="F716" s="4">
        <f t="shared" si="112"/>
        <v>99</v>
      </c>
      <c r="G716" s="4">
        <f t="shared" si="112"/>
        <v>36</v>
      </c>
      <c r="H716" s="4">
        <f t="shared" si="112"/>
        <v>33</v>
      </c>
      <c r="I716" s="4">
        <f t="shared" si="112"/>
        <v>468</v>
      </c>
      <c r="J716" s="4">
        <f t="shared" si="112"/>
        <v>33</v>
      </c>
      <c r="K716" s="4">
        <f t="shared" si="112"/>
        <v>7</v>
      </c>
      <c r="L716" s="4">
        <f t="shared" si="112"/>
        <v>7</v>
      </c>
      <c r="M716" s="4">
        <f t="shared" si="112"/>
        <v>479</v>
      </c>
      <c r="N716" s="4">
        <f t="shared" si="112"/>
        <v>7</v>
      </c>
      <c r="O716" s="4">
        <f t="shared" si="112"/>
        <v>308</v>
      </c>
      <c r="P716" s="4">
        <f t="shared" si="112"/>
        <v>309</v>
      </c>
      <c r="Q716" s="4">
        <f t="shared" si="112"/>
        <v>66</v>
      </c>
      <c r="R716" s="4">
        <f t="shared" si="112"/>
        <v>309</v>
      </c>
      <c r="S716" s="4">
        <f t="shared" si="112"/>
        <v>243</v>
      </c>
      <c r="T716" s="4">
        <f t="shared" si="112"/>
        <v>261</v>
      </c>
      <c r="U716" s="4">
        <f t="shared" si="112"/>
        <v>30</v>
      </c>
      <c r="V716" s="4">
        <f t="shared" si="112"/>
        <v>261</v>
      </c>
      <c r="W716" s="4">
        <v>1000000</v>
      </c>
    </row>
    <row r="717" spans="1:23" x14ac:dyDescent="0.3">
      <c r="A717" s="4" t="str">
        <f t="shared" si="113"/>
        <v>Slovenia</v>
      </c>
      <c r="B717" s="4">
        <f t="shared" si="113"/>
        <v>2003</v>
      </c>
      <c r="C717" s="4">
        <f t="shared" si="111"/>
        <v>87</v>
      </c>
      <c r="D717" s="4">
        <f t="shared" si="112"/>
        <v>94</v>
      </c>
      <c r="E717" s="4">
        <f t="shared" si="112"/>
        <v>208</v>
      </c>
      <c r="F717" s="4">
        <f t="shared" si="112"/>
        <v>94</v>
      </c>
      <c r="G717" s="4">
        <f t="shared" si="112"/>
        <v>60</v>
      </c>
      <c r="H717" s="4">
        <f t="shared" si="112"/>
        <v>59</v>
      </c>
      <c r="I717" s="4">
        <f t="shared" si="112"/>
        <v>463</v>
      </c>
      <c r="J717" s="4">
        <f t="shared" si="112"/>
        <v>59</v>
      </c>
      <c r="K717" s="4">
        <f t="shared" si="112"/>
        <v>31</v>
      </c>
      <c r="L717" s="4">
        <f t="shared" si="112"/>
        <v>31</v>
      </c>
      <c r="M717" s="4">
        <f t="shared" si="112"/>
        <v>456</v>
      </c>
      <c r="N717" s="4">
        <f t="shared" si="112"/>
        <v>31</v>
      </c>
      <c r="O717" s="4">
        <f t="shared" si="112"/>
        <v>286</v>
      </c>
      <c r="P717" s="4">
        <f t="shared" si="112"/>
        <v>278</v>
      </c>
      <c r="Q717" s="4">
        <f t="shared" si="112"/>
        <v>57</v>
      </c>
      <c r="R717" s="4">
        <f t="shared" si="112"/>
        <v>278</v>
      </c>
      <c r="S717" s="4">
        <f t="shared" si="112"/>
        <v>239</v>
      </c>
      <c r="T717" s="4">
        <f t="shared" si="112"/>
        <v>255</v>
      </c>
      <c r="U717" s="4">
        <f t="shared" si="112"/>
        <v>26</v>
      </c>
      <c r="V717" s="4">
        <f t="shared" si="112"/>
        <v>255</v>
      </c>
      <c r="W717" s="4">
        <v>1000000</v>
      </c>
    </row>
    <row r="718" spans="1:23" x14ac:dyDescent="0.3">
      <c r="A718" s="4" t="str">
        <f t="shared" si="113"/>
        <v>Slovenia</v>
      </c>
      <c r="B718" s="4">
        <f t="shared" si="113"/>
        <v>2004</v>
      </c>
      <c r="C718" s="4">
        <f t="shared" si="111"/>
        <v>73</v>
      </c>
      <c r="D718" s="4">
        <f t="shared" si="112"/>
        <v>76</v>
      </c>
      <c r="E718" s="4">
        <f t="shared" si="112"/>
        <v>235</v>
      </c>
      <c r="F718" s="4">
        <f t="shared" si="112"/>
        <v>76</v>
      </c>
      <c r="G718" s="4">
        <f t="shared" si="112"/>
        <v>76</v>
      </c>
      <c r="H718" s="4">
        <f t="shared" si="112"/>
        <v>75</v>
      </c>
      <c r="I718" s="4">
        <f t="shared" si="112"/>
        <v>435</v>
      </c>
      <c r="J718" s="4">
        <f t="shared" si="112"/>
        <v>75</v>
      </c>
      <c r="K718" s="4">
        <f t="shared" si="112"/>
        <v>12</v>
      </c>
      <c r="L718" s="4">
        <f t="shared" si="112"/>
        <v>12</v>
      </c>
      <c r="M718" s="4">
        <f t="shared" si="112"/>
        <v>486</v>
      </c>
      <c r="N718" s="4">
        <f t="shared" si="112"/>
        <v>12</v>
      </c>
      <c r="O718" s="4">
        <f t="shared" si="112"/>
        <v>346</v>
      </c>
      <c r="P718" s="4">
        <f t="shared" si="112"/>
        <v>346</v>
      </c>
      <c r="Q718" s="4">
        <f t="shared" si="112"/>
        <v>43</v>
      </c>
      <c r="R718" s="4">
        <f t="shared" si="112"/>
        <v>346</v>
      </c>
      <c r="S718" s="4">
        <f t="shared" si="112"/>
        <v>249</v>
      </c>
      <c r="T718" s="4">
        <f t="shared" si="112"/>
        <v>253</v>
      </c>
      <c r="U718" s="4">
        <f t="shared" si="112"/>
        <v>21</v>
      </c>
      <c r="V718" s="4">
        <f t="shared" si="112"/>
        <v>253</v>
      </c>
      <c r="W718" s="4">
        <v>1000000</v>
      </c>
    </row>
    <row r="719" spans="1:23" x14ac:dyDescent="0.3">
      <c r="A719" s="4" t="str">
        <f t="shared" si="113"/>
        <v>Slovenia</v>
      </c>
      <c r="B719" s="4">
        <f t="shared" si="113"/>
        <v>2005</v>
      </c>
      <c r="C719" s="4">
        <f t="shared" si="111"/>
        <v>63</v>
      </c>
      <c r="D719" s="4">
        <f t="shared" si="112"/>
        <v>65</v>
      </c>
      <c r="E719" s="4">
        <f t="shared" si="112"/>
        <v>244</v>
      </c>
      <c r="F719" s="4">
        <f t="shared" si="112"/>
        <v>65</v>
      </c>
      <c r="G719" s="4">
        <f t="shared" si="112"/>
        <v>2</v>
      </c>
      <c r="H719" s="4">
        <f t="shared" si="112"/>
        <v>2</v>
      </c>
      <c r="I719" s="4">
        <f t="shared" si="112"/>
        <v>470</v>
      </c>
      <c r="J719" s="4">
        <f t="shared" si="112"/>
        <v>2</v>
      </c>
      <c r="K719" s="4">
        <f t="shared" si="112"/>
        <v>2</v>
      </c>
      <c r="L719" s="4">
        <f t="shared" si="112"/>
        <v>2</v>
      </c>
      <c r="M719" s="4">
        <f t="shared" si="112"/>
        <v>493</v>
      </c>
      <c r="N719" s="4">
        <f t="shared" si="112"/>
        <v>2</v>
      </c>
      <c r="O719" s="4">
        <f t="shared" si="112"/>
        <v>271</v>
      </c>
      <c r="P719" s="4">
        <f t="shared" si="112"/>
        <v>270</v>
      </c>
      <c r="Q719" s="4">
        <f t="shared" si="112"/>
        <v>22</v>
      </c>
      <c r="R719" s="4">
        <f t="shared" si="112"/>
        <v>270</v>
      </c>
      <c r="S719" s="4">
        <f t="shared" si="112"/>
        <v>251</v>
      </c>
      <c r="T719" s="4">
        <f t="shared" si="112"/>
        <v>245</v>
      </c>
      <c r="U719" s="4">
        <f t="shared" si="112"/>
        <v>15</v>
      </c>
      <c r="V719" s="4">
        <f t="shared" si="112"/>
        <v>245</v>
      </c>
      <c r="W719" s="4">
        <v>1000000</v>
      </c>
    </row>
    <row r="720" spans="1:23" x14ac:dyDescent="0.3">
      <c r="A720" s="4" t="str">
        <f t="shared" si="113"/>
        <v>Slovenia</v>
      </c>
      <c r="B720" s="4">
        <f t="shared" si="113"/>
        <v>2006</v>
      </c>
      <c r="C720" s="4">
        <f t="shared" si="111"/>
        <v>49</v>
      </c>
      <c r="D720" s="4">
        <f t="shared" si="112"/>
        <v>51</v>
      </c>
      <c r="E720" s="4">
        <f t="shared" si="112"/>
        <v>248</v>
      </c>
      <c r="F720" s="4">
        <f t="shared" si="112"/>
        <v>51</v>
      </c>
      <c r="G720" s="4">
        <f t="shared" si="112"/>
        <v>30</v>
      </c>
      <c r="H720" s="4">
        <f t="shared" si="112"/>
        <v>29</v>
      </c>
      <c r="I720" s="4">
        <f t="shared" si="112"/>
        <v>441</v>
      </c>
      <c r="J720" s="4">
        <f t="shared" si="112"/>
        <v>29</v>
      </c>
      <c r="K720" s="4">
        <f t="shared" si="112"/>
        <v>35</v>
      </c>
      <c r="L720" s="4">
        <f t="shared" si="112"/>
        <v>36</v>
      </c>
      <c r="M720" s="4">
        <f t="shared" si="112"/>
        <v>496</v>
      </c>
      <c r="N720" s="4">
        <f t="shared" si="112"/>
        <v>36</v>
      </c>
      <c r="O720" s="4">
        <f t="shared" si="112"/>
        <v>214</v>
      </c>
      <c r="P720" s="4">
        <f t="shared" si="112"/>
        <v>239</v>
      </c>
      <c r="Q720" s="4">
        <f t="shared" si="112"/>
        <v>36</v>
      </c>
      <c r="R720" s="4">
        <f t="shared" si="112"/>
        <v>239</v>
      </c>
      <c r="S720" s="4">
        <f t="shared" si="112"/>
        <v>258</v>
      </c>
      <c r="T720" s="4">
        <f t="shared" si="112"/>
        <v>233</v>
      </c>
      <c r="U720" s="4">
        <f t="shared" si="112"/>
        <v>11</v>
      </c>
      <c r="V720" s="4">
        <f t="shared" si="112"/>
        <v>233</v>
      </c>
      <c r="W720" s="4">
        <v>1000000</v>
      </c>
    </row>
    <row r="721" spans="1:23" x14ac:dyDescent="0.3">
      <c r="A721" s="4" t="str">
        <f t="shared" si="113"/>
        <v>Slovenia</v>
      </c>
      <c r="B721" s="4">
        <f t="shared" si="113"/>
        <v>2007</v>
      </c>
      <c r="C721" s="4">
        <f t="shared" si="111"/>
        <v>52</v>
      </c>
      <c r="D721" s="4">
        <f t="shared" si="112"/>
        <v>52</v>
      </c>
      <c r="E721" s="4">
        <f t="shared" si="112"/>
        <v>220</v>
      </c>
      <c r="F721" s="4">
        <f t="shared" si="112"/>
        <v>52</v>
      </c>
      <c r="G721" s="4">
        <f t="shared" si="112"/>
        <v>45</v>
      </c>
      <c r="H721" s="4">
        <f t="shared" si="112"/>
        <v>45</v>
      </c>
      <c r="I721" s="4">
        <f t="shared" si="112"/>
        <v>403</v>
      </c>
      <c r="J721" s="4">
        <f t="shared" si="112"/>
        <v>45</v>
      </c>
      <c r="K721" s="4">
        <f t="shared" si="112"/>
        <v>29</v>
      </c>
      <c r="L721" s="4">
        <f t="shared" si="112"/>
        <v>29</v>
      </c>
      <c r="M721" s="4">
        <f t="shared" si="112"/>
        <v>498</v>
      </c>
      <c r="N721" s="4">
        <f t="shared" si="112"/>
        <v>29</v>
      </c>
      <c r="O721" s="4">
        <f t="shared" si="112"/>
        <v>237</v>
      </c>
      <c r="P721" s="4">
        <f t="shared" si="112"/>
        <v>305</v>
      </c>
      <c r="Q721" s="4">
        <f t="shared" si="112"/>
        <v>73</v>
      </c>
      <c r="R721" s="4">
        <f t="shared" si="112"/>
        <v>305</v>
      </c>
      <c r="S721" s="4">
        <f t="shared" si="112"/>
        <v>254</v>
      </c>
      <c r="T721" s="4">
        <f t="shared" si="112"/>
        <v>217</v>
      </c>
      <c r="U721" s="4">
        <f t="shared" si="112"/>
        <v>8</v>
      </c>
      <c r="V721" s="4">
        <f t="shared" si="112"/>
        <v>217</v>
      </c>
      <c r="W721" s="4">
        <v>1000000</v>
      </c>
    </row>
    <row r="722" spans="1:23" x14ac:dyDescent="0.3">
      <c r="A722" s="4" t="str">
        <f t="shared" si="113"/>
        <v>Slovenia</v>
      </c>
      <c r="B722" s="4">
        <f t="shared" si="113"/>
        <v>2008</v>
      </c>
      <c r="C722" s="4">
        <f t="shared" si="111"/>
        <v>48</v>
      </c>
      <c r="D722" s="4">
        <f t="shared" si="112"/>
        <v>48</v>
      </c>
      <c r="E722" s="4">
        <f t="shared" si="112"/>
        <v>219</v>
      </c>
      <c r="F722" s="4">
        <f t="shared" si="112"/>
        <v>48</v>
      </c>
      <c r="G722" s="4">
        <f t="shared" si="112"/>
        <v>10</v>
      </c>
      <c r="H722" s="4">
        <f t="shared" si="112"/>
        <v>9</v>
      </c>
      <c r="I722" s="4">
        <f t="shared" si="112"/>
        <v>431</v>
      </c>
      <c r="J722" s="4">
        <f t="shared" si="112"/>
        <v>9</v>
      </c>
      <c r="K722" s="4">
        <f t="shared" si="112"/>
        <v>52</v>
      </c>
      <c r="L722" s="4">
        <f t="shared" si="112"/>
        <v>54</v>
      </c>
      <c r="M722" s="4">
        <f t="shared" si="112"/>
        <v>472</v>
      </c>
      <c r="N722" s="4">
        <f t="shared" si="112"/>
        <v>54</v>
      </c>
      <c r="O722" s="4">
        <f t="shared" si="112"/>
        <v>294</v>
      </c>
      <c r="P722" s="4">
        <f t="shared" ref="D722:AH736" si="114">RANK(P125,P$4:P$597,P$1)</f>
        <v>378</v>
      </c>
      <c r="Q722" s="4">
        <f t="shared" si="114"/>
        <v>235</v>
      </c>
      <c r="R722" s="4">
        <f t="shared" si="114"/>
        <v>378</v>
      </c>
      <c r="S722" s="4">
        <f t="shared" si="114"/>
        <v>215</v>
      </c>
      <c r="T722" s="4">
        <f t="shared" si="114"/>
        <v>182</v>
      </c>
      <c r="U722" s="4">
        <f t="shared" si="114"/>
        <v>25</v>
      </c>
      <c r="V722" s="4">
        <f t="shared" si="114"/>
        <v>182</v>
      </c>
      <c r="W722" s="4">
        <v>1000000</v>
      </c>
    </row>
    <row r="723" spans="1:23" x14ac:dyDescent="0.3">
      <c r="A723" s="4" t="str">
        <f t="shared" si="113"/>
        <v>Slovenia</v>
      </c>
      <c r="B723" s="4">
        <f t="shared" si="113"/>
        <v>2009</v>
      </c>
      <c r="C723" s="4">
        <f t="shared" si="111"/>
        <v>55</v>
      </c>
      <c r="D723" s="4">
        <f t="shared" si="114"/>
        <v>56</v>
      </c>
      <c r="E723" s="4">
        <f t="shared" si="114"/>
        <v>241</v>
      </c>
      <c r="F723" s="4">
        <f t="shared" si="114"/>
        <v>56</v>
      </c>
      <c r="G723" s="4">
        <f t="shared" si="114"/>
        <v>38</v>
      </c>
      <c r="H723" s="4">
        <f t="shared" si="114"/>
        <v>38</v>
      </c>
      <c r="I723" s="4">
        <f t="shared" si="114"/>
        <v>436</v>
      </c>
      <c r="J723" s="4">
        <f t="shared" si="114"/>
        <v>38</v>
      </c>
      <c r="K723" s="4">
        <f t="shared" si="114"/>
        <v>50</v>
      </c>
      <c r="L723" s="4">
        <f t="shared" si="114"/>
        <v>51</v>
      </c>
      <c r="M723" s="4">
        <f t="shared" si="114"/>
        <v>438</v>
      </c>
      <c r="N723" s="4">
        <f t="shared" si="114"/>
        <v>51</v>
      </c>
      <c r="O723" s="4">
        <f t="shared" si="114"/>
        <v>427</v>
      </c>
      <c r="P723" s="4">
        <f t="shared" si="114"/>
        <v>408</v>
      </c>
      <c r="Q723" s="4">
        <f t="shared" si="114"/>
        <v>222</v>
      </c>
      <c r="R723" s="4">
        <f t="shared" si="114"/>
        <v>408</v>
      </c>
      <c r="S723" s="4">
        <f t="shared" si="114"/>
        <v>218</v>
      </c>
      <c r="T723" s="4">
        <f t="shared" si="114"/>
        <v>209</v>
      </c>
      <c r="U723" s="4">
        <f t="shared" si="114"/>
        <v>10</v>
      </c>
      <c r="V723" s="4">
        <f t="shared" si="114"/>
        <v>209</v>
      </c>
      <c r="W723" s="4">
        <v>1000000</v>
      </c>
    </row>
    <row r="724" spans="1:23" x14ac:dyDescent="0.3">
      <c r="A724" s="4" t="str">
        <f t="shared" si="113"/>
        <v>Slovenia</v>
      </c>
      <c r="B724" s="4">
        <f t="shared" si="113"/>
        <v>2010</v>
      </c>
      <c r="C724" s="4">
        <f t="shared" si="111"/>
        <v>40</v>
      </c>
      <c r="D724" s="4">
        <f t="shared" si="114"/>
        <v>37</v>
      </c>
      <c r="E724" s="4">
        <f t="shared" si="114"/>
        <v>267</v>
      </c>
      <c r="F724" s="4">
        <f t="shared" si="114"/>
        <v>37</v>
      </c>
      <c r="G724" s="4">
        <f t="shared" si="114"/>
        <v>33</v>
      </c>
      <c r="H724" s="4">
        <f t="shared" si="114"/>
        <v>34</v>
      </c>
      <c r="I724" s="4">
        <f t="shared" si="114"/>
        <v>396</v>
      </c>
      <c r="J724" s="4">
        <f t="shared" si="114"/>
        <v>34</v>
      </c>
      <c r="K724" s="4">
        <f t="shared" si="114"/>
        <v>65</v>
      </c>
      <c r="L724" s="4">
        <f t="shared" si="114"/>
        <v>66</v>
      </c>
      <c r="M724" s="4">
        <f t="shared" si="114"/>
        <v>429</v>
      </c>
      <c r="N724" s="4">
        <f t="shared" si="114"/>
        <v>66</v>
      </c>
      <c r="O724" s="4">
        <f t="shared" si="114"/>
        <v>418</v>
      </c>
      <c r="P724" s="4">
        <f t="shared" si="114"/>
        <v>365</v>
      </c>
      <c r="Q724" s="4">
        <f t="shared" si="114"/>
        <v>76</v>
      </c>
      <c r="R724" s="4">
        <f t="shared" si="114"/>
        <v>365</v>
      </c>
      <c r="S724" s="4">
        <f t="shared" si="114"/>
        <v>232</v>
      </c>
      <c r="T724" s="4">
        <f t="shared" si="114"/>
        <v>216</v>
      </c>
      <c r="U724" s="4">
        <f t="shared" si="114"/>
        <v>5</v>
      </c>
      <c r="V724" s="4">
        <f t="shared" si="114"/>
        <v>216</v>
      </c>
      <c r="W724" s="4">
        <v>1000000</v>
      </c>
    </row>
    <row r="725" spans="1:23" x14ac:dyDescent="0.3">
      <c r="A725" s="4" t="str">
        <f t="shared" si="113"/>
        <v>Slovenia</v>
      </c>
      <c r="B725" s="4">
        <f t="shared" si="113"/>
        <v>2011</v>
      </c>
      <c r="C725" s="4">
        <f t="shared" si="111"/>
        <v>36</v>
      </c>
      <c r="D725" s="4">
        <f t="shared" si="114"/>
        <v>35</v>
      </c>
      <c r="E725" s="4">
        <f t="shared" si="114"/>
        <v>271</v>
      </c>
      <c r="F725" s="4">
        <f t="shared" si="114"/>
        <v>35</v>
      </c>
      <c r="G725" s="4">
        <f t="shared" si="114"/>
        <v>4</v>
      </c>
      <c r="H725" s="4">
        <f t="shared" si="114"/>
        <v>4</v>
      </c>
      <c r="I725" s="4">
        <f t="shared" si="114"/>
        <v>401</v>
      </c>
      <c r="J725" s="4">
        <f t="shared" si="114"/>
        <v>4</v>
      </c>
      <c r="K725" s="4">
        <f t="shared" si="114"/>
        <v>57</v>
      </c>
      <c r="L725" s="4">
        <f t="shared" si="114"/>
        <v>56</v>
      </c>
      <c r="M725" s="4">
        <f t="shared" si="114"/>
        <v>417</v>
      </c>
      <c r="N725" s="4">
        <f t="shared" si="114"/>
        <v>56</v>
      </c>
      <c r="O725" s="4">
        <f t="shared" si="114"/>
        <v>304</v>
      </c>
      <c r="P725" s="4">
        <f t="shared" si="114"/>
        <v>251</v>
      </c>
      <c r="Q725" s="4">
        <f t="shared" si="114"/>
        <v>88</v>
      </c>
      <c r="R725" s="4">
        <f t="shared" si="114"/>
        <v>251</v>
      </c>
      <c r="S725" s="4">
        <f t="shared" si="114"/>
        <v>237</v>
      </c>
      <c r="T725" s="4">
        <f t="shared" si="114"/>
        <v>219</v>
      </c>
      <c r="U725" s="4">
        <f t="shared" si="114"/>
        <v>1</v>
      </c>
      <c r="V725" s="4">
        <f t="shared" si="114"/>
        <v>219</v>
      </c>
      <c r="W725" s="4">
        <v>1000000</v>
      </c>
    </row>
    <row r="726" spans="1:23" x14ac:dyDescent="0.3">
      <c r="A726" s="4" t="str">
        <f t="shared" si="113"/>
        <v>Slovenia</v>
      </c>
      <c r="B726" s="4">
        <f t="shared" si="113"/>
        <v>2012</v>
      </c>
      <c r="C726" s="4">
        <f t="shared" si="111"/>
        <v>54</v>
      </c>
      <c r="D726" s="4">
        <f t="shared" si="114"/>
        <v>53</v>
      </c>
      <c r="E726" s="4">
        <f t="shared" si="114"/>
        <v>253</v>
      </c>
      <c r="F726" s="4">
        <f t="shared" si="114"/>
        <v>53</v>
      </c>
      <c r="G726" s="4">
        <f t="shared" si="114"/>
        <v>3</v>
      </c>
      <c r="H726" s="4">
        <f t="shared" si="114"/>
        <v>3</v>
      </c>
      <c r="I726" s="4">
        <f t="shared" si="114"/>
        <v>420</v>
      </c>
      <c r="J726" s="4">
        <f t="shared" si="114"/>
        <v>3</v>
      </c>
      <c r="K726" s="4">
        <f t="shared" si="114"/>
        <v>70</v>
      </c>
      <c r="L726" s="4">
        <f t="shared" si="114"/>
        <v>71</v>
      </c>
      <c r="M726" s="4">
        <f t="shared" si="114"/>
        <v>391</v>
      </c>
      <c r="N726" s="4">
        <f t="shared" si="114"/>
        <v>71</v>
      </c>
      <c r="O726" s="4">
        <f t="shared" si="114"/>
        <v>297</v>
      </c>
      <c r="P726" s="4">
        <f t="shared" si="114"/>
        <v>228</v>
      </c>
      <c r="Q726" s="4">
        <f t="shared" si="114"/>
        <v>151</v>
      </c>
      <c r="R726" s="4">
        <f t="shared" si="114"/>
        <v>228</v>
      </c>
      <c r="S726" s="4">
        <f t="shared" si="114"/>
        <v>253</v>
      </c>
      <c r="T726" s="4">
        <f t="shared" si="114"/>
        <v>234</v>
      </c>
      <c r="U726" s="4">
        <f t="shared" si="114"/>
        <v>12</v>
      </c>
      <c r="V726" s="4">
        <f t="shared" si="114"/>
        <v>234</v>
      </c>
      <c r="W726" s="4">
        <v>1000000</v>
      </c>
    </row>
    <row r="727" spans="1:23" x14ac:dyDescent="0.3">
      <c r="A727" s="4" t="str">
        <f t="shared" si="113"/>
        <v>Slovenia</v>
      </c>
      <c r="B727" s="4">
        <f t="shared" si="113"/>
        <v>2013</v>
      </c>
      <c r="C727" s="4">
        <f t="shared" si="111"/>
        <v>70</v>
      </c>
      <c r="D727" s="4">
        <f t="shared" si="114"/>
        <v>69</v>
      </c>
      <c r="E727" s="4">
        <f t="shared" si="114"/>
        <v>221</v>
      </c>
      <c r="F727" s="4">
        <f t="shared" si="114"/>
        <v>69</v>
      </c>
      <c r="G727" s="4">
        <f t="shared" si="114"/>
        <v>28</v>
      </c>
      <c r="H727" s="4">
        <f t="shared" si="114"/>
        <v>28</v>
      </c>
      <c r="I727" s="4">
        <f t="shared" si="114"/>
        <v>432</v>
      </c>
      <c r="J727" s="4">
        <f t="shared" si="114"/>
        <v>28</v>
      </c>
      <c r="K727" s="4">
        <f t="shared" si="114"/>
        <v>60</v>
      </c>
      <c r="L727" s="4">
        <f t="shared" si="114"/>
        <v>61</v>
      </c>
      <c r="M727" s="4">
        <f t="shared" si="114"/>
        <v>403</v>
      </c>
      <c r="N727" s="4">
        <f t="shared" si="114"/>
        <v>61</v>
      </c>
      <c r="O727" s="4">
        <f t="shared" si="114"/>
        <v>170</v>
      </c>
      <c r="P727" s="4">
        <f t="shared" si="114"/>
        <v>129</v>
      </c>
      <c r="Q727" s="4">
        <f t="shared" si="114"/>
        <v>286</v>
      </c>
      <c r="R727" s="4">
        <f t="shared" si="114"/>
        <v>129</v>
      </c>
      <c r="S727" s="4">
        <f t="shared" si="114"/>
        <v>267</v>
      </c>
      <c r="T727" s="4">
        <f t="shared" si="114"/>
        <v>243</v>
      </c>
      <c r="U727" s="4">
        <f t="shared" si="114"/>
        <v>19</v>
      </c>
      <c r="V727" s="4">
        <f t="shared" si="114"/>
        <v>243</v>
      </c>
      <c r="W727" s="4">
        <v>1000000</v>
      </c>
    </row>
    <row r="728" spans="1:23" x14ac:dyDescent="0.3">
      <c r="A728" s="4" t="str">
        <f t="shared" si="113"/>
        <v>Slovenia</v>
      </c>
      <c r="B728" s="4">
        <f t="shared" si="113"/>
        <v>2014</v>
      </c>
      <c r="C728" s="4">
        <f t="shared" si="111"/>
        <v>66</v>
      </c>
      <c r="D728" s="4">
        <f t="shared" si="114"/>
        <v>64</v>
      </c>
      <c r="E728" s="4">
        <f t="shared" si="114"/>
        <v>234</v>
      </c>
      <c r="F728" s="4">
        <f t="shared" si="114"/>
        <v>64</v>
      </c>
      <c r="G728" s="4">
        <f t="shared" si="114"/>
        <v>73</v>
      </c>
      <c r="H728" s="4">
        <f t="shared" si="114"/>
        <v>76</v>
      </c>
      <c r="I728" s="4">
        <f t="shared" si="114"/>
        <v>391</v>
      </c>
      <c r="J728" s="4">
        <f t="shared" si="114"/>
        <v>76</v>
      </c>
      <c r="K728" s="4">
        <f t="shared" si="114"/>
        <v>88</v>
      </c>
      <c r="L728" s="4">
        <f t="shared" si="114"/>
        <v>87</v>
      </c>
      <c r="M728" s="4">
        <f t="shared" si="114"/>
        <v>358</v>
      </c>
      <c r="N728" s="4">
        <f t="shared" si="114"/>
        <v>87</v>
      </c>
      <c r="O728" s="4">
        <f t="shared" si="114"/>
        <v>132</v>
      </c>
      <c r="P728" s="4">
        <f t="shared" si="114"/>
        <v>103</v>
      </c>
      <c r="Q728" s="4">
        <f t="shared" si="114"/>
        <v>307</v>
      </c>
      <c r="R728" s="4">
        <f t="shared" si="114"/>
        <v>103</v>
      </c>
      <c r="S728" s="4">
        <f t="shared" si="114"/>
        <v>265</v>
      </c>
      <c r="T728" s="4">
        <f t="shared" si="114"/>
        <v>236</v>
      </c>
      <c r="U728" s="4">
        <f t="shared" si="114"/>
        <v>14</v>
      </c>
      <c r="V728" s="4">
        <f t="shared" si="114"/>
        <v>236</v>
      </c>
      <c r="W728" s="4">
        <v>1000000</v>
      </c>
    </row>
    <row r="729" spans="1:23" x14ac:dyDescent="0.3">
      <c r="A729" s="4" t="str">
        <f t="shared" si="113"/>
        <v>Slovenia</v>
      </c>
      <c r="B729" s="4">
        <f t="shared" si="113"/>
        <v>2015</v>
      </c>
      <c r="C729" s="4">
        <f t="shared" si="111"/>
        <v>61</v>
      </c>
      <c r="D729" s="4">
        <f t="shared" si="114"/>
        <v>59</v>
      </c>
      <c r="E729" s="4">
        <f t="shared" si="114"/>
        <v>228</v>
      </c>
      <c r="F729" s="4">
        <f t="shared" si="114"/>
        <v>59</v>
      </c>
      <c r="G729" s="4">
        <f t="shared" si="114"/>
        <v>89</v>
      </c>
      <c r="H729" s="4">
        <f t="shared" si="114"/>
        <v>91</v>
      </c>
      <c r="I729" s="4">
        <f t="shared" si="114"/>
        <v>379</v>
      </c>
      <c r="J729" s="4">
        <f t="shared" si="114"/>
        <v>91</v>
      </c>
      <c r="K729" s="4">
        <f t="shared" si="114"/>
        <v>75</v>
      </c>
      <c r="L729" s="4">
        <f t="shared" si="114"/>
        <v>75</v>
      </c>
      <c r="M729" s="4">
        <f t="shared" si="114"/>
        <v>366</v>
      </c>
      <c r="N729" s="4">
        <f t="shared" si="114"/>
        <v>75</v>
      </c>
      <c r="O729" s="4">
        <f t="shared" si="114"/>
        <v>111</v>
      </c>
      <c r="P729" s="4">
        <f t="shared" si="114"/>
        <v>89</v>
      </c>
      <c r="Q729" s="4">
        <f t="shared" si="114"/>
        <v>313</v>
      </c>
      <c r="R729" s="4">
        <f t="shared" si="114"/>
        <v>89</v>
      </c>
      <c r="S729" s="4">
        <f t="shared" si="114"/>
        <v>284</v>
      </c>
      <c r="T729" s="4">
        <f t="shared" si="114"/>
        <v>240</v>
      </c>
      <c r="U729" s="4">
        <f t="shared" si="114"/>
        <v>20</v>
      </c>
      <c r="V729" s="4">
        <f t="shared" si="114"/>
        <v>240</v>
      </c>
      <c r="W729" s="4">
        <v>1000000</v>
      </c>
    </row>
    <row r="730" spans="1:23" x14ac:dyDescent="0.3">
      <c r="A730" s="4" t="str">
        <f t="shared" ref="A730:B745" si="115">A133</f>
        <v>Slovenia</v>
      </c>
      <c r="B730" s="4">
        <f t="shared" si="115"/>
        <v>2016</v>
      </c>
      <c r="C730" s="4">
        <f t="shared" si="111"/>
        <v>42</v>
      </c>
      <c r="D730" s="4">
        <f t="shared" si="114"/>
        <v>42</v>
      </c>
      <c r="E730" s="4">
        <f t="shared" si="114"/>
        <v>251</v>
      </c>
      <c r="F730" s="4">
        <f t="shared" si="114"/>
        <v>42</v>
      </c>
      <c r="G730" s="4">
        <f t="shared" si="114"/>
        <v>11</v>
      </c>
      <c r="H730" s="4">
        <f t="shared" si="114"/>
        <v>11</v>
      </c>
      <c r="I730" s="4">
        <f t="shared" si="114"/>
        <v>412</v>
      </c>
      <c r="J730" s="4">
        <f t="shared" si="114"/>
        <v>11</v>
      </c>
      <c r="K730" s="4">
        <f t="shared" si="114"/>
        <v>74</v>
      </c>
      <c r="L730" s="4">
        <f t="shared" si="114"/>
        <v>74</v>
      </c>
      <c r="M730" s="4">
        <f t="shared" si="114"/>
        <v>363</v>
      </c>
      <c r="N730" s="4">
        <f t="shared" si="114"/>
        <v>74</v>
      </c>
      <c r="O730" s="4">
        <f t="shared" si="114"/>
        <v>136</v>
      </c>
      <c r="P730" s="4">
        <f t="shared" si="114"/>
        <v>125</v>
      </c>
      <c r="Q730" s="4">
        <f t="shared" si="114"/>
        <v>295</v>
      </c>
      <c r="R730" s="4">
        <f t="shared" si="114"/>
        <v>125</v>
      </c>
      <c r="S730" s="4">
        <f t="shared" si="114"/>
        <v>282</v>
      </c>
      <c r="T730" s="4">
        <f t="shared" si="114"/>
        <v>232</v>
      </c>
      <c r="U730" s="4">
        <f t="shared" si="114"/>
        <v>13</v>
      </c>
      <c r="V730" s="4">
        <f t="shared" si="114"/>
        <v>232</v>
      </c>
      <c r="W730" s="4">
        <v>1000000</v>
      </c>
    </row>
    <row r="731" spans="1:23" x14ac:dyDescent="0.3">
      <c r="A731" s="4" t="str">
        <f t="shared" si="115"/>
        <v>Slovenia</v>
      </c>
      <c r="B731" s="4">
        <f t="shared" si="115"/>
        <v>2017</v>
      </c>
      <c r="C731" s="4">
        <f t="shared" si="111"/>
        <v>37</v>
      </c>
      <c r="D731" s="4">
        <f t="shared" si="114"/>
        <v>32</v>
      </c>
      <c r="E731" s="4">
        <f t="shared" si="114"/>
        <v>246</v>
      </c>
      <c r="F731" s="4">
        <f t="shared" si="114"/>
        <v>32</v>
      </c>
      <c r="G731" s="4">
        <f t="shared" si="114"/>
        <v>17</v>
      </c>
      <c r="H731" s="4">
        <f t="shared" si="114"/>
        <v>18</v>
      </c>
      <c r="I731" s="4">
        <f t="shared" si="114"/>
        <v>398</v>
      </c>
      <c r="J731" s="4">
        <f t="shared" si="114"/>
        <v>18</v>
      </c>
      <c r="K731" s="4">
        <f t="shared" si="114"/>
        <v>71</v>
      </c>
      <c r="L731" s="4">
        <f t="shared" si="114"/>
        <v>69</v>
      </c>
      <c r="M731" s="4">
        <f t="shared" si="114"/>
        <v>346</v>
      </c>
      <c r="N731" s="4">
        <f t="shared" si="114"/>
        <v>69</v>
      </c>
      <c r="O731" s="4">
        <f t="shared" si="114"/>
        <v>179</v>
      </c>
      <c r="P731" s="4">
        <f t="shared" si="114"/>
        <v>187</v>
      </c>
      <c r="Q731" s="4">
        <f t="shared" si="114"/>
        <v>226</v>
      </c>
      <c r="R731" s="4">
        <f t="shared" si="114"/>
        <v>187</v>
      </c>
      <c r="S731" s="4">
        <f t="shared" si="114"/>
        <v>281</v>
      </c>
      <c r="T731" s="4">
        <f t="shared" si="114"/>
        <v>218</v>
      </c>
      <c r="U731" s="4">
        <f t="shared" si="114"/>
        <v>6</v>
      </c>
      <c r="V731" s="4">
        <f t="shared" si="114"/>
        <v>218</v>
      </c>
      <c r="W731" s="4">
        <v>1000000</v>
      </c>
    </row>
    <row r="732" spans="1:23" x14ac:dyDescent="0.3">
      <c r="A732" s="4" t="str">
        <f t="shared" si="115"/>
        <v>Slovenia</v>
      </c>
      <c r="B732" s="4">
        <f t="shared" si="115"/>
        <v>2018</v>
      </c>
      <c r="C732" s="4">
        <f t="shared" si="111"/>
        <v>32</v>
      </c>
      <c r="D732" s="4">
        <f t="shared" si="114"/>
        <v>28</v>
      </c>
      <c r="E732" s="4">
        <f t="shared" si="114"/>
        <v>237</v>
      </c>
      <c r="F732" s="4">
        <f t="shared" si="114"/>
        <v>28</v>
      </c>
      <c r="G732" s="4">
        <f t="shared" si="114"/>
        <v>46</v>
      </c>
      <c r="H732" s="4">
        <f t="shared" si="114"/>
        <v>49</v>
      </c>
      <c r="I732" s="4">
        <f t="shared" si="114"/>
        <v>364</v>
      </c>
      <c r="J732" s="4">
        <f t="shared" si="114"/>
        <v>49</v>
      </c>
      <c r="K732" s="4">
        <f t="shared" si="114"/>
        <v>83</v>
      </c>
      <c r="L732" s="4">
        <f t="shared" si="114"/>
        <v>81</v>
      </c>
      <c r="M732" s="4">
        <f t="shared" si="114"/>
        <v>307</v>
      </c>
      <c r="N732" s="4">
        <f t="shared" si="114"/>
        <v>81</v>
      </c>
      <c r="O732" s="4">
        <f t="shared" si="114"/>
        <v>231</v>
      </c>
      <c r="P732" s="4">
        <f t="shared" si="114"/>
        <v>289</v>
      </c>
      <c r="Q732" s="4">
        <f t="shared" si="114"/>
        <v>122</v>
      </c>
      <c r="R732" s="4">
        <f t="shared" si="114"/>
        <v>289</v>
      </c>
      <c r="S732" s="4">
        <f t="shared" si="114"/>
        <v>276</v>
      </c>
      <c r="T732" s="4">
        <f t="shared" si="114"/>
        <v>200</v>
      </c>
      <c r="U732" s="4">
        <f t="shared" si="114"/>
        <v>2</v>
      </c>
      <c r="V732" s="4">
        <f t="shared" si="114"/>
        <v>200</v>
      </c>
      <c r="W732" s="4">
        <v>1000000</v>
      </c>
    </row>
    <row r="733" spans="1:23" x14ac:dyDescent="0.3">
      <c r="A733" s="4" t="str">
        <f t="shared" si="115"/>
        <v>Slovenia</v>
      </c>
      <c r="B733" s="4">
        <f t="shared" si="115"/>
        <v>2019</v>
      </c>
      <c r="C733" s="4">
        <f t="shared" si="111"/>
        <v>25</v>
      </c>
      <c r="D733" s="4">
        <f t="shared" si="114"/>
        <v>20</v>
      </c>
      <c r="E733" s="4">
        <f t="shared" si="114"/>
        <v>232</v>
      </c>
      <c r="F733" s="4">
        <f t="shared" si="114"/>
        <v>20</v>
      </c>
      <c r="G733" s="4">
        <f t="shared" si="114"/>
        <v>29</v>
      </c>
      <c r="H733" s="4">
        <f t="shared" si="114"/>
        <v>31</v>
      </c>
      <c r="I733" s="4">
        <f t="shared" si="114"/>
        <v>373</v>
      </c>
      <c r="J733" s="4">
        <f t="shared" si="114"/>
        <v>31</v>
      </c>
      <c r="K733" s="4">
        <f t="shared" si="114"/>
        <v>66</v>
      </c>
      <c r="L733" s="4">
        <f t="shared" si="114"/>
        <v>64</v>
      </c>
      <c r="M733" s="4">
        <f t="shared" si="114"/>
        <v>338</v>
      </c>
      <c r="N733" s="4">
        <f t="shared" si="114"/>
        <v>64</v>
      </c>
      <c r="O733" s="4">
        <f t="shared" si="114"/>
        <v>248</v>
      </c>
      <c r="P733" s="4">
        <f t="shared" si="114"/>
        <v>334</v>
      </c>
      <c r="Q733" s="4">
        <f t="shared" si="114"/>
        <v>51</v>
      </c>
      <c r="R733" s="4">
        <f t="shared" si="114"/>
        <v>334</v>
      </c>
      <c r="S733" s="4">
        <f t="shared" si="114"/>
        <v>277</v>
      </c>
      <c r="T733" s="4">
        <f t="shared" si="114"/>
        <v>196</v>
      </c>
      <c r="U733" s="4">
        <f t="shared" si="114"/>
        <v>9</v>
      </c>
      <c r="V733" s="4">
        <f t="shared" si="114"/>
        <v>196</v>
      </c>
      <c r="W733" s="4">
        <v>1000000</v>
      </c>
    </row>
    <row r="734" spans="1:23" x14ac:dyDescent="0.3">
      <c r="A734" s="4" t="str">
        <f>A137</f>
        <v>Slovenia</v>
      </c>
      <c r="B734" s="4">
        <f t="shared" si="115"/>
        <v>2020</v>
      </c>
      <c r="C734" s="4">
        <f t="shared" si="111"/>
        <v>4</v>
      </c>
      <c r="D734" s="4">
        <f t="shared" si="114"/>
        <v>3</v>
      </c>
      <c r="E734" s="4">
        <f t="shared" si="114"/>
        <v>254</v>
      </c>
      <c r="F734" s="4">
        <f t="shared" si="114"/>
        <v>3</v>
      </c>
      <c r="G734" s="4">
        <f t="shared" si="114"/>
        <v>13</v>
      </c>
      <c r="H734" s="4">
        <f t="shared" si="114"/>
        <v>14</v>
      </c>
      <c r="I734" s="4">
        <f t="shared" si="114"/>
        <v>365</v>
      </c>
      <c r="J734" s="4">
        <f t="shared" si="114"/>
        <v>14</v>
      </c>
      <c r="K734" s="4">
        <f t="shared" si="114"/>
        <v>40</v>
      </c>
      <c r="L734" s="4">
        <f t="shared" si="114"/>
        <v>38</v>
      </c>
      <c r="M734" s="4">
        <f t="shared" si="114"/>
        <v>386</v>
      </c>
      <c r="N734" s="4">
        <f t="shared" si="114"/>
        <v>38</v>
      </c>
      <c r="O734" s="4">
        <f t="shared" si="114"/>
        <v>278</v>
      </c>
      <c r="P734" s="4">
        <f t="shared" si="114"/>
        <v>338</v>
      </c>
      <c r="Q734" s="4">
        <f t="shared" si="114"/>
        <v>8</v>
      </c>
      <c r="R734" s="4">
        <f t="shared" si="114"/>
        <v>338</v>
      </c>
      <c r="S734" s="4">
        <f t="shared" si="114"/>
        <v>268</v>
      </c>
      <c r="T734" s="4">
        <f t="shared" si="114"/>
        <v>204</v>
      </c>
      <c r="U734" s="4">
        <f t="shared" si="114"/>
        <v>3</v>
      </c>
      <c r="V734" s="4">
        <f t="shared" si="114"/>
        <v>204</v>
      </c>
      <c r="W734" s="4">
        <v>1000000</v>
      </c>
    </row>
    <row r="735" spans="1:23" x14ac:dyDescent="0.3">
      <c r="A735" s="4" t="str">
        <f t="shared" ref="A735:B750" si="116">A138</f>
        <v>Slovenia</v>
      </c>
      <c r="B735" s="4">
        <f t="shared" si="115"/>
        <v>2021</v>
      </c>
      <c r="C735" s="4">
        <f t="shared" si="111"/>
        <v>6</v>
      </c>
      <c r="D735" s="4">
        <f t="shared" si="114"/>
        <v>6</v>
      </c>
      <c r="E735" s="4">
        <f t="shared" si="114"/>
        <v>239</v>
      </c>
      <c r="F735" s="4">
        <f t="shared" si="114"/>
        <v>6</v>
      </c>
      <c r="G735" s="4">
        <f t="shared" si="114"/>
        <v>7</v>
      </c>
      <c r="H735" s="4">
        <f t="shared" si="114"/>
        <v>8</v>
      </c>
      <c r="I735" s="4">
        <f t="shared" si="114"/>
        <v>459</v>
      </c>
      <c r="J735" s="4">
        <f t="shared" si="114"/>
        <v>8</v>
      </c>
      <c r="K735" s="4">
        <f t="shared" si="114"/>
        <v>124</v>
      </c>
      <c r="L735" s="4">
        <f t="shared" si="114"/>
        <v>122</v>
      </c>
      <c r="M735" s="4">
        <f t="shared" si="114"/>
        <v>483</v>
      </c>
      <c r="N735" s="4">
        <f t="shared" si="114"/>
        <v>122</v>
      </c>
      <c r="O735" s="4">
        <f t="shared" si="114"/>
        <v>264</v>
      </c>
      <c r="P735" s="4">
        <f t="shared" si="114"/>
        <v>332</v>
      </c>
      <c r="Q735" s="4">
        <f t="shared" si="114"/>
        <v>5</v>
      </c>
      <c r="R735" s="4">
        <f t="shared" si="114"/>
        <v>332</v>
      </c>
      <c r="S735" s="4">
        <f t="shared" si="114"/>
        <v>279</v>
      </c>
      <c r="T735" s="4">
        <f t="shared" si="114"/>
        <v>190</v>
      </c>
      <c r="U735" s="4">
        <f t="shared" si="114"/>
        <v>18</v>
      </c>
      <c r="V735" s="4">
        <f t="shared" si="114"/>
        <v>190</v>
      </c>
      <c r="W735" s="4">
        <v>1000000</v>
      </c>
    </row>
    <row r="736" spans="1:23" x14ac:dyDescent="0.3">
      <c r="A736" s="4" t="str">
        <f t="shared" si="116"/>
        <v>Estonia</v>
      </c>
      <c r="B736" s="4">
        <f t="shared" si="115"/>
        <v>1995</v>
      </c>
      <c r="C736" s="4">
        <f t="shared" si="111"/>
        <v>561</v>
      </c>
      <c r="D736" s="4">
        <f t="shared" si="114"/>
        <v>572</v>
      </c>
      <c r="E736" s="4">
        <f t="shared" ref="D736:W749" si="117">RANK(E139,E$4:E$597,E$1)</f>
        <v>594</v>
      </c>
      <c r="F736" s="4">
        <f t="shared" si="117"/>
        <v>572</v>
      </c>
      <c r="G736" s="4">
        <f t="shared" si="117"/>
        <v>388</v>
      </c>
      <c r="H736" s="4">
        <f t="shared" si="117"/>
        <v>379</v>
      </c>
      <c r="I736" s="4">
        <f t="shared" si="117"/>
        <v>89</v>
      </c>
      <c r="J736" s="4">
        <f t="shared" si="117"/>
        <v>379</v>
      </c>
      <c r="K736" s="4">
        <f t="shared" si="117"/>
        <v>594</v>
      </c>
      <c r="L736" s="4">
        <f t="shared" si="117"/>
        <v>594</v>
      </c>
      <c r="M736" s="4">
        <f t="shared" si="117"/>
        <v>594</v>
      </c>
      <c r="N736" s="4">
        <f t="shared" si="117"/>
        <v>594</v>
      </c>
      <c r="O736" s="4">
        <f t="shared" si="117"/>
        <v>100</v>
      </c>
      <c r="P736" s="4">
        <f t="shared" si="117"/>
        <v>94</v>
      </c>
      <c r="Q736" s="4">
        <f t="shared" si="117"/>
        <v>430</v>
      </c>
      <c r="R736" s="4">
        <f t="shared" si="117"/>
        <v>94</v>
      </c>
      <c r="S736" s="4">
        <f t="shared" si="117"/>
        <v>355</v>
      </c>
      <c r="T736" s="4">
        <f t="shared" si="117"/>
        <v>520</v>
      </c>
      <c r="U736" s="4">
        <f t="shared" si="117"/>
        <v>405</v>
      </c>
      <c r="V736" s="4">
        <f t="shared" si="117"/>
        <v>520</v>
      </c>
      <c r="W736" s="4">
        <v>1000000</v>
      </c>
    </row>
    <row r="737" spans="1:23" x14ac:dyDescent="0.3">
      <c r="A737" s="4" t="str">
        <f t="shared" si="116"/>
        <v>Estonia</v>
      </c>
      <c r="B737" s="4">
        <f t="shared" si="115"/>
        <v>1996</v>
      </c>
      <c r="C737" s="4">
        <f t="shared" si="111"/>
        <v>553</v>
      </c>
      <c r="D737" s="4">
        <f t="shared" si="117"/>
        <v>566</v>
      </c>
      <c r="E737" s="4">
        <f t="shared" si="117"/>
        <v>592</v>
      </c>
      <c r="F737" s="4">
        <f t="shared" si="117"/>
        <v>566</v>
      </c>
      <c r="G737" s="4">
        <f t="shared" si="117"/>
        <v>388</v>
      </c>
      <c r="H737" s="4">
        <f t="shared" si="117"/>
        <v>379</v>
      </c>
      <c r="I737" s="4">
        <f t="shared" si="117"/>
        <v>89</v>
      </c>
      <c r="J737" s="4">
        <f t="shared" si="117"/>
        <v>379</v>
      </c>
      <c r="K737" s="4">
        <f t="shared" si="117"/>
        <v>563</v>
      </c>
      <c r="L737" s="4">
        <f t="shared" si="117"/>
        <v>568</v>
      </c>
      <c r="M737" s="4">
        <f t="shared" si="117"/>
        <v>570</v>
      </c>
      <c r="N737" s="4">
        <f t="shared" si="117"/>
        <v>568</v>
      </c>
      <c r="O737" s="4">
        <f t="shared" si="117"/>
        <v>100</v>
      </c>
      <c r="P737" s="4">
        <f t="shared" si="117"/>
        <v>94</v>
      </c>
      <c r="Q737" s="4">
        <f t="shared" si="117"/>
        <v>430</v>
      </c>
      <c r="R737" s="4">
        <f t="shared" si="117"/>
        <v>94</v>
      </c>
      <c r="S737" s="4">
        <f t="shared" si="117"/>
        <v>360</v>
      </c>
      <c r="T737" s="4">
        <f t="shared" si="117"/>
        <v>516</v>
      </c>
      <c r="U737" s="4">
        <f t="shared" si="117"/>
        <v>374</v>
      </c>
      <c r="V737" s="4">
        <f t="shared" si="117"/>
        <v>516</v>
      </c>
      <c r="W737" s="4">
        <v>1000000</v>
      </c>
    </row>
    <row r="738" spans="1:23" x14ac:dyDescent="0.3">
      <c r="A738" s="4" t="str">
        <f t="shared" si="116"/>
        <v>Estonia</v>
      </c>
      <c r="B738" s="4">
        <f t="shared" si="115"/>
        <v>1997</v>
      </c>
      <c r="C738" s="4">
        <f t="shared" si="111"/>
        <v>550</v>
      </c>
      <c r="D738" s="4">
        <f t="shared" si="117"/>
        <v>560</v>
      </c>
      <c r="E738" s="4">
        <f t="shared" si="117"/>
        <v>584</v>
      </c>
      <c r="F738" s="4">
        <f t="shared" si="117"/>
        <v>560</v>
      </c>
      <c r="G738" s="4">
        <f t="shared" si="117"/>
        <v>388</v>
      </c>
      <c r="H738" s="4">
        <f t="shared" si="117"/>
        <v>379</v>
      </c>
      <c r="I738" s="4">
        <f t="shared" si="117"/>
        <v>89</v>
      </c>
      <c r="J738" s="4">
        <f t="shared" si="117"/>
        <v>379</v>
      </c>
      <c r="K738" s="4">
        <f t="shared" si="117"/>
        <v>568</v>
      </c>
      <c r="L738" s="4">
        <f t="shared" si="117"/>
        <v>571</v>
      </c>
      <c r="M738" s="4">
        <f t="shared" si="117"/>
        <v>575</v>
      </c>
      <c r="N738" s="4">
        <f t="shared" si="117"/>
        <v>571</v>
      </c>
      <c r="O738" s="4">
        <f t="shared" si="117"/>
        <v>100</v>
      </c>
      <c r="P738" s="4">
        <f t="shared" si="117"/>
        <v>94</v>
      </c>
      <c r="Q738" s="4">
        <f t="shared" si="117"/>
        <v>430</v>
      </c>
      <c r="R738" s="4">
        <f t="shared" si="117"/>
        <v>94</v>
      </c>
      <c r="S738" s="4">
        <f t="shared" si="117"/>
        <v>347</v>
      </c>
      <c r="T738" s="4">
        <f t="shared" si="117"/>
        <v>484</v>
      </c>
      <c r="U738" s="4">
        <f t="shared" si="117"/>
        <v>270</v>
      </c>
      <c r="V738" s="4">
        <f t="shared" si="117"/>
        <v>484</v>
      </c>
      <c r="W738" s="4">
        <v>1000000</v>
      </c>
    </row>
    <row r="739" spans="1:23" x14ac:dyDescent="0.3">
      <c r="A739" s="4" t="str">
        <f t="shared" si="116"/>
        <v>Estonia</v>
      </c>
      <c r="B739" s="4">
        <f t="shared" si="115"/>
        <v>1998</v>
      </c>
      <c r="C739" s="4">
        <f t="shared" si="111"/>
        <v>544</v>
      </c>
      <c r="D739" s="4">
        <f t="shared" si="117"/>
        <v>553</v>
      </c>
      <c r="E739" s="4">
        <f t="shared" si="117"/>
        <v>580</v>
      </c>
      <c r="F739" s="4">
        <f t="shared" si="117"/>
        <v>553</v>
      </c>
      <c r="G739" s="4">
        <f t="shared" si="117"/>
        <v>388</v>
      </c>
      <c r="H739" s="4">
        <f t="shared" si="117"/>
        <v>379</v>
      </c>
      <c r="I739" s="4">
        <f t="shared" si="117"/>
        <v>89</v>
      </c>
      <c r="J739" s="4">
        <f t="shared" si="117"/>
        <v>379</v>
      </c>
      <c r="K739" s="4">
        <f t="shared" si="117"/>
        <v>578</v>
      </c>
      <c r="L739" s="4">
        <f t="shared" si="117"/>
        <v>578</v>
      </c>
      <c r="M739" s="4">
        <f t="shared" si="117"/>
        <v>591</v>
      </c>
      <c r="N739" s="4">
        <f t="shared" si="117"/>
        <v>578</v>
      </c>
      <c r="O739" s="4">
        <f t="shared" si="117"/>
        <v>73</v>
      </c>
      <c r="P739" s="4">
        <f t="shared" si="117"/>
        <v>72</v>
      </c>
      <c r="Q739" s="4">
        <f t="shared" si="117"/>
        <v>377</v>
      </c>
      <c r="R739" s="4">
        <f t="shared" si="117"/>
        <v>72</v>
      </c>
      <c r="S739" s="4">
        <f t="shared" si="117"/>
        <v>372</v>
      </c>
      <c r="T739" s="4">
        <f t="shared" si="117"/>
        <v>479</v>
      </c>
      <c r="U739" s="4">
        <f t="shared" si="117"/>
        <v>253</v>
      </c>
      <c r="V739" s="4">
        <f t="shared" si="117"/>
        <v>479</v>
      </c>
      <c r="W739" s="4">
        <v>1000000</v>
      </c>
    </row>
    <row r="740" spans="1:23" x14ac:dyDescent="0.3">
      <c r="A740" s="4" t="str">
        <f t="shared" si="116"/>
        <v>Estonia</v>
      </c>
      <c r="B740" s="4">
        <f t="shared" si="115"/>
        <v>1999</v>
      </c>
      <c r="C740" s="4">
        <f t="shared" si="111"/>
        <v>552</v>
      </c>
      <c r="D740" s="4">
        <f t="shared" si="117"/>
        <v>547</v>
      </c>
      <c r="E740" s="4">
        <f t="shared" si="117"/>
        <v>578</v>
      </c>
      <c r="F740" s="4">
        <f t="shared" si="117"/>
        <v>547</v>
      </c>
      <c r="G740" s="4">
        <f t="shared" si="117"/>
        <v>388</v>
      </c>
      <c r="H740" s="4">
        <f t="shared" si="117"/>
        <v>379</v>
      </c>
      <c r="I740" s="4">
        <f t="shared" si="117"/>
        <v>89</v>
      </c>
      <c r="J740" s="4">
        <f t="shared" si="117"/>
        <v>379</v>
      </c>
      <c r="K740" s="4">
        <f t="shared" si="117"/>
        <v>564</v>
      </c>
      <c r="L740" s="4">
        <f t="shared" si="117"/>
        <v>567</v>
      </c>
      <c r="M740" s="4">
        <f t="shared" si="117"/>
        <v>573</v>
      </c>
      <c r="N740" s="4">
        <f t="shared" si="117"/>
        <v>567</v>
      </c>
      <c r="O740" s="4">
        <f t="shared" si="117"/>
        <v>276</v>
      </c>
      <c r="P740" s="4">
        <f t="shared" si="117"/>
        <v>259</v>
      </c>
      <c r="Q740" s="4">
        <f t="shared" si="117"/>
        <v>365</v>
      </c>
      <c r="R740" s="4">
        <f t="shared" si="117"/>
        <v>259</v>
      </c>
      <c r="S740" s="4">
        <f t="shared" si="117"/>
        <v>402</v>
      </c>
      <c r="T740" s="4">
        <f t="shared" si="117"/>
        <v>491</v>
      </c>
      <c r="U740" s="4">
        <f t="shared" si="117"/>
        <v>281</v>
      </c>
      <c r="V740" s="4">
        <f t="shared" si="117"/>
        <v>491</v>
      </c>
      <c r="W740" s="4">
        <v>1000000</v>
      </c>
    </row>
    <row r="741" spans="1:23" x14ac:dyDescent="0.3">
      <c r="A741" s="4" t="str">
        <f t="shared" si="116"/>
        <v>Estonia</v>
      </c>
      <c r="B741" s="4">
        <f t="shared" si="115"/>
        <v>2000</v>
      </c>
      <c r="C741" s="4">
        <f t="shared" si="111"/>
        <v>538</v>
      </c>
      <c r="D741" s="4">
        <f t="shared" si="117"/>
        <v>541</v>
      </c>
      <c r="E741" s="4">
        <f t="shared" si="117"/>
        <v>577</v>
      </c>
      <c r="F741" s="4">
        <f t="shared" si="117"/>
        <v>541</v>
      </c>
      <c r="G741" s="4">
        <f t="shared" si="117"/>
        <v>388</v>
      </c>
      <c r="H741" s="4">
        <f t="shared" si="117"/>
        <v>379</v>
      </c>
      <c r="I741" s="4">
        <f t="shared" si="117"/>
        <v>89</v>
      </c>
      <c r="J741" s="4">
        <f t="shared" si="117"/>
        <v>379</v>
      </c>
      <c r="K741" s="4">
        <f t="shared" si="117"/>
        <v>561</v>
      </c>
      <c r="L741" s="4">
        <f t="shared" si="117"/>
        <v>564</v>
      </c>
      <c r="M741" s="4">
        <f t="shared" si="117"/>
        <v>571</v>
      </c>
      <c r="N741" s="4">
        <f t="shared" si="117"/>
        <v>564</v>
      </c>
      <c r="O741" s="4">
        <f t="shared" si="117"/>
        <v>517</v>
      </c>
      <c r="P741" s="4">
        <f t="shared" si="117"/>
        <v>530</v>
      </c>
      <c r="Q741" s="4">
        <f t="shared" si="117"/>
        <v>297</v>
      </c>
      <c r="R741" s="4">
        <f t="shared" si="117"/>
        <v>530</v>
      </c>
      <c r="S741" s="4">
        <f t="shared" si="117"/>
        <v>416</v>
      </c>
      <c r="T741" s="4">
        <f t="shared" si="117"/>
        <v>476</v>
      </c>
      <c r="U741" s="4">
        <f t="shared" si="117"/>
        <v>245</v>
      </c>
      <c r="V741" s="4">
        <f t="shared" si="117"/>
        <v>476</v>
      </c>
      <c r="W741" s="4">
        <v>1000000</v>
      </c>
    </row>
    <row r="742" spans="1:23" x14ac:dyDescent="0.3">
      <c r="A742" s="4" t="str">
        <f t="shared" si="116"/>
        <v>Estonia</v>
      </c>
      <c r="B742" s="4">
        <f t="shared" si="115"/>
        <v>2001</v>
      </c>
      <c r="C742" s="4">
        <f t="shared" si="111"/>
        <v>541</v>
      </c>
      <c r="D742" s="4">
        <f t="shared" si="117"/>
        <v>538</v>
      </c>
      <c r="E742" s="4">
        <f t="shared" si="117"/>
        <v>576</v>
      </c>
      <c r="F742" s="4">
        <f t="shared" si="117"/>
        <v>538</v>
      </c>
      <c r="G742" s="4">
        <f t="shared" si="117"/>
        <v>408</v>
      </c>
      <c r="H742" s="4">
        <f t="shared" si="117"/>
        <v>397</v>
      </c>
      <c r="I742" s="4">
        <f t="shared" si="117"/>
        <v>54</v>
      </c>
      <c r="J742" s="4">
        <f t="shared" si="117"/>
        <v>397</v>
      </c>
      <c r="K742" s="4">
        <f t="shared" si="117"/>
        <v>572</v>
      </c>
      <c r="L742" s="4">
        <f t="shared" si="117"/>
        <v>572</v>
      </c>
      <c r="M742" s="4">
        <f t="shared" si="117"/>
        <v>578</v>
      </c>
      <c r="N742" s="4">
        <f t="shared" si="117"/>
        <v>572</v>
      </c>
      <c r="O742" s="4">
        <f t="shared" si="117"/>
        <v>466</v>
      </c>
      <c r="P742" s="4">
        <f t="shared" si="117"/>
        <v>472</v>
      </c>
      <c r="Q742" s="4">
        <f t="shared" si="117"/>
        <v>503</v>
      </c>
      <c r="R742" s="4">
        <f t="shared" si="117"/>
        <v>472</v>
      </c>
      <c r="S742" s="4">
        <f t="shared" si="117"/>
        <v>412</v>
      </c>
      <c r="T742" s="4">
        <f t="shared" si="117"/>
        <v>461</v>
      </c>
      <c r="U742" s="4">
        <f t="shared" si="117"/>
        <v>228</v>
      </c>
      <c r="V742" s="4">
        <f t="shared" si="117"/>
        <v>461</v>
      </c>
      <c r="W742" s="4">
        <v>1000000</v>
      </c>
    </row>
    <row r="743" spans="1:23" x14ac:dyDescent="0.3">
      <c r="A743" s="4" t="str">
        <f t="shared" si="116"/>
        <v>Estonia</v>
      </c>
      <c r="B743" s="4">
        <f t="shared" si="115"/>
        <v>2002</v>
      </c>
      <c r="C743" s="4">
        <f t="shared" si="111"/>
        <v>535</v>
      </c>
      <c r="D743" s="4">
        <f t="shared" si="117"/>
        <v>531</v>
      </c>
      <c r="E743" s="4">
        <f t="shared" si="117"/>
        <v>574</v>
      </c>
      <c r="F743" s="4">
        <f t="shared" si="117"/>
        <v>531</v>
      </c>
      <c r="G743" s="4">
        <f t="shared" si="117"/>
        <v>433</v>
      </c>
      <c r="H743" s="4">
        <f t="shared" si="117"/>
        <v>425</v>
      </c>
      <c r="I743" s="4">
        <f t="shared" si="117"/>
        <v>1</v>
      </c>
      <c r="J743" s="4">
        <f t="shared" si="117"/>
        <v>425</v>
      </c>
      <c r="K743" s="4">
        <f t="shared" si="117"/>
        <v>549</v>
      </c>
      <c r="L743" s="4">
        <f t="shared" si="117"/>
        <v>557</v>
      </c>
      <c r="M743" s="4">
        <f t="shared" si="117"/>
        <v>543</v>
      </c>
      <c r="N743" s="4">
        <f t="shared" si="117"/>
        <v>557</v>
      </c>
      <c r="O743" s="4">
        <f t="shared" si="117"/>
        <v>330</v>
      </c>
      <c r="P743" s="4">
        <f t="shared" si="117"/>
        <v>330</v>
      </c>
      <c r="Q743" s="4">
        <f t="shared" si="117"/>
        <v>493</v>
      </c>
      <c r="R743" s="4">
        <f t="shared" si="117"/>
        <v>330</v>
      </c>
      <c r="S743" s="4">
        <f t="shared" si="117"/>
        <v>405</v>
      </c>
      <c r="T743" s="4">
        <f t="shared" si="117"/>
        <v>448</v>
      </c>
      <c r="U743" s="4">
        <f t="shared" si="117"/>
        <v>209</v>
      </c>
      <c r="V743" s="4">
        <f t="shared" si="117"/>
        <v>448</v>
      </c>
      <c r="W743" s="4">
        <v>1000000</v>
      </c>
    </row>
    <row r="744" spans="1:23" x14ac:dyDescent="0.3">
      <c r="A744" s="4" t="str">
        <f t="shared" si="116"/>
        <v>Estonia</v>
      </c>
      <c r="B744" s="4">
        <f t="shared" si="115"/>
        <v>2003</v>
      </c>
      <c r="C744" s="4">
        <f t="shared" si="111"/>
        <v>514</v>
      </c>
      <c r="D744" s="4">
        <f t="shared" si="117"/>
        <v>520</v>
      </c>
      <c r="E744" s="4">
        <f t="shared" si="117"/>
        <v>569</v>
      </c>
      <c r="F744" s="4">
        <f t="shared" si="117"/>
        <v>520</v>
      </c>
      <c r="G744" s="4">
        <f t="shared" si="117"/>
        <v>452</v>
      </c>
      <c r="H744" s="4">
        <f t="shared" si="117"/>
        <v>452</v>
      </c>
      <c r="I744" s="4">
        <f t="shared" si="117"/>
        <v>75</v>
      </c>
      <c r="J744" s="4">
        <f t="shared" si="117"/>
        <v>452</v>
      </c>
      <c r="K744" s="4">
        <f t="shared" si="117"/>
        <v>535</v>
      </c>
      <c r="L744" s="4">
        <f t="shared" si="117"/>
        <v>537</v>
      </c>
      <c r="M744" s="4">
        <f t="shared" si="117"/>
        <v>534</v>
      </c>
      <c r="N744" s="4">
        <f t="shared" si="117"/>
        <v>537</v>
      </c>
      <c r="O744" s="4">
        <f t="shared" si="117"/>
        <v>196</v>
      </c>
      <c r="P744" s="4">
        <f t="shared" si="117"/>
        <v>179</v>
      </c>
      <c r="Q744" s="4">
        <f t="shared" si="117"/>
        <v>397</v>
      </c>
      <c r="R744" s="4">
        <f t="shared" si="117"/>
        <v>179</v>
      </c>
      <c r="S744" s="4">
        <f t="shared" si="117"/>
        <v>388</v>
      </c>
      <c r="T744" s="4">
        <f t="shared" si="117"/>
        <v>421</v>
      </c>
      <c r="U744" s="4">
        <f t="shared" si="117"/>
        <v>189</v>
      </c>
      <c r="V744" s="4">
        <f t="shared" si="117"/>
        <v>421</v>
      </c>
      <c r="W744" s="4">
        <v>1000000</v>
      </c>
    </row>
    <row r="745" spans="1:23" x14ac:dyDescent="0.3">
      <c r="A745" s="4" t="str">
        <f t="shared" si="116"/>
        <v>Estonia</v>
      </c>
      <c r="B745" s="4">
        <f t="shared" si="115"/>
        <v>2004</v>
      </c>
      <c r="C745" s="4">
        <f t="shared" si="111"/>
        <v>504</v>
      </c>
      <c r="D745" s="4">
        <f t="shared" si="117"/>
        <v>503</v>
      </c>
      <c r="E745" s="4">
        <f t="shared" si="117"/>
        <v>551</v>
      </c>
      <c r="F745" s="4">
        <f t="shared" si="117"/>
        <v>503</v>
      </c>
      <c r="G745" s="4">
        <f t="shared" si="117"/>
        <v>454</v>
      </c>
      <c r="H745" s="4">
        <f t="shared" si="117"/>
        <v>451</v>
      </c>
      <c r="I745" s="4">
        <f t="shared" si="117"/>
        <v>123</v>
      </c>
      <c r="J745" s="4">
        <f t="shared" si="117"/>
        <v>451</v>
      </c>
      <c r="K745" s="4">
        <f t="shared" si="117"/>
        <v>537</v>
      </c>
      <c r="L745" s="4">
        <f t="shared" si="117"/>
        <v>539</v>
      </c>
      <c r="M745" s="4">
        <f t="shared" si="117"/>
        <v>528</v>
      </c>
      <c r="N745" s="4">
        <f t="shared" si="117"/>
        <v>539</v>
      </c>
      <c r="O745" s="4">
        <f t="shared" si="117"/>
        <v>142</v>
      </c>
      <c r="P745" s="4">
        <f t="shared" si="117"/>
        <v>131</v>
      </c>
      <c r="Q745" s="4">
        <f t="shared" si="117"/>
        <v>352</v>
      </c>
      <c r="R745" s="4">
        <f t="shared" si="117"/>
        <v>131</v>
      </c>
      <c r="S745" s="4">
        <f t="shared" si="117"/>
        <v>389</v>
      </c>
      <c r="T745" s="4">
        <f t="shared" si="117"/>
        <v>407</v>
      </c>
      <c r="U745" s="4">
        <f t="shared" si="117"/>
        <v>182</v>
      </c>
      <c r="V745" s="4">
        <f t="shared" si="117"/>
        <v>407</v>
      </c>
      <c r="W745" s="4">
        <v>1000000</v>
      </c>
    </row>
    <row r="746" spans="1:23" x14ac:dyDescent="0.3">
      <c r="A746" s="4" t="str">
        <f t="shared" si="116"/>
        <v>Estonia</v>
      </c>
      <c r="B746" s="4">
        <f t="shared" si="116"/>
        <v>2005</v>
      </c>
      <c r="C746" s="4">
        <f t="shared" si="111"/>
        <v>484</v>
      </c>
      <c r="D746" s="4">
        <f t="shared" si="117"/>
        <v>485</v>
      </c>
      <c r="E746" s="4">
        <f t="shared" si="117"/>
        <v>541</v>
      </c>
      <c r="F746" s="4">
        <f t="shared" si="117"/>
        <v>485</v>
      </c>
      <c r="G746" s="4">
        <f t="shared" si="117"/>
        <v>481</v>
      </c>
      <c r="H746" s="4">
        <f t="shared" si="117"/>
        <v>475</v>
      </c>
      <c r="I746" s="4">
        <f t="shared" si="117"/>
        <v>207</v>
      </c>
      <c r="J746" s="4">
        <f t="shared" si="117"/>
        <v>475</v>
      </c>
      <c r="K746" s="4">
        <f t="shared" si="117"/>
        <v>520</v>
      </c>
      <c r="L746" s="4">
        <f t="shared" si="117"/>
        <v>523</v>
      </c>
      <c r="M746" s="4">
        <f t="shared" si="117"/>
        <v>505</v>
      </c>
      <c r="N746" s="4">
        <f t="shared" si="117"/>
        <v>523</v>
      </c>
      <c r="O746" s="4">
        <f t="shared" si="117"/>
        <v>94</v>
      </c>
      <c r="P746" s="4">
        <f t="shared" si="117"/>
        <v>91</v>
      </c>
      <c r="Q746" s="4">
        <f t="shared" si="117"/>
        <v>219</v>
      </c>
      <c r="R746" s="4">
        <f t="shared" si="117"/>
        <v>91</v>
      </c>
      <c r="S746" s="4">
        <f t="shared" si="117"/>
        <v>369</v>
      </c>
      <c r="T746" s="4">
        <f t="shared" si="117"/>
        <v>385</v>
      </c>
      <c r="U746" s="4">
        <f t="shared" si="117"/>
        <v>150</v>
      </c>
      <c r="V746" s="4">
        <f t="shared" si="117"/>
        <v>385</v>
      </c>
      <c r="W746" s="4">
        <v>1000000</v>
      </c>
    </row>
    <row r="747" spans="1:23" x14ac:dyDescent="0.3">
      <c r="A747" s="4" t="str">
        <f t="shared" si="116"/>
        <v>Estonia</v>
      </c>
      <c r="B747" s="4">
        <f t="shared" si="116"/>
        <v>2006</v>
      </c>
      <c r="C747" s="4">
        <f t="shared" si="111"/>
        <v>463</v>
      </c>
      <c r="D747" s="4">
        <f t="shared" si="117"/>
        <v>459</v>
      </c>
      <c r="E747" s="4">
        <f t="shared" si="117"/>
        <v>516</v>
      </c>
      <c r="F747" s="4">
        <f t="shared" si="117"/>
        <v>459</v>
      </c>
      <c r="G747" s="4">
        <f t="shared" si="117"/>
        <v>478</v>
      </c>
      <c r="H747" s="4">
        <f t="shared" si="117"/>
        <v>474</v>
      </c>
      <c r="I747" s="4">
        <f t="shared" si="117"/>
        <v>222</v>
      </c>
      <c r="J747" s="4">
        <f t="shared" si="117"/>
        <v>474</v>
      </c>
      <c r="K747" s="4">
        <f t="shared" si="117"/>
        <v>527</v>
      </c>
      <c r="L747" s="4">
        <f t="shared" si="117"/>
        <v>527</v>
      </c>
      <c r="M747" s="4">
        <f t="shared" si="117"/>
        <v>509</v>
      </c>
      <c r="N747" s="4">
        <f t="shared" si="117"/>
        <v>527</v>
      </c>
      <c r="O747" s="4">
        <f t="shared" si="117"/>
        <v>220</v>
      </c>
      <c r="P747" s="4">
        <f t="shared" si="117"/>
        <v>250</v>
      </c>
      <c r="Q747" s="4">
        <f t="shared" si="117"/>
        <v>27</v>
      </c>
      <c r="R747" s="4">
        <f t="shared" si="117"/>
        <v>250</v>
      </c>
      <c r="S747" s="4">
        <f t="shared" si="117"/>
        <v>349</v>
      </c>
      <c r="T747" s="4">
        <f t="shared" si="117"/>
        <v>355</v>
      </c>
      <c r="U747" s="4">
        <f t="shared" si="117"/>
        <v>121</v>
      </c>
      <c r="V747" s="4">
        <f t="shared" si="117"/>
        <v>355</v>
      </c>
      <c r="W747" s="4">
        <v>1000000</v>
      </c>
    </row>
    <row r="748" spans="1:23" x14ac:dyDescent="0.3">
      <c r="A748" s="4" t="str">
        <f t="shared" si="116"/>
        <v>Estonia</v>
      </c>
      <c r="B748" s="4">
        <f t="shared" si="116"/>
        <v>2007</v>
      </c>
      <c r="C748" s="4">
        <f t="shared" si="111"/>
        <v>382</v>
      </c>
      <c r="D748" s="4">
        <f t="shared" si="117"/>
        <v>372</v>
      </c>
      <c r="E748" s="4">
        <f t="shared" si="117"/>
        <v>360</v>
      </c>
      <c r="F748" s="4">
        <f t="shared" si="117"/>
        <v>372</v>
      </c>
      <c r="G748" s="4">
        <f t="shared" si="117"/>
        <v>477</v>
      </c>
      <c r="H748" s="4">
        <f t="shared" si="117"/>
        <v>473</v>
      </c>
      <c r="I748" s="4">
        <f t="shared" si="117"/>
        <v>262</v>
      </c>
      <c r="J748" s="4">
        <f t="shared" si="117"/>
        <v>473</v>
      </c>
      <c r="K748" s="4">
        <f t="shared" si="117"/>
        <v>530</v>
      </c>
      <c r="L748" s="4">
        <f t="shared" si="117"/>
        <v>530</v>
      </c>
      <c r="M748" s="4">
        <f t="shared" si="117"/>
        <v>511</v>
      </c>
      <c r="N748" s="4">
        <f t="shared" si="117"/>
        <v>530</v>
      </c>
      <c r="O748" s="4">
        <f t="shared" si="117"/>
        <v>265</v>
      </c>
      <c r="P748" s="4">
        <f t="shared" si="117"/>
        <v>351</v>
      </c>
      <c r="Q748" s="4">
        <f t="shared" si="117"/>
        <v>144</v>
      </c>
      <c r="R748" s="4">
        <f t="shared" si="117"/>
        <v>351</v>
      </c>
      <c r="S748" s="4">
        <f t="shared" si="117"/>
        <v>345</v>
      </c>
      <c r="T748" s="4">
        <f t="shared" si="117"/>
        <v>339</v>
      </c>
      <c r="U748" s="4">
        <f t="shared" si="117"/>
        <v>101</v>
      </c>
      <c r="V748" s="4">
        <f t="shared" si="117"/>
        <v>339</v>
      </c>
      <c r="W748" s="4">
        <v>1000000</v>
      </c>
    </row>
    <row r="749" spans="1:23" x14ac:dyDescent="0.3">
      <c r="A749" s="4" t="str">
        <f t="shared" si="116"/>
        <v>Estonia</v>
      </c>
      <c r="B749" s="4">
        <f t="shared" si="116"/>
        <v>2008</v>
      </c>
      <c r="C749" s="4">
        <f t="shared" si="111"/>
        <v>385</v>
      </c>
      <c r="D749" s="4">
        <f t="shared" si="117"/>
        <v>370</v>
      </c>
      <c r="E749" s="4">
        <f t="shared" si="117"/>
        <v>364</v>
      </c>
      <c r="F749" s="4">
        <f t="shared" si="117"/>
        <v>370</v>
      </c>
      <c r="G749" s="4">
        <f t="shared" si="117"/>
        <v>449</v>
      </c>
      <c r="H749" s="4">
        <f t="shared" si="117"/>
        <v>446</v>
      </c>
      <c r="I749" s="4">
        <f t="shared" si="117"/>
        <v>114</v>
      </c>
      <c r="J749" s="4">
        <f t="shared" si="117"/>
        <v>446</v>
      </c>
      <c r="K749" s="4">
        <f t="shared" si="117"/>
        <v>499</v>
      </c>
      <c r="L749" s="4">
        <f t="shared" si="117"/>
        <v>501</v>
      </c>
      <c r="M749" s="4">
        <f t="shared" ref="D749:AE762" si="118">RANK(M152,M$4:M$597,M$1)</f>
        <v>419</v>
      </c>
      <c r="N749" s="4">
        <f t="shared" si="118"/>
        <v>501</v>
      </c>
      <c r="O749" s="4">
        <f t="shared" si="118"/>
        <v>165</v>
      </c>
      <c r="P749" s="4">
        <f t="shared" si="118"/>
        <v>194</v>
      </c>
      <c r="Q749" s="4">
        <f t="shared" si="118"/>
        <v>54</v>
      </c>
      <c r="R749" s="4">
        <f t="shared" si="118"/>
        <v>194</v>
      </c>
      <c r="S749" s="4">
        <f t="shared" si="118"/>
        <v>374</v>
      </c>
      <c r="T749" s="4">
        <f t="shared" si="118"/>
        <v>358</v>
      </c>
      <c r="U749" s="4">
        <f t="shared" si="118"/>
        <v>123</v>
      </c>
      <c r="V749" s="4">
        <f t="shared" si="118"/>
        <v>358</v>
      </c>
      <c r="W749" s="4">
        <v>1000000</v>
      </c>
    </row>
    <row r="750" spans="1:23" x14ac:dyDescent="0.3">
      <c r="A750" s="4" t="str">
        <f t="shared" si="116"/>
        <v>Estonia</v>
      </c>
      <c r="B750" s="4">
        <f t="shared" si="116"/>
        <v>2009</v>
      </c>
      <c r="C750" s="4">
        <f t="shared" si="111"/>
        <v>428</v>
      </c>
      <c r="D750" s="4">
        <f t="shared" si="118"/>
        <v>412</v>
      </c>
      <c r="E750" s="4">
        <f t="shared" si="118"/>
        <v>412</v>
      </c>
      <c r="F750" s="4">
        <f t="shared" si="118"/>
        <v>412</v>
      </c>
      <c r="G750" s="4">
        <f t="shared" si="118"/>
        <v>189</v>
      </c>
      <c r="H750" s="4">
        <f t="shared" si="118"/>
        <v>190</v>
      </c>
      <c r="I750" s="4">
        <f t="shared" si="118"/>
        <v>303</v>
      </c>
      <c r="J750" s="4">
        <f t="shared" si="118"/>
        <v>190</v>
      </c>
      <c r="K750" s="4">
        <f t="shared" si="118"/>
        <v>483</v>
      </c>
      <c r="L750" s="4">
        <f t="shared" si="118"/>
        <v>481</v>
      </c>
      <c r="M750" s="4">
        <f t="shared" si="118"/>
        <v>187</v>
      </c>
      <c r="N750" s="4">
        <f t="shared" si="118"/>
        <v>481</v>
      </c>
      <c r="O750" s="4">
        <f t="shared" si="118"/>
        <v>440</v>
      </c>
      <c r="P750" s="4">
        <f t="shared" si="118"/>
        <v>420</v>
      </c>
      <c r="Q750" s="4">
        <f t="shared" si="118"/>
        <v>159</v>
      </c>
      <c r="R750" s="4">
        <f t="shared" si="118"/>
        <v>420</v>
      </c>
      <c r="S750" s="4">
        <f t="shared" si="118"/>
        <v>392</v>
      </c>
      <c r="T750" s="4">
        <f t="shared" si="118"/>
        <v>394</v>
      </c>
      <c r="U750" s="4">
        <f t="shared" si="118"/>
        <v>173</v>
      </c>
      <c r="V750" s="4">
        <f t="shared" si="118"/>
        <v>394</v>
      </c>
      <c r="W750" s="4">
        <v>1000000</v>
      </c>
    </row>
    <row r="751" spans="1:23" x14ac:dyDescent="0.3">
      <c r="A751" s="4" t="str">
        <f t="shared" ref="A751:B766" si="119">A154</f>
        <v>Estonia</v>
      </c>
      <c r="B751" s="4">
        <f t="shared" si="119"/>
        <v>2010</v>
      </c>
      <c r="C751" s="4">
        <f t="shared" si="111"/>
        <v>441</v>
      </c>
      <c r="D751" s="4">
        <f t="shared" si="118"/>
        <v>419</v>
      </c>
      <c r="E751" s="4">
        <f t="shared" si="118"/>
        <v>428</v>
      </c>
      <c r="F751" s="4">
        <f t="shared" si="118"/>
        <v>419</v>
      </c>
      <c r="G751" s="4">
        <f t="shared" si="118"/>
        <v>307</v>
      </c>
      <c r="H751" s="4">
        <f t="shared" si="118"/>
        <v>309</v>
      </c>
      <c r="I751" s="4">
        <f t="shared" si="118"/>
        <v>126</v>
      </c>
      <c r="J751" s="4">
        <f t="shared" si="118"/>
        <v>309</v>
      </c>
      <c r="K751" s="4">
        <f t="shared" si="118"/>
        <v>426</v>
      </c>
      <c r="L751" s="4">
        <f t="shared" si="118"/>
        <v>420</v>
      </c>
      <c r="M751" s="4">
        <f t="shared" si="118"/>
        <v>98</v>
      </c>
      <c r="N751" s="4">
        <f t="shared" si="118"/>
        <v>420</v>
      </c>
      <c r="O751" s="4">
        <f t="shared" si="118"/>
        <v>530</v>
      </c>
      <c r="P751" s="4">
        <f t="shared" si="118"/>
        <v>497</v>
      </c>
      <c r="Q751" s="4">
        <f t="shared" si="118"/>
        <v>114</v>
      </c>
      <c r="R751" s="4">
        <f t="shared" si="118"/>
        <v>497</v>
      </c>
      <c r="S751" s="4">
        <f t="shared" si="118"/>
        <v>396</v>
      </c>
      <c r="T751" s="4">
        <f t="shared" si="118"/>
        <v>391</v>
      </c>
      <c r="U751" s="4">
        <f t="shared" si="118"/>
        <v>167</v>
      </c>
      <c r="V751" s="4">
        <f t="shared" si="118"/>
        <v>391</v>
      </c>
      <c r="W751" s="4">
        <v>1000000</v>
      </c>
    </row>
    <row r="752" spans="1:23" x14ac:dyDescent="0.3">
      <c r="A752" s="4" t="str">
        <f t="shared" si="119"/>
        <v>Estonia</v>
      </c>
      <c r="B752" s="4">
        <f t="shared" si="119"/>
        <v>2011</v>
      </c>
      <c r="C752" s="4">
        <f t="shared" si="111"/>
        <v>447</v>
      </c>
      <c r="D752" s="4">
        <f t="shared" si="118"/>
        <v>431</v>
      </c>
      <c r="E752" s="4">
        <f t="shared" si="118"/>
        <v>447</v>
      </c>
      <c r="F752" s="4">
        <f t="shared" si="118"/>
        <v>431</v>
      </c>
      <c r="G752" s="4">
        <f t="shared" si="118"/>
        <v>404</v>
      </c>
      <c r="H752" s="4">
        <f t="shared" si="118"/>
        <v>407</v>
      </c>
      <c r="I752" s="4">
        <f t="shared" si="118"/>
        <v>53</v>
      </c>
      <c r="J752" s="4">
        <f t="shared" si="118"/>
        <v>407</v>
      </c>
      <c r="K752" s="4">
        <f t="shared" si="118"/>
        <v>390</v>
      </c>
      <c r="L752" s="4">
        <f t="shared" si="118"/>
        <v>387</v>
      </c>
      <c r="M752" s="4">
        <f t="shared" si="118"/>
        <v>48</v>
      </c>
      <c r="N752" s="4">
        <f t="shared" si="118"/>
        <v>387</v>
      </c>
      <c r="O752" s="4">
        <f t="shared" si="118"/>
        <v>239</v>
      </c>
      <c r="P752" s="4">
        <f t="shared" si="118"/>
        <v>197</v>
      </c>
      <c r="Q752" s="4">
        <f t="shared" si="118"/>
        <v>395</v>
      </c>
      <c r="R752" s="4">
        <f t="shared" si="118"/>
        <v>197</v>
      </c>
      <c r="S752" s="4">
        <f t="shared" si="118"/>
        <v>373</v>
      </c>
      <c r="T752" s="4">
        <f t="shared" si="118"/>
        <v>371</v>
      </c>
      <c r="U752" s="4">
        <f t="shared" si="118"/>
        <v>139</v>
      </c>
      <c r="V752" s="4">
        <f t="shared" si="118"/>
        <v>371</v>
      </c>
      <c r="W752" s="4">
        <v>1000000</v>
      </c>
    </row>
    <row r="753" spans="1:23" x14ac:dyDescent="0.3">
      <c r="A753" s="4" t="str">
        <f t="shared" si="119"/>
        <v>Estonia</v>
      </c>
      <c r="B753" s="4">
        <f t="shared" si="119"/>
        <v>2012</v>
      </c>
      <c r="C753" s="4">
        <f t="shared" si="111"/>
        <v>433</v>
      </c>
      <c r="D753" s="4">
        <f t="shared" si="118"/>
        <v>416</v>
      </c>
      <c r="E753" s="4">
        <f t="shared" si="118"/>
        <v>414</v>
      </c>
      <c r="F753" s="4">
        <f t="shared" si="118"/>
        <v>416</v>
      </c>
      <c r="G753" s="4">
        <f t="shared" si="118"/>
        <v>365</v>
      </c>
      <c r="H753" s="4">
        <f t="shared" si="118"/>
        <v>368</v>
      </c>
      <c r="I753" s="4">
        <f t="shared" si="118"/>
        <v>65</v>
      </c>
      <c r="J753" s="4">
        <f t="shared" si="118"/>
        <v>368</v>
      </c>
      <c r="K753" s="4">
        <f t="shared" si="118"/>
        <v>388</v>
      </c>
      <c r="L753" s="4">
        <f t="shared" si="118"/>
        <v>382</v>
      </c>
      <c r="M753" s="4">
        <f t="shared" si="118"/>
        <v>72</v>
      </c>
      <c r="N753" s="4">
        <f t="shared" si="118"/>
        <v>382</v>
      </c>
      <c r="O753" s="4">
        <f t="shared" si="118"/>
        <v>173</v>
      </c>
      <c r="P753" s="4">
        <f t="shared" si="118"/>
        <v>134</v>
      </c>
      <c r="Q753" s="4">
        <f t="shared" si="118"/>
        <v>264</v>
      </c>
      <c r="R753" s="4">
        <f t="shared" si="118"/>
        <v>134</v>
      </c>
      <c r="S753" s="4">
        <f t="shared" si="118"/>
        <v>340</v>
      </c>
      <c r="T753" s="4">
        <f t="shared" si="118"/>
        <v>352</v>
      </c>
      <c r="U753" s="4">
        <f t="shared" si="118"/>
        <v>117</v>
      </c>
      <c r="V753" s="4">
        <f t="shared" si="118"/>
        <v>352</v>
      </c>
      <c r="W753" s="4">
        <v>1000000</v>
      </c>
    </row>
    <row r="754" spans="1:23" x14ac:dyDescent="0.3">
      <c r="A754" s="4" t="str">
        <f t="shared" si="119"/>
        <v>Estonia</v>
      </c>
      <c r="B754" s="4">
        <f t="shared" si="119"/>
        <v>2013</v>
      </c>
      <c r="C754" s="4">
        <f t="shared" si="111"/>
        <v>417</v>
      </c>
      <c r="D754" s="4">
        <f t="shared" si="118"/>
        <v>401</v>
      </c>
      <c r="E754" s="4">
        <f t="shared" si="118"/>
        <v>387</v>
      </c>
      <c r="F754" s="4">
        <f t="shared" si="118"/>
        <v>401</v>
      </c>
      <c r="G754" s="4">
        <f t="shared" si="118"/>
        <v>326</v>
      </c>
      <c r="H754" s="4">
        <f t="shared" si="118"/>
        <v>332</v>
      </c>
      <c r="I754" s="4">
        <f t="shared" si="118"/>
        <v>124</v>
      </c>
      <c r="J754" s="4">
        <f t="shared" si="118"/>
        <v>332</v>
      </c>
      <c r="K754" s="4">
        <f t="shared" si="118"/>
        <v>330</v>
      </c>
      <c r="L754" s="4">
        <f t="shared" si="118"/>
        <v>325</v>
      </c>
      <c r="M754" s="4">
        <f t="shared" si="118"/>
        <v>78</v>
      </c>
      <c r="N754" s="4">
        <f t="shared" si="118"/>
        <v>325</v>
      </c>
      <c r="O754" s="4">
        <f t="shared" si="118"/>
        <v>354</v>
      </c>
      <c r="P754" s="4">
        <f t="shared" si="118"/>
        <v>274</v>
      </c>
      <c r="Q754" s="4">
        <f t="shared" si="118"/>
        <v>103</v>
      </c>
      <c r="R754" s="4">
        <f t="shared" si="118"/>
        <v>274</v>
      </c>
      <c r="S754" s="4">
        <f t="shared" si="118"/>
        <v>332</v>
      </c>
      <c r="T754" s="4">
        <f t="shared" si="118"/>
        <v>346</v>
      </c>
      <c r="U754" s="4">
        <f t="shared" si="118"/>
        <v>112</v>
      </c>
      <c r="V754" s="4">
        <f t="shared" si="118"/>
        <v>346</v>
      </c>
      <c r="W754" s="4">
        <v>1000000</v>
      </c>
    </row>
    <row r="755" spans="1:23" x14ac:dyDescent="0.3">
      <c r="A755" s="4" t="str">
        <f t="shared" si="119"/>
        <v>Estonia</v>
      </c>
      <c r="B755" s="4">
        <f t="shared" si="119"/>
        <v>2014</v>
      </c>
      <c r="C755" s="4">
        <f t="shared" si="111"/>
        <v>390</v>
      </c>
      <c r="D755" s="4">
        <f t="shared" si="118"/>
        <v>362</v>
      </c>
      <c r="E755" s="4">
        <f t="shared" si="118"/>
        <v>293</v>
      </c>
      <c r="F755" s="4">
        <f t="shared" si="118"/>
        <v>362</v>
      </c>
      <c r="G755" s="4">
        <f t="shared" si="118"/>
        <v>309</v>
      </c>
      <c r="H755" s="4">
        <f t="shared" si="118"/>
        <v>315</v>
      </c>
      <c r="I755" s="4">
        <f t="shared" si="118"/>
        <v>132</v>
      </c>
      <c r="J755" s="4">
        <f t="shared" si="118"/>
        <v>315</v>
      </c>
      <c r="K755" s="4">
        <f t="shared" si="118"/>
        <v>386</v>
      </c>
      <c r="L755" s="4">
        <f t="shared" si="118"/>
        <v>374</v>
      </c>
      <c r="M755" s="4">
        <f t="shared" si="118"/>
        <v>55</v>
      </c>
      <c r="N755" s="4">
        <f t="shared" si="118"/>
        <v>374</v>
      </c>
      <c r="O755" s="4">
        <f t="shared" si="118"/>
        <v>395</v>
      </c>
      <c r="P755" s="4">
        <f t="shared" si="118"/>
        <v>350</v>
      </c>
      <c r="Q755" s="4">
        <f t="shared" si="118"/>
        <v>10</v>
      </c>
      <c r="R755" s="4">
        <f t="shared" si="118"/>
        <v>350</v>
      </c>
      <c r="S755" s="4">
        <f t="shared" si="118"/>
        <v>328</v>
      </c>
      <c r="T755" s="4">
        <f t="shared" si="118"/>
        <v>334</v>
      </c>
      <c r="U755" s="4">
        <f t="shared" si="118"/>
        <v>102</v>
      </c>
      <c r="V755" s="4">
        <f t="shared" si="118"/>
        <v>334</v>
      </c>
      <c r="W755" s="4">
        <v>1000000</v>
      </c>
    </row>
    <row r="756" spans="1:23" x14ac:dyDescent="0.3">
      <c r="A756" s="4" t="str">
        <f t="shared" si="119"/>
        <v>Estonia</v>
      </c>
      <c r="B756" s="4">
        <f t="shared" si="119"/>
        <v>2015</v>
      </c>
      <c r="C756" s="4">
        <f t="shared" si="111"/>
        <v>371</v>
      </c>
      <c r="D756" s="4">
        <f t="shared" si="118"/>
        <v>334</v>
      </c>
      <c r="E756" s="4">
        <f t="shared" si="118"/>
        <v>258</v>
      </c>
      <c r="F756" s="4">
        <f t="shared" si="118"/>
        <v>334</v>
      </c>
      <c r="G756" s="4">
        <f t="shared" si="118"/>
        <v>289</v>
      </c>
      <c r="H756" s="4">
        <f t="shared" si="118"/>
        <v>295</v>
      </c>
      <c r="I756" s="4">
        <f t="shared" si="118"/>
        <v>143</v>
      </c>
      <c r="J756" s="4">
        <f t="shared" si="118"/>
        <v>295</v>
      </c>
      <c r="K756" s="4">
        <f t="shared" si="118"/>
        <v>291</v>
      </c>
      <c r="L756" s="4">
        <f t="shared" si="118"/>
        <v>286</v>
      </c>
      <c r="M756" s="4">
        <f t="shared" si="118"/>
        <v>121</v>
      </c>
      <c r="N756" s="4">
        <f t="shared" si="118"/>
        <v>286</v>
      </c>
      <c r="O756" s="4">
        <f t="shared" si="118"/>
        <v>401</v>
      </c>
      <c r="P756" s="4">
        <f t="shared" si="118"/>
        <v>379</v>
      </c>
      <c r="Q756" s="4">
        <f t="shared" si="118"/>
        <v>44</v>
      </c>
      <c r="R756" s="4">
        <f t="shared" si="118"/>
        <v>379</v>
      </c>
      <c r="S756" s="4">
        <f t="shared" si="118"/>
        <v>358</v>
      </c>
      <c r="T756" s="4">
        <f t="shared" si="118"/>
        <v>343</v>
      </c>
      <c r="U756" s="4">
        <f t="shared" si="118"/>
        <v>110</v>
      </c>
      <c r="V756" s="4">
        <f t="shared" si="118"/>
        <v>343</v>
      </c>
      <c r="W756" s="4">
        <v>1000000</v>
      </c>
    </row>
    <row r="757" spans="1:23" x14ac:dyDescent="0.3">
      <c r="A757" s="4" t="str">
        <f t="shared" si="119"/>
        <v>Estonia</v>
      </c>
      <c r="B757" s="4">
        <f t="shared" si="119"/>
        <v>2016</v>
      </c>
      <c r="C757" s="4">
        <f t="shared" si="111"/>
        <v>341</v>
      </c>
      <c r="D757" s="4">
        <f t="shared" si="118"/>
        <v>309</v>
      </c>
      <c r="E757" s="4">
        <f t="shared" si="118"/>
        <v>195</v>
      </c>
      <c r="F757" s="4">
        <f t="shared" si="118"/>
        <v>309</v>
      </c>
      <c r="G757" s="4">
        <f t="shared" si="118"/>
        <v>294</v>
      </c>
      <c r="H757" s="4">
        <f t="shared" si="118"/>
        <v>299</v>
      </c>
      <c r="I757" s="4">
        <f t="shared" si="118"/>
        <v>141</v>
      </c>
      <c r="J757" s="4">
        <f t="shared" si="118"/>
        <v>299</v>
      </c>
      <c r="K757" s="4">
        <f t="shared" si="118"/>
        <v>337</v>
      </c>
      <c r="L757" s="4">
        <f t="shared" si="118"/>
        <v>332</v>
      </c>
      <c r="M757" s="4">
        <f t="shared" si="118"/>
        <v>36</v>
      </c>
      <c r="N757" s="4">
        <f t="shared" si="118"/>
        <v>332</v>
      </c>
      <c r="O757" s="4">
        <f t="shared" si="118"/>
        <v>268</v>
      </c>
      <c r="P757" s="4">
        <f t="shared" si="118"/>
        <v>257</v>
      </c>
      <c r="Q757" s="4">
        <f t="shared" si="118"/>
        <v>133</v>
      </c>
      <c r="R757" s="4">
        <f t="shared" si="118"/>
        <v>257</v>
      </c>
      <c r="S757" s="4">
        <f t="shared" si="118"/>
        <v>365</v>
      </c>
      <c r="T757" s="4">
        <f t="shared" si="118"/>
        <v>333</v>
      </c>
      <c r="U757" s="4">
        <f t="shared" si="118"/>
        <v>103</v>
      </c>
      <c r="V757" s="4">
        <f t="shared" si="118"/>
        <v>333</v>
      </c>
      <c r="W757" s="4">
        <v>1000000</v>
      </c>
    </row>
    <row r="758" spans="1:23" x14ac:dyDescent="0.3">
      <c r="A758" s="4" t="str">
        <f>A161</f>
        <v>Estonia</v>
      </c>
      <c r="B758" s="4">
        <f t="shared" si="119"/>
        <v>2017</v>
      </c>
      <c r="C758" s="4">
        <f t="shared" si="111"/>
        <v>332</v>
      </c>
      <c r="D758" s="4">
        <f t="shared" si="118"/>
        <v>300</v>
      </c>
      <c r="E758" s="4">
        <f t="shared" si="118"/>
        <v>192</v>
      </c>
      <c r="F758" s="4">
        <f t="shared" si="118"/>
        <v>300</v>
      </c>
      <c r="G758" s="4">
        <f t="shared" si="118"/>
        <v>325</v>
      </c>
      <c r="H758" s="4">
        <f t="shared" si="118"/>
        <v>333</v>
      </c>
      <c r="I758" s="4">
        <f t="shared" si="118"/>
        <v>109</v>
      </c>
      <c r="J758" s="4">
        <f t="shared" si="118"/>
        <v>333</v>
      </c>
      <c r="K758" s="4">
        <f t="shared" si="118"/>
        <v>286</v>
      </c>
      <c r="L758" s="4">
        <f t="shared" si="118"/>
        <v>277</v>
      </c>
      <c r="M758" s="4">
        <f t="shared" si="118"/>
        <v>110</v>
      </c>
      <c r="N758" s="4">
        <f t="shared" si="118"/>
        <v>277</v>
      </c>
      <c r="O758" s="4">
        <f t="shared" si="118"/>
        <v>269</v>
      </c>
      <c r="P758" s="4">
        <f t="shared" si="118"/>
        <v>297</v>
      </c>
      <c r="Q758" s="4">
        <f t="shared" si="118"/>
        <v>99</v>
      </c>
      <c r="R758" s="4">
        <f t="shared" si="118"/>
        <v>297</v>
      </c>
      <c r="S758" s="4">
        <f t="shared" si="118"/>
        <v>351</v>
      </c>
      <c r="T758" s="4">
        <f t="shared" si="118"/>
        <v>316</v>
      </c>
      <c r="U758" s="4">
        <f t="shared" si="118"/>
        <v>93</v>
      </c>
      <c r="V758" s="4">
        <f t="shared" si="118"/>
        <v>316</v>
      </c>
      <c r="W758" s="4">
        <v>1000000</v>
      </c>
    </row>
    <row r="759" spans="1:23" x14ac:dyDescent="0.3">
      <c r="A759" s="4" t="str">
        <f t="shared" ref="A759:B774" si="120">A162</f>
        <v>Estonia</v>
      </c>
      <c r="B759" s="4">
        <f t="shared" si="119"/>
        <v>2018</v>
      </c>
      <c r="C759" s="4">
        <f t="shared" si="111"/>
        <v>292</v>
      </c>
      <c r="D759" s="4">
        <f t="shared" si="118"/>
        <v>274</v>
      </c>
      <c r="E759" s="4">
        <f t="shared" si="118"/>
        <v>137</v>
      </c>
      <c r="F759" s="4">
        <f t="shared" si="118"/>
        <v>274</v>
      </c>
      <c r="G759" s="4">
        <f t="shared" si="118"/>
        <v>154</v>
      </c>
      <c r="H759" s="4">
        <f t="shared" si="118"/>
        <v>158</v>
      </c>
      <c r="I759" s="4">
        <f t="shared" si="118"/>
        <v>324</v>
      </c>
      <c r="J759" s="4">
        <f t="shared" si="118"/>
        <v>158</v>
      </c>
      <c r="K759" s="4">
        <f t="shared" si="118"/>
        <v>287</v>
      </c>
      <c r="L759" s="4">
        <f t="shared" si="118"/>
        <v>280</v>
      </c>
      <c r="M759" s="4">
        <f t="shared" si="118"/>
        <v>108</v>
      </c>
      <c r="N759" s="4">
        <f t="shared" si="118"/>
        <v>280</v>
      </c>
      <c r="O759" s="4">
        <f t="shared" si="118"/>
        <v>202</v>
      </c>
      <c r="P759" s="4">
        <f t="shared" si="118"/>
        <v>243</v>
      </c>
      <c r="Q759" s="4">
        <f t="shared" si="118"/>
        <v>166</v>
      </c>
      <c r="R759" s="4">
        <f t="shared" si="118"/>
        <v>243</v>
      </c>
      <c r="S759" s="4">
        <f t="shared" si="118"/>
        <v>359</v>
      </c>
      <c r="T759" s="4">
        <f t="shared" si="118"/>
        <v>306</v>
      </c>
      <c r="U759" s="4">
        <f t="shared" si="118"/>
        <v>87</v>
      </c>
      <c r="V759" s="4">
        <f t="shared" si="118"/>
        <v>306</v>
      </c>
      <c r="W759" s="4">
        <v>1000000</v>
      </c>
    </row>
    <row r="760" spans="1:23" x14ac:dyDescent="0.3">
      <c r="A760" s="4" t="str">
        <f t="shared" si="120"/>
        <v>Estonia</v>
      </c>
      <c r="B760" s="4">
        <f t="shared" si="119"/>
        <v>2019</v>
      </c>
      <c r="C760" s="4">
        <f t="shared" si="111"/>
        <v>275</v>
      </c>
      <c r="D760" s="4">
        <f t="shared" si="118"/>
        <v>254</v>
      </c>
      <c r="E760" s="4">
        <f t="shared" si="118"/>
        <v>98</v>
      </c>
      <c r="F760" s="4">
        <f t="shared" si="118"/>
        <v>254</v>
      </c>
      <c r="G760" s="4">
        <f t="shared" si="118"/>
        <v>146</v>
      </c>
      <c r="H760" s="4">
        <f t="shared" si="118"/>
        <v>146</v>
      </c>
      <c r="I760" s="4">
        <f t="shared" si="118"/>
        <v>320</v>
      </c>
      <c r="J760" s="4">
        <f t="shared" si="118"/>
        <v>146</v>
      </c>
      <c r="K760" s="4">
        <f t="shared" si="118"/>
        <v>269</v>
      </c>
      <c r="L760" s="4">
        <f t="shared" si="118"/>
        <v>257</v>
      </c>
      <c r="M760" s="4">
        <f t="shared" si="118"/>
        <v>128</v>
      </c>
      <c r="N760" s="4">
        <f t="shared" si="118"/>
        <v>257</v>
      </c>
      <c r="O760" s="4">
        <f t="shared" si="118"/>
        <v>243</v>
      </c>
      <c r="P760" s="4">
        <f t="shared" si="118"/>
        <v>327</v>
      </c>
      <c r="Q760" s="4">
        <f t="shared" si="118"/>
        <v>61</v>
      </c>
      <c r="R760" s="4">
        <f t="shared" si="118"/>
        <v>327</v>
      </c>
      <c r="S760" s="4">
        <f t="shared" si="118"/>
        <v>356</v>
      </c>
      <c r="T760" s="4">
        <f t="shared" si="118"/>
        <v>293</v>
      </c>
      <c r="U760" s="4">
        <f t="shared" si="118"/>
        <v>81</v>
      </c>
      <c r="V760" s="4">
        <f t="shared" si="118"/>
        <v>293</v>
      </c>
      <c r="W760" s="4">
        <v>1000000</v>
      </c>
    </row>
    <row r="761" spans="1:23" x14ac:dyDescent="0.3">
      <c r="A761" s="4" t="str">
        <f t="shared" si="120"/>
        <v>Estonia</v>
      </c>
      <c r="B761" s="4">
        <f t="shared" si="119"/>
        <v>2020</v>
      </c>
      <c r="C761" s="4">
        <f t="shared" si="111"/>
        <v>244</v>
      </c>
      <c r="D761" s="4">
        <f t="shared" si="118"/>
        <v>226</v>
      </c>
      <c r="E761" s="4">
        <f t="shared" si="118"/>
        <v>45</v>
      </c>
      <c r="F761" s="4">
        <f t="shared" si="118"/>
        <v>226</v>
      </c>
      <c r="G761" s="4">
        <f t="shared" si="118"/>
        <v>197</v>
      </c>
      <c r="H761" s="4">
        <f t="shared" si="118"/>
        <v>212</v>
      </c>
      <c r="I761" s="4">
        <f t="shared" si="118"/>
        <v>217</v>
      </c>
      <c r="J761" s="4">
        <f t="shared" si="118"/>
        <v>212</v>
      </c>
      <c r="K761" s="4">
        <f t="shared" si="118"/>
        <v>116</v>
      </c>
      <c r="L761" s="4">
        <f t="shared" si="118"/>
        <v>115</v>
      </c>
      <c r="M761" s="4">
        <f t="shared" si="118"/>
        <v>233</v>
      </c>
      <c r="N761" s="4">
        <f t="shared" si="118"/>
        <v>115</v>
      </c>
      <c r="O761" s="4">
        <f t="shared" si="118"/>
        <v>32</v>
      </c>
      <c r="P761" s="4">
        <f t="shared" si="118"/>
        <v>42</v>
      </c>
      <c r="Q761" s="4">
        <f t="shared" si="118"/>
        <v>348</v>
      </c>
      <c r="R761" s="4">
        <f t="shared" si="118"/>
        <v>42</v>
      </c>
      <c r="S761" s="4">
        <f t="shared" si="118"/>
        <v>319</v>
      </c>
      <c r="T761" s="4">
        <f t="shared" si="118"/>
        <v>280</v>
      </c>
      <c r="U761" s="4">
        <f t="shared" si="118"/>
        <v>70</v>
      </c>
      <c r="V761" s="4">
        <f t="shared" si="118"/>
        <v>280</v>
      </c>
      <c r="W761" s="4">
        <v>1000000</v>
      </c>
    </row>
    <row r="762" spans="1:23" x14ac:dyDescent="0.3">
      <c r="A762" s="4" t="str">
        <f t="shared" si="120"/>
        <v>Estonia</v>
      </c>
      <c r="B762" s="4">
        <f t="shared" si="119"/>
        <v>2021</v>
      </c>
      <c r="C762" s="4">
        <f t="shared" ref="C762:C825" si="121">RANK(C165,C$4:C$597,C$1)</f>
        <v>241</v>
      </c>
      <c r="D762" s="4">
        <f t="shared" si="118"/>
        <v>222</v>
      </c>
      <c r="E762" s="4">
        <f t="shared" si="118"/>
        <v>36</v>
      </c>
      <c r="F762" s="4">
        <f t="shared" si="118"/>
        <v>222</v>
      </c>
      <c r="G762" s="4">
        <f t="shared" si="118"/>
        <v>425</v>
      </c>
      <c r="H762" s="4">
        <f t="shared" si="118"/>
        <v>442</v>
      </c>
      <c r="I762" s="4">
        <f t="shared" si="118"/>
        <v>67</v>
      </c>
      <c r="J762" s="4">
        <f t="shared" si="118"/>
        <v>442</v>
      </c>
      <c r="K762" s="4">
        <f t="shared" si="118"/>
        <v>387</v>
      </c>
      <c r="L762" s="4">
        <f t="shared" si="118"/>
        <v>378</v>
      </c>
      <c r="M762" s="4">
        <f t="shared" si="118"/>
        <v>106</v>
      </c>
      <c r="N762" s="4">
        <f t="shared" si="118"/>
        <v>378</v>
      </c>
      <c r="O762" s="4">
        <f t="shared" si="118"/>
        <v>85</v>
      </c>
      <c r="P762" s="4">
        <f t="shared" si="118"/>
        <v>111</v>
      </c>
      <c r="Q762" s="4">
        <f t="shared" si="118"/>
        <v>260</v>
      </c>
      <c r="R762" s="4">
        <f t="shared" si="118"/>
        <v>111</v>
      </c>
      <c r="S762" s="4">
        <f t="shared" si="118"/>
        <v>325</v>
      </c>
      <c r="T762" s="4">
        <f t="shared" si="118"/>
        <v>270</v>
      </c>
      <c r="U762" s="4">
        <f t="shared" ref="D762:AM776" si="122">RANK(U165,U$4:U$597,U$1)</f>
        <v>60</v>
      </c>
      <c r="V762" s="4">
        <f t="shared" si="122"/>
        <v>270</v>
      </c>
      <c r="W762" s="4">
        <v>1000000</v>
      </c>
    </row>
    <row r="763" spans="1:23" x14ac:dyDescent="0.3">
      <c r="A763" s="4" t="str">
        <f t="shared" si="120"/>
        <v>Latvia</v>
      </c>
      <c r="B763" s="4">
        <f t="shared" si="119"/>
        <v>1995</v>
      </c>
      <c r="C763" s="4">
        <f t="shared" si="121"/>
        <v>547</v>
      </c>
      <c r="D763" s="4">
        <f t="shared" si="122"/>
        <v>564</v>
      </c>
      <c r="E763" s="4">
        <f t="shared" si="122"/>
        <v>585</v>
      </c>
      <c r="F763" s="4">
        <f t="shared" si="122"/>
        <v>564</v>
      </c>
      <c r="G763" s="4">
        <f t="shared" si="122"/>
        <v>369</v>
      </c>
      <c r="H763" s="4">
        <f t="shared" si="122"/>
        <v>357</v>
      </c>
      <c r="I763" s="4">
        <f t="shared" si="122"/>
        <v>176</v>
      </c>
      <c r="J763" s="4">
        <f t="shared" si="122"/>
        <v>357</v>
      </c>
      <c r="K763" s="4">
        <f t="shared" si="122"/>
        <v>580</v>
      </c>
      <c r="L763" s="4">
        <f t="shared" si="122"/>
        <v>580</v>
      </c>
      <c r="M763" s="4">
        <f t="shared" si="122"/>
        <v>580</v>
      </c>
      <c r="N763" s="4">
        <f t="shared" si="122"/>
        <v>580</v>
      </c>
      <c r="O763" s="4">
        <f t="shared" si="122"/>
        <v>492</v>
      </c>
      <c r="P763" s="4">
        <f t="shared" si="122"/>
        <v>486</v>
      </c>
      <c r="Q763" s="4">
        <f t="shared" si="122"/>
        <v>106</v>
      </c>
      <c r="R763" s="4">
        <f t="shared" si="122"/>
        <v>486</v>
      </c>
      <c r="S763" s="4">
        <f t="shared" si="122"/>
        <v>420</v>
      </c>
      <c r="T763" s="4">
        <f t="shared" si="122"/>
        <v>555</v>
      </c>
      <c r="U763" s="4">
        <f t="shared" si="122"/>
        <v>566</v>
      </c>
      <c r="V763" s="4">
        <f t="shared" si="122"/>
        <v>555</v>
      </c>
      <c r="W763" s="4">
        <v>1000000</v>
      </c>
    </row>
    <row r="764" spans="1:23" x14ac:dyDescent="0.3">
      <c r="A764" s="4" t="str">
        <f t="shared" si="120"/>
        <v>Latvia</v>
      </c>
      <c r="B764" s="4">
        <f t="shared" si="119"/>
        <v>1996</v>
      </c>
      <c r="C764" s="4">
        <f t="shared" si="121"/>
        <v>547</v>
      </c>
      <c r="D764" s="4">
        <f t="shared" si="122"/>
        <v>564</v>
      </c>
      <c r="E764" s="4">
        <f t="shared" si="122"/>
        <v>585</v>
      </c>
      <c r="F764" s="4">
        <f t="shared" si="122"/>
        <v>564</v>
      </c>
      <c r="G764" s="4">
        <f t="shared" si="122"/>
        <v>370</v>
      </c>
      <c r="H764" s="4">
        <f t="shared" si="122"/>
        <v>363</v>
      </c>
      <c r="I764" s="4">
        <f t="shared" si="122"/>
        <v>163</v>
      </c>
      <c r="J764" s="4">
        <f t="shared" si="122"/>
        <v>363</v>
      </c>
      <c r="K764" s="4">
        <f t="shared" si="122"/>
        <v>580</v>
      </c>
      <c r="L764" s="4">
        <f t="shared" si="122"/>
        <v>580</v>
      </c>
      <c r="M764" s="4">
        <f t="shared" si="122"/>
        <v>580</v>
      </c>
      <c r="N764" s="4">
        <f t="shared" si="122"/>
        <v>580</v>
      </c>
      <c r="O764" s="4">
        <f t="shared" si="122"/>
        <v>492</v>
      </c>
      <c r="P764" s="4">
        <f t="shared" si="122"/>
        <v>486</v>
      </c>
      <c r="Q764" s="4">
        <f t="shared" si="122"/>
        <v>106</v>
      </c>
      <c r="R764" s="4">
        <f t="shared" si="122"/>
        <v>486</v>
      </c>
      <c r="S764" s="4">
        <f t="shared" si="122"/>
        <v>427</v>
      </c>
      <c r="T764" s="4">
        <f t="shared" si="122"/>
        <v>554</v>
      </c>
      <c r="U764" s="4">
        <f t="shared" si="122"/>
        <v>565</v>
      </c>
      <c r="V764" s="4">
        <f t="shared" si="122"/>
        <v>554</v>
      </c>
      <c r="W764" s="4">
        <v>1000000</v>
      </c>
    </row>
    <row r="765" spans="1:23" x14ac:dyDescent="0.3">
      <c r="A765" s="4" t="str">
        <f t="shared" si="120"/>
        <v>Latvia</v>
      </c>
      <c r="B765" s="4">
        <f t="shared" si="119"/>
        <v>1997</v>
      </c>
      <c r="C765" s="4">
        <f t="shared" si="121"/>
        <v>555</v>
      </c>
      <c r="D765" s="4">
        <f t="shared" si="122"/>
        <v>563</v>
      </c>
      <c r="E765" s="4">
        <f t="shared" si="122"/>
        <v>588</v>
      </c>
      <c r="F765" s="4">
        <f t="shared" si="122"/>
        <v>563</v>
      </c>
      <c r="G765" s="4">
        <f t="shared" si="122"/>
        <v>361</v>
      </c>
      <c r="H765" s="4">
        <f t="shared" si="122"/>
        <v>350</v>
      </c>
      <c r="I765" s="4">
        <f t="shared" si="122"/>
        <v>191</v>
      </c>
      <c r="J765" s="4">
        <f t="shared" si="122"/>
        <v>350</v>
      </c>
      <c r="K765" s="4">
        <f t="shared" si="122"/>
        <v>580</v>
      </c>
      <c r="L765" s="4">
        <f t="shared" si="122"/>
        <v>580</v>
      </c>
      <c r="M765" s="4">
        <f t="shared" si="122"/>
        <v>580</v>
      </c>
      <c r="N765" s="4">
        <f t="shared" si="122"/>
        <v>580</v>
      </c>
      <c r="O765" s="4">
        <f t="shared" si="122"/>
        <v>492</v>
      </c>
      <c r="P765" s="4">
        <f t="shared" si="122"/>
        <v>486</v>
      </c>
      <c r="Q765" s="4">
        <f t="shared" si="122"/>
        <v>106</v>
      </c>
      <c r="R765" s="4">
        <f t="shared" si="122"/>
        <v>486</v>
      </c>
      <c r="S765" s="4">
        <f t="shared" si="122"/>
        <v>440</v>
      </c>
      <c r="T765" s="4">
        <f t="shared" si="122"/>
        <v>551</v>
      </c>
      <c r="U765" s="4">
        <f t="shared" si="122"/>
        <v>563</v>
      </c>
      <c r="V765" s="4">
        <f t="shared" si="122"/>
        <v>551</v>
      </c>
      <c r="W765" s="4">
        <v>1000000</v>
      </c>
    </row>
    <row r="766" spans="1:23" x14ac:dyDescent="0.3">
      <c r="A766" s="4" t="str">
        <f t="shared" si="120"/>
        <v>Latvia</v>
      </c>
      <c r="B766" s="4">
        <f t="shared" si="119"/>
        <v>1998</v>
      </c>
      <c r="C766" s="4">
        <f t="shared" si="121"/>
        <v>557</v>
      </c>
      <c r="D766" s="4">
        <f t="shared" si="122"/>
        <v>561</v>
      </c>
      <c r="E766" s="4">
        <f t="shared" si="122"/>
        <v>591</v>
      </c>
      <c r="F766" s="4">
        <f t="shared" si="122"/>
        <v>561</v>
      </c>
      <c r="G766" s="4">
        <f t="shared" si="122"/>
        <v>354</v>
      </c>
      <c r="H766" s="4">
        <f t="shared" si="122"/>
        <v>346</v>
      </c>
      <c r="I766" s="4">
        <f t="shared" si="122"/>
        <v>189</v>
      </c>
      <c r="J766" s="4">
        <f t="shared" si="122"/>
        <v>346</v>
      </c>
      <c r="K766" s="4">
        <f t="shared" si="122"/>
        <v>580</v>
      </c>
      <c r="L766" s="4">
        <f t="shared" si="122"/>
        <v>580</v>
      </c>
      <c r="M766" s="4">
        <f t="shared" si="122"/>
        <v>580</v>
      </c>
      <c r="N766" s="4">
        <f t="shared" si="122"/>
        <v>580</v>
      </c>
      <c r="O766" s="4">
        <f t="shared" si="122"/>
        <v>492</v>
      </c>
      <c r="P766" s="4">
        <f t="shared" si="122"/>
        <v>486</v>
      </c>
      <c r="Q766" s="4">
        <f t="shared" si="122"/>
        <v>106</v>
      </c>
      <c r="R766" s="4">
        <f t="shared" si="122"/>
        <v>486</v>
      </c>
      <c r="S766" s="4">
        <f t="shared" si="122"/>
        <v>463</v>
      </c>
      <c r="T766" s="4">
        <f t="shared" si="122"/>
        <v>546</v>
      </c>
      <c r="U766" s="4">
        <f t="shared" si="122"/>
        <v>559</v>
      </c>
      <c r="V766" s="4">
        <f t="shared" si="122"/>
        <v>546</v>
      </c>
      <c r="W766" s="4">
        <v>1000000</v>
      </c>
    </row>
    <row r="767" spans="1:23" x14ac:dyDescent="0.3">
      <c r="A767" s="4" t="str">
        <f t="shared" si="120"/>
        <v>Latvia</v>
      </c>
      <c r="B767" s="4">
        <f t="shared" si="120"/>
        <v>1999</v>
      </c>
      <c r="C767" s="4">
        <f t="shared" si="121"/>
        <v>559</v>
      </c>
      <c r="D767" s="4">
        <f t="shared" si="122"/>
        <v>558</v>
      </c>
      <c r="E767" s="4">
        <f t="shared" si="122"/>
        <v>587</v>
      </c>
      <c r="F767" s="4">
        <f t="shared" si="122"/>
        <v>558</v>
      </c>
      <c r="G767" s="4">
        <f t="shared" si="122"/>
        <v>363</v>
      </c>
      <c r="H767" s="4">
        <f t="shared" si="122"/>
        <v>353</v>
      </c>
      <c r="I767" s="4">
        <f t="shared" si="122"/>
        <v>182</v>
      </c>
      <c r="J767" s="4">
        <f t="shared" si="122"/>
        <v>353</v>
      </c>
      <c r="K767" s="4">
        <f t="shared" si="122"/>
        <v>580</v>
      </c>
      <c r="L767" s="4">
        <f t="shared" si="122"/>
        <v>580</v>
      </c>
      <c r="M767" s="4">
        <f t="shared" si="122"/>
        <v>580</v>
      </c>
      <c r="N767" s="4">
        <f t="shared" si="122"/>
        <v>580</v>
      </c>
      <c r="O767" s="4">
        <f t="shared" si="122"/>
        <v>492</v>
      </c>
      <c r="P767" s="4">
        <f t="shared" si="122"/>
        <v>486</v>
      </c>
      <c r="Q767" s="4">
        <f t="shared" si="122"/>
        <v>106</v>
      </c>
      <c r="R767" s="4">
        <f t="shared" si="122"/>
        <v>486</v>
      </c>
      <c r="S767" s="4">
        <f t="shared" si="122"/>
        <v>493</v>
      </c>
      <c r="T767" s="4">
        <f t="shared" si="122"/>
        <v>547</v>
      </c>
      <c r="U767" s="4">
        <f t="shared" si="122"/>
        <v>558</v>
      </c>
      <c r="V767" s="4">
        <f t="shared" si="122"/>
        <v>547</v>
      </c>
      <c r="W767" s="4">
        <v>1000000</v>
      </c>
    </row>
    <row r="768" spans="1:23" x14ac:dyDescent="0.3">
      <c r="A768" s="4" t="str">
        <f t="shared" si="120"/>
        <v>Latvia</v>
      </c>
      <c r="B768" s="4">
        <f t="shared" si="120"/>
        <v>2000</v>
      </c>
      <c r="C768" s="4">
        <f t="shared" si="121"/>
        <v>558</v>
      </c>
      <c r="D768" s="4">
        <f t="shared" si="122"/>
        <v>554</v>
      </c>
      <c r="E768" s="4">
        <f t="shared" si="122"/>
        <v>582</v>
      </c>
      <c r="F768" s="4">
        <f t="shared" si="122"/>
        <v>554</v>
      </c>
      <c r="G768" s="4">
        <f t="shared" si="122"/>
        <v>351</v>
      </c>
      <c r="H768" s="4">
        <f t="shared" si="122"/>
        <v>343</v>
      </c>
      <c r="I768" s="4">
        <f t="shared" si="122"/>
        <v>164</v>
      </c>
      <c r="J768" s="4">
        <f t="shared" si="122"/>
        <v>343</v>
      </c>
      <c r="K768" s="4">
        <f t="shared" si="122"/>
        <v>580</v>
      </c>
      <c r="L768" s="4">
        <f t="shared" si="122"/>
        <v>580</v>
      </c>
      <c r="M768" s="4">
        <f t="shared" si="122"/>
        <v>580</v>
      </c>
      <c r="N768" s="4">
        <f t="shared" si="122"/>
        <v>580</v>
      </c>
      <c r="O768" s="4">
        <f t="shared" si="122"/>
        <v>510</v>
      </c>
      <c r="P768" s="4">
        <f t="shared" si="122"/>
        <v>522</v>
      </c>
      <c r="Q768" s="4">
        <f t="shared" si="122"/>
        <v>315</v>
      </c>
      <c r="R768" s="4">
        <f t="shared" si="122"/>
        <v>522</v>
      </c>
      <c r="S768" s="4">
        <f t="shared" si="122"/>
        <v>530</v>
      </c>
      <c r="T768" s="4">
        <f t="shared" si="122"/>
        <v>544</v>
      </c>
      <c r="U768" s="4">
        <f t="shared" si="122"/>
        <v>555</v>
      </c>
      <c r="V768" s="4">
        <f t="shared" si="122"/>
        <v>544</v>
      </c>
      <c r="W768" s="4">
        <v>1000000</v>
      </c>
    </row>
    <row r="769" spans="1:23" x14ac:dyDescent="0.3">
      <c r="A769" s="4" t="str">
        <f t="shared" si="120"/>
        <v>Latvia</v>
      </c>
      <c r="B769" s="4">
        <f t="shared" si="120"/>
        <v>2001</v>
      </c>
      <c r="C769" s="4">
        <f t="shared" si="121"/>
        <v>560</v>
      </c>
      <c r="D769" s="4">
        <f t="shared" si="122"/>
        <v>550</v>
      </c>
      <c r="E769" s="4">
        <f t="shared" si="122"/>
        <v>583</v>
      </c>
      <c r="F769" s="4">
        <f t="shared" si="122"/>
        <v>550</v>
      </c>
      <c r="G769" s="4">
        <f t="shared" si="122"/>
        <v>398</v>
      </c>
      <c r="H769" s="4">
        <f t="shared" si="122"/>
        <v>391</v>
      </c>
      <c r="I769" s="4">
        <f t="shared" si="122"/>
        <v>76</v>
      </c>
      <c r="J769" s="4">
        <f t="shared" si="122"/>
        <v>391</v>
      </c>
      <c r="K769" s="4">
        <f t="shared" si="122"/>
        <v>580</v>
      </c>
      <c r="L769" s="4">
        <f t="shared" si="122"/>
        <v>580</v>
      </c>
      <c r="M769" s="4">
        <f t="shared" si="122"/>
        <v>580</v>
      </c>
      <c r="N769" s="4">
        <f t="shared" si="122"/>
        <v>580</v>
      </c>
      <c r="O769" s="4">
        <f t="shared" si="122"/>
        <v>488</v>
      </c>
      <c r="P769" s="4">
        <f t="shared" si="122"/>
        <v>495</v>
      </c>
      <c r="Q769" s="4">
        <f t="shared" si="122"/>
        <v>470</v>
      </c>
      <c r="R769" s="4">
        <f t="shared" si="122"/>
        <v>495</v>
      </c>
      <c r="S769" s="4">
        <f t="shared" si="122"/>
        <v>534</v>
      </c>
      <c r="T769" s="4">
        <f t="shared" si="122"/>
        <v>539</v>
      </c>
      <c r="U769" s="4">
        <f t="shared" si="122"/>
        <v>552</v>
      </c>
      <c r="V769" s="4">
        <f t="shared" si="122"/>
        <v>539</v>
      </c>
      <c r="W769" s="4">
        <v>1000000</v>
      </c>
    </row>
    <row r="770" spans="1:23" x14ac:dyDescent="0.3">
      <c r="A770" s="4" t="str">
        <f t="shared" si="120"/>
        <v>Latvia</v>
      </c>
      <c r="B770" s="4">
        <f t="shared" si="120"/>
        <v>2002</v>
      </c>
      <c r="C770" s="4">
        <f t="shared" si="121"/>
        <v>567</v>
      </c>
      <c r="D770" s="4">
        <f t="shared" si="122"/>
        <v>557</v>
      </c>
      <c r="E770" s="4">
        <f t="shared" si="122"/>
        <v>593</v>
      </c>
      <c r="F770" s="4">
        <f t="shared" si="122"/>
        <v>557</v>
      </c>
      <c r="G770" s="4">
        <f t="shared" si="122"/>
        <v>355</v>
      </c>
      <c r="H770" s="4">
        <f t="shared" si="122"/>
        <v>349</v>
      </c>
      <c r="I770" s="4">
        <f t="shared" si="122"/>
        <v>154</v>
      </c>
      <c r="J770" s="4">
        <f t="shared" si="122"/>
        <v>349</v>
      </c>
      <c r="K770" s="4">
        <f t="shared" si="122"/>
        <v>580</v>
      </c>
      <c r="L770" s="4">
        <f t="shared" si="122"/>
        <v>580</v>
      </c>
      <c r="M770" s="4">
        <f t="shared" si="122"/>
        <v>580</v>
      </c>
      <c r="N770" s="4">
        <f t="shared" si="122"/>
        <v>580</v>
      </c>
      <c r="O770" s="4">
        <f t="shared" si="122"/>
        <v>431</v>
      </c>
      <c r="P770" s="4">
        <f t="shared" si="122"/>
        <v>430</v>
      </c>
      <c r="Q770" s="4">
        <f t="shared" si="122"/>
        <v>449</v>
      </c>
      <c r="R770" s="4">
        <f t="shared" si="122"/>
        <v>430</v>
      </c>
      <c r="S770" s="4">
        <f t="shared" si="122"/>
        <v>528</v>
      </c>
      <c r="T770" s="4">
        <f t="shared" si="122"/>
        <v>530</v>
      </c>
      <c r="U770" s="4">
        <f t="shared" si="122"/>
        <v>526</v>
      </c>
      <c r="V770" s="4">
        <f t="shared" si="122"/>
        <v>530</v>
      </c>
      <c r="W770" s="4">
        <v>1000000</v>
      </c>
    </row>
    <row r="771" spans="1:23" x14ac:dyDescent="0.3">
      <c r="A771" s="4" t="str">
        <f t="shared" si="120"/>
        <v>Latvia</v>
      </c>
      <c r="B771" s="4">
        <f t="shared" si="120"/>
        <v>2003</v>
      </c>
      <c r="C771" s="4">
        <f t="shared" si="121"/>
        <v>565</v>
      </c>
      <c r="D771" s="4">
        <f t="shared" si="122"/>
        <v>549</v>
      </c>
      <c r="E771" s="4">
        <f t="shared" si="122"/>
        <v>589</v>
      </c>
      <c r="F771" s="4">
        <f t="shared" si="122"/>
        <v>549</v>
      </c>
      <c r="G771" s="4">
        <f t="shared" si="122"/>
        <v>362</v>
      </c>
      <c r="H771" s="4">
        <f t="shared" si="122"/>
        <v>356</v>
      </c>
      <c r="I771" s="4">
        <f t="shared" si="122"/>
        <v>136</v>
      </c>
      <c r="J771" s="4">
        <f t="shared" si="122"/>
        <v>356</v>
      </c>
      <c r="K771" s="4">
        <f t="shared" si="122"/>
        <v>574</v>
      </c>
      <c r="L771" s="4">
        <f t="shared" si="122"/>
        <v>577</v>
      </c>
      <c r="M771" s="4">
        <f t="shared" si="122"/>
        <v>576</v>
      </c>
      <c r="N771" s="4">
        <f t="shared" si="122"/>
        <v>577</v>
      </c>
      <c r="O771" s="4">
        <f t="shared" si="122"/>
        <v>339</v>
      </c>
      <c r="P771" s="4">
        <f t="shared" si="122"/>
        <v>347</v>
      </c>
      <c r="Q771" s="4">
        <f t="shared" si="122"/>
        <v>375</v>
      </c>
      <c r="R771" s="4">
        <f t="shared" si="122"/>
        <v>347</v>
      </c>
      <c r="S771" s="4">
        <f t="shared" si="122"/>
        <v>516</v>
      </c>
      <c r="T771" s="4">
        <f t="shared" si="122"/>
        <v>523</v>
      </c>
      <c r="U771" s="4">
        <f t="shared" si="122"/>
        <v>479</v>
      </c>
      <c r="V771" s="4">
        <f t="shared" si="122"/>
        <v>523</v>
      </c>
      <c r="W771" s="4">
        <v>1000000</v>
      </c>
    </row>
    <row r="772" spans="1:23" x14ac:dyDescent="0.3">
      <c r="A772" s="4" t="str">
        <f t="shared" si="120"/>
        <v>Latvia</v>
      </c>
      <c r="B772" s="4">
        <f t="shared" si="120"/>
        <v>2004</v>
      </c>
      <c r="C772" s="4">
        <f t="shared" si="121"/>
        <v>563</v>
      </c>
      <c r="D772" s="4">
        <f t="shared" si="122"/>
        <v>542</v>
      </c>
      <c r="E772" s="4">
        <f t="shared" si="122"/>
        <v>581</v>
      </c>
      <c r="F772" s="4">
        <f t="shared" si="122"/>
        <v>542</v>
      </c>
      <c r="G772" s="4">
        <f t="shared" si="122"/>
        <v>229</v>
      </c>
      <c r="H772" s="4">
        <f t="shared" si="122"/>
        <v>224</v>
      </c>
      <c r="I772" s="4">
        <f t="shared" si="122"/>
        <v>275</v>
      </c>
      <c r="J772" s="4">
        <f t="shared" si="122"/>
        <v>224</v>
      </c>
      <c r="K772" s="4">
        <f t="shared" si="122"/>
        <v>579</v>
      </c>
      <c r="L772" s="4">
        <f t="shared" si="122"/>
        <v>579</v>
      </c>
      <c r="M772" s="4">
        <f t="shared" si="122"/>
        <v>577</v>
      </c>
      <c r="N772" s="4">
        <f t="shared" si="122"/>
        <v>579</v>
      </c>
      <c r="O772" s="4">
        <f t="shared" si="122"/>
        <v>333</v>
      </c>
      <c r="P772" s="4">
        <f t="shared" si="122"/>
        <v>320</v>
      </c>
      <c r="Q772" s="4">
        <f t="shared" si="122"/>
        <v>329</v>
      </c>
      <c r="R772" s="4">
        <f t="shared" si="122"/>
        <v>320</v>
      </c>
      <c r="S772" s="4">
        <f t="shared" si="122"/>
        <v>521</v>
      </c>
      <c r="T772" s="4">
        <f t="shared" si="122"/>
        <v>518</v>
      </c>
      <c r="U772" s="4">
        <f t="shared" si="122"/>
        <v>400</v>
      </c>
      <c r="V772" s="4">
        <f t="shared" si="122"/>
        <v>518</v>
      </c>
      <c r="W772" s="4">
        <v>1000000</v>
      </c>
    </row>
    <row r="773" spans="1:23" x14ac:dyDescent="0.3">
      <c r="A773" s="4" t="str">
        <f t="shared" si="120"/>
        <v>Latvia</v>
      </c>
      <c r="B773" s="4">
        <f t="shared" si="120"/>
        <v>2005</v>
      </c>
      <c r="C773" s="4">
        <f t="shared" si="121"/>
        <v>540</v>
      </c>
      <c r="D773" s="4">
        <f t="shared" si="122"/>
        <v>521</v>
      </c>
      <c r="E773" s="4">
        <f t="shared" si="122"/>
        <v>572</v>
      </c>
      <c r="F773" s="4">
        <f t="shared" si="122"/>
        <v>521</v>
      </c>
      <c r="G773" s="4">
        <f t="shared" si="122"/>
        <v>368</v>
      </c>
      <c r="H773" s="4">
        <f t="shared" si="122"/>
        <v>358</v>
      </c>
      <c r="I773" s="4">
        <f t="shared" si="122"/>
        <v>145</v>
      </c>
      <c r="J773" s="4">
        <f t="shared" si="122"/>
        <v>358</v>
      </c>
      <c r="K773" s="4">
        <f t="shared" si="122"/>
        <v>590</v>
      </c>
      <c r="L773" s="4">
        <f t="shared" si="122"/>
        <v>590</v>
      </c>
      <c r="M773" s="4">
        <f t="shared" si="122"/>
        <v>589</v>
      </c>
      <c r="N773" s="4">
        <f t="shared" si="122"/>
        <v>590</v>
      </c>
      <c r="O773" s="4">
        <f t="shared" si="122"/>
        <v>192</v>
      </c>
      <c r="P773" s="4">
        <f t="shared" si="122"/>
        <v>180</v>
      </c>
      <c r="Q773" s="4">
        <f t="shared" si="122"/>
        <v>319</v>
      </c>
      <c r="R773" s="4">
        <f t="shared" si="122"/>
        <v>180</v>
      </c>
      <c r="S773" s="4">
        <f t="shared" si="122"/>
        <v>499</v>
      </c>
      <c r="T773" s="4">
        <f t="shared" si="122"/>
        <v>495</v>
      </c>
      <c r="U773" s="4">
        <f t="shared" si="122"/>
        <v>304</v>
      </c>
      <c r="V773" s="4">
        <f t="shared" si="122"/>
        <v>495</v>
      </c>
      <c r="W773" s="4">
        <v>1000000</v>
      </c>
    </row>
    <row r="774" spans="1:23" x14ac:dyDescent="0.3">
      <c r="A774" s="4" t="str">
        <f t="shared" si="120"/>
        <v>Latvia</v>
      </c>
      <c r="B774" s="4">
        <f t="shared" si="120"/>
        <v>2006</v>
      </c>
      <c r="C774" s="4">
        <f t="shared" si="121"/>
        <v>512</v>
      </c>
      <c r="D774" s="4">
        <f t="shared" si="122"/>
        <v>498</v>
      </c>
      <c r="E774" s="4">
        <f t="shared" si="122"/>
        <v>558</v>
      </c>
      <c r="F774" s="4">
        <f t="shared" si="122"/>
        <v>498</v>
      </c>
      <c r="G774" s="4">
        <f t="shared" si="122"/>
        <v>344</v>
      </c>
      <c r="H774" s="4">
        <f t="shared" si="122"/>
        <v>342</v>
      </c>
      <c r="I774" s="4">
        <f t="shared" si="122"/>
        <v>161</v>
      </c>
      <c r="J774" s="4">
        <f t="shared" si="122"/>
        <v>342</v>
      </c>
      <c r="K774" s="4">
        <f t="shared" si="122"/>
        <v>592</v>
      </c>
      <c r="L774" s="4">
        <f t="shared" si="122"/>
        <v>592</v>
      </c>
      <c r="M774" s="4">
        <f t="shared" si="122"/>
        <v>593</v>
      </c>
      <c r="N774" s="4">
        <f t="shared" si="122"/>
        <v>592</v>
      </c>
      <c r="O774" s="4">
        <f t="shared" si="122"/>
        <v>84</v>
      </c>
      <c r="P774" s="4">
        <f t="shared" si="122"/>
        <v>88</v>
      </c>
      <c r="Q774" s="4">
        <f t="shared" si="122"/>
        <v>182</v>
      </c>
      <c r="R774" s="4">
        <f t="shared" si="122"/>
        <v>88</v>
      </c>
      <c r="S774" s="4">
        <f t="shared" si="122"/>
        <v>487</v>
      </c>
      <c r="T774" s="4">
        <f t="shared" si="122"/>
        <v>462</v>
      </c>
      <c r="U774" s="4">
        <f t="shared" si="122"/>
        <v>238</v>
      </c>
      <c r="V774" s="4">
        <f t="shared" si="122"/>
        <v>462</v>
      </c>
      <c r="W774" s="4">
        <v>1000000</v>
      </c>
    </row>
    <row r="775" spans="1:23" x14ac:dyDescent="0.3">
      <c r="A775" s="4" t="str">
        <f t="shared" ref="A775:B790" si="123">A178</f>
        <v>Latvia</v>
      </c>
      <c r="B775" s="4">
        <f t="shared" si="123"/>
        <v>2007</v>
      </c>
      <c r="C775" s="4">
        <f t="shared" si="121"/>
        <v>406</v>
      </c>
      <c r="D775" s="4">
        <f t="shared" si="122"/>
        <v>407</v>
      </c>
      <c r="E775" s="4">
        <f t="shared" si="122"/>
        <v>427</v>
      </c>
      <c r="F775" s="4">
        <f t="shared" si="122"/>
        <v>407</v>
      </c>
      <c r="G775" s="4">
        <f t="shared" si="122"/>
        <v>234</v>
      </c>
      <c r="H775" s="4">
        <f t="shared" si="122"/>
        <v>228</v>
      </c>
      <c r="I775" s="4">
        <f t="shared" si="122"/>
        <v>282</v>
      </c>
      <c r="J775" s="4">
        <f t="shared" si="122"/>
        <v>228</v>
      </c>
      <c r="K775" s="4">
        <f t="shared" si="122"/>
        <v>591</v>
      </c>
      <c r="L775" s="4">
        <f t="shared" si="122"/>
        <v>591</v>
      </c>
      <c r="M775" s="4">
        <f t="shared" si="122"/>
        <v>590</v>
      </c>
      <c r="N775" s="4">
        <f t="shared" si="122"/>
        <v>591</v>
      </c>
      <c r="O775" s="4">
        <f t="shared" si="122"/>
        <v>81</v>
      </c>
      <c r="P775" s="4">
        <f t="shared" si="122"/>
        <v>109</v>
      </c>
      <c r="Q775" s="4">
        <f t="shared" si="122"/>
        <v>156</v>
      </c>
      <c r="R775" s="4">
        <f t="shared" si="122"/>
        <v>109</v>
      </c>
      <c r="S775" s="4">
        <f t="shared" si="122"/>
        <v>484</v>
      </c>
      <c r="T775" s="4">
        <f t="shared" si="122"/>
        <v>447</v>
      </c>
      <c r="U775" s="4">
        <f t="shared" si="122"/>
        <v>215</v>
      </c>
      <c r="V775" s="4">
        <f t="shared" si="122"/>
        <v>447</v>
      </c>
      <c r="W775" s="4">
        <v>1000000</v>
      </c>
    </row>
    <row r="776" spans="1:23" x14ac:dyDescent="0.3">
      <c r="A776" s="4" t="str">
        <f t="shared" si="123"/>
        <v>Latvia</v>
      </c>
      <c r="B776" s="4">
        <f t="shared" si="123"/>
        <v>2008</v>
      </c>
      <c r="C776" s="4">
        <f t="shared" si="121"/>
        <v>399</v>
      </c>
      <c r="D776" s="4">
        <f t="shared" si="122"/>
        <v>393</v>
      </c>
      <c r="E776" s="4">
        <f t="shared" si="122"/>
        <v>409</v>
      </c>
      <c r="F776" s="4">
        <f t="shared" si="122"/>
        <v>393</v>
      </c>
      <c r="G776" s="4">
        <f t="shared" si="122"/>
        <v>135</v>
      </c>
      <c r="H776" s="4">
        <f t="shared" si="122"/>
        <v>134</v>
      </c>
      <c r="I776" s="4">
        <f t="shared" si="122"/>
        <v>360</v>
      </c>
      <c r="J776" s="4">
        <f t="shared" ref="D776:AB789" si="124">RANK(J179,J$4:J$597,J$1)</f>
        <v>134</v>
      </c>
      <c r="K776" s="4">
        <f t="shared" si="124"/>
        <v>577</v>
      </c>
      <c r="L776" s="4">
        <f t="shared" si="124"/>
        <v>575</v>
      </c>
      <c r="M776" s="4">
        <f t="shared" si="124"/>
        <v>574</v>
      </c>
      <c r="N776" s="4">
        <f t="shared" si="124"/>
        <v>575</v>
      </c>
      <c r="O776" s="4">
        <f t="shared" si="124"/>
        <v>158</v>
      </c>
      <c r="P776" s="4">
        <f t="shared" si="124"/>
        <v>184</v>
      </c>
      <c r="Q776" s="4">
        <f t="shared" si="124"/>
        <v>196</v>
      </c>
      <c r="R776" s="4">
        <f t="shared" si="124"/>
        <v>184</v>
      </c>
      <c r="S776" s="4">
        <f t="shared" si="124"/>
        <v>490</v>
      </c>
      <c r="T776" s="4">
        <f t="shared" si="124"/>
        <v>451</v>
      </c>
      <c r="U776" s="4">
        <f t="shared" si="124"/>
        <v>223</v>
      </c>
      <c r="V776" s="4">
        <f t="shared" si="124"/>
        <v>451</v>
      </c>
      <c r="W776" s="4">
        <v>1000000</v>
      </c>
    </row>
    <row r="777" spans="1:23" x14ac:dyDescent="0.3">
      <c r="A777" s="4" t="str">
        <f t="shared" si="123"/>
        <v>Latvia</v>
      </c>
      <c r="B777" s="4">
        <f t="shared" si="123"/>
        <v>2009</v>
      </c>
      <c r="C777" s="4">
        <f t="shared" si="121"/>
        <v>487</v>
      </c>
      <c r="D777" s="4">
        <f t="shared" si="124"/>
        <v>461</v>
      </c>
      <c r="E777" s="4">
        <f t="shared" si="124"/>
        <v>522</v>
      </c>
      <c r="F777" s="4">
        <f t="shared" si="124"/>
        <v>461</v>
      </c>
      <c r="G777" s="4">
        <f t="shared" si="124"/>
        <v>106</v>
      </c>
      <c r="H777" s="4">
        <f t="shared" si="124"/>
        <v>107</v>
      </c>
      <c r="I777" s="4">
        <f t="shared" si="124"/>
        <v>392</v>
      </c>
      <c r="J777" s="4">
        <f t="shared" si="124"/>
        <v>107</v>
      </c>
      <c r="K777" s="4">
        <f t="shared" si="124"/>
        <v>570</v>
      </c>
      <c r="L777" s="4">
        <f t="shared" si="124"/>
        <v>570</v>
      </c>
      <c r="M777" s="4">
        <f t="shared" si="124"/>
        <v>565</v>
      </c>
      <c r="N777" s="4">
        <f t="shared" si="124"/>
        <v>570</v>
      </c>
      <c r="O777" s="4">
        <f t="shared" si="124"/>
        <v>559</v>
      </c>
      <c r="P777" s="4">
        <f t="shared" si="124"/>
        <v>555</v>
      </c>
      <c r="Q777" s="4">
        <f t="shared" si="124"/>
        <v>547</v>
      </c>
      <c r="R777" s="4">
        <f t="shared" si="124"/>
        <v>555</v>
      </c>
      <c r="S777" s="4">
        <f t="shared" si="124"/>
        <v>477</v>
      </c>
      <c r="T777" s="4">
        <f t="shared" si="124"/>
        <v>473</v>
      </c>
      <c r="U777" s="4">
        <f t="shared" si="124"/>
        <v>254</v>
      </c>
      <c r="V777" s="4">
        <f t="shared" si="124"/>
        <v>473</v>
      </c>
      <c r="W777" s="4">
        <v>1000000</v>
      </c>
    </row>
    <row r="778" spans="1:23" x14ac:dyDescent="0.3">
      <c r="A778" s="4" t="str">
        <f t="shared" si="123"/>
        <v>Latvia</v>
      </c>
      <c r="B778" s="4">
        <f t="shared" si="123"/>
        <v>2010</v>
      </c>
      <c r="C778" s="4">
        <f t="shared" si="121"/>
        <v>518</v>
      </c>
      <c r="D778" s="4">
        <f t="shared" si="124"/>
        <v>479</v>
      </c>
      <c r="E778" s="4">
        <f t="shared" si="124"/>
        <v>542</v>
      </c>
      <c r="F778" s="4">
        <f t="shared" si="124"/>
        <v>479</v>
      </c>
      <c r="G778" s="4">
        <f t="shared" si="124"/>
        <v>59</v>
      </c>
      <c r="H778" s="4">
        <f t="shared" si="124"/>
        <v>62</v>
      </c>
      <c r="I778" s="4">
        <f t="shared" si="124"/>
        <v>389</v>
      </c>
      <c r="J778" s="4">
        <f t="shared" si="124"/>
        <v>62</v>
      </c>
      <c r="K778" s="4">
        <f t="shared" si="124"/>
        <v>571</v>
      </c>
      <c r="L778" s="4">
        <f t="shared" si="124"/>
        <v>569</v>
      </c>
      <c r="M778" s="4">
        <f t="shared" si="124"/>
        <v>572</v>
      </c>
      <c r="N778" s="4">
        <f t="shared" si="124"/>
        <v>569</v>
      </c>
      <c r="O778" s="4">
        <f t="shared" si="124"/>
        <v>564</v>
      </c>
      <c r="P778" s="4">
        <f t="shared" si="124"/>
        <v>552</v>
      </c>
      <c r="Q778" s="4">
        <f t="shared" si="124"/>
        <v>443</v>
      </c>
      <c r="R778" s="4">
        <f t="shared" si="124"/>
        <v>552</v>
      </c>
      <c r="S778" s="4">
        <f t="shared" si="124"/>
        <v>523</v>
      </c>
      <c r="T778" s="4">
        <f t="shared" si="124"/>
        <v>490</v>
      </c>
      <c r="U778" s="4">
        <f t="shared" si="124"/>
        <v>295</v>
      </c>
      <c r="V778" s="4">
        <f t="shared" si="124"/>
        <v>490</v>
      </c>
      <c r="W778" s="4">
        <v>1000000</v>
      </c>
    </row>
    <row r="779" spans="1:23" x14ac:dyDescent="0.3">
      <c r="A779" s="4" t="str">
        <f t="shared" si="123"/>
        <v>Latvia</v>
      </c>
      <c r="B779" s="4">
        <f t="shared" si="123"/>
        <v>2011</v>
      </c>
      <c r="C779" s="4">
        <f t="shared" si="121"/>
        <v>531</v>
      </c>
      <c r="D779" s="4">
        <f t="shared" si="124"/>
        <v>491</v>
      </c>
      <c r="E779" s="4">
        <f t="shared" si="124"/>
        <v>552</v>
      </c>
      <c r="F779" s="4">
        <f t="shared" si="124"/>
        <v>491</v>
      </c>
      <c r="G779" s="4">
        <f t="shared" si="124"/>
        <v>92</v>
      </c>
      <c r="H779" s="4">
        <f t="shared" si="124"/>
        <v>92</v>
      </c>
      <c r="I779" s="4">
        <f t="shared" si="124"/>
        <v>369</v>
      </c>
      <c r="J779" s="4">
        <f t="shared" si="124"/>
        <v>92</v>
      </c>
      <c r="K779" s="4">
        <f t="shared" si="124"/>
        <v>560</v>
      </c>
      <c r="L779" s="4">
        <f t="shared" si="124"/>
        <v>559</v>
      </c>
      <c r="M779" s="4">
        <f t="shared" si="124"/>
        <v>553</v>
      </c>
      <c r="N779" s="4">
        <f t="shared" si="124"/>
        <v>559</v>
      </c>
      <c r="O779" s="4">
        <f t="shared" si="124"/>
        <v>528</v>
      </c>
      <c r="P779" s="4">
        <f t="shared" si="124"/>
        <v>500</v>
      </c>
      <c r="Q779" s="4">
        <f t="shared" si="124"/>
        <v>141</v>
      </c>
      <c r="R779" s="4">
        <f t="shared" si="124"/>
        <v>500</v>
      </c>
      <c r="S779" s="4">
        <f t="shared" si="124"/>
        <v>517</v>
      </c>
      <c r="T779" s="4">
        <f t="shared" si="124"/>
        <v>478</v>
      </c>
      <c r="U779" s="4">
        <f t="shared" si="124"/>
        <v>271</v>
      </c>
      <c r="V779" s="4">
        <f t="shared" si="124"/>
        <v>478</v>
      </c>
      <c r="W779" s="4">
        <v>1000000</v>
      </c>
    </row>
    <row r="780" spans="1:23" x14ac:dyDescent="0.3">
      <c r="A780" s="4" t="str">
        <f t="shared" si="123"/>
        <v>Latvia</v>
      </c>
      <c r="B780" s="4">
        <f t="shared" si="123"/>
        <v>2012</v>
      </c>
      <c r="C780" s="4">
        <f t="shared" si="121"/>
        <v>507</v>
      </c>
      <c r="D780" s="4">
        <f t="shared" si="124"/>
        <v>474</v>
      </c>
      <c r="E780" s="4">
        <f t="shared" si="124"/>
        <v>535</v>
      </c>
      <c r="F780" s="4">
        <f t="shared" si="124"/>
        <v>474</v>
      </c>
      <c r="G780" s="4">
        <f t="shared" si="124"/>
        <v>80</v>
      </c>
      <c r="H780" s="4">
        <f t="shared" si="124"/>
        <v>84</v>
      </c>
      <c r="I780" s="4">
        <f t="shared" si="124"/>
        <v>395</v>
      </c>
      <c r="J780" s="4">
        <f t="shared" si="124"/>
        <v>84</v>
      </c>
      <c r="K780" s="4">
        <f t="shared" si="124"/>
        <v>551</v>
      </c>
      <c r="L780" s="4">
        <f t="shared" si="124"/>
        <v>548</v>
      </c>
      <c r="M780" s="4">
        <f t="shared" si="124"/>
        <v>551</v>
      </c>
      <c r="N780" s="4">
        <f t="shared" si="124"/>
        <v>548</v>
      </c>
      <c r="O780" s="4">
        <f t="shared" si="124"/>
        <v>439</v>
      </c>
      <c r="P780" s="4">
        <f t="shared" si="124"/>
        <v>385</v>
      </c>
      <c r="Q780" s="4">
        <f t="shared" si="124"/>
        <v>445</v>
      </c>
      <c r="R780" s="4">
        <f t="shared" si="124"/>
        <v>385</v>
      </c>
      <c r="S780" s="4">
        <f t="shared" si="124"/>
        <v>466</v>
      </c>
      <c r="T780" s="4">
        <f t="shared" si="124"/>
        <v>452</v>
      </c>
      <c r="U780" s="4">
        <f t="shared" si="124"/>
        <v>224</v>
      </c>
      <c r="V780" s="4">
        <f t="shared" si="124"/>
        <v>452</v>
      </c>
      <c r="W780" s="4">
        <v>1000000</v>
      </c>
    </row>
    <row r="781" spans="1:23" x14ac:dyDescent="0.3">
      <c r="A781" s="4" t="str">
        <f t="shared" si="123"/>
        <v>Latvia</v>
      </c>
      <c r="B781" s="4">
        <f t="shared" si="123"/>
        <v>2013</v>
      </c>
      <c r="C781" s="4">
        <f t="shared" si="121"/>
        <v>476</v>
      </c>
      <c r="D781" s="4">
        <f t="shared" si="124"/>
        <v>455</v>
      </c>
      <c r="E781" s="4">
        <f t="shared" si="124"/>
        <v>501</v>
      </c>
      <c r="F781" s="4">
        <f t="shared" si="124"/>
        <v>455</v>
      </c>
      <c r="G781" s="4">
        <f t="shared" si="124"/>
        <v>79</v>
      </c>
      <c r="H781" s="4">
        <f t="shared" si="124"/>
        <v>83</v>
      </c>
      <c r="I781" s="4">
        <f t="shared" si="124"/>
        <v>404</v>
      </c>
      <c r="J781" s="4">
        <f t="shared" si="124"/>
        <v>83</v>
      </c>
      <c r="K781" s="4">
        <f t="shared" si="124"/>
        <v>559</v>
      </c>
      <c r="L781" s="4">
        <f t="shared" si="124"/>
        <v>556</v>
      </c>
      <c r="M781" s="4">
        <f t="shared" si="124"/>
        <v>555</v>
      </c>
      <c r="N781" s="4">
        <f t="shared" si="124"/>
        <v>556</v>
      </c>
      <c r="O781" s="4">
        <f t="shared" si="124"/>
        <v>80</v>
      </c>
      <c r="P781" s="4">
        <f t="shared" si="124"/>
        <v>60</v>
      </c>
      <c r="Q781" s="4">
        <f t="shared" si="124"/>
        <v>425</v>
      </c>
      <c r="R781" s="4">
        <f t="shared" si="124"/>
        <v>60</v>
      </c>
      <c r="S781" s="4">
        <f t="shared" si="124"/>
        <v>449</v>
      </c>
      <c r="T781" s="4">
        <f t="shared" si="124"/>
        <v>442</v>
      </c>
      <c r="U781" s="4">
        <f t="shared" si="124"/>
        <v>211</v>
      </c>
      <c r="V781" s="4">
        <f t="shared" si="124"/>
        <v>442</v>
      </c>
      <c r="W781" s="4">
        <v>1000000</v>
      </c>
    </row>
    <row r="782" spans="1:23" x14ac:dyDescent="0.3">
      <c r="A782" s="4" t="str">
        <f t="shared" si="123"/>
        <v>Latvia</v>
      </c>
      <c r="B782" s="4">
        <f t="shared" si="123"/>
        <v>2014</v>
      </c>
      <c r="C782" s="4">
        <f t="shared" si="121"/>
        <v>449</v>
      </c>
      <c r="D782" s="4">
        <f t="shared" si="124"/>
        <v>426</v>
      </c>
      <c r="E782" s="4">
        <f t="shared" si="124"/>
        <v>442</v>
      </c>
      <c r="F782" s="4">
        <f t="shared" si="124"/>
        <v>426</v>
      </c>
      <c r="G782" s="4">
        <f t="shared" si="124"/>
        <v>107</v>
      </c>
      <c r="H782" s="4">
        <f t="shared" si="124"/>
        <v>108</v>
      </c>
      <c r="I782" s="4">
        <f t="shared" si="124"/>
        <v>367</v>
      </c>
      <c r="J782" s="4">
        <f t="shared" si="124"/>
        <v>108</v>
      </c>
      <c r="K782" s="4">
        <f t="shared" si="124"/>
        <v>562</v>
      </c>
      <c r="L782" s="4">
        <f t="shared" si="124"/>
        <v>561</v>
      </c>
      <c r="M782" s="4">
        <f t="shared" si="124"/>
        <v>564</v>
      </c>
      <c r="N782" s="4">
        <f t="shared" si="124"/>
        <v>561</v>
      </c>
      <c r="O782" s="4">
        <f t="shared" si="124"/>
        <v>34</v>
      </c>
      <c r="P782" s="4">
        <f t="shared" si="124"/>
        <v>25</v>
      </c>
      <c r="Q782" s="4">
        <f t="shared" si="124"/>
        <v>410</v>
      </c>
      <c r="R782" s="4">
        <f t="shared" si="124"/>
        <v>25</v>
      </c>
      <c r="S782" s="4">
        <f t="shared" si="124"/>
        <v>457</v>
      </c>
      <c r="T782" s="4">
        <f t="shared" si="124"/>
        <v>437</v>
      </c>
      <c r="U782" s="4">
        <f t="shared" si="124"/>
        <v>208</v>
      </c>
      <c r="V782" s="4">
        <f t="shared" si="124"/>
        <v>437</v>
      </c>
      <c r="W782" s="4">
        <v>1000000</v>
      </c>
    </row>
    <row r="783" spans="1:23" x14ac:dyDescent="0.3">
      <c r="A783" s="4" t="str">
        <f t="shared" si="123"/>
        <v>Latvia</v>
      </c>
      <c r="B783" s="4">
        <f t="shared" si="123"/>
        <v>2015</v>
      </c>
      <c r="C783" s="4">
        <f t="shared" si="121"/>
        <v>404</v>
      </c>
      <c r="D783" s="4">
        <f t="shared" si="124"/>
        <v>371</v>
      </c>
      <c r="E783" s="4">
        <f t="shared" si="124"/>
        <v>333</v>
      </c>
      <c r="F783" s="4">
        <f t="shared" si="124"/>
        <v>371</v>
      </c>
      <c r="G783" s="4">
        <f t="shared" si="124"/>
        <v>34</v>
      </c>
      <c r="H783" s="4">
        <f t="shared" si="124"/>
        <v>36</v>
      </c>
      <c r="I783" s="4">
        <f t="shared" si="124"/>
        <v>407</v>
      </c>
      <c r="J783" s="4">
        <f t="shared" si="124"/>
        <v>36</v>
      </c>
      <c r="K783" s="4">
        <f t="shared" si="124"/>
        <v>546</v>
      </c>
      <c r="L783" s="4">
        <f t="shared" si="124"/>
        <v>542</v>
      </c>
      <c r="M783" s="4">
        <f t="shared" si="124"/>
        <v>547</v>
      </c>
      <c r="N783" s="4">
        <f t="shared" si="124"/>
        <v>542</v>
      </c>
      <c r="O783" s="4">
        <f t="shared" si="124"/>
        <v>16</v>
      </c>
      <c r="P783" s="4">
        <f t="shared" si="124"/>
        <v>16</v>
      </c>
      <c r="Q783" s="4">
        <f t="shared" si="124"/>
        <v>400</v>
      </c>
      <c r="R783" s="4">
        <f t="shared" si="124"/>
        <v>16</v>
      </c>
      <c r="S783" s="4">
        <f t="shared" si="124"/>
        <v>472</v>
      </c>
      <c r="T783" s="4">
        <f t="shared" si="124"/>
        <v>431</v>
      </c>
      <c r="U783" s="4">
        <f t="shared" si="124"/>
        <v>204</v>
      </c>
      <c r="V783" s="4">
        <f t="shared" si="124"/>
        <v>431</v>
      </c>
      <c r="W783" s="4">
        <v>1000000</v>
      </c>
    </row>
    <row r="784" spans="1:23" x14ac:dyDescent="0.3">
      <c r="A784" s="4" t="str">
        <f t="shared" si="123"/>
        <v>Latvia</v>
      </c>
      <c r="B784" s="4">
        <f t="shared" si="123"/>
        <v>2016</v>
      </c>
      <c r="C784" s="4">
        <f t="shared" si="121"/>
        <v>378</v>
      </c>
      <c r="D784" s="4">
        <f t="shared" si="124"/>
        <v>333</v>
      </c>
      <c r="E784" s="4">
        <f t="shared" si="124"/>
        <v>266</v>
      </c>
      <c r="F784" s="4">
        <f t="shared" si="124"/>
        <v>333</v>
      </c>
      <c r="G784" s="4">
        <f t="shared" si="124"/>
        <v>31</v>
      </c>
      <c r="H784" s="4">
        <f t="shared" si="124"/>
        <v>30</v>
      </c>
      <c r="I784" s="4">
        <f t="shared" si="124"/>
        <v>408</v>
      </c>
      <c r="J784" s="4">
        <f t="shared" si="124"/>
        <v>30</v>
      </c>
      <c r="K784" s="4">
        <f t="shared" si="124"/>
        <v>554</v>
      </c>
      <c r="L784" s="4">
        <f t="shared" si="124"/>
        <v>546</v>
      </c>
      <c r="M784" s="4">
        <f t="shared" si="124"/>
        <v>556</v>
      </c>
      <c r="N784" s="4">
        <f t="shared" si="124"/>
        <v>546</v>
      </c>
      <c r="O784" s="4">
        <f t="shared" si="124"/>
        <v>105</v>
      </c>
      <c r="P784" s="4">
        <f t="shared" si="124"/>
        <v>98</v>
      </c>
      <c r="Q784" s="4">
        <f t="shared" si="124"/>
        <v>453</v>
      </c>
      <c r="R784" s="4">
        <f t="shared" si="124"/>
        <v>98</v>
      </c>
      <c r="S784" s="4">
        <f t="shared" si="124"/>
        <v>475</v>
      </c>
      <c r="T784" s="4">
        <f t="shared" si="124"/>
        <v>424</v>
      </c>
      <c r="U784" s="4">
        <f t="shared" si="124"/>
        <v>198</v>
      </c>
      <c r="V784" s="4">
        <f t="shared" si="124"/>
        <v>424</v>
      </c>
      <c r="W784" s="4">
        <v>1000000</v>
      </c>
    </row>
    <row r="785" spans="1:23" x14ac:dyDescent="0.3">
      <c r="A785" s="4" t="str">
        <f t="shared" si="123"/>
        <v>Latvia</v>
      </c>
      <c r="B785" s="4">
        <f t="shared" si="123"/>
        <v>2017</v>
      </c>
      <c r="C785" s="4">
        <f t="shared" si="121"/>
        <v>364</v>
      </c>
      <c r="D785" s="4">
        <f t="shared" si="124"/>
        <v>317</v>
      </c>
      <c r="E785" s="4">
        <f t="shared" si="124"/>
        <v>236</v>
      </c>
      <c r="F785" s="4">
        <f t="shared" si="124"/>
        <v>317</v>
      </c>
      <c r="G785" s="4">
        <f t="shared" si="124"/>
        <v>26</v>
      </c>
      <c r="H785" s="4">
        <f t="shared" si="124"/>
        <v>27</v>
      </c>
      <c r="I785" s="4">
        <f t="shared" si="124"/>
        <v>422</v>
      </c>
      <c r="J785" s="4">
        <f t="shared" si="124"/>
        <v>27</v>
      </c>
      <c r="K785" s="4">
        <f t="shared" si="124"/>
        <v>558</v>
      </c>
      <c r="L785" s="4">
        <f t="shared" si="124"/>
        <v>553</v>
      </c>
      <c r="M785" s="4">
        <f t="shared" si="124"/>
        <v>568</v>
      </c>
      <c r="N785" s="4">
        <f t="shared" si="124"/>
        <v>553</v>
      </c>
      <c r="O785" s="4">
        <f t="shared" si="124"/>
        <v>124</v>
      </c>
      <c r="P785" s="4">
        <f t="shared" si="124"/>
        <v>130</v>
      </c>
      <c r="Q785" s="4">
        <f t="shared" si="124"/>
        <v>481</v>
      </c>
      <c r="R785" s="4">
        <f t="shared" si="124"/>
        <v>130</v>
      </c>
      <c r="S785" s="4">
        <f t="shared" si="124"/>
        <v>482</v>
      </c>
      <c r="T785" s="4">
        <f t="shared" si="124"/>
        <v>417</v>
      </c>
      <c r="U785" s="4">
        <f t="shared" si="124"/>
        <v>196</v>
      </c>
      <c r="V785" s="4">
        <f t="shared" si="124"/>
        <v>417</v>
      </c>
      <c r="W785" s="4">
        <v>1000000</v>
      </c>
    </row>
    <row r="786" spans="1:23" x14ac:dyDescent="0.3">
      <c r="A786" s="4" t="str">
        <f t="shared" si="123"/>
        <v>Latvia</v>
      </c>
      <c r="B786" s="4">
        <f t="shared" si="123"/>
        <v>2018</v>
      </c>
      <c r="C786" s="4">
        <f t="shared" si="121"/>
        <v>345</v>
      </c>
      <c r="D786" s="4">
        <f t="shared" si="124"/>
        <v>301</v>
      </c>
      <c r="E786" s="4">
        <f t="shared" si="124"/>
        <v>204</v>
      </c>
      <c r="F786" s="4">
        <f t="shared" si="124"/>
        <v>301</v>
      </c>
      <c r="G786" s="4">
        <f t="shared" si="124"/>
        <v>50</v>
      </c>
      <c r="H786" s="4">
        <f t="shared" si="124"/>
        <v>51</v>
      </c>
      <c r="I786" s="4">
        <f t="shared" si="124"/>
        <v>413</v>
      </c>
      <c r="J786" s="4">
        <f t="shared" si="124"/>
        <v>51</v>
      </c>
      <c r="K786" s="4">
        <f t="shared" si="124"/>
        <v>553</v>
      </c>
      <c r="L786" s="4">
        <f t="shared" si="124"/>
        <v>545</v>
      </c>
      <c r="M786" s="4">
        <f t="shared" si="124"/>
        <v>561</v>
      </c>
      <c r="N786" s="4">
        <f t="shared" si="124"/>
        <v>545</v>
      </c>
      <c r="O786" s="4">
        <f t="shared" si="124"/>
        <v>69</v>
      </c>
      <c r="P786" s="4">
        <f t="shared" si="124"/>
        <v>82</v>
      </c>
      <c r="Q786" s="4">
        <f t="shared" si="124"/>
        <v>488</v>
      </c>
      <c r="R786" s="4">
        <f t="shared" si="124"/>
        <v>82</v>
      </c>
      <c r="S786" s="4">
        <f t="shared" si="124"/>
        <v>485</v>
      </c>
      <c r="T786" s="4">
        <f t="shared" si="124"/>
        <v>409</v>
      </c>
      <c r="U786" s="4">
        <f t="shared" si="124"/>
        <v>190</v>
      </c>
      <c r="V786" s="4">
        <f t="shared" si="124"/>
        <v>409</v>
      </c>
      <c r="W786" s="4">
        <v>1000000</v>
      </c>
    </row>
    <row r="787" spans="1:23" x14ac:dyDescent="0.3">
      <c r="A787" s="4" t="str">
        <f t="shared" si="123"/>
        <v>Latvia</v>
      </c>
      <c r="B787" s="4">
        <f t="shared" si="123"/>
        <v>2019</v>
      </c>
      <c r="C787" s="4">
        <f t="shared" si="121"/>
        <v>319</v>
      </c>
      <c r="D787" s="4">
        <f t="shared" si="124"/>
        <v>286</v>
      </c>
      <c r="E787" s="4">
        <f t="shared" si="124"/>
        <v>184</v>
      </c>
      <c r="F787" s="4">
        <f t="shared" si="124"/>
        <v>286</v>
      </c>
      <c r="G787" s="4">
        <f t="shared" si="124"/>
        <v>9</v>
      </c>
      <c r="H787" s="4">
        <f t="shared" si="124"/>
        <v>10</v>
      </c>
      <c r="I787" s="4">
        <f t="shared" si="124"/>
        <v>400</v>
      </c>
      <c r="J787" s="4">
        <f t="shared" si="124"/>
        <v>10</v>
      </c>
      <c r="K787" s="4">
        <f t="shared" si="124"/>
        <v>541</v>
      </c>
      <c r="L787" s="4">
        <f t="shared" si="124"/>
        <v>536</v>
      </c>
      <c r="M787" s="4">
        <f t="shared" si="124"/>
        <v>550</v>
      </c>
      <c r="N787" s="4">
        <f t="shared" si="124"/>
        <v>536</v>
      </c>
      <c r="O787" s="4">
        <f t="shared" si="124"/>
        <v>6</v>
      </c>
      <c r="P787" s="4">
        <f t="shared" si="124"/>
        <v>6</v>
      </c>
      <c r="Q787" s="4">
        <f t="shared" si="124"/>
        <v>424</v>
      </c>
      <c r="R787" s="4">
        <f t="shared" si="124"/>
        <v>6</v>
      </c>
      <c r="S787" s="4">
        <f t="shared" si="124"/>
        <v>492</v>
      </c>
      <c r="T787" s="4">
        <f t="shared" si="124"/>
        <v>403</v>
      </c>
      <c r="U787" s="4">
        <f t="shared" si="124"/>
        <v>188</v>
      </c>
      <c r="V787" s="4">
        <f t="shared" si="124"/>
        <v>403</v>
      </c>
      <c r="W787" s="4">
        <v>1000000</v>
      </c>
    </row>
    <row r="788" spans="1:23" x14ac:dyDescent="0.3">
      <c r="A788" s="4" t="str">
        <f t="shared" si="123"/>
        <v>Latvia</v>
      </c>
      <c r="B788" s="4">
        <f t="shared" si="123"/>
        <v>2020</v>
      </c>
      <c r="C788" s="4">
        <f t="shared" si="121"/>
        <v>285</v>
      </c>
      <c r="D788" s="4">
        <f t="shared" si="124"/>
        <v>262</v>
      </c>
      <c r="E788" s="4">
        <f t="shared" si="124"/>
        <v>126</v>
      </c>
      <c r="F788" s="4">
        <f t="shared" si="124"/>
        <v>262</v>
      </c>
      <c r="G788" s="4">
        <f t="shared" si="124"/>
        <v>55</v>
      </c>
      <c r="H788" s="4">
        <f t="shared" si="124"/>
        <v>65</v>
      </c>
      <c r="I788" s="4">
        <f t="shared" si="124"/>
        <v>362</v>
      </c>
      <c r="J788" s="4">
        <f t="shared" si="124"/>
        <v>65</v>
      </c>
      <c r="K788" s="4">
        <f t="shared" si="124"/>
        <v>526</v>
      </c>
      <c r="L788" s="4">
        <f t="shared" si="124"/>
        <v>522</v>
      </c>
      <c r="M788" s="4">
        <f t="shared" si="124"/>
        <v>536</v>
      </c>
      <c r="N788" s="4">
        <f t="shared" si="124"/>
        <v>522</v>
      </c>
      <c r="O788" s="4">
        <f t="shared" si="124"/>
        <v>140</v>
      </c>
      <c r="P788" s="4">
        <f t="shared" si="124"/>
        <v>166</v>
      </c>
      <c r="Q788" s="4">
        <f t="shared" si="124"/>
        <v>450</v>
      </c>
      <c r="R788" s="4">
        <f t="shared" si="124"/>
        <v>166</v>
      </c>
      <c r="S788" s="4">
        <f t="shared" si="124"/>
        <v>451</v>
      </c>
      <c r="T788" s="4">
        <f t="shared" si="124"/>
        <v>395</v>
      </c>
      <c r="U788" s="4">
        <f t="shared" si="124"/>
        <v>180</v>
      </c>
      <c r="V788" s="4">
        <f t="shared" si="124"/>
        <v>395</v>
      </c>
      <c r="W788" s="4">
        <v>1000000</v>
      </c>
    </row>
    <row r="789" spans="1:23" x14ac:dyDescent="0.3">
      <c r="A789" s="4" t="str">
        <f t="shared" si="123"/>
        <v>Latvia</v>
      </c>
      <c r="B789" s="4">
        <f t="shared" si="123"/>
        <v>2021</v>
      </c>
      <c r="C789" s="4">
        <f t="shared" si="121"/>
        <v>257</v>
      </c>
      <c r="D789" s="4">
        <f t="shared" si="124"/>
        <v>239</v>
      </c>
      <c r="E789" s="4">
        <f t="shared" si="124"/>
        <v>66</v>
      </c>
      <c r="F789" s="4">
        <f t="shared" si="124"/>
        <v>239</v>
      </c>
      <c r="G789" s="4">
        <f t="shared" si="124"/>
        <v>19</v>
      </c>
      <c r="H789" s="4">
        <f t="shared" si="124"/>
        <v>21</v>
      </c>
      <c r="I789" s="4">
        <f t="shared" si="124"/>
        <v>460</v>
      </c>
      <c r="J789" s="4">
        <f t="shared" si="124"/>
        <v>21</v>
      </c>
      <c r="K789" s="4">
        <f t="shared" si="124"/>
        <v>576</v>
      </c>
      <c r="L789" s="4">
        <f t="shared" si="124"/>
        <v>573</v>
      </c>
      <c r="M789" s="4">
        <f t="shared" si="124"/>
        <v>562</v>
      </c>
      <c r="N789" s="4">
        <f t="shared" si="124"/>
        <v>573</v>
      </c>
      <c r="O789" s="4">
        <f t="shared" si="124"/>
        <v>114</v>
      </c>
      <c r="P789" s="4">
        <f t="shared" si="124"/>
        <v>140</v>
      </c>
      <c r="Q789" s="4">
        <f t="shared" si="124"/>
        <v>404</v>
      </c>
      <c r="R789" s="4">
        <f t="shared" ref="D789:AJ803" si="125">RANK(R192,R$4:R$597,R$1)</f>
        <v>140</v>
      </c>
      <c r="S789" s="4">
        <f t="shared" si="125"/>
        <v>500</v>
      </c>
      <c r="T789" s="4">
        <f t="shared" si="125"/>
        <v>397</v>
      </c>
      <c r="U789" s="4">
        <f t="shared" si="125"/>
        <v>181</v>
      </c>
      <c r="V789" s="4">
        <f t="shared" si="125"/>
        <v>397</v>
      </c>
      <c r="W789" s="4">
        <v>1000000</v>
      </c>
    </row>
    <row r="790" spans="1:23" x14ac:dyDescent="0.3">
      <c r="A790" s="4" t="str">
        <f t="shared" si="123"/>
        <v>Lithuania</v>
      </c>
      <c r="B790" s="4">
        <f t="shared" si="123"/>
        <v>1995</v>
      </c>
      <c r="C790" s="4">
        <f t="shared" si="121"/>
        <v>539</v>
      </c>
      <c r="D790" s="4">
        <f t="shared" si="125"/>
        <v>559</v>
      </c>
      <c r="E790" s="4">
        <f t="shared" si="125"/>
        <v>590</v>
      </c>
      <c r="F790" s="4">
        <f t="shared" si="125"/>
        <v>559</v>
      </c>
      <c r="G790" s="4">
        <f t="shared" si="125"/>
        <v>444</v>
      </c>
      <c r="H790" s="4">
        <f t="shared" si="125"/>
        <v>438</v>
      </c>
      <c r="I790" s="4">
        <f t="shared" si="125"/>
        <v>181</v>
      </c>
      <c r="J790" s="4">
        <f t="shared" si="125"/>
        <v>438</v>
      </c>
      <c r="K790" s="4">
        <f t="shared" si="125"/>
        <v>573</v>
      </c>
      <c r="L790" s="4">
        <f t="shared" si="125"/>
        <v>574</v>
      </c>
      <c r="M790" s="4">
        <f t="shared" si="125"/>
        <v>567</v>
      </c>
      <c r="N790" s="4">
        <f t="shared" si="125"/>
        <v>574</v>
      </c>
      <c r="O790" s="4">
        <f t="shared" si="125"/>
        <v>519</v>
      </c>
      <c r="P790" s="4">
        <f t="shared" si="125"/>
        <v>524</v>
      </c>
      <c r="Q790" s="4">
        <f t="shared" si="125"/>
        <v>11</v>
      </c>
      <c r="R790" s="4">
        <f t="shared" si="125"/>
        <v>524</v>
      </c>
      <c r="S790" s="4">
        <f t="shared" si="125"/>
        <v>423</v>
      </c>
      <c r="T790" s="4">
        <f t="shared" si="125"/>
        <v>556</v>
      </c>
      <c r="U790" s="4">
        <f t="shared" si="125"/>
        <v>567</v>
      </c>
      <c r="V790" s="4">
        <f t="shared" si="125"/>
        <v>556</v>
      </c>
      <c r="W790" s="4">
        <v>1000000</v>
      </c>
    </row>
    <row r="791" spans="1:23" x14ac:dyDescent="0.3">
      <c r="A791" s="4" t="str">
        <f t="shared" ref="A791:B806" si="126">A194</f>
        <v>Lithuania</v>
      </c>
      <c r="B791" s="4">
        <f t="shared" si="126"/>
        <v>1996</v>
      </c>
      <c r="C791" s="4">
        <f t="shared" si="121"/>
        <v>495</v>
      </c>
      <c r="D791" s="4">
        <f t="shared" si="125"/>
        <v>543</v>
      </c>
      <c r="E791" s="4">
        <f t="shared" si="125"/>
        <v>573</v>
      </c>
      <c r="F791" s="4">
        <f t="shared" si="125"/>
        <v>543</v>
      </c>
      <c r="G791" s="4">
        <f t="shared" si="125"/>
        <v>442</v>
      </c>
      <c r="H791" s="4">
        <f t="shared" si="125"/>
        <v>437</v>
      </c>
      <c r="I791" s="4">
        <f t="shared" si="125"/>
        <v>184</v>
      </c>
      <c r="J791" s="4">
        <f t="shared" si="125"/>
        <v>437</v>
      </c>
      <c r="K791" s="4">
        <f t="shared" si="125"/>
        <v>547</v>
      </c>
      <c r="L791" s="4">
        <f t="shared" si="125"/>
        <v>560</v>
      </c>
      <c r="M791" s="4">
        <f t="shared" si="125"/>
        <v>548</v>
      </c>
      <c r="N791" s="4">
        <f t="shared" si="125"/>
        <v>560</v>
      </c>
      <c r="O791" s="4">
        <f t="shared" si="125"/>
        <v>519</v>
      </c>
      <c r="P791" s="4">
        <f t="shared" si="125"/>
        <v>524</v>
      </c>
      <c r="Q791" s="4">
        <f t="shared" si="125"/>
        <v>11</v>
      </c>
      <c r="R791" s="4">
        <f t="shared" si="125"/>
        <v>524</v>
      </c>
      <c r="S791" s="4">
        <f t="shared" si="125"/>
        <v>425</v>
      </c>
      <c r="T791" s="4">
        <f t="shared" si="125"/>
        <v>553</v>
      </c>
      <c r="U791" s="4">
        <f t="shared" si="125"/>
        <v>564</v>
      </c>
      <c r="V791" s="4">
        <f t="shared" si="125"/>
        <v>553</v>
      </c>
      <c r="W791" s="4">
        <v>1000000</v>
      </c>
    </row>
    <row r="792" spans="1:23" x14ac:dyDescent="0.3">
      <c r="A792" s="4" t="str">
        <f t="shared" si="126"/>
        <v>Lithuania</v>
      </c>
      <c r="B792" s="4">
        <f t="shared" si="126"/>
        <v>1997</v>
      </c>
      <c r="C792" s="4">
        <f t="shared" si="121"/>
        <v>480</v>
      </c>
      <c r="D792" s="4">
        <f t="shared" si="125"/>
        <v>530</v>
      </c>
      <c r="E792" s="4">
        <f t="shared" si="125"/>
        <v>568</v>
      </c>
      <c r="F792" s="4">
        <f t="shared" si="125"/>
        <v>530</v>
      </c>
      <c r="G792" s="4">
        <f t="shared" si="125"/>
        <v>435</v>
      </c>
      <c r="H792" s="4">
        <f t="shared" si="125"/>
        <v>427</v>
      </c>
      <c r="I792" s="4">
        <f t="shared" si="125"/>
        <v>147</v>
      </c>
      <c r="J792" s="4">
        <f t="shared" si="125"/>
        <v>427</v>
      </c>
      <c r="K792" s="4">
        <f t="shared" si="125"/>
        <v>531</v>
      </c>
      <c r="L792" s="4">
        <f t="shared" si="125"/>
        <v>534</v>
      </c>
      <c r="M792" s="4">
        <f t="shared" si="125"/>
        <v>538</v>
      </c>
      <c r="N792" s="4">
        <f t="shared" si="125"/>
        <v>534</v>
      </c>
      <c r="O792" s="4">
        <f t="shared" si="125"/>
        <v>519</v>
      </c>
      <c r="P792" s="4">
        <f t="shared" si="125"/>
        <v>524</v>
      </c>
      <c r="Q792" s="4">
        <f t="shared" si="125"/>
        <v>11</v>
      </c>
      <c r="R792" s="4">
        <f t="shared" si="125"/>
        <v>524</v>
      </c>
      <c r="S792" s="4">
        <f t="shared" si="125"/>
        <v>439</v>
      </c>
      <c r="T792" s="4">
        <f t="shared" si="125"/>
        <v>548</v>
      </c>
      <c r="U792" s="4">
        <f t="shared" si="125"/>
        <v>562</v>
      </c>
      <c r="V792" s="4">
        <f t="shared" si="125"/>
        <v>548</v>
      </c>
      <c r="W792" s="4">
        <v>1000000</v>
      </c>
    </row>
    <row r="793" spans="1:23" x14ac:dyDescent="0.3">
      <c r="A793" s="4" t="str">
        <f t="shared" si="126"/>
        <v>Lithuania</v>
      </c>
      <c r="B793" s="4">
        <f t="shared" si="126"/>
        <v>1998</v>
      </c>
      <c r="C793" s="4">
        <f t="shared" si="121"/>
        <v>465</v>
      </c>
      <c r="D793" s="4">
        <f t="shared" si="125"/>
        <v>518</v>
      </c>
      <c r="E793" s="4">
        <f t="shared" si="125"/>
        <v>550</v>
      </c>
      <c r="F793" s="4">
        <f t="shared" si="125"/>
        <v>518</v>
      </c>
      <c r="G793" s="4">
        <f t="shared" si="125"/>
        <v>352</v>
      </c>
      <c r="H793" s="4">
        <f t="shared" si="125"/>
        <v>345</v>
      </c>
      <c r="I793" s="4">
        <f t="shared" si="125"/>
        <v>45</v>
      </c>
      <c r="J793" s="4">
        <f t="shared" si="125"/>
        <v>345</v>
      </c>
      <c r="K793" s="4">
        <f t="shared" si="125"/>
        <v>528</v>
      </c>
      <c r="L793" s="4">
        <f t="shared" si="125"/>
        <v>529</v>
      </c>
      <c r="M793" s="4">
        <f t="shared" si="125"/>
        <v>530</v>
      </c>
      <c r="N793" s="4">
        <f t="shared" si="125"/>
        <v>529</v>
      </c>
      <c r="O793" s="4">
        <f t="shared" si="125"/>
        <v>519</v>
      </c>
      <c r="P793" s="4">
        <f t="shared" si="125"/>
        <v>524</v>
      </c>
      <c r="Q793" s="4">
        <f t="shared" si="125"/>
        <v>11</v>
      </c>
      <c r="R793" s="4">
        <f t="shared" si="125"/>
        <v>524</v>
      </c>
      <c r="S793" s="4">
        <f t="shared" si="125"/>
        <v>460</v>
      </c>
      <c r="T793" s="4">
        <f t="shared" si="125"/>
        <v>545</v>
      </c>
      <c r="U793" s="4">
        <f t="shared" si="125"/>
        <v>557</v>
      </c>
      <c r="V793" s="4">
        <f t="shared" si="125"/>
        <v>545</v>
      </c>
      <c r="W793" s="4">
        <v>1000000</v>
      </c>
    </row>
    <row r="794" spans="1:23" x14ac:dyDescent="0.3">
      <c r="A794" s="4" t="str">
        <f t="shared" si="126"/>
        <v>Lithuania</v>
      </c>
      <c r="B794" s="4">
        <f t="shared" si="126"/>
        <v>1999</v>
      </c>
      <c r="C794" s="4">
        <f t="shared" si="121"/>
        <v>469</v>
      </c>
      <c r="D794" s="4">
        <f t="shared" si="125"/>
        <v>512</v>
      </c>
      <c r="E794" s="4">
        <f t="shared" si="125"/>
        <v>543</v>
      </c>
      <c r="F794" s="4">
        <f t="shared" si="125"/>
        <v>512</v>
      </c>
      <c r="G794" s="4">
        <f t="shared" si="125"/>
        <v>446</v>
      </c>
      <c r="H794" s="4">
        <f t="shared" si="125"/>
        <v>439</v>
      </c>
      <c r="I794" s="4">
        <f t="shared" si="125"/>
        <v>202</v>
      </c>
      <c r="J794" s="4">
        <f t="shared" si="125"/>
        <v>439</v>
      </c>
      <c r="K794" s="4">
        <f t="shared" si="125"/>
        <v>522</v>
      </c>
      <c r="L794" s="4">
        <f t="shared" si="125"/>
        <v>525</v>
      </c>
      <c r="M794" s="4">
        <f t="shared" si="125"/>
        <v>521</v>
      </c>
      <c r="N794" s="4">
        <f t="shared" si="125"/>
        <v>525</v>
      </c>
      <c r="O794" s="4">
        <f t="shared" si="125"/>
        <v>519</v>
      </c>
      <c r="P794" s="4">
        <f t="shared" si="125"/>
        <v>524</v>
      </c>
      <c r="Q794" s="4">
        <f t="shared" si="125"/>
        <v>11</v>
      </c>
      <c r="R794" s="4">
        <f t="shared" si="125"/>
        <v>524</v>
      </c>
      <c r="S794" s="4">
        <f t="shared" si="125"/>
        <v>504</v>
      </c>
      <c r="T794" s="4">
        <f t="shared" si="125"/>
        <v>550</v>
      </c>
      <c r="U794" s="4">
        <f t="shared" si="125"/>
        <v>561</v>
      </c>
      <c r="V794" s="4">
        <f t="shared" si="125"/>
        <v>550</v>
      </c>
      <c r="W794" s="4">
        <v>1000000</v>
      </c>
    </row>
    <row r="795" spans="1:23" x14ac:dyDescent="0.3">
      <c r="A795" s="4" t="str">
        <f t="shared" si="126"/>
        <v>Lithuania</v>
      </c>
      <c r="B795" s="4">
        <f t="shared" si="126"/>
        <v>2000</v>
      </c>
      <c r="C795" s="4">
        <f t="shared" si="121"/>
        <v>477</v>
      </c>
      <c r="D795" s="4">
        <f t="shared" si="125"/>
        <v>514</v>
      </c>
      <c r="E795" s="4">
        <f t="shared" si="125"/>
        <v>549</v>
      </c>
      <c r="F795" s="4">
        <f t="shared" si="125"/>
        <v>514</v>
      </c>
      <c r="G795" s="4">
        <f t="shared" si="125"/>
        <v>188</v>
      </c>
      <c r="H795" s="4">
        <f t="shared" si="125"/>
        <v>179</v>
      </c>
      <c r="I795" s="4">
        <f t="shared" si="125"/>
        <v>258</v>
      </c>
      <c r="J795" s="4">
        <f t="shared" si="125"/>
        <v>179</v>
      </c>
      <c r="K795" s="4">
        <f t="shared" si="125"/>
        <v>524</v>
      </c>
      <c r="L795" s="4">
        <f t="shared" si="125"/>
        <v>526</v>
      </c>
      <c r="M795" s="4">
        <f t="shared" si="125"/>
        <v>533</v>
      </c>
      <c r="N795" s="4">
        <f t="shared" si="125"/>
        <v>526</v>
      </c>
      <c r="O795" s="4">
        <f t="shared" si="125"/>
        <v>552</v>
      </c>
      <c r="P795" s="4">
        <f t="shared" si="125"/>
        <v>553</v>
      </c>
      <c r="Q795" s="4">
        <f t="shared" si="125"/>
        <v>26</v>
      </c>
      <c r="R795" s="4">
        <f t="shared" si="125"/>
        <v>553</v>
      </c>
      <c r="S795" s="4">
        <f t="shared" si="125"/>
        <v>542</v>
      </c>
      <c r="T795" s="4">
        <f t="shared" si="125"/>
        <v>549</v>
      </c>
      <c r="U795" s="4">
        <f t="shared" si="125"/>
        <v>560</v>
      </c>
      <c r="V795" s="4">
        <f t="shared" si="125"/>
        <v>549</v>
      </c>
      <c r="W795" s="4">
        <v>1000000</v>
      </c>
    </row>
    <row r="796" spans="1:23" x14ac:dyDescent="0.3">
      <c r="A796" s="4" t="str">
        <f t="shared" si="126"/>
        <v>Lithuania</v>
      </c>
      <c r="B796" s="4">
        <f t="shared" si="126"/>
        <v>2001</v>
      </c>
      <c r="C796" s="4">
        <f t="shared" si="121"/>
        <v>471</v>
      </c>
      <c r="D796" s="4">
        <f t="shared" si="125"/>
        <v>506</v>
      </c>
      <c r="E796" s="4">
        <f t="shared" si="125"/>
        <v>540</v>
      </c>
      <c r="F796" s="4">
        <f t="shared" si="125"/>
        <v>506</v>
      </c>
      <c r="G796" s="4">
        <f t="shared" si="125"/>
        <v>190</v>
      </c>
      <c r="H796" s="4">
        <f t="shared" si="125"/>
        <v>181</v>
      </c>
      <c r="I796" s="4">
        <f t="shared" si="125"/>
        <v>251</v>
      </c>
      <c r="J796" s="4">
        <f t="shared" si="125"/>
        <v>181</v>
      </c>
      <c r="K796" s="4">
        <f t="shared" si="125"/>
        <v>548</v>
      </c>
      <c r="L796" s="4">
        <f t="shared" si="125"/>
        <v>554</v>
      </c>
      <c r="M796" s="4">
        <f t="shared" si="125"/>
        <v>549</v>
      </c>
      <c r="N796" s="4">
        <f t="shared" si="125"/>
        <v>554</v>
      </c>
      <c r="O796" s="4">
        <f t="shared" si="125"/>
        <v>563</v>
      </c>
      <c r="P796" s="4">
        <f t="shared" si="125"/>
        <v>561</v>
      </c>
      <c r="Q796" s="4">
        <f t="shared" si="125"/>
        <v>160</v>
      </c>
      <c r="R796" s="4">
        <f t="shared" si="125"/>
        <v>561</v>
      </c>
      <c r="S796" s="4">
        <f t="shared" si="125"/>
        <v>550</v>
      </c>
      <c r="T796" s="4">
        <f t="shared" si="125"/>
        <v>543</v>
      </c>
      <c r="U796" s="4">
        <f t="shared" si="125"/>
        <v>556</v>
      </c>
      <c r="V796" s="4">
        <f t="shared" si="125"/>
        <v>543</v>
      </c>
      <c r="W796" s="4">
        <v>1000000</v>
      </c>
    </row>
    <row r="797" spans="1:23" x14ac:dyDescent="0.3">
      <c r="A797" s="4" t="str">
        <f t="shared" si="126"/>
        <v>Lithuania</v>
      </c>
      <c r="B797" s="4">
        <f t="shared" si="126"/>
        <v>2002</v>
      </c>
      <c r="C797" s="4">
        <f t="shared" si="121"/>
        <v>455</v>
      </c>
      <c r="D797" s="4">
        <f t="shared" si="125"/>
        <v>486</v>
      </c>
      <c r="E797" s="4">
        <f t="shared" si="125"/>
        <v>523</v>
      </c>
      <c r="F797" s="4">
        <f t="shared" si="125"/>
        <v>486</v>
      </c>
      <c r="G797" s="4">
        <f t="shared" si="125"/>
        <v>224</v>
      </c>
      <c r="H797" s="4">
        <f t="shared" si="125"/>
        <v>221</v>
      </c>
      <c r="I797" s="4">
        <f t="shared" si="125"/>
        <v>199</v>
      </c>
      <c r="J797" s="4">
        <f t="shared" si="125"/>
        <v>221</v>
      </c>
      <c r="K797" s="4">
        <f t="shared" si="125"/>
        <v>536</v>
      </c>
      <c r="L797" s="4">
        <f t="shared" si="125"/>
        <v>538</v>
      </c>
      <c r="M797" s="4">
        <f t="shared" si="125"/>
        <v>531</v>
      </c>
      <c r="N797" s="4">
        <f t="shared" si="125"/>
        <v>538</v>
      </c>
      <c r="O797" s="4">
        <f t="shared" si="125"/>
        <v>504</v>
      </c>
      <c r="P797" s="4">
        <f t="shared" si="125"/>
        <v>518</v>
      </c>
      <c r="Q797" s="4">
        <f t="shared" si="125"/>
        <v>331</v>
      </c>
      <c r="R797" s="4">
        <f t="shared" si="125"/>
        <v>518</v>
      </c>
      <c r="S797" s="4">
        <f t="shared" si="125"/>
        <v>548</v>
      </c>
      <c r="T797" s="4">
        <f t="shared" si="125"/>
        <v>538</v>
      </c>
      <c r="U797" s="4">
        <f t="shared" si="125"/>
        <v>550</v>
      </c>
      <c r="V797" s="4">
        <f t="shared" si="125"/>
        <v>538</v>
      </c>
      <c r="W797" s="4">
        <v>1000000</v>
      </c>
    </row>
    <row r="798" spans="1:23" x14ac:dyDescent="0.3">
      <c r="A798" s="4" t="str">
        <f t="shared" si="126"/>
        <v>Lithuania</v>
      </c>
      <c r="B798" s="4">
        <f t="shared" si="126"/>
        <v>2003</v>
      </c>
      <c r="C798" s="4">
        <f t="shared" si="121"/>
        <v>416</v>
      </c>
      <c r="D798" s="4">
        <f t="shared" si="125"/>
        <v>451</v>
      </c>
      <c r="E798" s="4">
        <f t="shared" si="125"/>
        <v>458</v>
      </c>
      <c r="F798" s="4">
        <f t="shared" si="125"/>
        <v>451</v>
      </c>
      <c r="G798" s="4">
        <f t="shared" si="125"/>
        <v>243</v>
      </c>
      <c r="H798" s="4">
        <f t="shared" si="125"/>
        <v>241</v>
      </c>
      <c r="I798" s="4">
        <f t="shared" si="125"/>
        <v>157</v>
      </c>
      <c r="J798" s="4">
        <f t="shared" si="125"/>
        <v>241</v>
      </c>
      <c r="K798" s="4">
        <f t="shared" si="125"/>
        <v>533</v>
      </c>
      <c r="L798" s="4">
        <f t="shared" si="125"/>
        <v>533</v>
      </c>
      <c r="M798" s="4">
        <f t="shared" si="125"/>
        <v>529</v>
      </c>
      <c r="N798" s="4">
        <f t="shared" si="125"/>
        <v>533</v>
      </c>
      <c r="O798" s="4">
        <f t="shared" si="125"/>
        <v>415</v>
      </c>
      <c r="P798" s="4">
        <f t="shared" si="125"/>
        <v>411</v>
      </c>
      <c r="Q798" s="4">
        <f t="shared" si="125"/>
        <v>318</v>
      </c>
      <c r="R798" s="4">
        <f t="shared" si="125"/>
        <v>411</v>
      </c>
      <c r="S798" s="4">
        <f t="shared" si="125"/>
        <v>527</v>
      </c>
      <c r="T798" s="4">
        <f t="shared" si="125"/>
        <v>526</v>
      </c>
      <c r="U798" s="4">
        <f t="shared" si="125"/>
        <v>506</v>
      </c>
      <c r="V798" s="4">
        <f t="shared" si="125"/>
        <v>526</v>
      </c>
      <c r="W798" s="4">
        <v>1000000</v>
      </c>
    </row>
    <row r="799" spans="1:23" x14ac:dyDescent="0.3">
      <c r="A799" s="4" t="str">
        <f t="shared" si="126"/>
        <v>Lithuania</v>
      </c>
      <c r="B799" s="4">
        <f t="shared" si="126"/>
        <v>2004</v>
      </c>
      <c r="C799" s="4">
        <f t="shared" si="121"/>
        <v>369</v>
      </c>
      <c r="D799" s="4">
        <f t="shared" si="125"/>
        <v>402</v>
      </c>
      <c r="E799" s="4">
        <f t="shared" si="125"/>
        <v>329</v>
      </c>
      <c r="F799" s="4">
        <f t="shared" si="125"/>
        <v>402</v>
      </c>
      <c r="G799" s="4">
        <f t="shared" si="125"/>
        <v>65</v>
      </c>
      <c r="H799" s="4">
        <f t="shared" si="125"/>
        <v>64</v>
      </c>
      <c r="I799" s="4">
        <f t="shared" si="125"/>
        <v>381</v>
      </c>
      <c r="J799" s="4">
        <f t="shared" si="125"/>
        <v>64</v>
      </c>
      <c r="K799" s="4">
        <f t="shared" si="125"/>
        <v>550</v>
      </c>
      <c r="L799" s="4">
        <f t="shared" si="125"/>
        <v>558</v>
      </c>
      <c r="M799" s="4">
        <f t="shared" si="125"/>
        <v>541</v>
      </c>
      <c r="N799" s="4">
        <f t="shared" si="125"/>
        <v>558</v>
      </c>
      <c r="O799" s="4">
        <f t="shared" si="125"/>
        <v>232</v>
      </c>
      <c r="P799" s="4">
        <f t="shared" si="125"/>
        <v>213</v>
      </c>
      <c r="Q799" s="4">
        <f t="shared" si="125"/>
        <v>357</v>
      </c>
      <c r="R799" s="4">
        <f t="shared" si="125"/>
        <v>213</v>
      </c>
      <c r="S799" s="4">
        <f t="shared" si="125"/>
        <v>539</v>
      </c>
      <c r="T799" s="4">
        <f t="shared" si="125"/>
        <v>522</v>
      </c>
      <c r="U799" s="4">
        <f t="shared" si="125"/>
        <v>471</v>
      </c>
      <c r="V799" s="4">
        <f t="shared" si="125"/>
        <v>522</v>
      </c>
      <c r="W799" s="4">
        <v>1000000</v>
      </c>
    </row>
    <row r="800" spans="1:23" x14ac:dyDescent="0.3">
      <c r="A800" s="4" t="str">
        <f t="shared" si="126"/>
        <v>Lithuania</v>
      </c>
      <c r="B800" s="4">
        <f t="shared" si="126"/>
        <v>2005</v>
      </c>
      <c r="C800" s="4">
        <f t="shared" si="121"/>
        <v>302</v>
      </c>
      <c r="D800" s="4">
        <f t="shared" si="125"/>
        <v>328</v>
      </c>
      <c r="E800" s="4">
        <f t="shared" si="125"/>
        <v>203</v>
      </c>
      <c r="F800" s="4">
        <f t="shared" si="125"/>
        <v>328</v>
      </c>
      <c r="G800" s="4">
        <f t="shared" si="125"/>
        <v>57</v>
      </c>
      <c r="H800" s="4">
        <f t="shared" si="125"/>
        <v>55</v>
      </c>
      <c r="I800" s="4">
        <f t="shared" si="125"/>
        <v>430</v>
      </c>
      <c r="J800" s="4">
        <f t="shared" si="125"/>
        <v>55</v>
      </c>
      <c r="K800" s="4">
        <f t="shared" si="125"/>
        <v>575</v>
      </c>
      <c r="L800" s="4">
        <f t="shared" si="125"/>
        <v>576</v>
      </c>
      <c r="M800" s="4">
        <f t="shared" si="125"/>
        <v>569</v>
      </c>
      <c r="N800" s="4">
        <f t="shared" si="125"/>
        <v>576</v>
      </c>
      <c r="O800" s="4">
        <f t="shared" si="125"/>
        <v>49</v>
      </c>
      <c r="P800" s="4">
        <f t="shared" si="125"/>
        <v>44</v>
      </c>
      <c r="Q800" s="4">
        <f t="shared" si="125"/>
        <v>241</v>
      </c>
      <c r="R800" s="4">
        <f t="shared" si="125"/>
        <v>44</v>
      </c>
      <c r="S800" s="4">
        <f t="shared" si="125"/>
        <v>535</v>
      </c>
      <c r="T800" s="4">
        <f t="shared" si="125"/>
        <v>517</v>
      </c>
      <c r="U800" s="4">
        <f t="shared" si="125"/>
        <v>396</v>
      </c>
      <c r="V800" s="4">
        <f t="shared" si="125"/>
        <v>517</v>
      </c>
      <c r="W800" s="4">
        <v>1000000</v>
      </c>
    </row>
    <row r="801" spans="1:23" x14ac:dyDescent="0.3">
      <c r="A801" s="4" t="str">
        <f t="shared" si="126"/>
        <v>Lithuania</v>
      </c>
      <c r="B801" s="4">
        <f t="shared" si="126"/>
        <v>2006</v>
      </c>
      <c r="C801" s="4">
        <f t="shared" si="121"/>
        <v>249</v>
      </c>
      <c r="D801" s="4">
        <f t="shared" si="125"/>
        <v>258</v>
      </c>
      <c r="E801" s="4">
        <f t="shared" si="125"/>
        <v>65</v>
      </c>
      <c r="F801" s="4">
        <f t="shared" si="125"/>
        <v>258</v>
      </c>
      <c r="G801" s="4">
        <f t="shared" si="125"/>
        <v>53</v>
      </c>
      <c r="H801" s="4">
        <f t="shared" si="125"/>
        <v>53</v>
      </c>
      <c r="I801" s="4">
        <f t="shared" si="125"/>
        <v>416</v>
      </c>
      <c r="J801" s="4">
        <f t="shared" si="125"/>
        <v>53</v>
      </c>
      <c r="K801" s="4">
        <f t="shared" si="125"/>
        <v>589</v>
      </c>
      <c r="L801" s="4">
        <f t="shared" si="125"/>
        <v>589</v>
      </c>
      <c r="M801" s="4">
        <f t="shared" si="125"/>
        <v>579</v>
      </c>
      <c r="N801" s="4">
        <f t="shared" si="125"/>
        <v>589</v>
      </c>
      <c r="O801" s="4">
        <f t="shared" si="125"/>
        <v>240</v>
      </c>
      <c r="P801" s="4">
        <f t="shared" si="125"/>
        <v>265</v>
      </c>
      <c r="Q801" s="4">
        <f t="shared" si="125"/>
        <v>2</v>
      </c>
      <c r="R801" s="4">
        <f t="shared" si="125"/>
        <v>265</v>
      </c>
      <c r="S801" s="4">
        <f t="shared" si="125"/>
        <v>549</v>
      </c>
      <c r="T801" s="4">
        <f t="shared" si="125"/>
        <v>502</v>
      </c>
      <c r="U801" s="4">
        <f t="shared" si="125"/>
        <v>333</v>
      </c>
      <c r="V801" s="4">
        <f t="shared" si="125"/>
        <v>502</v>
      </c>
      <c r="W801" s="4">
        <v>1000000</v>
      </c>
    </row>
    <row r="802" spans="1:23" x14ac:dyDescent="0.3">
      <c r="A802" s="4" t="str">
        <f t="shared" si="126"/>
        <v>Lithuania</v>
      </c>
      <c r="B802" s="4">
        <f t="shared" si="126"/>
        <v>2007</v>
      </c>
      <c r="C802" s="4">
        <f t="shared" si="121"/>
        <v>233</v>
      </c>
      <c r="D802" s="4">
        <f t="shared" si="125"/>
        <v>241</v>
      </c>
      <c r="E802" s="4">
        <f t="shared" si="125"/>
        <v>38</v>
      </c>
      <c r="F802" s="4">
        <f t="shared" si="125"/>
        <v>241</v>
      </c>
      <c r="G802" s="4">
        <f t="shared" si="125"/>
        <v>5</v>
      </c>
      <c r="H802" s="4">
        <f t="shared" si="125"/>
        <v>5</v>
      </c>
      <c r="I802" s="4">
        <f t="shared" si="125"/>
        <v>445</v>
      </c>
      <c r="J802" s="4">
        <f t="shared" si="125"/>
        <v>5</v>
      </c>
      <c r="K802" s="4">
        <f t="shared" si="125"/>
        <v>593</v>
      </c>
      <c r="L802" s="4">
        <f t="shared" si="125"/>
        <v>593</v>
      </c>
      <c r="M802" s="4">
        <f t="shared" si="125"/>
        <v>592</v>
      </c>
      <c r="N802" s="4">
        <f t="shared" si="125"/>
        <v>593</v>
      </c>
      <c r="O802" s="4">
        <f t="shared" si="125"/>
        <v>309</v>
      </c>
      <c r="P802" s="4">
        <f t="shared" si="125"/>
        <v>390</v>
      </c>
      <c r="Q802" s="4">
        <f t="shared" si="125"/>
        <v>244</v>
      </c>
      <c r="R802" s="4">
        <f t="shared" si="125"/>
        <v>390</v>
      </c>
      <c r="S802" s="4">
        <f t="shared" si="125"/>
        <v>544</v>
      </c>
      <c r="T802" s="4">
        <f t="shared" si="125"/>
        <v>470</v>
      </c>
      <c r="U802" s="4">
        <f t="shared" si="125"/>
        <v>252</v>
      </c>
      <c r="V802" s="4">
        <f t="shared" si="125"/>
        <v>470</v>
      </c>
      <c r="W802" s="4">
        <v>1000000</v>
      </c>
    </row>
    <row r="803" spans="1:23" x14ac:dyDescent="0.3">
      <c r="A803" s="4" t="str">
        <f t="shared" si="126"/>
        <v>Lithuania</v>
      </c>
      <c r="B803" s="4">
        <f t="shared" si="126"/>
        <v>2008</v>
      </c>
      <c r="C803" s="4">
        <f t="shared" si="121"/>
        <v>232</v>
      </c>
      <c r="D803" s="4">
        <f t="shared" si="125"/>
        <v>236</v>
      </c>
      <c r="E803" s="4">
        <f t="shared" si="125"/>
        <v>33</v>
      </c>
      <c r="F803" s="4">
        <f t="shared" si="125"/>
        <v>236</v>
      </c>
      <c r="G803" s="4">
        <f t="shared" ref="D803:Y816" si="127">RANK(G206,G$4:G$597,G$1)</f>
        <v>39</v>
      </c>
      <c r="H803" s="4">
        <f t="shared" si="127"/>
        <v>39</v>
      </c>
      <c r="I803" s="4">
        <f t="shared" si="127"/>
        <v>438</v>
      </c>
      <c r="J803" s="4">
        <f t="shared" si="127"/>
        <v>39</v>
      </c>
      <c r="K803" s="4">
        <f t="shared" si="127"/>
        <v>588</v>
      </c>
      <c r="L803" s="4">
        <f t="shared" si="127"/>
        <v>588</v>
      </c>
      <c r="M803" s="4">
        <f t="shared" si="127"/>
        <v>588</v>
      </c>
      <c r="N803" s="4">
        <f t="shared" si="127"/>
        <v>588</v>
      </c>
      <c r="O803" s="4">
        <f t="shared" si="127"/>
        <v>128</v>
      </c>
      <c r="P803" s="4">
        <f t="shared" si="127"/>
        <v>160</v>
      </c>
      <c r="Q803" s="4">
        <f t="shared" si="127"/>
        <v>115</v>
      </c>
      <c r="R803" s="4">
        <f t="shared" si="127"/>
        <v>160</v>
      </c>
      <c r="S803" s="4">
        <f t="shared" si="127"/>
        <v>518</v>
      </c>
      <c r="T803" s="4">
        <f t="shared" si="127"/>
        <v>458</v>
      </c>
      <c r="U803" s="4">
        <f t="shared" si="127"/>
        <v>234</v>
      </c>
      <c r="V803" s="4">
        <f t="shared" si="127"/>
        <v>458</v>
      </c>
      <c r="W803" s="4">
        <v>1000000</v>
      </c>
    </row>
    <row r="804" spans="1:23" x14ac:dyDescent="0.3">
      <c r="A804" s="4" t="str">
        <f t="shared" si="126"/>
        <v>Lithuania</v>
      </c>
      <c r="B804" s="4">
        <f t="shared" si="126"/>
        <v>2009</v>
      </c>
      <c r="C804" s="4">
        <f t="shared" si="121"/>
        <v>342</v>
      </c>
      <c r="D804" s="4">
        <f t="shared" si="127"/>
        <v>322</v>
      </c>
      <c r="E804" s="4">
        <f t="shared" si="127"/>
        <v>205</v>
      </c>
      <c r="F804" s="4">
        <f t="shared" si="127"/>
        <v>322</v>
      </c>
      <c r="G804" s="4">
        <f t="shared" si="127"/>
        <v>12</v>
      </c>
      <c r="H804" s="4">
        <f t="shared" si="127"/>
        <v>12</v>
      </c>
      <c r="I804" s="4">
        <f t="shared" si="127"/>
        <v>427</v>
      </c>
      <c r="J804" s="4">
        <f t="shared" si="127"/>
        <v>12</v>
      </c>
      <c r="K804" s="4">
        <f t="shared" si="127"/>
        <v>569</v>
      </c>
      <c r="L804" s="4">
        <f t="shared" si="127"/>
        <v>566</v>
      </c>
      <c r="M804" s="4">
        <f t="shared" si="127"/>
        <v>560</v>
      </c>
      <c r="N804" s="4">
        <f t="shared" si="127"/>
        <v>566</v>
      </c>
      <c r="O804" s="4">
        <f t="shared" si="127"/>
        <v>464</v>
      </c>
      <c r="P804" s="4">
        <f t="shared" si="127"/>
        <v>440</v>
      </c>
      <c r="Q804" s="4">
        <f t="shared" si="127"/>
        <v>132</v>
      </c>
      <c r="R804" s="4">
        <f t="shared" si="127"/>
        <v>440</v>
      </c>
      <c r="S804" s="4">
        <f t="shared" si="127"/>
        <v>510</v>
      </c>
      <c r="T804" s="4">
        <f t="shared" si="127"/>
        <v>494</v>
      </c>
      <c r="U804" s="4">
        <f t="shared" si="127"/>
        <v>302</v>
      </c>
      <c r="V804" s="4">
        <f t="shared" si="127"/>
        <v>494</v>
      </c>
      <c r="W804" s="4">
        <v>1000000</v>
      </c>
    </row>
    <row r="805" spans="1:23" x14ac:dyDescent="0.3">
      <c r="A805" s="4" t="str">
        <f t="shared" si="126"/>
        <v>Lithuania</v>
      </c>
      <c r="B805" s="4">
        <f t="shared" si="126"/>
        <v>2010</v>
      </c>
      <c r="C805" s="4">
        <f t="shared" si="121"/>
        <v>346</v>
      </c>
      <c r="D805" s="4">
        <f t="shared" si="127"/>
        <v>323</v>
      </c>
      <c r="E805" s="4">
        <f t="shared" si="127"/>
        <v>207</v>
      </c>
      <c r="F805" s="4">
        <f t="shared" si="127"/>
        <v>323</v>
      </c>
      <c r="G805" s="4">
        <f t="shared" si="127"/>
        <v>72</v>
      </c>
      <c r="H805" s="4">
        <f t="shared" si="127"/>
        <v>73</v>
      </c>
      <c r="I805" s="4">
        <f t="shared" si="127"/>
        <v>384</v>
      </c>
      <c r="J805" s="4">
        <f t="shared" si="127"/>
        <v>73</v>
      </c>
      <c r="K805" s="4">
        <f t="shared" si="127"/>
        <v>567</v>
      </c>
      <c r="L805" s="4">
        <f t="shared" si="127"/>
        <v>565</v>
      </c>
      <c r="M805" s="4">
        <f t="shared" si="127"/>
        <v>559</v>
      </c>
      <c r="N805" s="4">
        <f t="shared" si="127"/>
        <v>565</v>
      </c>
      <c r="O805" s="4">
        <f t="shared" si="127"/>
        <v>550</v>
      </c>
      <c r="P805" s="4">
        <f t="shared" si="127"/>
        <v>535</v>
      </c>
      <c r="Q805" s="4">
        <f t="shared" si="127"/>
        <v>79</v>
      </c>
      <c r="R805" s="4">
        <f t="shared" si="127"/>
        <v>535</v>
      </c>
      <c r="S805" s="4">
        <f t="shared" si="127"/>
        <v>519</v>
      </c>
      <c r="T805" s="4">
        <f t="shared" si="127"/>
        <v>486</v>
      </c>
      <c r="U805" s="4">
        <f t="shared" si="127"/>
        <v>288</v>
      </c>
      <c r="V805" s="4">
        <f t="shared" si="127"/>
        <v>486</v>
      </c>
      <c r="W805" s="4">
        <v>1000000</v>
      </c>
    </row>
    <row r="806" spans="1:23" x14ac:dyDescent="0.3">
      <c r="A806" s="4" t="str">
        <f t="shared" si="126"/>
        <v>Lithuania</v>
      </c>
      <c r="B806" s="4">
        <f t="shared" si="126"/>
        <v>2011</v>
      </c>
      <c r="C806" s="4">
        <f t="shared" si="121"/>
        <v>311</v>
      </c>
      <c r="D806" s="4">
        <f t="shared" si="127"/>
        <v>305</v>
      </c>
      <c r="E806" s="4">
        <f t="shared" si="127"/>
        <v>166</v>
      </c>
      <c r="F806" s="4">
        <f t="shared" si="127"/>
        <v>305</v>
      </c>
      <c r="G806" s="4">
        <f t="shared" si="127"/>
        <v>23</v>
      </c>
      <c r="H806" s="4">
        <f t="shared" si="127"/>
        <v>22</v>
      </c>
      <c r="I806" s="4">
        <f t="shared" si="127"/>
        <v>405</v>
      </c>
      <c r="J806" s="4">
        <f t="shared" si="127"/>
        <v>22</v>
      </c>
      <c r="K806" s="4">
        <f t="shared" si="127"/>
        <v>566</v>
      </c>
      <c r="L806" s="4">
        <f t="shared" si="127"/>
        <v>563</v>
      </c>
      <c r="M806" s="4">
        <f t="shared" si="127"/>
        <v>563</v>
      </c>
      <c r="N806" s="4">
        <f t="shared" si="127"/>
        <v>563</v>
      </c>
      <c r="O806" s="4">
        <f t="shared" si="127"/>
        <v>497</v>
      </c>
      <c r="P806" s="4">
        <f t="shared" si="127"/>
        <v>450</v>
      </c>
      <c r="Q806" s="4">
        <f t="shared" si="127"/>
        <v>227</v>
      </c>
      <c r="R806" s="4">
        <f t="shared" si="127"/>
        <v>450</v>
      </c>
      <c r="S806" s="4">
        <f t="shared" si="127"/>
        <v>480</v>
      </c>
      <c r="T806" s="4">
        <f t="shared" si="127"/>
        <v>460</v>
      </c>
      <c r="U806" s="4">
        <f t="shared" si="127"/>
        <v>236</v>
      </c>
      <c r="V806" s="4">
        <f t="shared" si="127"/>
        <v>460</v>
      </c>
      <c r="W806" s="4">
        <v>1000000</v>
      </c>
    </row>
    <row r="807" spans="1:23" x14ac:dyDescent="0.3">
      <c r="A807" s="4" t="str">
        <f t="shared" ref="A807:B822" si="128">A210</f>
        <v>Lithuania</v>
      </c>
      <c r="B807" s="4">
        <f t="shared" si="128"/>
        <v>2012</v>
      </c>
      <c r="C807" s="4">
        <f t="shared" si="121"/>
        <v>289</v>
      </c>
      <c r="D807" s="4">
        <f t="shared" si="127"/>
        <v>290</v>
      </c>
      <c r="E807" s="4">
        <f t="shared" si="127"/>
        <v>130</v>
      </c>
      <c r="F807" s="4">
        <f t="shared" si="127"/>
        <v>290</v>
      </c>
      <c r="G807" s="4">
        <f t="shared" si="127"/>
        <v>37</v>
      </c>
      <c r="H807" s="4">
        <f t="shared" si="127"/>
        <v>37</v>
      </c>
      <c r="I807" s="4">
        <f t="shared" si="127"/>
        <v>425</v>
      </c>
      <c r="J807" s="4">
        <f t="shared" si="127"/>
        <v>37</v>
      </c>
      <c r="K807" s="4">
        <f t="shared" si="127"/>
        <v>551</v>
      </c>
      <c r="L807" s="4">
        <f t="shared" si="127"/>
        <v>548</v>
      </c>
      <c r="M807" s="4">
        <f t="shared" si="127"/>
        <v>551</v>
      </c>
      <c r="N807" s="4">
        <f t="shared" si="127"/>
        <v>548</v>
      </c>
      <c r="O807" s="4">
        <f t="shared" si="127"/>
        <v>296</v>
      </c>
      <c r="P807" s="4">
        <f t="shared" si="127"/>
        <v>226</v>
      </c>
      <c r="Q807" s="4">
        <f t="shared" si="127"/>
        <v>462</v>
      </c>
      <c r="R807" s="4">
        <f t="shared" si="127"/>
        <v>226</v>
      </c>
      <c r="S807" s="4">
        <f t="shared" si="127"/>
        <v>454</v>
      </c>
      <c r="T807" s="4">
        <f t="shared" si="127"/>
        <v>446</v>
      </c>
      <c r="U807" s="4">
        <f t="shared" si="127"/>
        <v>218</v>
      </c>
      <c r="V807" s="4">
        <f t="shared" si="127"/>
        <v>446</v>
      </c>
      <c r="W807" s="4">
        <v>1000000</v>
      </c>
    </row>
    <row r="808" spans="1:23" x14ac:dyDescent="0.3">
      <c r="A808" s="4" t="str">
        <f t="shared" si="128"/>
        <v>Lithuania</v>
      </c>
      <c r="B808" s="4">
        <f t="shared" si="128"/>
        <v>2013</v>
      </c>
      <c r="C808" s="4">
        <f t="shared" si="121"/>
        <v>269</v>
      </c>
      <c r="D808" s="4">
        <f t="shared" si="127"/>
        <v>270</v>
      </c>
      <c r="E808" s="4">
        <f t="shared" si="127"/>
        <v>86</v>
      </c>
      <c r="F808" s="4">
        <f t="shared" si="127"/>
        <v>270</v>
      </c>
      <c r="G808" s="4">
        <f t="shared" si="127"/>
        <v>24</v>
      </c>
      <c r="H808" s="4">
        <f t="shared" si="127"/>
        <v>23</v>
      </c>
      <c r="I808" s="4">
        <f t="shared" si="127"/>
        <v>434</v>
      </c>
      <c r="J808" s="4">
        <f t="shared" si="127"/>
        <v>23</v>
      </c>
      <c r="K808" s="4">
        <f t="shared" si="127"/>
        <v>565</v>
      </c>
      <c r="L808" s="4">
        <f t="shared" si="127"/>
        <v>562</v>
      </c>
      <c r="M808" s="4">
        <f t="shared" si="127"/>
        <v>566</v>
      </c>
      <c r="N808" s="4">
        <f t="shared" si="127"/>
        <v>562</v>
      </c>
      <c r="O808" s="4">
        <f t="shared" si="127"/>
        <v>70</v>
      </c>
      <c r="P808" s="4">
        <f t="shared" si="127"/>
        <v>49</v>
      </c>
      <c r="Q808" s="4">
        <f t="shared" si="127"/>
        <v>421</v>
      </c>
      <c r="R808" s="4">
        <f t="shared" si="127"/>
        <v>49</v>
      </c>
      <c r="S808" s="4">
        <f t="shared" si="127"/>
        <v>431</v>
      </c>
      <c r="T808" s="4">
        <f t="shared" si="127"/>
        <v>429</v>
      </c>
      <c r="U808" s="4">
        <f t="shared" si="127"/>
        <v>200</v>
      </c>
      <c r="V808" s="4">
        <f t="shared" si="127"/>
        <v>429</v>
      </c>
      <c r="W808" s="4">
        <v>1000000</v>
      </c>
    </row>
    <row r="809" spans="1:23" x14ac:dyDescent="0.3">
      <c r="A809" s="4" t="str">
        <f t="shared" si="128"/>
        <v>Lithuania</v>
      </c>
      <c r="B809" s="4">
        <f t="shared" si="128"/>
        <v>2014</v>
      </c>
      <c r="C809" s="4">
        <f t="shared" si="121"/>
        <v>254</v>
      </c>
      <c r="D809" s="4">
        <f t="shared" si="127"/>
        <v>253</v>
      </c>
      <c r="E809" s="4">
        <f t="shared" si="127"/>
        <v>56</v>
      </c>
      <c r="F809" s="4">
        <f t="shared" si="127"/>
        <v>253</v>
      </c>
      <c r="G809" s="4">
        <f t="shared" si="127"/>
        <v>8</v>
      </c>
      <c r="H809" s="4">
        <f t="shared" si="127"/>
        <v>7</v>
      </c>
      <c r="I809" s="4">
        <f t="shared" si="127"/>
        <v>417</v>
      </c>
      <c r="J809" s="4">
        <f t="shared" si="127"/>
        <v>7</v>
      </c>
      <c r="K809" s="4">
        <f t="shared" si="127"/>
        <v>557</v>
      </c>
      <c r="L809" s="4">
        <f t="shared" si="127"/>
        <v>552</v>
      </c>
      <c r="M809" s="4">
        <f t="shared" si="127"/>
        <v>554</v>
      </c>
      <c r="N809" s="4">
        <f t="shared" si="127"/>
        <v>552</v>
      </c>
      <c r="O809" s="4">
        <f t="shared" si="127"/>
        <v>19</v>
      </c>
      <c r="P809" s="4">
        <f t="shared" si="127"/>
        <v>15</v>
      </c>
      <c r="Q809" s="4">
        <f t="shared" si="127"/>
        <v>405</v>
      </c>
      <c r="R809" s="4">
        <f t="shared" si="127"/>
        <v>15</v>
      </c>
      <c r="S809" s="4">
        <f t="shared" si="127"/>
        <v>429</v>
      </c>
      <c r="T809" s="4">
        <f t="shared" si="127"/>
        <v>414</v>
      </c>
      <c r="U809" s="4">
        <f t="shared" si="127"/>
        <v>192</v>
      </c>
      <c r="V809" s="4">
        <f t="shared" si="127"/>
        <v>414</v>
      </c>
      <c r="W809" s="4">
        <v>1000000</v>
      </c>
    </row>
    <row r="810" spans="1:23" x14ac:dyDescent="0.3">
      <c r="A810" s="4" t="str">
        <f t="shared" si="128"/>
        <v>Lithuania</v>
      </c>
      <c r="B810" s="4">
        <f t="shared" si="128"/>
        <v>2015</v>
      </c>
      <c r="C810" s="4">
        <f t="shared" si="121"/>
        <v>236</v>
      </c>
      <c r="D810" s="4">
        <f t="shared" si="127"/>
        <v>231</v>
      </c>
      <c r="E810" s="4">
        <f t="shared" si="127"/>
        <v>10</v>
      </c>
      <c r="F810" s="4">
        <f t="shared" si="127"/>
        <v>231</v>
      </c>
      <c r="G810" s="4">
        <f t="shared" si="127"/>
        <v>54</v>
      </c>
      <c r="H810" s="4">
        <f t="shared" si="127"/>
        <v>54</v>
      </c>
      <c r="I810" s="4">
        <f t="shared" si="127"/>
        <v>397</v>
      </c>
      <c r="J810" s="4">
        <f t="shared" si="127"/>
        <v>54</v>
      </c>
      <c r="K810" s="4">
        <f t="shared" si="127"/>
        <v>554</v>
      </c>
      <c r="L810" s="4">
        <f t="shared" si="127"/>
        <v>550</v>
      </c>
      <c r="M810" s="4">
        <f t="shared" si="127"/>
        <v>558</v>
      </c>
      <c r="N810" s="4">
        <f t="shared" si="127"/>
        <v>550</v>
      </c>
      <c r="O810" s="4">
        <f t="shared" si="127"/>
        <v>87</v>
      </c>
      <c r="P810" s="4">
        <f t="shared" si="127"/>
        <v>74</v>
      </c>
      <c r="Q810" s="4">
        <f t="shared" si="127"/>
        <v>335</v>
      </c>
      <c r="R810" s="4">
        <f t="shared" si="127"/>
        <v>74</v>
      </c>
      <c r="S810" s="4">
        <f t="shared" si="127"/>
        <v>452</v>
      </c>
      <c r="T810" s="4">
        <f t="shared" si="127"/>
        <v>415</v>
      </c>
      <c r="U810" s="4">
        <f t="shared" si="127"/>
        <v>193</v>
      </c>
      <c r="V810" s="4">
        <f t="shared" si="127"/>
        <v>415</v>
      </c>
      <c r="W810" s="4">
        <v>1000000</v>
      </c>
    </row>
    <row r="811" spans="1:23" x14ac:dyDescent="0.3">
      <c r="A811" s="4" t="str">
        <f t="shared" si="128"/>
        <v>Lithuania</v>
      </c>
      <c r="B811" s="4">
        <f t="shared" si="128"/>
        <v>2016</v>
      </c>
      <c r="C811" s="4">
        <f t="shared" si="121"/>
        <v>221</v>
      </c>
      <c r="D811" s="4">
        <f t="shared" si="127"/>
        <v>216</v>
      </c>
      <c r="E811" s="4">
        <f t="shared" si="127"/>
        <v>29</v>
      </c>
      <c r="F811" s="4">
        <f t="shared" si="127"/>
        <v>216</v>
      </c>
      <c r="G811" s="4">
        <f t="shared" si="127"/>
        <v>99</v>
      </c>
      <c r="H811" s="4">
        <f t="shared" si="127"/>
        <v>103</v>
      </c>
      <c r="I811" s="4">
        <f t="shared" si="127"/>
        <v>366</v>
      </c>
      <c r="J811" s="4">
        <f t="shared" si="127"/>
        <v>103</v>
      </c>
      <c r="K811" s="4">
        <f t="shared" si="127"/>
        <v>554</v>
      </c>
      <c r="L811" s="4">
        <f t="shared" si="127"/>
        <v>546</v>
      </c>
      <c r="M811" s="4">
        <f t="shared" si="127"/>
        <v>556</v>
      </c>
      <c r="N811" s="4">
        <f t="shared" si="127"/>
        <v>546</v>
      </c>
      <c r="O811" s="4">
        <f t="shared" si="127"/>
        <v>146</v>
      </c>
      <c r="P811" s="4">
        <f t="shared" si="127"/>
        <v>144</v>
      </c>
      <c r="Q811" s="4">
        <f t="shared" si="127"/>
        <v>278</v>
      </c>
      <c r="R811" s="4">
        <f t="shared" si="127"/>
        <v>144</v>
      </c>
      <c r="S811" s="4">
        <f t="shared" si="127"/>
        <v>456</v>
      </c>
      <c r="T811" s="4">
        <f t="shared" si="127"/>
        <v>412</v>
      </c>
      <c r="U811" s="4">
        <f t="shared" si="127"/>
        <v>187</v>
      </c>
      <c r="V811" s="4">
        <f t="shared" si="127"/>
        <v>412</v>
      </c>
      <c r="W811" s="4">
        <v>1000000</v>
      </c>
    </row>
    <row r="812" spans="1:23" x14ac:dyDescent="0.3">
      <c r="A812" s="4" t="str">
        <f t="shared" si="128"/>
        <v>Lithuania</v>
      </c>
      <c r="B812" s="4">
        <f t="shared" si="128"/>
        <v>2017</v>
      </c>
      <c r="C812" s="4">
        <f t="shared" si="121"/>
        <v>212</v>
      </c>
      <c r="D812" s="4">
        <f t="shared" si="127"/>
        <v>193</v>
      </c>
      <c r="E812" s="4">
        <f t="shared" si="127"/>
        <v>64</v>
      </c>
      <c r="F812" s="4">
        <f t="shared" si="127"/>
        <v>193</v>
      </c>
      <c r="G812" s="4">
        <f t="shared" si="127"/>
        <v>32</v>
      </c>
      <c r="H812" s="4">
        <f t="shared" si="127"/>
        <v>35</v>
      </c>
      <c r="I812" s="4">
        <f t="shared" si="127"/>
        <v>418</v>
      </c>
      <c r="J812" s="4">
        <f t="shared" si="127"/>
        <v>35</v>
      </c>
      <c r="K812" s="4">
        <f t="shared" si="127"/>
        <v>525</v>
      </c>
      <c r="L812" s="4">
        <f t="shared" si="127"/>
        <v>521</v>
      </c>
      <c r="M812" s="4">
        <f t="shared" si="127"/>
        <v>535</v>
      </c>
      <c r="N812" s="4">
        <f t="shared" si="127"/>
        <v>521</v>
      </c>
      <c r="O812" s="4">
        <f t="shared" si="127"/>
        <v>117</v>
      </c>
      <c r="P812" s="4">
        <f t="shared" si="127"/>
        <v>117</v>
      </c>
      <c r="Q812" s="4">
        <f t="shared" si="127"/>
        <v>321</v>
      </c>
      <c r="R812" s="4">
        <f t="shared" si="127"/>
        <v>117</v>
      </c>
      <c r="S812" s="4">
        <f t="shared" si="127"/>
        <v>458</v>
      </c>
      <c r="T812" s="4">
        <f t="shared" si="127"/>
        <v>400</v>
      </c>
      <c r="U812" s="4">
        <f t="shared" si="127"/>
        <v>183</v>
      </c>
      <c r="V812" s="4">
        <f t="shared" si="127"/>
        <v>400</v>
      </c>
      <c r="W812" s="4">
        <v>1000000</v>
      </c>
    </row>
    <row r="813" spans="1:23" x14ac:dyDescent="0.3">
      <c r="A813" s="4" t="str">
        <f t="shared" si="128"/>
        <v>Lithuania</v>
      </c>
      <c r="B813" s="4">
        <f t="shared" si="128"/>
        <v>2018</v>
      </c>
      <c r="C813" s="4">
        <f t="shared" si="121"/>
        <v>195</v>
      </c>
      <c r="D813" s="4">
        <f t="shared" si="127"/>
        <v>155</v>
      </c>
      <c r="E813" s="4">
        <f t="shared" si="127"/>
        <v>84</v>
      </c>
      <c r="F813" s="4">
        <f t="shared" si="127"/>
        <v>155</v>
      </c>
      <c r="G813" s="4">
        <f t="shared" si="127"/>
        <v>56</v>
      </c>
      <c r="H813" s="4">
        <f t="shared" si="127"/>
        <v>58</v>
      </c>
      <c r="I813" s="4">
        <f t="shared" si="127"/>
        <v>406</v>
      </c>
      <c r="J813" s="4">
        <f t="shared" si="127"/>
        <v>58</v>
      </c>
      <c r="K813" s="4">
        <f t="shared" si="127"/>
        <v>523</v>
      </c>
      <c r="L813" s="4">
        <f t="shared" si="127"/>
        <v>517</v>
      </c>
      <c r="M813" s="4">
        <f t="shared" si="127"/>
        <v>532</v>
      </c>
      <c r="N813" s="4">
        <f t="shared" si="127"/>
        <v>517</v>
      </c>
      <c r="O813" s="4">
        <f t="shared" si="127"/>
        <v>99</v>
      </c>
      <c r="P813" s="4">
        <f t="shared" si="127"/>
        <v>126</v>
      </c>
      <c r="Q813" s="4">
        <f t="shared" si="127"/>
        <v>332</v>
      </c>
      <c r="R813" s="4">
        <f t="shared" si="127"/>
        <v>126</v>
      </c>
      <c r="S813" s="4">
        <f t="shared" si="127"/>
        <v>455</v>
      </c>
      <c r="T813" s="4">
        <f t="shared" si="127"/>
        <v>389</v>
      </c>
      <c r="U813" s="4">
        <f t="shared" si="127"/>
        <v>177</v>
      </c>
      <c r="V813" s="4">
        <f t="shared" si="127"/>
        <v>389</v>
      </c>
      <c r="W813" s="4">
        <v>1000000</v>
      </c>
    </row>
    <row r="814" spans="1:23" x14ac:dyDescent="0.3">
      <c r="A814" s="4" t="str">
        <f t="shared" si="128"/>
        <v>Lithuania</v>
      </c>
      <c r="B814" s="4">
        <f t="shared" si="128"/>
        <v>2019</v>
      </c>
      <c r="C814" s="4">
        <f t="shared" si="121"/>
        <v>134</v>
      </c>
      <c r="D814" s="4">
        <f t="shared" si="127"/>
        <v>111</v>
      </c>
      <c r="E814" s="4">
        <f t="shared" si="127"/>
        <v>122</v>
      </c>
      <c r="F814" s="4">
        <f t="shared" si="127"/>
        <v>111</v>
      </c>
      <c r="G814" s="4">
        <f t="shared" si="127"/>
        <v>77</v>
      </c>
      <c r="H814" s="4">
        <f t="shared" si="127"/>
        <v>82</v>
      </c>
      <c r="I814" s="4">
        <f t="shared" si="127"/>
        <v>377</v>
      </c>
      <c r="J814" s="4">
        <f t="shared" si="127"/>
        <v>82</v>
      </c>
      <c r="K814" s="4">
        <f t="shared" si="127"/>
        <v>510</v>
      </c>
      <c r="L814" s="4">
        <f t="shared" si="127"/>
        <v>505</v>
      </c>
      <c r="M814" s="4">
        <f t="shared" si="127"/>
        <v>522</v>
      </c>
      <c r="N814" s="4">
        <f t="shared" si="127"/>
        <v>505</v>
      </c>
      <c r="O814" s="4">
        <f t="shared" si="127"/>
        <v>8</v>
      </c>
      <c r="P814" s="4">
        <f t="shared" si="127"/>
        <v>10</v>
      </c>
      <c r="Q814" s="4">
        <f t="shared" si="127"/>
        <v>419</v>
      </c>
      <c r="R814" s="4">
        <f t="shared" si="127"/>
        <v>10</v>
      </c>
      <c r="S814" s="4">
        <f t="shared" si="127"/>
        <v>446</v>
      </c>
      <c r="T814" s="4">
        <f t="shared" si="127"/>
        <v>382</v>
      </c>
      <c r="U814" s="4">
        <f t="shared" si="127"/>
        <v>161</v>
      </c>
      <c r="V814" s="4">
        <f t="shared" si="127"/>
        <v>382</v>
      </c>
      <c r="W814" s="4">
        <v>1000000</v>
      </c>
    </row>
    <row r="815" spans="1:23" x14ac:dyDescent="0.3">
      <c r="A815" s="4" t="str">
        <f t="shared" si="128"/>
        <v>Lithuania</v>
      </c>
      <c r="B815" s="4">
        <f t="shared" si="128"/>
        <v>2020</v>
      </c>
      <c r="C815" s="4">
        <f t="shared" si="121"/>
        <v>74</v>
      </c>
      <c r="D815" s="4">
        <f t="shared" si="127"/>
        <v>66</v>
      </c>
      <c r="E815" s="4">
        <f t="shared" si="127"/>
        <v>174</v>
      </c>
      <c r="F815" s="4">
        <f t="shared" si="127"/>
        <v>66</v>
      </c>
      <c r="G815" s="4">
        <f t="shared" si="127"/>
        <v>101</v>
      </c>
      <c r="H815" s="4">
        <f t="shared" si="127"/>
        <v>112</v>
      </c>
      <c r="I815" s="4">
        <f t="shared" si="127"/>
        <v>341</v>
      </c>
      <c r="J815" s="4">
        <f t="shared" si="127"/>
        <v>112</v>
      </c>
      <c r="K815" s="4">
        <f t="shared" si="127"/>
        <v>539</v>
      </c>
      <c r="L815" s="4">
        <f t="shared" si="127"/>
        <v>532</v>
      </c>
      <c r="M815" s="4">
        <f t="shared" si="127"/>
        <v>545</v>
      </c>
      <c r="N815" s="4">
        <f t="shared" si="127"/>
        <v>532</v>
      </c>
      <c r="O815" s="4">
        <f t="shared" si="127"/>
        <v>188</v>
      </c>
      <c r="P815" s="4">
        <f t="shared" si="127"/>
        <v>211</v>
      </c>
      <c r="Q815" s="4">
        <f t="shared" si="127"/>
        <v>459</v>
      </c>
      <c r="R815" s="4">
        <f t="shared" si="127"/>
        <v>211</v>
      </c>
      <c r="S815" s="4">
        <f t="shared" si="127"/>
        <v>414</v>
      </c>
      <c r="T815" s="4">
        <f t="shared" si="127"/>
        <v>364</v>
      </c>
      <c r="U815" s="4">
        <f t="shared" si="127"/>
        <v>137</v>
      </c>
      <c r="V815" s="4">
        <f t="shared" si="127"/>
        <v>364</v>
      </c>
      <c r="W815" s="4">
        <v>1000000</v>
      </c>
    </row>
    <row r="816" spans="1:23" x14ac:dyDescent="0.3">
      <c r="A816" s="4" t="str">
        <f t="shared" si="128"/>
        <v>Lithuania</v>
      </c>
      <c r="B816" s="4">
        <f t="shared" si="128"/>
        <v>2021</v>
      </c>
      <c r="C816" s="4">
        <f t="shared" si="121"/>
        <v>43</v>
      </c>
      <c r="D816" s="4">
        <f t="shared" si="127"/>
        <v>41</v>
      </c>
      <c r="E816" s="4">
        <f t="shared" si="127"/>
        <v>202</v>
      </c>
      <c r="F816" s="4">
        <f t="shared" si="127"/>
        <v>41</v>
      </c>
      <c r="G816" s="4">
        <f t="shared" si="127"/>
        <v>48</v>
      </c>
      <c r="H816" s="4">
        <f t="shared" si="127"/>
        <v>52</v>
      </c>
      <c r="I816" s="4">
        <f t="shared" si="127"/>
        <v>452</v>
      </c>
      <c r="J816" s="4">
        <f t="shared" si="127"/>
        <v>52</v>
      </c>
      <c r="K816" s="4">
        <f t="shared" si="127"/>
        <v>543</v>
      </c>
      <c r="L816" s="4">
        <f t="shared" si="127"/>
        <v>540</v>
      </c>
      <c r="M816" s="4">
        <f t="shared" si="127"/>
        <v>526</v>
      </c>
      <c r="N816" s="4">
        <f t="shared" si="127"/>
        <v>540</v>
      </c>
      <c r="O816" s="4">
        <f t="shared" ref="D816:AG829" si="129">RANK(O219,O$4:O$597,O$1)</f>
        <v>45</v>
      </c>
      <c r="P816" s="4">
        <f t="shared" si="129"/>
        <v>50</v>
      </c>
      <c r="Q816" s="4">
        <f t="shared" si="129"/>
        <v>376</v>
      </c>
      <c r="R816" s="4">
        <f t="shared" si="129"/>
        <v>50</v>
      </c>
      <c r="S816" s="4">
        <f t="shared" si="129"/>
        <v>436</v>
      </c>
      <c r="T816" s="4">
        <f t="shared" si="129"/>
        <v>367</v>
      </c>
      <c r="U816" s="4">
        <f t="shared" si="129"/>
        <v>138</v>
      </c>
      <c r="V816" s="4">
        <f t="shared" si="129"/>
        <v>367</v>
      </c>
      <c r="W816" s="4">
        <v>1000000</v>
      </c>
    </row>
    <row r="817" spans="1:23" x14ac:dyDescent="0.3">
      <c r="A817" s="4" t="str">
        <f t="shared" si="128"/>
        <v>Germany</v>
      </c>
      <c r="B817" s="4">
        <f t="shared" si="128"/>
        <v>1995</v>
      </c>
      <c r="C817" s="4">
        <f t="shared" si="121"/>
        <v>307</v>
      </c>
      <c r="D817" s="4">
        <f t="shared" si="129"/>
        <v>429</v>
      </c>
      <c r="E817" s="4">
        <f t="shared" si="129"/>
        <v>449</v>
      </c>
      <c r="F817" s="4">
        <f t="shared" si="129"/>
        <v>429</v>
      </c>
      <c r="G817" s="4">
        <f t="shared" si="129"/>
        <v>436</v>
      </c>
      <c r="H817" s="4">
        <f t="shared" si="129"/>
        <v>429</v>
      </c>
      <c r="I817" s="4">
        <f t="shared" si="129"/>
        <v>149</v>
      </c>
      <c r="J817" s="4">
        <f t="shared" si="129"/>
        <v>429</v>
      </c>
      <c r="K817" s="4">
        <f t="shared" si="129"/>
        <v>203</v>
      </c>
      <c r="L817" s="4">
        <f t="shared" si="129"/>
        <v>215</v>
      </c>
      <c r="M817" s="4">
        <f t="shared" si="129"/>
        <v>446</v>
      </c>
      <c r="N817" s="4">
        <f t="shared" si="129"/>
        <v>215</v>
      </c>
      <c r="O817" s="4">
        <f t="shared" si="129"/>
        <v>168</v>
      </c>
      <c r="P817" s="4">
        <f t="shared" si="129"/>
        <v>151</v>
      </c>
      <c r="Q817" s="4">
        <f t="shared" si="129"/>
        <v>442</v>
      </c>
      <c r="R817" s="4">
        <f t="shared" si="129"/>
        <v>151</v>
      </c>
      <c r="S817" s="4">
        <f t="shared" si="129"/>
        <v>149</v>
      </c>
      <c r="T817" s="4">
        <f t="shared" si="129"/>
        <v>215</v>
      </c>
      <c r="U817" s="4">
        <f t="shared" si="129"/>
        <v>519</v>
      </c>
      <c r="V817" s="4">
        <f t="shared" si="129"/>
        <v>215</v>
      </c>
      <c r="W817" s="4">
        <v>1000000</v>
      </c>
    </row>
    <row r="818" spans="1:23" x14ac:dyDescent="0.3">
      <c r="A818" s="4" t="str">
        <f t="shared" si="128"/>
        <v>Germany</v>
      </c>
      <c r="B818" s="4">
        <f t="shared" si="128"/>
        <v>1996</v>
      </c>
      <c r="C818" s="4">
        <f t="shared" si="121"/>
        <v>350</v>
      </c>
      <c r="D818" s="4">
        <f t="shared" si="129"/>
        <v>457</v>
      </c>
      <c r="E818" s="4">
        <f t="shared" si="129"/>
        <v>423</v>
      </c>
      <c r="F818" s="4">
        <f t="shared" si="129"/>
        <v>457</v>
      </c>
      <c r="G818" s="4">
        <f t="shared" si="129"/>
        <v>456</v>
      </c>
      <c r="H818" s="4">
        <f t="shared" si="129"/>
        <v>448</v>
      </c>
      <c r="I818" s="4">
        <f t="shared" si="129"/>
        <v>243</v>
      </c>
      <c r="J818" s="4">
        <f t="shared" si="129"/>
        <v>448</v>
      </c>
      <c r="K818" s="4">
        <f t="shared" si="129"/>
        <v>178</v>
      </c>
      <c r="L818" s="4">
        <f t="shared" si="129"/>
        <v>189</v>
      </c>
      <c r="M818" s="4">
        <f t="shared" si="129"/>
        <v>382</v>
      </c>
      <c r="N818" s="4">
        <f t="shared" si="129"/>
        <v>189</v>
      </c>
      <c r="O818" s="4">
        <f t="shared" si="129"/>
        <v>36</v>
      </c>
      <c r="P818" s="4">
        <f t="shared" si="129"/>
        <v>33</v>
      </c>
      <c r="Q818" s="4">
        <f t="shared" si="129"/>
        <v>465</v>
      </c>
      <c r="R818" s="4">
        <f t="shared" si="129"/>
        <v>33</v>
      </c>
      <c r="S818" s="4">
        <f t="shared" si="129"/>
        <v>141</v>
      </c>
      <c r="T818" s="4">
        <f t="shared" si="129"/>
        <v>189</v>
      </c>
      <c r="U818" s="4">
        <f t="shared" si="129"/>
        <v>494</v>
      </c>
      <c r="V818" s="4">
        <f t="shared" si="129"/>
        <v>189</v>
      </c>
      <c r="W818" s="4">
        <v>1000000</v>
      </c>
    </row>
    <row r="819" spans="1:23" x14ac:dyDescent="0.3">
      <c r="A819" s="4" t="str">
        <f t="shared" si="128"/>
        <v>Germany</v>
      </c>
      <c r="B819" s="4">
        <f t="shared" si="128"/>
        <v>1997</v>
      </c>
      <c r="C819" s="4">
        <f t="shared" si="121"/>
        <v>300</v>
      </c>
      <c r="D819" s="4">
        <f t="shared" si="129"/>
        <v>415</v>
      </c>
      <c r="E819" s="4">
        <f t="shared" si="129"/>
        <v>413</v>
      </c>
      <c r="F819" s="4">
        <f t="shared" si="129"/>
        <v>415</v>
      </c>
      <c r="G819" s="4">
        <f t="shared" si="129"/>
        <v>463</v>
      </c>
      <c r="H819" s="4">
        <f t="shared" si="129"/>
        <v>458</v>
      </c>
      <c r="I819" s="4">
        <f t="shared" si="129"/>
        <v>322</v>
      </c>
      <c r="J819" s="4">
        <f t="shared" si="129"/>
        <v>458</v>
      </c>
      <c r="K819" s="4">
        <f t="shared" si="129"/>
        <v>194</v>
      </c>
      <c r="L819" s="4">
        <f t="shared" si="129"/>
        <v>201</v>
      </c>
      <c r="M819" s="4">
        <f t="shared" si="129"/>
        <v>355</v>
      </c>
      <c r="N819" s="4">
        <f t="shared" si="129"/>
        <v>201</v>
      </c>
      <c r="O819" s="4">
        <f t="shared" si="129"/>
        <v>115</v>
      </c>
      <c r="P819" s="4">
        <f t="shared" si="129"/>
        <v>107</v>
      </c>
      <c r="Q819" s="4">
        <f t="shared" si="129"/>
        <v>434</v>
      </c>
      <c r="R819" s="4">
        <f t="shared" si="129"/>
        <v>107</v>
      </c>
      <c r="S819" s="4">
        <f t="shared" si="129"/>
        <v>122</v>
      </c>
      <c r="T819" s="4">
        <f t="shared" si="129"/>
        <v>157</v>
      </c>
      <c r="U819" s="4">
        <f t="shared" si="129"/>
        <v>474</v>
      </c>
      <c r="V819" s="4">
        <f t="shared" si="129"/>
        <v>157</v>
      </c>
      <c r="W819" s="4">
        <v>1000000</v>
      </c>
    </row>
    <row r="820" spans="1:23" x14ac:dyDescent="0.3">
      <c r="A820" s="4" t="str">
        <f t="shared" si="128"/>
        <v>Germany</v>
      </c>
      <c r="B820" s="4">
        <f t="shared" si="128"/>
        <v>1998</v>
      </c>
      <c r="C820" s="4">
        <f t="shared" si="121"/>
        <v>298</v>
      </c>
      <c r="D820" s="4">
        <f t="shared" si="129"/>
        <v>404</v>
      </c>
      <c r="E820" s="4">
        <f t="shared" si="129"/>
        <v>396</v>
      </c>
      <c r="F820" s="4">
        <f t="shared" si="129"/>
        <v>404</v>
      </c>
      <c r="G820" s="4">
        <f t="shared" si="129"/>
        <v>468</v>
      </c>
      <c r="H820" s="4">
        <f t="shared" si="129"/>
        <v>464</v>
      </c>
      <c r="I820" s="4">
        <f t="shared" si="129"/>
        <v>370</v>
      </c>
      <c r="J820" s="4">
        <f t="shared" si="129"/>
        <v>464</v>
      </c>
      <c r="K820" s="4">
        <f t="shared" si="129"/>
        <v>250</v>
      </c>
      <c r="L820" s="4">
        <f t="shared" si="129"/>
        <v>259</v>
      </c>
      <c r="M820" s="4">
        <f t="shared" si="129"/>
        <v>299</v>
      </c>
      <c r="N820" s="4">
        <f t="shared" si="129"/>
        <v>259</v>
      </c>
      <c r="O820" s="4">
        <f t="shared" si="129"/>
        <v>126</v>
      </c>
      <c r="P820" s="4">
        <f t="shared" si="129"/>
        <v>116</v>
      </c>
      <c r="Q820" s="4">
        <f t="shared" si="129"/>
        <v>390</v>
      </c>
      <c r="R820" s="4">
        <f t="shared" si="129"/>
        <v>116</v>
      </c>
      <c r="S820" s="4">
        <f t="shared" si="129"/>
        <v>109</v>
      </c>
      <c r="T820" s="4">
        <f t="shared" si="129"/>
        <v>147</v>
      </c>
      <c r="U820" s="4">
        <f t="shared" si="129"/>
        <v>469</v>
      </c>
      <c r="V820" s="4">
        <f t="shared" si="129"/>
        <v>147</v>
      </c>
      <c r="W820" s="4">
        <v>1000000</v>
      </c>
    </row>
    <row r="821" spans="1:23" x14ac:dyDescent="0.3">
      <c r="A821" s="4" t="str">
        <f t="shared" si="128"/>
        <v>Germany</v>
      </c>
      <c r="B821" s="4">
        <f t="shared" si="128"/>
        <v>1999</v>
      </c>
      <c r="C821" s="4">
        <f t="shared" si="121"/>
        <v>295</v>
      </c>
      <c r="D821" s="4">
        <f t="shared" si="129"/>
        <v>385</v>
      </c>
      <c r="E821" s="4">
        <f t="shared" si="129"/>
        <v>406</v>
      </c>
      <c r="F821" s="4">
        <f t="shared" si="129"/>
        <v>385</v>
      </c>
      <c r="G821" s="4">
        <f t="shared" si="129"/>
        <v>484</v>
      </c>
      <c r="H821" s="4">
        <f t="shared" si="129"/>
        <v>476</v>
      </c>
      <c r="I821" s="4">
        <f t="shared" si="129"/>
        <v>471</v>
      </c>
      <c r="J821" s="4">
        <f t="shared" si="129"/>
        <v>476</v>
      </c>
      <c r="K821" s="4">
        <f t="shared" si="129"/>
        <v>239</v>
      </c>
      <c r="L821" s="4">
        <f t="shared" si="129"/>
        <v>247</v>
      </c>
      <c r="M821" s="4">
        <f t="shared" si="129"/>
        <v>275</v>
      </c>
      <c r="N821" s="4">
        <f t="shared" si="129"/>
        <v>247</v>
      </c>
      <c r="O821" s="4">
        <f t="shared" si="129"/>
        <v>79</v>
      </c>
      <c r="P821" s="4">
        <f t="shared" si="129"/>
        <v>73</v>
      </c>
      <c r="Q821" s="4">
        <f t="shared" si="129"/>
        <v>262</v>
      </c>
      <c r="R821" s="4">
        <f t="shared" si="129"/>
        <v>73</v>
      </c>
      <c r="S821" s="4">
        <f t="shared" si="129"/>
        <v>98</v>
      </c>
      <c r="T821" s="4">
        <f t="shared" si="129"/>
        <v>127</v>
      </c>
      <c r="U821" s="4">
        <f t="shared" si="129"/>
        <v>481</v>
      </c>
      <c r="V821" s="4">
        <f t="shared" si="129"/>
        <v>127</v>
      </c>
      <c r="W821" s="4">
        <v>1000000</v>
      </c>
    </row>
    <row r="822" spans="1:23" x14ac:dyDescent="0.3">
      <c r="A822" s="4" t="str">
        <f t="shared" si="128"/>
        <v>Germany</v>
      </c>
      <c r="B822" s="4">
        <f t="shared" si="128"/>
        <v>2000</v>
      </c>
      <c r="C822" s="4">
        <f t="shared" si="121"/>
        <v>291</v>
      </c>
      <c r="D822" s="4">
        <f t="shared" si="129"/>
        <v>361</v>
      </c>
      <c r="E822" s="4">
        <f t="shared" si="129"/>
        <v>399</v>
      </c>
      <c r="F822" s="4">
        <f t="shared" si="129"/>
        <v>361</v>
      </c>
      <c r="G822" s="4">
        <f t="shared" si="129"/>
        <v>555</v>
      </c>
      <c r="H822" s="4">
        <f t="shared" si="129"/>
        <v>539</v>
      </c>
      <c r="I822" s="4">
        <f t="shared" si="129"/>
        <v>535</v>
      </c>
      <c r="J822" s="4">
        <f t="shared" si="129"/>
        <v>539</v>
      </c>
      <c r="K822" s="4">
        <f t="shared" si="129"/>
        <v>234</v>
      </c>
      <c r="L822" s="4">
        <f t="shared" si="129"/>
        <v>240</v>
      </c>
      <c r="M822" s="4">
        <f t="shared" si="129"/>
        <v>239</v>
      </c>
      <c r="N822" s="4">
        <f t="shared" si="129"/>
        <v>240</v>
      </c>
      <c r="O822" s="4">
        <f t="shared" si="129"/>
        <v>150</v>
      </c>
      <c r="P822" s="4">
        <f t="shared" si="129"/>
        <v>145</v>
      </c>
      <c r="Q822" s="4">
        <f t="shared" si="129"/>
        <v>275</v>
      </c>
      <c r="R822" s="4">
        <f t="shared" si="129"/>
        <v>145</v>
      </c>
      <c r="S822" s="4">
        <f t="shared" si="129"/>
        <v>94</v>
      </c>
      <c r="T822" s="4">
        <f t="shared" si="129"/>
        <v>116</v>
      </c>
      <c r="U822" s="4">
        <f t="shared" si="129"/>
        <v>476</v>
      </c>
      <c r="V822" s="4">
        <f t="shared" si="129"/>
        <v>116</v>
      </c>
      <c r="W822" s="4">
        <v>1000000</v>
      </c>
    </row>
    <row r="823" spans="1:23" x14ac:dyDescent="0.3">
      <c r="A823" s="4" t="str">
        <f t="shared" ref="A823:B838" si="130">A226</f>
        <v>Germany</v>
      </c>
      <c r="B823" s="4">
        <f t="shared" si="130"/>
        <v>2001</v>
      </c>
      <c r="C823" s="4">
        <f t="shared" si="121"/>
        <v>288</v>
      </c>
      <c r="D823" s="4">
        <f t="shared" si="129"/>
        <v>343</v>
      </c>
      <c r="E823" s="4">
        <f t="shared" si="129"/>
        <v>370</v>
      </c>
      <c r="F823" s="4">
        <f t="shared" si="129"/>
        <v>343</v>
      </c>
      <c r="G823" s="4">
        <f t="shared" si="129"/>
        <v>546</v>
      </c>
      <c r="H823" s="4">
        <f t="shared" si="129"/>
        <v>536</v>
      </c>
      <c r="I823" s="4">
        <f t="shared" si="129"/>
        <v>528</v>
      </c>
      <c r="J823" s="4">
        <f t="shared" si="129"/>
        <v>536</v>
      </c>
      <c r="K823" s="4">
        <f t="shared" si="129"/>
        <v>246</v>
      </c>
      <c r="L823" s="4">
        <f t="shared" si="129"/>
        <v>251</v>
      </c>
      <c r="M823" s="4">
        <f t="shared" si="129"/>
        <v>263</v>
      </c>
      <c r="N823" s="4">
        <f t="shared" si="129"/>
        <v>251</v>
      </c>
      <c r="O823" s="4">
        <f t="shared" si="129"/>
        <v>137</v>
      </c>
      <c r="P823" s="4">
        <f t="shared" si="129"/>
        <v>128</v>
      </c>
      <c r="Q823" s="4">
        <f t="shared" si="129"/>
        <v>325</v>
      </c>
      <c r="R823" s="4">
        <f t="shared" si="129"/>
        <v>128</v>
      </c>
      <c r="S823" s="4">
        <f t="shared" si="129"/>
        <v>92</v>
      </c>
      <c r="T823" s="4">
        <f t="shared" si="129"/>
        <v>106</v>
      </c>
      <c r="U823" s="4">
        <f t="shared" si="129"/>
        <v>452</v>
      </c>
      <c r="V823" s="4">
        <f t="shared" si="129"/>
        <v>106</v>
      </c>
      <c r="W823" s="4">
        <v>1000000</v>
      </c>
    </row>
    <row r="824" spans="1:23" x14ac:dyDescent="0.3">
      <c r="A824" s="4" t="str">
        <f t="shared" si="130"/>
        <v>Germany</v>
      </c>
      <c r="B824" s="4">
        <f t="shared" si="130"/>
        <v>2002</v>
      </c>
      <c r="C824" s="4">
        <f t="shared" si="121"/>
        <v>279</v>
      </c>
      <c r="D824" s="4">
        <f t="shared" si="129"/>
        <v>324</v>
      </c>
      <c r="E824" s="4">
        <f t="shared" si="129"/>
        <v>375</v>
      </c>
      <c r="F824" s="4">
        <f t="shared" si="129"/>
        <v>324</v>
      </c>
      <c r="G824" s="4">
        <f t="shared" si="129"/>
        <v>543</v>
      </c>
      <c r="H824" s="4">
        <f t="shared" si="129"/>
        <v>535</v>
      </c>
      <c r="I824" s="4">
        <f t="shared" si="129"/>
        <v>526</v>
      </c>
      <c r="J824" s="4">
        <f t="shared" si="129"/>
        <v>535</v>
      </c>
      <c r="K824" s="4">
        <f t="shared" si="129"/>
        <v>272</v>
      </c>
      <c r="L824" s="4">
        <f t="shared" si="129"/>
        <v>274</v>
      </c>
      <c r="M824" s="4">
        <f t="shared" si="129"/>
        <v>284</v>
      </c>
      <c r="N824" s="4">
        <f t="shared" si="129"/>
        <v>274</v>
      </c>
      <c r="O824" s="4">
        <f t="shared" si="129"/>
        <v>7</v>
      </c>
      <c r="P824" s="4">
        <f t="shared" si="129"/>
        <v>7</v>
      </c>
      <c r="Q824" s="4">
        <f t="shared" si="129"/>
        <v>394</v>
      </c>
      <c r="R824" s="4">
        <f t="shared" si="129"/>
        <v>7</v>
      </c>
      <c r="S824" s="4">
        <f t="shared" si="129"/>
        <v>78</v>
      </c>
      <c r="T824" s="4">
        <f t="shared" si="129"/>
        <v>85</v>
      </c>
      <c r="U824" s="4">
        <f t="shared" si="129"/>
        <v>415</v>
      </c>
      <c r="V824" s="4">
        <f t="shared" si="129"/>
        <v>85</v>
      </c>
      <c r="W824" s="4">
        <v>1000000</v>
      </c>
    </row>
    <row r="825" spans="1:23" x14ac:dyDescent="0.3">
      <c r="A825" s="4" t="str">
        <f t="shared" si="130"/>
        <v>Germany</v>
      </c>
      <c r="B825" s="4">
        <f t="shared" si="130"/>
        <v>2003</v>
      </c>
      <c r="C825" s="4">
        <f t="shared" si="121"/>
        <v>268</v>
      </c>
      <c r="D825" s="4">
        <f t="shared" si="129"/>
        <v>302</v>
      </c>
      <c r="E825" s="4">
        <f t="shared" si="129"/>
        <v>335</v>
      </c>
      <c r="F825" s="4">
        <f t="shared" si="129"/>
        <v>302</v>
      </c>
      <c r="G825" s="4">
        <f t="shared" si="129"/>
        <v>537</v>
      </c>
      <c r="H825" s="4">
        <f t="shared" si="129"/>
        <v>530</v>
      </c>
      <c r="I825" s="4">
        <f t="shared" si="129"/>
        <v>523</v>
      </c>
      <c r="J825" s="4">
        <f t="shared" si="129"/>
        <v>530</v>
      </c>
      <c r="K825" s="4">
        <f t="shared" si="129"/>
        <v>258</v>
      </c>
      <c r="L825" s="4">
        <f t="shared" si="129"/>
        <v>264</v>
      </c>
      <c r="M825" s="4">
        <f t="shared" si="129"/>
        <v>281</v>
      </c>
      <c r="N825" s="4">
        <f t="shared" si="129"/>
        <v>264</v>
      </c>
      <c r="O825" s="4">
        <f t="shared" si="129"/>
        <v>133</v>
      </c>
      <c r="P825" s="4">
        <f t="shared" si="129"/>
        <v>119</v>
      </c>
      <c r="Q825" s="4">
        <f t="shared" si="129"/>
        <v>388</v>
      </c>
      <c r="R825" s="4">
        <f t="shared" si="129"/>
        <v>119</v>
      </c>
      <c r="S825" s="4">
        <f t="shared" si="129"/>
        <v>64</v>
      </c>
      <c r="T825" s="4">
        <f t="shared" si="129"/>
        <v>70</v>
      </c>
      <c r="U825" s="4">
        <f t="shared" si="129"/>
        <v>387</v>
      </c>
      <c r="V825" s="4">
        <f t="shared" si="129"/>
        <v>70</v>
      </c>
      <c r="W825" s="4">
        <v>1000000</v>
      </c>
    </row>
    <row r="826" spans="1:23" x14ac:dyDescent="0.3">
      <c r="A826" s="4" t="str">
        <f t="shared" si="130"/>
        <v>Germany</v>
      </c>
      <c r="B826" s="4">
        <f t="shared" si="130"/>
        <v>2004</v>
      </c>
      <c r="C826" s="4">
        <f t="shared" ref="C826:R841" si="131">RANK(C229,C$4:C$597,C$1)</f>
        <v>255</v>
      </c>
      <c r="D826" s="4">
        <f t="shared" si="129"/>
        <v>275</v>
      </c>
      <c r="E826" s="4">
        <f t="shared" si="129"/>
        <v>331</v>
      </c>
      <c r="F826" s="4">
        <f t="shared" si="129"/>
        <v>275</v>
      </c>
      <c r="G826" s="4">
        <f t="shared" si="129"/>
        <v>550</v>
      </c>
      <c r="H826" s="4">
        <f t="shared" si="129"/>
        <v>542</v>
      </c>
      <c r="I826" s="4">
        <f t="shared" si="129"/>
        <v>563</v>
      </c>
      <c r="J826" s="4">
        <f t="shared" si="129"/>
        <v>542</v>
      </c>
      <c r="K826" s="4">
        <f t="shared" si="129"/>
        <v>278</v>
      </c>
      <c r="L826" s="4">
        <f t="shared" si="129"/>
        <v>281</v>
      </c>
      <c r="M826" s="4">
        <f t="shared" si="129"/>
        <v>285</v>
      </c>
      <c r="N826" s="4">
        <f t="shared" si="129"/>
        <v>281</v>
      </c>
      <c r="O826" s="4">
        <f t="shared" si="129"/>
        <v>190</v>
      </c>
      <c r="P826" s="4">
        <f t="shared" si="129"/>
        <v>174</v>
      </c>
      <c r="Q826" s="4">
        <f t="shared" si="129"/>
        <v>359</v>
      </c>
      <c r="R826" s="4">
        <f t="shared" si="129"/>
        <v>174</v>
      </c>
      <c r="S826" s="4">
        <f t="shared" si="129"/>
        <v>57</v>
      </c>
      <c r="T826" s="4">
        <f t="shared" si="129"/>
        <v>60</v>
      </c>
      <c r="U826" s="4">
        <f t="shared" si="129"/>
        <v>351</v>
      </c>
      <c r="V826" s="4">
        <f t="shared" si="129"/>
        <v>60</v>
      </c>
      <c r="W826" s="4">
        <v>1000000</v>
      </c>
    </row>
    <row r="827" spans="1:23" x14ac:dyDescent="0.3">
      <c r="A827" s="4" t="str">
        <f t="shared" si="130"/>
        <v>Germany</v>
      </c>
      <c r="B827" s="4">
        <f t="shared" si="130"/>
        <v>2005</v>
      </c>
      <c r="C827" s="4">
        <f t="shared" si="131"/>
        <v>247</v>
      </c>
      <c r="D827" s="4">
        <f t="shared" si="129"/>
        <v>259</v>
      </c>
      <c r="E827" s="4">
        <f t="shared" si="129"/>
        <v>303</v>
      </c>
      <c r="F827" s="4">
        <f t="shared" si="129"/>
        <v>259</v>
      </c>
      <c r="G827" s="4">
        <f t="shared" si="129"/>
        <v>564</v>
      </c>
      <c r="H827" s="4">
        <f t="shared" si="129"/>
        <v>562</v>
      </c>
      <c r="I827" s="4">
        <f t="shared" si="129"/>
        <v>555</v>
      </c>
      <c r="J827" s="4">
        <f t="shared" si="129"/>
        <v>562</v>
      </c>
      <c r="K827" s="4">
        <f t="shared" si="129"/>
        <v>281</v>
      </c>
      <c r="L827" s="4">
        <f t="shared" si="129"/>
        <v>284</v>
      </c>
      <c r="M827" s="4">
        <f t="shared" si="129"/>
        <v>314</v>
      </c>
      <c r="N827" s="4">
        <f t="shared" si="129"/>
        <v>284</v>
      </c>
      <c r="O827" s="4">
        <f t="shared" si="129"/>
        <v>334</v>
      </c>
      <c r="P827" s="4">
        <f t="shared" si="129"/>
        <v>345</v>
      </c>
      <c r="Q827" s="4">
        <f t="shared" si="129"/>
        <v>245</v>
      </c>
      <c r="R827" s="4">
        <f t="shared" si="129"/>
        <v>345</v>
      </c>
      <c r="S827" s="4">
        <f t="shared" si="129"/>
        <v>49</v>
      </c>
      <c r="T827" s="4">
        <f t="shared" si="129"/>
        <v>46</v>
      </c>
      <c r="U827" s="4">
        <f t="shared" si="129"/>
        <v>317</v>
      </c>
      <c r="V827" s="4">
        <f t="shared" si="129"/>
        <v>46</v>
      </c>
      <c r="W827" s="4">
        <v>1000000</v>
      </c>
    </row>
    <row r="828" spans="1:23" x14ac:dyDescent="0.3">
      <c r="A828" s="4" t="str">
        <f>A231</f>
        <v>Germany</v>
      </c>
      <c r="B828" s="4">
        <f t="shared" si="130"/>
        <v>2006</v>
      </c>
      <c r="C828" s="4">
        <f t="shared" si="131"/>
        <v>237</v>
      </c>
      <c r="D828" s="4">
        <f t="shared" si="129"/>
        <v>244</v>
      </c>
      <c r="E828" s="4">
        <f t="shared" si="129"/>
        <v>296</v>
      </c>
      <c r="F828" s="4">
        <f t="shared" si="129"/>
        <v>244</v>
      </c>
      <c r="G828" s="4">
        <f t="shared" si="129"/>
        <v>507</v>
      </c>
      <c r="H828" s="4">
        <f t="shared" si="129"/>
        <v>503</v>
      </c>
      <c r="I828" s="4">
        <f t="shared" si="129"/>
        <v>506</v>
      </c>
      <c r="J828" s="4">
        <f t="shared" si="129"/>
        <v>503</v>
      </c>
      <c r="K828" s="4">
        <f t="shared" si="129"/>
        <v>294</v>
      </c>
      <c r="L828" s="4">
        <f t="shared" si="129"/>
        <v>298</v>
      </c>
      <c r="M828" s="4">
        <f t="shared" si="129"/>
        <v>324</v>
      </c>
      <c r="N828" s="4">
        <f t="shared" si="129"/>
        <v>298</v>
      </c>
      <c r="O828" s="4">
        <f t="shared" si="129"/>
        <v>335</v>
      </c>
      <c r="P828" s="4">
        <f t="shared" si="129"/>
        <v>383</v>
      </c>
      <c r="Q828" s="4">
        <f t="shared" si="129"/>
        <v>134</v>
      </c>
      <c r="R828" s="4">
        <f t="shared" si="129"/>
        <v>383</v>
      </c>
      <c r="S828" s="4">
        <f t="shared" si="129"/>
        <v>54</v>
      </c>
      <c r="T828" s="4">
        <f t="shared" si="129"/>
        <v>51</v>
      </c>
      <c r="U828" s="4">
        <f t="shared" si="129"/>
        <v>310</v>
      </c>
      <c r="V828" s="4">
        <f t="shared" si="129"/>
        <v>51</v>
      </c>
      <c r="W828" s="4">
        <v>1000000</v>
      </c>
    </row>
    <row r="829" spans="1:23" x14ac:dyDescent="0.3">
      <c r="A829" s="4" t="str">
        <f t="shared" ref="A829:B844" si="132">A232</f>
        <v>Germany</v>
      </c>
      <c r="B829" s="4">
        <f t="shared" si="130"/>
        <v>2007</v>
      </c>
      <c r="C829" s="4">
        <f t="shared" si="131"/>
        <v>220</v>
      </c>
      <c r="D829" s="4">
        <f t="shared" si="129"/>
        <v>223</v>
      </c>
      <c r="E829" s="4">
        <f t="shared" si="129"/>
        <v>287</v>
      </c>
      <c r="F829" s="4">
        <f t="shared" si="129"/>
        <v>223</v>
      </c>
      <c r="G829" s="4">
        <f t="shared" si="129"/>
        <v>496</v>
      </c>
      <c r="H829" s="4">
        <f t="shared" si="129"/>
        <v>495</v>
      </c>
      <c r="I829" s="4">
        <f t="shared" si="129"/>
        <v>508</v>
      </c>
      <c r="J829" s="4">
        <f t="shared" si="129"/>
        <v>495</v>
      </c>
      <c r="K829" s="4">
        <f t="shared" si="129"/>
        <v>303</v>
      </c>
      <c r="L829" s="4">
        <f t="shared" si="129"/>
        <v>306</v>
      </c>
      <c r="M829" s="4">
        <f t="shared" si="129"/>
        <v>334</v>
      </c>
      <c r="N829" s="4">
        <f t="shared" si="129"/>
        <v>306</v>
      </c>
      <c r="O829" s="4">
        <f t="shared" si="129"/>
        <v>244</v>
      </c>
      <c r="P829" s="4">
        <f t="shared" si="129"/>
        <v>313</v>
      </c>
      <c r="Q829" s="4">
        <f t="shared" si="129"/>
        <v>146</v>
      </c>
      <c r="R829" s="4">
        <f t="shared" si="129"/>
        <v>313</v>
      </c>
      <c r="S829" s="4">
        <f t="shared" si="129"/>
        <v>52</v>
      </c>
      <c r="T829" s="4">
        <f t="shared" si="129"/>
        <v>39</v>
      </c>
      <c r="U829" s="4">
        <f t="shared" si="129"/>
        <v>309</v>
      </c>
      <c r="V829" s="4">
        <f t="shared" si="129"/>
        <v>39</v>
      </c>
      <c r="W829" s="4">
        <v>1000000</v>
      </c>
    </row>
    <row r="830" spans="1:23" x14ac:dyDescent="0.3">
      <c r="A830" s="4" t="str">
        <f t="shared" si="132"/>
        <v>Germany</v>
      </c>
      <c r="B830" s="4">
        <f t="shared" si="130"/>
        <v>2008</v>
      </c>
      <c r="C830" s="4">
        <f t="shared" si="131"/>
        <v>219</v>
      </c>
      <c r="D830" s="4">
        <f t="shared" si="131"/>
        <v>219</v>
      </c>
      <c r="E830" s="4">
        <f t="shared" si="131"/>
        <v>286</v>
      </c>
      <c r="F830" s="4">
        <f t="shared" si="131"/>
        <v>219</v>
      </c>
      <c r="G830" s="4">
        <f t="shared" si="131"/>
        <v>510</v>
      </c>
      <c r="H830" s="4">
        <f t="shared" si="131"/>
        <v>506</v>
      </c>
      <c r="I830" s="4">
        <f t="shared" si="131"/>
        <v>521</v>
      </c>
      <c r="J830" s="4">
        <f t="shared" si="131"/>
        <v>506</v>
      </c>
      <c r="K830" s="4">
        <f t="shared" si="131"/>
        <v>254</v>
      </c>
      <c r="L830" s="4">
        <f t="shared" si="131"/>
        <v>252</v>
      </c>
      <c r="M830" s="4">
        <f t="shared" si="131"/>
        <v>342</v>
      </c>
      <c r="N830" s="4">
        <f t="shared" si="131"/>
        <v>252</v>
      </c>
      <c r="O830" s="4">
        <f t="shared" si="131"/>
        <v>116</v>
      </c>
      <c r="P830" s="4">
        <f t="shared" si="131"/>
        <v>146</v>
      </c>
      <c r="Q830" s="4">
        <f t="shared" si="131"/>
        <v>215</v>
      </c>
      <c r="R830" s="4">
        <f t="shared" si="131"/>
        <v>146</v>
      </c>
      <c r="S830" s="4">
        <f t="shared" ref="D830:AK844" si="133">RANK(S233,S$4:S$597,S$1)</f>
        <v>65</v>
      </c>
      <c r="T830" s="4">
        <f t="shared" si="133"/>
        <v>59</v>
      </c>
      <c r="U830" s="4">
        <f t="shared" si="133"/>
        <v>311</v>
      </c>
      <c r="V830" s="4">
        <f t="shared" si="133"/>
        <v>59</v>
      </c>
      <c r="W830" s="4">
        <v>1000000</v>
      </c>
    </row>
    <row r="831" spans="1:23" x14ac:dyDescent="0.3">
      <c r="A831" s="4" t="str">
        <f t="shared" si="132"/>
        <v>Germany</v>
      </c>
      <c r="B831" s="4">
        <f t="shared" si="130"/>
        <v>2009</v>
      </c>
      <c r="C831" s="4">
        <f t="shared" si="131"/>
        <v>216</v>
      </c>
      <c r="D831" s="4">
        <f t="shared" si="133"/>
        <v>206</v>
      </c>
      <c r="E831" s="4">
        <f t="shared" si="133"/>
        <v>338</v>
      </c>
      <c r="F831" s="4">
        <f t="shared" si="133"/>
        <v>206</v>
      </c>
      <c r="G831" s="4">
        <f t="shared" si="133"/>
        <v>545</v>
      </c>
      <c r="H831" s="4">
        <f t="shared" si="133"/>
        <v>552</v>
      </c>
      <c r="I831" s="4">
        <f t="shared" si="133"/>
        <v>577</v>
      </c>
      <c r="J831" s="4">
        <f t="shared" si="133"/>
        <v>552</v>
      </c>
      <c r="K831" s="4">
        <f t="shared" si="133"/>
        <v>209</v>
      </c>
      <c r="L831" s="4">
        <f t="shared" si="133"/>
        <v>203</v>
      </c>
      <c r="M831" s="4">
        <f t="shared" si="133"/>
        <v>323</v>
      </c>
      <c r="N831" s="4">
        <f t="shared" si="133"/>
        <v>203</v>
      </c>
      <c r="O831" s="4">
        <f t="shared" si="133"/>
        <v>305</v>
      </c>
      <c r="P831" s="4">
        <f t="shared" si="133"/>
        <v>272</v>
      </c>
      <c r="Q831" s="4">
        <f t="shared" si="133"/>
        <v>28</v>
      </c>
      <c r="R831" s="4">
        <f t="shared" si="133"/>
        <v>272</v>
      </c>
      <c r="S831" s="4">
        <f t="shared" si="133"/>
        <v>59</v>
      </c>
      <c r="T831" s="4">
        <f t="shared" si="133"/>
        <v>61</v>
      </c>
      <c r="U831" s="4">
        <f t="shared" si="133"/>
        <v>323</v>
      </c>
      <c r="V831" s="4">
        <f t="shared" si="133"/>
        <v>61</v>
      </c>
      <c r="W831" s="4">
        <v>1000000</v>
      </c>
    </row>
    <row r="832" spans="1:23" x14ac:dyDescent="0.3">
      <c r="A832" s="4" t="str">
        <f t="shared" si="132"/>
        <v>Germany</v>
      </c>
      <c r="B832" s="4">
        <f t="shared" si="130"/>
        <v>2010</v>
      </c>
      <c r="C832" s="4">
        <f t="shared" si="131"/>
        <v>217</v>
      </c>
      <c r="D832" s="4">
        <f t="shared" si="133"/>
        <v>211</v>
      </c>
      <c r="E832" s="4">
        <f t="shared" si="133"/>
        <v>327</v>
      </c>
      <c r="F832" s="4">
        <f t="shared" si="133"/>
        <v>211</v>
      </c>
      <c r="G832" s="4">
        <f t="shared" si="133"/>
        <v>497</v>
      </c>
      <c r="H832" s="4">
        <f t="shared" si="133"/>
        <v>505</v>
      </c>
      <c r="I832" s="4">
        <f t="shared" si="133"/>
        <v>543</v>
      </c>
      <c r="J832" s="4">
        <f t="shared" si="133"/>
        <v>505</v>
      </c>
      <c r="K832" s="4">
        <f t="shared" si="133"/>
        <v>182</v>
      </c>
      <c r="L832" s="4">
        <f t="shared" si="133"/>
        <v>179</v>
      </c>
      <c r="M832" s="4">
        <f t="shared" si="133"/>
        <v>333</v>
      </c>
      <c r="N832" s="4">
        <f t="shared" si="133"/>
        <v>179</v>
      </c>
      <c r="O832" s="4">
        <f t="shared" si="133"/>
        <v>463</v>
      </c>
      <c r="P832" s="4">
        <f t="shared" si="133"/>
        <v>409</v>
      </c>
      <c r="Q832" s="4">
        <f t="shared" si="133"/>
        <v>181</v>
      </c>
      <c r="R832" s="4">
        <f t="shared" si="133"/>
        <v>409</v>
      </c>
      <c r="S832" s="4">
        <f t="shared" si="133"/>
        <v>81</v>
      </c>
      <c r="T832" s="4">
        <f t="shared" si="133"/>
        <v>77</v>
      </c>
      <c r="U832" s="4">
        <f t="shared" si="133"/>
        <v>354</v>
      </c>
      <c r="V832" s="4">
        <f t="shared" si="133"/>
        <v>77</v>
      </c>
      <c r="W832" s="4">
        <v>1000000</v>
      </c>
    </row>
    <row r="833" spans="1:23" x14ac:dyDescent="0.3">
      <c r="A833" s="4" t="str">
        <f t="shared" si="132"/>
        <v>Germany</v>
      </c>
      <c r="B833" s="4">
        <f t="shared" si="130"/>
        <v>2011</v>
      </c>
      <c r="C833" s="4">
        <f t="shared" si="131"/>
        <v>228</v>
      </c>
      <c r="D833" s="4">
        <f t="shared" si="133"/>
        <v>227</v>
      </c>
      <c r="E833" s="4">
        <f t="shared" si="133"/>
        <v>312</v>
      </c>
      <c r="F833" s="4">
        <f t="shared" si="133"/>
        <v>227</v>
      </c>
      <c r="G833" s="4">
        <f t="shared" si="133"/>
        <v>500</v>
      </c>
      <c r="H833" s="4">
        <f t="shared" si="133"/>
        <v>509</v>
      </c>
      <c r="I833" s="4">
        <f t="shared" si="133"/>
        <v>545</v>
      </c>
      <c r="J833" s="4">
        <f t="shared" si="133"/>
        <v>509</v>
      </c>
      <c r="K833" s="4">
        <f t="shared" si="133"/>
        <v>110</v>
      </c>
      <c r="L833" s="4">
        <f t="shared" si="133"/>
        <v>110</v>
      </c>
      <c r="M833" s="4">
        <f t="shared" si="133"/>
        <v>356</v>
      </c>
      <c r="N833" s="4">
        <f t="shared" si="133"/>
        <v>110</v>
      </c>
      <c r="O833" s="4">
        <f t="shared" si="133"/>
        <v>503</v>
      </c>
      <c r="P833" s="4">
        <f t="shared" si="133"/>
        <v>463</v>
      </c>
      <c r="Q833" s="4">
        <f t="shared" si="133"/>
        <v>379</v>
      </c>
      <c r="R833" s="4">
        <f t="shared" si="133"/>
        <v>463</v>
      </c>
      <c r="S833" s="4">
        <f t="shared" si="133"/>
        <v>116</v>
      </c>
      <c r="T833" s="4">
        <f t="shared" si="133"/>
        <v>102</v>
      </c>
      <c r="U833" s="4">
        <f t="shared" si="133"/>
        <v>364</v>
      </c>
      <c r="V833" s="4">
        <f t="shared" si="133"/>
        <v>102</v>
      </c>
      <c r="W833" s="4">
        <v>1000000</v>
      </c>
    </row>
    <row r="834" spans="1:23" x14ac:dyDescent="0.3">
      <c r="A834" s="4" t="str">
        <f t="shared" si="132"/>
        <v>Germany</v>
      </c>
      <c r="B834" s="4">
        <f t="shared" si="130"/>
        <v>2012</v>
      </c>
      <c r="C834" s="4">
        <f t="shared" si="131"/>
        <v>245</v>
      </c>
      <c r="D834" s="4">
        <f t="shared" si="133"/>
        <v>247</v>
      </c>
      <c r="E834" s="4">
        <f t="shared" si="133"/>
        <v>306</v>
      </c>
      <c r="F834" s="4">
        <f t="shared" si="133"/>
        <v>247</v>
      </c>
      <c r="G834" s="4">
        <f t="shared" si="133"/>
        <v>526</v>
      </c>
      <c r="H834" s="4">
        <f t="shared" si="133"/>
        <v>531</v>
      </c>
      <c r="I834" s="4">
        <f t="shared" si="133"/>
        <v>557</v>
      </c>
      <c r="J834" s="4">
        <f t="shared" si="133"/>
        <v>531</v>
      </c>
      <c r="K834" s="4">
        <f t="shared" si="133"/>
        <v>117</v>
      </c>
      <c r="L834" s="4">
        <f t="shared" si="133"/>
        <v>117</v>
      </c>
      <c r="M834" s="4">
        <f t="shared" si="133"/>
        <v>317</v>
      </c>
      <c r="N834" s="4">
        <f t="shared" si="133"/>
        <v>117</v>
      </c>
      <c r="O834" s="4">
        <f t="shared" si="133"/>
        <v>537</v>
      </c>
      <c r="P834" s="4">
        <f t="shared" si="133"/>
        <v>501</v>
      </c>
      <c r="Q834" s="4">
        <f t="shared" si="133"/>
        <v>472</v>
      </c>
      <c r="R834" s="4">
        <f t="shared" si="133"/>
        <v>501</v>
      </c>
      <c r="S834" s="4">
        <f t="shared" si="133"/>
        <v>130</v>
      </c>
      <c r="T834" s="4">
        <f t="shared" si="133"/>
        <v>119</v>
      </c>
      <c r="U834" s="4">
        <f t="shared" si="133"/>
        <v>373</v>
      </c>
      <c r="V834" s="4">
        <f t="shared" si="133"/>
        <v>119</v>
      </c>
      <c r="W834" s="4">
        <v>1000000</v>
      </c>
    </row>
    <row r="835" spans="1:23" x14ac:dyDescent="0.3">
      <c r="A835" s="4" t="str">
        <f t="shared" si="132"/>
        <v>Germany</v>
      </c>
      <c r="B835" s="4">
        <f t="shared" si="130"/>
        <v>2013</v>
      </c>
      <c r="C835" s="4">
        <f t="shared" si="131"/>
        <v>250</v>
      </c>
      <c r="D835" s="4">
        <f t="shared" si="133"/>
        <v>251</v>
      </c>
      <c r="E835" s="4">
        <f t="shared" si="133"/>
        <v>299</v>
      </c>
      <c r="F835" s="4">
        <f t="shared" si="133"/>
        <v>251</v>
      </c>
      <c r="G835" s="4">
        <f t="shared" si="133"/>
        <v>539</v>
      </c>
      <c r="H835" s="4">
        <f t="shared" si="133"/>
        <v>545</v>
      </c>
      <c r="I835" s="4">
        <f t="shared" si="133"/>
        <v>579</v>
      </c>
      <c r="J835" s="4">
        <f t="shared" si="133"/>
        <v>545</v>
      </c>
      <c r="K835" s="4">
        <f t="shared" si="133"/>
        <v>69</v>
      </c>
      <c r="L835" s="4">
        <f t="shared" si="133"/>
        <v>70</v>
      </c>
      <c r="M835" s="4">
        <f t="shared" si="133"/>
        <v>395</v>
      </c>
      <c r="N835" s="4">
        <f t="shared" si="133"/>
        <v>70</v>
      </c>
      <c r="O835" s="4">
        <f t="shared" si="133"/>
        <v>543</v>
      </c>
      <c r="P835" s="4">
        <f t="shared" si="133"/>
        <v>512</v>
      </c>
      <c r="Q835" s="4">
        <f t="shared" si="133"/>
        <v>499</v>
      </c>
      <c r="R835" s="4">
        <f t="shared" si="133"/>
        <v>512</v>
      </c>
      <c r="S835" s="4">
        <f t="shared" si="133"/>
        <v>133</v>
      </c>
      <c r="T835" s="4">
        <f t="shared" si="133"/>
        <v>120</v>
      </c>
      <c r="U835" s="4">
        <f t="shared" si="133"/>
        <v>375</v>
      </c>
      <c r="V835" s="4">
        <f t="shared" si="133"/>
        <v>120</v>
      </c>
      <c r="W835" s="4">
        <v>1000000</v>
      </c>
    </row>
    <row r="836" spans="1:23" x14ac:dyDescent="0.3">
      <c r="A836" s="4" t="str">
        <f t="shared" si="132"/>
        <v>Germany</v>
      </c>
      <c r="B836" s="4">
        <f t="shared" si="130"/>
        <v>2014</v>
      </c>
      <c r="C836" s="4">
        <f t="shared" si="131"/>
        <v>258</v>
      </c>
      <c r="D836" s="4">
        <f t="shared" si="133"/>
        <v>257</v>
      </c>
      <c r="E836" s="4">
        <f t="shared" si="133"/>
        <v>285</v>
      </c>
      <c r="F836" s="4">
        <f t="shared" si="133"/>
        <v>257</v>
      </c>
      <c r="G836" s="4">
        <f t="shared" si="133"/>
        <v>531</v>
      </c>
      <c r="H836" s="4">
        <f t="shared" si="133"/>
        <v>537</v>
      </c>
      <c r="I836" s="4">
        <f t="shared" si="133"/>
        <v>574</v>
      </c>
      <c r="J836" s="4">
        <f t="shared" si="133"/>
        <v>537</v>
      </c>
      <c r="K836" s="4">
        <f t="shared" si="133"/>
        <v>88</v>
      </c>
      <c r="L836" s="4">
        <f t="shared" si="133"/>
        <v>87</v>
      </c>
      <c r="M836" s="4">
        <f t="shared" si="133"/>
        <v>358</v>
      </c>
      <c r="N836" s="4">
        <f t="shared" si="133"/>
        <v>87</v>
      </c>
      <c r="O836" s="4">
        <f t="shared" si="133"/>
        <v>532</v>
      </c>
      <c r="P836" s="4">
        <f t="shared" si="133"/>
        <v>510</v>
      </c>
      <c r="Q836" s="4">
        <f t="shared" si="133"/>
        <v>484</v>
      </c>
      <c r="R836" s="4">
        <f t="shared" si="133"/>
        <v>510</v>
      </c>
      <c r="S836" s="4">
        <f t="shared" si="133"/>
        <v>142</v>
      </c>
      <c r="T836" s="4">
        <f t="shared" si="133"/>
        <v>121</v>
      </c>
      <c r="U836" s="4">
        <f t="shared" si="133"/>
        <v>357</v>
      </c>
      <c r="V836" s="4">
        <f t="shared" si="133"/>
        <v>121</v>
      </c>
      <c r="W836" s="4">
        <v>1000000</v>
      </c>
    </row>
    <row r="837" spans="1:23" x14ac:dyDescent="0.3">
      <c r="A837" s="4" t="str">
        <f t="shared" si="132"/>
        <v>Germany</v>
      </c>
      <c r="B837" s="4">
        <f t="shared" si="130"/>
        <v>2015</v>
      </c>
      <c r="C837" s="4">
        <f t="shared" si="131"/>
        <v>267</v>
      </c>
      <c r="D837" s="4">
        <f t="shared" si="133"/>
        <v>260</v>
      </c>
      <c r="E837" s="4">
        <f t="shared" si="133"/>
        <v>255</v>
      </c>
      <c r="F837" s="4">
        <f t="shared" si="133"/>
        <v>260</v>
      </c>
      <c r="G837" s="4">
        <f t="shared" si="133"/>
        <v>521</v>
      </c>
      <c r="H837" s="4">
        <f t="shared" si="133"/>
        <v>532</v>
      </c>
      <c r="I837" s="4">
        <f t="shared" si="133"/>
        <v>568</v>
      </c>
      <c r="J837" s="4">
        <f t="shared" si="133"/>
        <v>532</v>
      </c>
      <c r="K837" s="4">
        <f t="shared" si="133"/>
        <v>54</v>
      </c>
      <c r="L837" s="4">
        <f t="shared" si="133"/>
        <v>53</v>
      </c>
      <c r="M837" s="4">
        <f t="shared" si="133"/>
        <v>388</v>
      </c>
      <c r="N837" s="4">
        <f t="shared" si="133"/>
        <v>53</v>
      </c>
      <c r="O837" s="4">
        <f t="shared" si="133"/>
        <v>514</v>
      </c>
      <c r="P837" s="4">
        <f t="shared" si="133"/>
        <v>508</v>
      </c>
      <c r="Q837" s="4">
        <f t="shared" si="133"/>
        <v>480</v>
      </c>
      <c r="R837" s="4">
        <f t="shared" si="133"/>
        <v>508</v>
      </c>
      <c r="S837" s="4">
        <f t="shared" si="133"/>
        <v>108</v>
      </c>
      <c r="T837" s="4">
        <f t="shared" si="133"/>
        <v>93</v>
      </c>
      <c r="U837" s="4">
        <f t="shared" si="133"/>
        <v>331</v>
      </c>
      <c r="V837" s="4">
        <f t="shared" si="133"/>
        <v>93</v>
      </c>
      <c r="W837" s="4">
        <v>1000000</v>
      </c>
    </row>
    <row r="838" spans="1:23" x14ac:dyDescent="0.3">
      <c r="A838" s="4" t="str">
        <f t="shared" si="132"/>
        <v>Germany</v>
      </c>
      <c r="B838" s="4">
        <f t="shared" si="130"/>
        <v>2016</v>
      </c>
      <c r="C838" s="4">
        <f t="shared" si="131"/>
        <v>276</v>
      </c>
      <c r="D838" s="4">
        <f t="shared" si="133"/>
        <v>265</v>
      </c>
      <c r="E838" s="4">
        <f t="shared" si="133"/>
        <v>216</v>
      </c>
      <c r="F838" s="4">
        <f t="shared" si="133"/>
        <v>265</v>
      </c>
      <c r="G838" s="4">
        <f t="shared" si="133"/>
        <v>541</v>
      </c>
      <c r="H838" s="4">
        <f t="shared" si="133"/>
        <v>551</v>
      </c>
      <c r="I838" s="4">
        <f t="shared" si="133"/>
        <v>587</v>
      </c>
      <c r="J838" s="4">
        <f t="shared" si="133"/>
        <v>551</v>
      </c>
      <c r="K838" s="4">
        <f t="shared" si="133"/>
        <v>53</v>
      </c>
      <c r="L838" s="4">
        <f t="shared" si="133"/>
        <v>52</v>
      </c>
      <c r="M838" s="4">
        <f t="shared" si="133"/>
        <v>385</v>
      </c>
      <c r="N838" s="4">
        <f t="shared" si="133"/>
        <v>52</v>
      </c>
      <c r="O838" s="4">
        <f t="shared" si="133"/>
        <v>502</v>
      </c>
      <c r="P838" s="4">
        <f t="shared" si="133"/>
        <v>511</v>
      </c>
      <c r="Q838" s="4">
        <f t="shared" si="133"/>
        <v>494</v>
      </c>
      <c r="R838" s="4">
        <f t="shared" si="133"/>
        <v>511</v>
      </c>
      <c r="S838" s="4">
        <f t="shared" si="133"/>
        <v>106</v>
      </c>
      <c r="T838" s="4">
        <f t="shared" si="133"/>
        <v>89</v>
      </c>
      <c r="U838" s="4">
        <f t="shared" si="133"/>
        <v>325</v>
      </c>
      <c r="V838" s="4">
        <f t="shared" si="133"/>
        <v>89</v>
      </c>
      <c r="W838" s="4">
        <v>1000000</v>
      </c>
    </row>
    <row r="839" spans="1:23" x14ac:dyDescent="0.3">
      <c r="A839" s="4" t="str">
        <f t="shared" si="132"/>
        <v>Germany</v>
      </c>
      <c r="B839" s="4">
        <f t="shared" si="132"/>
        <v>2017</v>
      </c>
      <c r="C839" s="4">
        <f t="shared" si="131"/>
        <v>278</v>
      </c>
      <c r="D839" s="4">
        <f t="shared" si="133"/>
        <v>263</v>
      </c>
      <c r="E839" s="4">
        <f t="shared" si="133"/>
        <v>196</v>
      </c>
      <c r="F839" s="4">
        <f t="shared" si="133"/>
        <v>263</v>
      </c>
      <c r="G839" s="4">
        <f t="shared" si="133"/>
        <v>536</v>
      </c>
      <c r="H839" s="4">
        <f t="shared" si="133"/>
        <v>546</v>
      </c>
      <c r="I839" s="4">
        <f t="shared" si="133"/>
        <v>581</v>
      </c>
      <c r="J839" s="4">
        <f t="shared" si="133"/>
        <v>546</v>
      </c>
      <c r="K839" s="4">
        <f t="shared" si="133"/>
        <v>61</v>
      </c>
      <c r="L839" s="4">
        <f t="shared" si="133"/>
        <v>59</v>
      </c>
      <c r="M839" s="4">
        <f t="shared" si="133"/>
        <v>360</v>
      </c>
      <c r="N839" s="4">
        <f t="shared" si="133"/>
        <v>59</v>
      </c>
      <c r="O839" s="4">
        <f t="shared" si="133"/>
        <v>468</v>
      </c>
      <c r="P839" s="4">
        <f t="shared" si="133"/>
        <v>504</v>
      </c>
      <c r="Q839" s="4">
        <f t="shared" si="133"/>
        <v>444</v>
      </c>
      <c r="R839" s="4">
        <f t="shared" si="133"/>
        <v>504</v>
      </c>
      <c r="S839" s="4">
        <f t="shared" si="133"/>
        <v>110</v>
      </c>
      <c r="T839" s="4">
        <f t="shared" si="133"/>
        <v>83</v>
      </c>
      <c r="U839" s="4">
        <f t="shared" si="133"/>
        <v>305</v>
      </c>
      <c r="V839" s="4">
        <f t="shared" si="133"/>
        <v>83</v>
      </c>
      <c r="W839" s="4">
        <v>1000000</v>
      </c>
    </row>
    <row r="840" spans="1:23" x14ac:dyDescent="0.3">
      <c r="A840" s="4" t="str">
        <f t="shared" si="132"/>
        <v>Germany</v>
      </c>
      <c r="B840" s="4">
        <f t="shared" si="132"/>
        <v>2018</v>
      </c>
      <c r="C840" s="4">
        <f t="shared" si="131"/>
        <v>280</v>
      </c>
      <c r="D840" s="4">
        <f t="shared" si="133"/>
        <v>266</v>
      </c>
      <c r="E840" s="4">
        <f t="shared" si="133"/>
        <v>165</v>
      </c>
      <c r="F840" s="4">
        <f t="shared" si="133"/>
        <v>266</v>
      </c>
      <c r="G840" s="4">
        <f t="shared" si="133"/>
        <v>538</v>
      </c>
      <c r="H840" s="4">
        <f t="shared" si="133"/>
        <v>550</v>
      </c>
      <c r="I840" s="4">
        <f t="shared" si="133"/>
        <v>583</v>
      </c>
      <c r="J840" s="4">
        <f t="shared" si="133"/>
        <v>550</v>
      </c>
      <c r="K840" s="4">
        <f t="shared" si="133"/>
        <v>41</v>
      </c>
      <c r="L840" s="4">
        <f t="shared" si="133"/>
        <v>41</v>
      </c>
      <c r="M840" s="4">
        <f t="shared" si="133"/>
        <v>378</v>
      </c>
      <c r="N840" s="4">
        <f t="shared" si="133"/>
        <v>41</v>
      </c>
      <c r="O840" s="4">
        <f t="shared" si="133"/>
        <v>425</v>
      </c>
      <c r="P840" s="4">
        <f t="shared" si="133"/>
        <v>494</v>
      </c>
      <c r="Q840" s="4">
        <f t="shared" si="133"/>
        <v>398</v>
      </c>
      <c r="R840" s="4">
        <f t="shared" si="133"/>
        <v>494</v>
      </c>
      <c r="S840" s="4">
        <f t="shared" si="133"/>
        <v>96</v>
      </c>
      <c r="T840" s="4">
        <f t="shared" si="133"/>
        <v>76</v>
      </c>
      <c r="U840" s="4">
        <f t="shared" si="133"/>
        <v>287</v>
      </c>
      <c r="V840" s="4">
        <f t="shared" si="133"/>
        <v>76</v>
      </c>
      <c r="W840" s="4">
        <v>1000000</v>
      </c>
    </row>
    <row r="841" spans="1:23" x14ac:dyDescent="0.3">
      <c r="A841" s="4" t="str">
        <f t="shared" si="132"/>
        <v>Germany</v>
      </c>
      <c r="B841" s="4">
        <f t="shared" si="132"/>
        <v>2019</v>
      </c>
      <c r="C841" s="4">
        <f t="shared" si="131"/>
        <v>284</v>
      </c>
      <c r="D841" s="4">
        <f t="shared" si="133"/>
        <v>264</v>
      </c>
      <c r="E841" s="4">
        <f t="shared" si="133"/>
        <v>141</v>
      </c>
      <c r="F841" s="4">
        <f t="shared" si="133"/>
        <v>264</v>
      </c>
      <c r="G841" s="4">
        <f t="shared" si="133"/>
        <v>529</v>
      </c>
      <c r="H841" s="4">
        <f t="shared" si="133"/>
        <v>540</v>
      </c>
      <c r="I841" s="4">
        <f t="shared" si="133"/>
        <v>585</v>
      </c>
      <c r="J841" s="4">
        <f t="shared" si="133"/>
        <v>540</v>
      </c>
      <c r="K841" s="4">
        <f t="shared" si="133"/>
        <v>36</v>
      </c>
      <c r="L841" s="4">
        <f t="shared" si="133"/>
        <v>34</v>
      </c>
      <c r="M841" s="4">
        <f t="shared" si="133"/>
        <v>373</v>
      </c>
      <c r="N841" s="4">
        <f t="shared" si="133"/>
        <v>34</v>
      </c>
      <c r="O841" s="4">
        <f t="shared" si="133"/>
        <v>404</v>
      </c>
      <c r="P841" s="4">
        <f t="shared" si="133"/>
        <v>491</v>
      </c>
      <c r="Q841" s="4">
        <f t="shared" si="133"/>
        <v>396</v>
      </c>
      <c r="R841" s="4">
        <f t="shared" si="133"/>
        <v>491</v>
      </c>
      <c r="S841" s="4">
        <f t="shared" si="133"/>
        <v>90</v>
      </c>
      <c r="T841" s="4">
        <f t="shared" si="133"/>
        <v>68</v>
      </c>
      <c r="U841" s="4">
        <f t="shared" si="133"/>
        <v>265</v>
      </c>
      <c r="V841" s="4">
        <f t="shared" si="133"/>
        <v>68</v>
      </c>
      <c r="W841" s="4">
        <v>1000000</v>
      </c>
    </row>
    <row r="842" spans="1:23" x14ac:dyDescent="0.3">
      <c r="A842" s="4" t="str">
        <f t="shared" si="132"/>
        <v>Germany</v>
      </c>
      <c r="B842" s="4">
        <f t="shared" si="132"/>
        <v>2020</v>
      </c>
      <c r="C842" s="4">
        <f t="shared" ref="C842:R857" si="134">RANK(C245,C$4:C$597,C$1)</f>
        <v>274</v>
      </c>
      <c r="D842" s="4">
        <f t="shared" si="133"/>
        <v>252</v>
      </c>
      <c r="E842" s="4">
        <f t="shared" si="133"/>
        <v>144</v>
      </c>
      <c r="F842" s="4">
        <f t="shared" si="133"/>
        <v>252</v>
      </c>
      <c r="G842" s="4">
        <f t="shared" si="133"/>
        <v>480</v>
      </c>
      <c r="H842" s="4">
        <f t="shared" si="133"/>
        <v>520</v>
      </c>
      <c r="I842" s="4">
        <f t="shared" si="133"/>
        <v>572</v>
      </c>
      <c r="J842" s="4">
        <f t="shared" si="133"/>
        <v>520</v>
      </c>
      <c r="K842" s="4">
        <f t="shared" si="133"/>
        <v>80</v>
      </c>
      <c r="L842" s="4">
        <f t="shared" si="133"/>
        <v>79</v>
      </c>
      <c r="M842" s="4">
        <f t="shared" si="133"/>
        <v>320</v>
      </c>
      <c r="N842" s="4">
        <f t="shared" si="133"/>
        <v>79</v>
      </c>
      <c r="O842" s="4">
        <f t="shared" si="133"/>
        <v>416</v>
      </c>
      <c r="P842" s="4">
        <f t="shared" si="133"/>
        <v>477</v>
      </c>
      <c r="Q842" s="4">
        <f t="shared" si="133"/>
        <v>358</v>
      </c>
      <c r="R842" s="4">
        <f t="shared" si="133"/>
        <v>477</v>
      </c>
      <c r="S842" s="4">
        <f t="shared" si="133"/>
        <v>80</v>
      </c>
      <c r="T842" s="4">
        <f t="shared" si="133"/>
        <v>67</v>
      </c>
      <c r="U842" s="4">
        <f t="shared" si="133"/>
        <v>293</v>
      </c>
      <c r="V842" s="4">
        <f t="shared" si="133"/>
        <v>67</v>
      </c>
      <c r="W842" s="4">
        <v>1000000</v>
      </c>
    </row>
    <row r="843" spans="1:23" x14ac:dyDescent="0.3">
      <c r="A843" s="4" t="str">
        <f t="shared" si="132"/>
        <v>Germany</v>
      </c>
      <c r="B843" s="4">
        <f t="shared" si="132"/>
        <v>2021</v>
      </c>
      <c r="C843" s="4">
        <f t="shared" si="134"/>
        <v>256</v>
      </c>
      <c r="D843" s="4">
        <f t="shared" si="133"/>
        <v>238</v>
      </c>
      <c r="E843" s="4">
        <f t="shared" si="133"/>
        <v>160</v>
      </c>
      <c r="F843" s="4">
        <f t="shared" si="133"/>
        <v>238</v>
      </c>
      <c r="G843" s="4">
        <f t="shared" si="133"/>
        <v>524</v>
      </c>
      <c r="H843" s="4">
        <f t="shared" si="133"/>
        <v>553</v>
      </c>
      <c r="I843" s="4">
        <f t="shared" si="133"/>
        <v>559</v>
      </c>
      <c r="J843" s="4">
        <f t="shared" si="133"/>
        <v>553</v>
      </c>
      <c r="K843" s="4">
        <f t="shared" si="133"/>
        <v>124</v>
      </c>
      <c r="L843" s="4">
        <f t="shared" si="133"/>
        <v>122</v>
      </c>
      <c r="M843" s="4">
        <f t="shared" si="133"/>
        <v>482</v>
      </c>
      <c r="N843" s="4">
        <f t="shared" si="133"/>
        <v>122</v>
      </c>
      <c r="O843" s="4">
        <f t="shared" si="133"/>
        <v>393</v>
      </c>
      <c r="P843" s="4">
        <f t="shared" si="133"/>
        <v>461</v>
      </c>
      <c r="Q843" s="4">
        <f t="shared" si="133"/>
        <v>354</v>
      </c>
      <c r="R843" s="4">
        <f t="shared" si="133"/>
        <v>461</v>
      </c>
      <c r="S843" s="4">
        <f t="shared" si="133"/>
        <v>63</v>
      </c>
      <c r="T843" s="4">
        <f t="shared" si="133"/>
        <v>42</v>
      </c>
      <c r="U843" s="4">
        <f t="shared" si="133"/>
        <v>276</v>
      </c>
      <c r="V843" s="4">
        <f t="shared" si="133"/>
        <v>42</v>
      </c>
      <c r="W843" s="4">
        <v>1000000</v>
      </c>
    </row>
    <row r="844" spans="1:23" x14ac:dyDescent="0.3">
      <c r="A844" s="4" t="str">
        <f t="shared" si="132"/>
        <v>France</v>
      </c>
      <c r="B844" s="4">
        <f t="shared" si="132"/>
        <v>1995</v>
      </c>
      <c r="C844" s="4">
        <f t="shared" si="134"/>
        <v>171</v>
      </c>
      <c r="D844" s="4">
        <f t="shared" si="133"/>
        <v>198</v>
      </c>
      <c r="E844" s="4">
        <f t="shared" si="133"/>
        <v>519</v>
      </c>
      <c r="F844" s="4">
        <f t="shared" si="133"/>
        <v>198</v>
      </c>
      <c r="G844" s="4">
        <f t="shared" si="133"/>
        <v>260</v>
      </c>
      <c r="H844" s="4">
        <f t="shared" ref="D844:Z857" si="135">RANK(H247,H$4:H$597,H$1)</f>
        <v>246</v>
      </c>
      <c r="I844" s="4">
        <f t="shared" si="135"/>
        <v>188</v>
      </c>
      <c r="J844" s="4">
        <f t="shared" si="135"/>
        <v>246</v>
      </c>
      <c r="K844" s="4">
        <f t="shared" si="135"/>
        <v>408</v>
      </c>
      <c r="L844" s="4">
        <f t="shared" si="135"/>
        <v>428</v>
      </c>
      <c r="M844" s="4">
        <f t="shared" si="135"/>
        <v>104</v>
      </c>
      <c r="N844" s="4">
        <f t="shared" si="135"/>
        <v>428</v>
      </c>
      <c r="O844" s="4">
        <f t="shared" si="135"/>
        <v>321</v>
      </c>
      <c r="P844" s="4">
        <f t="shared" si="135"/>
        <v>307</v>
      </c>
      <c r="Q844" s="4">
        <f t="shared" si="135"/>
        <v>546</v>
      </c>
      <c r="R844" s="4">
        <f t="shared" si="135"/>
        <v>307</v>
      </c>
      <c r="S844" s="4">
        <f t="shared" si="135"/>
        <v>82</v>
      </c>
      <c r="T844" s="4">
        <f t="shared" si="135"/>
        <v>131</v>
      </c>
      <c r="U844" s="4">
        <f t="shared" si="135"/>
        <v>485</v>
      </c>
      <c r="V844" s="4">
        <f t="shared" si="135"/>
        <v>131</v>
      </c>
      <c r="W844" s="4">
        <v>1000000</v>
      </c>
    </row>
    <row r="845" spans="1:23" x14ac:dyDescent="0.3">
      <c r="A845" s="4" t="str">
        <f t="shared" ref="A845:B860" si="136">A248</f>
        <v>France</v>
      </c>
      <c r="B845" s="4">
        <f t="shared" si="136"/>
        <v>1996</v>
      </c>
      <c r="C845" s="4">
        <f t="shared" si="134"/>
        <v>189</v>
      </c>
      <c r="D845" s="4">
        <f t="shared" si="135"/>
        <v>210</v>
      </c>
      <c r="E845" s="4">
        <f t="shared" si="135"/>
        <v>515</v>
      </c>
      <c r="F845" s="4">
        <f t="shared" si="135"/>
        <v>210</v>
      </c>
      <c r="G845" s="4">
        <f t="shared" si="135"/>
        <v>268</v>
      </c>
      <c r="H845" s="4">
        <f t="shared" si="135"/>
        <v>257</v>
      </c>
      <c r="I845" s="4">
        <f t="shared" si="135"/>
        <v>169</v>
      </c>
      <c r="J845" s="4">
        <f t="shared" si="135"/>
        <v>257</v>
      </c>
      <c r="K845" s="4">
        <f t="shared" si="135"/>
        <v>368</v>
      </c>
      <c r="L845" s="4">
        <f t="shared" si="135"/>
        <v>375</v>
      </c>
      <c r="M845" s="4">
        <f t="shared" si="135"/>
        <v>83</v>
      </c>
      <c r="N845" s="4">
        <f t="shared" si="135"/>
        <v>375</v>
      </c>
      <c r="O845" s="4">
        <f t="shared" si="135"/>
        <v>389</v>
      </c>
      <c r="P845" s="4">
        <f t="shared" si="135"/>
        <v>381</v>
      </c>
      <c r="Q845" s="4">
        <f t="shared" si="135"/>
        <v>515</v>
      </c>
      <c r="R845" s="4">
        <f t="shared" si="135"/>
        <v>381</v>
      </c>
      <c r="S845" s="4">
        <f t="shared" si="135"/>
        <v>77</v>
      </c>
      <c r="T845" s="4">
        <f t="shared" si="135"/>
        <v>125</v>
      </c>
      <c r="U845" s="4">
        <f t="shared" si="135"/>
        <v>443</v>
      </c>
      <c r="V845" s="4">
        <f t="shared" si="135"/>
        <v>125</v>
      </c>
      <c r="W845" s="4">
        <v>1000000</v>
      </c>
    </row>
    <row r="846" spans="1:23" x14ac:dyDescent="0.3">
      <c r="A846" s="4" t="str">
        <f t="shared" si="136"/>
        <v>France</v>
      </c>
      <c r="B846" s="4">
        <f t="shared" si="136"/>
        <v>1997</v>
      </c>
      <c r="C846" s="4">
        <f t="shared" si="134"/>
        <v>173</v>
      </c>
      <c r="D846" s="4">
        <f t="shared" si="135"/>
        <v>199</v>
      </c>
      <c r="E846" s="4">
        <f t="shared" si="135"/>
        <v>498</v>
      </c>
      <c r="F846" s="4">
        <f t="shared" si="135"/>
        <v>199</v>
      </c>
      <c r="G846" s="4">
        <f t="shared" si="135"/>
        <v>275</v>
      </c>
      <c r="H846" s="4">
        <f t="shared" si="135"/>
        <v>261</v>
      </c>
      <c r="I846" s="4">
        <f t="shared" si="135"/>
        <v>159</v>
      </c>
      <c r="J846" s="4">
        <f t="shared" si="135"/>
        <v>261</v>
      </c>
      <c r="K846" s="4">
        <f t="shared" si="135"/>
        <v>377</v>
      </c>
      <c r="L846" s="4">
        <f t="shared" si="135"/>
        <v>388</v>
      </c>
      <c r="M846" s="4">
        <f t="shared" si="135"/>
        <v>47</v>
      </c>
      <c r="N846" s="4">
        <f t="shared" si="135"/>
        <v>388</v>
      </c>
      <c r="O846" s="4">
        <f t="shared" si="135"/>
        <v>406</v>
      </c>
      <c r="P846" s="4">
        <f t="shared" si="135"/>
        <v>403</v>
      </c>
      <c r="Q846" s="4">
        <f t="shared" si="135"/>
        <v>324</v>
      </c>
      <c r="R846" s="4">
        <f t="shared" si="135"/>
        <v>403</v>
      </c>
      <c r="S846" s="4">
        <f t="shared" si="135"/>
        <v>72</v>
      </c>
      <c r="T846" s="4">
        <f t="shared" si="135"/>
        <v>101</v>
      </c>
      <c r="U846" s="4">
        <f t="shared" si="135"/>
        <v>408</v>
      </c>
      <c r="V846" s="4">
        <f t="shared" si="135"/>
        <v>101</v>
      </c>
      <c r="W846" s="4">
        <v>1000000</v>
      </c>
    </row>
    <row r="847" spans="1:23" x14ac:dyDescent="0.3">
      <c r="A847" s="4" t="str">
        <f t="shared" si="136"/>
        <v>France</v>
      </c>
      <c r="B847" s="4">
        <f t="shared" si="136"/>
        <v>1998</v>
      </c>
      <c r="C847" s="4">
        <f t="shared" si="134"/>
        <v>175</v>
      </c>
      <c r="D847" s="4">
        <f t="shared" si="135"/>
        <v>197</v>
      </c>
      <c r="E847" s="4">
        <f t="shared" si="135"/>
        <v>490</v>
      </c>
      <c r="F847" s="4">
        <f t="shared" si="135"/>
        <v>197</v>
      </c>
      <c r="G847" s="4">
        <f t="shared" si="135"/>
        <v>315</v>
      </c>
      <c r="H847" s="4">
        <f t="shared" si="135"/>
        <v>304</v>
      </c>
      <c r="I847" s="4">
        <f t="shared" si="135"/>
        <v>108</v>
      </c>
      <c r="J847" s="4">
        <f t="shared" si="135"/>
        <v>304</v>
      </c>
      <c r="K847" s="4">
        <f t="shared" si="135"/>
        <v>381</v>
      </c>
      <c r="L847" s="4">
        <f t="shared" si="135"/>
        <v>389</v>
      </c>
      <c r="M847" s="4">
        <f t="shared" si="135"/>
        <v>51</v>
      </c>
      <c r="N847" s="4">
        <f t="shared" si="135"/>
        <v>389</v>
      </c>
      <c r="O847" s="4">
        <f t="shared" si="135"/>
        <v>407</v>
      </c>
      <c r="P847" s="4">
        <f t="shared" si="135"/>
        <v>414</v>
      </c>
      <c r="Q847" s="4">
        <f t="shared" si="135"/>
        <v>204</v>
      </c>
      <c r="R847" s="4">
        <f t="shared" si="135"/>
        <v>414</v>
      </c>
      <c r="S847" s="4">
        <f t="shared" si="135"/>
        <v>74</v>
      </c>
      <c r="T847" s="4">
        <f t="shared" si="135"/>
        <v>94</v>
      </c>
      <c r="U847" s="4">
        <f t="shared" si="135"/>
        <v>409</v>
      </c>
      <c r="V847" s="4">
        <f t="shared" si="135"/>
        <v>94</v>
      </c>
      <c r="W847" s="4">
        <v>1000000</v>
      </c>
    </row>
    <row r="848" spans="1:23" x14ac:dyDescent="0.3">
      <c r="A848" s="4" t="str">
        <f t="shared" si="136"/>
        <v>France</v>
      </c>
      <c r="B848" s="4">
        <f t="shared" si="136"/>
        <v>1999</v>
      </c>
      <c r="C848" s="4">
        <f t="shared" si="134"/>
        <v>180</v>
      </c>
      <c r="D848" s="4">
        <f t="shared" si="135"/>
        <v>196</v>
      </c>
      <c r="E848" s="4">
        <f t="shared" si="135"/>
        <v>486</v>
      </c>
      <c r="F848" s="4">
        <f t="shared" si="135"/>
        <v>196</v>
      </c>
      <c r="G848" s="4">
        <f t="shared" si="135"/>
        <v>327</v>
      </c>
      <c r="H848" s="4">
        <f t="shared" si="135"/>
        <v>318</v>
      </c>
      <c r="I848" s="4">
        <f t="shared" si="135"/>
        <v>85</v>
      </c>
      <c r="J848" s="4">
        <f t="shared" si="135"/>
        <v>318</v>
      </c>
      <c r="K848" s="4">
        <f t="shared" si="135"/>
        <v>365</v>
      </c>
      <c r="L848" s="4">
        <f t="shared" si="135"/>
        <v>373</v>
      </c>
      <c r="M848" s="4">
        <f t="shared" si="135"/>
        <v>65</v>
      </c>
      <c r="N848" s="4">
        <f t="shared" si="135"/>
        <v>373</v>
      </c>
      <c r="O848" s="4">
        <f t="shared" si="135"/>
        <v>272</v>
      </c>
      <c r="P848" s="4">
        <f t="shared" si="135"/>
        <v>255</v>
      </c>
      <c r="Q848" s="4">
        <f t="shared" si="135"/>
        <v>367</v>
      </c>
      <c r="R848" s="4">
        <f t="shared" si="135"/>
        <v>255</v>
      </c>
      <c r="S848" s="4">
        <f t="shared" si="135"/>
        <v>69</v>
      </c>
      <c r="T848" s="4">
        <f t="shared" si="135"/>
        <v>86</v>
      </c>
      <c r="U848" s="4">
        <f t="shared" si="135"/>
        <v>427</v>
      </c>
      <c r="V848" s="4">
        <f t="shared" si="135"/>
        <v>86</v>
      </c>
      <c r="W848" s="4">
        <v>1000000</v>
      </c>
    </row>
    <row r="849" spans="1:23" x14ac:dyDescent="0.3">
      <c r="A849" s="4" t="str">
        <f t="shared" si="136"/>
        <v>France</v>
      </c>
      <c r="B849" s="4">
        <f t="shared" si="136"/>
        <v>2000</v>
      </c>
      <c r="C849" s="4">
        <f t="shared" si="134"/>
        <v>167</v>
      </c>
      <c r="D849" s="4">
        <f t="shared" si="135"/>
        <v>189</v>
      </c>
      <c r="E849" s="4">
        <f t="shared" si="135"/>
        <v>480</v>
      </c>
      <c r="F849" s="4">
        <f t="shared" si="135"/>
        <v>189</v>
      </c>
      <c r="G849" s="4">
        <f t="shared" si="135"/>
        <v>386</v>
      </c>
      <c r="H849" s="4">
        <f t="shared" si="135"/>
        <v>378</v>
      </c>
      <c r="I849" s="4">
        <f t="shared" si="135"/>
        <v>47</v>
      </c>
      <c r="J849" s="4">
        <f t="shared" si="135"/>
        <v>378</v>
      </c>
      <c r="K849" s="4">
        <f t="shared" si="135"/>
        <v>360</v>
      </c>
      <c r="L849" s="4">
        <f t="shared" si="135"/>
        <v>368</v>
      </c>
      <c r="M849" s="4">
        <f t="shared" si="135"/>
        <v>40</v>
      </c>
      <c r="N849" s="4">
        <f t="shared" si="135"/>
        <v>368</v>
      </c>
      <c r="O849" s="4">
        <f t="shared" si="135"/>
        <v>72</v>
      </c>
      <c r="P849" s="4">
        <f t="shared" si="135"/>
        <v>68</v>
      </c>
      <c r="Q849" s="4">
        <f t="shared" si="135"/>
        <v>429</v>
      </c>
      <c r="R849" s="4">
        <f t="shared" si="135"/>
        <v>68</v>
      </c>
      <c r="S849" s="4">
        <f t="shared" si="135"/>
        <v>66</v>
      </c>
      <c r="T849" s="4">
        <f t="shared" si="135"/>
        <v>78</v>
      </c>
      <c r="U849" s="4">
        <f t="shared" si="135"/>
        <v>421</v>
      </c>
      <c r="V849" s="4">
        <f t="shared" si="135"/>
        <v>78</v>
      </c>
      <c r="W849" s="4">
        <v>1000000</v>
      </c>
    </row>
    <row r="850" spans="1:23" x14ac:dyDescent="0.3">
      <c r="A850" s="4" t="str">
        <f t="shared" si="136"/>
        <v>France</v>
      </c>
      <c r="B850" s="4">
        <f t="shared" si="136"/>
        <v>2001</v>
      </c>
      <c r="C850" s="4">
        <f t="shared" si="134"/>
        <v>150</v>
      </c>
      <c r="D850" s="4">
        <f t="shared" si="135"/>
        <v>178</v>
      </c>
      <c r="E850" s="4">
        <f t="shared" si="135"/>
        <v>468</v>
      </c>
      <c r="F850" s="4">
        <f t="shared" si="135"/>
        <v>178</v>
      </c>
      <c r="G850" s="4">
        <f t="shared" si="135"/>
        <v>410</v>
      </c>
      <c r="H850" s="4">
        <f t="shared" si="135"/>
        <v>398</v>
      </c>
      <c r="I850" s="4">
        <f t="shared" si="135"/>
        <v>98</v>
      </c>
      <c r="J850" s="4">
        <f t="shared" si="135"/>
        <v>398</v>
      </c>
      <c r="K850" s="4">
        <f t="shared" si="135"/>
        <v>346</v>
      </c>
      <c r="L850" s="4">
        <f t="shared" si="135"/>
        <v>348</v>
      </c>
      <c r="M850" s="4">
        <f t="shared" si="135"/>
        <v>120</v>
      </c>
      <c r="N850" s="4">
        <f t="shared" si="135"/>
        <v>348</v>
      </c>
      <c r="O850" s="4">
        <f t="shared" si="135"/>
        <v>5</v>
      </c>
      <c r="P850" s="4">
        <f t="shared" si="135"/>
        <v>5</v>
      </c>
      <c r="Q850" s="4">
        <f t="shared" si="135"/>
        <v>418</v>
      </c>
      <c r="R850" s="4">
        <f t="shared" si="135"/>
        <v>5</v>
      </c>
      <c r="S850" s="4">
        <f t="shared" si="135"/>
        <v>62</v>
      </c>
      <c r="T850" s="4">
        <f t="shared" si="135"/>
        <v>73</v>
      </c>
      <c r="U850" s="4">
        <f t="shared" si="135"/>
        <v>401</v>
      </c>
      <c r="V850" s="4">
        <f t="shared" si="135"/>
        <v>73</v>
      </c>
      <c r="W850" s="4">
        <v>1000000</v>
      </c>
    </row>
    <row r="851" spans="1:23" x14ac:dyDescent="0.3">
      <c r="A851" s="4" t="str">
        <f t="shared" si="136"/>
        <v>France</v>
      </c>
      <c r="B851" s="4">
        <f t="shared" si="136"/>
        <v>2002</v>
      </c>
      <c r="C851" s="4">
        <f t="shared" si="134"/>
        <v>174</v>
      </c>
      <c r="D851" s="4">
        <f t="shared" si="135"/>
        <v>187</v>
      </c>
      <c r="E851" s="4">
        <f t="shared" si="135"/>
        <v>455</v>
      </c>
      <c r="F851" s="4">
        <f t="shared" si="135"/>
        <v>187</v>
      </c>
      <c r="G851" s="4">
        <f t="shared" si="135"/>
        <v>450</v>
      </c>
      <c r="H851" s="4">
        <f t="shared" si="135"/>
        <v>445</v>
      </c>
      <c r="I851" s="4">
        <f t="shared" si="135"/>
        <v>240</v>
      </c>
      <c r="J851" s="4">
        <f t="shared" si="135"/>
        <v>445</v>
      </c>
      <c r="K851" s="4">
        <f t="shared" si="135"/>
        <v>375</v>
      </c>
      <c r="L851" s="4">
        <f t="shared" si="135"/>
        <v>379</v>
      </c>
      <c r="M851" s="4">
        <f t="shared" si="135"/>
        <v>113</v>
      </c>
      <c r="N851" s="4">
        <f t="shared" si="135"/>
        <v>379</v>
      </c>
      <c r="O851" s="4">
        <f t="shared" si="135"/>
        <v>12</v>
      </c>
      <c r="P851" s="4">
        <f t="shared" si="135"/>
        <v>12</v>
      </c>
      <c r="Q851" s="4">
        <f t="shared" si="135"/>
        <v>389</v>
      </c>
      <c r="R851" s="4">
        <f t="shared" si="135"/>
        <v>12</v>
      </c>
      <c r="S851" s="4">
        <f t="shared" si="135"/>
        <v>58</v>
      </c>
      <c r="T851" s="4">
        <f t="shared" si="135"/>
        <v>64</v>
      </c>
      <c r="U851" s="4">
        <f t="shared" si="135"/>
        <v>388</v>
      </c>
      <c r="V851" s="4">
        <f t="shared" si="135"/>
        <v>64</v>
      </c>
      <c r="W851" s="4">
        <v>1000000</v>
      </c>
    </row>
    <row r="852" spans="1:23" x14ac:dyDescent="0.3">
      <c r="A852" s="4" t="str">
        <f t="shared" si="136"/>
        <v>France</v>
      </c>
      <c r="B852" s="4">
        <f t="shared" si="136"/>
        <v>2003</v>
      </c>
      <c r="C852" s="4">
        <f t="shared" si="134"/>
        <v>161</v>
      </c>
      <c r="D852" s="4">
        <f t="shared" si="135"/>
        <v>176</v>
      </c>
      <c r="E852" s="4">
        <f t="shared" si="135"/>
        <v>435</v>
      </c>
      <c r="F852" s="4">
        <f t="shared" si="135"/>
        <v>176</v>
      </c>
      <c r="G852" s="4">
        <f t="shared" si="135"/>
        <v>432</v>
      </c>
      <c r="H852" s="4">
        <f t="shared" si="135"/>
        <v>426</v>
      </c>
      <c r="I852" s="4">
        <f t="shared" si="135"/>
        <v>158</v>
      </c>
      <c r="J852" s="4">
        <f t="shared" si="135"/>
        <v>426</v>
      </c>
      <c r="K852" s="4">
        <f t="shared" si="135"/>
        <v>351</v>
      </c>
      <c r="L852" s="4">
        <f t="shared" si="135"/>
        <v>354</v>
      </c>
      <c r="M852" s="4">
        <f t="shared" si="135"/>
        <v>131</v>
      </c>
      <c r="N852" s="4">
        <f t="shared" si="135"/>
        <v>354</v>
      </c>
      <c r="O852" s="4">
        <f t="shared" si="135"/>
        <v>59</v>
      </c>
      <c r="P852" s="4">
        <f t="shared" si="135"/>
        <v>52</v>
      </c>
      <c r="Q852" s="4">
        <f t="shared" si="135"/>
        <v>291</v>
      </c>
      <c r="R852" s="4">
        <f t="shared" si="135"/>
        <v>52</v>
      </c>
      <c r="S852" s="4">
        <f t="shared" si="135"/>
        <v>50</v>
      </c>
      <c r="T852" s="4">
        <f t="shared" si="135"/>
        <v>56</v>
      </c>
      <c r="U852" s="4">
        <f t="shared" si="135"/>
        <v>353</v>
      </c>
      <c r="V852" s="4">
        <f t="shared" si="135"/>
        <v>56</v>
      </c>
      <c r="W852" s="4">
        <v>1000000</v>
      </c>
    </row>
    <row r="853" spans="1:23" x14ac:dyDescent="0.3">
      <c r="A853" s="4" t="str">
        <f t="shared" si="136"/>
        <v>France</v>
      </c>
      <c r="B853" s="4">
        <f t="shared" si="136"/>
        <v>2004</v>
      </c>
      <c r="C853" s="4">
        <f t="shared" si="134"/>
        <v>159</v>
      </c>
      <c r="D853" s="4">
        <f t="shared" si="135"/>
        <v>161</v>
      </c>
      <c r="E853" s="4">
        <f t="shared" si="135"/>
        <v>419</v>
      </c>
      <c r="F853" s="4">
        <f t="shared" si="135"/>
        <v>161</v>
      </c>
      <c r="G853" s="4">
        <f t="shared" si="135"/>
        <v>397</v>
      </c>
      <c r="H853" s="4">
        <f t="shared" si="135"/>
        <v>393</v>
      </c>
      <c r="I853" s="4">
        <f t="shared" si="135"/>
        <v>101</v>
      </c>
      <c r="J853" s="4">
        <f t="shared" si="135"/>
        <v>393</v>
      </c>
      <c r="K853" s="4">
        <f t="shared" si="135"/>
        <v>420</v>
      </c>
      <c r="L853" s="4">
        <f t="shared" si="135"/>
        <v>430</v>
      </c>
      <c r="M853" s="4">
        <f t="shared" si="135"/>
        <v>25</v>
      </c>
      <c r="N853" s="4">
        <f t="shared" si="135"/>
        <v>430</v>
      </c>
      <c r="O853" s="4">
        <f t="shared" si="135"/>
        <v>25</v>
      </c>
      <c r="P853" s="4">
        <f t="shared" si="135"/>
        <v>24</v>
      </c>
      <c r="Q853" s="4">
        <f t="shared" si="135"/>
        <v>283</v>
      </c>
      <c r="R853" s="4">
        <f t="shared" si="135"/>
        <v>24</v>
      </c>
      <c r="S853" s="4">
        <f t="shared" si="135"/>
        <v>47</v>
      </c>
      <c r="T853" s="4">
        <f t="shared" si="135"/>
        <v>44</v>
      </c>
      <c r="U853" s="4">
        <f t="shared" si="135"/>
        <v>329</v>
      </c>
      <c r="V853" s="4">
        <f t="shared" si="135"/>
        <v>44</v>
      </c>
      <c r="W853" s="4">
        <v>1000000</v>
      </c>
    </row>
    <row r="854" spans="1:23" x14ac:dyDescent="0.3">
      <c r="A854" s="4" t="str">
        <f t="shared" si="136"/>
        <v>France</v>
      </c>
      <c r="B854" s="4">
        <f t="shared" si="136"/>
        <v>2005</v>
      </c>
      <c r="C854" s="4">
        <f t="shared" si="134"/>
        <v>147</v>
      </c>
      <c r="D854" s="4">
        <f t="shared" si="135"/>
        <v>150</v>
      </c>
      <c r="E854" s="4">
        <f t="shared" si="135"/>
        <v>404</v>
      </c>
      <c r="F854" s="4">
        <f t="shared" si="135"/>
        <v>150</v>
      </c>
      <c r="G854" s="4">
        <f t="shared" si="135"/>
        <v>383</v>
      </c>
      <c r="H854" s="4">
        <f t="shared" si="135"/>
        <v>387</v>
      </c>
      <c r="I854" s="4">
        <f t="shared" si="135"/>
        <v>42</v>
      </c>
      <c r="J854" s="4">
        <f t="shared" si="135"/>
        <v>387</v>
      </c>
      <c r="K854" s="4">
        <f t="shared" si="135"/>
        <v>407</v>
      </c>
      <c r="L854" s="4">
        <f t="shared" si="135"/>
        <v>412</v>
      </c>
      <c r="M854" s="4">
        <f t="shared" si="135"/>
        <v>87</v>
      </c>
      <c r="N854" s="4">
        <f t="shared" si="135"/>
        <v>412</v>
      </c>
      <c r="O854" s="4">
        <f t="shared" si="135"/>
        <v>28</v>
      </c>
      <c r="P854" s="4">
        <f t="shared" si="135"/>
        <v>28</v>
      </c>
      <c r="Q854" s="4">
        <f t="shared" si="135"/>
        <v>288</v>
      </c>
      <c r="R854" s="4">
        <f t="shared" si="135"/>
        <v>28</v>
      </c>
      <c r="S854" s="4">
        <f t="shared" si="135"/>
        <v>39</v>
      </c>
      <c r="T854" s="4">
        <f t="shared" si="135"/>
        <v>34</v>
      </c>
      <c r="U854" s="4">
        <f t="shared" si="135"/>
        <v>299</v>
      </c>
      <c r="V854" s="4">
        <f t="shared" si="135"/>
        <v>34</v>
      </c>
      <c r="W854" s="4">
        <v>1000000</v>
      </c>
    </row>
    <row r="855" spans="1:23" x14ac:dyDescent="0.3">
      <c r="A855" s="4" t="str">
        <f t="shared" si="136"/>
        <v>France</v>
      </c>
      <c r="B855" s="4">
        <f t="shared" si="136"/>
        <v>2006</v>
      </c>
      <c r="C855" s="4">
        <f t="shared" si="134"/>
        <v>141</v>
      </c>
      <c r="D855" s="4">
        <f t="shared" si="135"/>
        <v>139</v>
      </c>
      <c r="E855" s="4">
        <f t="shared" si="135"/>
        <v>381</v>
      </c>
      <c r="F855" s="4">
        <f t="shared" si="135"/>
        <v>139</v>
      </c>
      <c r="G855" s="4">
        <f t="shared" si="135"/>
        <v>415</v>
      </c>
      <c r="H855" s="4">
        <f t="shared" si="135"/>
        <v>410</v>
      </c>
      <c r="I855" s="4">
        <f t="shared" si="135"/>
        <v>120</v>
      </c>
      <c r="J855" s="4">
        <f t="shared" si="135"/>
        <v>410</v>
      </c>
      <c r="K855" s="4">
        <f t="shared" si="135"/>
        <v>443</v>
      </c>
      <c r="L855" s="4">
        <f t="shared" si="135"/>
        <v>449</v>
      </c>
      <c r="M855" s="4">
        <f t="shared" si="135"/>
        <v>62</v>
      </c>
      <c r="N855" s="4">
        <f t="shared" si="135"/>
        <v>449</v>
      </c>
      <c r="O855" s="4">
        <f t="shared" si="135"/>
        <v>174</v>
      </c>
      <c r="P855" s="4">
        <f t="shared" si="135"/>
        <v>181</v>
      </c>
      <c r="Q855" s="4">
        <f t="shared" si="135"/>
        <v>261</v>
      </c>
      <c r="R855" s="4">
        <f t="shared" si="135"/>
        <v>181</v>
      </c>
      <c r="S855" s="4">
        <f t="shared" si="135"/>
        <v>26</v>
      </c>
      <c r="T855" s="4">
        <f t="shared" si="135"/>
        <v>24</v>
      </c>
      <c r="U855" s="4">
        <f t="shared" si="135"/>
        <v>279</v>
      </c>
      <c r="V855" s="4">
        <f t="shared" si="135"/>
        <v>24</v>
      </c>
      <c r="W855" s="4">
        <v>1000000</v>
      </c>
    </row>
    <row r="856" spans="1:23" x14ac:dyDescent="0.3">
      <c r="A856" s="4" t="str">
        <f t="shared" si="136"/>
        <v>France</v>
      </c>
      <c r="B856" s="4">
        <f t="shared" si="136"/>
        <v>2007</v>
      </c>
      <c r="C856" s="4">
        <f t="shared" si="134"/>
        <v>121</v>
      </c>
      <c r="D856" s="4">
        <f t="shared" si="135"/>
        <v>118</v>
      </c>
      <c r="E856" s="4">
        <f t="shared" si="135"/>
        <v>343</v>
      </c>
      <c r="F856" s="4">
        <f t="shared" si="135"/>
        <v>118</v>
      </c>
      <c r="G856" s="4">
        <f t="shared" si="135"/>
        <v>366</v>
      </c>
      <c r="H856" s="4">
        <f t="shared" si="135"/>
        <v>359</v>
      </c>
      <c r="I856" s="4">
        <f t="shared" si="135"/>
        <v>9</v>
      </c>
      <c r="J856" s="4">
        <f t="shared" si="135"/>
        <v>359</v>
      </c>
      <c r="K856" s="4">
        <f t="shared" si="135"/>
        <v>470</v>
      </c>
      <c r="L856" s="4">
        <f t="shared" si="135"/>
        <v>465</v>
      </c>
      <c r="M856" s="4">
        <f t="shared" si="135"/>
        <v>33</v>
      </c>
      <c r="N856" s="4">
        <f t="shared" si="135"/>
        <v>465</v>
      </c>
      <c r="O856" s="4">
        <f t="shared" si="135"/>
        <v>185</v>
      </c>
      <c r="P856" s="4">
        <f t="shared" si="135"/>
        <v>227</v>
      </c>
      <c r="Q856" s="4">
        <f t="shared" si="135"/>
        <v>202</v>
      </c>
      <c r="R856" s="4">
        <f t="shared" si="135"/>
        <v>227</v>
      </c>
      <c r="S856" s="4">
        <f t="shared" si="135"/>
        <v>19</v>
      </c>
      <c r="T856" s="4">
        <f t="shared" si="135"/>
        <v>18</v>
      </c>
      <c r="U856" s="4">
        <f t="shared" si="135"/>
        <v>259</v>
      </c>
      <c r="V856" s="4">
        <f t="shared" si="135"/>
        <v>18</v>
      </c>
      <c r="W856" s="4">
        <v>1000000</v>
      </c>
    </row>
    <row r="857" spans="1:23" x14ac:dyDescent="0.3">
      <c r="A857" s="4" t="str">
        <f t="shared" si="136"/>
        <v>France</v>
      </c>
      <c r="B857" s="4">
        <f t="shared" si="136"/>
        <v>2008</v>
      </c>
      <c r="C857" s="4">
        <f t="shared" si="134"/>
        <v>104</v>
      </c>
      <c r="D857" s="4">
        <f t="shared" si="135"/>
        <v>101</v>
      </c>
      <c r="E857" s="4">
        <f t="shared" si="135"/>
        <v>334</v>
      </c>
      <c r="F857" s="4">
        <f t="shared" si="135"/>
        <v>101</v>
      </c>
      <c r="G857" s="4">
        <f t="shared" si="135"/>
        <v>341</v>
      </c>
      <c r="H857" s="4">
        <f t="shared" si="135"/>
        <v>337</v>
      </c>
      <c r="I857" s="4">
        <f t="shared" si="135"/>
        <v>12</v>
      </c>
      <c r="J857" s="4">
        <f t="shared" si="135"/>
        <v>337</v>
      </c>
      <c r="K857" s="4">
        <f t="shared" si="135"/>
        <v>411</v>
      </c>
      <c r="L857" s="4">
        <f t="shared" si="135"/>
        <v>410</v>
      </c>
      <c r="M857" s="4">
        <f t="shared" si="135"/>
        <v>61</v>
      </c>
      <c r="N857" s="4">
        <f t="shared" si="135"/>
        <v>410</v>
      </c>
      <c r="O857" s="4">
        <f t="shared" si="135"/>
        <v>118</v>
      </c>
      <c r="P857" s="4">
        <f t="shared" ref="P857:V872" si="137">RANK(P260,P$4:P$597,P$1)</f>
        <v>147</v>
      </c>
      <c r="Q857" s="4">
        <f t="shared" si="137"/>
        <v>213</v>
      </c>
      <c r="R857" s="4">
        <f t="shared" si="137"/>
        <v>147</v>
      </c>
      <c r="S857" s="4">
        <f t="shared" si="137"/>
        <v>20</v>
      </c>
      <c r="T857" s="4">
        <f t="shared" si="137"/>
        <v>20</v>
      </c>
      <c r="U857" s="4">
        <f t="shared" si="137"/>
        <v>250</v>
      </c>
      <c r="V857" s="4">
        <f t="shared" si="137"/>
        <v>20</v>
      </c>
      <c r="W857" s="4">
        <v>1000000</v>
      </c>
    </row>
    <row r="858" spans="1:23" x14ac:dyDescent="0.3">
      <c r="A858" s="4" t="str">
        <f t="shared" si="136"/>
        <v>France</v>
      </c>
      <c r="B858" s="4">
        <f t="shared" si="136"/>
        <v>2009</v>
      </c>
      <c r="C858" s="4">
        <f t="shared" ref="C858:R873" si="138">RANK(C261,C$4:C$597,C$1)</f>
        <v>133</v>
      </c>
      <c r="D858" s="4">
        <f t="shared" si="138"/>
        <v>122</v>
      </c>
      <c r="E858" s="4">
        <f t="shared" si="138"/>
        <v>379</v>
      </c>
      <c r="F858" s="4">
        <f t="shared" si="138"/>
        <v>122</v>
      </c>
      <c r="G858" s="4">
        <f t="shared" si="138"/>
        <v>290</v>
      </c>
      <c r="H858" s="4">
        <f t="shared" si="138"/>
        <v>292</v>
      </c>
      <c r="I858" s="4">
        <f t="shared" si="138"/>
        <v>72</v>
      </c>
      <c r="J858" s="4">
        <f t="shared" si="138"/>
        <v>292</v>
      </c>
      <c r="K858" s="4">
        <f t="shared" si="138"/>
        <v>398</v>
      </c>
      <c r="L858" s="4">
        <f t="shared" si="138"/>
        <v>397</v>
      </c>
      <c r="M858" s="4">
        <f t="shared" si="138"/>
        <v>23</v>
      </c>
      <c r="N858" s="4">
        <f t="shared" si="138"/>
        <v>397</v>
      </c>
      <c r="O858" s="4">
        <f t="shared" si="138"/>
        <v>61</v>
      </c>
      <c r="P858" s="4">
        <f t="shared" si="138"/>
        <v>53</v>
      </c>
      <c r="Q858" s="4">
        <f t="shared" si="138"/>
        <v>242</v>
      </c>
      <c r="R858" s="4">
        <f t="shared" si="138"/>
        <v>53</v>
      </c>
      <c r="S858" s="4">
        <f t="shared" si="137"/>
        <v>28</v>
      </c>
      <c r="T858" s="4">
        <f t="shared" si="137"/>
        <v>28</v>
      </c>
      <c r="U858" s="4">
        <f t="shared" si="137"/>
        <v>286</v>
      </c>
      <c r="V858" s="4">
        <f t="shared" si="137"/>
        <v>28</v>
      </c>
      <c r="W858" s="4">
        <v>1000000</v>
      </c>
    </row>
    <row r="859" spans="1:23" x14ac:dyDescent="0.3">
      <c r="A859" s="4" t="str">
        <f t="shared" si="136"/>
        <v>France</v>
      </c>
      <c r="B859" s="4">
        <f t="shared" si="136"/>
        <v>2010</v>
      </c>
      <c r="C859" s="4">
        <f t="shared" si="138"/>
        <v>158</v>
      </c>
      <c r="D859" s="4">
        <f t="shared" si="138"/>
        <v>140</v>
      </c>
      <c r="E859" s="4">
        <f t="shared" si="138"/>
        <v>369</v>
      </c>
      <c r="F859" s="4">
        <f t="shared" si="138"/>
        <v>140</v>
      </c>
      <c r="G859" s="4">
        <f t="shared" si="138"/>
        <v>270</v>
      </c>
      <c r="H859" s="4">
        <f t="shared" si="138"/>
        <v>270</v>
      </c>
      <c r="I859" s="4">
        <f t="shared" si="138"/>
        <v>71</v>
      </c>
      <c r="J859" s="4">
        <f t="shared" si="138"/>
        <v>270</v>
      </c>
      <c r="K859" s="4">
        <f t="shared" si="138"/>
        <v>397</v>
      </c>
      <c r="L859" s="4">
        <f t="shared" si="138"/>
        <v>394</v>
      </c>
      <c r="M859" s="4">
        <f t="shared" si="138"/>
        <v>12</v>
      </c>
      <c r="N859" s="4">
        <f t="shared" si="138"/>
        <v>394</v>
      </c>
      <c r="O859" s="4">
        <f t="shared" si="138"/>
        <v>204</v>
      </c>
      <c r="P859" s="4">
        <f t="shared" si="138"/>
        <v>169</v>
      </c>
      <c r="Q859" s="4">
        <f t="shared" si="138"/>
        <v>180</v>
      </c>
      <c r="R859" s="4">
        <f t="shared" si="138"/>
        <v>169</v>
      </c>
      <c r="S859" s="4">
        <f t="shared" si="137"/>
        <v>27</v>
      </c>
      <c r="T859" s="4">
        <f t="shared" si="137"/>
        <v>25</v>
      </c>
      <c r="U859" s="4">
        <f t="shared" si="137"/>
        <v>285</v>
      </c>
      <c r="V859" s="4">
        <f t="shared" si="137"/>
        <v>25</v>
      </c>
      <c r="W859" s="4">
        <v>1000000</v>
      </c>
    </row>
    <row r="860" spans="1:23" x14ac:dyDescent="0.3">
      <c r="A860" s="4" t="str">
        <f t="shared" si="136"/>
        <v>France</v>
      </c>
      <c r="B860" s="4">
        <f t="shared" si="136"/>
        <v>2011</v>
      </c>
      <c r="C860" s="4">
        <f t="shared" si="138"/>
        <v>163</v>
      </c>
      <c r="D860" s="4">
        <f t="shared" si="138"/>
        <v>145</v>
      </c>
      <c r="E860" s="4">
        <f t="shared" si="138"/>
        <v>383</v>
      </c>
      <c r="F860" s="4">
        <f t="shared" si="138"/>
        <v>145</v>
      </c>
      <c r="G860" s="4">
        <f t="shared" si="138"/>
        <v>246</v>
      </c>
      <c r="H860" s="4">
        <f t="shared" si="138"/>
        <v>258</v>
      </c>
      <c r="I860" s="4">
        <f t="shared" si="138"/>
        <v>84</v>
      </c>
      <c r="J860" s="4">
        <f t="shared" si="138"/>
        <v>258</v>
      </c>
      <c r="K860" s="4">
        <f t="shared" si="138"/>
        <v>401</v>
      </c>
      <c r="L860" s="4">
        <f t="shared" si="138"/>
        <v>396</v>
      </c>
      <c r="M860" s="4">
        <f t="shared" si="138"/>
        <v>15</v>
      </c>
      <c r="N860" s="4">
        <f t="shared" si="138"/>
        <v>396</v>
      </c>
      <c r="O860" s="4">
        <f t="shared" si="138"/>
        <v>177</v>
      </c>
      <c r="P860" s="4">
        <f t="shared" si="138"/>
        <v>154</v>
      </c>
      <c r="Q860" s="4">
        <f t="shared" si="138"/>
        <v>209</v>
      </c>
      <c r="R860" s="4">
        <f t="shared" si="138"/>
        <v>154</v>
      </c>
      <c r="S860" s="4">
        <f t="shared" si="137"/>
        <v>32</v>
      </c>
      <c r="T860" s="4">
        <f t="shared" si="137"/>
        <v>30</v>
      </c>
      <c r="U860" s="4">
        <f t="shared" si="137"/>
        <v>275</v>
      </c>
      <c r="V860" s="4">
        <f t="shared" si="137"/>
        <v>30</v>
      </c>
      <c r="W860" s="4">
        <v>1000000</v>
      </c>
    </row>
    <row r="861" spans="1:23" x14ac:dyDescent="0.3">
      <c r="A861" s="4" t="str">
        <f t="shared" ref="A861:B876" si="139">A264</f>
        <v>France</v>
      </c>
      <c r="B861" s="4">
        <f t="shared" si="139"/>
        <v>2012</v>
      </c>
      <c r="C861" s="4">
        <f t="shared" si="138"/>
        <v>182</v>
      </c>
      <c r="D861" s="4">
        <f t="shared" si="138"/>
        <v>169</v>
      </c>
      <c r="E861" s="4">
        <f t="shared" si="138"/>
        <v>392</v>
      </c>
      <c r="F861" s="4">
        <f t="shared" si="138"/>
        <v>169</v>
      </c>
      <c r="G861" s="4">
        <f t="shared" si="138"/>
        <v>230</v>
      </c>
      <c r="H861" s="4">
        <f t="shared" si="138"/>
        <v>235</v>
      </c>
      <c r="I861" s="4">
        <f t="shared" si="138"/>
        <v>128</v>
      </c>
      <c r="J861" s="4">
        <f t="shared" si="138"/>
        <v>235</v>
      </c>
      <c r="K861" s="4">
        <f t="shared" si="138"/>
        <v>366</v>
      </c>
      <c r="L861" s="4">
        <f t="shared" si="138"/>
        <v>362</v>
      </c>
      <c r="M861" s="4">
        <f t="shared" si="138"/>
        <v>20</v>
      </c>
      <c r="N861" s="4">
        <f t="shared" si="138"/>
        <v>362</v>
      </c>
      <c r="O861" s="4">
        <f t="shared" si="138"/>
        <v>187</v>
      </c>
      <c r="P861" s="4">
        <f t="shared" si="138"/>
        <v>153</v>
      </c>
      <c r="Q861" s="4">
        <f t="shared" si="138"/>
        <v>248</v>
      </c>
      <c r="R861" s="4">
        <f t="shared" si="138"/>
        <v>153</v>
      </c>
      <c r="S861" s="4">
        <f t="shared" si="137"/>
        <v>37</v>
      </c>
      <c r="T861" s="4">
        <f t="shared" si="137"/>
        <v>33</v>
      </c>
      <c r="U861" s="4">
        <f t="shared" si="137"/>
        <v>283</v>
      </c>
      <c r="V861" s="4">
        <f t="shared" si="137"/>
        <v>33</v>
      </c>
      <c r="W861" s="4">
        <v>1000000</v>
      </c>
    </row>
    <row r="862" spans="1:23" x14ac:dyDescent="0.3">
      <c r="A862" s="4" t="str">
        <f t="shared" si="139"/>
        <v>France</v>
      </c>
      <c r="B862" s="4">
        <f t="shared" si="139"/>
        <v>2013</v>
      </c>
      <c r="C862" s="4">
        <f t="shared" si="138"/>
        <v>199</v>
      </c>
      <c r="D862" s="4">
        <f t="shared" si="138"/>
        <v>180</v>
      </c>
      <c r="E862" s="4">
        <f t="shared" si="138"/>
        <v>389</v>
      </c>
      <c r="F862" s="4">
        <f t="shared" si="138"/>
        <v>180</v>
      </c>
      <c r="G862" s="4">
        <f t="shared" si="138"/>
        <v>266</v>
      </c>
      <c r="H862" s="4">
        <f t="shared" si="138"/>
        <v>272</v>
      </c>
      <c r="I862" s="4">
        <f t="shared" si="138"/>
        <v>95</v>
      </c>
      <c r="J862" s="4">
        <f t="shared" si="138"/>
        <v>272</v>
      </c>
      <c r="K862" s="4">
        <f t="shared" si="138"/>
        <v>364</v>
      </c>
      <c r="L862" s="4">
        <f t="shared" si="138"/>
        <v>360</v>
      </c>
      <c r="M862" s="4">
        <f t="shared" si="138"/>
        <v>30</v>
      </c>
      <c r="N862" s="4">
        <f t="shared" si="138"/>
        <v>360</v>
      </c>
      <c r="O862" s="4">
        <f t="shared" si="138"/>
        <v>145</v>
      </c>
      <c r="P862" s="4">
        <f t="shared" si="138"/>
        <v>110</v>
      </c>
      <c r="Q862" s="4">
        <f t="shared" si="138"/>
        <v>304</v>
      </c>
      <c r="R862" s="4">
        <f t="shared" si="138"/>
        <v>110</v>
      </c>
      <c r="S862" s="4">
        <f t="shared" si="137"/>
        <v>36</v>
      </c>
      <c r="T862" s="4">
        <f t="shared" si="137"/>
        <v>32</v>
      </c>
      <c r="U862" s="4">
        <f t="shared" si="137"/>
        <v>284</v>
      </c>
      <c r="V862" s="4">
        <f t="shared" si="137"/>
        <v>32</v>
      </c>
      <c r="W862" s="4">
        <v>1000000</v>
      </c>
    </row>
    <row r="863" spans="1:23" x14ac:dyDescent="0.3">
      <c r="A863" s="4" t="str">
        <f t="shared" si="139"/>
        <v>France</v>
      </c>
      <c r="B863" s="4">
        <f t="shared" si="139"/>
        <v>2014</v>
      </c>
      <c r="C863" s="4">
        <f t="shared" si="138"/>
        <v>192</v>
      </c>
      <c r="D863" s="4">
        <f t="shared" si="138"/>
        <v>173</v>
      </c>
      <c r="E863" s="4">
        <f t="shared" si="138"/>
        <v>378</v>
      </c>
      <c r="F863" s="4">
        <f t="shared" si="138"/>
        <v>173</v>
      </c>
      <c r="G863" s="4">
        <f t="shared" si="138"/>
        <v>295</v>
      </c>
      <c r="H863" s="4">
        <f t="shared" si="138"/>
        <v>300</v>
      </c>
      <c r="I863" s="4">
        <f t="shared" si="138"/>
        <v>44</v>
      </c>
      <c r="J863" s="4">
        <f t="shared" si="138"/>
        <v>300</v>
      </c>
      <c r="K863" s="4">
        <f t="shared" si="138"/>
        <v>380</v>
      </c>
      <c r="L863" s="4">
        <f t="shared" si="138"/>
        <v>371</v>
      </c>
      <c r="M863" s="4">
        <f t="shared" si="138"/>
        <v>1</v>
      </c>
      <c r="N863" s="4">
        <f t="shared" si="138"/>
        <v>371</v>
      </c>
      <c r="O863" s="4">
        <f t="shared" si="138"/>
        <v>42</v>
      </c>
      <c r="P863" s="4">
        <f t="shared" si="138"/>
        <v>31</v>
      </c>
      <c r="Q863" s="4">
        <f t="shared" si="138"/>
        <v>370</v>
      </c>
      <c r="R863" s="4">
        <f t="shared" si="138"/>
        <v>31</v>
      </c>
      <c r="S863" s="4">
        <f t="shared" si="137"/>
        <v>29</v>
      </c>
      <c r="T863" s="4">
        <f t="shared" si="137"/>
        <v>26</v>
      </c>
      <c r="U863" s="4">
        <f t="shared" si="137"/>
        <v>258</v>
      </c>
      <c r="V863" s="4">
        <f t="shared" si="137"/>
        <v>26</v>
      </c>
      <c r="W863" s="4">
        <v>1000000</v>
      </c>
    </row>
    <row r="864" spans="1:23" x14ac:dyDescent="0.3">
      <c r="A864" s="4" t="str">
        <f t="shared" si="139"/>
        <v>France</v>
      </c>
      <c r="B864" s="4">
        <f t="shared" si="139"/>
        <v>2015</v>
      </c>
      <c r="C864" s="4">
        <f t="shared" si="138"/>
        <v>183</v>
      </c>
      <c r="D864" s="4">
        <f t="shared" si="138"/>
        <v>158</v>
      </c>
      <c r="E864" s="4">
        <f t="shared" si="138"/>
        <v>349</v>
      </c>
      <c r="F864" s="4">
        <f t="shared" si="138"/>
        <v>158</v>
      </c>
      <c r="G864" s="4">
        <f t="shared" si="138"/>
        <v>279</v>
      </c>
      <c r="H864" s="4">
        <f t="shared" si="138"/>
        <v>282</v>
      </c>
      <c r="I864" s="4">
        <f t="shared" si="138"/>
        <v>59</v>
      </c>
      <c r="J864" s="4">
        <f t="shared" si="138"/>
        <v>282</v>
      </c>
      <c r="K864" s="4">
        <f t="shared" si="138"/>
        <v>343</v>
      </c>
      <c r="L864" s="4">
        <f t="shared" si="138"/>
        <v>341</v>
      </c>
      <c r="M864" s="4">
        <f t="shared" si="138"/>
        <v>76</v>
      </c>
      <c r="N864" s="4">
        <f t="shared" si="138"/>
        <v>341</v>
      </c>
      <c r="O864" s="4">
        <f t="shared" si="138"/>
        <v>88</v>
      </c>
      <c r="P864" s="4">
        <f t="shared" si="138"/>
        <v>75</v>
      </c>
      <c r="Q864" s="4">
        <f t="shared" si="138"/>
        <v>427</v>
      </c>
      <c r="R864" s="4">
        <f t="shared" si="138"/>
        <v>75</v>
      </c>
      <c r="S864" s="4">
        <f t="shared" si="137"/>
        <v>18</v>
      </c>
      <c r="T864" s="4">
        <f t="shared" si="137"/>
        <v>17</v>
      </c>
      <c r="U864" s="4">
        <f t="shared" si="137"/>
        <v>241</v>
      </c>
      <c r="V864" s="4">
        <f t="shared" si="137"/>
        <v>17</v>
      </c>
      <c r="W864" s="4">
        <v>1000000</v>
      </c>
    </row>
    <row r="865" spans="1:23" x14ac:dyDescent="0.3">
      <c r="A865" s="4" t="str">
        <f t="shared" si="139"/>
        <v>France</v>
      </c>
      <c r="B865" s="4">
        <f t="shared" si="139"/>
        <v>2016</v>
      </c>
      <c r="C865" s="4">
        <f t="shared" si="138"/>
        <v>184</v>
      </c>
      <c r="D865" s="4">
        <f t="shared" si="138"/>
        <v>153</v>
      </c>
      <c r="E865" s="4">
        <f t="shared" si="138"/>
        <v>330</v>
      </c>
      <c r="F865" s="4">
        <f t="shared" si="138"/>
        <v>153</v>
      </c>
      <c r="G865" s="4">
        <f t="shared" si="138"/>
        <v>284</v>
      </c>
      <c r="H865" s="4">
        <f t="shared" si="138"/>
        <v>284</v>
      </c>
      <c r="I865" s="4">
        <f t="shared" si="138"/>
        <v>56</v>
      </c>
      <c r="J865" s="4">
        <f t="shared" si="138"/>
        <v>284</v>
      </c>
      <c r="K865" s="4">
        <f t="shared" si="138"/>
        <v>341</v>
      </c>
      <c r="L865" s="4">
        <f t="shared" si="138"/>
        <v>338</v>
      </c>
      <c r="M865" s="4">
        <f t="shared" si="138"/>
        <v>74</v>
      </c>
      <c r="N865" s="4">
        <f t="shared" si="138"/>
        <v>338</v>
      </c>
      <c r="O865" s="4">
        <f t="shared" si="138"/>
        <v>169</v>
      </c>
      <c r="P865" s="4">
        <f t="shared" si="138"/>
        <v>164</v>
      </c>
      <c r="Q865" s="4">
        <f t="shared" si="138"/>
        <v>473</v>
      </c>
      <c r="R865" s="4">
        <f t="shared" si="138"/>
        <v>164</v>
      </c>
      <c r="S865" s="4">
        <f t="shared" si="137"/>
        <v>16</v>
      </c>
      <c r="T865" s="4">
        <f t="shared" si="137"/>
        <v>15</v>
      </c>
      <c r="U865" s="4">
        <f t="shared" si="137"/>
        <v>237</v>
      </c>
      <c r="V865" s="4">
        <f t="shared" si="137"/>
        <v>15</v>
      </c>
      <c r="W865" s="4">
        <v>1000000</v>
      </c>
    </row>
    <row r="866" spans="1:23" x14ac:dyDescent="0.3">
      <c r="A866" s="4" t="str">
        <f t="shared" si="139"/>
        <v>France</v>
      </c>
      <c r="B866" s="4">
        <f t="shared" si="139"/>
        <v>2017</v>
      </c>
      <c r="C866" s="4">
        <f t="shared" si="138"/>
        <v>193</v>
      </c>
      <c r="D866" s="4">
        <f t="shared" si="138"/>
        <v>159</v>
      </c>
      <c r="E866" s="4">
        <f t="shared" si="138"/>
        <v>308</v>
      </c>
      <c r="F866" s="4">
        <f t="shared" si="138"/>
        <v>159</v>
      </c>
      <c r="G866" s="4">
        <f t="shared" si="138"/>
        <v>302</v>
      </c>
      <c r="H866" s="4">
        <f t="shared" si="138"/>
        <v>311</v>
      </c>
      <c r="I866" s="4">
        <f t="shared" si="138"/>
        <v>32</v>
      </c>
      <c r="J866" s="4">
        <f t="shared" si="138"/>
        <v>311</v>
      </c>
      <c r="K866" s="4">
        <f t="shared" si="138"/>
        <v>334</v>
      </c>
      <c r="L866" s="4">
        <f t="shared" si="138"/>
        <v>326</v>
      </c>
      <c r="M866" s="4">
        <f t="shared" si="138"/>
        <v>64</v>
      </c>
      <c r="N866" s="4">
        <f t="shared" si="138"/>
        <v>326</v>
      </c>
      <c r="O866" s="4">
        <f t="shared" si="138"/>
        <v>207</v>
      </c>
      <c r="P866" s="4">
        <f t="shared" si="138"/>
        <v>214</v>
      </c>
      <c r="Q866" s="4">
        <f t="shared" si="138"/>
        <v>509</v>
      </c>
      <c r="R866" s="4">
        <f t="shared" si="138"/>
        <v>214</v>
      </c>
      <c r="S866" s="4">
        <f t="shared" si="137"/>
        <v>14</v>
      </c>
      <c r="T866" s="4">
        <f t="shared" si="137"/>
        <v>14</v>
      </c>
      <c r="U866" s="4">
        <f t="shared" si="137"/>
        <v>229</v>
      </c>
      <c r="V866" s="4">
        <f t="shared" si="137"/>
        <v>14</v>
      </c>
      <c r="W866" s="4">
        <v>1000000</v>
      </c>
    </row>
    <row r="867" spans="1:23" x14ac:dyDescent="0.3">
      <c r="A867" s="4" t="str">
        <f t="shared" si="139"/>
        <v>France</v>
      </c>
      <c r="B867" s="4">
        <f t="shared" si="139"/>
        <v>2018</v>
      </c>
      <c r="C867" s="4">
        <f t="shared" si="138"/>
        <v>170</v>
      </c>
      <c r="D867" s="4">
        <f t="shared" si="138"/>
        <v>136</v>
      </c>
      <c r="E867" s="4">
        <f t="shared" si="138"/>
        <v>294</v>
      </c>
      <c r="F867" s="4">
        <f t="shared" si="138"/>
        <v>136</v>
      </c>
      <c r="G867" s="4">
        <f t="shared" si="138"/>
        <v>257</v>
      </c>
      <c r="H867" s="4">
        <f t="shared" si="138"/>
        <v>271</v>
      </c>
      <c r="I867" s="4">
        <f t="shared" si="138"/>
        <v>83</v>
      </c>
      <c r="J867" s="4">
        <f t="shared" si="138"/>
        <v>271</v>
      </c>
      <c r="K867" s="4">
        <f t="shared" si="138"/>
        <v>331</v>
      </c>
      <c r="L867" s="4">
        <f t="shared" si="138"/>
        <v>324</v>
      </c>
      <c r="M867" s="4">
        <f t="shared" si="138"/>
        <v>67</v>
      </c>
      <c r="N867" s="4">
        <f t="shared" si="138"/>
        <v>324</v>
      </c>
      <c r="O867" s="4">
        <f t="shared" si="138"/>
        <v>273</v>
      </c>
      <c r="P867" s="4">
        <f t="shared" si="138"/>
        <v>352</v>
      </c>
      <c r="Q867" s="4">
        <f t="shared" si="138"/>
        <v>526</v>
      </c>
      <c r="R867" s="4">
        <f t="shared" si="138"/>
        <v>352</v>
      </c>
      <c r="S867" s="4">
        <f t="shared" si="137"/>
        <v>13</v>
      </c>
      <c r="T867" s="4">
        <f t="shared" si="137"/>
        <v>11</v>
      </c>
      <c r="U867" s="4">
        <f t="shared" si="137"/>
        <v>225</v>
      </c>
      <c r="V867" s="4">
        <f t="shared" si="137"/>
        <v>11</v>
      </c>
      <c r="W867" s="4">
        <v>1000000</v>
      </c>
    </row>
    <row r="868" spans="1:23" x14ac:dyDescent="0.3">
      <c r="A868" s="4" t="str">
        <f t="shared" si="139"/>
        <v>France</v>
      </c>
      <c r="B868" s="4">
        <f t="shared" si="139"/>
        <v>2019</v>
      </c>
      <c r="C868" s="4">
        <f t="shared" si="138"/>
        <v>153</v>
      </c>
      <c r="D868" s="4">
        <f t="shared" si="138"/>
        <v>127</v>
      </c>
      <c r="E868" s="4">
        <f t="shared" si="138"/>
        <v>278</v>
      </c>
      <c r="F868" s="4">
        <f t="shared" si="138"/>
        <v>127</v>
      </c>
      <c r="G868" s="4">
        <f t="shared" si="138"/>
        <v>220</v>
      </c>
      <c r="H868" s="4">
        <f t="shared" si="138"/>
        <v>230</v>
      </c>
      <c r="I868" s="4">
        <f t="shared" si="138"/>
        <v>113</v>
      </c>
      <c r="J868" s="4">
        <f t="shared" si="138"/>
        <v>230</v>
      </c>
      <c r="K868" s="4">
        <f t="shared" si="138"/>
        <v>312</v>
      </c>
      <c r="L868" s="4">
        <f t="shared" si="138"/>
        <v>303</v>
      </c>
      <c r="M868" s="4">
        <f t="shared" si="138"/>
        <v>95</v>
      </c>
      <c r="N868" s="4">
        <f t="shared" si="138"/>
        <v>303</v>
      </c>
      <c r="O868" s="4">
        <f t="shared" si="138"/>
        <v>270</v>
      </c>
      <c r="P868" s="4">
        <f t="shared" si="138"/>
        <v>366</v>
      </c>
      <c r="Q868" s="4">
        <f t="shared" si="138"/>
        <v>525</v>
      </c>
      <c r="R868" s="4">
        <f t="shared" si="138"/>
        <v>366</v>
      </c>
      <c r="S868" s="4">
        <f t="shared" si="137"/>
        <v>10</v>
      </c>
      <c r="T868" s="4">
        <f t="shared" si="137"/>
        <v>10</v>
      </c>
      <c r="U868" s="4">
        <f t="shared" si="137"/>
        <v>220</v>
      </c>
      <c r="V868" s="4">
        <f t="shared" si="137"/>
        <v>10</v>
      </c>
      <c r="W868" s="4">
        <v>1000000</v>
      </c>
    </row>
    <row r="869" spans="1:23" x14ac:dyDescent="0.3">
      <c r="A869" s="4" t="str">
        <f t="shared" si="139"/>
        <v>France</v>
      </c>
      <c r="B869" s="4">
        <f t="shared" si="139"/>
        <v>2020</v>
      </c>
      <c r="C869" s="4">
        <f t="shared" si="138"/>
        <v>85</v>
      </c>
      <c r="D869" s="4">
        <f t="shared" si="138"/>
        <v>77</v>
      </c>
      <c r="E869" s="4">
        <f t="shared" si="138"/>
        <v>280</v>
      </c>
      <c r="F869" s="4">
        <f t="shared" si="138"/>
        <v>77</v>
      </c>
      <c r="G869" s="4">
        <f t="shared" si="138"/>
        <v>331</v>
      </c>
      <c r="H869" s="4">
        <f t="shared" si="138"/>
        <v>361</v>
      </c>
      <c r="I869" s="4">
        <f t="shared" si="138"/>
        <v>87</v>
      </c>
      <c r="J869" s="4">
        <f t="shared" si="138"/>
        <v>361</v>
      </c>
      <c r="K869" s="4">
        <f t="shared" si="138"/>
        <v>317</v>
      </c>
      <c r="L869" s="4">
        <f t="shared" si="138"/>
        <v>308</v>
      </c>
      <c r="M869" s="4">
        <f t="shared" si="138"/>
        <v>101</v>
      </c>
      <c r="N869" s="4">
        <f t="shared" si="138"/>
        <v>308</v>
      </c>
      <c r="O869" s="4">
        <f t="shared" si="138"/>
        <v>135</v>
      </c>
      <c r="P869" s="4">
        <f t="shared" si="138"/>
        <v>157</v>
      </c>
      <c r="Q869" s="4">
        <f t="shared" si="138"/>
        <v>446</v>
      </c>
      <c r="R869" s="4">
        <f t="shared" si="138"/>
        <v>157</v>
      </c>
      <c r="S869" s="4">
        <f t="shared" si="137"/>
        <v>3</v>
      </c>
      <c r="T869" s="4">
        <f t="shared" si="137"/>
        <v>2</v>
      </c>
      <c r="U869" s="4">
        <f t="shared" si="137"/>
        <v>210</v>
      </c>
      <c r="V869" s="4">
        <f t="shared" si="137"/>
        <v>2</v>
      </c>
      <c r="W869" s="4">
        <v>1000000</v>
      </c>
    </row>
    <row r="870" spans="1:23" x14ac:dyDescent="0.3">
      <c r="A870" s="4" t="str">
        <f t="shared" si="139"/>
        <v>France</v>
      </c>
      <c r="B870" s="4">
        <f t="shared" si="139"/>
        <v>2021</v>
      </c>
      <c r="C870" s="4">
        <f t="shared" si="138"/>
        <v>113</v>
      </c>
      <c r="D870" s="4">
        <f t="shared" si="138"/>
        <v>89</v>
      </c>
      <c r="E870" s="4">
        <f t="shared" si="138"/>
        <v>270</v>
      </c>
      <c r="F870" s="4">
        <f t="shared" si="138"/>
        <v>89</v>
      </c>
      <c r="G870" s="4">
        <f t="shared" si="138"/>
        <v>205</v>
      </c>
      <c r="H870" s="4">
        <f t="shared" si="138"/>
        <v>218</v>
      </c>
      <c r="I870" s="4">
        <f t="shared" si="138"/>
        <v>178</v>
      </c>
      <c r="J870" s="4">
        <f t="shared" si="138"/>
        <v>218</v>
      </c>
      <c r="K870" s="4">
        <f t="shared" si="138"/>
        <v>392</v>
      </c>
      <c r="L870" s="4">
        <f t="shared" si="138"/>
        <v>386</v>
      </c>
      <c r="M870" s="4">
        <f t="shared" si="138"/>
        <v>147</v>
      </c>
      <c r="N870" s="4">
        <f t="shared" si="138"/>
        <v>386</v>
      </c>
      <c r="O870" s="4">
        <f t="shared" si="138"/>
        <v>153</v>
      </c>
      <c r="P870" s="4">
        <f t="shared" si="138"/>
        <v>176</v>
      </c>
      <c r="Q870" s="4">
        <f t="shared" si="138"/>
        <v>412</v>
      </c>
      <c r="R870" s="4">
        <f t="shared" si="138"/>
        <v>176</v>
      </c>
      <c r="S870" s="4">
        <f t="shared" si="137"/>
        <v>6</v>
      </c>
      <c r="T870" s="4">
        <f t="shared" si="137"/>
        <v>6</v>
      </c>
      <c r="U870" s="4">
        <f t="shared" si="137"/>
        <v>214</v>
      </c>
      <c r="V870" s="4">
        <f t="shared" si="137"/>
        <v>6</v>
      </c>
      <c r="W870" s="4">
        <v>1000000</v>
      </c>
    </row>
    <row r="871" spans="1:23" x14ac:dyDescent="0.3">
      <c r="A871" s="4" t="str">
        <f t="shared" si="139"/>
        <v>Spain</v>
      </c>
      <c r="B871" s="4">
        <f t="shared" si="139"/>
        <v>1995</v>
      </c>
      <c r="C871" s="4">
        <f t="shared" si="138"/>
        <v>200</v>
      </c>
      <c r="D871" s="4">
        <f t="shared" si="138"/>
        <v>214</v>
      </c>
      <c r="E871" s="4">
        <f t="shared" si="138"/>
        <v>520</v>
      </c>
      <c r="F871" s="4">
        <f t="shared" si="138"/>
        <v>214</v>
      </c>
      <c r="G871" s="4">
        <f t="shared" si="138"/>
        <v>67</v>
      </c>
      <c r="H871" s="4">
        <f t="shared" si="138"/>
        <v>66</v>
      </c>
      <c r="I871" s="4">
        <f t="shared" si="138"/>
        <v>486</v>
      </c>
      <c r="J871" s="4">
        <f t="shared" si="138"/>
        <v>66</v>
      </c>
      <c r="K871" s="4">
        <f t="shared" si="138"/>
        <v>408</v>
      </c>
      <c r="L871" s="4">
        <f t="shared" si="138"/>
        <v>428</v>
      </c>
      <c r="M871" s="4">
        <f t="shared" si="138"/>
        <v>104</v>
      </c>
      <c r="N871" s="4">
        <f t="shared" si="138"/>
        <v>428</v>
      </c>
      <c r="O871" s="4">
        <f t="shared" si="138"/>
        <v>582</v>
      </c>
      <c r="P871" s="4">
        <f t="shared" si="138"/>
        <v>576</v>
      </c>
      <c r="Q871" s="4">
        <f t="shared" si="138"/>
        <v>587</v>
      </c>
      <c r="R871" s="4">
        <f t="shared" si="138"/>
        <v>576</v>
      </c>
      <c r="S871" s="4">
        <f t="shared" si="137"/>
        <v>23</v>
      </c>
      <c r="T871" s="4">
        <f t="shared" si="137"/>
        <v>40</v>
      </c>
      <c r="U871" s="4">
        <f t="shared" si="137"/>
        <v>164</v>
      </c>
      <c r="V871" s="4">
        <f t="shared" si="137"/>
        <v>40</v>
      </c>
      <c r="W871" s="4">
        <v>1000000</v>
      </c>
    </row>
    <row r="872" spans="1:23" x14ac:dyDescent="0.3">
      <c r="A872" s="4" t="str">
        <f t="shared" si="139"/>
        <v>Spain</v>
      </c>
      <c r="B872" s="4">
        <f t="shared" si="139"/>
        <v>1996</v>
      </c>
      <c r="C872" s="4">
        <f t="shared" si="138"/>
        <v>211</v>
      </c>
      <c r="D872" s="4">
        <f t="shared" si="138"/>
        <v>234</v>
      </c>
      <c r="E872" s="4">
        <f t="shared" si="138"/>
        <v>510</v>
      </c>
      <c r="F872" s="4">
        <f t="shared" si="138"/>
        <v>234</v>
      </c>
      <c r="G872" s="4">
        <f t="shared" si="138"/>
        <v>61</v>
      </c>
      <c r="H872" s="4">
        <f t="shared" si="138"/>
        <v>57</v>
      </c>
      <c r="I872" s="4">
        <f t="shared" si="138"/>
        <v>484</v>
      </c>
      <c r="J872" s="4">
        <f t="shared" si="138"/>
        <v>57</v>
      </c>
      <c r="K872" s="4">
        <f t="shared" si="138"/>
        <v>379</v>
      </c>
      <c r="L872" s="4">
        <f t="shared" si="138"/>
        <v>391</v>
      </c>
      <c r="M872" s="4">
        <f t="shared" si="138"/>
        <v>42</v>
      </c>
      <c r="N872" s="4">
        <f t="shared" si="138"/>
        <v>391</v>
      </c>
      <c r="O872" s="4">
        <f t="shared" si="138"/>
        <v>576</v>
      </c>
      <c r="P872" s="4">
        <f t="shared" si="138"/>
        <v>570</v>
      </c>
      <c r="Q872" s="4">
        <f t="shared" si="138"/>
        <v>586</v>
      </c>
      <c r="R872" s="4">
        <f t="shared" si="138"/>
        <v>570</v>
      </c>
      <c r="S872" s="4">
        <f t="shared" si="137"/>
        <v>25</v>
      </c>
      <c r="T872" s="4">
        <f t="shared" si="137"/>
        <v>41</v>
      </c>
      <c r="U872" s="4">
        <f t="shared" si="137"/>
        <v>158</v>
      </c>
      <c r="V872" s="4">
        <f t="shared" si="137"/>
        <v>41</v>
      </c>
      <c r="W872" s="4">
        <v>1000000</v>
      </c>
    </row>
    <row r="873" spans="1:23" x14ac:dyDescent="0.3">
      <c r="A873" s="4" t="str">
        <f t="shared" si="139"/>
        <v>Spain</v>
      </c>
      <c r="B873" s="4">
        <f t="shared" si="139"/>
        <v>1997</v>
      </c>
      <c r="C873" s="4">
        <f t="shared" si="138"/>
        <v>204</v>
      </c>
      <c r="D873" s="4">
        <f t="shared" si="138"/>
        <v>215</v>
      </c>
      <c r="E873" s="4">
        <f t="shared" si="138"/>
        <v>497</v>
      </c>
      <c r="F873" s="4">
        <f t="shared" si="138"/>
        <v>215</v>
      </c>
      <c r="G873" s="4">
        <f t="shared" si="138"/>
        <v>58</v>
      </c>
      <c r="H873" s="4">
        <f t="shared" si="138"/>
        <v>56</v>
      </c>
      <c r="I873" s="4">
        <f t="shared" si="138"/>
        <v>481</v>
      </c>
      <c r="J873" s="4">
        <f t="shared" si="138"/>
        <v>56</v>
      </c>
      <c r="K873" s="4">
        <f t="shared" si="138"/>
        <v>402</v>
      </c>
      <c r="L873" s="4">
        <f t="shared" si="138"/>
        <v>416</v>
      </c>
      <c r="M873" s="4">
        <f t="shared" si="138"/>
        <v>7</v>
      </c>
      <c r="N873" s="4">
        <f t="shared" si="138"/>
        <v>416</v>
      </c>
      <c r="O873" s="4">
        <f t="shared" si="138"/>
        <v>570</v>
      </c>
      <c r="P873" s="4">
        <f t="shared" si="138"/>
        <v>564</v>
      </c>
      <c r="Q873" s="4">
        <f t="shared" si="138"/>
        <v>584</v>
      </c>
      <c r="R873" s="4">
        <f t="shared" ref="D873:AJ887" si="140">RANK(R276,R$4:R$597,R$1)</f>
        <v>564</v>
      </c>
      <c r="S873" s="4">
        <f t="shared" si="140"/>
        <v>31</v>
      </c>
      <c r="T873" s="4">
        <f t="shared" si="140"/>
        <v>50</v>
      </c>
      <c r="U873" s="4">
        <f t="shared" si="140"/>
        <v>155</v>
      </c>
      <c r="V873" s="4">
        <f t="shared" si="140"/>
        <v>50</v>
      </c>
      <c r="W873" s="4">
        <v>1000000</v>
      </c>
    </row>
    <row r="874" spans="1:23" x14ac:dyDescent="0.3">
      <c r="A874" s="4" t="str">
        <f t="shared" si="139"/>
        <v>Spain</v>
      </c>
      <c r="B874" s="4">
        <f t="shared" si="139"/>
        <v>1998</v>
      </c>
      <c r="C874" s="4">
        <f t="shared" ref="C874:R914" si="141">RANK(C277,C$4:C$597,C$1)</f>
        <v>187</v>
      </c>
      <c r="D874" s="4">
        <f t="shared" si="140"/>
        <v>204</v>
      </c>
      <c r="E874" s="4">
        <f t="shared" si="140"/>
        <v>488</v>
      </c>
      <c r="F874" s="4">
        <f t="shared" si="140"/>
        <v>204</v>
      </c>
      <c r="G874" s="4">
        <f t="shared" si="140"/>
        <v>66</v>
      </c>
      <c r="H874" s="4">
        <f t="shared" si="140"/>
        <v>67</v>
      </c>
      <c r="I874" s="4">
        <f t="shared" si="140"/>
        <v>477</v>
      </c>
      <c r="J874" s="4">
        <f t="shared" si="140"/>
        <v>67</v>
      </c>
      <c r="K874" s="4">
        <f t="shared" si="140"/>
        <v>381</v>
      </c>
      <c r="L874" s="4">
        <f t="shared" si="140"/>
        <v>389</v>
      </c>
      <c r="M874" s="4">
        <f t="shared" si="140"/>
        <v>52</v>
      </c>
      <c r="N874" s="4">
        <f t="shared" si="140"/>
        <v>389</v>
      </c>
      <c r="O874" s="4">
        <f t="shared" si="140"/>
        <v>556</v>
      </c>
      <c r="P874" s="4">
        <f t="shared" si="140"/>
        <v>559</v>
      </c>
      <c r="Q874" s="4">
        <f t="shared" si="140"/>
        <v>569</v>
      </c>
      <c r="R874" s="4">
        <f t="shared" si="140"/>
        <v>559</v>
      </c>
      <c r="S874" s="4">
        <f t="shared" si="140"/>
        <v>34</v>
      </c>
      <c r="T874" s="4">
        <f t="shared" si="140"/>
        <v>47</v>
      </c>
      <c r="U874" s="4">
        <f t="shared" si="140"/>
        <v>156</v>
      </c>
      <c r="V874" s="4">
        <f t="shared" si="140"/>
        <v>47</v>
      </c>
      <c r="W874" s="4">
        <v>1000000</v>
      </c>
    </row>
    <row r="875" spans="1:23" x14ac:dyDescent="0.3">
      <c r="A875" s="4" t="str">
        <f t="shared" si="139"/>
        <v>Spain</v>
      </c>
      <c r="B875" s="4">
        <f t="shared" si="139"/>
        <v>1999</v>
      </c>
      <c r="C875" s="4">
        <f t="shared" si="141"/>
        <v>149</v>
      </c>
      <c r="D875" s="4">
        <f t="shared" si="140"/>
        <v>185</v>
      </c>
      <c r="E875" s="4">
        <f t="shared" si="140"/>
        <v>484</v>
      </c>
      <c r="F875" s="4">
        <f t="shared" si="140"/>
        <v>185</v>
      </c>
      <c r="G875" s="4">
        <f t="shared" si="140"/>
        <v>74</v>
      </c>
      <c r="H875" s="4">
        <f t="shared" si="140"/>
        <v>72</v>
      </c>
      <c r="I875" s="4">
        <f t="shared" si="140"/>
        <v>478</v>
      </c>
      <c r="J875" s="4">
        <f t="shared" si="140"/>
        <v>72</v>
      </c>
      <c r="K875" s="4">
        <f t="shared" si="140"/>
        <v>356</v>
      </c>
      <c r="L875" s="4">
        <f t="shared" si="140"/>
        <v>363</v>
      </c>
      <c r="M875" s="4">
        <f t="shared" si="140"/>
        <v>97</v>
      </c>
      <c r="N875" s="4">
        <f t="shared" si="140"/>
        <v>363</v>
      </c>
      <c r="O875" s="4">
        <f t="shared" si="140"/>
        <v>474</v>
      </c>
      <c r="P875" s="4">
        <f t="shared" si="140"/>
        <v>464</v>
      </c>
      <c r="Q875" s="4">
        <f t="shared" si="140"/>
        <v>165</v>
      </c>
      <c r="R875" s="4">
        <f t="shared" si="140"/>
        <v>464</v>
      </c>
      <c r="S875" s="4">
        <f t="shared" si="140"/>
        <v>38</v>
      </c>
      <c r="T875" s="4">
        <f t="shared" si="140"/>
        <v>45</v>
      </c>
      <c r="U875" s="4">
        <f t="shared" si="140"/>
        <v>162</v>
      </c>
      <c r="V875" s="4">
        <f t="shared" si="140"/>
        <v>45</v>
      </c>
      <c r="W875" s="4">
        <v>1000000</v>
      </c>
    </row>
    <row r="876" spans="1:23" x14ac:dyDescent="0.3">
      <c r="A876" s="4" t="str">
        <f t="shared" si="139"/>
        <v>Spain</v>
      </c>
      <c r="B876" s="4">
        <f t="shared" si="139"/>
        <v>2000</v>
      </c>
      <c r="C876" s="4">
        <f t="shared" si="141"/>
        <v>107</v>
      </c>
      <c r="D876" s="4">
        <f t="shared" si="140"/>
        <v>125</v>
      </c>
      <c r="E876" s="4">
        <f t="shared" si="140"/>
        <v>476</v>
      </c>
      <c r="F876" s="4">
        <f t="shared" si="140"/>
        <v>125</v>
      </c>
      <c r="G876" s="4">
        <f t="shared" si="140"/>
        <v>51</v>
      </c>
      <c r="H876" s="4">
        <f t="shared" si="140"/>
        <v>48</v>
      </c>
      <c r="I876" s="4">
        <f t="shared" si="140"/>
        <v>464</v>
      </c>
      <c r="J876" s="4">
        <f t="shared" si="140"/>
        <v>48</v>
      </c>
      <c r="K876" s="4">
        <f t="shared" si="140"/>
        <v>373</v>
      </c>
      <c r="L876" s="4">
        <f t="shared" si="140"/>
        <v>380</v>
      </c>
      <c r="M876" s="4">
        <f t="shared" si="140"/>
        <v>11</v>
      </c>
      <c r="N876" s="4">
        <f t="shared" si="140"/>
        <v>380</v>
      </c>
      <c r="O876" s="4">
        <f t="shared" si="140"/>
        <v>359</v>
      </c>
      <c r="P876" s="4">
        <f t="shared" si="140"/>
        <v>359</v>
      </c>
      <c r="Q876" s="4">
        <f t="shared" si="140"/>
        <v>486</v>
      </c>
      <c r="R876" s="4">
        <f t="shared" si="140"/>
        <v>359</v>
      </c>
      <c r="S876" s="4">
        <f t="shared" si="140"/>
        <v>41</v>
      </c>
      <c r="T876" s="4">
        <f t="shared" si="140"/>
        <v>43</v>
      </c>
      <c r="U876" s="4">
        <f t="shared" si="140"/>
        <v>166</v>
      </c>
      <c r="V876" s="4">
        <f t="shared" si="140"/>
        <v>43</v>
      </c>
      <c r="W876" s="4">
        <v>1000000</v>
      </c>
    </row>
    <row r="877" spans="1:23" x14ac:dyDescent="0.3">
      <c r="A877" s="4" t="str">
        <f t="shared" ref="A877:B892" si="142">A280</f>
        <v>Spain</v>
      </c>
      <c r="B877" s="4">
        <f t="shared" si="142"/>
        <v>2001</v>
      </c>
      <c r="C877" s="4">
        <f t="shared" si="141"/>
        <v>86</v>
      </c>
      <c r="D877" s="4">
        <f t="shared" si="140"/>
        <v>97</v>
      </c>
      <c r="E877" s="4">
        <f t="shared" si="140"/>
        <v>456</v>
      </c>
      <c r="F877" s="4">
        <f t="shared" si="140"/>
        <v>97</v>
      </c>
      <c r="G877" s="4">
        <f t="shared" si="140"/>
        <v>110</v>
      </c>
      <c r="H877" s="4">
        <f t="shared" si="140"/>
        <v>105</v>
      </c>
      <c r="I877" s="4">
        <f t="shared" si="140"/>
        <v>439</v>
      </c>
      <c r="J877" s="4">
        <f t="shared" si="140"/>
        <v>105</v>
      </c>
      <c r="K877" s="4">
        <f t="shared" si="140"/>
        <v>406</v>
      </c>
      <c r="L877" s="4">
        <f t="shared" si="140"/>
        <v>414</v>
      </c>
      <c r="M877" s="4">
        <f t="shared" si="140"/>
        <v>21</v>
      </c>
      <c r="N877" s="4">
        <f t="shared" si="140"/>
        <v>414</v>
      </c>
      <c r="O877" s="4">
        <f t="shared" si="140"/>
        <v>234</v>
      </c>
      <c r="P877" s="4">
        <f t="shared" si="140"/>
        <v>224</v>
      </c>
      <c r="Q877" s="4">
        <f t="shared" si="140"/>
        <v>516</v>
      </c>
      <c r="R877" s="4">
        <f t="shared" si="140"/>
        <v>224</v>
      </c>
      <c r="S877" s="4">
        <f t="shared" si="140"/>
        <v>33</v>
      </c>
      <c r="T877" s="4">
        <f t="shared" si="140"/>
        <v>36</v>
      </c>
      <c r="U877" s="4">
        <f t="shared" si="140"/>
        <v>174</v>
      </c>
      <c r="V877" s="4">
        <f t="shared" si="140"/>
        <v>36</v>
      </c>
      <c r="W877" s="4">
        <v>1000000</v>
      </c>
    </row>
    <row r="878" spans="1:23" x14ac:dyDescent="0.3">
      <c r="A878" s="4" t="str">
        <f t="shared" si="142"/>
        <v>Spain</v>
      </c>
      <c r="B878" s="4">
        <f t="shared" si="142"/>
        <v>2002</v>
      </c>
      <c r="C878" s="4">
        <f t="shared" si="141"/>
        <v>78</v>
      </c>
      <c r="D878" s="4">
        <f t="shared" si="140"/>
        <v>79</v>
      </c>
      <c r="E878" s="4">
        <f t="shared" si="140"/>
        <v>445</v>
      </c>
      <c r="F878" s="4">
        <f t="shared" si="140"/>
        <v>79</v>
      </c>
      <c r="G878" s="4">
        <f t="shared" si="140"/>
        <v>132</v>
      </c>
      <c r="H878" s="4">
        <f t="shared" si="140"/>
        <v>131</v>
      </c>
      <c r="I878" s="4">
        <f t="shared" si="140"/>
        <v>421</v>
      </c>
      <c r="J878" s="4">
        <f t="shared" si="140"/>
        <v>131</v>
      </c>
      <c r="K878" s="4">
        <f t="shared" si="140"/>
        <v>430</v>
      </c>
      <c r="L878" s="4">
        <f t="shared" si="140"/>
        <v>445</v>
      </c>
      <c r="M878" s="4">
        <f t="shared" si="140"/>
        <v>2</v>
      </c>
      <c r="N878" s="4">
        <f t="shared" si="140"/>
        <v>445</v>
      </c>
      <c r="O878" s="4">
        <f t="shared" si="140"/>
        <v>338</v>
      </c>
      <c r="P878" s="4">
        <f t="shared" si="140"/>
        <v>353</v>
      </c>
      <c r="Q878" s="4">
        <f t="shared" si="140"/>
        <v>489</v>
      </c>
      <c r="R878" s="4">
        <f t="shared" si="140"/>
        <v>353</v>
      </c>
      <c r="S878" s="4">
        <f t="shared" si="140"/>
        <v>40</v>
      </c>
      <c r="T878" s="4">
        <f t="shared" si="140"/>
        <v>37</v>
      </c>
      <c r="U878" s="4">
        <f t="shared" si="140"/>
        <v>168</v>
      </c>
      <c r="V878" s="4">
        <f t="shared" si="140"/>
        <v>37</v>
      </c>
      <c r="W878" s="4">
        <v>1000000</v>
      </c>
    </row>
    <row r="879" spans="1:23" x14ac:dyDescent="0.3">
      <c r="A879" s="4" t="str">
        <f t="shared" si="142"/>
        <v>Spain</v>
      </c>
      <c r="B879" s="4">
        <f t="shared" si="142"/>
        <v>2003</v>
      </c>
      <c r="C879" s="4">
        <f t="shared" si="141"/>
        <v>64</v>
      </c>
      <c r="D879" s="4">
        <f t="shared" si="140"/>
        <v>67</v>
      </c>
      <c r="E879" s="4">
        <f t="shared" si="140"/>
        <v>421</v>
      </c>
      <c r="F879" s="4">
        <f t="shared" si="140"/>
        <v>67</v>
      </c>
      <c r="G879" s="4">
        <f t="shared" si="140"/>
        <v>131</v>
      </c>
      <c r="H879" s="4">
        <f t="shared" si="140"/>
        <v>129</v>
      </c>
      <c r="I879" s="4">
        <f t="shared" si="140"/>
        <v>419</v>
      </c>
      <c r="J879" s="4">
        <f t="shared" si="140"/>
        <v>129</v>
      </c>
      <c r="K879" s="4">
        <f t="shared" si="140"/>
        <v>400</v>
      </c>
      <c r="L879" s="4">
        <f t="shared" si="140"/>
        <v>406</v>
      </c>
      <c r="M879" s="4">
        <f t="shared" si="140"/>
        <v>22</v>
      </c>
      <c r="N879" s="4">
        <f t="shared" si="140"/>
        <v>406</v>
      </c>
      <c r="O879" s="4">
        <f t="shared" si="140"/>
        <v>324</v>
      </c>
      <c r="P879" s="4">
        <f t="shared" si="140"/>
        <v>318</v>
      </c>
      <c r="Q879" s="4">
        <f t="shared" si="140"/>
        <v>382</v>
      </c>
      <c r="R879" s="4">
        <f t="shared" si="140"/>
        <v>318</v>
      </c>
      <c r="S879" s="4">
        <f t="shared" si="140"/>
        <v>43</v>
      </c>
      <c r="T879" s="4">
        <f t="shared" si="140"/>
        <v>38</v>
      </c>
      <c r="U879" s="4">
        <f t="shared" si="140"/>
        <v>163</v>
      </c>
      <c r="V879" s="4">
        <f t="shared" si="140"/>
        <v>38</v>
      </c>
      <c r="W879" s="4">
        <v>1000000</v>
      </c>
    </row>
    <row r="880" spans="1:23" x14ac:dyDescent="0.3">
      <c r="A880" s="4" t="str">
        <f t="shared" si="142"/>
        <v>Spain</v>
      </c>
      <c r="B880" s="4">
        <f t="shared" si="142"/>
        <v>2004</v>
      </c>
      <c r="C880" s="4">
        <f t="shared" si="141"/>
        <v>35</v>
      </c>
      <c r="D880" s="4">
        <f t="shared" si="140"/>
        <v>38</v>
      </c>
      <c r="E880" s="4">
        <f t="shared" si="140"/>
        <v>400</v>
      </c>
      <c r="F880" s="4">
        <f t="shared" si="140"/>
        <v>38</v>
      </c>
      <c r="G880" s="4">
        <f t="shared" si="140"/>
        <v>81</v>
      </c>
      <c r="H880" s="4">
        <f t="shared" si="140"/>
        <v>80</v>
      </c>
      <c r="I880" s="4">
        <f t="shared" si="140"/>
        <v>429</v>
      </c>
      <c r="J880" s="4">
        <f t="shared" si="140"/>
        <v>80</v>
      </c>
      <c r="K880" s="4">
        <f t="shared" si="140"/>
        <v>420</v>
      </c>
      <c r="L880" s="4">
        <f t="shared" si="140"/>
        <v>430</v>
      </c>
      <c r="M880" s="4">
        <f t="shared" si="140"/>
        <v>24</v>
      </c>
      <c r="N880" s="4">
        <f t="shared" si="140"/>
        <v>430</v>
      </c>
      <c r="O880" s="4">
        <f t="shared" si="140"/>
        <v>241</v>
      </c>
      <c r="P880" s="4">
        <f t="shared" si="140"/>
        <v>220</v>
      </c>
      <c r="Q880" s="4">
        <f t="shared" si="140"/>
        <v>355</v>
      </c>
      <c r="R880" s="4">
        <f t="shared" si="140"/>
        <v>220</v>
      </c>
      <c r="S880" s="4">
        <f t="shared" si="140"/>
        <v>51</v>
      </c>
      <c r="T880" s="4">
        <f t="shared" si="140"/>
        <v>55</v>
      </c>
      <c r="U880" s="4">
        <f t="shared" si="140"/>
        <v>152</v>
      </c>
      <c r="V880" s="4">
        <f t="shared" si="140"/>
        <v>55</v>
      </c>
      <c r="W880" s="4">
        <v>1000000</v>
      </c>
    </row>
    <row r="881" spans="1:23" x14ac:dyDescent="0.3">
      <c r="A881" s="4" t="str">
        <f t="shared" si="142"/>
        <v>Spain</v>
      </c>
      <c r="B881" s="4">
        <f t="shared" si="142"/>
        <v>2005</v>
      </c>
      <c r="C881" s="4">
        <f t="shared" si="141"/>
        <v>26</v>
      </c>
      <c r="D881" s="4">
        <f t="shared" si="140"/>
        <v>25</v>
      </c>
      <c r="E881" s="4">
        <f t="shared" si="140"/>
        <v>358</v>
      </c>
      <c r="F881" s="4">
        <f t="shared" si="140"/>
        <v>25</v>
      </c>
      <c r="G881" s="4">
        <f t="shared" si="140"/>
        <v>44</v>
      </c>
      <c r="H881" s="4">
        <f t="shared" si="140"/>
        <v>43</v>
      </c>
      <c r="I881" s="4">
        <f t="shared" si="140"/>
        <v>469</v>
      </c>
      <c r="J881" s="4">
        <f t="shared" si="140"/>
        <v>43</v>
      </c>
      <c r="K881" s="4">
        <f t="shared" si="140"/>
        <v>393</v>
      </c>
      <c r="L881" s="4">
        <f t="shared" si="140"/>
        <v>399</v>
      </c>
      <c r="M881" s="4">
        <f t="shared" si="140"/>
        <v>114</v>
      </c>
      <c r="N881" s="4">
        <f t="shared" si="140"/>
        <v>399</v>
      </c>
      <c r="O881" s="4">
        <f t="shared" si="140"/>
        <v>71</v>
      </c>
      <c r="P881" s="4">
        <f t="shared" si="140"/>
        <v>69</v>
      </c>
      <c r="Q881" s="4">
        <f t="shared" si="140"/>
        <v>300</v>
      </c>
      <c r="R881" s="4">
        <f t="shared" si="140"/>
        <v>69</v>
      </c>
      <c r="S881" s="4">
        <f t="shared" si="140"/>
        <v>56</v>
      </c>
      <c r="T881" s="4">
        <f t="shared" si="140"/>
        <v>57</v>
      </c>
      <c r="U881" s="4">
        <f t="shared" si="140"/>
        <v>146</v>
      </c>
      <c r="V881" s="4">
        <f t="shared" si="140"/>
        <v>57</v>
      </c>
      <c r="W881" s="4">
        <v>1000000</v>
      </c>
    </row>
    <row r="882" spans="1:23" x14ac:dyDescent="0.3">
      <c r="A882" s="4" t="str">
        <f t="shared" si="142"/>
        <v>Spain</v>
      </c>
      <c r="B882" s="4">
        <f t="shared" si="142"/>
        <v>2006</v>
      </c>
      <c r="C882" s="4">
        <f t="shared" si="141"/>
        <v>7</v>
      </c>
      <c r="D882" s="4">
        <f t="shared" si="140"/>
        <v>7</v>
      </c>
      <c r="E882" s="4">
        <f t="shared" si="140"/>
        <v>311</v>
      </c>
      <c r="F882" s="4">
        <f t="shared" si="140"/>
        <v>7</v>
      </c>
      <c r="G882" s="4">
        <f t="shared" si="140"/>
        <v>40</v>
      </c>
      <c r="H882" s="4">
        <f t="shared" si="140"/>
        <v>40</v>
      </c>
      <c r="I882" s="4">
        <f t="shared" si="140"/>
        <v>465</v>
      </c>
      <c r="J882" s="4">
        <f t="shared" si="140"/>
        <v>40</v>
      </c>
      <c r="K882" s="4">
        <f t="shared" si="140"/>
        <v>460</v>
      </c>
      <c r="L882" s="4">
        <f t="shared" si="140"/>
        <v>460</v>
      </c>
      <c r="M882" s="4">
        <f t="shared" si="140"/>
        <v>28</v>
      </c>
      <c r="N882" s="4">
        <f t="shared" si="140"/>
        <v>460</v>
      </c>
      <c r="O882" s="4">
        <f t="shared" si="140"/>
        <v>127</v>
      </c>
      <c r="P882" s="4">
        <f t="shared" si="140"/>
        <v>133</v>
      </c>
      <c r="Q882" s="4">
        <f t="shared" si="140"/>
        <v>267</v>
      </c>
      <c r="R882" s="4">
        <f t="shared" si="140"/>
        <v>133</v>
      </c>
      <c r="S882" s="4">
        <f t="shared" si="140"/>
        <v>67</v>
      </c>
      <c r="T882" s="4">
        <f t="shared" si="140"/>
        <v>63</v>
      </c>
      <c r="U882" s="4">
        <f t="shared" si="140"/>
        <v>135</v>
      </c>
      <c r="V882" s="4">
        <f t="shared" si="140"/>
        <v>63</v>
      </c>
      <c r="W882" s="4">
        <v>1000000</v>
      </c>
    </row>
    <row r="883" spans="1:23" x14ac:dyDescent="0.3">
      <c r="A883" s="4" t="str">
        <f t="shared" si="142"/>
        <v>Spain</v>
      </c>
      <c r="B883" s="4">
        <f t="shared" si="142"/>
        <v>2007</v>
      </c>
      <c r="C883" s="4">
        <f t="shared" si="141"/>
        <v>5</v>
      </c>
      <c r="D883" s="4">
        <f t="shared" si="140"/>
        <v>4</v>
      </c>
      <c r="E883" s="4">
        <f t="shared" si="140"/>
        <v>290</v>
      </c>
      <c r="F883" s="4">
        <f t="shared" si="140"/>
        <v>4</v>
      </c>
      <c r="G883" s="4">
        <f t="shared" si="140"/>
        <v>25</v>
      </c>
      <c r="H883" s="4">
        <f t="shared" si="140"/>
        <v>24</v>
      </c>
      <c r="I883" s="4">
        <f t="shared" si="140"/>
        <v>454</v>
      </c>
      <c r="J883" s="4">
        <f t="shared" si="140"/>
        <v>24</v>
      </c>
      <c r="K883" s="4">
        <f t="shared" si="140"/>
        <v>436</v>
      </c>
      <c r="L883" s="4">
        <f t="shared" si="140"/>
        <v>439</v>
      </c>
      <c r="M883" s="4">
        <f t="shared" si="140"/>
        <v>93</v>
      </c>
      <c r="N883" s="4">
        <f t="shared" si="140"/>
        <v>439</v>
      </c>
      <c r="O883" s="4">
        <f t="shared" si="140"/>
        <v>210</v>
      </c>
      <c r="P883" s="4">
        <f t="shared" si="140"/>
        <v>260</v>
      </c>
      <c r="Q883" s="4">
        <f t="shared" si="140"/>
        <v>178</v>
      </c>
      <c r="R883" s="4">
        <f t="shared" si="140"/>
        <v>260</v>
      </c>
      <c r="S883" s="4">
        <f t="shared" si="140"/>
        <v>85</v>
      </c>
      <c r="T883" s="4">
        <f t="shared" si="140"/>
        <v>74</v>
      </c>
      <c r="U883" s="4">
        <f t="shared" si="140"/>
        <v>125</v>
      </c>
      <c r="V883" s="4">
        <f t="shared" si="140"/>
        <v>74</v>
      </c>
      <c r="W883" s="4">
        <v>1000000</v>
      </c>
    </row>
    <row r="884" spans="1:23" x14ac:dyDescent="0.3">
      <c r="A884" s="4" t="str">
        <f t="shared" si="142"/>
        <v>Spain</v>
      </c>
      <c r="B884" s="4">
        <f t="shared" si="142"/>
        <v>2008</v>
      </c>
      <c r="C884" s="4">
        <f t="shared" si="141"/>
        <v>16</v>
      </c>
      <c r="D884" s="4">
        <f t="shared" si="140"/>
        <v>18</v>
      </c>
      <c r="E884" s="4">
        <f t="shared" si="140"/>
        <v>297</v>
      </c>
      <c r="F884" s="4">
        <f t="shared" si="140"/>
        <v>18</v>
      </c>
      <c r="G884" s="4">
        <f t="shared" si="140"/>
        <v>42</v>
      </c>
      <c r="H884" s="4">
        <f t="shared" si="140"/>
        <v>41</v>
      </c>
      <c r="I884" s="4">
        <f t="shared" si="140"/>
        <v>437</v>
      </c>
      <c r="J884" s="4">
        <f t="shared" si="140"/>
        <v>41</v>
      </c>
      <c r="K884" s="4">
        <f t="shared" si="140"/>
        <v>428</v>
      </c>
      <c r="L884" s="4">
        <f t="shared" si="140"/>
        <v>425</v>
      </c>
      <c r="M884" s="4">
        <f t="shared" si="140"/>
        <v>29</v>
      </c>
      <c r="N884" s="4">
        <f t="shared" si="140"/>
        <v>425</v>
      </c>
      <c r="O884" s="4">
        <f t="shared" si="140"/>
        <v>484</v>
      </c>
      <c r="P884" s="4">
        <f t="shared" si="140"/>
        <v>541</v>
      </c>
      <c r="Q884" s="4">
        <f t="shared" si="140"/>
        <v>558</v>
      </c>
      <c r="R884" s="4">
        <f t="shared" si="140"/>
        <v>541</v>
      </c>
      <c r="S884" s="4">
        <f t="shared" si="140"/>
        <v>84</v>
      </c>
      <c r="T884" s="4">
        <f t="shared" si="140"/>
        <v>75</v>
      </c>
      <c r="U884" s="4">
        <f t="shared" si="140"/>
        <v>122</v>
      </c>
      <c r="V884" s="4">
        <f t="shared" si="140"/>
        <v>75</v>
      </c>
      <c r="W884" s="4">
        <v>1000000</v>
      </c>
    </row>
    <row r="885" spans="1:23" x14ac:dyDescent="0.3">
      <c r="A885" s="4" t="str">
        <f t="shared" si="142"/>
        <v>Spain</v>
      </c>
      <c r="B885" s="4">
        <f t="shared" si="142"/>
        <v>2009</v>
      </c>
      <c r="C885" s="4">
        <f t="shared" si="141"/>
        <v>57</v>
      </c>
      <c r="D885" s="4">
        <f t="shared" si="140"/>
        <v>57</v>
      </c>
      <c r="E885" s="4">
        <f t="shared" si="140"/>
        <v>359</v>
      </c>
      <c r="F885" s="4">
        <f t="shared" si="140"/>
        <v>57</v>
      </c>
      <c r="G885" s="4">
        <f t="shared" si="140"/>
        <v>124</v>
      </c>
      <c r="H885" s="4">
        <f t="shared" si="140"/>
        <v>124</v>
      </c>
      <c r="I885" s="4">
        <f t="shared" si="140"/>
        <v>376</v>
      </c>
      <c r="J885" s="4">
        <f t="shared" si="140"/>
        <v>124</v>
      </c>
      <c r="K885" s="4">
        <f t="shared" si="140"/>
        <v>446</v>
      </c>
      <c r="L885" s="4">
        <f t="shared" si="140"/>
        <v>446</v>
      </c>
      <c r="M885" s="4">
        <f t="shared" si="140"/>
        <v>50</v>
      </c>
      <c r="N885" s="4">
        <f t="shared" si="140"/>
        <v>446</v>
      </c>
      <c r="O885" s="4">
        <f t="shared" si="140"/>
        <v>560</v>
      </c>
      <c r="P885" s="4">
        <f t="shared" si="140"/>
        <v>557</v>
      </c>
      <c r="Q885" s="4">
        <f t="shared" si="140"/>
        <v>556</v>
      </c>
      <c r="R885" s="4">
        <f t="shared" si="140"/>
        <v>557</v>
      </c>
      <c r="S885" s="4">
        <f t="shared" si="140"/>
        <v>71</v>
      </c>
      <c r="T885" s="4">
        <f t="shared" si="140"/>
        <v>69</v>
      </c>
      <c r="U885" s="4">
        <f t="shared" si="140"/>
        <v>128</v>
      </c>
      <c r="V885" s="4">
        <f t="shared" si="140"/>
        <v>69</v>
      </c>
      <c r="W885" s="4">
        <v>1000000</v>
      </c>
    </row>
    <row r="886" spans="1:23" x14ac:dyDescent="0.3">
      <c r="A886" s="4" t="str">
        <f t="shared" si="142"/>
        <v>Spain</v>
      </c>
      <c r="B886" s="4">
        <f t="shared" si="142"/>
        <v>2010</v>
      </c>
      <c r="C886" s="4">
        <f t="shared" si="141"/>
        <v>45</v>
      </c>
      <c r="D886" s="4">
        <f t="shared" si="140"/>
        <v>43</v>
      </c>
      <c r="E886" s="4">
        <f t="shared" si="140"/>
        <v>346</v>
      </c>
      <c r="F886" s="4">
        <f t="shared" si="140"/>
        <v>43</v>
      </c>
      <c r="G886" s="4">
        <f t="shared" si="140"/>
        <v>94</v>
      </c>
      <c r="H886" s="4">
        <f t="shared" si="140"/>
        <v>94</v>
      </c>
      <c r="I886" s="4">
        <f t="shared" si="140"/>
        <v>363</v>
      </c>
      <c r="J886" s="4">
        <f t="shared" si="140"/>
        <v>94</v>
      </c>
      <c r="K886" s="4">
        <f t="shared" si="140"/>
        <v>476</v>
      </c>
      <c r="L886" s="4">
        <f t="shared" si="140"/>
        <v>464</v>
      </c>
      <c r="M886" s="4">
        <f t="shared" si="140"/>
        <v>130</v>
      </c>
      <c r="N886" s="4">
        <f t="shared" si="140"/>
        <v>464</v>
      </c>
      <c r="O886" s="4">
        <f t="shared" si="140"/>
        <v>566</v>
      </c>
      <c r="P886" s="4">
        <f t="shared" si="140"/>
        <v>556</v>
      </c>
      <c r="Q886" s="4">
        <f t="shared" si="140"/>
        <v>522</v>
      </c>
      <c r="R886" s="4">
        <f t="shared" si="140"/>
        <v>556</v>
      </c>
      <c r="S886" s="4">
        <f t="shared" si="140"/>
        <v>86</v>
      </c>
      <c r="T886" s="4">
        <f t="shared" si="140"/>
        <v>80</v>
      </c>
      <c r="U886" s="4">
        <f t="shared" si="140"/>
        <v>118</v>
      </c>
      <c r="V886" s="4">
        <f t="shared" si="140"/>
        <v>80</v>
      </c>
      <c r="W886" s="4">
        <v>1000000</v>
      </c>
    </row>
    <row r="887" spans="1:23" x14ac:dyDescent="0.3">
      <c r="A887" s="4" t="str">
        <f t="shared" si="142"/>
        <v>Spain</v>
      </c>
      <c r="B887" s="4">
        <f t="shared" si="142"/>
        <v>2011</v>
      </c>
      <c r="C887" s="4">
        <f t="shared" si="141"/>
        <v>33</v>
      </c>
      <c r="D887" s="4">
        <f t="shared" si="140"/>
        <v>30</v>
      </c>
      <c r="E887" s="4">
        <f t="shared" si="140"/>
        <v>345</v>
      </c>
      <c r="F887" s="4">
        <f t="shared" si="140"/>
        <v>30</v>
      </c>
      <c r="G887" s="4">
        <f t="shared" ref="D887:Y900" si="143">RANK(G290,G$4:G$597,G$1)</f>
        <v>100</v>
      </c>
      <c r="H887" s="4">
        <f t="shared" si="143"/>
        <v>102</v>
      </c>
      <c r="I887" s="4">
        <f t="shared" si="143"/>
        <v>358</v>
      </c>
      <c r="J887" s="4">
        <f t="shared" si="143"/>
        <v>102</v>
      </c>
      <c r="K887" s="4">
        <f t="shared" si="143"/>
        <v>453</v>
      </c>
      <c r="L887" s="4">
        <f t="shared" si="143"/>
        <v>443</v>
      </c>
      <c r="M887" s="4">
        <f t="shared" si="143"/>
        <v>115</v>
      </c>
      <c r="N887" s="4">
        <f t="shared" si="143"/>
        <v>443</v>
      </c>
      <c r="O887" s="4">
        <f t="shared" si="143"/>
        <v>580</v>
      </c>
      <c r="P887" s="4">
        <f t="shared" si="143"/>
        <v>563</v>
      </c>
      <c r="Q887" s="4">
        <f t="shared" si="143"/>
        <v>563</v>
      </c>
      <c r="R887" s="4">
        <f t="shared" si="143"/>
        <v>563</v>
      </c>
      <c r="S887" s="4">
        <f t="shared" si="143"/>
        <v>100</v>
      </c>
      <c r="T887" s="4">
        <f t="shared" si="143"/>
        <v>92</v>
      </c>
      <c r="U887" s="4">
        <f t="shared" si="143"/>
        <v>105</v>
      </c>
      <c r="V887" s="4">
        <f t="shared" si="143"/>
        <v>92</v>
      </c>
      <c r="W887" s="4">
        <v>1000000</v>
      </c>
    </row>
    <row r="888" spans="1:23" x14ac:dyDescent="0.3">
      <c r="A888" s="4" t="str">
        <f t="shared" si="142"/>
        <v>Spain</v>
      </c>
      <c r="B888" s="4">
        <f t="shared" si="142"/>
        <v>2012</v>
      </c>
      <c r="C888" s="4">
        <f t="shared" si="141"/>
        <v>15</v>
      </c>
      <c r="D888" s="4">
        <f t="shared" si="143"/>
        <v>14</v>
      </c>
      <c r="E888" s="4">
        <f t="shared" si="143"/>
        <v>328</v>
      </c>
      <c r="F888" s="4">
        <f t="shared" si="143"/>
        <v>14</v>
      </c>
      <c r="G888" s="4">
        <f t="shared" si="143"/>
        <v>95</v>
      </c>
      <c r="H888" s="4">
        <f t="shared" si="143"/>
        <v>96</v>
      </c>
      <c r="I888" s="4">
        <f t="shared" si="143"/>
        <v>390</v>
      </c>
      <c r="J888" s="4">
        <f t="shared" si="143"/>
        <v>96</v>
      </c>
      <c r="K888" s="4">
        <f t="shared" si="143"/>
        <v>416</v>
      </c>
      <c r="L888" s="4">
        <f t="shared" si="143"/>
        <v>413</v>
      </c>
      <c r="M888" s="4">
        <f t="shared" si="143"/>
        <v>96</v>
      </c>
      <c r="N888" s="4">
        <f t="shared" si="143"/>
        <v>413</v>
      </c>
      <c r="O888" s="4">
        <f t="shared" si="143"/>
        <v>586</v>
      </c>
      <c r="P888" s="4">
        <f t="shared" si="143"/>
        <v>581</v>
      </c>
      <c r="Q888" s="4">
        <f t="shared" si="143"/>
        <v>572</v>
      </c>
      <c r="R888" s="4">
        <f t="shared" si="143"/>
        <v>581</v>
      </c>
      <c r="S888" s="4">
        <f t="shared" si="143"/>
        <v>114</v>
      </c>
      <c r="T888" s="4">
        <f t="shared" si="143"/>
        <v>104</v>
      </c>
      <c r="U888" s="4">
        <f t="shared" si="143"/>
        <v>95</v>
      </c>
      <c r="V888" s="4">
        <f t="shared" si="143"/>
        <v>104</v>
      </c>
      <c r="W888" s="4">
        <v>1000000</v>
      </c>
    </row>
    <row r="889" spans="1:23" x14ac:dyDescent="0.3">
      <c r="A889" s="4" t="str">
        <f t="shared" si="142"/>
        <v>Spain</v>
      </c>
      <c r="B889" s="4">
        <f t="shared" si="142"/>
        <v>2013</v>
      </c>
      <c r="C889" s="4">
        <f t="shared" si="141"/>
        <v>12</v>
      </c>
      <c r="D889" s="4">
        <f t="shared" si="143"/>
        <v>11</v>
      </c>
      <c r="E889" s="4">
        <f t="shared" si="143"/>
        <v>323</v>
      </c>
      <c r="F889" s="4">
        <f t="shared" si="143"/>
        <v>11</v>
      </c>
      <c r="G889" s="4">
        <f t="shared" si="143"/>
        <v>90</v>
      </c>
      <c r="H889" s="4">
        <f t="shared" si="143"/>
        <v>93</v>
      </c>
      <c r="I889" s="4">
        <f t="shared" si="143"/>
        <v>394</v>
      </c>
      <c r="J889" s="4">
        <f t="shared" si="143"/>
        <v>93</v>
      </c>
      <c r="K889" s="4">
        <f t="shared" si="143"/>
        <v>479</v>
      </c>
      <c r="L889" s="4">
        <f t="shared" si="143"/>
        <v>469</v>
      </c>
      <c r="M889" s="4">
        <f t="shared" si="143"/>
        <v>189</v>
      </c>
      <c r="N889" s="4">
        <f t="shared" si="143"/>
        <v>469</v>
      </c>
      <c r="O889" s="4">
        <f t="shared" si="143"/>
        <v>590</v>
      </c>
      <c r="P889" s="4">
        <f t="shared" si="143"/>
        <v>586</v>
      </c>
      <c r="Q889" s="4">
        <f t="shared" si="143"/>
        <v>579</v>
      </c>
      <c r="R889" s="4">
        <f t="shared" si="143"/>
        <v>586</v>
      </c>
      <c r="S889" s="4">
        <f t="shared" si="143"/>
        <v>129</v>
      </c>
      <c r="T889" s="4">
        <f t="shared" si="143"/>
        <v>118</v>
      </c>
      <c r="U889" s="4">
        <f t="shared" si="143"/>
        <v>88</v>
      </c>
      <c r="V889" s="4">
        <f t="shared" si="143"/>
        <v>118</v>
      </c>
      <c r="W889" s="4">
        <v>1000000</v>
      </c>
    </row>
    <row r="890" spans="1:23" x14ac:dyDescent="0.3">
      <c r="A890" s="4" t="str">
        <f t="shared" si="142"/>
        <v>Spain</v>
      </c>
      <c r="B890" s="4">
        <f t="shared" si="142"/>
        <v>2014</v>
      </c>
      <c r="C890" s="4">
        <f t="shared" si="141"/>
        <v>1</v>
      </c>
      <c r="D890" s="4">
        <f t="shared" si="143"/>
        <v>1</v>
      </c>
      <c r="E890" s="4">
        <f t="shared" si="143"/>
        <v>309</v>
      </c>
      <c r="F890" s="4">
        <f t="shared" si="143"/>
        <v>1</v>
      </c>
      <c r="G890" s="4">
        <f t="shared" si="143"/>
        <v>93</v>
      </c>
      <c r="H890" s="4">
        <f t="shared" si="143"/>
        <v>95</v>
      </c>
      <c r="I890" s="4">
        <f t="shared" si="143"/>
        <v>380</v>
      </c>
      <c r="J890" s="4">
        <f t="shared" si="143"/>
        <v>95</v>
      </c>
      <c r="K890" s="4">
        <f t="shared" si="143"/>
        <v>441</v>
      </c>
      <c r="L890" s="4">
        <f t="shared" si="143"/>
        <v>426</v>
      </c>
      <c r="M890" s="4">
        <f t="shared" si="143"/>
        <v>124</v>
      </c>
      <c r="N890" s="4">
        <f t="shared" si="143"/>
        <v>426</v>
      </c>
      <c r="O890" s="4">
        <f t="shared" si="143"/>
        <v>588</v>
      </c>
      <c r="P890" s="4">
        <f t="shared" si="143"/>
        <v>585</v>
      </c>
      <c r="Q890" s="4">
        <f t="shared" si="143"/>
        <v>580</v>
      </c>
      <c r="R890" s="4">
        <f t="shared" si="143"/>
        <v>585</v>
      </c>
      <c r="S890" s="4">
        <f t="shared" si="143"/>
        <v>135</v>
      </c>
      <c r="T890" s="4">
        <f t="shared" si="143"/>
        <v>117</v>
      </c>
      <c r="U890" s="4">
        <f t="shared" si="143"/>
        <v>85</v>
      </c>
      <c r="V890" s="4">
        <f t="shared" si="143"/>
        <v>117</v>
      </c>
      <c r="W890" s="4">
        <v>1000000</v>
      </c>
    </row>
    <row r="891" spans="1:23" x14ac:dyDescent="0.3">
      <c r="A891" s="4" t="str">
        <f t="shared" si="142"/>
        <v>Spain</v>
      </c>
      <c r="B891" s="4">
        <f t="shared" si="142"/>
        <v>2015</v>
      </c>
      <c r="C891" s="4">
        <f t="shared" si="141"/>
        <v>2</v>
      </c>
      <c r="D891" s="4">
        <f t="shared" si="143"/>
        <v>2</v>
      </c>
      <c r="E891" s="4">
        <f t="shared" si="143"/>
        <v>298</v>
      </c>
      <c r="F891" s="4">
        <f t="shared" si="143"/>
        <v>2</v>
      </c>
      <c r="G891" s="4">
        <f t="shared" si="143"/>
        <v>109</v>
      </c>
      <c r="H891" s="4">
        <f t="shared" si="143"/>
        <v>110</v>
      </c>
      <c r="I891" s="4">
        <f t="shared" si="143"/>
        <v>361</v>
      </c>
      <c r="J891" s="4">
        <f t="shared" si="143"/>
        <v>110</v>
      </c>
      <c r="K891" s="4">
        <f t="shared" si="143"/>
        <v>412</v>
      </c>
      <c r="L891" s="4">
        <f t="shared" si="143"/>
        <v>403</v>
      </c>
      <c r="M891" s="4">
        <f t="shared" si="143"/>
        <v>100</v>
      </c>
      <c r="N891" s="4">
        <f t="shared" si="143"/>
        <v>403</v>
      </c>
      <c r="O891" s="4">
        <f t="shared" si="143"/>
        <v>584</v>
      </c>
      <c r="P891" s="4">
        <f t="shared" si="143"/>
        <v>583</v>
      </c>
      <c r="Q891" s="4">
        <f t="shared" si="143"/>
        <v>574</v>
      </c>
      <c r="R891" s="4">
        <f t="shared" si="143"/>
        <v>583</v>
      </c>
      <c r="S891" s="4">
        <f t="shared" si="143"/>
        <v>140</v>
      </c>
      <c r="T891" s="4">
        <f t="shared" si="143"/>
        <v>107</v>
      </c>
      <c r="U891" s="4">
        <f t="shared" si="143"/>
        <v>91</v>
      </c>
      <c r="V891" s="4">
        <f t="shared" si="143"/>
        <v>107</v>
      </c>
      <c r="W891" s="4">
        <v>1000000</v>
      </c>
    </row>
    <row r="892" spans="1:23" x14ac:dyDescent="0.3">
      <c r="A892" s="4" t="str">
        <f t="shared" si="142"/>
        <v>Spain</v>
      </c>
      <c r="B892" s="4">
        <f t="shared" si="142"/>
        <v>2016</v>
      </c>
      <c r="C892" s="4">
        <f t="shared" si="141"/>
        <v>17</v>
      </c>
      <c r="D892" s="4">
        <f t="shared" si="143"/>
        <v>16</v>
      </c>
      <c r="E892" s="4">
        <f t="shared" si="143"/>
        <v>275</v>
      </c>
      <c r="F892" s="4">
        <f t="shared" si="143"/>
        <v>16</v>
      </c>
      <c r="G892" s="4">
        <f t="shared" si="143"/>
        <v>116</v>
      </c>
      <c r="H892" s="4">
        <f t="shared" si="143"/>
        <v>116</v>
      </c>
      <c r="I892" s="4">
        <f t="shared" si="143"/>
        <v>353</v>
      </c>
      <c r="J892" s="4">
        <f t="shared" si="143"/>
        <v>116</v>
      </c>
      <c r="K892" s="4">
        <f t="shared" si="143"/>
        <v>450</v>
      </c>
      <c r="L892" s="4">
        <f t="shared" si="143"/>
        <v>435</v>
      </c>
      <c r="M892" s="4">
        <f t="shared" si="143"/>
        <v>154</v>
      </c>
      <c r="N892" s="4">
        <f t="shared" si="143"/>
        <v>435</v>
      </c>
      <c r="O892" s="4">
        <f t="shared" si="143"/>
        <v>578</v>
      </c>
      <c r="P892" s="4">
        <f t="shared" si="143"/>
        <v>575</v>
      </c>
      <c r="Q892" s="4">
        <f t="shared" si="143"/>
        <v>560</v>
      </c>
      <c r="R892" s="4">
        <f t="shared" si="143"/>
        <v>575</v>
      </c>
      <c r="S892" s="4">
        <f t="shared" si="143"/>
        <v>128</v>
      </c>
      <c r="T892" s="4">
        <f t="shared" si="143"/>
        <v>96</v>
      </c>
      <c r="U892" s="4">
        <f t="shared" si="143"/>
        <v>97</v>
      </c>
      <c r="V892" s="4">
        <f t="shared" si="143"/>
        <v>96</v>
      </c>
      <c r="W892" s="4">
        <v>1000000</v>
      </c>
    </row>
    <row r="893" spans="1:23" x14ac:dyDescent="0.3">
      <c r="A893" s="4" t="str">
        <f t="shared" ref="A893:B908" si="144">A296</f>
        <v>Spain</v>
      </c>
      <c r="B893" s="4">
        <f t="shared" si="144"/>
        <v>2017</v>
      </c>
      <c r="C893" s="4">
        <f t="shared" si="141"/>
        <v>39</v>
      </c>
      <c r="D893" s="4">
        <f t="shared" si="143"/>
        <v>33</v>
      </c>
      <c r="E893" s="4">
        <f t="shared" si="143"/>
        <v>242</v>
      </c>
      <c r="F893" s="4">
        <f t="shared" si="143"/>
        <v>33</v>
      </c>
      <c r="G893" s="4">
        <f t="shared" si="143"/>
        <v>117</v>
      </c>
      <c r="H893" s="4">
        <f t="shared" si="143"/>
        <v>118</v>
      </c>
      <c r="I893" s="4">
        <f t="shared" si="143"/>
        <v>356</v>
      </c>
      <c r="J893" s="4">
        <f t="shared" si="143"/>
        <v>118</v>
      </c>
      <c r="K893" s="4">
        <f t="shared" si="143"/>
        <v>417</v>
      </c>
      <c r="L893" s="4">
        <f t="shared" si="143"/>
        <v>405</v>
      </c>
      <c r="M893" s="4">
        <f t="shared" si="143"/>
        <v>135</v>
      </c>
      <c r="N893" s="4">
        <f t="shared" si="143"/>
        <v>405</v>
      </c>
      <c r="O893" s="4">
        <f t="shared" si="143"/>
        <v>569</v>
      </c>
      <c r="P893" s="4">
        <f t="shared" si="143"/>
        <v>574</v>
      </c>
      <c r="Q893" s="4">
        <f t="shared" si="143"/>
        <v>550</v>
      </c>
      <c r="R893" s="4">
        <f t="shared" si="143"/>
        <v>574</v>
      </c>
      <c r="S893" s="4">
        <f t="shared" si="143"/>
        <v>139</v>
      </c>
      <c r="T893" s="4">
        <f t="shared" si="143"/>
        <v>95</v>
      </c>
      <c r="U893" s="4">
        <f t="shared" si="143"/>
        <v>94</v>
      </c>
      <c r="V893" s="4">
        <f t="shared" si="143"/>
        <v>95</v>
      </c>
      <c r="W893" s="4">
        <v>1000000</v>
      </c>
    </row>
    <row r="894" spans="1:23" x14ac:dyDescent="0.3">
      <c r="A894" s="4" t="str">
        <f t="shared" si="144"/>
        <v>Spain</v>
      </c>
      <c r="B894" s="4">
        <f t="shared" si="144"/>
        <v>2018</v>
      </c>
      <c r="C894" s="4">
        <f t="shared" si="141"/>
        <v>47</v>
      </c>
      <c r="D894" s="4">
        <f t="shared" si="143"/>
        <v>46</v>
      </c>
      <c r="E894" s="4">
        <f t="shared" si="143"/>
        <v>210</v>
      </c>
      <c r="F894" s="4">
        <f t="shared" si="143"/>
        <v>46</v>
      </c>
      <c r="G894" s="4">
        <f t="shared" si="143"/>
        <v>134</v>
      </c>
      <c r="H894" s="4">
        <f t="shared" si="143"/>
        <v>137</v>
      </c>
      <c r="I894" s="4">
        <f t="shared" si="143"/>
        <v>348</v>
      </c>
      <c r="J894" s="4">
        <f t="shared" si="143"/>
        <v>137</v>
      </c>
      <c r="K894" s="4">
        <f t="shared" si="143"/>
        <v>414</v>
      </c>
      <c r="L894" s="4">
        <f t="shared" si="143"/>
        <v>404</v>
      </c>
      <c r="M894" s="4">
        <f t="shared" si="143"/>
        <v>133</v>
      </c>
      <c r="N894" s="4">
        <f t="shared" si="143"/>
        <v>404</v>
      </c>
      <c r="O894" s="4">
        <f t="shared" si="143"/>
        <v>561</v>
      </c>
      <c r="P894" s="4">
        <f t="shared" si="143"/>
        <v>578</v>
      </c>
      <c r="Q894" s="4">
        <f t="shared" si="143"/>
        <v>538</v>
      </c>
      <c r="R894" s="4">
        <f t="shared" si="143"/>
        <v>578</v>
      </c>
      <c r="S894" s="4">
        <f t="shared" si="143"/>
        <v>145</v>
      </c>
      <c r="T894" s="4">
        <f t="shared" si="143"/>
        <v>97</v>
      </c>
      <c r="U894" s="4">
        <f t="shared" si="143"/>
        <v>90</v>
      </c>
      <c r="V894" s="4">
        <f t="shared" si="143"/>
        <v>97</v>
      </c>
      <c r="W894" s="4">
        <v>1000000</v>
      </c>
    </row>
    <row r="895" spans="1:23" x14ac:dyDescent="0.3">
      <c r="A895" s="4" t="str">
        <f t="shared" si="144"/>
        <v>Spain</v>
      </c>
      <c r="B895" s="4">
        <f t="shared" si="144"/>
        <v>2019</v>
      </c>
      <c r="C895" s="4">
        <f t="shared" si="141"/>
        <v>67</v>
      </c>
      <c r="D895" s="4">
        <f t="shared" si="143"/>
        <v>60</v>
      </c>
      <c r="E895" s="4">
        <f t="shared" si="143"/>
        <v>191</v>
      </c>
      <c r="F895" s="4">
        <f t="shared" si="143"/>
        <v>60</v>
      </c>
      <c r="G895" s="4">
        <f t="shared" si="143"/>
        <v>122</v>
      </c>
      <c r="H895" s="4">
        <f t="shared" si="143"/>
        <v>125</v>
      </c>
      <c r="I895" s="4">
        <f t="shared" si="143"/>
        <v>347</v>
      </c>
      <c r="J895" s="4">
        <f t="shared" si="143"/>
        <v>125</v>
      </c>
      <c r="K895" s="4">
        <f t="shared" si="143"/>
        <v>446</v>
      </c>
      <c r="L895" s="4">
        <f t="shared" si="143"/>
        <v>427</v>
      </c>
      <c r="M895" s="4">
        <f t="shared" si="143"/>
        <v>182</v>
      </c>
      <c r="N895" s="4">
        <f t="shared" si="143"/>
        <v>427</v>
      </c>
      <c r="O895" s="4">
        <f t="shared" si="143"/>
        <v>555</v>
      </c>
      <c r="P895" s="4">
        <f t="shared" si="143"/>
        <v>580</v>
      </c>
      <c r="Q895" s="4">
        <f t="shared" si="143"/>
        <v>541</v>
      </c>
      <c r="R895" s="4">
        <f t="shared" si="143"/>
        <v>580</v>
      </c>
      <c r="S895" s="4">
        <f t="shared" si="143"/>
        <v>151</v>
      </c>
      <c r="T895" s="4">
        <f t="shared" si="143"/>
        <v>100</v>
      </c>
      <c r="U895" s="4">
        <f t="shared" si="143"/>
        <v>83</v>
      </c>
      <c r="V895" s="4">
        <f t="shared" si="143"/>
        <v>100</v>
      </c>
      <c r="W895" s="4">
        <v>1000000</v>
      </c>
    </row>
    <row r="896" spans="1:23" x14ac:dyDescent="0.3">
      <c r="A896" s="4" t="str">
        <f t="shared" si="144"/>
        <v>Spain</v>
      </c>
      <c r="B896" s="4">
        <f t="shared" si="144"/>
        <v>2020</v>
      </c>
      <c r="C896" s="4">
        <f t="shared" si="141"/>
        <v>100</v>
      </c>
      <c r="D896" s="4">
        <f t="shared" si="143"/>
        <v>86</v>
      </c>
      <c r="E896" s="4">
        <f t="shared" si="143"/>
        <v>142</v>
      </c>
      <c r="F896" s="4">
        <f t="shared" si="143"/>
        <v>86</v>
      </c>
      <c r="G896" s="4">
        <f t="shared" si="143"/>
        <v>41</v>
      </c>
      <c r="H896" s="4">
        <f t="shared" si="143"/>
        <v>42</v>
      </c>
      <c r="I896" s="4">
        <f t="shared" si="143"/>
        <v>374</v>
      </c>
      <c r="J896" s="4">
        <f t="shared" si="143"/>
        <v>42</v>
      </c>
      <c r="K896" s="4">
        <f t="shared" si="143"/>
        <v>328</v>
      </c>
      <c r="L896" s="4">
        <f t="shared" si="143"/>
        <v>321</v>
      </c>
      <c r="M896" s="4">
        <f t="shared" si="143"/>
        <v>79</v>
      </c>
      <c r="N896" s="4">
        <f t="shared" si="143"/>
        <v>321</v>
      </c>
      <c r="O896" s="4">
        <f t="shared" si="143"/>
        <v>562</v>
      </c>
      <c r="P896" s="4">
        <f t="shared" si="143"/>
        <v>573</v>
      </c>
      <c r="Q896" s="4">
        <f t="shared" si="143"/>
        <v>566</v>
      </c>
      <c r="R896" s="4">
        <f t="shared" si="143"/>
        <v>573</v>
      </c>
      <c r="S896" s="4">
        <f t="shared" si="143"/>
        <v>195</v>
      </c>
      <c r="T896" s="4">
        <f t="shared" si="143"/>
        <v>153</v>
      </c>
      <c r="U896" s="4">
        <f t="shared" si="143"/>
        <v>54</v>
      </c>
      <c r="V896" s="4">
        <f t="shared" si="143"/>
        <v>153</v>
      </c>
      <c r="W896" s="4">
        <v>1000000</v>
      </c>
    </row>
    <row r="897" spans="1:23" x14ac:dyDescent="0.3">
      <c r="A897" s="4" t="str">
        <f t="shared" si="144"/>
        <v>Spain</v>
      </c>
      <c r="B897" s="4">
        <f t="shared" si="144"/>
        <v>2021</v>
      </c>
      <c r="C897" s="4">
        <f t="shared" si="141"/>
        <v>106</v>
      </c>
      <c r="D897" s="4">
        <f t="shared" si="143"/>
        <v>87</v>
      </c>
      <c r="E897" s="4">
        <f t="shared" si="143"/>
        <v>135</v>
      </c>
      <c r="F897" s="4">
        <f t="shared" si="143"/>
        <v>87</v>
      </c>
      <c r="G897" s="4">
        <f t="shared" si="143"/>
        <v>103</v>
      </c>
      <c r="H897" s="4">
        <f t="shared" si="143"/>
        <v>109</v>
      </c>
      <c r="I897" s="4">
        <f t="shared" si="143"/>
        <v>424</v>
      </c>
      <c r="J897" s="4">
        <f t="shared" si="143"/>
        <v>109</v>
      </c>
      <c r="K897" s="4">
        <f t="shared" si="143"/>
        <v>494</v>
      </c>
      <c r="L897" s="4">
        <f t="shared" si="143"/>
        <v>490</v>
      </c>
      <c r="M897" s="4">
        <f t="shared" si="143"/>
        <v>68</v>
      </c>
      <c r="N897" s="4">
        <f t="shared" si="143"/>
        <v>490</v>
      </c>
      <c r="O897" s="4">
        <f t="shared" si="143"/>
        <v>557</v>
      </c>
      <c r="P897" s="4">
        <f t="shared" si="143"/>
        <v>571</v>
      </c>
      <c r="Q897" s="4">
        <f t="shared" si="143"/>
        <v>577</v>
      </c>
      <c r="R897" s="4">
        <f t="shared" si="143"/>
        <v>571</v>
      </c>
      <c r="S897" s="4">
        <f t="shared" si="143"/>
        <v>217</v>
      </c>
      <c r="T897" s="4">
        <f t="shared" si="143"/>
        <v>154</v>
      </c>
      <c r="U897" s="4">
        <f t="shared" si="143"/>
        <v>53</v>
      </c>
      <c r="V897" s="4">
        <f t="shared" si="143"/>
        <v>154</v>
      </c>
      <c r="W897" s="4">
        <v>1000000</v>
      </c>
    </row>
    <row r="898" spans="1:23" x14ac:dyDescent="0.3">
      <c r="A898" s="4" t="str">
        <f t="shared" si="144"/>
        <v>Italy</v>
      </c>
      <c r="B898" s="4">
        <f t="shared" si="144"/>
        <v>1995</v>
      </c>
      <c r="C898" s="4">
        <f t="shared" si="141"/>
        <v>178</v>
      </c>
      <c r="D898" s="4">
        <f t="shared" si="143"/>
        <v>203</v>
      </c>
      <c r="E898" s="4">
        <f t="shared" si="143"/>
        <v>521</v>
      </c>
      <c r="F898" s="4">
        <f t="shared" si="143"/>
        <v>203</v>
      </c>
      <c r="G898" s="4">
        <f t="shared" si="143"/>
        <v>342</v>
      </c>
      <c r="H898" s="4">
        <f t="shared" si="143"/>
        <v>331</v>
      </c>
      <c r="I898" s="4">
        <f t="shared" si="143"/>
        <v>229</v>
      </c>
      <c r="J898" s="4">
        <f t="shared" si="143"/>
        <v>331</v>
      </c>
      <c r="K898" s="4">
        <f t="shared" si="143"/>
        <v>442</v>
      </c>
      <c r="L898" s="4">
        <f t="shared" si="143"/>
        <v>457</v>
      </c>
      <c r="M898" s="4">
        <f t="shared" si="143"/>
        <v>39</v>
      </c>
      <c r="N898" s="4">
        <f t="shared" si="143"/>
        <v>457</v>
      </c>
      <c r="O898" s="4">
        <f t="shared" si="143"/>
        <v>233</v>
      </c>
      <c r="P898" s="4">
        <f t="shared" si="143"/>
        <v>207</v>
      </c>
      <c r="Q898" s="4">
        <f t="shared" si="143"/>
        <v>544</v>
      </c>
      <c r="R898" s="4">
        <f t="shared" si="143"/>
        <v>207</v>
      </c>
      <c r="S898" s="4">
        <f t="shared" si="143"/>
        <v>75</v>
      </c>
      <c r="T898" s="4">
        <f t="shared" si="143"/>
        <v>123</v>
      </c>
      <c r="U898" s="4">
        <f t="shared" si="143"/>
        <v>466</v>
      </c>
      <c r="V898" s="4">
        <f t="shared" si="143"/>
        <v>123</v>
      </c>
      <c r="W898" s="4">
        <v>1000000</v>
      </c>
    </row>
    <row r="899" spans="1:23" x14ac:dyDescent="0.3">
      <c r="A899" s="4" t="str">
        <f t="shared" si="144"/>
        <v>Italy</v>
      </c>
      <c r="B899" s="4">
        <f t="shared" si="144"/>
        <v>1996</v>
      </c>
      <c r="C899" s="4">
        <f t="shared" si="141"/>
        <v>206</v>
      </c>
      <c r="D899" s="4">
        <f t="shared" si="143"/>
        <v>220</v>
      </c>
      <c r="E899" s="4">
        <f t="shared" si="143"/>
        <v>514</v>
      </c>
      <c r="F899" s="4">
        <f t="shared" si="143"/>
        <v>220</v>
      </c>
      <c r="G899" s="4">
        <f t="shared" si="143"/>
        <v>372</v>
      </c>
      <c r="H899" s="4">
        <f t="shared" si="143"/>
        <v>365</v>
      </c>
      <c r="I899" s="4">
        <f t="shared" si="143"/>
        <v>160</v>
      </c>
      <c r="J899" s="4">
        <f t="shared" si="143"/>
        <v>365</v>
      </c>
      <c r="K899" s="4">
        <f t="shared" si="143"/>
        <v>439</v>
      </c>
      <c r="L899" s="4">
        <f t="shared" si="143"/>
        <v>453</v>
      </c>
      <c r="M899" s="4">
        <f t="shared" si="143"/>
        <v>84</v>
      </c>
      <c r="N899" s="4">
        <f t="shared" si="143"/>
        <v>453</v>
      </c>
      <c r="O899" s="4">
        <f t="shared" si="143"/>
        <v>254</v>
      </c>
      <c r="P899" s="4">
        <f t="shared" si="143"/>
        <v>236</v>
      </c>
      <c r="Q899" s="4">
        <f t="shared" si="143"/>
        <v>530</v>
      </c>
      <c r="R899" s="4">
        <f t="shared" si="143"/>
        <v>236</v>
      </c>
      <c r="S899" s="4">
        <f t="shared" si="143"/>
        <v>70</v>
      </c>
      <c r="T899" s="4">
        <f t="shared" si="143"/>
        <v>109</v>
      </c>
      <c r="U899" s="4">
        <f t="shared" si="143"/>
        <v>423</v>
      </c>
      <c r="V899" s="4">
        <f t="shared" si="143"/>
        <v>109</v>
      </c>
      <c r="W899" s="4">
        <v>1000000</v>
      </c>
    </row>
    <row r="900" spans="1:23" x14ac:dyDescent="0.3">
      <c r="A900" s="4" t="str">
        <f t="shared" si="144"/>
        <v>Italy</v>
      </c>
      <c r="B900" s="4">
        <f t="shared" si="144"/>
        <v>1997</v>
      </c>
      <c r="C900" s="4">
        <f t="shared" si="141"/>
        <v>209</v>
      </c>
      <c r="D900" s="4">
        <f t="shared" si="143"/>
        <v>221</v>
      </c>
      <c r="E900" s="4">
        <f t="shared" si="143"/>
        <v>496</v>
      </c>
      <c r="F900" s="4">
        <f t="shared" si="143"/>
        <v>221</v>
      </c>
      <c r="G900" s="4">
        <f t="shared" si="143"/>
        <v>358</v>
      </c>
      <c r="H900" s="4">
        <f t="shared" si="143"/>
        <v>348</v>
      </c>
      <c r="I900" s="4">
        <f t="shared" si="143"/>
        <v>200</v>
      </c>
      <c r="J900" s="4">
        <f t="shared" si="143"/>
        <v>348</v>
      </c>
      <c r="K900" s="4">
        <f t="shared" si="143"/>
        <v>433</v>
      </c>
      <c r="L900" s="4">
        <f t="shared" si="143"/>
        <v>451</v>
      </c>
      <c r="M900" s="4">
        <f t="shared" si="143"/>
        <v>75</v>
      </c>
      <c r="N900" s="4">
        <f t="shared" si="143"/>
        <v>451</v>
      </c>
      <c r="O900" s="4">
        <f t="shared" ref="D900:AG913" si="145">RANK(O303,O$4:O$597,O$1)</f>
        <v>300</v>
      </c>
      <c r="P900" s="4">
        <f t="shared" si="145"/>
        <v>291</v>
      </c>
      <c r="Q900" s="4">
        <f t="shared" si="145"/>
        <v>420</v>
      </c>
      <c r="R900" s="4">
        <f t="shared" si="145"/>
        <v>291</v>
      </c>
      <c r="S900" s="4">
        <f t="shared" si="145"/>
        <v>60</v>
      </c>
      <c r="T900" s="4">
        <f t="shared" si="145"/>
        <v>88</v>
      </c>
      <c r="U900" s="4">
        <f t="shared" si="145"/>
        <v>398</v>
      </c>
      <c r="V900" s="4">
        <f t="shared" si="145"/>
        <v>88</v>
      </c>
      <c r="W900" s="4">
        <v>1000000</v>
      </c>
    </row>
    <row r="901" spans="1:23" x14ac:dyDescent="0.3">
      <c r="A901" s="4" t="str">
        <f t="shared" si="144"/>
        <v>Italy</v>
      </c>
      <c r="B901" s="4">
        <f t="shared" si="144"/>
        <v>1998</v>
      </c>
      <c r="C901" s="4">
        <f t="shared" si="141"/>
        <v>201</v>
      </c>
      <c r="D901" s="4">
        <f t="shared" si="145"/>
        <v>208</v>
      </c>
      <c r="E901" s="4">
        <f t="shared" si="145"/>
        <v>487</v>
      </c>
      <c r="F901" s="4">
        <f t="shared" si="145"/>
        <v>208</v>
      </c>
      <c r="G901" s="4">
        <f t="shared" si="145"/>
        <v>377</v>
      </c>
      <c r="H901" s="4">
        <f t="shared" si="145"/>
        <v>372</v>
      </c>
      <c r="I901" s="4">
        <f t="shared" si="145"/>
        <v>129</v>
      </c>
      <c r="J901" s="4">
        <f t="shared" si="145"/>
        <v>372</v>
      </c>
      <c r="K901" s="4">
        <f t="shared" si="145"/>
        <v>424</v>
      </c>
      <c r="L901" s="4">
        <f t="shared" si="145"/>
        <v>441</v>
      </c>
      <c r="M901" s="4">
        <f t="shared" si="145"/>
        <v>31</v>
      </c>
      <c r="N901" s="4">
        <f t="shared" si="145"/>
        <v>441</v>
      </c>
      <c r="O901" s="4">
        <f t="shared" si="145"/>
        <v>336</v>
      </c>
      <c r="P901" s="4">
        <f t="shared" si="145"/>
        <v>354</v>
      </c>
      <c r="Q901" s="4">
        <f t="shared" si="145"/>
        <v>306</v>
      </c>
      <c r="R901" s="4">
        <f t="shared" si="145"/>
        <v>354</v>
      </c>
      <c r="S901" s="4">
        <f t="shared" si="145"/>
        <v>53</v>
      </c>
      <c r="T901" s="4">
        <f t="shared" si="145"/>
        <v>72</v>
      </c>
      <c r="U901" s="4">
        <f t="shared" si="145"/>
        <v>383</v>
      </c>
      <c r="V901" s="4">
        <f t="shared" si="145"/>
        <v>72</v>
      </c>
      <c r="W901" s="4">
        <v>1000000</v>
      </c>
    </row>
    <row r="902" spans="1:23" x14ac:dyDescent="0.3">
      <c r="A902" s="4" t="str">
        <f t="shared" si="144"/>
        <v>Italy</v>
      </c>
      <c r="B902" s="4">
        <f t="shared" si="144"/>
        <v>1999</v>
      </c>
      <c r="C902" s="4">
        <f t="shared" si="141"/>
        <v>186</v>
      </c>
      <c r="D902" s="4">
        <f t="shared" si="145"/>
        <v>200</v>
      </c>
      <c r="E902" s="4">
        <f t="shared" si="145"/>
        <v>485</v>
      </c>
      <c r="F902" s="4">
        <f t="shared" si="145"/>
        <v>200</v>
      </c>
      <c r="G902" s="4">
        <f t="shared" si="145"/>
        <v>375</v>
      </c>
      <c r="H902" s="4">
        <f t="shared" si="145"/>
        <v>370</v>
      </c>
      <c r="I902" s="4">
        <f t="shared" si="145"/>
        <v>137</v>
      </c>
      <c r="J902" s="4">
        <f t="shared" si="145"/>
        <v>370</v>
      </c>
      <c r="K902" s="4">
        <f t="shared" si="145"/>
        <v>468</v>
      </c>
      <c r="L902" s="4">
        <f t="shared" si="145"/>
        <v>476</v>
      </c>
      <c r="M902" s="4">
        <f t="shared" si="145"/>
        <v>152</v>
      </c>
      <c r="N902" s="4">
        <f t="shared" si="145"/>
        <v>476</v>
      </c>
      <c r="O902" s="4">
        <f t="shared" si="145"/>
        <v>218</v>
      </c>
      <c r="P902" s="4">
        <f t="shared" si="145"/>
        <v>203</v>
      </c>
      <c r="Q902" s="4">
        <f t="shared" si="145"/>
        <v>374</v>
      </c>
      <c r="R902" s="4">
        <f t="shared" si="145"/>
        <v>203</v>
      </c>
      <c r="S902" s="4">
        <f t="shared" si="145"/>
        <v>45</v>
      </c>
      <c r="T902" s="4">
        <f t="shared" si="145"/>
        <v>58</v>
      </c>
      <c r="U902" s="4">
        <f t="shared" si="145"/>
        <v>376</v>
      </c>
      <c r="V902" s="4">
        <f t="shared" si="145"/>
        <v>58</v>
      </c>
      <c r="W902" s="4">
        <v>1000000</v>
      </c>
    </row>
    <row r="903" spans="1:23" x14ac:dyDescent="0.3">
      <c r="A903" s="4" t="str">
        <f t="shared" si="144"/>
        <v>Italy</v>
      </c>
      <c r="B903" s="4">
        <f t="shared" si="144"/>
        <v>2000</v>
      </c>
      <c r="C903" s="4">
        <f t="shared" si="141"/>
        <v>166</v>
      </c>
      <c r="D903" s="4">
        <f t="shared" si="145"/>
        <v>188</v>
      </c>
      <c r="E903" s="4">
        <f t="shared" si="145"/>
        <v>479</v>
      </c>
      <c r="F903" s="4">
        <f t="shared" si="145"/>
        <v>188</v>
      </c>
      <c r="G903" s="4">
        <f t="shared" si="145"/>
        <v>311</v>
      </c>
      <c r="H903" s="4">
        <f t="shared" si="145"/>
        <v>297</v>
      </c>
      <c r="I903" s="4">
        <f t="shared" si="145"/>
        <v>231</v>
      </c>
      <c r="J903" s="4">
        <f t="shared" si="145"/>
        <v>297</v>
      </c>
      <c r="K903" s="4">
        <f t="shared" si="145"/>
        <v>464</v>
      </c>
      <c r="L903" s="4">
        <f t="shared" si="145"/>
        <v>470</v>
      </c>
      <c r="M903" s="4">
        <f t="shared" si="145"/>
        <v>172</v>
      </c>
      <c r="N903" s="4">
        <f t="shared" si="145"/>
        <v>470</v>
      </c>
      <c r="O903" s="4">
        <f t="shared" si="145"/>
        <v>147</v>
      </c>
      <c r="P903" s="4">
        <f t="shared" si="145"/>
        <v>139</v>
      </c>
      <c r="Q903" s="4">
        <f t="shared" si="145"/>
        <v>458</v>
      </c>
      <c r="R903" s="4">
        <f t="shared" si="145"/>
        <v>139</v>
      </c>
      <c r="S903" s="4">
        <f t="shared" si="145"/>
        <v>44</v>
      </c>
      <c r="T903" s="4">
        <f t="shared" si="145"/>
        <v>53</v>
      </c>
      <c r="U903" s="4">
        <f t="shared" si="145"/>
        <v>377</v>
      </c>
      <c r="V903" s="4">
        <f t="shared" si="145"/>
        <v>53</v>
      </c>
      <c r="W903" s="4">
        <v>1000000</v>
      </c>
    </row>
    <row r="904" spans="1:23" x14ac:dyDescent="0.3">
      <c r="A904" s="4" t="str">
        <f t="shared" si="144"/>
        <v>Italy</v>
      </c>
      <c r="B904" s="4">
        <f t="shared" si="144"/>
        <v>2001</v>
      </c>
      <c r="C904" s="4">
        <f t="shared" si="141"/>
        <v>151</v>
      </c>
      <c r="D904" s="4">
        <f t="shared" si="145"/>
        <v>179</v>
      </c>
      <c r="E904" s="4">
        <f t="shared" si="145"/>
        <v>469</v>
      </c>
      <c r="F904" s="4">
        <f t="shared" si="145"/>
        <v>179</v>
      </c>
      <c r="G904" s="4">
        <f t="shared" si="145"/>
        <v>313</v>
      </c>
      <c r="H904" s="4">
        <f t="shared" si="145"/>
        <v>303</v>
      </c>
      <c r="I904" s="4">
        <f t="shared" si="145"/>
        <v>221</v>
      </c>
      <c r="J904" s="4">
        <f t="shared" si="145"/>
        <v>303</v>
      </c>
      <c r="K904" s="4">
        <f t="shared" si="145"/>
        <v>480</v>
      </c>
      <c r="L904" s="4">
        <f t="shared" si="145"/>
        <v>485</v>
      </c>
      <c r="M904" s="4">
        <f t="shared" si="145"/>
        <v>183</v>
      </c>
      <c r="N904" s="4">
        <f t="shared" si="145"/>
        <v>485</v>
      </c>
      <c r="O904" s="4">
        <f t="shared" si="145"/>
        <v>29</v>
      </c>
      <c r="P904" s="4">
        <f t="shared" si="145"/>
        <v>29</v>
      </c>
      <c r="Q904" s="4">
        <f t="shared" si="145"/>
        <v>448</v>
      </c>
      <c r="R904" s="4">
        <f t="shared" si="145"/>
        <v>29</v>
      </c>
      <c r="S904" s="4">
        <f t="shared" si="145"/>
        <v>46</v>
      </c>
      <c r="T904" s="4">
        <f t="shared" si="145"/>
        <v>52</v>
      </c>
      <c r="U904" s="4">
        <f t="shared" si="145"/>
        <v>361</v>
      </c>
      <c r="V904" s="4">
        <f t="shared" si="145"/>
        <v>52</v>
      </c>
      <c r="W904" s="4">
        <v>1000000</v>
      </c>
    </row>
    <row r="905" spans="1:23" x14ac:dyDescent="0.3">
      <c r="A905" s="4" t="str">
        <f t="shared" si="144"/>
        <v>Italy</v>
      </c>
      <c r="B905" s="4">
        <f t="shared" si="144"/>
        <v>2002</v>
      </c>
      <c r="C905" s="4">
        <f t="shared" si="141"/>
        <v>125</v>
      </c>
      <c r="D905" s="4">
        <f t="shared" si="145"/>
        <v>130</v>
      </c>
      <c r="E905" s="4">
        <f t="shared" si="145"/>
        <v>453</v>
      </c>
      <c r="F905" s="4">
        <f t="shared" si="145"/>
        <v>130</v>
      </c>
      <c r="G905" s="4">
        <f t="shared" si="145"/>
        <v>310</v>
      </c>
      <c r="H905" s="4">
        <f t="shared" si="145"/>
        <v>306</v>
      </c>
      <c r="I905" s="4">
        <f t="shared" si="145"/>
        <v>227</v>
      </c>
      <c r="J905" s="4">
        <f t="shared" si="145"/>
        <v>306</v>
      </c>
      <c r="K905" s="4">
        <f t="shared" si="145"/>
        <v>496</v>
      </c>
      <c r="L905" s="4">
        <f t="shared" si="145"/>
        <v>495</v>
      </c>
      <c r="M905" s="4">
        <f t="shared" si="145"/>
        <v>175</v>
      </c>
      <c r="N905" s="4">
        <f t="shared" si="145"/>
        <v>495</v>
      </c>
      <c r="O905" s="4">
        <f t="shared" si="145"/>
        <v>33</v>
      </c>
      <c r="P905" s="4">
        <f t="shared" si="145"/>
        <v>36</v>
      </c>
      <c r="Q905" s="4">
        <f t="shared" si="145"/>
        <v>371</v>
      </c>
      <c r="R905" s="4">
        <f t="shared" si="145"/>
        <v>36</v>
      </c>
      <c r="S905" s="4">
        <f t="shared" si="145"/>
        <v>35</v>
      </c>
      <c r="T905" s="4">
        <f t="shared" si="145"/>
        <v>35</v>
      </c>
      <c r="U905" s="4">
        <f t="shared" si="145"/>
        <v>336</v>
      </c>
      <c r="V905" s="4">
        <f t="shared" si="145"/>
        <v>35</v>
      </c>
      <c r="W905" s="4">
        <v>1000000</v>
      </c>
    </row>
    <row r="906" spans="1:23" x14ac:dyDescent="0.3">
      <c r="A906" s="4" t="str">
        <f t="shared" si="144"/>
        <v>Italy</v>
      </c>
      <c r="B906" s="4">
        <f t="shared" si="144"/>
        <v>2003</v>
      </c>
      <c r="C906" s="4">
        <f t="shared" si="141"/>
        <v>95</v>
      </c>
      <c r="D906" s="4">
        <f t="shared" si="145"/>
        <v>110</v>
      </c>
      <c r="E906" s="4">
        <f t="shared" si="145"/>
        <v>431</v>
      </c>
      <c r="F906" s="4">
        <f t="shared" si="145"/>
        <v>110</v>
      </c>
      <c r="G906" s="4">
        <f t="shared" si="145"/>
        <v>305</v>
      </c>
      <c r="H906" s="4">
        <f t="shared" si="145"/>
        <v>296</v>
      </c>
      <c r="I906" s="4">
        <f t="shared" si="145"/>
        <v>236</v>
      </c>
      <c r="J906" s="4">
        <f t="shared" si="145"/>
        <v>296</v>
      </c>
      <c r="K906" s="4">
        <f t="shared" si="145"/>
        <v>467</v>
      </c>
      <c r="L906" s="4">
        <f t="shared" si="145"/>
        <v>468</v>
      </c>
      <c r="M906" s="4">
        <f t="shared" si="145"/>
        <v>92</v>
      </c>
      <c r="N906" s="4">
        <f t="shared" si="145"/>
        <v>468</v>
      </c>
      <c r="O906" s="4">
        <f t="shared" si="145"/>
        <v>64</v>
      </c>
      <c r="P906" s="4">
        <f t="shared" si="145"/>
        <v>64</v>
      </c>
      <c r="Q906" s="4">
        <f t="shared" si="145"/>
        <v>281</v>
      </c>
      <c r="R906" s="4">
        <f t="shared" si="145"/>
        <v>64</v>
      </c>
      <c r="S906" s="4">
        <f t="shared" si="145"/>
        <v>22</v>
      </c>
      <c r="T906" s="4">
        <f t="shared" si="145"/>
        <v>27</v>
      </c>
      <c r="U906" s="4">
        <f t="shared" si="145"/>
        <v>301</v>
      </c>
      <c r="V906" s="4">
        <f t="shared" si="145"/>
        <v>27</v>
      </c>
      <c r="W906" s="4">
        <v>1000000</v>
      </c>
    </row>
    <row r="907" spans="1:23" x14ac:dyDescent="0.3">
      <c r="A907" s="4" t="str">
        <f t="shared" si="144"/>
        <v>Italy</v>
      </c>
      <c r="B907" s="4">
        <f t="shared" si="144"/>
        <v>2004</v>
      </c>
      <c r="C907" s="4">
        <f t="shared" si="141"/>
        <v>97</v>
      </c>
      <c r="D907" s="4">
        <f t="shared" si="145"/>
        <v>107</v>
      </c>
      <c r="E907" s="4">
        <f t="shared" si="145"/>
        <v>416</v>
      </c>
      <c r="F907" s="4">
        <f t="shared" si="145"/>
        <v>107</v>
      </c>
      <c r="G907" s="4">
        <f t="shared" si="145"/>
        <v>276</v>
      </c>
      <c r="H907" s="4">
        <f t="shared" si="145"/>
        <v>268</v>
      </c>
      <c r="I907" s="4">
        <f t="shared" si="145"/>
        <v>228</v>
      </c>
      <c r="J907" s="4">
        <f t="shared" si="145"/>
        <v>268</v>
      </c>
      <c r="K907" s="4">
        <f t="shared" si="145"/>
        <v>489</v>
      </c>
      <c r="L907" s="4">
        <f t="shared" si="145"/>
        <v>491</v>
      </c>
      <c r="M907" s="4">
        <f t="shared" si="145"/>
        <v>123</v>
      </c>
      <c r="N907" s="4">
        <f t="shared" si="145"/>
        <v>491</v>
      </c>
      <c r="O907" s="4">
        <f t="shared" si="145"/>
        <v>154</v>
      </c>
      <c r="P907" s="4">
        <f t="shared" si="145"/>
        <v>148</v>
      </c>
      <c r="Q907" s="4">
        <f t="shared" si="145"/>
        <v>200</v>
      </c>
      <c r="R907" s="4">
        <f t="shared" si="145"/>
        <v>148</v>
      </c>
      <c r="S907" s="4">
        <f t="shared" si="145"/>
        <v>17</v>
      </c>
      <c r="T907" s="4">
        <f t="shared" si="145"/>
        <v>19</v>
      </c>
      <c r="U907" s="4">
        <f t="shared" si="145"/>
        <v>273</v>
      </c>
      <c r="V907" s="4">
        <f t="shared" si="145"/>
        <v>19</v>
      </c>
      <c r="W907" s="4">
        <v>1000000</v>
      </c>
    </row>
    <row r="908" spans="1:23" x14ac:dyDescent="0.3">
      <c r="A908" s="4" t="str">
        <f t="shared" si="144"/>
        <v>Italy</v>
      </c>
      <c r="B908" s="4">
        <f t="shared" si="144"/>
        <v>2005</v>
      </c>
      <c r="C908" s="4">
        <f t="shared" si="141"/>
        <v>93</v>
      </c>
      <c r="D908" s="4">
        <f t="shared" si="145"/>
        <v>100</v>
      </c>
      <c r="E908" s="4">
        <f t="shared" si="145"/>
        <v>405</v>
      </c>
      <c r="F908" s="4">
        <f t="shared" si="145"/>
        <v>100</v>
      </c>
      <c r="G908" s="4">
        <f t="shared" si="145"/>
        <v>272</v>
      </c>
      <c r="H908" s="4">
        <f t="shared" si="145"/>
        <v>262</v>
      </c>
      <c r="I908" s="4">
        <f t="shared" si="145"/>
        <v>286</v>
      </c>
      <c r="J908" s="4">
        <f t="shared" si="145"/>
        <v>262</v>
      </c>
      <c r="K908" s="4">
        <f t="shared" si="145"/>
        <v>481</v>
      </c>
      <c r="L908" s="4">
        <f t="shared" si="145"/>
        <v>484</v>
      </c>
      <c r="M908" s="4">
        <f t="shared" si="145"/>
        <v>54</v>
      </c>
      <c r="N908" s="4">
        <f t="shared" si="145"/>
        <v>484</v>
      </c>
      <c r="O908" s="4">
        <f t="shared" si="145"/>
        <v>130</v>
      </c>
      <c r="P908" s="4">
        <f t="shared" si="145"/>
        <v>123</v>
      </c>
      <c r="Q908" s="4">
        <f t="shared" si="145"/>
        <v>194</v>
      </c>
      <c r="R908" s="4">
        <f t="shared" si="145"/>
        <v>123</v>
      </c>
      <c r="S908" s="4">
        <f t="shared" si="145"/>
        <v>11</v>
      </c>
      <c r="T908" s="4">
        <f t="shared" si="145"/>
        <v>13</v>
      </c>
      <c r="U908" s="4">
        <f t="shared" si="145"/>
        <v>246</v>
      </c>
      <c r="V908" s="4">
        <f t="shared" si="145"/>
        <v>13</v>
      </c>
      <c r="W908" s="4">
        <v>1000000</v>
      </c>
    </row>
    <row r="909" spans="1:23" x14ac:dyDescent="0.3">
      <c r="A909" s="4" t="str">
        <f t="shared" ref="A909:B924" si="146">A312</f>
        <v>Italy</v>
      </c>
      <c r="B909" s="4">
        <f t="shared" si="146"/>
        <v>2006</v>
      </c>
      <c r="C909" s="4">
        <f t="shared" si="141"/>
        <v>82</v>
      </c>
      <c r="D909" s="4">
        <f t="shared" si="145"/>
        <v>84</v>
      </c>
      <c r="E909" s="4">
        <f t="shared" si="145"/>
        <v>382</v>
      </c>
      <c r="F909" s="4">
        <f t="shared" si="145"/>
        <v>84</v>
      </c>
      <c r="G909" s="4">
        <f t="shared" si="145"/>
        <v>293</v>
      </c>
      <c r="H909" s="4">
        <f t="shared" si="145"/>
        <v>281</v>
      </c>
      <c r="I909" s="4">
        <f t="shared" si="145"/>
        <v>239</v>
      </c>
      <c r="J909" s="4">
        <f t="shared" si="145"/>
        <v>281</v>
      </c>
      <c r="K909" s="4">
        <f t="shared" si="145"/>
        <v>491</v>
      </c>
      <c r="L909" s="4">
        <f t="shared" si="145"/>
        <v>492</v>
      </c>
      <c r="M909" s="4">
        <f t="shared" si="145"/>
        <v>46</v>
      </c>
      <c r="N909" s="4">
        <f t="shared" si="145"/>
        <v>492</v>
      </c>
      <c r="O909" s="4">
        <f t="shared" si="145"/>
        <v>112</v>
      </c>
      <c r="P909" s="4">
        <f t="shared" si="145"/>
        <v>121</v>
      </c>
      <c r="Q909" s="4">
        <f t="shared" si="145"/>
        <v>161</v>
      </c>
      <c r="R909" s="4">
        <f t="shared" si="145"/>
        <v>121</v>
      </c>
      <c r="S909" s="4">
        <f t="shared" si="145"/>
        <v>8</v>
      </c>
      <c r="T909" s="4">
        <f t="shared" si="145"/>
        <v>8</v>
      </c>
      <c r="U909" s="4">
        <f t="shared" si="145"/>
        <v>231</v>
      </c>
      <c r="V909" s="4">
        <f t="shared" si="145"/>
        <v>8</v>
      </c>
      <c r="W909" s="4">
        <v>1000000</v>
      </c>
    </row>
    <row r="910" spans="1:23" x14ac:dyDescent="0.3">
      <c r="A910" s="4" t="str">
        <f t="shared" si="146"/>
        <v>Italy</v>
      </c>
      <c r="B910" s="4">
        <f t="shared" si="146"/>
        <v>2007</v>
      </c>
      <c r="C910" s="4">
        <f t="shared" si="141"/>
        <v>69</v>
      </c>
      <c r="D910" s="4">
        <f t="shared" si="145"/>
        <v>68</v>
      </c>
      <c r="E910" s="4">
        <f t="shared" si="145"/>
        <v>336</v>
      </c>
      <c r="F910" s="4">
        <f t="shared" si="145"/>
        <v>68</v>
      </c>
      <c r="G910" s="4">
        <f t="shared" si="145"/>
        <v>321</v>
      </c>
      <c r="H910" s="4">
        <f t="shared" si="145"/>
        <v>314</v>
      </c>
      <c r="I910" s="4">
        <f t="shared" si="145"/>
        <v>183</v>
      </c>
      <c r="J910" s="4">
        <f t="shared" si="145"/>
        <v>314</v>
      </c>
      <c r="K910" s="4">
        <f t="shared" si="145"/>
        <v>492</v>
      </c>
      <c r="L910" s="4">
        <f t="shared" si="145"/>
        <v>494</v>
      </c>
      <c r="M910" s="4">
        <f t="shared" si="145"/>
        <v>41</v>
      </c>
      <c r="N910" s="4">
        <f t="shared" si="145"/>
        <v>494</v>
      </c>
      <c r="O910" s="4">
        <f t="shared" si="145"/>
        <v>68</v>
      </c>
      <c r="P910" s="4">
        <f t="shared" si="145"/>
        <v>85</v>
      </c>
      <c r="Q910" s="4">
        <f t="shared" si="145"/>
        <v>163</v>
      </c>
      <c r="R910" s="4">
        <f t="shared" si="145"/>
        <v>85</v>
      </c>
      <c r="S910" s="4">
        <f t="shared" si="145"/>
        <v>4</v>
      </c>
      <c r="T910" s="4">
        <f t="shared" si="145"/>
        <v>4</v>
      </c>
      <c r="U910" s="4">
        <f t="shared" si="145"/>
        <v>222</v>
      </c>
      <c r="V910" s="4">
        <f t="shared" si="145"/>
        <v>4</v>
      </c>
      <c r="W910" s="4">
        <v>1000000</v>
      </c>
    </row>
    <row r="911" spans="1:23" x14ac:dyDescent="0.3">
      <c r="A911" s="4" t="str">
        <f t="shared" si="146"/>
        <v>Italy</v>
      </c>
      <c r="B911" s="4">
        <f t="shared" si="146"/>
        <v>2008</v>
      </c>
      <c r="C911" s="4">
        <f t="shared" si="141"/>
        <v>58</v>
      </c>
      <c r="D911" s="4">
        <f t="shared" si="145"/>
        <v>58</v>
      </c>
      <c r="E911" s="4">
        <f t="shared" si="145"/>
        <v>321</v>
      </c>
      <c r="F911" s="4">
        <f t="shared" si="145"/>
        <v>58</v>
      </c>
      <c r="G911" s="4">
        <f t="shared" si="145"/>
        <v>296</v>
      </c>
      <c r="H911" s="4">
        <f t="shared" si="145"/>
        <v>286</v>
      </c>
      <c r="I911" s="4">
        <f t="shared" si="145"/>
        <v>201</v>
      </c>
      <c r="J911" s="4">
        <f t="shared" si="145"/>
        <v>286</v>
      </c>
      <c r="K911" s="4">
        <f t="shared" si="145"/>
        <v>462</v>
      </c>
      <c r="L911" s="4">
        <f t="shared" si="145"/>
        <v>456</v>
      </c>
      <c r="M911" s="4">
        <f t="shared" si="145"/>
        <v>16</v>
      </c>
      <c r="N911" s="4">
        <f t="shared" si="145"/>
        <v>456</v>
      </c>
      <c r="O911" s="4">
        <f t="shared" si="145"/>
        <v>14</v>
      </c>
      <c r="P911" s="4">
        <f t="shared" si="145"/>
        <v>18</v>
      </c>
      <c r="Q911" s="4">
        <f t="shared" si="145"/>
        <v>203</v>
      </c>
      <c r="R911" s="4">
        <f t="shared" si="145"/>
        <v>18</v>
      </c>
      <c r="S911" s="4">
        <f t="shared" si="145"/>
        <v>1</v>
      </c>
      <c r="T911" s="4">
        <f t="shared" si="145"/>
        <v>1</v>
      </c>
      <c r="U911" s="4">
        <f t="shared" si="145"/>
        <v>216</v>
      </c>
      <c r="V911" s="4">
        <f t="shared" si="145"/>
        <v>1</v>
      </c>
      <c r="W911" s="4">
        <v>1000000</v>
      </c>
    </row>
    <row r="912" spans="1:23" x14ac:dyDescent="0.3">
      <c r="A912" s="4" t="str">
        <f t="shared" si="146"/>
        <v>Italy</v>
      </c>
      <c r="B912" s="4">
        <f t="shared" si="146"/>
        <v>2009</v>
      </c>
      <c r="C912" s="4">
        <f t="shared" si="141"/>
        <v>50</v>
      </c>
      <c r="D912" s="4">
        <f t="shared" si="145"/>
        <v>49</v>
      </c>
      <c r="E912" s="4">
        <f t="shared" si="145"/>
        <v>351</v>
      </c>
      <c r="F912" s="4">
        <f t="shared" si="145"/>
        <v>49</v>
      </c>
      <c r="G912" s="4">
        <f t="shared" si="145"/>
        <v>281</v>
      </c>
      <c r="H912" s="4">
        <f t="shared" si="145"/>
        <v>280</v>
      </c>
      <c r="I912" s="4">
        <f t="shared" si="145"/>
        <v>203</v>
      </c>
      <c r="J912" s="4">
        <f t="shared" si="145"/>
        <v>280</v>
      </c>
      <c r="K912" s="4">
        <f t="shared" si="145"/>
        <v>427</v>
      </c>
      <c r="L912" s="4">
        <f t="shared" si="145"/>
        <v>421</v>
      </c>
      <c r="M912" s="4">
        <f t="shared" si="145"/>
        <v>19</v>
      </c>
      <c r="N912" s="4">
        <f t="shared" si="145"/>
        <v>421</v>
      </c>
      <c r="O912" s="4">
        <f t="shared" si="145"/>
        <v>222</v>
      </c>
      <c r="P912" s="4">
        <f t="shared" si="145"/>
        <v>198</v>
      </c>
      <c r="Q912" s="4">
        <f t="shared" si="145"/>
        <v>121</v>
      </c>
      <c r="R912" s="4">
        <f t="shared" si="145"/>
        <v>198</v>
      </c>
      <c r="S912" s="4">
        <f t="shared" si="145"/>
        <v>2</v>
      </c>
      <c r="T912" s="4">
        <f t="shared" si="145"/>
        <v>3</v>
      </c>
      <c r="U912" s="4">
        <f t="shared" si="145"/>
        <v>217</v>
      </c>
      <c r="V912" s="4">
        <f t="shared" si="145"/>
        <v>3</v>
      </c>
      <c r="W912" s="4">
        <v>1000000</v>
      </c>
    </row>
    <row r="913" spans="1:23" x14ac:dyDescent="0.3">
      <c r="A913" s="4" t="str">
        <f t="shared" si="146"/>
        <v>Italy</v>
      </c>
      <c r="B913" s="4">
        <f t="shared" si="146"/>
        <v>2010</v>
      </c>
      <c r="C913" s="4">
        <f t="shared" si="141"/>
        <v>56</v>
      </c>
      <c r="D913" s="4">
        <f t="shared" si="145"/>
        <v>55</v>
      </c>
      <c r="E913" s="4">
        <f t="shared" si="145"/>
        <v>350</v>
      </c>
      <c r="F913" s="4">
        <f t="shared" si="145"/>
        <v>55</v>
      </c>
      <c r="G913" s="4">
        <f t="shared" si="145"/>
        <v>277</v>
      </c>
      <c r="H913" s="4">
        <f t="shared" si="145"/>
        <v>278</v>
      </c>
      <c r="I913" s="4">
        <f t="shared" si="145"/>
        <v>153</v>
      </c>
      <c r="J913" s="4">
        <f t="shared" si="145"/>
        <v>278</v>
      </c>
      <c r="K913" s="4">
        <f t="shared" si="145"/>
        <v>445</v>
      </c>
      <c r="L913" s="4">
        <f t="shared" si="145"/>
        <v>438</v>
      </c>
      <c r="M913" s="4">
        <f t="shared" si="145"/>
        <v>70</v>
      </c>
      <c r="N913" s="4">
        <f t="shared" si="145"/>
        <v>438</v>
      </c>
      <c r="O913" s="4">
        <f t="shared" si="145"/>
        <v>289</v>
      </c>
      <c r="P913" s="4">
        <f t="shared" si="145"/>
        <v>229</v>
      </c>
      <c r="Q913" s="4">
        <f t="shared" si="145"/>
        <v>101</v>
      </c>
      <c r="R913" s="4">
        <f t="shared" si="145"/>
        <v>229</v>
      </c>
      <c r="S913" s="4">
        <f t="shared" si="145"/>
        <v>5</v>
      </c>
      <c r="T913" s="4">
        <f t="shared" si="145"/>
        <v>5</v>
      </c>
      <c r="U913" s="4">
        <f t="shared" si="145"/>
        <v>212</v>
      </c>
      <c r="V913" s="4">
        <f t="shared" si="145"/>
        <v>5</v>
      </c>
      <c r="W913" s="4">
        <v>1000000</v>
      </c>
    </row>
    <row r="914" spans="1:23" x14ac:dyDescent="0.3">
      <c r="A914" s="4" t="str">
        <f t="shared" si="146"/>
        <v>Italy</v>
      </c>
      <c r="B914" s="4">
        <f t="shared" si="146"/>
        <v>2011</v>
      </c>
      <c r="C914" s="4">
        <f t="shared" si="141"/>
        <v>46</v>
      </c>
      <c r="D914" s="4">
        <f t="shared" si="141"/>
        <v>44</v>
      </c>
      <c r="E914" s="4">
        <f t="shared" si="141"/>
        <v>353</v>
      </c>
      <c r="F914" s="4">
        <f t="shared" si="141"/>
        <v>44</v>
      </c>
      <c r="G914" s="4">
        <f t="shared" si="141"/>
        <v>247</v>
      </c>
      <c r="H914" s="4">
        <f t="shared" si="141"/>
        <v>259</v>
      </c>
      <c r="I914" s="4">
        <f t="shared" si="141"/>
        <v>192</v>
      </c>
      <c r="J914" s="4">
        <f t="shared" si="141"/>
        <v>259</v>
      </c>
      <c r="K914" s="4">
        <f t="shared" si="141"/>
        <v>413</v>
      </c>
      <c r="L914" s="4">
        <f t="shared" si="141"/>
        <v>407</v>
      </c>
      <c r="M914" s="4">
        <f t="shared" si="141"/>
        <v>43</v>
      </c>
      <c r="N914" s="4">
        <f t="shared" si="141"/>
        <v>407</v>
      </c>
      <c r="O914" s="4">
        <f t="shared" si="141"/>
        <v>261</v>
      </c>
      <c r="P914" s="4">
        <f t="shared" si="141"/>
        <v>210</v>
      </c>
      <c r="Q914" s="4">
        <f t="shared" si="141"/>
        <v>139</v>
      </c>
      <c r="R914" s="4">
        <f t="shared" si="141"/>
        <v>210</v>
      </c>
      <c r="S914" s="4">
        <f t="shared" ref="D914:AK928" si="147">RANK(S317,S$4:S$597,S$1)</f>
        <v>7</v>
      </c>
      <c r="T914" s="4">
        <f t="shared" si="147"/>
        <v>7</v>
      </c>
      <c r="U914" s="4">
        <f t="shared" si="147"/>
        <v>206</v>
      </c>
      <c r="V914" s="4">
        <f t="shared" si="147"/>
        <v>7</v>
      </c>
      <c r="W914" s="4">
        <v>1000000</v>
      </c>
    </row>
    <row r="915" spans="1:23" x14ac:dyDescent="0.3">
      <c r="A915" s="4" t="str">
        <f t="shared" si="146"/>
        <v>Italy</v>
      </c>
      <c r="B915" s="4">
        <f t="shared" si="146"/>
        <v>2012</v>
      </c>
      <c r="C915" s="4">
        <f t="shared" ref="C915:C978" si="148">RANK(C318,C$4:C$597,C$1)</f>
        <v>22</v>
      </c>
      <c r="D915" s="4">
        <f t="shared" si="147"/>
        <v>21</v>
      </c>
      <c r="E915" s="4">
        <f t="shared" si="147"/>
        <v>341</v>
      </c>
      <c r="F915" s="4">
        <f t="shared" si="147"/>
        <v>21</v>
      </c>
      <c r="G915" s="4">
        <f t="shared" si="147"/>
        <v>177</v>
      </c>
      <c r="H915" s="4">
        <f t="shared" si="147"/>
        <v>177</v>
      </c>
      <c r="I915" s="4">
        <f t="shared" si="147"/>
        <v>305</v>
      </c>
      <c r="J915" s="4">
        <f t="shared" si="147"/>
        <v>177</v>
      </c>
      <c r="K915" s="4">
        <f t="shared" si="147"/>
        <v>404</v>
      </c>
      <c r="L915" s="4">
        <f t="shared" si="147"/>
        <v>400</v>
      </c>
      <c r="M915" s="4">
        <f t="shared" si="147"/>
        <v>59</v>
      </c>
      <c r="N915" s="4">
        <f t="shared" si="147"/>
        <v>400</v>
      </c>
      <c r="O915" s="4">
        <f t="shared" si="147"/>
        <v>30</v>
      </c>
      <c r="P915" s="4">
        <f t="shared" si="147"/>
        <v>23</v>
      </c>
      <c r="Q915" s="4">
        <f t="shared" si="147"/>
        <v>361</v>
      </c>
      <c r="R915" s="4">
        <f t="shared" si="147"/>
        <v>23</v>
      </c>
      <c r="S915" s="4">
        <f t="shared" si="147"/>
        <v>9</v>
      </c>
      <c r="T915" s="4">
        <f t="shared" si="147"/>
        <v>9</v>
      </c>
      <c r="U915" s="4">
        <f t="shared" si="147"/>
        <v>197</v>
      </c>
      <c r="V915" s="4">
        <f t="shared" si="147"/>
        <v>9</v>
      </c>
      <c r="W915" s="4">
        <v>1000000</v>
      </c>
    </row>
    <row r="916" spans="1:23" x14ac:dyDescent="0.3">
      <c r="A916" s="4" t="str">
        <f t="shared" si="146"/>
        <v>Italy</v>
      </c>
      <c r="B916" s="4">
        <f t="shared" si="146"/>
        <v>2013</v>
      </c>
      <c r="C916" s="4">
        <f t="shared" si="148"/>
        <v>24</v>
      </c>
      <c r="D916" s="4">
        <f t="shared" si="147"/>
        <v>22</v>
      </c>
      <c r="E916" s="4">
        <f t="shared" si="147"/>
        <v>344</v>
      </c>
      <c r="F916" s="4">
        <f t="shared" si="147"/>
        <v>22</v>
      </c>
      <c r="G916" s="4">
        <f t="shared" si="147"/>
        <v>153</v>
      </c>
      <c r="H916" s="4">
        <f t="shared" si="147"/>
        <v>153</v>
      </c>
      <c r="I916" s="4">
        <f t="shared" si="147"/>
        <v>334</v>
      </c>
      <c r="J916" s="4">
        <f t="shared" si="147"/>
        <v>153</v>
      </c>
      <c r="K916" s="4">
        <f t="shared" si="147"/>
        <v>435</v>
      </c>
      <c r="L916" s="4">
        <f t="shared" si="147"/>
        <v>424</v>
      </c>
      <c r="M916" s="4">
        <f t="shared" si="147"/>
        <v>116</v>
      </c>
      <c r="N916" s="4">
        <f t="shared" si="147"/>
        <v>424</v>
      </c>
      <c r="O916" s="4">
        <f t="shared" si="147"/>
        <v>156</v>
      </c>
      <c r="P916" s="4">
        <f t="shared" si="147"/>
        <v>115</v>
      </c>
      <c r="Q916" s="4">
        <f t="shared" si="147"/>
        <v>454</v>
      </c>
      <c r="R916" s="4">
        <f t="shared" si="147"/>
        <v>115</v>
      </c>
      <c r="S916" s="4">
        <f t="shared" si="147"/>
        <v>12</v>
      </c>
      <c r="T916" s="4">
        <f t="shared" si="147"/>
        <v>12</v>
      </c>
      <c r="U916" s="4">
        <f t="shared" si="147"/>
        <v>191</v>
      </c>
      <c r="V916" s="4">
        <f t="shared" si="147"/>
        <v>12</v>
      </c>
      <c r="W916" s="4">
        <v>1000000</v>
      </c>
    </row>
    <row r="917" spans="1:23" x14ac:dyDescent="0.3">
      <c r="A917" s="4" t="str">
        <f t="shared" si="146"/>
        <v>Italy</v>
      </c>
      <c r="B917" s="4">
        <f t="shared" si="146"/>
        <v>2014</v>
      </c>
      <c r="C917" s="4">
        <f t="shared" si="148"/>
        <v>19</v>
      </c>
      <c r="D917" s="4">
        <f t="shared" si="147"/>
        <v>19</v>
      </c>
      <c r="E917" s="4">
        <f t="shared" si="147"/>
        <v>325</v>
      </c>
      <c r="F917" s="4">
        <f t="shared" si="147"/>
        <v>19</v>
      </c>
      <c r="G917" s="4">
        <f t="shared" si="147"/>
        <v>149</v>
      </c>
      <c r="H917" s="4">
        <f t="shared" si="147"/>
        <v>150</v>
      </c>
      <c r="I917" s="4">
        <f t="shared" si="147"/>
        <v>328</v>
      </c>
      <c r="J917" s="4">
        <f t="shared" si="147"/>
        <v>150</v>
      </c>
      <c r="K917" s="4">
        <f t="shared" si="147"/>
        <v>423</v>
      </c>
      <c r="L917" s="4">
        <f t="shared" si="147"/>
        <v>411</v>
      </c>
      <c r="M917" s="4">
        <f t="shared" si="147"/>
        <v>91</v>
      </c>
      <c r="N917" s="4">
        <f t="shared" si="147"/>
        <v>411</v>
      </c>
      <c r="O917" s="4">
        <f t="shared" si="147"/>
        <v>288</v>
      </c>
      <c r="P917" s="4">
        <f t="shared" si="147"/>
        <v>234</v>
      </c>
      <c r="Q917" s="4">
        <f t="shared" si="147"/>
        <v>485</v>
      </c>
      <c r="R917" s="4">
        <f t="shared" si="147"/>
        <v>234</v>
      </c>
      <c r="S917" s="4">
        <f t="shared" si="147"/>
        <v>15</v>
      </c>
      <c r="T917" s="4">
        <f t="shared" si="147"/>
        <v>16</v>
      </c>
      <c r="U917" s="4">
        <f t="shared" si="147"/>
        <v>184</v>
      </c>
      <c r="V917" s="4">
        <f t="shared" si="147"/>
        <v>16</v>
      </c>
      <c r="W917" s="4">
        <v>1000000</v>
      </c>
    </row>
    <row r="918" spans="1:23" x14ac:dyDescent="0.3">
      <c r="A918" s="4" t="str">
        <f t="shared" si="146"/>
        <v>Italy</v>
      </c>
      <c r="B918" s="4">
        <f t="shared" si="146"/>
        <v>2015</v>
      </c>
      <c r="C918" s="4">
        <f t="shared" si="148"/>
        <v>13</v>
      </c>
      <c r="D918" s="4">
        <f t="shared" si="147"/>
        <v>13</v>
      </c>
      <c r="E918" s="4">
        <f t="shared" si="147"/>
        <v>310</v>
      </c>
      <c r="F918" s="4">
        <f t="shared" si="147"/>
        <v>13</v>
      </c>
      <c r="G918" s="4">
        <f t="shared" si="147"/>
        <v>155</v>
      </c>
      <c r="H918" s="4">
        <f t="shared" si="147"/>
        <v>156</v>
      </c>
      <c r="I918" s="4">
        <f t="shared" si="147"/>
        <v>315</v>
      </c>
      <c r="J918" s="4">
        <f t="shared" si="147"/>
        <v>156</v>
      </c>
      <c r="K918" s="4">
        <f t="shared" si="147"/>
        <v>371</v>
      </c>
      <c r="L918" s="4">
        <f t="shared" si="147"/>
        <v>366</v>
      </c>
      <c r="M918" s="4">
        <f t="shared" si="147"/>
        <v>6</v>
      </c>
      <c r="N918" s="4">
        <f t="shared" si="147"/>
        <v>366</v>
      </c>
      <c r="O918" s="4">
        <f t="shared" si="147"/>
        <v>292</v>
      </c>
      <c r="P918" s="4">
        <f t="shared" si="147"/>
        <v>256</v>
      </c>
      <c r="Q918" s="4">
        <f t="shared" si="147"/>
        <v>482</v>
      </c>
      <c r="R918" s="4">
        <f t="shared" si="147"/>
        <v>256</v>
      </c>
      <c r="S918" s="4">
        <f t="shared" si="147"/>
        <v>21</v>
      </c>
      <c r="T918" s="4">
        <f t="shared" si="147"/>
        <v>21</v>
      </c>
      <c r="U918" s="4">
        <f t="shared" si="147"/>
        <v>179</v>
      </c>
      <c r="V918" s="4">
        <f t="shared" si="147"/>
        <v>21</v>
      </c>
      <c r="W918" s="4">
        <v>1000000</v>
      </c>
    </row>
    <row r="919" spans="1:23" x14ac:dyDescent="0.3">
      <c r="A919" s="4" t="str">
        <f t="shared" si="146"/>
        <v>Italy</v>
      </c>
      <c r="B919" s="4">
        <f t="shared" si="146"/>
        <v>2016</v>
      </c>
      <c r="C919" s="4">
        <f t="shared" si="148"/>
        <v>9</v>
      </c>
      <c r="D919" s="4">
        <f t="shared" si="147"/>
        <v>8</v>
      </c>
      <c r="E919" s="4">
        <f t="shared" si="147"/>
        <v>295</v>
      </c>
      <c r="F919" s="4">
        <f t="shared" si="147"/>
        <v>8</v>
      </c>
      <c r="G919" s="4">
        <f t="shared" si="147"/>
        <v>157</v>
      </c>
      <c r="H919" s="4">
        <f t="shared" si="147"/>
        <v>161</v>
      </c>
      <c r="I919" s="4">
        <f t="shared" si="147"/>
        <v>310</v>
      </c>
      <c r="J919" s="4">
        <f t="shared" si="147"/>
        <v>161</v>
      </c>
      <c r="K919" s="4">
        <f t="shared" si="147"/>
        <v>429</v>
      </c>
      <c r="L919" s="4">
        <f t="shared" si="147"/>
        <v>417</v>
      </c>
      <c r="M919" s="4">
        <f t="shared" si="147"/>
        <v>127</v>
      </c>
      <c r="N919" s="4">
        <f t="shared" si="147"/>
        <v>417</v>
      </c>
      <c r="O919" s="4">
        <f t="shared" si="147"/>
        <v>356</v>
      </c>
      <c r="P919" s="4">
        <f t="shared" si="147"/>
        <v>361</v>
      </c>
      <c r="Q919" s="4">
        <f t="shared" si="147"/>
        <v>501</v>
      </c>
      <c r="R919" s="4">
        <f t="shared" si="147"/>
        <v>361</v>
      </c>
      <c r="S919" s="4">
        <f t="shared" si="147"/>
        <v>24</v>
      </c>
      <c r="T919" s="4">
        <f t="shared" si="147"/>
        <v>22</v>
      </c>
      <c r="U919" s="4">
        <f t="shared" si="147"/>
        <v>178</v>
      </c>
      <c r="V919" s="4">
        <f t="shared" si="147"/>
        <v>22</v>
      </c>
      <c r="W919" s="4">
        <v>1000000</v>
      </c>
    </row>
    <row r="920" spans="1:23" x14ac:dyDescent="0.3">
      <c r="A920" s="4" t="str">
        <f t="shared" si="146"/>
        <v>Italy</v>
      </c>
      <c r="B920" s="4">
        <f t="shared" si="146"/>
        <v>2017</v>
      </c>
      <c r="C920" s="4">
        <f t="shared" si="148"/>
        <v>10</v>
      </c>
      <c r="D920" s="4">
        <f t="shared" si="147"/>
        <v>9</v>
      </c>
      <c r="E920" s="4">
        <f t="shared" si="147"/>
        <v>273</v>
      </c>
      <c r="F920" s="4">
        <f t="shared" si="147"/>
        <v>9</v>
      </c>
      <c r="G920" s="4">
        <f t="shared" si="147"/>
        <v>176</v>
      </c>
      <c r="H920" s="4">
        <f t="shared" si="147"/>
        <v>178</v>
      </c>
      <c r="I920" s="4">
        <f t="shared" si="147"/>
        <v>300</v>
      </c>
      <c r="J920" s="4">
        <f t="shared" si="147"/>
        <v>178</v>
      </c>
      <c r="K920" s="4">
        <f t="shared" si="147"/>
        <v>378</v>
      </c>
      <c r="L920" s="4">
        <f t="shared" si="147"/>
        <v>370</v>
      </c>
      <c r="M920" s="4">
        <f t="shared" si="147"/>
        <v>38</v>
      </c>
      <c r="N920" s="4">
        <f t="shared" si="147"/>
        <v>370</v>
      </c>
      <c r="O920" s="4">
        <f t="shared" si="147"/>
        <v>403</v>
      </c>
      <c r="P920" s="4">
        <f t="shared" si="147"/>
        <v>427</v>
      </c>
      <c r="Q920" s="4">
        <f t="shared" si="147"/>
        <v>502</v>
      </c>
      <c r="R920" s="4">
        <f t="shared" si="147"/>
        <v>427</v>
      </c>
      <c r="S920" s="4">
        <f t="shared" si="147"/>
        <v>30</v>
      </c>
      <c r="T920" s="4">
        <f t="shared" si="147"/>
        <v>23</v>
      </c>
      <c r="U920" s="4">
        <f t="shared" si="147"/>
        <v>169</v>
      </c>
      <c r="V920" s="4">
        <f t="shared" si="147"/>
        <v>23</v>
      </c>
      <c r="W920" s="4">
        <v>1000000</v>
      </c>
    </row>
    <row r="921" spans="1:23" x14ac:dyDescent="0.3">
      <c r="A921" s="4" t="str">
        <f t="shared" si="146"/>
        <v>Italy</v>
      </c>
      <c r="B921" s="4">
        <f t="shared" si="146"/>
        <v>2018</v>
      </c>
      <c r="C921" s="4">
        <f t="shared" si="148"/>
        <v>18</v>
      </c>
      <c r="D921" s="4">
        <f t="shared" si="147"/>
        <v>17</v>
      </c>
      <c r="E921" s="4">
        <f t="shared" si="147"/>
        <v>257</v>
      </c>
      <c r="F921" s="4">
        <f t="shared" si="147"/>
        <v>17</v>
      </c>
      <c r="G921" s="4">
        <f t="shared" si="147"/>
        <v>184</v>
      </c>
      <c r="H921" s="4">
        <f t="shared" si="147"/>
        <v>192</v>
      </c>
      <c r="I921" s="4">
        <f t="shared" si="147"/>
        <v>290</v>
      </c>
      <c r="J921" s="4">
        <f t="shared" si="147"/>
        <v>192</v>
      </c>
      <c r="K921" s="4">
        <f t="shared" si="147"/>
        <v>403</v>
      </c>
      <c r="L921" s="4">
        <f t="shared" si="147"/>
        <v>393</v>
      </c>
      <c r="M921" s="4">
        <f t="shared" si="147"/>
        <v>107</v>
      </c>
      <c r="N921" s="4">
        <f t="shared" si="147"/>
        <v>393</v>
      </c>
      <c r="O921" s="4">
        <f t="shared" si="147"/>
        <v>426</v>
      </c>
      <c r="P921" s="4">
        <f t="shared" si="147"/>
        <v>496</v>
      </c>
      <c r="Q921" s="4">
        <f t="shared" si="147"/>
        <v>500</v>
      </c>
      <c r="R921" s="4">
        <f t="shared" si="147"/>
        <v>496</v>
      </c>
      <c r="S921" s="4">
        <f t="shared" si="147"/>
        <v>42</v>
      </c>
      <c r="T921" s="4">
        <f t="shared" si="147"/>
        <v>29</v>
      </c>
      <c r="U921" s="4">
        <f t="shared" si="147"/>
        <v>157</v>
      </c>
      <c r="V921" s="4">
        <f t="shared" si="147"/>
        <v>29</v>
      </c>
      <c r="W921" s="4">
        <v>1000000</v>
      </c>
    </row>
    <row r="922" spans="1:23" x14ac:dyDescent="0.3">
      <c r="A922" s="4" t="str">
        <f t="shared" si="146"/>
        <v>Italy</v>
      </c>
      <c r="B922" s="4">
        <f t="shared" si="146"/>
        <v>2019</v>
      </c>
      <c r="C922" s="4">
        <f t="shared" si="148"/>
        <v>28</v>
      </c>
      <c r="D922" s="4">
        <f t="shared" si="147"/>
        <v>26</v>
      </c>
      <c r="E922" s="4">
        <f t="shared" si="147"/>
        <v>226</v>
      </c>
      <c r="F922" s="4">
        <f t="shared" si="147"/>
        <v>26</v>
      </c>
      <c r="G922" s="4">
        <f t="shared" si="147"/>
        <v>179</v>
      </c>
      <c r="H922" s="4">
        <f t="shared" si="147"/>
        <v>186</v>
      </c>
      <c r="I922" s="4">
        <f t="shared" si="147"/>
        <v>280</v>
      </c>
      <c r="J922" s="4">
        <f t="shared" si="147"/>
        <v>186</v>
      </c>
      <c r="K922" s="4">
        <f t="shared" si="147"/>
        <v>383</v>
      </c>
      <c r="L922" s="4">
        <f t="shared" si="147"/>
        <v>372</v>
      </c>
      <c r="M922" s="4">
        <f t="shared" si="147"/>
        <v>69</v>
      </c>
      <c r="N922" s="4">
        <f t="shared" si="147"/>
        <v>372</v>
      </c>
      <c r="O922" s="4">
        <f t="shared" si="147"/>
        <v>419</v>
      </c>
      <c r="P922" s="4">
        <f t="shared" si="147"/>
        <v>513</v>
      </c>
      <c r="Q922" s="4">
        <f t="shared" si="147"/>
        <v>476</v>
      </c>
      <c r="R922" s="4">
        <f t="shared" si="147"/>
        <v>513</v>
      </c>
      <c r="S922" s="4">
        <f t="shared" si="147"/>
        <v>48</v>
      </c>
      <c r="T922" s="4">
        <f t="shared" si="147"/>
        <v>31</v>
      </c>
      <c r="U922" s="4">
        <f t="shared" si="147"/>
        <v>153</v>
      </c>
      <c r="V922" s="4">
        <f t="shared" si="147"/>
        <v>31</v>
      </c>
      <c r="W922" s="4">
        <v>1000000</v>
      </c>
    </row>
    <row r="923" spans="1:23" x14ac:dyDescent="0.3">
      <c r="A923" s="4" t="str">
        <f t="shared" si="146"/>
        <v>Italy</v>
      </c>
      <c r="B923" s="4">
        <f t="shared" si="146"/>
        <v>2020</v>
      </c>
      <c r="C923" s="4">
        <f t="shared" si="148"/>
        <v>80</v>
      </c>
      <c r="D923" s="4">
        <f t="shared" si="147"/>
        <v>72</v>
      </c>
      <c r="E923" s="4">
        <f t="shared" si="147"/>
        <v>161</v>
      </c>
      <c r="F923" s="4">
        <f t="shared" si="147"/>
        <v>72</v>
      </c>
      <c r="G923" s="4">
        <f t="shared" si="147"/>
        <v>15</v>
      </c>
      <c r="H923" s="4">
        <f t="shared" si="147"/>
        <v>16</v>
      </c>
      <c r="I923" s="4">
        <f t="shared" si="147"/>
        <v>383</v>
      </c>
      <c r="J923" s="4">
        <f t="shared" si="147"/>
        <v>16</v>
      </c>
      <c r="K923" s="4">
        <f t="shared" si="147"/>
        <v>317</v>
      </c>
      <c r="L923" s="4">
        <f t="shared" si="147"/>
        <v>308</v>
      </c>
      <c r="M923" s="4">
        <f t="shared" si="147"/>
        <v>101</v>
      </c>
      <c r="N923" s="4">
        <f t="shared" si="147"/>
        <v>308</v>
      </c>
      <c r="O923" s="4">
        <f t="shared" si="147"/>
        <v>277</v>
      </c>
      <c r="P923" s="4">
        <f t="shared" si="147"/>
        <v>337</v>
      </c>
      <c r="Q923" s="4">
        <f t="shared" si="147"/>
        <v>457</v>
      </c>
      <c r="R923" s="4">
        <f t="shared" si="147"/>
        <v>337</v>
      </c>
      <c r="S923" s="4">
        <f t="shared" si="147"/>
        <v>76</v>
      </c>
      <c r="T923" s="4">
        <f t="shared" si="147"/>
        <v>62</v>
      </c>
      <c r="U923" s="4">
        <f t="shared" si="147"/>
        <v>129</v>
      </c>
      <c r="V923" s="4">
        <f t="shared" si="147"/>
        <v>62</v>
      </c>
      <c r="W923" s="4">
        <v>1000000</v>
      </c>
    </row>
    <row r="924" spans="1:23" x14ac:dyDescent="0.3">
      <c r="A924" s="4" t="str">
        <f t="shared" si="146"/>
        <v>Italy</v>
      </c>
      <c r="B924" s="4">
        <f t="shared" si="146"/>
        <v>2021</v>
      </c>
      <c r="C924" s="4">
        <f t="shared" si="148"/>
        <v>71</v>
      </c>
      <c r="D924" s="4">
        <f t="shared" si="147"/>
        <v>63</v>
      </c>
      <c r="E924" s="4">
        <f t="shared" si="147"/>
        <v>177</v>
      </c>
      <c r="F924" s="4">
        <f t="shared" si="147"/>
        <v>63</v>
      </c>
      <c r="G924" s="4">
        <f t="shared" si="147"/>
        <v>159</v>
      </c>
      <c r="H924" s="4">
        <f t="shared" si="147"/>
        <v>169</v>
      </c>
      <c r="I924" s="4">
        <f t="shared" si="147"/>
        <v>350</v>
      </c>
      <c r="J924" s="4">
        <f t="shared" si="147"/>
        <v>169</v>
      </c>
      <c r="K924" s="4">
        <f t="shared" si="147"/>
        <v>458</v>
      </c>
      <c r="L924" s="4">
        <f t="shared" si="147"/>
        <v>447</v>
      </c>
      <c r="M924" s="4">
        <f t="shared" si="147"/>
        <v>45</v>
      </c>
      <c r="N924" s="4">
        <f t="shared" si="147"/>
        <v>447</v>
      </c>
      <c r="O924" s="4">
        <f t="shared" si="147"/>
        <v>342</v>
      </c>
      <c r="P924" s="4">
        <f t="shared" si="147"/>
        <v>416</v>
      </c>
      <c r="Q924" s="4">
        <f t="shared" si="147"/>
        <v>345</v>
      </c>
      <c r="R924" s="4">
        <f t="shared" si="147"/>
        <v>416</v>
      </c>
      <c r="S924" s="4">
        <f t="shared" si="147"/>
        <v>73</v>
      </c>
      <c r="T924" s="4">
        <f t="shared" si="147"/>
        <v>54</v>
      </c>
      <c r="U924" s="4">
        <f t="shared" si="147"/>
        <v>143</v>
      </c>
      <c r="V924" s="4">
        <f t="shared" si="147"/>
        <v>54</v>
      </c>
      <c r="W924" s="4">
        <v>1000000</v>
      </c>
    </row>
    <row r="925" spans="1:23" x14ac:dyDescent="0.3">
      <c r="A925" s="4" t="str">
        <f t="shared" ref="A925:B940" si="149">A328</f>
        <v>Greece</v>
      </c>
      <c r="B925" s="4">
        <f t="shared" si="149"/>
        <v>1995</v>
      </c>
      <c r="C925" s="4">
        <f t="shared" si="148"/>
        <v>238</v>
      </c>
      <c r="D925" s="4">
        <f t="shared" si="147"/>
        <v>287</v>
      </c>
      <c r="E925" s="4">
        <f t="shared" si="147"/>
        <v>54</v>
      </c>
      <c r="F925" s="4">
        <f t="shared" si="147"/>
        <v>287</v>
      </c>
      <c r="G925" s="4">
        <f t="shared" si="147"/>
        <v>574</v>
      </c>
      <c r="H925" s="4">
        <f t="shared" si="147"/>
        <v>572</v>
      </c>
      <c r="I925" s="4">
        <f t="shared" si="147"/>
        <v>149</v>
      </c>
      <c r="J925" s="4">
        <f t="shared" si="147"/>
        <v>572</v>
      </c>
      <c r="K925" s="4">
        <f t="shared" si="147"/>
        <v>369</v>
      </c>
      <c r="L925" s="4">
        <f t="shared" si="147"/>
        <v>383</v>
      </c>
      <c r="M925" s="4">
        <f t="shared" si="147"/>
        <v>167</v>
      </c>
      <c r="N925" s="4">
        <f t="shared" si="147"/>
        <v>383</v>
      </c>
      <c r="O925" s="4">
        <f t="shared" si="147"/>
        <v>349</v>
      </c>
      <c r="P925" s="4">
        <f t="shared" si="147"/>
        <v>340</v>
      </c>
      <c r="Q925" s="4">
        <f t="shared" si="147"/>
        <v>337</v>
      </c>
      <c r="R925" s="4">
        <f t="shared" si="147"/>
        <v>340</v>
      </c>
      <c r="S925" s="4">
        <f t="shared" si="147"/>
        <v>111</v>
      </c>
      <c r="T925" s="4">
        <f t="shared" si="147"/>
        <v>166</v>
      </c>
      <c r="U925" s="4">
        <f t="shared" si="147"/>
        <v>51</v>
      </c>
      <c r="V925" s="4">
        <f t="shared" si="147"/>
        <v>166</v>
      </c>
      <c r="W925" s="4">
        <v>1000000</v>
      </c>
    </row>
    <row r="926" spans="1:23" x14ac:dyDescent="0.3">
      <c r="A926" s="4" t="str">
        <f t="shared" si="149"/>
        <v>Greece</v>
      </c>
      <c r="B926" s="4">
        <f t="shared" si="149"/>
        <v>1996</v>
      </c>
      <c r="C926" s="4">
        <f t="shared" si="148"/>
        <v>226</v>
      </c>
      <c r="D926" s="4">
        <f t="shared" si="147"/>
        <v>273</v>
      </c>
      <c r="E926" s="4">
        <f t="shared" si="147"/>
        <v>27</v>
      </c>
      <c r="F926" s="4">
        <f t="shared" si="147"/>
        <v>273</v>
      </c>
      <c r="G926" s="4">
        <f t="shared" si="147"/>
        <v>575</v>
      </c>
      <c r="H926" s="4">
        <f t="shared" si="147"/>
        <v>574</v>
      </c>
      <c r="I926" s="4">
        <f t="shared" si="147"/>
        <v>243</v>
      </c>
      <c r="J926" s="4">
        <f t="shared" si="147"/>
        <v>574</v>
      </c>
      <c r="K926" s="4">
        <f t="shared" si="147"/>
        <v>335</v>
      </c>
      <c r="L926" s="4">
        <f t="shared" si="147"/>
        <v>344</v>
      </c>
      <c r="M926" s="4">
        <f t="shared" si="147"/>
        <v>149</v>
      </c>
      <c r="N926" s="4">
        <f t="shared" si="147"/>
        <v>344</v>
      </c>
      <c r="O926" s="4">
        <f t="shared" si="147"/>
        <v>349</v>
      </c>
      <c r="P926" s="4">
        <f t="shared" si="147"/>
        <v>340</v>
      </c>
      <c r="Q926" s="4">
        <f t="shared" si="147"/>
        <v>337</v>
      </c>
      <c r="R926" s="4">
        <f t="shared" si="147"/>
        <v>340</v>
      </c>
      <c r="S926" s="4">
        <f t="shared" si="147"/>
        <v>117</v>
      </c>
      <c r="T926" s="4">
        <f t="shared" si="147"/>
        <v>164</v>
      </c>
      <c r="U926" s="4">
        <f t="shared" si="147"/>
        <v>48</v>
      </c>
      <c r="V926" s="4">
        <f t="shared" si="147"/>
        <v>164</v>
      </c>
      <c r="W926" s="4">
        <v>1000000</v>
      </c>
    </row>
    <row r="927" spans="1:23" x14ac:dyDescent="0.3">
      <c r="A927" s="4" t="str">
        <f t="shared" si="149"/>
        <v>Greece</v>
      </c>
      <c r="B927" s="4">
        <f t="shared" si="149"/>
        <v>1997</v>
      </c>
      <c r="C927" s="4">
        <f t="shared" si="148"/>
        <v>213</v>
      </c>
      <c r="D927" s="4">
        <f t="shared" si="147"/>
        <v>235</v>
      </c>
      <c r="E927" s="4">
        <f t="shared" si="147"/>
        <v>52</v>
      </c>
      <c r="F927" s="4">
        <f t="shared" si="147"/>
        <v>235</v>
      </c>
      <c r="G927" s="4">
        <f t="shared" si="147"/>
        <v>572</v>
      </c>
      <c r="H927" s="4">
        <f t="shared" si="147"/>
        <v>571</v>
      </c>
      <c r="I927" s="4">
        <f t="shared" si="147"/>
        <v>322</v>
      </c>
      <c r="J927" s="4">
        <f t="shared" si="147"/>
        <v>571</v>
      </c>
      <c r="K927" s="4">
        <f t="shared" si="147"/>
        <v>355</v>
      </c>
      <c r="L927" s="4">
        <f t="shared" si="147"/>
        <v>361</v>
      </c>
      <c r="M927" s="4">
        <f t="shared" si="147"/>
        <v>112</v>
      </c>
      <c r="N927" s="4">
        <f t="shared" si="147"/>
        <v>361</v>
      </c>
      <c r="O927" s="4">
        <f t="shared" si="147"/>
        <v>349</v>
      </c>
      <c r="P927" s="4">
        <f t="shared" si="147"/>
        <v>340</v>
      </c>
      <c r="Q927" s="4">
        <f t="shared" si="147"/>
        <v>337</v>
      </c>
      <c r="R927" s="4">
        <f t="shared" si="147"/>
        <v>340</v>
      </c>
      <c r="S927" s="4">
        <f t="shared" si="147"/>
        <v>131</v>
      </c>
      <c r="T927" s="4">
        <f t="shared" si="147"/>
        <v>163</v>
      </c>
      <c r="U927" s="4">
        <f t="shared" si="147"/>
        <v>45</v>
      </c>
      <c r="V927" s="4">
        <f t="shared" si="147"/>
        <v>163</v>
      </c>
      <c r="W927" s="4">
        <v>1000000</v>
      </c>
    </row>
    <row r="928" spans="1:23" x14ac:dyDescent="0.3">
      <c r="A928" s="4" t="str">
        <f t="shared" si="149"/>
        <v>Greece</v>
      </c>
      <c r="B928" s="4">
        <f t="shared" si="149"/>
        <v>1998</v>
      </c>
      <c r="C928" s="4">
        <f t="shared" si="148"/>
        <v>188</v>
      </c>
      <c r="D928" s="4">
        <f t="shared" si="147"/>
        <v>205</v>
      </c>
      <c r="E928" s="4">
        <f t="shared" si="147"/>
        <v>105</v>
      </c>
      <c r="F928" s="4">
        <f t="shared" si="147"/>
        <v>205</v>
      </c>
      <c r="G928" s="4">
        <f t="shared" si="147"/>
        <v>570</v>
      </c>
      <c r="H928" s="4">
        <f t="shared" ref="D928:Z941" si="150">RANK(H331,H$4:H$597,H$1)</f>
        <v>569</v>
      </c>
      <c r="I928" s="4">
        <f t="shared" si="150"/>
        <v>370</v>
      </c>
      <c r="J928" s="4">
        <f t="shared" si="150"/>
        <v>569</v>
      </c>
      <c r="K928" s="4">
        <f t="shared" si="150"/>
        <v>324</v>
      </c>
      <c r="L928" s="4">
        <f t="shared" si="150"/>
        <v>337</v>
      </c>
      <c r="M928" s="4">
        <f t="shared" si="150"/>
        <v>170</v>
      </c>
      <c r="N928" s="4">
        <f t="shared" si="150"/>
        <v>337</v>
      </c>
      <c r="O928" s="4">
        <f t="shared" si="150"/>
        <v>349</v>
      </c>
      <c r="P928" s="4">
        <f t="shared" si="150"/>
        <v>340</v>
      </c>
      <c r="Q928" s="4">
        <f t="shared" si="150"/>
        <v>337</v>
      </c>
      <c r="R928" s="4">
        <f t="shared" si="150"/>
        <v>340</v>
      </c>
      <c r="S928" s="4">
        <f t="shared" si="150"/>
        <v>146</v>
      </c>
      <c r="T928" s="4">
        <f t="shared" si="150"/>
        <v>170</v>
      </c>
      <c r="U928" s="4">
        <f t="shared" si="150"/>
        <v>43</v>
      </c>
      <c r="V928" s="4">
        <f t="shared" si="150"/>
        <v>170</v>
      </c>
      <c r="W928" s="4">
        <v>1000000</v>
      </c>
    </row>
    <row r="929" spans="1:23" x14ac:dyDescent="0.3">
      <c r="A929" s="4" t="str">
        <f t="shared" si="149"/>
        <v>Greece</v>
      </c>
      <c r="B929" s="4">
        <f t="shared" si="149"/>
        <v>1999</v>
      </c>
      <c r="C929" s="4">
        <f t="shared" si="148"/>
        <v>205</v>
      </c>
      <c r="D929" s="4">
        <f t="shared" si="150"/>
        <v>207</v>
      </c>
      <c r="E929" s="4">
        <f t="shared" si="150"/>
        <v>93</v>
      </c>
      <c r="F929" s="4">
        <f t="shared" si="150"/>
        <v>207</v>
      </c>
      <c r="G929" s="4">
        <f t="shared" si="150"/>
        <v>569</v>
      </c>
      <c r="H929" s="4">
        <f t="shared" si="150"/>
        <v>567</v>
      </c>
      <c r="I929" s="4">
        <f t="shared" si="150"/>
        <v>471</v>
      </c>
      <c r="J929" s="4">
        <f t="shared" si="150"/>
        <v>567</v>
      </c>
      <c r="K929" s="4">
        <f t="shared" si="150"/>
        <v>320</v>
      </c>
      <c r="L929" s="4">
        <f t="shared" si="150"/>
        <v>330</v>
      </c>
      <c r="M929" s="4">
        <f t="shared" si="150"/>
        <v>160</v>
      </c>
      <c r="N929" s="4">
        <f t="shared" si="150"/>
        <v>330</v>
      </c>
      <c r="O929" s="4">
        <f t="shared" si="150"/>
        <v>349</v>
      </c>
      <c r="P929" s="4">
        <f t="shared" si="150"/>
        <v>340</v>
      </c>
      <c r="Q929" s="4">
        <f t="shared" si="150"/>
        <v>337</v>
      </c>
      <c r="R929" s="4">
        <f t="shared" si="150"/>
        <v>340</v>
      </c>
      <c r="S929" s="4">
        <f t="shared" si="150"/>
        <v>155</v>
      </c>
      <c r="T929" s="4">
        <f t="shared" si="150"/>
        <v>179</v>
      </c>
      <c r="U929" s="4">
        <f t="shared" si="150"/>
        <v>34</v>
      </c>
      <c r="V929" s="4">
        <f t="shared" si="150"/>
        <v>179</v>
      </c>
      <c r="W929" s="4">
        <v>1000000</v>
      </c>
    </row>
    <row r="930" spans="1:23" x14ac:dyDescent="0.3">
      <c r="A930" s="4" t="str">
        <f t="shared" si="149"/>
        <v>Greece</v>
      </c>
      <c r="B930" s="4">
        <f t="shared" si="149"/>
        <v>2000</v>
      </c>
      <c r="C930" s="4">
        <f t="shared" si="148"/>
        <v>162</v>
      </c>
      <c r="D930" s="4">
        <f t="shared" si="150"/>
        <v>186</v>
      </c>
      <c r="E930" s="4">
        <f t="shared" si="150"/>
        <v>134</v>
      </c>
      <c r="F930" s="4">
        <f t="shared" si="150"/>
        <v>186</v>
      </c>
      <c r="G930" s="4">
        <f t="shared" si="150"/>
        <v>567</v>
      </c>
      <c r="H930" s="4">
        <f t="shared" si="150"/>
        <v>566</v>
      </c>
      <c r="I930" s="4">
        <f t="shared" si="150"/>
        <v>535</v>
      </c>
      <c r="J930" s="4">
        <f t="shared" si="150"/>
        <v>566</v>
      </c>
      <c r="K930" s="4">
        <f t="shared" si="150"/>
        <v>284</v>
      </c>
      <c r="L930" s="4">
        <f t="shared" si="150"/>
        <v>288</v>
      </c>
      <c r="M930" s="4">
        <f t="shared" si="150"/>
        <v>179</v>
      </c>
      <c r="N930" s="4">
        <f t="shared" si="150"/>
        <v>288</v>
      </c>
      <c r="O930" s="4">
        <f t="shared" si="150"/>
        <v>283</v>
      </c>
      <c r="P930" s="4">
        <f t="shared" si="150"/>
        <v>268</v>
      </c>
      <c r="Q930" s="4">
        <f t="shared" si="150"/>
        <v>497</v>
      </c>
      <c r="R930" s="4">
        <f t="shared" si="150"/>
        <v>268</v>
      </c>
      <c r="S930" s="4">
        <f t="shared" si="150"/>
        <v>164</v>
      </c>
      <c r="T930" s="4">
        <f t="shared" si="150"/>
        <v>185</v>
      </c>
      <c r="U930" s="4">
        <f t="shared" si="150"/>
        <v>31</v>
      </c>
      <c r="V930" s="4">
        <f t="shared" si="150"/>
        <v>185</v>
      </c>
      <c r="W930" s="4">
        <v>1000000</v>
      </c>
    </row>
    <row r="931" spans="1:23" x14ac:dyDescent="0.3">
      <c r="A931" s="4" t="str">
        <f t="shared" si="149"/>
        <v>Greece</v>
      </c>
      <c r="B931" s="4">
        <f t="shared" si="149"/>
        <v>2001</v>
      </c>
      <c r="C931" s="4">
        <f t="shared" si="148"/>
        <v>144</v>
      </c>
      <c r="D931" s="4">
        <f t="shared" si="150"/>
        <v>167</v>
      </c>
      <c r="E931" s="4">
        <f t="shared" si="150"/>
        <v>147</v>
      </c>
      <c r="F931" s="4">
        <f t="shared" si="150"/>
        <v>167</v>
      </c>
      <c r="G931" s="4">
        <f t="shared" si="150"/>
        <v>573</v>
      </c>
      <c r="H931" s="4">
        <f t="shared" si="150"/>
        <v>573</v>
      </c>
      <c r="I931" s="4">
        <f t="shared" si="150"/>
        <v>528</v>
      </c>
      <c r="J931" s="4">
        <f t="shared" si="150"/>
        <v>573</v>
      </c>
      <c r="K931" s="4">
        <f t="shared" si="150"/>
        <v>322</v>
      </c>
      <c r="L931" s="4">
        <f t="shared" si="150"/>
        <v>328</v>
      </c>
      <c r="M931" s="4">
        <f t="shared" si="150"/>
        <v>157</v>
      </c>
      <c r="N931" s="4">
        <f t="shared" si="150"/>
        <v>328</v>
      </c>
      <c r="O931" s="4">
        <f t="shared" si="150"/>
        <v>246</v>
      </c>
      <c r="P931" s="4">
        <f t="shared" si="150"/>
        <v>241</v>
      </c>
      <c r="Q931" s="4">
        <f t="shared" si="150"/>
        <v>517</v>
      </c>
      <c r="R931" s="4">
        <f t="shared" si="150"/>
        <v>241</v>
      </c>
      <c r="S931" s="4">
        <f t="shared" si="150"/>
        <v>163</v>
      </c>
      <c r="T931" s="4">
        <f t="shared" si="150"/>
        <v>174</v>
      </c>
      <c r="U931" s="4">
        <f t="shared" si="150"/>
        <v>41</v>
      </c>
      <c r="V931" s="4">
        <f t="shared" si="150"/>
        <v>174</v>
      </c>
      <c r="W931" s="4">
        <v>1000000</v>
      </c>
    </row>
    <row r="932" spans="1:23" x14ac:dyDescent="0.3">
      <c r="A932" s="4" t="str">
        <f t="shared" si="149"/>
        <v>Greece</v>
      </c>
      <c r="B932" s="4">
        <f t="shared" si="149"/>
        <v>2002</v>
      </c>
      <c r="C932" s="4">
        <f t="shared" si="148"/>
        <v>83</v>
      </c>
      <c r="D932" s="4">
        <f t="shared" si="150"/>
        <v>93</v>
      </c>
      <c r="E932" s="4">
        <f t="shared" si="150"/>
        <v>227</v>
      </c>
      <c r="F932" s="4">
        <f t="shared" si="150"/>
        <v>93</v>
      </c>
      <c r="G932" s="4">
        <f t="shared" si="150"/>
        <v>577</v>
      </c>
      <c r="H932" s="4">
        <f t="shared" si="150"/>
        <v>576</v>
      </c>
      <c r="I932" s="4">
        <f t="shared" si="150"/>
        <v>526</v>
      </c>
      <c r="J932" s="4">
        <f t="shared" si="150"/>
        <v>576</v>
      </c>
      <c r="K932" s="4">
        <f t="shared" si="150"/>
        <v>350</v>
      </c>
      <c r="L932" s="4">
        <f t="shared" si="150"/>
        <v>353</v>
      </c>
      <c r="M932" s="4">
        <f t="shared" si="150"/>
        <v>151</v>
      </c>
      <c r="N932" s="4">
        <f t="shared" si="150"/>
        <v>353</v>
      </c>
      <c r="O932" s="4">
        <f t="shared" si="150"/>
        <v>212</v>
      </c>
      <c r="P932" s="4">
        <f t="shared" si="150"/>
        <v>204</v>
      </c>
      <c r="Q932" s="4">
        <f t="shared" si="150"/>
        <v>483</v>
      </c>
      <c r="R932" s="4">
        <f t="shared" si="150"/>
        <v>204</v>
      </c>
      <c r="S932" s="4">
        <f t="shared" si="150"/>
        <v>161</v>
      </c>
      <c r="T932" s="4">
        <f t="shared" si="150"/>
        <v>160</v>
      </c>
      <c r="U932" s="4">
        <f t="shared" si="150"/>
        <v>56</v>
      </c>
      <c r="V932" s="4">
        <f t="shared" si="150"/>
        <v>160</v>
      </c>
      <c r="W932" s="4">
        <v>1000000</v>
      </c>
    </row>
    <row r="933" spans="1:23" x14ac:dyDescent="0.3">
      <c r="A933" s="4" t="str">
        <f t="shared" si="149"/>
        <v>Greece</v>
      </c>
      <c r="B933" s="4">
        <f t="shared" si="149"/>
        <v>2003</v>
      </c>
      <c r="C933" s="4">
        <f t="shared" si="148"/>
        <v>72</v>
      </c>
      <c r="D933" s="4">
        <f t="shared" si="150"/>
        <v>75</v>
      </c>
      <c r="E933" s="4">
        <f t="shared" si="150"/>
        <v>250</v>
      </c>
      <c r="F933" s="4">
        <f t="shared" si="150"/>
        <v>75</v>
      </c>
      <c r="G933" s="4">
        <f t="shared" si="150"/>
        <v>580</v>
      </c>
      <c r="H933" s="4">
        <f t="shared" si="150"/>
        <v>578</v>
      </c>
      <c r="I933" s="4">
        <f t="shared" si="150"/>
        <v>523</v>
      </c>
      <c r="J933" s="4">
        <f t="shared" si="150"/>
        <v>578</v>
      </c>
      <c r="K933" s="4">
        <f t="shared" si="150"/>
        <v>351</v>
      </c>
      <c r="L933" s="4">
        <f t="shared" si="150"/>
        <v>354</v>
      </c>
      <c r="M933" s="4">
        <f t="shared" si="150"/>
        <v>131</v>
      </c>
      <c r="N933" s="4">
        <f t="shared" si="150"/>
        <v>354</v>
      </c>
      <c r="O933" s="4">
        <f t="shared" si="150"/>
        <v>122</v>
      </c>
      <c r="P933" s="4">
        <f t="shared" si="150"/>
        <v>114</v>
      </c>
      <c r="Q933" s="4">
        <f t="shared" si="150"/>
        <v>385</v>
      </c>
      <c r="R933" s="4">
        <f t="shared" si="150"/>
        <v>114</v>
      </c>
      <c r="S933" s="4">
        <f t="shared" si="150"/>
        <v>150</v>
      </c>
      <c r="T933" s="4">
        <f t="shared" si="150"/>
        <v>146</v>
      </c>
      <c r="U933" s="4">
        <f t="shared" si="150"/>
        <v>73</v>
      </c>
      <c r="V933" s="4">
        <f t="shared" si="150"/>
        <v>146</v>
      </c>
      <c r="W933" s="4">
        <v>1000000</v>
      </c>
    </row>
    <row r="934" spans="1:23" x14ac:dyDescent="0.3">
      <c r="A934" s="4" t="str">
        <f t="shared" si="149"/>
        <v>Greece</v>
      </c>
      <c r="B934" s="4">
        <f t="shared" si="149"/>
        <v>2004</v>
      </c>
      <c r="C934" s="4">
        <f t="shared" si="148"/>
        <v>75</v>
      </c>
      <c r="D934" s="4">
        <f t="shared" si="150"/>
        <v>78</v>
      </c>
      <c r="E934" s="4">
        <f t="shared" si="150"/>
        <v>230</v>
      </c>
      <c r="F934" s="4">
        <f t="shared" si="150"/>
        <v>78</v>
      </c>
      <c r="G934" s="4">
        <f t="shared" si="150"/>
        <v>568</v>
      </c>
      <c r="H934" s="4">
        <f t="shared" si="150"/>
        <v>568</v>
      </c>
      <c r="I934" s="4">
        <f t="shared" si="150"/>
        <v>563</v>
      </c>
      <c r="J934" s="4">
        <f t="shared" si="150"/>
        <v>568</v>
      </c>
      <c r="K934" s="4">
        <f t="shared" si="150"/>
        <v>290</v>
      </c>
      <c r="L934" s="4">
        <f t="shared" si="150"/>
        <v>294</v>
      </c>
      <c r="M934" s="4">
        <f t="shared" si="150"/>
        <v>248</v>
      </c>
      <c r="N934" s="4">
        <f t="shared" si="150"/>
        <v>294</v>
      </c>
      <c r="O934" s="4">
        <f t="shared" si="150"/>
        <v>201</v>
      </c>
      <c r="P934" s="4">
        <f t="shared" si="150"/>
        <v>183</v>
      </c>
      <c r="Q934" s="4">
        <f t="shared" si="150"/>
        <v>360</v>
      </c>
      <c r="R934" s="4">
        <f t="shared" si="150"/>
        <v>183</v>
      </c>
      <c r="S934" s="4">
        <f t="shared" si="150"/>
        <v>147</v>
      </c>
      <c r="T934" s="4">
        <f t="shared" si="150"/>
        <v>133</v>
      </c>
      <c r="U934" s="4">
        <f t="shared" si="150"/>
        <v>78</v>
      </c>
      <c r="V934" s="4">
        <f t="shared" si="150"/>
        <v>133</v>
      </c>
      <c r="W934" s="4">
        <v>1000000</v>
      </c>
    </row>
    <row r="935" spans="1:23" x14ac:dyDescent="0.3">
      <c r="A935" s="4" t="str">
        <f t="shared" si="149"/>
        <v>Greece</v>
      </c>
      <c r="B935" s="4">
        <f t="shared" si="149"/>
        <v>2005</v>
      </c>
      <c r="C935" s="4">
        <f t="shared" si="148"/>
        <v>90</v>
      </c>
      <c r="D935" s="4">
        <f t="shared" si="150"/>
        <v>92</v>
      </c>
      <c r="E935" s="4">
        <f t="shared" si="150"/>
        <v>193</v>
      </c>
      <c r="F935" s="4">
        <f t="shared" si="150"/>
        <v>92</v>
      </c>
      <c r="G935" s="4">
        <f t="shared" si="150"/>
        <v>592</v>
      </c>
      <c r="H935" s="4">
        <f t="shared" si="150"/>
        <v>591</v>
      </c>
      <c r="I935" s="4">
        <f t="shared" si="150"/>
        <v>555</v>
      </c>
      <c r="J935" s="4">
        <f t="shared" si="150"/>
        <v>591</v>
      </c>
      <c r="K935" s="4">
        <f t="shared" si="150"/>
        <v>308</v>
      </c>
      <c r="L935" s="4">
        <f t="shared" si="150"/>
        <v>312</v>
      </c>
      <c r="M935" s="4">
        <f t="shared" si="150"/>
        <v>250</v>
      </c>
      <c r="N935" s="4">
        <f t="shared" si="150"/>
        <v>312</v>
      </c>
      <c r="O935" s="4">
        <f t="shared" si="150"/>
        <v>184</v>
      </c>
      <c r="P935" s="4">
        <f t="shared" si="150"/>
        <v>178</v>
      </c>
      <c r="Q935" s="4">
        <f t="shared" si="150"/>
        <v>320</v>
      </c>
      <c r="R935" s="4">
        <f t="shared" si="150"/>
        <v>178</v>
      </c>
      <c r="S935" s="4">
        <f t="shared" si="150"/>
        <v>157</v>
      </c>
      <c r="T935" s="4">
        <f t="shared" si="150"/>
        <v>148</v>
      </c>
      <c r="U935" s="4">
        <f t="shared" si="150"/>
        <v>67</v>
      </c>
      <c r="V935" s="4">
        <f t="shared" si="150"/>
        <v>148</v>
      </c>
      <c r="W935" s="4">
        <v>1000000</v>
      </c>
    </row>
    <row r="936" spans="1:23" x14ac:dyDescent="0.3">
      <c r="A936" s="4" t="str">
        <f t="shared" si="149"/>
        <v>Greece</v>
      </c>
      <c r="B936" s="4">
        <f t="shared" si="149"/>
        <v>2006</v>
      </c>
      <c r="C936" s="4">
        <f t="shared" si="148"/>
        <v>98</v>
      </c>
      <c r="D936" s="4">
        <f t="shared" si="150"/>
        <v>104</v>
      </c>
      <c r="E936" s="4">
        <f t="shared" si="150"/>
        <v>171</v>
      </c>
      <c r="F936" s="4">
        <f t="shared" si="150"/>
        <v>104</v>
      </c>
      <c r="G936" s="4">
        <f t="shared" si="150"/>
        <v>590</v>
      </c>
      <c r="H936" s="4">
        <f t="shared" si="150"/>
        <v>590</v>
      </c>
      <c r="I936" s="4">
        <f t="shared" si="150"/>
        <v>506</v>
      </c>
      <c r="J936" s="4">
        <f t="shared" si="150"/>
        <v>590</v>
      </c>
      <c r="K936" s="4">
        <f t="shared" si="150"/>
        <v>294</v>
      </c>
      <c r="L936" s="4">
        <f t="shared" si="150"/>
        <v>298</v>
      </c>
      <c r="M936" s="4">
        <f t="shared" si="150"/>
        <v>324</v>
      </c>
      <c r="N936" s="4">
        <f t="shared" si="150"/>
        <v>298</v>
      </c>
      <c r="O936" s="4">
        <f t="shared" si="150"/>
        <v>195</v>
      </c>
      <c r="P936" s="4">
        <f t="shared" si="150"/>
        <v>205</v>
      </c>
      <c r="Q936" s="4">
        <f t="shared" si="150"/>
        <v>250</v>
      </c>
      <c r="R936" s="4">
        <f t="shared" si="150"/>
        <v>205</v>
      </c>
      <c r="S936" s="4">
        <f t="shared" si="150"/>
        <v>158</v>
      </c>
      <c r="T936" s="4">
        <f t="shared" si="150"/>
        <v>138</v>
      </c>
      <c r="U936" s="4">
        <f t="shared" si="150"/>
        <v>74</v>
      </c>
      <c r="V936" s="4">
        <f t="shared" si="150"/>
        <v>138</v>
      </c>
      <c r="W936" s="4">
        <v>1000000</v>
      </c>
    </row>
    <row r="937" spans="1:23" x14ac:dyDescent="0.3">
      <c r="A937" s="4" t="str">
        <f t="shared" si="149"/>
        <v>Greece</v>
      </c>
      <c r="B937" s="4">
        <f t="shared" si="149"/>
        <v>2007</v>
      </c>
      <c r="C937" s="4">
        <f t="shared" si="148"/>
        <v>130</v>
      </c>
      <c r="D937" s="4">
        <f t="shared" si="150"/>
        <v>123</v>
      </c>
      <c r="E937" s="4">
        <f t="shared" si="150"/>
        <v>133</v>
      </c>
      <c r="F937" s="4">
        <f t="shared" si="150"/>
        <v>123</v>
      </c>
      <c r="G937" s="4">
        <f t="shared" si="150"/>
        <v>588</v>
      </c>
      <c r="H937" s="4">
        <f t="shared" si="150"/>
        <v>587</v>
      </c>
      <c r="I937" s="4">
        <f t="shared" si="150"/>
        <v>508</v>
      </c>
      <c r="J937" s="4">
        <f t="shared" si="150"/>
        <v>587</v>
      </c>
      <c r="K937" s="4">
        <f t="shared" si="150"/>
        <v>242</v>
      </c>
      <c r="L937" s="4">
        <f t="shared" si="150"/>
        <v>242</v>
      </c>
      <c r="M937" s="4">
        <f t="shared" si="150"/>
        <v>423</v>
      </c>
      <c r="N937" s="4">
        <f t="shared" si="150"/>
        <v>242</v>
      </c>
      <c r="O937" s="4">
        <f t="shared" si="150"/>
        <v>230</v>
      </c>
      <c r="P937" s="4">
        <f t="shared" si="150"/>
        <v>301</v>
      </c>
      <c r="Q937" s="4">
        <f t="shared" si="150"/>
        <v>155</v>
      </c>
      <c r="R937" s="4">
        <f t="shared" si="150"/>
        <v>301</v>
      </c>
      <c r="S937" s="4">
        <f t="shared" si="150"/>
        <v>168</v>
      </c>
      <c r="T937" s="4">
        <f t="shared" si="150"/>
        <v>143</v>
      </c>
      <c r="U937" s="4">
        <f t="shared" si="150"/>
        <v>71</v>
      </c>
      <c r="V937" s="4">
        <f t="shared" si="150"/>
        <v>143</v>
      </c>
      <c r="W937" s="4">
        <v>1000000</v>
      </c>
    </row>
    <row r="938" spans="1:23" x14ac:dyDescent="0.3">
      <c r="A938" s="4" t="str">
        <f t="shared" si="149"/>
        <v>Greece</v>
      </c>
      <c r="B938" s="4">
        <f t="shared" si="149"/>
        <v>2008</v>
      </c>
      <c r="C938" s="4">
        <f t="shared" si="148"/>
        <v>164</v>
      </c>
      <c r="D938" s="4">
        <f t="shared" si="150"/>
        <v>148</v>
      </c>
      <c r="E938" s="4">
        <f t="shared" si="150"/>
        <v>103</v>
      </c>
      <c r="F938" s="4">
        <f t="shared" si="150"/>
        <v>148</v>
      </c>
      <c r="G938" s="4">
        <f t="shared" si="150"/>
        <v>587</v>
      </c>
      <c r="H938" s="4">
        <f t="shared" si="150"/>
        <v>585</v>
      </c>
      <c r="I938" s="4">
        <f t="shared" si="150"/>
        <v>521</v>
      </c>
      <c r="J938" s="4">
        <f t="shared" si="150"/>
        <v>585</v>
      </c>
      <c r="K938" s="4">
        <f t="shared" si="150"/>
        <v>254</v>
      </c>
      <c r="L938" s="4">
        <f t="shared" si="150"/>
        <v>252</v>
      </c>
      <c r="M938" s="4">
        <f t="shared" si="150"/>
        <v>342</v>
      </c>
      <c r="N938" s="4">
        <f t="shared" si="150"/>
        <v>252</v>
      </c>
      <c r="O938" s="4">
        <f t="shared" si="150"/>
        <v>160</v>
      </c>
      <c r="P938" s="4">
        <f t="shared" si="150"/>
        <v>188</v>
      </c>
      <c r="Q938" s="4">
        <f t="shared" si="150"/>
        <v>191</v>
      </c>
      <c r="R938" s="4">
        <f t="shared" si="150"/>
        <v>188</v>
      </c>
      <c r="S938" s="4">
        <f t="shared" si="150"/>
        <v>165</v>
      </c>
      <c r="T938" s="4">
        <f t="shared" si="150"/>
        <v>142</v>
      </c>
      <c r="U938" s="4">
        <f t="shared" si="150"/>
        <v>68</v>
      </c>
      <c r="V938" s="4">
        <f t="shared" si="150"/>
        <v>142</v>
      </c>
      <c r="W938" s="4">
        <v>1000000</v>
      </c>
    </row>
    <row r="939" spans="1:23" x14ac:dyDescent="0.3">
      <c r="A939" s="4" t="str">
        <f t="shared" si="149"/>
        <v>Greece</v>
      </c>
      <c r="B939" s="4">
        <f t="shared" si="149"/>
        <v>2009</v>
      </c>
      <c r="C939" s="4">
        <f t="shared" si="148"/>
        <v>127</v>
      </c>
      <c r="D939" s="4">
        <f t="shared" si="150"/>
        <v>119</v>
      </c>
      <c r="E939" s="4">
        <f t="shared" si="150"/>
        <v>151</v>
      </c>
      <c r="F939" s="4">
        <f t="shared" si="150"/>
        <v>119</v>
      </c>
      <c r="G939" s="4">
        <f t="shared" si="150"/>
        <v>589</v>
      </c>
      <c r="H939" s="4">
        <f t="shared" si="150"/>
        <v>589</v>
      </c>
      <c r="I939" s="4">
        <f t="shared" si="150"/>
        <v>577</v>
      </c>
      <c r="J939" s="4">
        <f t="shared" si="150"/>
        <v>589</v>
      </c>
      <c r="K939" s="4">
        <f t="shared" si="150"/>
        <v>233</v>
      </c>
      <c r="L939" s="4">
        <f t="shared" si="150"/>
        <v>227</v>
      </c>
      <c r="M939" s="4">
        <f t="shared" si="150"/>
        <v>298</v>
      </c>
      <c r="N939" s="4">
        <f t="shared" si="150"/>
        <v>227</v>
      </c>
      <c r="O939" s="4">
        <f t="shared" si="150"/>
        <v>22</v>
      </c>
      <c r="P939" s="4">
        <f t="shared" si="150"/>
        <v>20</v>
      </c>
      <c r="Q939" s="4">
        <f t="shared" si="150"/>
        <v>292</v>
      </c>
      <c r="R939" s="4">
        <f t="shared" si="150"/>
        <v>20</v>
      </c>
      <c r="S939" s="4">
        <f t="shared" si="150"/>
        <v>154</v>
      </c>
      <c r="T939" s="4">
        <f t="shared" si="150"/>
        <v>136</v>
      </c>
      <c r="U939" s="4">
        <f t="shared" si="150"/>
        <v>75</v>
      </c>
      <c r="V939" s="4">
        <f t="shared" si="150"/>
        <v>136</v>
      </c>
      <c r="W939" s="4">
        <v>1000000</v>
      </c>
    </row>
    <row r="940" spans="1:23" x14ac:dyDescent="0.3">
      <c r="A940" s="4" t="str">
        <f t="shared" si="149"/>
        <v>Greece</v>
      </c>
      <c r="B940" s="4">
        <f t="shared" si="149"/>
        <v>2010</v>
      </c>
      <c r="C940" s="4">
        <f t="shared" si="148"/>
        <v>194</v>
      </c>
      <c r="D940" s="4">
        <f t="shared" si="150"/>
        <v>175</v>
      </c>
      <c r="E940" s="4">
        <f t="shared" si="150"/>
        <v>94</v>
      </c>
      <c r="F940" s="4">
        <f t="shared" si="150"/>
        <v>175</v>
      </c>
      <c r="G940" s="4">
        <f t="shared" si="150"/>
        <v>565</v>
      </c>
      <c r="H940" s="4">
        <f t="shared" si="150"/>
        <v>570</v>
      </c>
      <c r="I940" s="4">
        <f t="shared" si="150"/>
        <v>543</v>
      </c>
      <c r="J940" s="4">
        <f t="shared" si="150"/>
        <v>570</v>
      </c>
      <c r="K940" s="4">
        <f t="shared" si="150"/>
        <v>207</v>
      </c>
      <c r="L940" s="4">
        <f t="shared" si="150"/>
        <v>200</v>
      </c>
      <c r="M940" s="4">
        <f t="shared" si="150"/>
        <v>303</v>
      </c>
      <c r="N940" s="4">
        <f t="shared" si="150"/>
        <v>200</v>
      </c>
      <c r="O940" s="4">
        <f t="shared" si="150"/>
        <v>281</v>
      </c>
      <c r="P940" s="4">
        <f t="shared" si="150"/>
        <v>219</v>
      </c>
      <c r="Q940" s="4">
        <f t="shared" si="150"/>
        <v>380</v>
      </c>
      <c r="R940" s="4">
        <f t="shared" si="150"/>
        <v>219</v>
      </c>
      <c r="S940" s="4">
        <f t="shared" si="150"/>
        <v>198</v>
      </c>
      <c r="T940" s="4">
        <f t="shared" si="150"/>
        <v>177</v>
      </c>
      <c r="U940" s="4">
        <f t="shared" si="150"/>
        <v>27</v>
      </c>
      <c r="V940" s="4">
        <f t="shared" si="150"/>
        <v>177</v>
      </c>
      <c r="W940" s="4">
        <v>1000000</v>
      </c>
    </row>
    <row r="941" spans="1:23" x14ac:dyDescent="0.3">
      <c r="A941" s="4" t="str">
        <f t="shared" ref="A941:B956" si="151">A344</f>
        <v>Greece</v>
      </c>
      <c r="B941" s="4">
        <f t="shared" si="151"/>
        <v>2011</v>
      </c>
      <c r="C941" s="4">
        <f t="shared" si="148"/>
        <v>218</v>
      </c>
      <c r="D941" s="4">
        <f t="shared" si="150"/>
        <v>212</v>
      </c>
      <c r="E941" s="4">
        <f t="shared" si="150"/>
        <v>44</v>
      </c>
      <c r="F941" s="4">
        <f t="shared" si="150"/>
        <v>212</v>
      </c>
      <c r="G941" s="4">
        <f t="shared" si="150"/>
        <v>578</v>
      </c>
      <c r="H941" s="4">
        <f t="shared" si="150"/>
        <v>579</v>
      </c>
      <c r="I941" s="4">
        <f t="shared" si="150"/>
        <v>545</v>
      </c>
      <c r="J941" s="4">
        <f t="shared" si="150"/>
        <v>579</v>
      </c>
      <c r="K941" s="4">
        <f t="shared" si="150"/>
        <v>168</v>
      </c>
      <c r="L941" s="4">
        <f t="shared" si="150"/>
        <v>163</v>
      </c>
      <c r="M941" s="4">
        <f t="shared" si="150"/>
        <v>310</v>
      </c>
      <c r="N941" s="4">
        <f t="shared" si="150"/>
        <v>163</v>
      </c>
      <c r="O941" s="4">
        <f t="shared" si="150"/>
        <v>553</v>
      </c>
      <c r="P941" s="4">
        <f t="shared" ref="D941:AH955" si="152">RANK(P344,P$4:P$597,P$1)</f>
        <v>545</v>
      </c>
      <c r="Q941" s="4">
        <f t="shared" si="152"/>
        <v>158</v>
      </c>
      <c r="R941" s="4">
        <f t="shared" si="152"/>
        <v>545</v>
      </c>
      <c r="S941" s="4">
        <f t="shared" si="152"/>
        <v>287</v>
      </c>
      <c r="T941" s="4">
        <f t="shared" si="152"/>
        <v>258</v>
      </c>
      <c r="U941" s="4">
        <f t="shared" si="152"/>
        <v>33</v>
      </c>
      <c r="V941" s="4">
        <f t="shared" si="152"/>
        <v>258</v>
      </c>
      <c r="W941" s="4">
        <v>1000000</v>
      </c>
    </row>
    <row r="942" spans="1:23" x14ac:dyDescent="0.3">
      <c r="A942" s="4" t="str">
        <f t="shared" si="151"/>
        <v>Greece</v>
      </c>
      <c r="B942" s="4">
        <f t="shared" si="151"/>
        <v>2012</v>
      </c>
      <c r="C942" s="4">
        <f t="shared" si="148"/>
        <v>240</v>
      </c>
      <c r="D942" s="4">
        <f t="shared" si="152"/>
        <v>240</v>
      </c>
      <c r="E942" s="4">
        <f t="shared" si="152"/>
        <v>14</v>
      </c>
      <c r="F942" s="4">
        <f t="shared" si="152"/>
        <v>240</v>
      </c>
      <c r="G942" s="4">
        <f t="shared" si="152"/>
        <v>593</v>
      </c>
      <c r="H942" s="4">
        <f t="shared" si="152"/>
        <v>593</v>
      </c>
      <c r="I942" s="4">
        <f t="shared" si="152"/>
        <v>557</v>
      </c>
      <c r="J942" s="4">
        <f t="shared" si="152"/>
        <v>593</v>
      </c>
      <c r="K942" s="4">
        <f t="shared" si="152"/>
        <v>117</v>
      </c>
      <c r="L942" s="4">
        <f t="shared" si="152"/>
        <v>117</v>
      </c>
      <c r="M942" s="4">
        <f t="shared" si="152"/>
        <v>317</v>
      </c>
      <c r="N942" s="4">
        <f t="shared" si="152"/>
        <v>117</v>
      </c>
      <c r="O942" s="4">
        <f t="shared" si="152"/>
        <v>587</v>
      </c>
      <c r="P942" s="4">
        <f t="shared" si="152"/>
        <v>582</v>
      </c>
      <c r="Q942" s="4">
        <f t="shared" si="152"/>
        <v>573</v>
      </c>
      <c r="R942" s="4">
        <f t="shared" si="152"/>
        <v>582</v>
      </c>
      <c r="S942" s="4">
        <f t="shared" si="152"/>
        <v>298</v>
      </c>
      <c r="T942" s="4">
        <f t="shared" si="152"/>
        <v>284</v>
      </c>
      <c r="U942" s="4">
        <f t="shared" si="152"/>
        <v>72</v>
      </c>
      <c r="V942" s="4">
        <f t="shared" si="152"/>
        <v>284</v>
      </c>
      <c r="W942" s="4">
        <v>1000000</v>
      </c>
    </row>
    <row r="943" spans="1:23" x14ac:dyDescent="0.3">
      <c r="A943" s="4" t="str">
        <f t="shared" si="151"/>
        <v>Greece</v>
      </c>
      <c r="B943" s="4">
        <f t="shared" si="151"/>
        <v>2013</v>
      </c>
      <c r="C943" s="4">
        <f t="shared" si="148"/>
        <v>273</v>
      </c>
      <c r="D943" s="4">
        <f t="shared" si="152"/>
        <v>272</v>
      </c>
      <c r="E943" s="4">
        <f t="shared" si="152"/>
        <v>88</v>
      </c>
      <c r="F943" s="4">
        <f t="shared" si="152"/>
        <v>272</v>
      </c>
      <c r="G943" s="4">
        <f t="shared" si="152"/>
        <v>594</v>
      </c>
      <c r="H943" s="4">
        <f t="shared" si="152"/>
        <v>594</v>
      </c>
      <c r="I943" s="4">
        <f t="shared" si="152"/>
        <v>579</v>
      </c>
      <c r="J943" s="4">
        <f t="shared" si="152"/>
        <v>594</v>
      </c>
      <c r="K943" s="4">
        <f t="shared" si="152"/>
        <v>218</v>
      </c>
      <c r="L943" s="4">
        <f t="shared" si="152"/>
        <v>209</v>
      </c>
      <c r="M943" s="4">
        <f t="shared" si="152"/>
        <v>223</v>
      </c>
      <c r="N943" s="4">
        <f t="shared" si="152"/>
        <v>209</v>
      </c>
      <c r="O943" s="4">
        <f t="shared" si="152"/>
        <v>594</v>
      </c>
      <c r="P943" s="4">
        <f t="shared" si="152"/>
        <v>587</v>
      </c>
      <c r="Q943" s="4">
        <f t="shared" si="152"/>
        <v>585</v>
      </c>
      <c r="R943" s="4">
        <f t="shared" si="152"/>
        <v>587</v>
      </c>
      <c r="S943" s="4">
        <f t="shared" si="152"/>
        <v>305</v>
      </c>
      <c r="T943" s="4">
        <f t="shared" si="152"/>
        <v>295</v>
      </c>
      <c r="U943" s="4">
        <f t="shared" si="152"/>
        <v>79</v>
      </c>
      <c r="V943" s="4">
        <f t="shared" si="152"/>
        <v>295</v>
      </c>
      <c r="W943" s="4">
        <v>1000000</v>
      </c>
    </row>
    <row r="944" spans="1:23" x14ac:dyDescent="0.3">
      <c r="A944" s="4" t="str">
        <f t="shared" si="151"/>
        <v>Greece</v>
      </c>
      <c r="B944" s="4">
        <f t="shared" si="151"/>
        <v>2014</v>
      </c>
      <c r="C944" s="4">
        <f t="shared" si="148"/>
        <v>283</v>
      </c>
      <c r="D944" s="4">
        <f t="shared" si="152"/>
        <v>284</v>
      </c>
      <c r="E944" s="4">
        <f t="shared" si="152"/>
        <v>113</v>
      </c>
      <c r="F944" s="4">
        <f t="shared" si="152"/>
        <v>284</v>
      </c>
      <c r="G944" s="4">
        <f t="shared" si="152"/>
        <v>585</v>
      </c>
      <c r="H944" s="4">
        <f t="shared" si="152"/>
        <v>586</v>
      </c>
      <c r="I944" s="4">
        <f t="shared" si="152"/>
        <v>574</v>
      </c>
      <c r="J944" s="4">
        <f t="shared" si="152"/>
        <v>586</v>
      </c>
      <c r="K944" s="4">
        <f t="shared" si="152"/>
        <v>154</v>
      </c>
      <c r="L944" s="4">
        <f t="shared" si="152"/>
        <v>148</v>
      </c>
      <c r="M944" s="4">
        <f t="shared" si="152"/>
        <v>297</v>
      </c>
      <c r="N944" s="4">
        <f t="shared" si="152"/>
        <v>148</v>
      </c>
      <c r="O944" s="4">
        <f t="shared" si="152"/>
        <v>593</v>
      </c>
      <c r="P944" s="4">
        <f t="shared" si="152"/>
        <v>589</v>
      </c>
      <c r="Q944" s="4">
        <f t="shared" si="152"/>
        <v>589</v>
      </c>
      <c r="R944" s="4">
        <f t="shared" si="152"/>
        <v>589</v>
      </c>
      <c r="S944" s="4">
        <f t="shared" si="152"/>
        <v>311</v>
      </c>
      <c r="T944" s="4">
        <f t="shared" si="152"/>
        <v>298</v>
      </c>
      <c r="U944" s="4">
        <f t="shared" si="152"/>
        <v>80</v>
      </c>
      <c r="V944" s="4">
        <f t="shared" si="152"/>
        <v>298</v>
      </c>
      <c r="W944" s="4">
        <v>1000000</v>
      </c>
    </row>
    <row r="945" spans="1:23" x14ac:dyDescent="0.3">
      <c r="A945" s="4" t="str">
        <f t="shared" si="151"/>
        <v>Greece</v>
      </c>
      <c r="B945" s="4">
        <f t="shared" si="151"/>
        <v>2015</v>
      </c>
      <c r="C945" s="4">
        <f t="shared" si="148"/>
        <v>290</v>
      </c>
      <c r="D945" s="4">
        <f t="shared" si="152"/>
        <v>285</v>
      </c>
      <c r="E945" s="4">
        <f t="shared" si="152"/>
        <v>125</v>
      </c>
      <c r="F945" s="4">
        <f t="shared" si="152"/>
        <v>285</v>
      </c>
      <c r="G945" s="4">
        <f t="shared" si="152"/>
        <v>581</v>
      </c>
      <c r="H945" s="4">
        <f t="shared" si="152"/>
        <v>582</v>
      </c>
      <c r="I945" s="4">
        <f t="shared" si="152"/>
        <v>568</v>
      </c>
      <c r="J945" s="4">
        <f t="shared" si="152"/>
        <v>582</v>
      </c>
      <c r="K945" s="4">
        <f t="shared" si="152"/>
        <v>93</v>
      </c>
      <c r="L945" s="4">
        <f t="shared" si="152"/>
        <v>92</v>
      </c>
      <c r="M945" s="4">
        <f t="shared" si="152"/>
        <v>327</v>
      </c>
      <c r="N945" s="4">
        <f t="shared" si="152"/>
        <v>92</v>
      </c>
      <c r="O945" s="4">
        <f t="shared" si="152"/>
        <v>592</v>
      </c>
      <c r="P945" s="4">
        <f t="shared" si="152"/>
        <v>590</v>
      </c>
      <c r="Q945" s="4">
        <f t="shared" si="152"/>
        <v>590</v>
      </c>
      <c r="R945" s="4">
        <f t="shared" si="152"/>
        <v>590</v>
      </c>
      <c r="S945" s="4">
        <f t="shared" si="152"/>
        <v>331</v>
      </c>
      <c r="T945" s="4">
        <f t="shared" si="152"/>
        <v>322</v>
      </c>
      <c r="U945" s="4">
        <f t="shared" si="152"/>
        <v>92</v>
      </c>
      <c r="V945" s="4">
        <f t="shared" si="152"/>
        <v>322</v>
      </c>
      <c r="W945" s="4">
        <v>1000000</v>
      </c>
    </row>
    <row r="946" spans="1:23" x14ac:dyDescent="0.3">
      <c r="A946" s="4" t="str">
        <f t="shared" si="151"/>
        <v>Greece</v>
      </c>
      <c r="B946" s="4">
        <f t="shared" si="151"/>
        <v>2016</v>
      </c>
      <c r="C946" s="4">
        <f t="shared" si="148"/>
        <v>340</v>
      </c>
      <c r="D946" s="4">
        <f t="shared" si="152"/>
        <v>308</v>
      </c>
      <c r="E946" s="4">
        <f t="shared" si="152"/>
        <v>194</v>
      </c>
      <c r="F946" s="4">
        <f t="shared" si="152"/>
        <v>308</v>
      </c>
      <c r="G946" s="4">
        <f t="shared" si="152"/>
        <v>583</v>
      </c>
      <c r="H946" s="4">
        <f t="shared" si="152"/>
        <v>584</v>
      </c>
      <c r="I946" s="4">
        <f t="shared" si="152"/>
        <v>587</v>
      </c>
      <c r="J946" s="4">
        <f t="shared" si="152"/>
        <v>584</v>
      </c>
      <c r="K946" s="4">
        <f t="shared" si="152"/>
        <v>106</v>
      </c>
      <c r="L946" s="4">
        <f t="shared" si="152"/>
        <v>102</v>
      </c>
      <c r="M946" s="4">
        <f t="shared" si="152"/>
        <v>300</v>
      </c>
      <c r="N946" s="4">
        <f t="shared" si="152"/>
        <v>102</v>
      </c>
      <c r="O946" s="4">
        <f t="shared" si="152"/>
        <v>591</v>
      </c>
      <c r="P946" s="4">
        <f t="shared" si="152"/>
        <v>591</v>
      </c>
      <c r="Q946" s="4">
        <f t="shared" si="152"/>
        <v>591</v>
      </c>
      <c r="R946" s="4">
        <f t="shared" si="152"/>
        <v>591</v>
      </c>
      <c r="S946" s="4">
        <f t="shared" si="152"/>
        <v>353</v>
      </c>
      <c r="T946" s="4">
        <f t="shared" si="152"/>
        <v>330</v>
      </c>
      <c r="U946" s="4">
        <f t="shared" si="152"/>
        <v>100</v>
      </c>
      <c r="V946" s="4">
        <f t="shared" si="152"/>
        <v>330</v>
      </c>
      <c r="W946" s="4">
        <v>1000000</v>
      </c>
    </row>
    <row r="947" spans="1:23" x14ac:dyDescent="0.3">
      <c r="A947" s="4" t="str">
        <f t="shared" si="151"/>
        <v>Greece</v>
      </c>
      <c r="B947" s="4">
        <f t="shared" si="151"/>
        <v>2017</v>
      </c>
      <c r="C947" s="4">
        <f t="shared" si="148"/>
        <v>355</v>
      </c>
      <c r="D947" s="4">
        <f t="shared" si="152"/>
        <v>312</v>
      </c>
      <c r="E947" s="4">
        <f t="shared" si="152"/>
        <v>212</v>
      </c>
      <c r="F947" s="4">
        <f t="shared" si="152"/>
        <v>312</v>
      </c>
      <c r="G947" s="4">
        <f t="shared" si="152"/>
        <v>586</v>
      </c>
      <c r="H947" s="4">
        <f t="shared" si="152"/>
        <v>588</v>
      </c>
      <c r="I947" s="4">
        <f t="shared" si="152"/>
        <v>581</v>
      </c>
      <c r="J947" s="4">
        <f t="shared" si="152"/>
        <v>588</v>
      </c>
      <c r="K947" s="4">
        <f t="shared" si="152"/>
        <v>86</v>
      </c>
      <c r="L947" s="4">
        <f t="shared" si="152"/>
        <v>83</v>
      </c>
      <c r="M947" s="4">
        <f t="shared" si="152"/>
        <v>306</v>
      </c>
      <c r="N947" s="4">
        <f t="shared" si="152"/>
        <v>83</v>
      </c>
      <c r="O947" s="4">
        <f t="shared" si="152"/>
        <v>589</v>
      </c>
      <c r="P947" s="4">
        <f t="shared" si="152"/>
        <v>592</v>
      </c>
      <c r="Q947" s="4">
        <f t="shared" si="152"/>
        <v>593</v>
      </c>
      <c r="R947" s="4">
        <f t="shared" si="152"/>
        <v>592</v>
      </c>
      <c r="S947" s="4">
        <f t="shared" si="152"/>
        <v>379</v>
      </c>
      <c r="T947" s="4">
        <f t="shared" si="152"/>
        <v>336</v>
      </c>
      <c r="U947" s="4">
        <f t="shared" si="152"/>
        <v>111</v>
      </c>
      <c r="V947" s="4">
        <f t="shared" si="152"/>
        <v>336</v>
      </c>
      <c r="W947" s="4">
        <v>1000000</v>
      </c>
    </row>
    <row r="948" spans="1:23" x14ac:dyDescent="0.3">
      <c r="A948" s="4" t="str">
        <f t="shared" si="151"/>
        <v>Greece</v>
      </c>
      <c r="B948" s="4">
        <f t="shared" si="151"/>
        <v>2018</v>
      </c>
      <c r="C948" s="4">
        <f t="shared" si="148"/>
        <v>415</v>
      </c>
      <c r="D948" s="4">
        <f t="shared" si="152"/>
        <v>357</v>
      </c>
      <c r="E948" s="4">
        <f t="shared" si="152"/>
        <v>367</v>
      </c>
      <c r="F948" s="4">
        <f t="shared" si="152"/>
        <v>357</v>
      </c>
      <c r="G948" s="4">
        <f t="shared" si="152"/>
        <v>591</v>
      </c>
      <c r="H948" s="4">
        <f t="shared" si="152"/>
        <v>592</v>
      </c>
      <c r="I948" s="4">
        <f t="shared" si="152"/>
        <v>583</v>
      </c>
      <c r="J948" s="4">
        <f t="shared" si="152"/>
        <v>592</v>
      </c>
      <c r="K948" s="4">
        <f t="shared" si="152"/>
        <v>172</v>
      </c>
      <c r="L948" s="4">
        <f t="shared" si="152"/>
        <v>165</v>
      </c>
      <c r="M948" s="4">
        <f t="shared" si="152"/>
        <v>221</v>
      </c>
      <c r="N948" s="4">
        <f t="shared" si="152"/>
        <v>165</v>
      </c>
      <c r="O948" s="4">
        <f t="shared" si="152"/>
        <v>585</v>
      </c>
      <c r="P948" s="4">
        <f t="shared" si="152"/>
        <v>594</v>
      </c>
      <c r="Q948" s="4">
        <f t="shared" si="152"/>
        <v>594</v>
      </c>
      <c r="R948" s="4">
        <f t="shared" si="152"/>
        <v>594</v>
      </c>
      <c r="S948" s="4">
        <f t="shared" si="152"/>
        <v>391</v>
      </c>
      <c r="T948" s="4">
        <f t="shared" si="152"/>
        <v>340</v>
      </c>
      <c r="U948" s="4">
        <f t="shared" si="152"/>
        <v>114</v>
      </c>
      <c r="V948" s="4">
        <f t="shared" si="152"/>
        <v>340</v>
      </c>
      <c r="W948" s="4">
        <v>1000000</v>
      </c>
    </row>
    <row r="949" spans="1:23" x14ac:dyDescent="0.3">
      <c r="A949" s="4" t="str">
        <f t="shared" si="151"/>
        <v>Greece</v>
      </c>
      <c r="B949" s="4">
        <f t="shared" si="151"/>
        <v>2019</v>
      </c>
      <c r="C949" s="4">
        <f t="shared" si="148"/>
        <v>435</v>
      </c>
      <c r="D949" s="4">
        <f t="shared" si="152"/>
        <v>365</v>
      </c>
      <c r="E949" s="4">
        <f t="shared" si="152"/>
        <v>411</v>
      </c>
      <c r="F949" s="4">
        <f t="shared" si="152"/>
        <v>365</v>
      </c>
      <c r="G949" s="4">
        <f t="shared" si="152"/>
        <v>579</v>
      </c>
      <c r="H949" s="4">
        <f t="shared" si="152"/>
        <v>583</v>
      </c>
      <c r="I949" s="4">
        <f t="shared" si="152"/>
        <v>585</v>
      </c>
      <c r="J949" s="4">
        <f t="shared" si="152"/>
        <v>583</v>
      </c>
      <c r="K949" s="4">
        <f t="shared" si="152"/>
        <v>73</v>
      </c>
      <c r="L949" s="4">
        <f t="shared" si="152"/>
        <v>72</v>
      </c>
      <c r="M949" s="4">
        <f t="shared" si="152"/>
        <v>322</v>
      </c>
      <c r="N949" s="4">
        <f t="shared" si="152"/>
        <v>72</v>
      </c>
      <c r="O949" s="4">
        <f t="shared" si="152"/>
        <v>583</v>
      </c>
      <c r="P949" s="4">
        <f t="shared" si="152"/>
        <v>593</v>
      </c>
      <c r="Q949" s="4">
        <f t="shared" si="152"/>
        <v>592</v>
      </c>
      <c r="R949" s="4">
        <f t="shared" si="152"/>
        <v>593</v>
      </c>
      <c r="S949" s="4">
        <f t="shared" si="152"/>
        <v>399</v>
      </c>
      <c r="T949" s="4">
        <f t="shared" si="152"/>
        <v>337</v>
      </c>
      <c r="U949" s="4">
        <f t="shared" si="152"/>
        <v>115</v>
      </c>
      <c r="V949" s="4">
        <f t="shared" si="152"/>
        <v>337</v>
      </c>
      <c r="W949" s="4">
        <v>1000000</v>
      </c>
    </row>
    <row r="950" spans="1:23" x14ac:dyDescent="0.3">
      <c r="A950" s="4" t="str">
        <f t="shared" si="151"/>
        <v>Greece</v>
      </c>
      <c r="B950" s="4">
        <f t="shared" si="151"/>
        <v>2020</v>
      </c>
      <c r="C950" s="4">
        <f t="shared" si="148"/>
        <v>436</v>
      </c>
      <c r="D950" s="4">
        <f t="shared" si="152"/>
        <v>366</v>
      </c>
      <c r="E950" s="4">
        <f t="shared" si="152"/>
        <v>420</v>
      </c>
      <c r="F950" s="4">
        <f t="shared" si="152"/>
        <v>366</v>
      </c>
      <c r="G950" s="4">
        <f t="shared" si="152"/>
        <v>440</v>
      </c>
      <c r="H950" s="4">
        <f t="shared" si="152"/>
        <v>460</v>
      </c>
      <c r="I950" s="4">
        <f t="shared" si="152"/>
        <v>572</v>
      </c>
      <c r="J950" s="4">
        <f t="shared" si="152"/>
        <v>460</v>
      </c>
      <c r="K950" s="4">
        <f t="shared" si="152"/>
        <v>141</v>
      </c>
      <c r="L950" s="4">
        <f t="shared" si="152"/>
        <v>136</v>
      </c>
      <c r="M950" s="4">
        <f t="shared" si="152"/>
        <v>256</v>
      </c>
      <c r="N950" s="4">
        <f t="shared" si="152"/>
        <v>136</v>
      </c>
      <c r="O950" s="4">
        <f t="shared" si="152"/>
        <v>575</v>
      </c>
      <c r="P950" s="4">
        <f t="shared" si="152"/>
        <v>588</v>
      </c>
      <c r="Q950" s="4">
        <f t="shared" si="152"/>
        <v>588</v>
      </c>
      <c r="R950" s="4">
        <f t="shared" si="152"/>
        <v>588</v>
      </c>
      <c r="S950" s="4">
        <f t="shared" si="152"/>
        <v>411</v>
      </c>
      <c r="T950" s="4">
        <f t="shared" si="152"/>
        <v>362</v>
      </c>
      <c r="U950" s="4">
        <f t="shared" si="152"/>
        <v>133</v>
      </c>
      <c r="V950" s="4">
        <f t="shared" si="152"/>
        <v>362</v>
      </c>
      <c r="W950" s="4">
        <v>1000000</v>
      </c>
    </row>
    <row r="951" spans="1:23" x14ac:dyDescent="0.3">
      <c r="A951" s="4" t="str">
        <f t="shared" si="151"/>
        <v>Greece</v>
      </c>
      <c r="B951" s="4">
        <f t="shared" si="151"/>
        <v>2021</v>
      </c>
      <c r="C951" s="4">
        <f t="shared" si="148"/>
        <v>468</v>
      </c>
      <c r="D951" s="4">
        <f t="shared" si="152"/>
        <v>389</v>
      </c>
      <c r="E951" s="4">
        <f t="shared" si="152"/>
        <v>470</v>
      </c>
      <c r="F951" s="4">
        <f t="shared" si="152"/>
        <v>389</v>
      </c>
      <c r="G951" s="4">
        <f t="shared" si="152"/>
        <v>571</v>
      </c>
      <c r="H951" s="4">
        <f t="shared" si="152"/>
        <v>581</v>
      </c>
      <c r="I951" s="4">
        <f t="shared" si="152"/>
        <v>559</v>
      </c>
      <c r="J951" s="4">
        <f t="shared" si="152"/>
        <v>581</v>
      </c>
      <c r="K951" s="4">
        <f t="shared" si="152"/>
        <v>49</v>
      </c>
      <c r="L951" s="4">
        <f t="shared" si="152"/>
        <v>49</v>
      </c>
      <c r="M951" s="4">
        <f t="shared" si="152"/>
        <v>499</v>
      </c>
      <c r="N951" s="4">
        <f t="shared" si="152"/>
        <v>49</v>
      </c>
      <c r="O951" s="4">
        <f t="shared" si="152"/>
        <v>557</v>
      </c>
      <c r="P951" s="4">
        <f t="shared" si="152"/>
        <v>571</v>
      </c>
      <c r="Q951" s="4">
        <f t="shared" si="152"/>
        <v>578</v>
      </c>
      <c r="R951" s="4">
        <f t="shared" si="152"/>
        <v>571</v>
      </c>
      <c r="S951" s="4">
        <f t="shared" si="152"/>
        <v>421</v>
      </c>
      <c r="T951" s="4">
        <f t="shared" si="152"/>
        <v>351</v>
      </c>
      <c r="U951" s="4">
        <f t="shared" si="152"/>
        <v>119</v>
      </c>
      <c r="V951" s="4">
        <f t="shared" si="152"/>
        <v>351</v>
      </c>
      <c r="W951" s="4">
        <v>1000000</v>
      </c>
    </row>
    <row r="952" spans="1:23" x14ac:dyDescent="0.3">
      <c r="A952" s="4" t="str">
        <f t="shared" si="151"/>
        <v>Austria</v>
      </c>
      <c r="B952" s="4">
        <f t="shared" si="151"/>
        <v>1995</v>
      </c>
      <c r="C952" s="4">
        <f t="shared" si="148"/>
        <v>429</v>
      </c>
      <c r="D952" s="4">
        <f t="shared" si="152"/>
        <v>510</v>
      </c>
      <c r="E952" s="4">
        <f t="shared" si="152"/>
        <v>305</v>
      </c>
      <c r="F952" s="4">
        <f t="shared" si="152"/>
        <v>510</v>
      </c>
      <c r="G952" s="4">
        <f t="shared" si="152"/>
        <v>126</v>
      </c>
      <c r="H952" s="4">
        <f t="shared" si="152"/>
        <v>123</v>
      </c>
      <c r="I952" s="4">
        <f t="shared" si="152"/>
        <v>378</v>
      </c>
      <c r="J952" s="4">
        <f t="shared" si="152"/>
        <v>123</v>
      </c>
      <c r="K952" s="4">
        <f t="shared" si="152"/>
        <v>249</v>
      </c>
      <c r="L952" s="4">
        <f t="shared" si="152"/>
        <v>262</v>
      </c>
      <c r="M952" s="4">
        <f t="shared" si="152"/>
        <v>422</v>
      </c>
      <c r="N952" s="4">
        <f t="shared" si="152"/>
        <v>262</v>
      </c>
      <c r="O952" s="4">
        <f t="shared" si="152"/>
        <v>509</v>
      </c>
      <c r="P952" s="4">
        <f t="shared" si="152"/>
        <v>506</v>
      </c>
      <c r="Q952" s="4">
        <f t="shared" si="152"/>
        <v>548</v>
      </c>
      <c r="R952" s="4">
        <f t="shared" si="152"/>
        <v>506</v>
      </c>
      <c r="S952" s="4">
        <f t="shared" si="152"/>
        <v>192</v>
      </c>
      <c r="T952" s="4">
        <f t="shared" si="152"/>
        <v>292</v>
      </c>
      <c r="U952" s="4">
        <f t="shared" si="152"/>
        <v>532</v>
      </c>
      <c r="V952" s="4">
        <f t="shared" si="152"/>
        <v>292</v>
      </c>
      <c r="W952" s="4">
        <v>1000000</v>
      </c>
    </row>
    <row r="953" spans="1:23" x14ac:dyDescent="0.3">
      <c r="A953" s="4" t="str">
        <f t="shared" si="151"/>
        <v>Austria</v>
      </c>
      <c r="B953" s="4">
        <f t="shared" si="151"/>
        <v>1996</v>
      </c>
      <c r="C953" s="4">
        <f t="shared" si="148"/>
        <v>430</v>
      </c>
      <c r="D953" s="4">
        <f t="shared" si="152"/>
        <v>513</v>
      </c>
      <c r="E953" s="4">
        <f t="shared" si="152"/>
        <v>314</v>
      </c>
      <c r="F953" s="4">
        <f t="shared" si="152"/>
        <v>513</v>
      </c>
      <c r="G953" s="4">
        <f t="shared" si="152"/>
        <v>47</v>
      </c>
      <c r="H953" s="4">
        <f t="shared" si="152"/>
        <v>44</v>
      </c>
      <c r="I953" s="4">
        <f t="shared" si="152"/>
        <v>467</v>
      </c>
      <c r="J953" s="4">
        <f t="shared" si="152"/>
        <v>44</v>
      </c>
      <c r="K953" s="4">
        <f t="shared" si="152"/>
        <v>198</v>
      </c>
      <c r="L953" s="4">
        <f t="shared" si="152"/>
        <v>208</v>
      </c>
      <c r="M953" s="4">
        <f t="shared" si="152"/>
        <v>354</v>
      </c>
      <c r="N953" s="4">
        <f t="shared" si="152"/>
        <v>208</v>
      </c>
      <c r="O953" s="4">
        <f t="shared" si="152"/>
        <v>478</v>
      </c>
      <c r="P953" s="4">
        <f t="shared" si="152"/>
        <v>470</v>
      </c>
      <c r="Q953" s="4">
        <f t="shared" si="152"/>
        <v>513</v>
      </c>
      <c r="R953" s="4">
        <f t="shared" si="152"/>
        <v>470</v>
      </c>
      <c r="S953" s="4">
        <f t="shared" si="152"/>
        <v>200</v>
      </c>
      <c r="T953" s="4">
        <f t="shared" si="152"/>
        <v>291</v>
      </c>
      <c r="U953" s="4">
        <f t="shared" si="152"/>
        <v>510</v>
      </c>
      <c r="V953" s="4">
        <f t="shared" si="152"/>
        <v>291</v>
      </c>
      <c r="W953" s="4">
        <v>1000000</v>
      </c>
    </row>
    <row r="954" spans="1:23" x14ac:dyDescent="0.3">
      <c r="A954" s="4" t="str">
        <f t="shared" si="151"/>
        <v>Austria</v>
      </c>
      <c r="B954" s="4">
        <f t="shared" si="151"/>
        <v>1997</v>
      </c>
      <c r="C954" s="4">
        <f t="shared" si="148"/>
        <v>388</v>
      </c>
      <c r="D954" s="4">
        <f t="shared" si="152"/>
        <v>477</v>
      </c>
      <c r="E954" s="4">
        <f t="shared" si="152"/>
        <v>318</v>
      </c>
      <c r="F954" s="4">
        <f t="shared" si="152"/>
        <v>477</v>
      </c>
      <c r="G954" s="4">
        <f t="shared" si="152"/>
        <v>35</v>
      </c>
      <c r="H954" s="4">
        <f t="shared" si="152"/>
        <v>32</v>
      </c>
      <c r="I954" s="4">
        <f t="shared" si="152"/>
        <v>473</v>
      </c>
      <c r="J954" s="4">
        <f t="shared" si="152"/>
        <v>32</v>
      </c>
      <c r="K954" s="4">
        <f t="shared" si="152"/>
        <v>216</v>
      </c>
      <c r="L954" s="4">
        <f t="shared" si="152"/>
        <v>223</v>
      </c>
      <c r="M954" s="4">
        <f t="shared" si="152"/>
        <v>331</v>
      </c>
      <c r="N954" s="4">
        <f t="shared" si="152"/>
        <v>223</v>
      </c>
      <c r="O954" s="4">
        <f t="shared" si="152"/>
        <v>461</v>
      </c>
      <c r="P954" s="4">
        <f t="shared" si="152"/>
        <v>456</v>
      </c>
      <c r="Q954" s="4">
        <f t="shared" si="152"/>
        <v>479</v>
      </c>
      <c r="R954" s="4">
        <f t="shared" si="152"/>
        <v>456</v>
      </c>
      <c r="S954" s="4">
        <f t="shared" si="152"/>
        <v>191</v>
      </c>
      <c r="T954" s="4">
        <f t="shared" si="152"/>
        <v>269</v>
      </c>
      <c r="U954" s="4">
        <f t="shared" si="152"/>
        <v>500</v>
      </c>
      <c r="V954" s="4">
        <f t="shared" si="152"/>
        <v>269</v>
      </c>
      <c r="W954" s="4">
        <v>1000000</v>
      </c>
    </row>
    <row r="955" spans="1:23" x14ac:dyDescent="0.3">
      <c r="A955" s="4" t="str">
        <f t="shared" si="151"/>
        <v>Austria</v>
      </c>
      <c r="B955" s="4">
        <f t="shared" si="151"/>
        <v>1998</v>
      </c>
      <c r="C955" s="4">
        <f t="shared" si="148"/>
        <v>420</v>
      </c>
      <c r="D955" s="4">
        <f t="shared" si="152"/>
        <v>492</v>
      </c>
      <c r="E955" s="4">
        <f t="shared" ref="D955:W968" si="153">RANK(E358,E$4:E$597,E$1)</f>
        <v>243</v>
      </c>
      <c r="F955" s="4">
        <f t="shared" si="153"/>
        <v>492</v>
      </c>
      <c r="G955" s="4">
        <f t="shared" si="153"/>
        <v>83</v>
      </c>
      <c r="H955" s="4">
        <f t="shared" si="153"/>
        <v>79</v>
      </c>
      <c r="I955" s="4">
        <f t="shared" si="153"/>
        <v>433</v>
      </c>
      <c r="J955" s="4">
        <f t="shared" si="153"/>
        <v>79</v>
      </c>
      <c r="K955" s="4">
        <f t="shared" si="153"/>
        <v>268</v>
      </c>
      <c r="L955" s="4">
        <f t="shared" si="153"/>
        <v>271</v>
      </c>
      <c r="M955" s="4">
        <f t="shared" si="153"/>
        <v>265</v>
      </c>
      <c r="N955" s="4">
        <f t="shared" si="153"/>
        <v>271</v>
      </c>
      <c r="O955" s="4">
        <f t="shared" si="153"/>
        <v>437</v>
      </c>
      <c r="P955" s="4">
        <f t="shared" si="153"/>
        <v>443</v>
      </c>
      <c r="Q955" s="4">
        <f t="shared" si="153"/>
        <v>439</v>
      </c>
      <c r="R955" s="4">
        <f t="shared" si="153"/>
        <v>443</v>
      </c>
      <c r="S955" s="4">
        <f t="shared" si="153"/>
        <v>201</v>
      </c>
      <c r="T955" s="4">
        <f t="shared" si="153"/>
        <v>265</v>
      </c>
      <c r="U955" s="4">
        <f t="shared" si="153"/>
        <v>508</v>
      </c>
      <c r="V955" s="4">
        <f t="shared" si="153"/>
        <v>265</v>
      </c>
      <c r="W955" s="4">
        <v>1000000</v>
      </c>
    </row>
    <row r="956" spans="1:23" x14ac:dyDescent="0.3">
      <c r="A956" s="4" t="str">
        <f t="shared" si="151"/>
        <v>Austria</v>
      </c>
      <c r="B956" s="4">
        <f t="shared" si="151"/>
        <v>1999</v>
      </c>
      <c r="C956" s="4">
        <f t="shared" si="148"/>
        <v>434</v>
      </c>
      <c r="D956" s="4">
        <f t="shared" si="153"/>
        <v>490</v>
      </c>
      <c r="E956" s="4">
        <f t="shared" si="153"/>
        <v>240</v>
      </c>
      <c r="F956" s="4">
        <f t="shared" si="153"/>
        <v>490</v>
      </c>
      <c r="G956" s="4">
        <f t="shared" si="153"/>
        <v>69</v>
      </c>
      <c r="H956" s="4">
        <f t="shared" si="153"/>
        <v>69</v>
      </c>
      <c r="I956" s="4">
        <f t="shared" si="153"/>
        <v>451</v>
      </c>
      <c r="J956" s="4">
        <f t="shared" si="153"/>
        <v>69</v>
      </c>
      <c r="K956" s="4">
        <f t="shared" si="153"/>
        <v>262</v>
      </c>
      <c r="L956" s="4">
        <f t="shared" si="153"/>
        <v>269</v>
      </c>
      <c r="M956" s="4">
        <f t="shared" si="153"/>
        <v>234</v>
      </c>
      <c r="N956" s="4">
        <f t="shared" si="153"/>
        <v>269</v>
      </c>
      <c r="O956" s="4">
        <f t="shared" si="153"/>
        <v>505</v>
      </c>
      <c r="P956" s="4">
        <f t="shared" si="153"/>
        <v>505</v>
      </c>
      <c r="Q956" s="4">
        <f t="shared" si="153"/>
        <v>527</v>
      </c>
      <c r="R956" s="4">
        <f t="shared" si="153"/>
        <v>505</v>
      </c>
      <c r="S956" s="4">
        <f t="shared" si="153"/>
        <v>204</v>
      </c>
      <c r="T956" s="4">
        <f t="shared" si="153"/>
        <v>259</v>
      </c>
      <c r="U956" s="4">
        <f t="shared" si="153"/>
        <v>528</v>
      </c>
      <c r="V956" s="4">
        <f t="shared" si="153"/>
        <v>259</v>
      </c>
      <c r="W956" s="4">
        <v>1000000</v>
      </c>
    </row>
    <row r="957" spans="1:23" x14ac:dyDescent="0.3">
      <c r="A957" s="4" t="str">
        <f t="shared" ref="A957:B972" si="154">A360</f>
        <v>Austria</v>
      </c>
      <c r="B957" s="4">
        <f t="shared" si="154"/>
        <v>2000</v>
      </c>
      <c r="C957" s="4">
        <f t="shared" si="148"/>
        <v>419</v>
      </c>
      <c r="D957" s="4">
        <f t="shared" si="153"/>
        <v>478</v>
      </c>
      <c r="E957" s="4">
        <f t="shared" si="153"/>
        <v>247</v>
      </c>
      <c r="F957" s="4">
        <f t="shared" si="153"/>
        <v>478</v>
      </c>
      <c r="G957" s="4">
        <f t="shared" si="153"/>
        <v>86</v>
      </c>
      <c r="H957" s="4">
        <f t="shared" si="153"/>
        <v>85</v>
      </c>
      <c r="I957" s="4">
        <f t="shared" si="153"/>
        <v>387</v>
      </c>
      <c r="J957" s="4">
        <f t="shared" si="153"/>
        <v>85</v>
      </c>
      <c r="K957" s="4">
        <f t="shared" si="153"/>
        <v>234</v>
      </c>
      <c r="L957" s="4">
        <f t="shared" si="153"/>
        <v>240</v>
      </c>
      <c r="M957" s="4">
        <f t="shared" si="153"/>
        <v>239</v>
      </c>
      <c r="N957" s="4">
        <f t="shared" si="153"/>
        <v>240</v>
      </c>
      <c r="O957" s="4">
        <f t="shared" si="153"/>
        <v>507</v>
      </c>
      <c r="P957" s="4">
        <f t="shared" si="153"/>
        <v>514</v>
      </c>
      <c r="Q957" s="4">
        <f t="shared" si="153"/>
        <v>506</v>
      </c>
      <c r="R957" s="4">
        <f t="shared" si="153"/>
        <v>514</v>
      </c>
      <c r="S957" s="4">
        <f t="shared" si="153"/>
        <v>205</v>
      </c>
      <c r="T957" s="4">
        <f t="shared" si="153"/>
        <v>249</v>
      </c>
      <c r="U957" s="4">
        <f t="shared" si="153"/>
        <v>536</v>
      </c>
      <c r="V957" s="4">
        <f t="shared" si="153"/>
        <v>249</v>
      </c>
      <c r="W957" s="4">
        <v>1000000</v>
      </c>
    </row>
    <row r="958" spans="1:23" x14ac:dyDescent="0.3">
      <c r="A958" s="4" t="str">
        <f t="shared" si="154"/>
        <v>Austria</v>
      </c>
      <c r="B958" s="4">
        <f t="shared" si="154"/>
        <v>2001</v>
      </c>
      <c r="C958" s="4">
        <f t="shared" si="148"/>
        <v>396</v>
      </c>
      <c r="D958" s="4">
        <f t="shared" si="153"/>
        <v>452</v>
      </c>
      <c r="E958" s="4">
        <f t="shared" si="153"/>
        <v>249</v>
      </c>
      <c r="F958" s="4">
        <f t="shared" si="153"/>
        <v>452</v>
      </c>
      <c r="G958" s="4">
        <f t="shared" si="153"/>
        <v>84</v>
      </c>
      <c r="H958" s="4">
        <f t="shared" si="153"/>
        <v>81</v>
      </c>
      <c r="I958" s="4">
        <f t="shared" si="153"/>
        <v>386</v>
      </c>
      <c r="J958" s="4">
        <f t="shared" si="153"/>
        <v>81</v>
      </c>
      <c r="K958" s="4">
        <f t="shared" si="153"/>
        <v>277</v>
      </c>
      <c r="L958" s="4">
        <f t="shared" si="153"/>
        <v>285</v>
      </c>
      <c r="M958" s="4">
        <f t="shared" si="153"/>
        <v>209</v>
      </c>
      <c r="N958" s="4">
        <f t="shared" si="153"/>
        <v>285</v>
      </c>
      <c r="O958" s="4">
        <f t="shared" si="153"/>
        <v>491</v>
      </c>
      <c r="P958" s="4">
        <f t="shared" si="153"/>
        <v>503</v>
      </c>
      <c r="Q958" s="4">
        <f t="shared" si="153"/>
        <v>426</v>
      </c>
      <c r="R958" s="4">
        <f t="shared" si="153"/>
        <v>503</v>
      </c>
      <c r="S958" s="4">
        <f t="shared" si="153"/>
        <v>199</v>
      </c>
      <c r="T958" s="4">
        <f t="shared" si="153"/>
        <v>228</v>
      </c>
      <c r="U958" s="4">
        <f t="shared" si="153"/>
        <v>522</v>
      </c>
      <c r="V958" s="4">
        <f t="shared" si="153"/>
        <v>228</v>
      </c>
      <c r="W958" s="4">
        <v>1000000</v>
      </c>
    </row>
    <row r="959" spans="1:23" x14ac:dyDescent="0.3">
      <c r="A959" s="4" t="str">
        <f t="shared" si="154"/>
        <v>Austria</v>
      </c>
      <c r="B959" s="4">
        <f t="shared" si="154"/>
        <v>2002</v>
      </c>
      <c r="C959" s="4">
        <f t="shared" si="148"/>
        <v>400</v>
      </c>
      <c r="D959" s="4">
        <f t="shared" si="153"/>
        <v>447</v>
      </c>
      <c r="E959" s="4">
        <f t="shared" si="153"/>
        <v>233</v>
      </c>
      <c r="F959" s="4">
        <f t="shared" si="153"/>
        <v>447</v>
      </c>
      <c r="G959" s="4">
        <f t="shared" si="153"/>
        <v>62</v>
      </c>
      <c r="H959" s="4">
        <f t="shared" si="153"/>
        <v>60</v>
      </c>
      <c r="I959" s="4">
        <f t="shared" si="153"/>
        <v>414</v>
      </c>
      <c r="J959" s="4">
        <f t="shared" si="153"/>
        <v>60</v>
      </c>
      <c r="K959" s="4">
        <f t="shared" si="153"/>
        <v>316</v>
      </c>
      <c r="L959" s="4">
        <f t="shared" si="153"/>
        <v>320</v>
      </c>
      <c r="M959" s="4">
        <f t="shared" si="153"/>
        <v>199</v>
      </c>
      <c r="N959" s="4">
        <f t="shared" si="153"/>
        <v>320</v>
      </c>
      <c r="O959" s="4">
        <f t="shared" si="153"/>
        <v>471</v>
      </c>
      <c r="P959" s="4">
        <f t="shared" si="153"/>
        <v>479</v>
      </c>
      <c r="Q959" s="4">
        <f t="shared" si="153"/>
        <v>353</v>
      </c>
      <c r="R959" s="4">
        <f t="shared" si="153"/>
        <v>479</v>
      </c>
      <c r="S959" s="4">
        <f t="shared" si="153"/>
        <v>197</v>
      </c>
      <c r="T959" s="4">
        <f t="shared" si="153"/>
        <v>222</v>
      </c>
      <c r="U959" s="4">
        <f t="shared" si="153"/>
        <v>518</v>
      </c>
      <c r="V959" s="4">
        <f t="shared" si="153"/>
        <v>222</v>
      </c>
      <c r="W959" s="4">
        <v>1000000</v>
      </c>
    </row>
    <row r="960" spans="1:23" x14ac:dyDescent="0.3">
      <c r="A960" s="4" t="str">
        <f t="shared" si="154"/>
        <v>Austria</v>
      </c>
      <c r="B960" s="4">
        <f t="shared" si="154"/>
        <v>2003</v>
      </c>
      <c r="C960" s="4">
        <f t="shared" si="148"/>
        <v>384</v>
      </c>
      <c r="D960" s="4">
        <f t="shared" si="153"/>
        <v>427</v>
      </c>
      <c r="E960" s="4">
        <f t="shared" si="153"/>
        <v>206</v>
      </c>
      <c r="F960" s="4">
        <f t="shared" si="153"/>
        <v>427</v>
      </c>
      <c r="G960" s="4">
        <f t="shared" si="153"/>
        <v>63</v>
      </c>
      <c r="H960" s="4">
        <f t="shared" si="153"/>
        <v>63</v>
      </c>
      <c r="I960" s="4">
        <f t="shared" si="153"/>
        <v>410</v>
      </c>
      <c r="J960" s="4">
        <f t="shared" si="153"/>
        <v>63</v>
      </c>
      <c r="K960" s="4">
        <f t="shared" si="153"/>
        <v>285</v>
      </c>
      <c r="L960" s="4">
        <f t="shared" si="153"/>
        <v>289</v>
      </c>
      <c r="M960" s="4">
        <f t="shared" si="153"/>
        <v>215</v>
      </c>
      <c r="N960" s="4">
        <f t="shared" si="153"/>
        <v>289</v>
      </c>
      <c r="O960" s="4">
        <f t="shared" si="153"/>
        <v>460</v>
      </c>
      <c r="P960" s="4">
        <f t="shared" si="153"/>
        <v>455</v>
      </c>
      <c r="Q960" s="4">
        <f t="shared" si="153"/>
        <v>350</v>
      </c>
      <c r="R960" s="4">
        <f t="shared" si="153"/>
        <v>455</v>
      </c>
      <c r="S960" s="4">
        <f t="shared" si="153"/>
        <v>189</v>
      </c>
      <c r="T960" s="4">
        <f t="shared" si="153"/>
        <v>202</v>
      </c>
      <c r="U960" s="4">
        <f t="shared" si="153"/>
        <v>498</v>
      </c>
      <c r="V960" s="4">
        <f t="shared" si="153"/>
        <v>202</v>
      </c>
      <c r="W960" s="4">
        <v>1000000</v>
      </c>
    </row>
    <row r="961" spans="1:23" x14ac:dyDescent="0.3">
      <c r="A961" s="4" t="str">
        <f>A364</f>
        <v>Austria</v>
      </c>
      <c r="B961" s="4">
        <f t="shared" si="154"/>
        <v>2004</v>
      </c>
      <c r="C961" s="4">
        <f t="shared" si="148"/>
        <v>391</v>
      </c>
      <c r="D961" s="4">
        <f t="shared" si="153"/>
        <v>424</v>
      </c>
      <c r="E961" s="4">
        <f t="shared" si="153"/>
        <v>181</v>
      </c>
      <c r="F961" s="4">
        <f t="shared" si="153"/>
        <v>424</v>
      </c>
      <c r="G961" s="4">
        <f t="shared" si="153"/>
        <v>75</v>
      </c>
      <c r="H961" s="4">
        <f t="shared" si="153"/>
        <v>74</v>
      </c>
      <c r="I961" s="4">
        <f t="shared" si="153"/>
        <v>368</v>
      </c>
      <c r="J961" s="4">
        <f t="shared" si="153"/>
        <v>74</v>
      </c>
      <c r="K961" s="4">
        <f t="shared" si="153"/>
        <v>278</v>
      </c>
      <c r="L961" s="4">
        <f t="shared" si="153"/>
        <v>281</v>
      </c>
      <c r="M961" s="4">
        <f t="shared" si="153"/>
        <v>285</v>
      </c>
      <c r="N961" s="4">
        <f t="shared" si="153"/>
        <v>281</v>
      </c>
      <c r="O961" s="4">
        <f t="shared" si="153"/>
        <v>391</v>
      </c>
      <c r="P961" s="4">
        <f t="shared" si="153"/>
        <v>386</v>
      </c>
      <c r="Q961" s="4">
        <f t="shared" si="153"/>
        <v>137</v>
      </c>
      <c r="R961" s="4">
        <f t="shared" si="153"/>
        <v>386</v>
      </c>
      <c r="S961" s="4">
        <f t="shared" si="153"/>
        <v>185</v>
      </c>
      <c r="T961" s="4">
        <f t="shared" si="153"/>
        <v>187</v>
      </c>
      <c r="U961" s="4">
        <f t="shared" si="153"/>
        <v>488</v>
      </c>
      <c r="V961" s="4">
        <f t="shared" si="153"/>
        <v>187</v>
      </c>
      <c r="W961" s="4">
        <v>1000000</v>
      </c>
    </row>
    <row r="962" spans="1:23" x14ac:dyDescent="0.3">
      <c r="A962" s="4" t="str">
        <f t="shared" ref="A962:B977" si="155">A365</f>
        <v>Austria</v>
      </c>
      <c r="B962" s="4">
        <f t="shared" si="154"/>
        <v>2005</v>
      </c>
      <c r="C962" s="4">
        <f t="shared" si="148"/>
        <v>379</v>
      </c>
      <c r="D962" s="4">
        <f t="shared" si="153"/>
        <v>398</v>
      </c>
      <c r="E962" s="4">
        <f t="shared" si="153"/>
        <v>155</v>
      </c>
      <c r="F962" s="4">
        <f t="shared" si="153"/>
        <v>398</v>
      </c>
      <c r="G962" s="4">
        <f t="shared" si="153"/>
        <v>125</v>
      </c>
      <c r="H962" s="4">
        <f t="shared" si="153"/>
        <v>119</v>
      </c>
      <c r="I962" s="4">
        <f t="shared" si="153"/>
        <v>351</v>
      </c>
      <c r="J962" s="4">
        <f t="shared" si="153"/>
        <v>119</v>
      </c>
      <c r="K962" s="4">
        <f t="shared" si="153"/>
        <v>292</v>
      </c>
      <c r="L962" s="4">
        <f t="shared" si="153"/>
        <v>295</v>
      </c>
      <c r="M962" s="4">
        <f t="shared" si="153"/>
        <v>290</v>
      </c>
      <c r="N962" s="4">
        <f t="shared" si="153"/>
        <v>295</v>
      </c>
      <c r="O962" s="4">
        <f t="shared" si="153"/>
        <v>331</v>
      </c>
      <c r="P962" s="4">
        <f t="shared" si="153"/>
        <v>339</v>
      </c>
      <c r="Q962" s="4">
        <f t="shared" si="153"/>
        <v>71</v>
      </c>
      <c r="R962" s="4">
        <f t="shared" si="153"/>
        <v>339</v>
      </c>
      <c r="S962" s="4">
        <f t="shared" si="153"/>
        <v>180</v>
      </c>
      <c r="T962" s="4">
        <f t="shared" si="153"/>
        <v>176</v>
      </c>
      <c r="U962" s="4">
        <f t="shared" si="153"/>
        <v>451</v>
      </c>
      <c r="V962" s="4">
        <f t="shared" si="153"/>
        <v>176</v>
      </c>
      <c r="W962" s="4">
        <v>1000000</v>
      </c>
    </row>
    <row r="963" spans="1:23" x14ac:dyDescent="0.3">
      <c r="A963" s="4" t="str">
        <f t="shared" si="155"/>
        <v>Austria</v>
      </c>
      <c r="B963" s="4">
        <f t="shared" si="154"/>
        <v>2006</v>
      </c>
      <c r="C963" s="4">
        <f t="shared" si="148"/>
        <v>383</v>
      </c>
      <c r="D963" s="4">
        <f t="shared" si="153"/>
        <v>390</v>
      </c>
      <c r="E963" s="4">
        <f t="shared" si="153"/>
        <v>128</v>
      </c>
      <c r="F963" s="4">
        <f t="shared" si="153"/>
        <v>390</v>
      </c>
      <c r="G963" s="4">
        <f t="shared" si="153"/>
        <v>143</v>
      </c>
      <c r="H963" s="4">
        <f t="shared" si="153"/>
        <v>141</v>
      </c>
      <c r="I963" s="4">
        <f t="shared" si="153"/>
        <v>311</v>
      </c>
      <c r="J963" s="4">
        <f t="shared" si="153"/>
        <v>141</v>
      </c>
      <c r="K963" s="4">
        <f t="shared" si="153"/>
        <v>325</v>
      </c>
      <c r="L963" s="4">
        <f t="shared" si="153"/>
        <v>329</v>
      </c>
      <c r="M963" s="4">
        <f t="shared" si="153"/>
        <v>261</v>
      </c>
      <c r="N963" s="4">
        <f t="shared" si="153"/>
        <v>329</v>
      </c>
      <c r="O963" s="4">
        <f t="shared" si="153"/>
        <v>257</v>
      </c>
      <c r="P963" s="4">
        <f t="shared" si="153"/>
        <v>293</v>
      </c>
      <c r="Q963" s="4">
        <f t="shared" si="153"/>
        <v>29</v>
      </c>
      <c r="R963" s="4">
        <f t="shared" si="153"/>
        <v>293</v>
      </c>
      <c r="S963" s="4">
        <f t="shared" si="153"/>
        <v>181</v>
      </c>
      <c r="T963" s="4">
        <f t="shared" si="153"/>
        <v>161</v>
      </c>
      <c r="U963" s="4">
        <f t="shared" si="153"/>
        <v>434</v>
      </c>
      <c r="V963" s="4">
        <f t="shared" si="153"/>
        <v>161</v>
      </c>
      <c r="W963" s="4">
        <v>1000000</v>
      </c>
    </row>
    <row r="964" spans="1:23" x14ac:dyDescent="0.3">
      <c r="A964" s="4" t="str">
        <f t="shared" si="155"/>
        <v>Austria</v>
      </c>
      <c r="B964" s="4">
        <f t="shared" si="154"/>
        <v>2007</v>
      </c>
      <c r="C964" s="4">
        <f t="shared" si="148"/>
        <v>359</v>
      </c>
      <c r="D964" s="4">
        <f t="shared" si="153"/>
        <v>346</v>
      </c>
      <c r="E964" s="4">
        <f t="shared" si="153"/>
        <v>117</v>
      </c>
      <c r="F964" s="4">
        <f t="shared" si="153"/>
        <v>346</v>
      </c>
      <c r="G964" s="4">
        <f t="shared" si="153"/>
        <v>158</v>
      </c>
      <c r="H964" s="4">
        <f t="shared" si="153"/>
        <v>155</v>
      </c>
      <c r="I964" s="4">
        <f t="shared" si="153"/>
        <v>276</v>
      </c>
      <c r="J964" s="4">
        <f t="shared" si="153"/>
        <v>155</v>
      </c>
      <c r="K964" s="4">
        <f t="shared" si="153"/>
        <v>332</v>
      </c>
      <c r="L964" s="4">
        <f t="shared" si="153"/>
        <v>343</v>
      </c>
      <c r="M964" s="4">
        <f t="shared" si="153"/>
        <v>262</v>
      </c>
      <c r="N964" s="4">
        <f t="shared" si="153"/>
        <v>343</v>
      </c>
      <c r="O964" s="4">
        <f t="shared" si="153"/>
        <v>197</v>
      </c>
      <c r="P964" s="4">
        <f t="shared" si="153"/>
        <v>240</v>
      </c>
      <c r="Q964" s="4">
        <f t="shared" si="153"/>
        <v>16</v>
      </c>
      <c r="R964" s="4">
        <f t="shared" si="153"/>
        <v>240</v>
      </c>
      <c r="S964" s="4">
        <f t="shared" si="153"/>
        <v>190</v>
      </c>
      <c r="T964" s="4">
        <f t="shared" si="153"/>
        <v>156</v>
      </c>
      <c r="U964" s="4">
        <f t="shared" si="153"/>
        <v>442</v>
      </c>
      <c r="V964" s="4">
        <f t="shared" si="153"/>
        <v>156</v>
      </c>
      <c r="W964" s="4">
        <v>1000000</v>
      </c>
    </row>
    <row r="965" spans="1:23" x14ac:dyDescent="0.3">
      <c r="A965" s="4" t="str">
        <f t="shared" si="155"/>
        <v>Austria</v>
      </c>
      <c r="B965" s="4">
        <f t="shared" si="154"/>
        <v>2008</v>
      </c>
      <c r="C965" s="4">
        <f t="shared" si="148"/>
        <v>377</v>
      </c>
      <c r="D965" s="4">
        <f t="shared" si="153"/>
        <v>363</v>
      </c>
      <c r="E965" s="4">
        <f t="shared" si="153"/>
        <v>95</v>
      </c>
      <c r="F965" s="4">
        <f t="shared" si="153"/>
        <v>363</v>
      </c>
      <c r="G965" s="4">
        <f t="shared" si="153"/>
        <v>170</v>
      </c>
      <c r="H965" s="4">
        <f t="shared" si="153"/>
        <v>166</v>
      </c>
      <c r="I965" s="4">
        <f t="shared" si="153"/>
        <v>245</v>
      </c>
      <c r="J965" s="4">
        <f t="shared" si="153"/>
        <v>166</v>
      </c>
      <c r="K965" s="4">
        <f t="shared" si="153"/>
        <v>314</v>
      </c>
      <c r="L965" s="4">
        <f t="shared" si="153"/>
        <v>315</v>
      </c>
      <c r="M965" s="4">
        <f t="shared" si="153"/>
        <v>218</v>
      </c>
      <c r="N965" s="4">
        <f t="shared" si="153"/>
        <v>315</v>
      </c>
      <c r="O965" s="4">
        <f t="shared" si="153"/>
        <v>284</v>
      </c>
      <c r="P965" s="4">
        <f t="shared" si="153"/>
        <v>370</v>
      </c>
      <c r="Q965" s="4">
        <f t="shared" si="153"/>
        <v>221</v>
      </c>
      <c r="R965" s="4">
        <f t="shared" si="153"/>
        <v>370</v>
      </c>
      <c r="S965" s="4">
        <f t="shared" si="153"/>
        <v>212</v>
      </c>
      <c r="T965" s="4">
        <f t="shared" si="153"/>
        <v>181</v>
      </c>
      <c r="U965" s="4">
        <f t="shared" si="153"/>
        <v>414</v>
      </c>
      <c r="V965" s="4">
        <f t="shared" si="153"/>
        <v>181</v>
      </c>
      <c r="W965" s="4">
        <v>1000000</v>
      </c>
    </row>
    <row r="966" spans="1:23" x14ac:dyDescent="0.3">
      <c r="A966" s="4" t="str">
        <f t="shared" si="155"/>
        <v>Austria</v>
      </c>
      <c r="B966" s="4">
        <f t="shared" si="154"/>
        <v>2009</v>
      </c>
      <c r="C966" s="4">
        <f t="shared" si="148"/>
        <v>392</v>
      </c>
      <c r="D966" s="4">
        <f t="shared" si="153"/>
        <v>369</v>
      </c>
      <c r="E966" s="4">
        <f t="shared" si="153"/>
        <v>136</v>
      </c>
      <c r="F966" s="4">
        <f t="shared" si="153"/>
        <v>369</v>
      </c>
      <c r="G966" s="4">
        <f t="shared" si="153"/>
        <v>203</v>
      </c>
      <c r="H966" s="4">
        <f t="shared" si="153"/>
        <v>201</v>
      </c>
      <c r="I966" s="4">
        <f t="shared" si="153"/>
        <v>186</v>
      </c>
      <c r="J966" s="4">
        <f t="shared" si="153"/>
        <v>201</v>
      </c>
      <c r="K966" s="4">
        <f t="shared" si="153"/>
        <v>253</v>
      </c>
      <c r="L966" s="4">
        <f t="shared" si="153"/>
        <v>246</v>
      </c>
      <c r="M966" s="4">
        <f t="shared" si="153"/>
        <v>269</v>
      </c>
      <c r="N966" s="4">
        <f t="shared" si="153"/>
        <v>246</v>
      </c>
      <c r="O966" s="4">
        <f t="shared" si="153"/>
        <v>438</v>
      </c>
      <c r="P966" s="4">
        <f t="shared" si="153"/>
        <v>419</v>
      </c>
      <c r="Q966" s="4">
        <f t="shared" si="153"/>
        <v>263</v>
      </c>
      <c r="R966" s="4">
        <f t="shared" si="153"/>
        <v>419</v>
      </c>
      <c r="S966" s="4">
        <f t="shared" si="153"/>
        <v>216</v>
      </c>
      <c r="T966" s="4">
        <f t="shared" si="153"/>
        <v>208</v>
      </c>
      <c r="U966" s="4">
        <f t="shared" si="153"/>
        <v>448</v>
      </c>
      <c r="V966" s="4">
        <f t="shared" si="153"/>
        <v>208</v>
      </c>
      <c r="W966" s="4">
        <v>1000000</v>
      </c>
    </row>
    <row r="967" spans="1:23" x14ac:dyDescent="0.3">
      <c r="A967" s="4" t="str">
        <f t="shared" si="155"/>
        <v>Austria</v>
      </c>
      <c r="B967" s="4">
        <f t="shared" si="154"/>
        <v>2010</v>
      </c>
      <c r="C967" s="4">
        <f t="shared" si="148"/>
        <v>374</v>
      </c>
      <c r="D967" s="4">
        <f t="shared" si="153"/>
        <v>345</v>
      </c>
      <c r="E967" s="4">
        <f t="shared" si="153"/>
        <v>150</v>
      </c>
      <c r="F967" s="4">
        <f t="shared" si="153"/>
        <v>345</v>
      </c>
      <c r="G967" s="4">
        <f t="shared" si="153"/>
        <v>222</v>
      </c>
      <c r="H967" s="4">
        <f t="shared" si="153"/>
        <v>226</v>
      </c>
      <c r="I967" s="4">
        <f t="shared" si="153"/>
        <v>119</v>
      </c>
      <c r="J967" s="4">
        <f t="shared" si="153"/>
        <v>226</v>
      </c>
      <c r="K967" s="4">
        <f t="shared" si="153"/>
        <v>232</v>
      </c>
      <c r="L967" s="4">
        <f t="shared" si="153"/>
        <v>222</v>
      </c>
      <c r="M967" s="4">
        <f t="shared" si="153"/>
        <v>280</v>
      </c>
      <c r="N967" s="4">
        <f t="shared" si="153"/>
        <v>222</v>
      </c>
      <c r="O967" s="4">
        <f t="shared" si="153"/>
        <v>525</v>
      </c>
      <c r="P967" s="4">
        <f t="shared" si="153"/>
        <v>482</v>
      </c>
      <c r="Q967" s="4">
        <f t="shared" si="153"/>
        <v>492</v>
      </c>
      <c r="R967" s="4">
        <f t="shared" si="153"/>
        <v>482</v>
      </c>
      <c r="S967" s="4">
        <f t="shared" si="153"/>
        <v>223</v>
      </c>
      <c r="T967" s="4">
        <f t="shared" si="153"/>
        <v>203</v>
      </c>
      <c r="U967" s="4">
        <f t="shared" si="153"/>
        <v>455</v>
      </c>
      <c r="V967" s="4">
        <f t="shared" si="153"/>
        <v>203</v>
      </c>
      <c r="W967" s="4">
        <v>1000000</v>
      </c>
    </row>
    <row r="968" spans="1:23" x14ac:dyDescent="0.3">
      <c r="A968" s="4" t="str">
        <f t="shared" si="155"/>
        <v>Austria</v>
      </c>
      <c r="B968" s="4">
        <f t="shared" si="154"/>
        <v>2011</v>
      </c>
      <c r="C968" s="4">
        <f t="shared" si="148"/>
        <v>362</v>
      </c>
      <c r="D968" s="4">
        <f t="shared" si="153"/>
        <v>337</v>
      </c>
      <c r="E968" s="4">
        <f t="shared" si="153"/>
        <v>178</v>
      </c>
      <c r="F968" s="4">
        <f t="shared" si="153"/>
        <v>337</v>
      </c>
      <c r="G968" s="4">
        <f t="shared" si="153"/>
        <v>214</v>
      </c>
      <c r="H968" s="4">
        <f t="shared" si="153"/>
        <v>216</v>
      </c>
      <c r="I968" s="4">
        <f t="shared" si="153"/>
        <v>133</v>
      </c>
      <c r="J968" s="4">
        <f t="shared" si="153"/>
        <v>216</v>
      </c>
      <c r="K968" s="4">
        <f t="shared" si="153"/>
        <v>236</v>
      </c>
      <c r="L968" s="4">
        <f t="shared" si="153"/>
        <v>231</v>
      </c>
      <c r="M968" s="4">
        <f t="shared" ref="D968:AE981" si="156">RANK(M371,M$4:M$597,M$1)</f>
        <v>230</v>
      </c>
      <c r="N968" s="4">
        <f t="shared" si="156"/>
        <v>231</v>
      </c>
      <c r="O968" s="4">
        <f t="shared" si="156"/>
        <v>526</v>
      </c>
      <c r="P968" s="4">
        <f t="shared" si="156"/>
        <v>493</v>
      </c>
      <c r="Q968" s="4">
        <f t="shared" si="156"/>
        <v>508</v>
      </c>
      <c r="R968" s="4">
        <f t="shared" si="156"/>
        <v>493</v>
      </c>
      <c r="S968" s="4">
        <f t="shared" si="156"/>
        <v>256</v>
      </c>
      <c r="T968" s="4">
        <f t="shared" si="156"/>
        <v>230</v>
      </c>
      <c r="U968" s="4">
        <f t="shared" si="156"/>
        <v>429</v>
      </c>
      <c r="V968" s="4">
        <f t="shared" si="156"/>
        <v>230</v>
      </c>
      <c r="W968" s="4">
        <v>1000000</v>
      </c>
    </row>
    <row r="969" spans="1:23" x14ac:dyDescent="0.3">
      <c r="A969" s="4" t="str">
        <f t="shared" si="155"/>
        <v>Austria</v>
      </c>
      <c r="B969" s="4">
        <f t="shared" si="154"/>
        <v>2012</v>
      </c>
      <c r="C969" s="4">
        <f t="shared" si="148"/>
        <v>381</v>
      </c>
      <c r="D969" s="4">
        <f t="shared" si="156"/>
        <v>359</v>
      </c>
      <c r="E969" s="4">
        <f t="shared" si="156"/>
        <v>167</v>
      </c>
      <c r="F969" s="4">
        <f t="shared" si="156"/>
        <v>359</v>
      </c>
      <c r="G969" s="4">
        <f t="shared" si="156"/>
        <v>245</v>
      </c>
      <c r="H969" s="4">
        <f t="shared" si="156"/>
        <v>260</v>
      </c>
      <c r="I969" s="4">
        <f t="shared" si="156"/>
        <v>104</v>
      </c>
      <c r="J969" s="4">
        <f t="shared" si="156"/>
        <v>260</v>
      </c>
      <c r="K969" s="4">
        <f t="shared" si="156"/>
        <v>220</v>
      </c>
      <c r="L969" s="4">
        <f t="shared" si="156"/>
        <v>212</v>
      </c>
      <c r="M969" s="4">
        <f t="shared" si="156"/>
        <v>216</v>
      </c>
      <c r="N969" s="4">
        <f t="shared" si="156"/>
        <v>212</v>
      </c>
      <c r="O969" s="4">
        <f t="shared" si="156"/>
        <v>535</v>
      </c>
      <c r="P969" s="4">
        <f t="shared" si="156"/>
        <v>492</v>
      </c>
      <c r="Q969" s="4">
        <f t="shared" si="156"/>
        <v>451</v>
      </c>
      <c r="R969" s="4">
        <f t="shared" si="156"/>
        <v>492</v>
      </c>
      <c r="S969" s="4">
        <f t="shared" si="156"/>
        <v>269</v>
      </c>
      <c r="T969" s="4">
        <f t="shared" si="156"/>
        <v>248</v>
      </c>
      <c r="U969" s="4">
        <f t="shared" si="156"/>
        <v>426</v>
      </c>
      <c r="V969" s="4">
        <f t="shared" si="156"/>
        <v>248</v>
      </c>
      <c r="W969" s="4">
        <v>1000000</v>
      </c>
    </row>
    <row r="970" spans="1:23" x14ac:dyDescent="0.3">
      <c r="A970" s="4" t="str">
        <f t="shared" si="155"/>
        <v>Austria</v>
      </c>
      <c r="B970" s="4">
        <f t="shared" si="154"/>
        <v>2013</v>
      </c>
      <c r="C970" s="4">
        <f t="shared" si="148"/>
        <v>375</v>
      </c>
      <c r="D970" s="4">
        <f t="shared" si="156"/>
        <v>355</v>
      </c>
      <c r="E970" s="4">
        <f t="shared" si="156"/>
        <v>172</v>
      </c>
      <c r="F970" s="4">
        <f t="shared" si="156"/>
        <v>355</v>
      </c>
      <c r="G970" s="4">
        <f t="shared" si="156"/>
        <v>288</v>
      </c>
      <c r="H970" s="4">
        <f t="shared" si="156"/>
        <v>291</v>
      </c>
      <c r="I970" s="4">
        <f t="shared" si="156"/>
        <v>66</v>
      </c>
      <c r="J970" s="4">
        <f t="shared" si="156"/>
        <v>291</v>
      </c>
      <c r="K970" s="4">
        <f t="shared" si="156"/>
        <v>195</v>
      </c>
      <c r="L970" s="4">
        <f t="shared" si="156"/>
        <v>191</v>
      </c>
      <c r="M970" s="4">
        <f t="shared" si="156"/>
        <v>253</v>
      </c>
      <c r="N970" s="4">
        <f t="shared" si="156"/>
        <v>191</v>
      </c>
      <c r="O970" s="4">
        <f t="shared" si="156"/>
        <v>524</v>
      </c>
      <c r="P970" s="4">
        <f t="shared" si="156"/>
        <v>478</v>
      </c>
      <c r="Q970" s="4">
        <f t="shared" si="156"/>
        <v>343</v>
      </c>
      <c r="R970" s="4">
        <f t="shared" si="156"/>
        <v>478</v>
      </c>
      <c r="S970" s="4">
        <f t="shared" si="156"/>
        <v>259</v>
      </c>
      <c r="T970" s="4">
        <f t="shared" si="156"/>
        <v>238</v>
      </c>
      <c r="U970" s="4">
        <f t="shared" si="156"/>
        <v>430</v>
      </c>
      <c r="V970" s="4">
        <f t="shared" si="156"/>
        <v>238</v>
      </c>
      <c r="W970" s="4">
        <v>1000000</v>
      </c>
    </row>
    <row r="971" spans="1:23" x14ac:dyDescent="0.3">
      <c r="A971" s="4" t="str">
        <f t="shared" si="155"/>
        <v>Austria</v>
      </c>
      <c r="B971" s="4">
        <f t="shared" si="154"/>
        <v>2014</v>
      </c>
      <c r="C971" s="4">
        <f t="shared" si="148"/>
        <v>367</v>
      </c>
      <c r="D971" s="4">
        <f t="shared" si="156"/>
        <v>339</v>
      </c>
      <c r="E971" s="4">
        <f t="shared" si="156"/>
        <v>175</v>
      </c>
      <c r="F971" s="4">
        <f t="shared" si="156"/>
        <v>339</v>
      </c>
      <c r="G971" s="4">
        <f t="shared" si="156"/>
        <v>320</v>
      </c>
      <c r="H971" s="4">
        <f t="shared" si="156"/>
        <v>325</v>
      </c>
      <c r="I971" s="4">
        <f t="shared" si="156"/>
        <v>6</v>
      </c>
      <c r="J971" s="4">
        <f t="shared" si="156"/>
        <v>325</v>
      </c>
      <c r="K971" s="4">
        <f t="shared" si="156"/>
        <v>180</v>
      </c>
      <c r="L971" s="4">
        <f t="shared" si="156"/>
        <v>172</v>
      </c>
      <c r="M971" s="4">
        <f t="shared" si="156"/>
        <v>272</v>
      </c>
      <c r="N971" s="4">
        <f t="shared" si="156"/>
        <v>172</v>
      </c>
      <c r="O971" s="4">
        <f t="shared" si="156"/>
        <v>480</v>
      </c>
      <c r="P971" s="4">
        <f t="shared" si="156"/>
        <v>429</v>
      </c>
      <c r="Q971" s="4">
        <f t="shared" si="156"/>
        <v>197</v>
      </c>
      <c r="R971" s="4">
        <f t="shared" si="156"/>
        <v>429</v>
      </c>
      <c r="S971" s="4">
        <f t="shared" si="156"/>
        <v>233</v>
      </c>
      <c r="T971" s="4">
        <f t="shared" si="156"/>
        <v>207</v>
      </c>
      <c r="U971" s="4">
        <f t="shared" si="156"/>
        <v>402</v>
      </c>
      <c r="V971" s="4">
        <f t="shared" si="156"/>
        <v>207</v>
      </c>
      <c r="W971" s="4">
        <v>1000000</v>
      </c>
    </row>
    <row r="972" spans="1:23" x14ac:dyDescent="0.3">
      <c r="A972" s="4" t="str">
        <f t="shared" si="155"/>
        <v>Austria</v>
      </c>
      <c r="B972" s="4">
        <f t="shared" si="154"/>
        <v>2015</v>
      </c>
      <c r="C972" s="4">
        <f t="shared" si="148"/>
        <v>363</v>
      </c>
      <c r="D972" s="4">
        <f t="shared" si="156"/>
        <v>326</v>
      </c>
      <c r="E972" s="4">
        <f t="shared" si="156"/>
        <v>162</v>
      </c>
      <c r="F972" s="4">
        <f t="shared" si="156"/>
        <v>326</v>
      </c>
      <c r="G972" s="4">
        <f t="shared" si="156"/>
        <v>356</v>
      </c>
      <c r="H972" s="4">
        <f t="shared" si="156"/>
        <v>362</v>
      </c>
      <c r="I972" s="4">
        <f t="shared" si="156"/>
        <v>63</v>
      </c>
      <c r="J972" s="4">
        <f t="shared" si="156"/>
        <v>362</v>
      </c>
      <c r="K972" s="4">
        <f t="shared" si="156"/>
        <v>135</v>
      </c>
      <c r="L972" s="4">
        <f t="shared" si="156"/>
        <v>132</v>
      </c>
      <c r="M972" s="4">
        <f t="shared" si="156"/>
        <v>288</v>
      </c>
      <c r="N972" s="4">
        <f t="shared" si="156"/>
        <v>132</v>
      </c>
      <c r="O972" s="4">
        <f t="shared" si="156"/>
        <v>420</v>
      </c>
      <c r="P972" s="4">
        <f t="shared" si="156"/>
        <v>394</v>
      </c>
      <c r="Q972" s="4">
        <f t="shared" si="156"/>
        <v>86</v>
      </c>
      <c r="R972" s="4">
        <f t="shared" si="156"/>
        <v>394</v>
      </c>
      <c r="S972" s="4">
        <f t="shared" si="156"/>
        <v>194</v>
      </c>
      <c r="T972" s="4">
        <f t="shared" si="156"/>
        <v>158</v>
      </c>
      <c r="U972" s="4">
        <f t="shared" si="156"/>
        <v>389</v>
      </c>
      <c r="V972" s="4">
        <f t="shared" si="156"/>
        <v>158</v>
      </c>
      <c r="W972" s="4">
        <v>1000000</v>
      </c>
    </row>
    <row r="973" spans="1:23" x14ac:dyDescent="0.3">
      <c r="A973" s="4" t="str">
        <f t="shared" si="155"/>
        <v>Austria</v>
      </c>
      <c r="B973" s="4">
        <f t="shared" si="155"/>
        <v>2016</v>
      </c>
      <c r="C973" s="4">
        <f t="shared" si="148"/>
        <v>361</v>
      </c>
      <c r="D973" s="4">
        <f t="shared" si="156"/>
        <v>320</v>
      </c>
      <c r="E973" s="4">
        <f t="shared" si="156"/>
        <v>146</v>
      </c>
      <c r="F973" s="4">
        <f t="shared" si="156"/>
        <v>320</v>
      </c>
      <c r="G973" s="4">
        <f t="shared" si="156"/>
        <v>329</v>
      </c>
      <c r="H973" s="4">
        <f t="shared" si="156"/>
        <v>338</v>
      </c>
      <c r="I973" s="4">
        <f t="shared" si="156"/>
        <v>11</v>
      </c>
      <c r="J973" s="4">
        <f t="shared" si="156"/>
        <v>338</v>
      </c>
      <c r="K973" s="4">
        <f t="shared" si="156"/>
        <v>186</v>
      </c>
      <c r="L973" s="4">
        <f t="shared" si="156"/>
        <v>178</v>
      </c>
      <c r="M973" s="4">
        <f t="shared" si="156"/>
        <v>227</v>
      </c>
      <c r="N973" s="4">
        <f t="shared" si="156"/>
        <v>178</v>
      </c>
      <c r="O973" s="4">
        <f t="shared" si="156"/>
        <v>313</v>
      </c>
      <c r="P973" s="4">
        <f t="shared" si="156"/>
        <v>311</v>
      </c>
      <c r="Q973" s="4">
        <f t="shared" si="156"/>
        <v>70</v>
      </c>
      <c r="R973" s="4">
        <f t="shared" si="156"/>
        <v>311</v>
      </c>
      <c r="S973" s="4">
        <f t="shared" si="156"/>
        <v>184</v>
      </c>
      <c r="T973" s="4">
        <f t="shared" si="156"/>
        <v>152</v>
      </c>
      <c r="U973" s="4">
        <f t="shared" si="156"/>
        <v>380</v>
      </c>
      <c r="V973" s="4">
        <f t="shared" si="156"/>
        <v>152</v>
      </c>
      <c r="W973" s="4">
        <v>1000000</v>
      </c>
    </row>
    <row r="974" spans="1:23" x14ac:dyDescent="0.3">
      <c r="A974" s="4" t="str">
        <f t="shared" si="155"/>
        <v>Austria</v>
      </c>
      <c r="B974" s="4">
        <f t="shared" si="155"/>
        <v>2017</v>
      </c>
      <c r="C974" s="4">
        <f t="shared" si="148"/>
        <v>343</v>
      </c>
      <c r="D974" s="4">
        <f t="shared" si="156"/>
        <v>303</v>
      </c>
      <c r="E974" s="4">
        <f t="shared" si="156"/>
        <v>139</v>
      </c>
      <c r="F974" s="4">
        <f t="shared" si="156"/>
        <v>303</v>
      </c>
      <c r="G974" s="4">
        <f t="shared" si="156"/>
        <v>328</v>
      </c>
      <c r="H974" s="4">
        <f t="shared" si="156"/>
        <v>341</v>
      </c>
      <c r="I974" s="4">
        <f t="shared" si="156"/>
        <v>5</v>
      </c>
      <c r="J974" s="4">
        <f t="shared" si="156"/>
        <v>341</v>
      </c>
      <c r="K974" s="4">
        <f t="shared" si="156"/>
        <v>149</v>
      </c>
      <c r="L974" s="4">
        <f t="shared" si="156"/>
        <v>144</v>
      </c>
      <c r="M974" s="4">
        <f t="shared" si="156"/>
        <v>237</v>
      </c>
      <c r="N974" s="4">
        <f t="shared" si="156"/>
        <v>144</v>
      </c>
      <c r="O974" s="4">
        <f t="shared" si="156"/>
        <v>255</v>
      </c>
      <c r="P974" s="4">
        <f t="shared" si="156"/>
        <v>275</v>
      </c>
      <c r="Q974" s="4">
        <f t="shared" si="156"/>
        <v>120</v>
      </c>
      <c r="R974" s="4">
        <f t="shared" si="156"/>
        <v>275</v>
      </c>
      <c r="S974" s="4">
        <f t="shared" si="156"/>
        <v>178</v>
      </c>
      <c r="T974" s="4">
        <f t="shared" si="156"/>
        <v>145</v>
      </c>
      <c r="U974" s="4">
        <f t="shared" si="156"/>
        <v>340</v>
      </c>
      <c r="V974" s="4">
        <f t="shared" si="156"/>
        <v>145</v>
      </c>
      <c r="W974" s="4">
        <v>1000000</v>
      </c>
    </row>
    <row r="975" spans="1:23" x14ac:dyDescent="0.3">
      <c r="A975" s="4" t="str">
        <f t="shared" si="155"/>
        <v>Austria</v>
      </c>
      <c r="B975" s="4">
        <f t="shared" si="155"/>
        <v>2018</v>
      </c>
      <c r="C975" s="4">
        <f t="shared" si="148"/>
        <v>323</v>
      </c>
      <c r="D975" s="4">
        <f t="shared" si="156"/>
        <v>292</v>
      </c>
      <c r="E975" s="4">
        <f t="shared" si="156"/>
        <v>129</v>
      </c>
      <c r="F975" s="4">
        <f t="shared" si="156"/>
        <v>292</v>
      </c>
      <c r="G975" s="4">
        <f t="shared" si="156"/>
        <v>306</v>
      </c>
      <c r="H975" s="4">
        <f t="shared" si="156"/>
        <v>313</v>
      </c>
      <c r="I975" s="4">
        <f t="shared" si="156"/>
        <v>26</v>
      </c>
      <c r="J975" s="4">
        <f t="shared" si="156"/>
        <v>313</v>
      </c>
      <c r="K975" s="4">
        <f t="shared" si="156"/>
        <v>144</v>
      </c>
      <c r="L975" s="4">
        <f t="shared" si="156"/>
        <v>141</v>
      </c>
      <c r="M975" s="4">
        <f t="shared" si="156"/>
        <v>241</v>
      </c>
      <c r="N975" s="4">
        <f t="shared" si="156"/>
        <v>141</v>
      </c>
      <c r="O975" s="4">
        <f t="shared" si="156"/>
        <v>221</v>
      </c>
      <c r="P975" s="4">
        <f t="shared" si="156"/>
        <v>273</v>
      </c>
      <c r="Q975" s="4">
        <f t="shared" si="156"/>
        <v>142</v>
      </c>
      <c r="R975" s="4">
        <f t="shared" si="156"/>
        <v>273</v>
      </c>
      <c r="S975" s="4">
        <f t="shared" si="156"/>
        <v>183</v>
      </c>
      <c r="T975" s="4">
        <f t="shared" si="156"/>
        <v>141</v>
      </c>
      <c r="U975" s="4">
        <f t="shared" si="156"/>
        <v>319</v>
      </c>
      <c r="V975" s="4">
        <f t="shared" si="156"/>
        <v>141</v>
      </c>
      <c r="W975" s="4">
        <v>1000000</v>
      </c>
    </row>
    <row r="976" spans="1:23" x14ac:dyDescent="0.3">
      <c r="A976" s="4" t="str">
        <f t="shared" si="155"/>
        <v>Austria</v>
      </c>
      <c r="B976" s="4">
        <f t="shared" si="155"/>
        <v>2019</v>
      </c>
      <c r="C976" s="4">
        <f t="shared" si="148"/>
        <v>309</v>
      </c>
      <c r="D976" s="4">
        <f t="shared" si="156"/>
        <v>280</v>
      </c>
      <c r="E976" s="4">
        <f t="shared" si="156"/>
        <v>118</v>
      </c>
      <c r="F976" s="4">
        <f t="shared" si="156"/>
        <v>280</v>
      </c>
      <c r="G976" s="4">
        <f t="shared" si="156"/>
        <v>250</v>
      </c>
      <c r="H976" s="4">
        <f t="shared" si="156"/>
        <v>267</v>
      </c>
      <c r="I976" s="4">
        <f t="shared" si="156"/>
        <v>74</v>
      </c>
      <c r="J976" s="4">
        <f t="shared" si="156"/>
        <v>267</v>
      </c>
      <c r="K976" s="4">
        <f t="shared" si="156"/>
        <v>105</v>
      </c>
      <c r="L976" s="4">
        <f t="shared" si="156"/>
        <v>100</v>
      </c>
      <c r="M976" s="4">
        <f t="shared" si="156"/>
        <v>264</v>
      </c>
      <c r="N976" s="4">
        <f t="shared" si="156"/>
        <v>100</v>
      </c>
      <c r="O976" s="4">
        <f t="shared" si="156"/>
        <v>203</v>
      </c>
      <c r="P976" s="4">
        <f t="shared" si="156"/>
        <v>262</v>
      </c>
      <c r="Q976" s="4">
        <f t="shared" si="156"/>
        <v>148</v>
      </c>
      <c r="R976" s="4">
        <f t="shared" si="156"/>
        <v>262</v>
      </c>
      <c r="S976" s="4">
        <f t="shared" si="156"/>
        <v>176</v>
      </c>
      <c r="T976" s="4">
        <f t="shared" si="156"/>
        <v>134</v>
      </c>
      <c r="U976" s="4">
        <f t="shared" si="156"/>
        <v>303</v>
      </c>
      <c r="V976" s="4">
        <f t="shared" si="156"/>
        <v>134</v>
      </c>
      <c r="W976" s="4">
        <v>1000000</v>
      </c>
    </row>
    <row r="977" spans="1:23" x14ac:dyDescent="0.3">
      <c r="A977" s="4" t="str">
        <f t="shared" si="155"/>
        <v>Austria</v>
      </c>
      <c r="B977" s="4">
        <f t="shared" si="155"/>
        <v>2020</v>
      </c>
      <c r="C977" s="4">
        <f t="shared" si="148"/>
        <v>304</v>
      </c>
      <c r="D977" s="4">
        <f t="shared" si="156"/>
        <v>278</v>
      </c>
      <c r="E977" s="4">
        <f t="shared" si="156"/>
        <v>111</v>
      </c>
      <c r="F977" s="4">
        <f t="shared" si="156"/>
        <v>278</v>
      </c>
      <c r="G977" s="4">
        <f t="shared" si="156"/>
        <v>350</v>
      </c>
      <c r="H977" s="4">
        <f t="shared" si="156"/>
        <v>374</v>
      </c>
      <c r="I977" s="4">
        <f t="shared" si="156"/>
        <v>131</v>
      </c>
      <c r="J977" s="4">
        <f t="shared" si="156"/>
        <v>374</v>
      </c>
      <c r="K977" s="4">
        <f t="shared" si="156"/>
        <v>112</v>
      </c>
      <c r="L977" s="4">
        <f t="shared" si="156"/>
        <v>108</v>
      </c>
      <c r="M977" s="4">
        <f t="shared" si="156"/>
        <v>283</v>
      </c>
      <c r="N977" s="4">
        <f t="shared" si="156"/>
        <v>108</v>
      </c>
      <c r="O977" s="4">
        <f t="shared" si="156"/>
        <v>161</v>
      </c>
      <c r="P977" s="4">
        <f t="shared" si="156"/>
        <v>177</v>
      </c>
      <c r="Q977" s="4">
        <f t="shared" si="156"/>
        <v>210</v>
      </c>
      <c r="R977" s="4">
        <f t="shared" si="156"/>
        <v>177</v>
      </c>
      <c r="S977" s="4">
        <f t="shared" si="156"/>
        <v>143</v>
      </c>
      <c r="T977" s="4">
        <f t="shared" si="156"/>
        <v>98</v>
      </c>
      <c r="U977" s="4">
        <f t="shared" si="156"/>
        <v>324</v>
      </c>
      <c r="V977" s="4">
        <f t="shared" si="156"/>
        <v>98</v>
      </c>
      <c r="W977" s="4">
        <v>1000000</v>
      </c>
    </row>
    <row r="978" spans="1:23" x14ac:dyDescent="0.3">
      <c r="A978" s="4" t="str">
        <f t="shared" ref="A978:B993" si="157">A381</f>
        <v>Austria</v>
      </c>
      <c r="B978" s="4">
        <f t="shared" si="157"/>
        <v>2021</v>
      </c>
      <c r="C978" s="4">
        <f t="shared" si="148"/>
        <v>299</v>
      </c>
      <c r="D978" s="4">
        <f t="shared" si="156"/>
        <v>269</v>
      </c>
      <c r="E978" s="4">
        <f t="shared" si="156"/>
        <v>108</v>
      </c>
      <c r="F978" s="4">
        <f t="shared" si="156"/>
        <v>269</v>
      </c>
      <c r="G978" s="4">
        <f t="shared" si="156"/>
        <v>360</v>
      </c>
      <c r="H978" s="4">
        <f t="shared" si="156"/>
        <v>373</v>
      </c>
      <c r="I978" s="4">
        <f t="shared" si="156"/>
        <v>41</v>
      </c>
      <c r="J978" s="4">
        <f t="shared" si="156"/>
        <v>373</v>
      </c>
      <c r="K978" s="4">
        <f t="shared" si="156"/>
        <v>222</v>
      </c>
      <c r="L978" s="4">
        <f t="shared" si="156"/>
        <v>214</v>
      </c>
      <c r="M978" s="4">
        <f t="shared" si="156"/>
        <v>435</v>
      </c>
      <c r="N978" s="4">
        <f t="shared" si="156"/>
        <v>214</v>
      </c>
      <c r="O978" s="4">
        <f t="shared" si="156"/>
        <v>89</v>
      </c>
      <c r="P978" s="4">
        <f t="shared" si="156"/>
        <v>112</v>
      </c>
      <c r="Q978" s="4">
        <f t="shared" si="156"/>
        <v>259</v>
      </c>
      <c r="R978" s="4">
        <f t="shared" si="156"/>
        <v>112</v>
      </c>
      <c r="S978" s="4">
        <f t="shared" si="156"/>
        <v>138</v>
      </c>
      <c r="T978" s="4">
        <f t="shared" si="156"/>
        <v>90</v>
      </c>
      <c r="U978" s="4">
        <f t="shared" si="156"/>
        <v>318</v>
      </c>
      <c r="V978" s="4">
        <f t="shared" si="156"/>
        <v>90</v>
      </c>
      <c r="W978" s="4">
        <v>1000000</v>
      </c>
    </row>
    <row r="979" spans="1:23" x14ac:dyDescent="0.3">
      <c r="A979" s="4" t="str">
        <f t="shared" si="157"/>
        <v>Belgium</v>
      </c>
      <c r="B979" s="4">
        <f t="shared" si="157"/>
        <v>1995</v>
      </c>
      <c r="C979" s="4">
        <f t="shared" ref="C979:R1020" si="158">RANK(C382,C$4:C$597,C$1)</f>
        <v>485</v>
      </c>
      <c r="D979" s="4">
        <f t="shared" si="156"/>
        <v>535</v>
      </c>
      <c r="E979" s="4">
        <f t="shared" si="156"/>
        <v>198</v>
      </c>
      <c r="F979" s="4">
        <f t="shared" si="156"/>
        <v>535</v>
      </c>
      <c r="G979" s="4">
        <f t="shared" si="156"/>
        <v>337</v>
      </c>
      <c r="H979" s="4">
        <f t="shared" si="156"/>
        <v>327</v>
      </c>
      <c r="I979" s="4">
        <f t="shared" si="156"/>
        <v>82</v>
      </c>
      <c r="J979" s="4">
        <f t="shared" si="156"/>
        <v>327</v>
      </c>
      <c r="K979" s="4">
        <f t="shared" si="156"/>
        <v>267</v>
      </c>
      <c r="L979" s="4">
        <f t="shared" si="156"/>
        <v>273</v>
      </c>
      <c r="M979" s="4">
        <f t="shared" si="156"/>
        <v>402</v>
      </c>
      <c r="N979" s="4">
        <f t="shared" si="156"/>
        <v>273</v>
      </c>
      <c r="O979" s="4">
        <f t="shared" si="156"/>
        <v>37</v>
      </c>
      <c r="P979" s="4">
        <f t="shared" si="156"/>
        <v>30</v>
      </c>
      <c r="Q979" s="4">
        <f t="shared" si="156"/>
        <v>535</v>
      </c>
      <c r="R979" s="4">
        <f t="shared" si="156"/>
        <v>30</v>
      </c>
      <c r="S979" s="4">
        <f t="shared" si="156"/>
        <v>134</v>
      </c>
      <c r="T979" s="4">
        <f t="shared" si="156"/>
        <v>195</v>
      </c>
      <c r="U979" s="4">
        <f t="shared" si="156"/>
        <v>509</v>
      </c>
      <c r="V979" s="4">
        <f t="shared" si="156"/>
        <v>195</v>
      </c>
      <c r="W979" s="4">
        <v>1000000</v>
      </c>
    </row>
    <row r="980" spans="1:23" x14ac:dyDescent="0.3">
      <c r="A980" s="4" t="str">
        <f t="shared" si="157"/>
        <v>Belgium</v>
      </c>
      <c r="B980" s="4">
        <f t="shared" si="157"/>
        <v>1996</v>
      </c>
      <c r="C980" s="4">
        <f t="shared" si="158"/>
        <v>516</v>
      </c>
      <c r="D980" s="4">
        <f t="shared" si="156"/>
        <v>551</v>
      </c>
      <c r="E980" s="4">
        <f t="shared" si="156"/>
        <v>158</v>
      </c>
      <c r="F980" s="4">
        <f t="shared" si="156"/>
        <v>551</v>
      </c>
      <c r="G980" s="4">
        <f t="shared" si="156"/>
        <v>339</v>
      </c>
      <c r="H980" s="4">
        <f t="shared" si="156"/>
        <v>329</v>
      </c>
      <c r="I980" s="4">
        <f t="shared" si="156"/>
        <v>80</v>
      </c>
      <c r="J980" s="4">
        <f t="shared" si="156"/>
        <v>329</v>
      </c>
      <c r="K980" s="4">
        <f t="shared" si="156"/>
        <v>247</v>
      </c>
      <c r="L980" s="4">
        <f t="shared" si="156"/>
        <v>258</v>
      </c>
      <c r="M980" s="4">
        <f t="shared" si="156"/>
        <v>295</v>
      </c>
      <c r="N980" s="4">
        <f t="shared" si="156"/>
        <v>258</v>
      </c>
      <c r="O980" s="4">
        <f t="shared" si="156"/>
        <v>48</v>
      </c>
      <c r="P980" s="4">
        <f t="shared" si="156"/>
        <v>41</v>
      </c>
      <c r="Q980" s="4">
        <f t="shared" si="156"/>
        <v>510</v>
      </c>
      <c r="R980" s="4">
        <f t="shared" si="156"/>
        <v>41</v>
      </c>
      <c r="S980" s="4">
        <f t="shared" si="156"/>
        <v>126</v>
      </c>
      <c r="T980" s="4">
        <f t="shared" si="156"/>
        <v>173</v>
      </c>
      <c r="U980" s="4">
        <f t="shared" si="156"/>
        <v>490</v>
      </c>
      <c r="V980" s="4">
        <f t="shared" si="156"/>
        <v>173</v>
      </c>
      <c r="W980" s="4">
        <v>1000000</v>
      </c>
    </row>
    <row r="981" spans="1:23" x14ac:dyDescent="0.3">
      <c r="A981" s="4" t="str">
        <f t="shared" si="157"/>
        <v>Belgium</v>
      </c>
      <c r="B981" s="4">
        <f t="shared" si="157"/>
        <v>1997</v>
      </c>
      <c r="C981" s="4">
        <f t="shared" si="158"/>
        <v>511</v>
      </c>
      <c r="D981" s="4">
        <f t="shared" si="156"/>
        <v>545</v>
      </c>
      <c r="E981" s="4">
        <f t="shared" si="156"/>
        <v>123</v>
      </c>
      <c r="F981" s="4">
        <f t="shared" si="156"/>
        <v>545</v>
      </c>
      <c r="G981" s="4">
        <f t="shared" si="156"/>
        <v>322</v>
      </c>
      <c r="H981" s="4">
        <f t="shared" si="156"/>
        <v>310</v>
      </c>
      <c r="I981" s="4">
        <f t="shared" si="156"/>
        <v>107</v>
      </c>
      <c r="J981" s="4">
        <f t="shared" si="156"/>
        <v>310</v>
      </c>
      <c r="K981" s="4">
        <f t="shared" si="156"/>
        <v>216</v>
      </c>
      <c r="L981" s="4">
        <f t="shared" si="156"/>
        <v>223</v>
      </c>
      <c r="M981" s="4">
        <f t="shared" si="156"/>
        <v>331</v>
      </c>
      <c r="N981" s="4">
        <f t="shared" si="156"/>
        <v>223</v>
      </c>
      <c r="O981" s="4">
        <f t="shared" si="156"/>
        <v>43</v>
      </c>
      <c r="P981" s="4">
        <f t="shared" si="156"/>
        <v>40</v>
      </c>
      <c r="Q981" s="4">
        <f t="shared" si="156"/>
        <v>411</v>
      </c>
      <c r="R981" s="4">
        <f t="shared" si="156"/>
        <v>40</v>
      </c>
      <c r="S981" s="4">
        <f t="shared" si="156"/>
        <v>136</v>
      </c>
      <c r="T981" s="4">
        <f t="shared" si="156"/>
        <v>167</v>
      </c>
      <c r="U981" s="4">
        <f t="shared" ref="D981:AM995" si="159">RANK(U384,U$4:U$597,U$1)</f>
        <v>483</v>
      </c>
      <c r="V981" s="4">
        <f t="shared" si="159"/>
        <v>167</v>
      </c>
      <c r="W981" s="4">
        <v>1000000</v>
      </c>
    </row>
    <row r="982" spans="1:23" x14ac:dyDescent="0.3">
      <c r="A982" s="4" t="str">
        <f t="shared" si="157"/>
        <v>Belgium</v>
      </c>
      <c r="B982" s="4">
        <f t="shared" si="157"/>
        <v>1998</v>
      </c>
      <c r="C982" s="4">
        <f t="shared" si="158"/>
        <v>497</v>
      </c>
      <c r="D982" s="4">
        <f t="shared" si="159"/>
        <v>532</v>
      </c>
      <c r="E982" s="4">
        <f t="shared" si="159"/>
        <v>121</v>
      </c>
      <c r="F982" s="4">
        <f t="shared" si="159"/>
        <v>532</v>
      </c>
      <c r="G982" s="4">
        <f t="shared" si="159"/>
        <v>347</v>
      </c>
      <c r="H982" s="4">
        <f t="shared" si="159"/>
        <v>336</v>
      </c>
      <c r="I982" s="4">
        <f t="shared" si="159"/>
        <v>61</v>
      </c>
      <c r="J982" s="4">
        <f t="shared" si="159"/>
        <v>336</v>
      </c>
      <c r="K982" s="4">
        <f t="shared" si="159"/>
        <v>205</v>
      </c>
      <c r="L982" s="4">
        <f t="shared" si="159"/>
        <v>211</v>
      </c>
      <c r="M982" s="4">
        <f t="shared" si="159"/>
        <v>365</v>
      </c>
      <c r="N982" s="4">
        <f t="shared" si="159"/>
        <v>211</v>
      </c>
      <c r="O982" s="4">
        <f t="shared" si="159"/>
        <v>103</v>
      </c>
      <c r="P982" s="4">
        <f t="shared" si="159"/>
        <v>104</v>
      </c>
      <c r="Q982" s="4">
        <f t="shared" si="159"/>
        <v>384</v>
      </c>
      <c r="R982" s="4">
        <f t="shared" si="159"/>
        <v>104</v>
      </c>
      <c r="S982" s="4">
        <f t="shared" si="159"/>
        <v>115</v>
      </c>
      <c r="T982" s="4">
        <f t="shared" si="159"/>
        <v>150</v>
      </c>
      <c r="U982" s="4">
        <f t="shared" si="159"/>
        <v>475</v>
      </c>
      <c r="V982" s="4">
        <f t="shared" si="159"/>
        <v>150</v>
      </c>
      <c r="W982" s="4">
        <v>1000000</v>
      </c>
    </row>
    <row r="983" spans="1:23" x14ac:dyDescent="0.3">
      <c r="A983" s="4" t="str">
        <f t="shared" si="157"/>
        <v>Belgium</v>
      </c>
      <c r="B983" s="4">
        <f t="shared" si="157"/>
        <v>1999</v>
      </c>
      <c r="C983" s="4">
        <f t="shared" si="158"/>
        <v>556</v>
      </c>
      <c r="D983" s="4">
        <f t="shared" si="159"/>
        <v>552</v>
      </c>
      <c r="E983" s="4">
        <f t="shared" si="159"/>
        <v>49</v>
      </c>
      <c r="F983" s="4">
        <f t="shared" si="159"/>
        <v>552</v>
      </c>
      <c r="G983" s="4">
        <f t="shared" si="159"/>
        <v>338</v>
      </c>
      <c r="H983" s="4">
        <f t="shared" si="159"/>
        <v>328</v>
      </c>
      <c r="I983" s="4">
        <f t="shared" si="159"/>
        <v>78</v>
      </c>
      <c r="J983" s="4">
        <f t="shared" si="159"/>
        <v>328</v>
      </c>
      <c r="K983" s="4">
        <f t="shared" si="159"/>
        <v>174</v>
      </c>
      <c r="L983" s="4">
        <f t="shared" si="159"/>
        <v>181</v>
      </c>
      <c r="M983" s="4">
        <f t="shared" si="159"/>
        <v>368</v>
      </c>
      <c r="N983" s="4">
        <f t="shared" si="159"/>
        <v>181</v>
      </c>
      <c r="O983" s="4">
        <f t="shared" si="159"/>
        <v>120</v>
      </c>
      <c r="P983" s="4">
        <f t="shared" si="159"/>
        <v>108</v>
      </c>
      <c r="Q983" s="4">
        <f t="shared" si="159"/>
        <v>236</v>
      </c>
      <c r="R983" s="4">
        <f t="shared" si="159"/>
        <v>108</v>
      </c>
      <c r="S983" s="4">
        <f t="shared" si="159"/>
        <v>119</v>
      </c>
      <c r="T983" s="4">
        <f t="shared" si="159"/>
        <v>144</v>
      </c>
      <c r="U983" s="4">
        <f t="shared" si="159"/>
        <v>493</v>
      </c>
      <c r="V983" s="4">
        <f t="shared" si="159"/>
        <v>144</v>
      </c>
      <c r="W983" s="4">
        <v>1000000</v>
      </c>
    </row>
    <row r="984" spans="1:23" x14ac:dyDescent="0.3">
      <c r="A984" s="4" t="str">
        <f t="shared" si="157"/>
        <v>Belgium</v>
      </c>
      <c r="B984" s="4">
        <f t="shared" si="157"/>
        <v>2000</v>
      </c>
      <c r="C984" s="4">
        <f t="shared" si="158"/>
        <v>529</v>
      </c>
      <c r="D984" s="4">
        <f t="shared" si="159"/>
        <v>536</v>
      </c>
      <c r="E984" s="4">
        <f t="shared" si="159"/>
        <v>77</v>
      </c>
      <c r="F984" s="4">
        <f t="shared" si="159"/>
        <v>536</v>
      </c>
      <c r="G984" s="4">
        <f t="shared" si="159"/>
        <v>319</v>
      </c>
      <c r="H984" s="4">
        <f t="shared" si="159"/>
        <v>307</v>
      </c>
      <c r="I984" s="4">
        <f t="shared" si="159"/>
        <v>86</v>
      </c>
      <c r="J984" s="4">
        <f t="shared" si="159"/>
        <v>307</v>
      </c>
      <c r="K984" s="4">
        <f t="shared" si="159"/>
        <v>137</v>
      </c>
      <c r="L984" s="4">
        <f t="shared" si="159"/>
        <v>149</v>
      </c>
      <c r="M984" s="4">
        <f t="shared" si="159"/>
        <v>364</v>
      </c>
      <c r="N984" s="4">
        <f t="shared" si="159"/>
        <v>149</v>
      </c>
      <c r="O984" s="4">
        <f t="shared" si="159"/>
        <v>279</v>
      </c>
      <c r="P984" s="4">
        <f t="shared" si="159"/>
        <v>264</v>
      </c>
      <c r="Q984" s="4">
        <f t="shared" si="159"/>
        <v>118</v>
      </c>
      <c r="R984" s="4">
        <f t="shared" si="159"/>
        <v>264</v>
      </c>
      <c r="S984" s="4">
        <f t="shared" si="159"/>
        <v>121</v>
      </c>
      <c r="T984" s="4">
        <f t="shared" si="159"/>
        <v>132</v>
      </c>
      <c r="U984" s="4">
        <f t="shared" si="159"/>
        <v>496</v>
      </c>
      <c r="V984" s="4">
        <f t="shared" si="159"/>
        <v>132</v>
      </c>
      <c r="W984" s="4">
        <v>1000000</v>
      </c>
    </row>
    <row r="985" spans="1:23" x14ac:dyDescent="0.3">
      <c r="A985" s="4" t="str">
        <f>A388</f>
        <v>Belgium</v>
      </c>
      <c r="B985" s="4">
        <f t="shared" si="157"/>
        <v>2001</v>
      </c>
      <c r="C985" s="4">
        <f t="shared" si="158"/>
        <v>521</v>
      </c>
      <c r="D985" s="4">
        <f t="shared" si="159"/>
        <v>529</v>
      </c>
      <c r="E985" s="4">
        <f t="shared" si="159"/>
        <v>74</v>
      </c>
      <c r="F985" s="4">
        <f t="shared" si="159"/>
        <v>529</v>
      </c>
      <c r="G985" s="4">
        <f t="shared" si="159"/>
        <v>304</v>
      </c>
      <c r="H985" s="4">
        <f t="shared" si="159"/>
        <v>289</v>
      </c>
      <c r="I985" s="4">
        <f t="shared" si="159"/>
        <v>105</v>
      </c>
      <c r="J985" s="4">
        <f t="shared" si="159"/>
        <v>289</v>
      </c>
      <c r="K985" s="4">
        <f t="shared" si="159"/>
        <v>122</v>
      </c>
      <c r="L985" s="4">
        <f t="shared" si="159"/>
        <v>134</v>
      </c>
      <c r="M985" s="4">
        <f t="shared" si="159"/>
        <v>399</v>
      </c>
      <c r="N985" s="4">
        <f t="shared" si="159"/>
        <v>134</v>
      </c>
      <c r="O985" s="4">
        <f t="shared" si="159"/>
        <v>282</v>
      </c>
      <c r="P985" s="4">
        <f t="shared" si="159"/>
        <v>277</v>
      </c>
      <c r="Q985" s="4">
        <f t="shared" si="159"/>
        <v>130</v>
      </c>
      <c r="R985" s="4">
        <f t="shared" si="159"/>
        <v>277</v>
      </c>
      <c r="S985" s="4">
        <f t="shared" si="159"/>
        <v>107</v>
      </c>
      <c r="T985" s="4">
        <f t="shared" si="159"/>
        <v>124</v>
      </c>
      <c r="U985" s="4">
        <f t="shared" si="159"/>
        <v>478</v>
      </c>
      <c r="V985" s="4">
        <f t="shared" si="159"/>
        <v>124</v>
      </c>
      <c r="W985" s="4">
        <v>1000000</v>
      </c>
    </row>
    <row r="986" spans="1:23" x14ac:dyDescent="0.3">
      <c r="A986" s="4" t="str">
        <f t="shared" ref="A986:B1001" si="160">A389</f>
        <v>Belgium</v>
      </c>
      <c r="B986" s="4">
        <f t="shared" si="157"/>
        <v>2002</v>
      </c>
      <c r="C986" s="4">
        <f t="shared" si="158"/>
        <v>543</v>
      </c>
      <c r="D986" s="4">
        <f t="shared" si="159"/>
        <v>534</v>
      </c>
      <c r="E986" s="4">
        <f t="shared" si="159"/>
        <v>47</v>
      </c>
      <c r="F986" s="4">
        <f t="shared" si="159"/>
        <v>534</v>
      </c>
      <c r="G986" s="4">
        <f t="shared" si="159"/>
        <v>218</v>
      </c>
      <c r="H986" s="4">
        <f t="shared" si="159"/>
        <v>210</v>
      </c>
      <c r="I986" s="4">
        <f t="shared" si="159"/>
        <v>212</v>
      </c>
      <c r="J986" s="4">
        <f t="shared" si="159"/>
        <v>210</v>
      </c>
      <c r="K986" s="4">
        <f t="shared" si="159"/>
        <v>189</v>
      </c>
      <c r="L986" s="4">
        <f t="shared" si="159"/>
        <v>195</v>
      </c>
      <c r="M986" s="4">
        <f t="shared" si="159"/>
        <v>392</v>
      </c>
      <c r="N986" s="4">
        <f t="shared" si="159"/>
        <v>195</v>
      </c>
      <c r="O986" s="4">
        <f t="shared" si="159"/>
        <v>172</v>
      </c>
      <c r="P986" s="4">
        <f t="shared" si="159"/>
        <v>168</v>
      </c>
      <c r="Q986" s="4">
        <f t="shared" si="159"/>
        <v>239</v>
      </c>
      <c r="R986" s="4">
        <f t="shared" si="159"/>
        <v>168</v>
      </c>
      <c r="S986" s="4">
        <f t="shared" si="159"/>
        <v>104</v>
      </c>
      <c r="T986" s="4">
        <f t="shared" si="159"/>
        <v>122</v>
      </c>
      <c r="U986" s="4">
        <f t="shared" si="159"/>
        <v>459</v>
      </c>
      <c r="V986" s="4">
        <f t="shared" si="159"/>
        <v>122</v>
      </c>
      <c r="W986" s="4">
        <v>1000000</v>
      </c>
    </row>
    <row r="987" spans="1:23" x14ac:dyDescent="0.3">
      <c r="A987" s="4" t="str">
        <f t="shared" si="160"/>
        <v>Belgium</v>
      </c>
      <c r="B987" s="4">
        <f t="shared" si="157"/>
        <v>2003</v>
      </c>
      <c r="C987" s="4">
        <f t="shared" si="158"/>
        <v>532</v>
      </c>
      <c r="D987" s="4">
        <f t="shared" si="159"/>
        <v>527</v>
      </c>
      <c r="E987" s="4">
        <f t="shared" si="159"/>
        <v>24</v>
      </c>
      <c r="F987" s="4">
        <f t="shared" si="159"/>
        <v>527</v>
      </c>
      <c r="G987" s="4">
        <f t="shared" si="159"/>
        <v>186</v>
      </c>
      <c r="H987" s="4">
        <f t="shared" si="159"/>
        <v>183</v>
      </c>
      <c r="I987" s="4">
        <f t="shared" si="159"/>
        <v>253</v>
      </c>
      <c r="J987" s="4">
        <f t="shared" si="159"/>
        <v>183</v>
      </c>
      <c r="K987" s="4">
        <f t="shared" si="159"/>
        <v>190</v>
      </c>
      <c r="L987" s="4">
        <f t="shared" si="159"/>
        <v>196</v>
      </c>
      <c r="M987" s="4">
        <f t="shared" si="159"/>
        <v>367</v>
      </c>
      <c r="N987" s="4">
        <f t="shared" si="159"/>
        <v>196</v>
      </c>
      <c r="O987" s="4">
        <f t="shared" si="159"/>
        <v>110</v>
      </c>
      <c r="P987" s="4">
        <f t="shared" si="159"/>
        <v>105</v>
      </c>
      <c r="Q987" s="4">
        <f t="shared" si="159"/>
        <v>254</v>
      </c>
      <c r="R987" s="4">
        <f t="shared" si="159"/>
        <v>105</v>
      </c>
      <c r="S987" s="4">
        <f t="shared" si="159"/>
        <v>101</v>
      </c>
      <c r="T987" s="4">
        <f t="shared" si="159"/>
        <v>113</v>
      </c>
      <c r="U987" s="4">
        <f t="shared" si="159"/>
        <v>431</v>
      </c>
      <c r="V987" s="4">
        <f t="shared" si="159"/>
        <v>113</v>
      </c>
      <c r="W987" s="4">
        <v>1000000</v>
      </c>
    </row>
    <row r="988" spans="1:23" x14ac:dyDescent="0.3">
      <c r="A988" s="4" t="str">
        <f t="shared" si="160"/>
        <v>Belgium</v>
      </c>
      <c r="B988" s="4">
        <f t="shared" si="157"/>
        <v>2004</v>
      </c>
      <c r="C988" s="4">
        <f t="shared" si="158"/>
        <v>506</v>
      </c>
      <c r="D988" s="4">
        <f t="shared" si="159"/>
        <v>507</v>
      </c>
      <c r="E988" s="4">
        <f t="shared" si="159"/>
        <v>50</v>
      </c>
      <c r="F988" s="4">
        <f t="shared" si="159"/>
        <v>507</v>
      </c>
      <c r="G988" s="4">
        <f t="shared" si="159"/>
        <v>232</v>
      </c>
      <c r="H988" s="4">
        <f t="shared" si="159"/>
        <v>225</v>
      </c>
      <c r="I988" s="4">
        <f t="shared" si="159"/>
        <v>148</v>
      </c>
      <c r="J988" s="4">
        <f t="shared" si="159"/>
        <v>225</v>
      </c>
      <c r="K988" s="4">
        <f t="shared" si="159"/>
        <v>223</v>
      </c>
      <c r="L988" s="4">
        <f t="shared" si="159"/>
        <v>225</v>
      </c>
      <c r="M988" s="4">
        <f t="shared" si="159"/>
        <v>371</v>
      </c>
      <c r="N988" s="4">
        <f t="shared" si="159"/>
        <v>225</v>
      </c>
      <c r="O988" s="4">
        <f t="shared" si="159"/>
        <v>104</v>
      </c>
      <c r="P988" s="4">
        <f t="shared" si="159"/>
        <v>93</v>
      </c>
      <c r="Q988" s="4">
        <f t="shared" si="159"/>
        <v>234</v>
      </c>
      <c r="R988" s="4">
        <f t="shared" si="159"/>
        <v>93</v>
      </c>
      <c r="S988" s="4">
        <f t="shared" si="159"/>
        <v>105</v>
      </c>
      <c r="T988" s="4">
        <f t="shared" si="159"/>
        <v>112</v>
      </c>
      <c r="U988" s="4">
        <f t="shared" si="159"/>
        <v>413</v>
      </c>
      <c r="V988" s="4">
        <f t="shared" si="159"/>
        <v>112</v>
      </c>
      <c r="W988" s="4">
        <v>1000000</v>
      </c>
    </row>
    <row r="989" spans="1:23" x14ac:dyDescent="0.3">
      <c r="A989" s="4" t="str">
        <f t="shared" si="160"/>
        <v>Belgium</v>
      </c>
      <c r="B989" s="4">
        <f t="shared" si="157"/>
        <v>2005</v>
      </c>
      <c r="C989" s="4">
        <f t="shared" si="158"/>
        <v>470</v>
      </c>
      <c r="D989" s="4">
        <f t="shared" si="159"/>
        <v>472</v>
      </c>
      <c r="E989" s="4">
        <f t="shared" si="159"/>
        <v>63</v>
      </c>
      <c r="F989" s="4">
        <f t="shared" si="159"/>
        <v>472</v>
      </c>
      <c r="G989" s="4">
        <f t="shared" si="159"/>
        <v>258</v>
      </c>
      <c r="H989" s="4">
        <f t="shared" si="159"/>
        <v>256</v>
      </c>
      <c r="I989" s="4">
        <f t="shared" si="159"/>
        <v>151</v>
      </c>
      <c r="J989" s="4">
        <f t="shared" si="159"/>
        <v>256</v>
      </c>
      <c r="K989" s="4">
        <f t="shared" si="159"/>
        <v>226</v>
      </c>
      <c r="L989" s="4">
        <f t="shared" si="159"/>
        <v>228</v>
      </c>
      <c r="M989" s="4">
        <f t="shared" si="159"/>
        <v>396</v>
      </c>
      <c r="N989" s="4">
        <f t="shared" si="159"/>
        <v>228</v>
      </c>
      <c r="O989" s="4">
        <f t="shared" si="159"/>
        <v>26</v>
      </c>
      <c r="P989" s="4">
        <f t="shared" si="159"/>
        <v>27</v>
      </c>
      <c r="Q989" s="4">
        <f t="shared" si="159"/>
        <v>257</v>
      </c>
      <c r="R989" s="4">
        <f t="shared" si="159"/>
        <v>27</v>
      </c>
      <c r="S989" s="4">
        <f t="shared" si="159"/>
        <v>103</v>
      </c>
      <c r="T989" s="4">
        <f t="shared" si="159"/>
        <v>103</v>
      </c>
      <c r="U989" s="4">
        <f t="shared" si="159"/>
        <v>394</v>
      </c>
      <c r="V989" s="4">
        <f t="shared" si="159"/>
        <v>103</v>
      </c>
      <c r="W989" s="4">
        <v>1000000</v>
      </c>
    </row>
    <row r="990" spans="1:23" x14ac:dyDescent="0.3">
      <c r="A990" s="4" t="str">
        <f t="shared" si="160"/>
        <v>Belgium</v>
      </c>
      <c r="B990" s="4">
        <f t="shared" si="157"/>
        <v>2006</v>
      </c>
      <c r="C990" s="4">
        <f t="shared" si="158"/>
        <v>456</v>
      </c>
      <c r="D990" s="4">
        <f t="shared" si="159"/>
        <v>456</v>
      </c>
      <c r="E990" s="4">
        <f t="shared" si="159"/>
        <v>53</v>
      </c>
      <c r="F990" s="4">
        <f t="shared" si="159"/>
        <v>456</v>
      </c>
      <c r="G990" s="4">
        <f t="shared" si="159"/>
        <v>202</v>
      </c>
      <c r="H990" s="4">
        <f t="shared" si="159"/>
        <v>197</v>
      </c>
      <c r="I990" s="4">
        <f t="shared" si="159"/>
        <v>226</v>
      </c>
      <c r="J990" s="4">
        <f t="shared" si="159"/>
        <v>197</v>
      </c>
      <c r="K990" s="4">
        <f t="shared" si="159"/>
        <v>230</v>
      </c>
      <c r="L990" s="4">
        <f t="shared" si="159"/>
        <v>233</v>
      </c>
      <c r="M990" s="4">
        <f t="shared" si="159"/>
        <v>415</v>
      </c>
      <c r="N990" s="4">
        <f t="shared" si="159"/>
        <v>233</v>
      </c>
      <c r="O990" s="4">
        <f t="shared" si="159"/>
        <v>91</v>
      </c>
      <c r="P990" s="4">
        <f t="shared" si="159"/>
        <v>100</v>
      </c>
      <c r="Q990" s="4">
        <f t="shared" si="159"/>
        <v>266</v>
      </c>
      <c r="R990" s="4">
        <f t="shared" si="159"/>
        <v>100</v>
      </c>
      <c r="S990" s="4">
        <f t="shared" si="159"/>
        <v>95</v>
      </c>
      <c r="T990" s="4">
        <f t="shared" si="159"/>
        <v>84</v>
      </c>
      <c r="U990" s="4">
        <f t="shared" si="159"/>
        <v>363</v>
      </c>
      <c r="V990" s="4">
        <f t="shared" si="159"/>
        <v>84</v>
      </c>
      <c r="W990" s="4">
        <v>1000000</v>
      </c>
    </row>
    <row r="991" spans="1:23" x14ac:dyDescent="0.3">
      <c r="A991" s="4" t="str">
        <f t="shared" si="160"/>
        <v>Belgium</v>
      </c>
      <c r="B991" s="4">
        <f t="shared" si="157"/>
        <v>2007</v>
      </c>
      <c r="C991" s="4">
        <f t="shared" si="158"/>
        <v>425</v>
      </c>
      <c r="D991" s="4">
        <f t="shared" si="159"/>
        <v>423</v>
      </c>
      <c r="E991" s="4">
        <f t="shared" si="159"/>
        <v>59</v>
      </c>
      <c r="F991" s="4">
        <f t="shared" si="159"/>
        <v>423</v>
      </c>
      <c r="G991" s="4">
        <f t="shared" si="159"/>
        <v>193</v>
      </c>
      <c r="H991" s="4">
        <f t="shared" si="159"/>
        <v>187</v>
      </c>
      <c r="I991" s="4">
        <f t="shared" si="159"/>
        <v>230</v>
      </c>
      <c r="J991" s="4">
        <f t="shared" si="159"/>
        <v>187</v>
      </c>
      <c r="K991" s="4">
        <f t="shared" si="159"/>
        <v>276</v>
      </c>
      <c r="L991" s="4">
        <f t="shared" si="159"/>
        <v>276</v>
      </c>
      <c r="M991" s="4">
        <f t="shared" si="159"/>
        <v>389</v>
      </c>
      <c r="N991" s="4">
        <f t="shared" si="159"/>
        <v>276</v>
      </c>
      <c r="O991" s="4">
        <f t="shared" si="159"/>
        <v>125</v>
      </c>
      <c r="P991" s="4">
        <f t="shared" si="159"/>
        <v>156</v>
      </c>
      <c r="Q991" s="4">
        <f t="shared" si="159"/>
        <v>233</v>
      </c>
      <c r="R991" s="4">
        <f t="shared" si="159"/>
        <v>156</v>
      </c>
      <c r="S991" s="4">
        <f t="shared" si="159"/>
        <v>91</v>
      </c>
      <c r="T991" s="4">
        <f t="shared" si="159"/>
        <v>79</v>
      </c>
      <c r="U991" s="4">
        <f t="shared" si="159"/>
        <v>359</v>
      </c>
      <c r="V991" s="4">
        <f t="shared" si="159"/>
        <v>79</v>
      </c>
      <c r="W991" s="4">
        <v>1000000</v>
      </c>
    </row>
    <row r="992" spans="1:23" x14ac:dyDescent="0.3">
      <c r="A992" s="4" t="str">
        <f t="shared" si="160"/>
        <v>Belgium</v>
      </c>
      <c r="B992" s="4">
        <f t="shared" si="157"/>
        <v>2008</v>
      </c>
      <c r="C992" s="4">
        <f t="shared" si="158"/>
        <v>418</v>
      </c>
      <c r="D992" s="4">
        <f t="shared" si="159"/>
        <v>409</v>
      </c>
      <c r="E992" s="4">
        <f t="shared" si="159"/>
        <v>60</v>
      </c>
      <c r="F992" s="4">
        <f t="shared" si="159"/>
        <v>409</v>
      </c>
      <c r="G992" s="4">
        <f t="shared" si="159"/>
        <v>208</v>
      </c>
      <c r="H992" s="4">
        <f t="shared" si="159"/>
        <v>204</v>
      </c>
      <c r="I992" s="4">
        <f t="shared" si="159"/>
        <v>174</v>
      </c>
      <c r="J992" s="4">
        <f t="shared" si="159"/>
        <v>204</v>
      </c>
      <c r="K992" s="4">
        <f t="shared" si="159"/>
        <v>161</v>
      </c>
      <c r="L992" s="4">
        <f t="shared" si="159"/>
        <v>162</v>
      </c>
      <c r="M992" s="4">
        <f t="shared" si="159"/>
        <v>421</v>
      </c>
      <c r="N992" s="4">
        <f t="shared" si="159"/>
        <v>162</v>
      </c>
      <c r="O992" s="4">
        <f t="shared" si="159"/>
        <v>46</v>
      </c>
      <c r="P992" s="4">
        <f t="shared" si="159"/>
        <v>54</v>
      </c>
      <c r="Q992" s="4">
        <f t="shared" si="159"/>
        <v>218</v>
      </c>
      <c r="R992" s="4">
        <f t="shared" si="159"/>
        <v>54</v>
      </c>
      <c r="S992" s="4">
        <f t="shared" si="159"/>
        <v>93</v>
      </c>
      <c r="T992" s="4">
        <f t="shared" si="159"/>
        <v>81</v>
      </c>
      <c r="U992" s="4">
        <f t="shared" si="159"/>
        <v>344</v>
      </c>
      <c r="V992" s="4">
        <f t="shared" si="159"/>
        <v>81</v>
      </c>
      <c r="W992" s="4">
        <v>1000000</v>
      </c>
    </row>
    <row r="993" spans="1:23" x14ac:dyDescent="0.3">
      <c r="A993" s="4" t="str">
        <f t="shared" si="160"/>
        <v>Belgium</v>
      </c>
      <c r="B993" s="4">
        <f t="shared" si="157"/>
        <v>2009</v>
      </c>
      <c r="C993" s="4">
        <f t="shared" si="158"/>
        <v>427</v>
      </c>
      <c r="D993" s="4">
        <f t="shared" si="159"/>
        <v>410</v>
      </c>
      <c r="E993" s="4">
        <f t="shared" si="159"/>
        <v>104</v>
      </c>
      <c r="F993" s="4">
        <f t="shared" si="159"/>
        <v>410</v>
      </c>
      <c r="G993" s="4">
        <f t="shared" si="159"/>
        <v>192</v>
      </c>
      <c r="H993" s="4">
        <f t="shared" si="159"/>
        <v>193</v>
      </c>
      <c r="I993" s="4">
        <f t="shared" si="159"/>
        <v>213</v>
      </c>
      <c r="J993" s="4">
        <f t="shared" si="159"/>
        <v>193</v>
      </c>
      <c r="K993" s="4">
        <f t="shared" si="159"/>
        <v>183</v>
      </c>
      <c r="L993" s="4">
        <f t="shared" si="159"/>
        <v>182</v>
      </c>
      <c r="M993" s="4">
        <f t="shared" si="159"/>
        <v>349</v>
      </c>
      <c r="N993" s="4">
        <f t="shared" si="159"/>
        <v>182</v>
      </c>
      <c r="O993" s="4">
        <f t="shared" si="159"/>
        <v>211</v>
      </c>
      <c r="P993" s="4">
        <f t="shared" si="159"/>
        <v>185</v>
      </c>
      <c r="Q993" s="4">
        <f t="shared" si="159"/>
        <v>140</v>
      </c>
      <c r="R993" s="4">
        <f t="shared" si="159"/>
        <v>185</v>
      </c>
      <c r="S993" s="4">
        <f t="shared" si="159"/>
        <v>112</v>
      </c>
      <c r="T993" s="4">
        <f t="shared" si="159"/>
        <v>108</v>
      </c>
      <c r="U993" s="4">
        <f t="shared" si="159"/>
        <v>390</v>
      </c>
      <c r="V993" s="4">
        <f t="shared" si="159"/>
        <v>108</v>
      </c>
      <c r="W993" s="4">
        <v>1000000</v>
      </c>
    </row>
    <row r="994" spans="1:23" x14ac:dyDescent="0.3">
      <c r="A994" s="4" t="str">
        <f t="shared" si="160"/>
        <v>Belgium</v>
      </c>
      <c r="B994" s="4">
        <f t="shared" si="160"/>
        <v>2010</v>
      </c>
      <c r="C994" s="4">
        <f t="shared" si="158"/>
        <v>409</v>
      </c>
      <c r="D994" s="4">
        <f t="shared" si="159"/>
        <v>392</v>
      </c>
      <c r="E994" s="4">
        <f t="shared" si="159"/>
        <v>120</v>
      </c>
      <c r="F994" s="4">
        <f t="shared" si="159"/>
        <v>392</v>
      </c>
      <c r="G994" s="4">
        <f t="shared" si="159"/>
        <v>169</v>
      </c>
      <c r="H994" s="4">
        <f t="shared" si="159"/>
        <v>167</v>
      </c>
      <c r="I994" s="4">
        <f t="shared" si="159"/>
        <v>215</v>
      </c>
      <c r="J994" s="4">
        <f t="shared" si="159"/>
        <v>167</v>
      </c>
      <c r="K994" s="4">
        <f t="shared" si="159"/>
        <v>131</v>
      </c>
      <c r="L994" s="4">
        <f t="shared" si="159"/>
        <v>131</v>
      </c>
      <c r="M994" s="4">
        <f t="shared" si="159"/>
        <v>376</v>
      </c>
      <c r="N994" s="4">
        <f t="shared" si="159"/>
        <v>131</v>
      </c>
      <c r="O994" s="4">
        <f t="shared" si="159"/>
        <v>311</v>
      </c>
      <c r="P994" s="4">
        <f t="shared" si="159"/>
        <v>252</v>
      </c>
      <c r="Q994" s="4">
        <f t="shared" si="159"/>
        <v>84</v>
      </c>
      <c r="R994" s="4">
        <f t="shared" si="159"/>
        <v>252</v>
      </c>
      <c r="S994" s="4">
        <f t="shared" si="159"/>
        <v>123</v>
      </c>
      <c r="T994" s="4">
        <f t="shared" si="159"/>
        <v>110</v>
      </c>
      <c r="U994" s="4">
        <f t="shared" si="159"/>
        <v>393</v>
      </c>
      <c r="V994" s="4">
        <f t="shared" si="159"/>
        <v>110</v>
      </c>
      <c r="W994" s="4">
        <v>1000000</v>
      </c>
    </row>
    <row r="995" spans="1:23" x14ac:dyDescent="0.3">
      <c r="A995" s="4" t="str">
        <f t="shared" si="160"/>
        <v>Belgium</v>
      </c>
      <c r="B995" s="4">
        <f t="shared" si="160"/>
        <v>2011</v>
      </c>
      <c r="C995" s="4">
        <f t="shared" si="158"/>
        <v>440</v>
      </c>
      <c r="D995" s="4">
        <f t="shared" si="159"/>
        <v>422</v>
      </c>
      <c r="E995" s="4">
        <f t="shared" si="159"/>
        <v>101</v>
      </c>
      <c r="F995" s="4">
        <f t="shared" si="159"/>
        <v>422</v>
      </c>
      <c r="G995" s="4">
        <f t="shared" si="159"/>
        <v>139</v>
      </c>
      <c r="H995" s="4">
        <f t="shared" si="159"/>
        <v>138</v>
      </c>
      <c r="I995" s="4">
        <f t="shared" si="159"/>
        <v>267</v>
      </c>
      <c r="J995" s="4">
        <f t="shared" ref="D995:AB1008" si="161">RANK(J398,J$4:J$597,J$1)</f>
        <v>138</v>
      </c>
      <c r="K995" s="4">
        <f t="shared" si="161"/>
        <v>138</v>
      </c>
      <c r="L995" s="4">
        <f t="shared" si="161"/>
        <v>138</v>
      </c>
      <c r="M995" s="4">
        <f t="shared" si="161"/>
        <v>336</v>
      </c>
      <c r="N995" s="4">
        <f t="shared" si="161"/>
        <v>138</v>
      </c>
      <c r="O995" s="4">
        <f t="shared" si="161"/>
        <v>398</v>
      </c>
      <c r="P995" s="4">
        <f t="shared" si="161"/>
        <v>356</v>
      </c>
      <c r="Q995" s="4">
        <f t="shared" si="161"/>
        <v>42</v>
      </c>
      <c r="R995" s="4">
        <f t="shared" si="161"/>
        <v>356</v>
      </c>
      <c r="S995" s="4">
        <f t="shared" si="161"/>
        <v>113</v>
      </c>
      <c r="T995" s="4">
        <f t="shared" si="161"/>
        <v>99</v>
      </c>
      <c r="U995" s="4">
        <f t="shared" si="161"/>
        <v>360</v>
      </c>
      <c r="V995" s="4">
        <f t="shared" si="161"/>
        <v>99</v>
      </c>
      <c r="W995" s="4">
        <v>1000000</v>
      </c>
    </row>
    <row r="996" spans="1:23" x14ac:dyDescent="0.3">
      <c r="A996" s="4" t="str">
        <f t="shared" si="160"/>
        <v>Belgium</v>
      </c>
      <c r="B996" s="4">
        <f t="shared" si="160"/>
        <v>2012</v>
      </c>
      <c r="C996" s="4">
        <f t="shared" si="158"/>
        <v>462</v>
      </c>
      <c r="D996" s="4">
        <f t="shared" si="161"/>
        <v>441</v>
      </c>
      <c r="E996" s="4">
        <f t="shared" si="161"/>
        <v>87</v>
      </c>
      <c r="F996" s="4">
        <f t="shared" si="161"/>
        <v>441</v>
      </c>
      <c r="G996" s="4">
        <f t="shared" si="161"/>
        <v>123</v>
      </c>
      <c r="H996" s="4">
        <f t="shared" si="161"/>
        <v>122</v>
      </c>
      <c r="I996" s="4">
        <f t="shared" si="161"/>
        <v>302</v>
      </c>
      <c r="J996" s="4">
        <f t="shared" si="161"/>
        <v>122</v>
      </c>
      <c r="K996" s="4">
        <f t="shared" si="161"/>
        <v>85</v>
      </c>
      <c r="L996" s="4">
        <f t="shared" si="161"/>
        <v>86</v>
      </c>
      <c r="M996" s="4">
        <f t="shared" si="161"/>
        <v>362</v>
      </c>
      <c r="N996" s="4">
        <f t="shared" si="161"/>
        <v>86</v>
      </c>
      <c r="O996" s="4">
        <f t="shared" si="161"/>
        <v>414</v>
      </c>
      <c r="P996" s="4">
        <f t="shared" si="161"/>
        <v>357</v>
      </c>
      <c r="Q996" s="4">
        <f t="shared" si="161"/>
        <v>4</v>
      </c>
      <c r="R996" s="4">
        <f t="shared" si="161"/>
        <v>357</v>
      </c>
      <c r="S996" s="4">
        <f t="shared" si="161"/>
        <v>127</v>
      </c>
      <c r="T996" s="4">
        <f t="shared" si="161"/>
        <v>115</v>
      </c>
      <c r="U996" s="4">
        <f t="shared" si="161"/>
        <v>370</v>
      </c>
      <c r="V996" s="4">
        <f t="shared" si="161"/>
        <v>115</v>
      </c>
      <c r="W996" s="4">
        <v>1000000</v>
      </c>
    </row>
    <row r="997" spans="1:23" x14ac:dyDescent="0.3">
      <c r="A997" s="4" t="str">
        <f t="shared" si="160"/>
        <v>Belgium</v>
      </c>
      <c r="B997" s="4">
        <f t="shared" si="160"/>
        <v>2013</v>
      </c>
      <c r="C997" s="4">
        <f t="shared" si="158"/>
        <v>473</v>
      </c>
      <c r="D997" s="4">
        <f t="shared" si="161"/>
        <v>448</v>
      </c>
      <c r="E997" s="4">
        <f t="shared" si="161"/>
        <v>75</v>
      </c>
      <c r="F997" s="4">
        <f t="shared" si="161"/>
        <v>448</v>
      </c>
      <c r="G997" s="4">
        <f t="shared" si="161"/>
        <v>114</v>
      </c>
      <c r="H997" s="4">
        <f t="shared" si="161"/>
        <v>115</v>
      </c>
      <c r="I997" s="4">
        <f t="shared" si="161"/>
        <v>317</v>
      </c>
      <c r="J997" s="4">
        <f t="shared" si="161"/>
        <v>115</v>
      </c>
      <c r="K997" s="4">
        <f t="shared" si="161"/>
        <v>76</v>
      </c>
      <c r="L997" s="4">
        <f t="shared" si="161"/>
        <v>76</v>
      </c>
      <c r="M997" s="4">
        <f t="shared" si="161"/>
        <v>381</v>
      </c>
      <c r="N997" s="4">
        <f t="shared" si="161"/>
        <v>76</v>
      </c>
      <c r="O997" s="4">
        <f t="shared" si="161"/>
        <v>340</v>
      </c>
      <c r="P997" s="4">
        <f t="shared" si="161"/>
        <v>266</v>
      </c>
      <c r="Q997" s="4">
        <f t="shared" si="161"/>
        <v>117</v>
      </c>
      <c r="R997" s="4">
        <f t="shared" si="161"/>
        <v>266</v>
      </c>
      <c r="S997" s="4">
        <f t="shared" si="161"/>
        <v>125</v>
      </c>
      <c r="T997" s="4">
        <f t="shared" si="161"/>
        <v>114</v>
      </c>
      <c r="U997" s="4">
        <f t="shared" si="161"/>
        <v>372</v>
      </c>
      <c r="V997" s="4">
        <f t="shared" si="161"/>
        <v>114</v>
      </c>
      <c r="W997" s="4">
        <v>1000000</v>
      </c>
    </row>
    <row r="998" spans="1:23" x14ac:dyDescent="0.3">
      <c r="A998" s="4" t="str">
        <f t="shared" si="160"/>
        <v>Belgium</v>
      </c>
      <c r="B998" s="4">
        <f t="shared" si="160"/>
        <v>2014</v>
      </c>
      <c r="C998" s="4">
        <f t="shared" si="158"/>
        <v>472</v>
      </c>
      <c r="D998" s="4">
        <f t="shared" si="161"/>
        <v>443</v>
      </c>
      <c r="E998" s="4">
        <f t="shared" si="161"/>
        <v>71</v>
      </c>
      <c r="F998" s="4">
        <f t="shared" si="161"/>
        <v>443</v>
      </c>
      <c r="G998" s="4">
        <f t="shared" si="161"/>
        <v>118</v>
      </c>
      <c r="H998" s="4">
        <f t="shared" si="161"/>
        <v>120</v>
      </c>
      <c r="I998" s="4">
        <f t="shared" si="161"/>
        <v>299</v>
      </c>
      <c r="J998" s="4">
        <f t="shared" si="161"/>
        <v>120</v>
      </c>
      <c r="K998" s="4">
        <f t="shared" si="161"/>
        <v>128</v>
      </c>
      <c r="L998" s="4">
        <f t="shared" si="161"/>
        <v>124</v>
      </c>
      <c r="M998" s="4">
        <f t="shared" si="161"/>
        <v>315</v>
      </c>
      <c r="N998" s="4">
        <f t="shared" si="161"/>
        <v>124</v>
      </c>
      <c r="O998" s="4">
        <f t="shared" si="161"/>
        <v>250</v>
      </c>
      <c r="P998" s="4">
        <f t="shared" si="161"/>
        <v>202</v>
      </c>
      <c r="Q998" s="4">
        <f t="shared" si="161"/>
        <v>187</v>
      </c>
      <c r="R998" s="4">
        <f t="shared" si="161"/>
        <v>202</v>
      </c>
      <c r="S998" s="4">
        <f t="shared" si="161"/>
        <v>124</v>
      </c>
      <c r="T998" s="4">
        <f t="shared" si="161"/>
        <v>105</v>
      </c>
      <c r="U998" s="4">
        <f t="shared" si="161"/>
        <v>350</v>
      </c>
      <c r="V998" s="4">
        <f t="shared" si="161"/>
        <v>105</v>
      </c>
      <c r="W998" s="4">
        <v>1000000</v>
      </c>
    </row>
    <row r="999" spans="1:23" x14ac:dyDescent="0.3">
      <c r="A999" s="4" t="str">
        <f t="shared" si="160"/>
        <v>Belgium</v>
      </c>
      <c r="B999" s="4">
        <f t="shared" si="160"/>
        <v>2015</v>
      </c>
      <c r="C999" s="4">
        <f t="shared" si="158"/>
        <v>443</v>
      </c>
      <c r="D999" s="4">
        <f t="shared" si="161"/>
        <v>406</v>
      </c>
      <c r="E999" s="4">
        <f t="shared" si="161"/>
        <v>92</v>
      </c>
      <c r="F999" s="4">
        <f t="shared" si="161"/>
        <v>406</v>
      </c>
      <c r="G999" s="4">
        <f t="shared" si="161"/>
        <v>128</v>
      </c>
      <c r="H999" s="4">
        <f t="shared" si="161"/>
        <v>132</v>
      </c>
      <c r="I999" s="4">
        <f t="shared" si="161"/>
        <v>285</v>
      </c>
      <c r="J999" s="4">
        <f t="shared" si="161"/>
        <v>132</v>
      </c>
      <c r="K999" s="4">
        <f t="shared" si="161"/>
        <v>93</v>
      </c>
      <c r="L999" s="4">
        <f t="shared" si="161"/>
        <v>92</v>
      </c>
      <c r="M999" s="4">
        <f t="shared" si="161"/>
        <v>327</v>
      </c>
      <c r="N999" s="4">
        <f t="shared" si="161"/>
        <v>92</v>
      </c>
      <c r="O999" s="4">
        <f t="shared" si="161"/>
        <v>159</v>
      </c>
      <c r="P999" s="4">
        <f t="shared" si="161"/>
        <v>142</v>
      </c>
      <c r="Q999" s="4">
        <f t="shared" si="161"/>
        <v>272</v>
      </c>
      <c r="R999" s="4">
        <f t="shared" si="161"/>
        <v>142</v>
      </c>
      <c r="S999" s="4">
        <f t="shared" si="161"/>
        <v>102</v>
      </c>
      <c r="T999" s="4">
        <f t="shared" si="161"/>
        <v>91</v>
      </c>
      <c r="U999" s="4">
        <f t="shared" si="161"/>
        <v>327</v>
      </c>
      <c r="V999" s="4">
        <f t="shared" si="161"/>
        <v>91</v>
      </c>
      <c r="W999" s="4">
        <v>1000000</v>
      </c>
    </row>
    <row r="1000" spans="1:23" x14ac:dyDescent="0.3">
      <c r="A1000" s="4" t="str">
        <f t="shared" si="160"/>
        <v>Belgium</v>
      </c>
      <c r="B1000" s="4">
        <f t="shared" si="160"/>
        <v>2016</v>
      </c>
      <c r="C1000" s="4">
        <f t="shared" si="158"/>
        <v>422</v>
      </c>
      <c r="D1000" s="4">
        <f t="shared" si="161"/>
        <v>383</v>
      </c>
      <c r="E1000" s="4">
        <f t="shared" si="161"/>
        <v>89</v>
      </c>
      <c r="F1000" s="4">
        <f t="shared" si="161"/>
        <v>383</v>
      </c>
      <c r="G1000" s="4">
        <f t="shared" si="161"/>
        <v>137</v>
      </c>
      <c r="H1000" s="4">
        <f t="shared" si="161"/>
        <v>140</v>
      </c>
      <c r="I1000" s="4">
        <f t="shared" si="161"/>
        <v>270</v>
      </c>
      <c r="J1000" s="4">
        <f t="shared" si="161"/>
        <v>140</v>
      </c>
      <c r="K1000" s="4">
        <f t="shared" si="161"/>
        <v>106</v>
      </c>
      <c r="L1000" s="4">
        <f t="shared" si="161"/>
        <v>102</v>
      </c>
      <c r="M1000" s="4">
        <f t="shared" si="161"/>
        <v>300</v>
      </c>
      <c r="N1000" s="4">
        <f t="shared" si="161"/>
        <v>102</v>
      </c>
      <c r="O1000" s="4">
        <f t="shared" si="161"/>
        <v>152</v>
      </c>
      <c r="P1000" s="4">
        <f t="shared" si="161"/>
        <v>149</v>
      </c>
      <c r="Q1000" s="4">
        <f t="shared" si="161"/>
        <v>274</v>
      </c>
      <c r="R1000" s="4">
        <f t="shared" si="161"/>
        <v>149</v>
      </c>
      <c r="S1000" s="4">
        <f t="shared" si="161"/>
        <v>97</v>
      </c>
      <c r="T1000" s="4">
        <f t="shared" si="161"/>
        <v>82</v>
      </c>
      <c r="U1000" s="4">
        <f t="shared" si="161"/>
        <v>322</v>
      </c>
      <c r="V1000" s="4">
        <f t="shared" si="161"/>
        <v>82</v>
      </c>
      <c r="W1000" s="4">
        <v>1000000</v>
      </c>
    </row>
    <row r="1001" spans="1:23" x14ac:dyDescent="0.3">
      <c r="A1001" s="4" t="str">
        <f t="shared" si="160"/>
        <v>Belgium</v>
      </c>
      <c r="B1001" s="4">
        <f t="shared" si="160"/>
        <v>2017</v>
      </c>
      <c r="C1001" s="4">
        <f t="shared" si="158"/>
        <v>394</v>
      </c>
      <c r="D1001" s="4">
        <f t="shared" si="161"/>
        <v>340</v>
      </c>
      <c r="E1001" s="4">
        <f t="shared" si="161"/>
        <v>97</v>
      </c>
      <c r="F1001" s="4">
        <f t="shared" si="161"/>
        <v>340</v>
      </c>
      <c r="G1001" s="4">
        <f t="shared" si="161"/>
        <v>112</v>
      </c>
      <c r="H1001" s="4">
        <f t="shared" si="161"/>
        <v>114</v>
      </c>
      <c r="I1001" s="4">
        <f t="shared" si="161"/>
        <v>307</v>
      </c>
      <c r="J1001" s="4">
        <f t="shared" si="161"/>
        <v>114</v>
      </c>
      <c r="K1001" s="4">
        <f t="shared" si="161"/>
        <v>117</v>
      </c>
      <c r="L1001" s="4">
        <f t="shared" si="161"/>
        <v>113</v>
      </c>
      <c r="M1001" s="4">
        <f t="shared" si="161"/>
        <v>267</v>
      </c>
      <c r="N1001" s="4">
        <f t="shared" si="161"/>
        <v>113</v>
      </c>
      <c r="O1001" s="4">
        <f t="shared" si="161"/>
        <v>119</v>
      </c>
      <c r="P1001" s="4">
        <f t="shared" si="161"/>
        <v>120</v>
      </c>
      <c r="Q1001" s="4">
        <f t="shared" si="161"/>
        <v>311</v>
      </c>
      <c r="R1001" s="4">
        <f t="shared" si="161"/>
        <v>120</v>
      </c>
      <c r="S1001" s="4">
        <f t="shared" si="161"/>
        <v>89</v>
      </c>
      <c r="T1001" s="4">
        <f t="shared" si="161"/>
        <v>71</v>
      </c>
      <c r="U1001" s="4">
        <f t="shared" si="161"/>
        <v>292</v>
      </c>
      <c r="V1001" s="4">
        <f t="shared" si="161"/>
        <v>71</v>
      </c>
      <c r="W1001" s="4">
        <v>1000000</v>
      </c>
    </row>
    <row r="1002" spans="1:23" x14ac:dyDescent="0.3">
      <c r="A1002" s="4" t="str">
        <f t="shared" ref="A1002:B1017" si="162">A405</f>
        <v>Belgium</v>
      </c>
      <c r="B1002" s="4">
        <f t="shared" si="162"/>
        <v>2018</v>
      </c>
      <c r="C1002" s="4">
        <f t="shared" si="158"/>
        <v>387</v>
      </c>
      <c r="D1002" s="4">
        <f t="shared" si="161"/>
        <v>330</v>
      </c>
      <c r="E1002" s="4">
        <f t="shared" si="161"/>
        <v>83</v>
      </c>
      <c r="F1002" s="4">
        <f t="shared" si="161"/>
        <v>330</v>
      </c>
      <c r="G1002" s="4">
        <f t="shared" si="161"/>
        <v>97</v>
      </c>
      <c r="H1002" s="4">
        <f t="shared" si="161"/>
        <v>99</v>
      </c>
      <c r="I1002" s="4">
        <f t="shared" si="161"/>
        <v>329</v>
      </c>
      <c r="J1002" s="4">
        <f t="shared" si="161"/>
        <v>99</v>
      </c>
      <c r="K1002" s="4">
        <f t="shared" si="161"/>
        <v>114</v>
      </c>
      <c r="L1002" s="4">
        <f t="shared" si="161"/>
        <v>112</v>
      </c>
      <c r="M1002" s="4">
        <f t="shared" si="161"/>
        <v>270</v>
      </c>
      <c r="N1002" s="4">
        <f t="shared" si="161"/>
        <v>112</v>
      </c>
      <c r="O1002" s="4">
        <f t="shared" si="161"/>
        <v>138</v>
      </c>
      <c r="P1002" s="4">
        <f t="shared" si="161"/>
        <v>167</v>
      </c>
      <c r="Q1002" s="4">
        <f t="shared" si="161"/>
        <v>280</v>
      </c>
      <c r="R1002" s="4">
        <f t="shared" si="161"/>
        <v>167</v>
      </c>
      <c r="S1002" s="4">
        <f t="shared" si="161"/>
        <v>83</v>
      </c>
      <c r="T1002" s="4">
        <f t="shared" si="161"/>
        <v>66</v>
      </c>
      <c r="U1002" s="4">
        <f t="shared" si="161"/>
        <v>272</v>
      </c>
      <c r="V1002" s="4">
        <f t="shared" si="161"/>
        <v>66</v>
      </c>
      <c r="W1002" s="4">
        <v>1000000</v>
      </c>
    </row>
    <row r="1003" spans="1:23" x14ac:dyDescent="0.3">
      <c r="A1003" s="4" t="str">
        <f t="shared" si="162"/>
        <v>Belgium</v>
      </c>
      <c r="B1003" s="4">
        <f t="shared" si="162"/>
        <v>2019</v>
      </c>
      <c r="C1003" s="4">
        <f t="shared" si="158"/>
        <v>380</v>
      </c>
      <c r="D1003" s="4">
        <f t="shared" si="161"/>
        <v>318</v>
      </c>
      <c r="E1003" s="4">
        <f t="shared" si="161"/>
        <v>69</v>
      </c>
      <c r="F1003" s="4">
        <f t="shared" si="161"/>
        <v>318</v>
      </c>
      <c r="G1003" s="4">
        <f t="shared" si="161"/>
        <v>85</v>
      </c>
      <c r="H1003" s="4">
        <f t="shared" si="161"/>
        <v>89</v>
      </c>
      <c r="I1003" s="4">
        <f t="shared" si="161"/>
        <v>326</v>
      </c>
      <c r="J1003" s="4">
        <f t="shared" si="161"/>
        <v>89</v>
      </c>
      <c r="K1003" s="4">
        <f t="shared" si="161"/>
        <v>132</v>
      </c>
      <c r="L1003" s="4">
        <f t="shared" si="161"/>
        <v>126</v>
      </c>
      <c r="M1003" s="4">
        <f t="shared" si="161"/>
        <v>235</v>
      </c>
      <c r="N1003" s="4">
        <f t="shared" si="161"/>
        <v>126</v>
      </c>
      <c r="O1003" s="4">
        <f t="shared" si="161"/>
        <v>144</v>
      </c>
      <c r="P1003" s="4">
        <f t="shared" si="161"/>
        <v>175</v>
      </c>
      <c r="Q1003" s="4">
        <f t="shared" si="161"/>
        <v>256</v>
      </c>
      <c r="R1003" s="4">
        <f t="shared" si="161"/>
        <v>175</v>
      </c>
      <c r="S1003" s="4">
        <f t="shared" si="161"/>
        <v>87</v>
      </c>
      <c r="T1003" s="4">
        <f t="shared" si="161"/>
        <v>65</v>
      </c>
      <c r="U1003" s="4">
        <f t="shared" si="161"/>
        <v>262</v>
      </c>
      <c r="V1003" s="4">
        <f t="shared" si="161"/>
        <v>65</v>
      </c>
      <c r="W1003" s="4">
        <v>1000000</v>
      </c>
    </row>
    <row r="1004" spans="1:23" x14ac:dyDescent="0.3">
      <c r="A1004" s="4" t="str">
        <f t="shared" si="162"/>
        <v>Belgium</v>
      </c>
      <c r="B1004" s="4">
        <f t="shared" si="162"/>
        <v>2020</v>
      </c>
      <c r="C1004" s="4">
        <f t="shared" si="158"/>
        <v>305</v>
      </c>
      <c r="D1004" s="4">
        <f t="shared" si="161"/>
        <v>279</v>
      </c>
      <c r="E1004" s="4">
        <f t="shared" si="161"/>
        <v>110</v>
      </c>
      <c r="F1004" s="4">
        <f t="shared" si="161"/>
        <v>279</v>
      </c>
      <c r="G1004" s="4">
        <f t="shared" si="161"/>
        <v>209</v>
      </c>
      <c r="H1004" s="4">
        <f t="shared" si="161"/>
        <v>237</v>
      </c>
      <c r="I1004" s="4">
        <f t="shared" si="161"/>
        <v>96</v>
      </c>
      <c r="J1004" s="4">
        <f t="shared" si="161"/>
        <v>237</v>
      </c>
      <c r="K1004" s="4">
        <f t="shared" si="161"/>
        <v>58</v>
      </c>
      <c r="L1004" s="4">
        <f t="shared" si="161"/>
        <v>55</v>
      </c>
      <c r="M1004" s="4">
        <f t="shared" si="161"/>
        <v>369</v>
      </c>
      <c r="N1004" s="4">
        <f t="shared" si="161"/>
        <v>55</v>
      </c>
      <c r="O1004" s="4">
        <f t="shared" si="161"/>
        <v>213</v>
      </c>
      <c r="P1004" s="4">
        <f t="shared" si="161"/>
        <v>254</v>
      </c>
      <c r="Q1004" s="4">
        <f t="shared" si="161"/>
        <v>131</v>
      </c>
      <c r="R1004" s="4">
        <f t="shared" si="161"/>
        <v>254</v>
      </c>
      <c r="S1004" s="4">
        <f t="shared" si="161"/>
        <v>61</v>
      </c>
      <c r="T1004" s="4">
        <f t="shared" si="161"/>
        <v>48</v>
      </c>
      <c r="U1004" s="4">
        <f t="shared" si="161"/>
        <v>278</v>
      </c>
      <c r="V1004" s="4">
        <f t="shared" si="161"/>
        <v>48</v>
      </c>
      <c r="W1004" s="4">
        <v>1000000</v>
      </c>
    </row>
    <row r="1005" spans="1:23" x14ac:dyDescent="0.3">
      <c r="A1005" s="4" t="str">
        <f t="shared" si="162"/>
        <v>Belgium</v>
      </c>
      <c r="B1005" s="4">
        <f t="shared" si="162"/>
        <v>2021</v>
      </c>
      <c r="C1005" s="4">
        <f t="shared" si="158"/>
        <v>348</v>
      </c>
      <c r="D1005" s="4">
        <f t="shared" si="161"/>
        <v>288</v>
      </c>
      <c r="E1005" s="4">
        <f t="shared" si="161"/>
        <v>82</v>
      </c>
      <c r="F1005" s="4">
        <f t="shared" si="161"/>
        <v>288</v>
      </c>
      <c r="G1005" s="4">
        <f t="shared" si="161"/>
        <v>201</v>
      </c>
      <c r="H1005" s="4">
        <f t="shared" si="161"/>
        <v>208</v>
      </c>
      <c r="I1005" s="4">
        <f t="shared" si="161"/>
        <v>196</v>
      </c>
      <c r="J1005" s="4">
        <f t="shared" si="161"/>
        <v>208</v>
      </c>
      <c r="K1005" s="4">
        <f t="shared" si="161"/>
        <v>323</v>
      </c>
      <c r="L1005" s="4">
        <f t="shared" si="161"/>
        <v>319</v>
      </c>
      <c r="M1005" s="4">
        <f t="shared" si="161"/>
        <v>294</v>
      </c>
      <c r="N1005" s="4">
        <f t="shared" si="161"/>
        <v>319</v>
      </c>
      <c r="O1005" s="4">
        <f t="shared" si="161"/>
        <v>75</v>
      </c>
      <c r="P1005" s="4">
        <f t="shared" si="161"/>
        <v>92</v>
      </c>
      <c r="Q1005" s="4">
        <f t="shared" si="161"/>
        <v>271</v>
      </c>
      <c r="R1005" s="4">
        <f t="shared" si="161"/>
        <v>92</v>
      </c>
      <c r="S1005" s="4">
        <f t="shared" si="161"/>
        <v>68</v>
      </c>
      <c r="T1005" s="4">
        <f t="shared" si="161"/>
        <v>49</v>
      </c>
      <c r="U1005" s="4">
        <f t="shared" si="161"/>
        <v>282</v>
      </c>
      <c r="V1005" s="4">
        <f t="shared" si="161"/>
        <v>49</v>
      </c>
      <c r="W1005" s="4">
        <v>1000000</v>
      </c>
    </row>
    <row r="1006" spans="1:23" x14ac:dyDescent="0.3">
      <c r="A1006" s="4" t="str">
        <f t="shared" si="162"/>
        <v>Denmark</v>
      </c>
      <c r="B1006" s="4">
        <f t="shared" si="162"/>
        <v>1995</v>
      </c>
      <c r="C1006" s="4">
        <f t="shared" si="158"/>
        <v>286</v>
      </c>
      <c r="D1006" s="4">
        <f t="shared" si="161"/>
        <v>397</v>
      </c>
      <c r="E1006" s="4">
        <f t="shared" si="161"/>
        <v>473</v>
      </c>
      <c r="F1006" s="4">
        <f t="shared" si="161"/>
        <v>397</v>
      </c>
      <c r="G1006" s="4">
        <f t="shared" si="161"/>
        <v>582</v>
      </c>
      <c r="H1006" s="4">
        <f t="shared" si="161"/>
        <v>577</v>
      </c>
      <c r="I1006" s="4">
        <f t="shared" si="161"/>
        <v>593</v>
      </c>
      <c r="J1006" s="4">
        <f t="shared" si="161"/>
        <v>577</v>
      </c>
      <c r="K1006" s="4">
        <f t="shared" si="161"/>
        <v>10</v>
      </c>
      <c r="L1006" s="4">
        <f t="shared" si="161"/>
        <v>11</v>
      </c>
      <c r="M1006" s="4">
        <f t="shared" si="161"/>
        <v>503</v>
      </c>
      <c r="N1006" s="4">
        <f t="shared" si="161"/>
        <v>11</v>
      </c>
      <c r="O1006" s="4">
        <f t="shared" si="161"/>
        <v>337</v>
      </c>
      <c r="P1006" s="4">
        <f t="shared" si="161"/>
        <v>316</v>
      </c>
      <c r="Q1006" s="4">
        <f t="shared" si="161"/>
        <v>75</v>
      </c>
      <c r="R1006" s="4">
        <f t="shared" si="161"/>
        <v>316</v>
      </c>
      <c r="S1006" s="4">
        <f t="shared" si="161"/>
        <v>470</v>
      </c>
      <c r="T1006" s="4">
        <f t="shared" si="161"/>
        <v>561</v>
      </c>
      <c r="U1006" s="4">
        <f t="shared" si="161"/>
        <v>296</v>
      </c>
      <c r="V1006" s="4">
        <f t="shared" si="161"/>
        <v>561</v>
      </c>
      <c r="W1006" s="4">
        <v>1000000</v>
      </c>
    </row>
    <row r="1007" spans="1:23" x14ac:dyDescent="0.3">
      <c r="A1007" s="4" t="str">
        <f t="shared" si="162"/>
        <v>Denmark</v>
      </c>
      <c r="B1007" s="4">
        <f t="shared" si="162"/>
        <v>1996</v>
      </c>
      <c r="C1007" s="4">
        <f t="shared" si="158"/>
        <v>330</v>
      </c>
      <c r="D1007" s="4">
        <f t="shared" si="161"/>
        <v>444</v>
      </c>
      <c r="E1007" s="4">
        <f t="shared" si="161"/>
        <v>439</v>
      </c>
      <c r="F1007" s="4">
        <f t="shared" si="161"/>
        <v>444</v>
      </c>
      <c r="G1007" s="4">
        <f t="shared" si="161"/>
        <v>584</v>
      </c>
      <c r="H1007" s="4">
        <f t="shared" si="161"/>
        <v>580</v>
      </c>
      <c r="I1007" s="4">
        <f t="shared" si="161"/>
        <v>594</v>
      </c>
      <c r="J1007" s="4">
        <f t="shared" si="161"/>
        <v>580</v>
      </c>
      <c r="K1007" s="4">
        <f t="shared" si="161"/>
        <v>9</v>
      </c>
      <c r="L1007" s="4">
        <f t="shared" si="161"/>
        <v>9</v>
      </c>
      <c r="M1007" s="4">
        <f t="shared" si="161"/>
        <v>487</v>
      </c>
      <c r="N1007" s="4">
        <f t="shared" si="161"/>
        <v>9</v>
      </c>
      <c r="O1007" s="4">
        <f t="shared" si="161"/>
        <v>358</v>
      </c>
      <c r="P1007" s="4">
        <f t="shared" si="161"/>
        <v>355</v>
      </c>
      <c r="Q1007" s="4">
        <f t="shared" si="161"/>
        <v>32</v>
      </c>
      <c r="R1007" s="4">
        <f t="shared" si="161"/>
        <v>355</v>
      </c>
      <c r="S1007" s="4">
        <f t="shared" si="161"/>
        <v>483</v>
      </c>
      <c r="T1007" s="4">
        <f t="shared" si="161"/>
        <v>562</v>
      </c>
      <c r="U1007" s="4">
        <f t="shared" si="161"/>
        <v>249</v>
      </c>
      <c r="V1007" s="4">
        <f t="shared" si="161"/>
        <v>562</v>
      </c>
      <c r="W1007" s="4">
        <v>1000000</v>
      </c>
    </row>
    <row r="1008" spans="1:23" x14ac:dyDescent="0.3">
      <c r="A1008" s="4" t="str">
        <f t="shared" si="162"/>
        <v>Denmark</v>
      </c>
      <c r="B1008" s="4">
        <f t="shared" si="162"/>
        <v>1997</v>
      </c>
      <c r="C1008" s="4">
        <f t="shared" si="158"/>
        <v>325</v>
      </c>
      <c r="D1008" s="4">
        <f t="shared" si="161"/>
        <v>436</v>
      </c>
      <c r="E1008" s="4">
        <f t="shared" si="161"/>
        <v>408</v>
      </c>
      <c r="F1008" s="4">
        <f t="shared" si="161"/>
        <v>436</v>
      </c>
      <c r="G1008" s="4">
        <f t="shared" si="161"/>
        <v>576</v>
      </c>
      <c r="H1008" s="4">
        <f t="shared" si="161"/>
        <v>575</v>
      </c>
      <c r="I1008" s="4">
        <f t="shared" si="161"/>
        <v>592</v>
      </c>
      <c r="J1008" s="4">
        <f t="shared" si="161"/>
        <v>575</v>
      </c>
      <c r="K1008" s="4">
        <f t="shared" si="161"/>
        <v>15</v>
      </c>
      <c r="L1008" s="4">
        <f t="shared" si="161"/>
        <v>15</v>
      </c>
      <c r="M1008" s="4">
        <f t="shared" si="161"/>
        <v>478</v>
      </c>
      <c r="N1008" s="4">
        <f t="shared" si="161"/>
        <v>15</v>
      </c>
      <c r="O1008" s="4">
        <f t="shared" si="161"/>
        <v>424</v>
      </c>
      <c r="P1008" s="4">
        <f t="shared" si="161"/>
        <v>421</v>
      </c>
      <c r="Q1008" s="4">
        <f t="shared" si="161"/>
        <v>316</v>
      </c>
      <c r="R1008" s="4">
        <f t="shared" ref="D1008:AJ1022" si="163">RANK(R411,R$4:R$597,R$1)</f>
        <v>421</v>
      </c>
      <c r="S1008" s="4">
        <f t="shared" si="163"/>
        <v>505</v>
      </c>
      <c r="T1008" s="4">
        <f t="shared" si="163"/>
        <v>559</v>
      </c>
      <c r="U1008" s="4">
        <f t="shared" si="163"/>
        <v>255</v>
      </c>
      <c r="V1008" s="4">
        <f t="shared" si="163"/>
        <v>559</v>
      </c>
      <c r="W1008" s="4">
        <v>1000000</v>
      </c>
    </row>
    <row r="1009" spans="1:23" x14ac:dyDescent="0.3">
      <c r="A1009" s="4" t="str">
        <f>A412</f>
        <v>Denmark</v>
      </c>
      <c r="B1009" s="4">
        <f t="shared" si="162"/>
        <v>1998</v>
      </c>
      <c r="C1009" s="4">
        <f t="shared" si="158"/>
        <v>338</v>
      </c>
      <c r="D1009" s="4">
        <f t="shared" si="163"/>
        <v>435</v>
      </c>
      <c r="E1009" s="4">
        <f t="shared" si="163"/>
        <v>347</v>
      </c>
      <c r="F1009" s="4">
        <f t="shared" si="163"/>
        <v>435</v>
      </c>
      <c r="G1009" s="4">
        <f t="shared" si="163"/>
        <v>566</v>
      </c>
      <c r="H1009" s="4">
        <f t="shared" si="163"/>
        <v>565</v>
      </c>
      <c r="I1009" s="4">
        <f t="shared" si="163"/>
        <v>590</v>
      </c>
      <c r="J1009" s="4">
        <f t="shared" si="163"/>
        <v>565</v>
      </c>
      <c r="K1009" s="4">
        <f t="shared" si="163"/>
        <v>34</v>
      </c>
      <c r="L1009" s="4">
        <f t="shared" si="163"/>
        <v>35</v>
      </c>
      <c r="M1009" s="4">
        <f t="shared" si="163"/>
        <v>481</v>
      </c>
      <c r="N1009" s="4">
        <f t="shared" si="163"/>
        <v>35</v>
      </c>
      <c r="O1009" s="4">
        <f t="shared" si="163"/>
        <v>430</v>
      </c>
      <c r="P1009" s="4">
        <f t="shared" si="163"/>
        <v>432</v>
      </c>
      <c r="Q1009" s="4">
        <f t="shared" si="163"/>
        <v>399</v>
      </c>
      <c r="R1009" s="4">
        <f t="shared" si="163"/>
        <v>432</v>
      </c>
      <c r="S1009" s="4">
        <f t="shared" si="163"/>
        <v>496</v>
      </c>
      <c r="T1009" s="4">
        <f t="shared" si="163"/>
        <v>557</v>
      </c>
      <c r="U1009" s="4">
        <f t="shared" si="163"/>
        <v>308</v>
      </c>
      <c r="V1009" s="4">
        <f t="shared" si="163"/>
        <v>557</v>
      </c>
      <c r="W1009" s="4">
        <v>1000000</v>
      </c>
    </row>
    <row r="1010" spans="1:23" x14ac:dyDescent="0.3">
      <c r="A1010" s="4" t="str">
        <f t="shared" ref="A1010:B1025" si="164">A413</f>
        <v>Denmark</v>
      </c>
      <c r="B1010" s="4">
        <f t="shared" si="162"/>
        <v>1999</v>
      </c>
      <c r="C1010" s="4">
        <f t="shared" si="158"/>
        <v>328</v>
      </c>
      <c r="D1010" s="4">
        <f t="shared" si="163"/>
        <v>414</v>
      </c>
      <c r="E1010" s="4">
        <f t="shared" si="163"/>
        <v>377</v>
      </c>
      <c r="F1010" s="4">
        <f t="shared" si="163"/>
        <v>414</v>
      </c>
      <c r="G1010" s="4">
        <f t="shared" si="163"/>
        <v>559</v>
      </c>
      <c r="H1010" s="4">
        <f t="shared" si="163"/>
        <v>549</v>
      </c>
      <c r="I1010" s="4">
        <f t="shared" si="163"/>
        <v>548</v>
      </c>
      <c r="J1010" s="4">
        <f t="shared" si="163"/>
        <v>549</v>
      </c>
      <c r="K1010" s="4">
        <f t="shared" si="163"/>
        <v>22</v>
      </c>
      <c r="L1010" s="4">
        <f t="shared" si="163"/>
        <v>22</v>
      </c>
      <c r="M1010" s="4">
        <f t="shared" si="163"/>
        <v>466</v>
      </c>
      <c r="N1010" s="4">
        <f t="shared" si="163"/>
        <v>22</v>
      </c>
      <c r="O1010" s="4">
        <f t="shared" si="163"/>
        <v>448</v>
      </c>
      <c r="P1010" s="4">
        <f t="shared" si="163"/>
        <v>437</v>
      </c>
      <c r="Q1010" s="4">
        <f t="shared" si="163"/>
        <v>296</v>
      </c>
      <c r="R1010" s="4">
        <f t="shared" si="163"/>
        <v>437</v>
      </c>
      <c r="S1010" s="4">
        <f t="shared" si="163"/>
        <v>507</v>
      </c>
      <c r="T1010" s="4">
        <f t="shared" si="163"/>
        <v>552</v>
      </c>
      <c r="U1010" s="4">
        <f t="shared" si="163"/>
        <v>399</v>
      </c>
      <c r="V1010" s="4">
        <f t="shared" si="163"/>
        <v>552</v>
      </c>
      <c r="W1010" s="4">
        <v>1000000</v>
      </c>
    </row>
    <row r="1011" spans="1:23" x14ac:dyDescent="0.3">
      <c r="A1011" s="4" t="str">
        <f t="shared" si="164"/>
        <v>Denmark</v>
      </c>
      <c r="B1011" s="4">
        <f t="shared" si="162"/>
        <v>2000</v>
      </c>
      <c r="C1011" s="4">
        <f t="shared" si="158"/>
        <v>297</v>
      </c>
      <c r="D1011" s="4">
        <f t="shared" si="163"/>
        <v>377</v>
      </c>
      <c r="E1011" s="4">
        <f t="shared" si="163"/>
        <v>386</v>
      </c>
      <c r="F1011" s="4">
        <f t="shared" si="163"/>
        <v>377</v>
      </c>
      <c r="G1011" s="4">
        <f t="shared" si="163"/>
        <v>554</v>
      </c>
      <c r="H1011" s="4">
        <f t="shared" si="163"/>
        <v>538</v>
      </c>
      <c r="I1011" s="4">
        <f t="shared" si="163"/>
        <v>534</v>
      </c>
      <c r="J1011" s="4">
        <f t="shared" si="163"/>
        <v>538</v>
      </c>
      <c r="K1011" s="4">
        <f t="shared" si="163"/>
        <v>21</v>
      </c>
      <c r="L1011" s="4">
        <f t="shared" si="163"/>
        <v>20</v>
      </c>
      <c r="M1011" s="4">
        <f t="shared" si="163"/>
        <v>452</v>
      </c>
      <c r="N1011" s="4">
        <f t="shared" si="163"/>
        <v>20</v>
      </c>
      <c r="O1011" s="4">
        <f t="shared" si="163"/>
        <v>489</v>
      </c>
      <c r="P1011" s="4">
        <f t="shared" si="163"/>
        <v>484</v>
      </c>
      <c r="Q1011" s="4">
        <f t="shared" si="163"/>
        <v>408</v>
      </c>
      <c r="R1011" s="4">
        <f t="shared" si="163"/>
        <v>484</v>
      </c>
      <c r="S1011" s="4">
        <f t="shared" si="163"/>
        <v>526</v>
      </c>
      <c r="T1011" s="4">
        <f t="shared" si="163"/>
        <v>541</v>
      </c>
      <c r="U1011" s="4">
        <f t="shared" si="163"/>
        <v>444</v>
      </c>
      <c r="V1011" s="4">
        <f t="shared" si="163"/>
        <v>541</v>
      </c>
      <c r="W1011" s="4">
        <v>1000000</v>
      </c>
    </row>
    <row r="1012" spans="1:23" x14ac:dyDescent="0.3">
      <c r="A1012" s="4" t="str">
        <f t="shared" si="164"/>
        <v>Denmark</v>
      </c>
      <c r="B1012" s="4">
        <f t="shared" si="162"/>
        <v>2001</v>
      </c>
      <c r="C1012" s="4">
        <f t="shared" si="158"/>
        <v>294</v>
      </c>
      <c r="D1012" s="4">
        <f t="shared" si="163"/>
        <v>358</v>
      </c>
      <c r="E1012" s="4">
        <f t="shared" si="163"/>
        <v>355</v>
      </c>
      <c r="F1012" s="4">
        <f t="shared" si="163"/>
        <v>358</v>
      </c>
      <c r="G1012" s="4">
        <f t="shared" si="163"/>
        <v>523</v>
      </c>
      <c r="H1012" s="4">
        <f t="shared" si="163"/>
        <v>510</v>
      </c>
      <c r="I1012" s="4">
        <f t="shared" si="163"/>
        <v>511</v>
      </c>
      <c r="J1012" s="4">
        <f t="shared" si="163"/>
        <v>510</v>
      </c>
      <c r="K1012" s="4">
        <f t="shared" si="163"/>
        <v>8</v>
      </c>
      <c r="L1012" s="4">
        <f t="shared" si="163"/>
        <v>8</v>
      </c>
      <c r="M1012" s="4">
        <f t="shared" si="163"/>
        <v>465</v>
      </c>
      <c r="N1012" s="4">
        <f t="shared" si="163"/>
        <v>8</v>
      </c>
      <c r="O1012" s="4">
        <f t="shared" si="163"/>
        <v>465</v>
      </c>
      <c r="P1012" s="4">
        <f t="shared" si="163"/>
        <v>469</v>
      </c>
      <c r="Q1012" s="4">
        <f t="shared" si="163"/>
        <v>282</v>
      </c>
      <c r="R1012" s="4">
        <f t="shared" si="163"/>
        <v>469</v>
      </c>
      <c r="S1012" s="4">
        <f t="shared" si="163"/>
        <v>514</v>
      </c>
      <c r="T1012" s="4">
        <f t="shared" si="163"/>
        <v>529</v>
      </c>
      <c r="U1012" s="4">
        <f t="shared" si="163"/>
        <v>445</v>
      </c>
      <c r="V1012" s="4">
        <f t="shared" si="163"/>
        <v>529</v>
      </c>
      <c r="W1012" s="4">
        <v>1000000</v>
      </c>
    </row>
    <row r="1013" spans="1:23" x14ac:dyDescent="0.3">
      <c r="A1013" s="4" t="str">
        <f t="shared" si="164"/>
        <v>Denmark</v>
      </c>
      <c r="B1013" s="4">
        <f t="shared" si="162"/>
        <v>2002</v>
      </c>
      <c r="C1013" s="4">
        <f t="shared" si="158"/>
        <v>313</v>
      </c>
      <c r="D1013" s="4">
        <f t="shared" si="163"/>
        <v>367</v>
      </c>
      <c r="E1013" s="4">
        <f t="shared" si="163"/>
        <v>317</v>
      </c>
      <c r="F1013" s="4">
        <f t="shared" si="163"/>
        <v>367</v>
      </c>
      <c r="G1013" s="4">
        <f t="shared" si="163"/>
        <v>504</v>
      </c>
      <c r="H1013" s="4">
        <f t="shared" si="163"/>
        <v>499</v>
      </c>
      <c r="I1013" s="4">
        <f t="shared" si="163"/>
        <v>499</v>
      </c>
      <c r="J1013" s="4">
        <f t="shared" si="163"/>
        <v>499</v>
      </c>
      <c r="K1013" s="4">
        <f t="shared" si="163"/>
        <v>28</v>
      </c>
      <c r="L1013" s="4">
        <f t="shared" si="163"/>
        <v>27</v>
      </c>
      <c r="M1013" s="4">
        <f t="shared" si="163"/>
        <v>477</v>
      </c>
      <c r="N1013" s="4">
        <f t="shared" si="163"/>
        <v>27</v>
      </c>
      <c r="O1013" s="4">
        <f t="shared" si="163"/>
        <v>457</v>
      </c>
      <c r="P1013" s="4">
        <f t="shared" si="163"/>
        <v>462</v>
      </c>
      <c r="Q1013" s="4">
        <f t="shared" si="163"/>
        <v>294</v>
      </c>
      <c r="R1013" s="4">
        <f t="shared" si="163"/>
        <v>462</v>
      </c>
      <c r="S1013" s="4">
        <f t="shared" si="163"/>
        <v>486</v>
      </c>
      <c r="T1013" s="4">
        <f t="shared" si="163"/>
        <v>521</v>
      </c>
      <c r="U1013" s="4">
        <f t="shared" si="163"/>
        <v>456</v>
      </c>
      <c r="V1013" s="4">
        <f t="shared" si="163"/>
        <v>521</v>
      </c>
      <c r="W1013" s="4">
        <v>1000000</v>
      </c>
    </row>
    <row r="1014" spans="1:23" x14ac:dyDescent="0.3">
      <c r="A1014" s="4" t="str">
        <f t="shared" si="164"/>
        <v>Denmark</v>
      </c>
      <c r="B1014" s="4">
        <f t="shared" si="162"/>
        <v>2003</v>
      </c>
      <c r="C1014" s="4">
        <f t="shared" si="158"/>
        <v>344</v>
      </c>
      <c r="D1014" s="4">
        <f t="shared" si="163"/>
        <v>386</v>
      </c>
      <c r="E1014" s="4">
        <f t="shared" si="163"/>
        <v>263</v>
      </c>
      <c r="F1014" s="4">
        <f t="shared" si="163"/>
        <v>386</v>
      </c>
      <c r="G1014" s="4">
        <f t="shared" si="163"/>
        <v>494</v>
      </c>
      <c r="H1014" s="4">
        <f t="shared" si="163"/>
        <v>491</v>
      </c>
      <c r="I1014" s="4">
        <f t="shared" si="163"/>
        <v>497</v>
      </c>
      <c r="J1014" s="4">
        <f t="shared" si="163"/>
        <v>491</v>
      </c>
      <c r="K1014" s="4">
        <f t="shared" si="163"/>
        <v>46</v>
      </c>
      <c r="L1014" s="4">
        <f t="shared" si="163"/>
        <v>46</v>
      </c>
      <c r="M1014" s="4">
        <f t="shared" si="163"/>
        <v>458</v>
      </c>
      <c r="N1014" s="4">
        <f t="shared" si="163"/>
        <v>46</v>
      </c>
      <c r="O1014" s="4">
        <f t="shared" si="163"/>
        <v>417</v>
      </c>
      <c r="P1014" s="4">
        <f t="shared" si="163"/>
        <v>412</v>
      </c>
      <c r="Q1014" s="4">
        <f t="shared" si="163"/>
        <v>174</v>
      </c>
      <c r="R1014" s="4">
        <f t="shared" si="163"/>
        <v>412</v>
      </c>
      <c r="S1014" s="4">
        <f t="shared" si="163"/>
        <v>474</v>
      </c>
      <c r="T1014" s="4">
        <f t="shared" si="163"/>
        <v>511</v>
      </c>
      <c r="U1014" s="4">
        <f t="shared" si="163"/>
        <v>439</v>
      </c>
      <c r="V1014" s="4">
        <f t="shared" si="163"/>
        <v>511</v>
      </c>
      <c r="W1014" s="4">
        <v>1000000</v>
      </c>
    </row>
    <row r="1015" spans="1:23" x14ac:dyDescent="0.3">
      <c r="A1015" s="4" t="str">
        <f t="shared" si="164"/>
        <v>Denmark</v>
      </c>
      <c r="B1015" s="4">
        <f t="shared" si="162"/>
        <v>2004</v>
      </c>
      <c r="C1015" s="4">
        <f t="shared" si="158"/>
        <v>358</v>
      </c>
      <c r="D1015" s="4">
        <f t="shared" si="163"/>
        <v>387</v>
      </c>
      <c r="E1015" s="4">
        <f t="shared" si="163"/>
        <v>211</v>
      </c>
      <c r="F1015" s="4">
        <f t="shared" si="163"/>
        <v>387</v>
      </c>
      <c r="G1015" s="4">
        <f t="shared" si="163"/>
        <v>516</v>
      </c>
      <c r="H1015" s="4">
        <f t="shared" si="163"/>
        <v>511</v>
      </c>
      <c r="I1015" s="4">
        <f t="shared" si="163"/>
        <v>520</v>
      </c>
      <c r="J1015" s="4">
        <f t="shared" si="163"/>
        <v>511</v>
      </c>
      <c r="K1015" s="4">
        <f t="shared" si="163"/>
        <v>33</v>
      </c>
      <c r="L1015" s="4">
        <f t="shared" si="163"/>
        <v>32</v>
      </c>
      <c r="M1015" s="4">
        <f t="shared" si="163"/>
        <v>484</v>
      </c>
      <c r="N1015" s="4">
        <f t="shared" si="163"/>
        <v>32</v>
      </c>
      <c r="O1015" s="4">
        <f t="shared" si="163"/>
        <v>421</v>
      </c>
      <c r="P1015" s="4">
        <f t="shared" si="163"/>
        <v>413</v>
      </c>
      <c r="Q1015" s="4">
        <f t="shared" si="163"/>
        <v>217</v>
      </c>
      <c r="R1015" s="4">
        <f t="shared" si="163"/>
        <v>413</v>
      </c>
      <c r="S1015" s="4">
        <f t="shared" si="163"/>
        <v>479</v>
      </c>
      <c r="T1015" s="4">
        <f t="shared" si="163"/>
        <v>499</v>
      </c>
      <c r="U1015" s="4">
        <f t="shared" si="163"/>
        <v>420</v>
      </c>
      <c r="V1015" s="4">
        <f t="shared" si="163"/>
        <v>499</v>
      </c>
      <c r="W1015" s="4">
        <v>1000000</v>
      </c>
    </row>
    <row r="1016" spans="1:23" x14ac:dyDescent="0.3">
      <c r="A1016" s="4" t="str">
        <f t="shared" si="164"/>
        <v>Denmark</v>
      </c>
      <c r="B1016" s="4">
        <f t="shared" si="162"/>
        <v>2005</v>
      </c>
      <c r="C1016" s="4">
        <f t="shared" si="158"/>
        <v>365</v>
      </c>
      <c r="D1016" s="4">
        <f t="shared" si="163"/>
        <v>380</v>
      </c>
      <c r="E1016" s="4">
        <f t="shared" si="163"/>
        <v>169</v>
      </c>
      <c r="F1016" s="4">
        <f t="shared" si="163"/>
        <v>380</v>
      </c>
      <c r="G1016" s="4">
        <f t="shared" si="163"/>
        <v>533</v>
      </c>
      <c r="H1016" s="4">
        <f t="shared" si="163"/>
        <v>523</v>
      </c>
      <c r="I1016" s="4">
        <f t="shared" si="163"/>
        <v>514</v>
      </c>
      <c r="J1016" s="4">
        <f t="shared" si="163"/>
        <v>523</v>
      </c>
      <c r="K1016" s="4">
        <f t="shared" si="163"/>
        <v>72</v>
      </c>
      <c r="L1016" s="4">
        <f t="shared" si="163"/>
        <v>73</v>
      </c>
      <c r="M1016" s="4">
        <f t="shared" si="163"/>
        <v>476</v>
      </c>
      <c r="N1016" s="4">
        <f t="shared" si="163"/>
        <v>73</v>
      </c>
      <c r="O1016" s="4">
        <f t="shared" si="163"/>
        <v>435</v>
      </c>
      <c r="P1016" s="4">
        <f t="shared" si="163"/>
        <v>439</v>
      </c>
      <c r="Q1016" s="4">
        <f t="shared" si="163"/>
        <v>362</v>
      </c>
      <c r="R1016" s="4">
        <f t="shared" si="163"/>
        <v>439</v>
      </c>
      <c r="S1016" s="4">
        <f t="shared" si="163"/>
        <v>502</v>
      </c>
      <c r="T1016" s="4">
        <f t="shared" si="163"/>
        <v>497</v>
      </c>
      <c r="U1016" s="4">
        <f t="shared" si="163"/>
        <v>379</v>
      </c>
      <c r="V1016" s="4">
        <f t="shared" si="163"/>
        <v>497</v>
      </c>
      <c r="W1016" s="4">
        <v>1000000</v>
      </c>
    </row>
    <row r="1017" spans="1:23" x14ac:dyDescent="0.3">
      <c r="A1017" s="4" t="str">
        <f t="shared" si="164"/>
        <v>Denmark</v>
      </c>
      <c r="B1017" s="4">
        <f t="shared" si="162"/>
        <v>2006</v>
      </c>
      <c r="C1017" s="4">
        <f t="shared" si="158"/>
        <v>370</v>
      </c>
      <c r="D1017" s="4">
        <f t="shared" si="163"/>
        <v>374</v>
      </c>
      <c r="E1017" s="4">
        <f t="shared" si="163"/>
        <v>138</v>
      </c>
      <c r="F1017" s="4">
        <f t="shared" si="163"/>
        <v>374</v>
      </c>
      <c r="G1017" s="4">
        <f t="shared" si="163"/>
        <v>501</v>
      </c>
      <c r="H1017" s="4">
        <f t="shared" si="163"/>
        <v>496</v>
      </c>
      <c r="I1017" s="4">
        <f t="shared" si="163"/>
        <v>501</v>
      </c>
      <c r="J1017" s="4">
        <f t="shared" si="163"/>
        <v>496</v>
      </c>
      <c r="K1017" s="4">
        <f t="shared" si="163"/>
        <v>44</v>
      </c>
      <c r="L1017" s="4">
        <f t="shared" si="163"/>
        <v>44</v>
      </c>
      <c r="M1017" s="4">
        <f t="shared" si="163"/>
        <v>495</v>
      </c>
      <c r="N1017" s="4">
        <f t="shared" si="163"/>
        <v>44</v>
      </c>
      <c r="O1017" s="4">
        <f t="shared" si="163"/>
        <v>428</v>
      </c>
      <c r="P1017" s="4">
        <f t="shared" si="163"/>
        <v>473</v>
      </c>
      <c r="Q1017" s="4">
        <f t="shared" si="163"/>
        <v>519</v>
      </c>
      <c r="R1017" s="4">
        <f t="shared" si="163"/>
        <v>473</v>
      </c>
      <c r="S1017" s="4">
        <f t="shared" si="163"/>
        <v>532</v>
      </c>
      <c r="T1017" s="4">
        <f t="shared" si="163"/>
        <v>493</v>
      </c>
      <c r="U1017" s="4">
        <f t="shared" si="163"/>
        <v>365</v>
      </c>
      <c r="V1017" s="4">
        <f t="shared" si="163"/>
        <v>493</v>
      </c>
      <c r="W1017" s="4">
        <v>1000000</v>
      </c>
    </row>
    <row r="1018" spans="1:23" x14ac:dyDescent="0.3">
      <c r="A1018" s="4" t="str">
        <f t="shared" si="164"/>
        <v>Denmark</v>
      </c>
      <c r="B1018" s="4">
        <f t="shared" si="164"/>
        <v>2007</v>
      </c>
      <c r="C1018" s="4">
        <f t="shared" si="158"/>
        <v>360</v>
      </c>
      <c r="D1018" s="4">
        <f t="shared" si="163"/>
        <v>347</v>
      </c>
      <c r="E1018" s="4">
        <f t="shared" si="163"/>
        <v>116</v>
      </c>
      <c r="F1018" s="4">
        <f t="shared" si="163"/>
        <v>347</v>
      </c>
      <c r="G1018" s="4">
        <f t="shared" si="163"/>
        <v>549</v>
      </c>
      <c r="H1018" s="4">
        <f t="shared" si="163"/>
        <v>548</v>
      </c>
      <c r="I1018" s="4">
        <f t="shared" si="163"/>
        <v>554</v>
      </c>
      <c r="J1018" s="4">
        <f t="shared" si="163"/>
        <v>548</v>
      </c>
      <c r="K1018" s="4">
        <f t="shared" si="163"/>
        <v>29</v>
      </c>
      <c r="L1018" s="4">
        <f t="shared" si="163"/>
        <v>29</v>
      </c>
      <c r="M1018" s="4">
        <f t="shared" si="163"/>
        <v>497</v>
      </c>
      <c r="N1018" s="4">
        <f t="shared" si="163"/>
        <v>29</v>
      </c>
      <c r="O1018" s="4">
        <f t="shared" si="163"/>
        <v>362</v>
      </c>
      <c r="P1018" s="4">
        <f t="shared" si="163"/>
        <v>433</v>
      </c>
      <c r="Q1018" s="4">
        <f t="shared" si="163"/>
        <v>452</v>
      </c>
      <c r="R1018" s="4">
        <f t="shared" si="163"/>
        <v>433</v>
      </c>
      <c r="S1018" s="4">
        <f t="shared" si="163"/>
        <v>478</v>
      </c>
      <c r="T1018" s="4">
        <f t="shared" si="163"/>
        <v>445</v>
      </c>
      <c r="U1018" s="4">
        <f t="shared" si="163"/>
        <v>417</v>
      </c>
      <c r="V1018" s="4">
        <f t="shared" si="163"/>
        <v>445</v>
      </c>
      <c r="W1018" s="4">
        <v>1000000</v>
      </c>
    </row>
    <row r="1019" spans="1:23" x14ac:dyDescent="0.3">
      <c r="A1019" s="4" t="str">
        <f t="shared" si="164"/>
        <v>Denmark</v>
      </c>
      <c r="B1019" s="4">
        <f t="shared" si="164"/>
        <v>2008</v>
      </c>
      <c r="C1019" s="4">
        <f t="shared" si="158"/>
        <v>368</v>
      </c>
      <c r="D1019" s="4">
        <f t="shared" si="163"/>
        <v>354</v>
      </c>
      <c r="E1019" s="4">
        <f t="shared" si="163"/>
        <v>102</v>
      </c>
      <c r="F1019" s="4">
        <f t="shared" si="163"/>
        <v>354</v>
      </c>
      <c r="G1019" s="4">
        <f t="shared" si="163"/>
        <v>548</v>
      </c>
      <c r="H1019" s="4">
        <f t="shared" si="163"/>
        <v>547</v>
      </c>
      <c r="I1019" s="4">
        <f t="shared" si="163"/>
        <v>571</v>
      </c>
      <c r="J1019" s="4">
        <f t="shared" si="163"/>
        <v>547</v>
      </c>
      <c r="K1019" s="4">
        <f t="shared" si="163"/>
        <v>26</v>
      </c>
      <c r="L1019" s="4">
        <f t="shared" si="163"/>
        <v>26</v>
      </c>
      <c r="M1019" s="4">
        <f t="shared" si="163"/>
        <v>490</v>
      </c>
      <c r="N1019" s="4">
        <f t="shared" si="163"/>
        <v>26</v>
      </c>
      <c r="O1019" s="4">
        <f t="shared" si="163"/>
        <v>369</v>
      </c>
      <c r="P1019" s="4">
        <f t="shared" si="163"/>
        <v>442</v>
      </c>
      <c r="Q1019" s="4">
        <f t="shared" si="163"/>
        <v>512</v>
      </c>
      <c r="R1019" s="4">
        <f t="shared" si="163"/>
        <v>442</v>
      </c>
      <c r="S1019" s="4">
        <f t="shared" si="163"/>
        <v>471</v>
      </c>
      <c r="T1019" s="4">
        <f t="shared" si="163"/>
        <v>436</v>
      </c>
      <c r="U1019" s="4">
        <f t="shared" si="163"/>
        <v>385</v>
      </c>
      <c r="V1019" s="4">
        <f t="shared" si="163"/>
        <v>436</v>
      </c>
      <c r="W1019" s="4">
        <v>1000000</v>
      </c>
    </row>
    <row r="1020" spans="1:23" x14ac:dyDescent="0.3">
      <c r="A1020" s="4" t="str">
        <f t="shared" si="164"/>
        <v>Denmark</v>
      </c>
      <c r="B1020" s="4">
        <f t="shared" si="164"/>
        <v>2009</v>
      </c>
      <c r="C1020" s="4">
        <f t="shared" si="158"/>
        <v>397</v>
      </c>
      <c r="D1020" s="4">
        <f t="shared" si="158"/>
        <v>375</v>
      </c>
      <c r="E1020" s="4">
        <f t="shared" si="158"/>
        <v>131</v>
      </c>
      <c r="F1020" s="4">
        <f t="shared" si="158"/>
        <v>375</v>
      </c>
      <c r="G1020" s="4">
        <f t="shared" si="158"/>
        <v>515</v>
      </c>
      <c r="H1020" s="4">
        <f t="shared" si="158"/>
        <v>526</v>
      </c>
      <c r="I1020" s="4">
        <f t="shared" si="158"/>
        <v>539</v>
      </c>
      <c r="J1020" s="4">
        <f t="shared" si="158"/>
        <v>526</v>
      </c>
      <c r="K1020" s="4">
        <f t="shared" si="158"/>
        <v>19</v>
      </c>
      <c r="L1020" s="4">
        <f t="shared" si="158"/>
        <v>19</v>
      </c>
      <c r="M1020" s="4">
        <f t="shared" si="158"/>
        <v>457</v>
      </c>
      <c r="N1020" s="4">
        <f t="shared" si="158"/>
        <v>19</v>
      </c>
      <c r="O1020" s="4">
        <f t="shared" si="158"/>
        <v>387</v>
      </c>
      <c r="P1020" s="4">
        <f t="shared" si="158"/>
        <v>368</v>
      </c>
      <c r="Q1020" s="4">
        <f t="shared" si="158"/>
        <v>111</v>
      </c>
      <c r="R1020" s="4">
        <f t="shared" si="158"/>
        <v>368</v>
      </c>
      <c r="S1020" s="4">
        <f t="shared" si="163"/>
        <v>430</v>
      </c>
      <c r="T1020" s="4">
        <f t="shared" si="163"/>
        <v>438</v>
      </c>
      <c r="U1020" s="4">
        <f t="shared" si="163"/>
        <v>403</v>
      </c>
      <c r="V1020" s="4">
        <f t="shared" si="163"/>
        <v>438</v>
      </c>
      <c r="W1020" s="4">
        <v>1000000</v>
      </c>
    </row>
    <row r="1021" spans="1:23" x14ac:dyDescent="0.3">
      <c r="A1021" s="4" t="str">
        <f t="shared" si="164"/>
        <v>Denmark</v>
      </c>
      <c r="B1021" s="4">
        <f t="shared" si="164"/>
        <v>2010</v>
      </c>
      <c r="C1021" s="4">
        <f t="shared" ref="C1021:C1084" si="165">RANK(C424,C$4:C$597,C$1)</f>
        <v>413</v>
      </c>
      <c r="D1021" s="4">
        <f t="shared" si="163"/>
        <v>395</v>
      </c>
      <c r="E1021" s="4">
        <f t="shared" si="163"/>
        <v>115</v>
      </c>
      <c r="F1021" s="4">
        <f t="shared" si="163"/>
        <v>395</v>
      </c>
      <c r="G1021" s="4">
        <f t="shared" si="163"/>
        <v>506</v>
      </c>
      <c r="H1021" s="4">
        <f t="shared" si="163"/>
        <v>517</v>
      </c>
      <c r="I1021" s="4">
        <f t="shared" si="163"/>
        <v>551</v>
      </c>
      <c r="J1021" s="4">
        <f t="shared" si="163"/>
        <v>517</v>
      </c>
      <c r="K1021" s="4">
        <f t="shared" si="163"/>
        <v>18</v>
      </c>
      <c r="L1021" s="4">
        <f t="shared" si="163"/>
        <v>18</v>
      </c>
      <c r="M1021" s="4">
        <f t="shared" si="163"/>
        <v>449</v>
      </c>
      <c r="N1021" s="4">
        <f t="shared" si="163"/>
        <v>18</v>
      </c>
      <c r="O1021" s="4">
        <f t="shared" si="163"/>
        <v>376</v>
      </c>
      <c r="P1021" s="4">
        <f t="shared" si="163"/>
        <v>312</v>
      </c>
      <c r="Q1021" s="4">
        <f t="shared" si="163"/>
        <v>1</v>
      </c>
      <c r="R1021" s="4">
        <f t="shared" si="163"/>
        <v>312</v>
      </c>
      <c r="S1021" s="4">
        <f t="shared" si="163"/>
        <v>434</v>
      </c>
      <c r="T1021" s="4">
        <f t="shared" si="163"/>
        <v>435</v>
      </c>
      <c r="U1021" s="4">
        <f t="shared" si="163"/>
        <v>412</v>
      </c>
      <c r="V1021" s="4">
        <f t="shared" si="163"/>
        <v>435</v>
      </c>
      <c r="W1021" s="4">
        <v>1000000</v>
      </c>
    </row>
    <row r="1022" spans="1:23" x14ac:dyDescent="0.3">
      <c r="A1022" s="4" t="str">
        <f t="shared" si="164"/>
        <v>Denmark</v>
      </c>
      <c r="B1022" s="4">
        <f t="shared" si="164"/>
        <v>2011</v>
      </c>
      <c r="C1022" s="4">
        <f t="shared" si="165"/>
        <v>405</v>
      </c>
      <c r="D1022" s="4">
        <f t="shared" si="163"/>
        <v>394</v>
      </c>
      <c r="E1022" s="4">
        <f t="shared" si="163"/>
        <v>127</v>
      </c>
      <c r="F1022" s="4">
        <f t="shared" si="163"/>
        <v>394</v>
      </c>
      <c r="G1022" s="4">
        <f t="shared" si="163"/>
        <v>483</v>
      </c>
      <c r="H1022" s="4">
        <f t="shared" si="163"/>
        <v>486</v>
      </c>
      <c r="I1022" s="4">
        <f t="shared" si="163"/>
        <v>518</v>
      </c>
      <c r="J1022" s="4">
        <f t="shared" si="163"/>
        <v>486</v>
      </c>
      <c r="K1022" s="4">
        <f t="shared" si="163"/>
        <v>39</v>
      </c>
      <c r="L1022" s="4">
        <f t="shared" si="163"/>
        <v>37</v>
      </c>
      <c r="M1022" s="4">
        <f t="shared" si="163"/>
        <v>428</v>
      </c>
      <c r="N1022" s="4">
        <f t="shared" si="163"/>
        <v>37</v>
      </c>
      <c r="O1022" s="4">
        <f t="shared" si="163"/>
        <v>343</v>
      </c>
      <c r="P1022" s="4">
        <f t="shared" si="163"/>
        <v>296</v>
      </c>
      <c r="Q1022" s="4">
        <f t="shared" si="163"/>
        <v>35</v>
      </c>
      <c r="R1022" s="4">
        <f t="shared" si="163"/>
        <v>296</v>
      </c>
      <c r="S1022" s="4">
        <f t="shared" si="163"/>
        <v>441</v>
      </c>
      <c r="T1022" s="4">
        <f t="shared" si="163"/>
        <v>433</v>
      </c>
      <c r="U1022" s="4">
        <f t="shared" si="163"/>
        <v>381</v>
      </c>
      <c r="V1022" s="4">
        <f t="shared" ref="D1022:AN1036" si="166">RANK(V425,V$4:V$597,V$1)</f>
        <v>433</v>
      </c>
      <c r="W1022" s="4">
        <v>1000000</v>
      </c>
    </row>
    <row r="1023" spans="1:23" x14ac:dyDescent="0.3">
      <c r="A1023" s="4" t="str">
        <f t="shared" si="164"/>
        <v>Denmark</v>
      </c>
      <c r="B1023" s="4">
        <f t="shared" si="164"/>
        <v>2012</v>
      </c>
      <c r="C1023" s="4">
        <f t="shared" si="165"/>
        <v>414</v>
      </c>
      <c r="D1023" s="4">
        <f t="shared" si="166"/>
        <v>399</v>
      </c>
      <c r="E1023" s="4">
        <f t="shared" si="166"/>
        <v>132</v>
      </c>
      <c r="F1023" s="4">
        <f t="shared" si="166"/>
        <v>399</v>
      </c>
      <c r="G1023" s="4">
        <f t="shared" si="166"/>
        <v>486</v>
      </c>
      <c r="H1023" s="4">
        <f t="shared" si="166"/>
        <v>490</v>
      </c>
      <c r="I1023" s="4">
        <f t="shared" si="166"/>
        <v>517</v>
      </c>
      <c r="J1023" s="4">
        <f t="shared" si="166"/>
        <v>490</v>
      </c>
      <c r="K1023" s="4">
        <f t="shared" si="166"/>
        <v>61</v>
      </c>
      <c r="L1023" s="4">
        <f t="shared" si="166"/>
        <v>62</v>
      </c>
      <c r="M1023" s="4">
        <f t="shared" si="166"/>
        <v>398</v>
      </c>
      <c r="N1023" s="4">
        <f t="shared" si="166"/>
        <v>62</v>
      </c>
      <c r="O1023" s="4">
        <f t="shared" si="166"/>
        <v>400</v>
      </c>
      <c r="P1023" s="4">
        <f t="shared" si="166"/>
        <v>333</v>
      </c>
      <c r="Q1023" s="4">
        <f t="shared" si="166"/>
        <v>17</v>
      </c>
      <c r="R1023" s="4">
        <f t="shared" si="166"/>
        <v>333</v>
      </c>
      <c r="S1023" s="4">
        <f t="shared" si="166"/>
        <v>447</v>
      </c>
      <c r="T1023" s="4">
        <f t="shared" si="166"/>
        <v>441</v>
      </c>
      <c r="U1023" s="4">
        <f t="shared" si="166"/>
        <v>368</v>
      </c>
      <c r="V1023" s="4">
        <f t="shared" si="166"/>
        <v>441</v>
      </c>
      <c r="W1023" s="4">
        <v>1000000</v>
      </c>
    </row>
    <row r="1024" spans="1:23" x14ac:dyDescent="0.3">
      <c r="A1024" s="4" t="str">
        <f t="shared" si="164"/>
        <v>Denmark</v>
      </c>
      <c r="B1024" s="4">
        <f t="shared" si="164"/>
        <v>2013</v>
      </c>
      <c r="C1024" s="4">
        <f t="shared" si="165"/>
        <v>423</v>
      </c>
      <c r="D1024" s="4">
        <f t="shared" si="166"/>
        <v>408</v>
      </c>
      <c r="E1024" s="4">
        <f t="shared" si="166"/>
        <v>124</v>
      </c>
      <c r="F1024" s="4">
        <f t="shared" si="166"/>
        <v>408</v>
      </c>
      <c r="G1024" s="4">
        <f t="shared" si="166"/>
        <v>474</v>
      </c>
      <c r="H1024" s="4">
        <f t="shared" si="166"/>
        <v>482</v>
      </c>
      <c r="I1024" s="4">
        <f t="shared" si="166"/>
        <v>503</v>
      </c>
      <c r="J1024" s="4">
        <f t="shared" si="166"/>
        <v>482</v>
      </c>
      <c r="K1024" s="4">
        <f t="shared" si="166"/>
        <v>48</v>
      </c>
      <c r="L1024" s="4">
        <f t="shared" si="166"/>
        <v>47</v>
      </c>
      <c r="M1024" s="4">
        <f t="shared" si="166"/>
        <v>409</v>
      </c>
      <c r="N1024" s="4">
        <f t="shared" si="166"/>
        <v>47</v>
      </c>
      <c r="O1024" s="4">
        <f t="shared" si="166"/>
        <v>441</v>
      </c>
      <c r="P1024" s="4">
        <f t="shared" si="166"/>
        <v>382</v>
      </c>
      <c r="Q1024" s="4">
        <f t="shared" si="166"/>
        <v>46</v>
      </c>
      <c r="R1024" s="4">
        <f t="shared" si="166"/>
        <v>382</v>
      </c>
      <c r="S1024" s="4">
        <f t="shared" si="166"/>
        <v>459</v>
      </c>
      <c r="T1024" s="4">
        <f t="shared" si="166"/>
        <v>449</v>
      </c>
      <c r="U1024" s="4">
        <f t="shared" si="166"/>
        <v>367</v>
      </c>
      <c r="V1024" s="4">
        <f t="shared" si="166"/>
        <v>449</v>
      </c>
      <c r="W1024" s="4">
        <v>1000000</v>
      </c>
    </row>
    <row r="1025" spans="1:23" x14ac:dyDescent="0.3">
      <c r="A1025" s="4" t="str">
        <f t="shared" si="164"/>
        <v>Denmark</v>
      </c>
      <c r="B1025" s="4">
        <f t="shared" si="164"/>
        <v>2014</v>
      </c>
      <c r="C1025" s="4">
        <f t="shared" si="165"/>
        <v>446</v>
      </c>
      <c r="D1025" s="4">
        <f t="shared" si="166"/>
        <v>425</v>
      </c>
      <c r="E1025" s="4">
        <f t="shared" si="166"/>
        <v>99</v>
      </c>
      <c r="F1025" s="4">
        <f t="shared" si="166"/>
        <v>425</v>
      </c>
      <c r="G1025" s="4">
        <f t="shared" si="166"/>
        <v>490</v>
      </c>
      <c r="H1025" s="4">
        <f t="shared" si="166"/>
        <v>502</v>
      </c>
      <c r="I1025" s="4">
        <f t="shared" si="166"/>
        <v>533</v>
      </c>
      <c r="J1025" s="4">
        <f t="shared" si="166"/>
        <v>502</v>
      </c>
      <c r="K1025" s="4">
        <f t="shared" si="166"/>
        <v>43</v>
      </c>
      <c r="L1025" s="4">
        <f t="shared" si="166"/>
        <v>43</v>
      </c>
      <c r="M1025" s="4">
        <f t="shared" si="166"/>
        <v>410</v>
      </c>
      <c r="N1025" s="4">
        <f t="shared" si="166"/>
        <v>43</v>
      </c>
      <c r="O1025" s="4">
        <f t="shared" si="166"/>
        <v>423</v>
      </c>
      <c r="P1025" s="4">
        <f t="shared" si="166"/>
        <v>380</v>
      </c>
      <c r="Q1025" s="4">
        <f t="shared" si="166"/>
        <v>45</v>
      </c>
      <c r="R1025" s="4">
        <f t="shared" si="166"/>
        <v>380</v>
      </c>
      <c r="S1025" s="4">
        <f t="shared" si="166"/>
        <v>462</v>
      </c>
      <c r="T1025" s="4">
        <f t="shared" si="166"/>
        <v>440</v>
      </c>
      <c r="U1025" s="4">
        <f t="shared" si="166"/>
        <v>341</v>
      </c>
      <c r="V1025" s="4">
        <f t="shared" si="166"/>
        <v>440</v>
      </c>
      <c r="W1025" s="4">
        <v>1000000</v>
      </c>
    </row>
    <row r="1026" spans="1:23" x14ac:dyDescent="0.3">
      <c r="A1026" s="4" t="str">
        <f t="shared" ref="A1026:B1041" si="167">A429</f>
        <v>Denmark</v>
      </c>
      <c r="B1026" s="4">
        <f t="shared" si="167"/>
        <v>2015</v>
      </c>
      <c r="C1026" s="4">
        <f t="shared" si="165"/>
        <v>460</v>
      </c>
      <c r="D1026" s="4">
        <f t="shared" si="166"/>
        <v>428</v>
      </c>
      <c r="E1026" s="4">
        <f t="shared" si="166"/>
        <v>70</v>
      </c>
      <c r="F1026" s="4">
        <f t="shared" si="166"/>
        <v>428</v>
      </c>
      <c r="G1026" s="4">
        <f t="shared" si="166"/>
        <v>503</v>
      </c>
      <c r="H1026" s="4">
        <f t="shared" si="166"/>
        <v>519</v>
      </c>
      <c r="I1026" s="4">
        <f t="shared" si="166"/>
        <v>549</v>
      </c>
      <c r="J1026" s="4">
        <f t="shared" si="166"/>
        <v>519</v>
      </c>
      <c r="K1026" s="4">
        <f t="shared" si="166"/>
        <v>68</v>
      </c>
      <c r="L1026" s="4">
        <f t="shared" si="166"/>
        <v>67</v>
      </c>
      <c r="M1026" s="4">
        <f t="shared" si="166"/>
        <v>377</v>
      </c>
      <c r="N1026" s="4">
        <f t="shared" si="166"/>
        <v>67</v>
      </c>
      <c r="O1026" s="4">
        <f t="shared" si="166"/>
        <v>411</v>
      </c>
      <c r="P1026" s="4">
        <f t="shared" si="166"/>
        <v>388</v>
      </c>
      <c r="Q1026" s="4">
        <f t="shared" si="166"/>
        <v>68</v>
      </c>
      <c r="R1026" s="4">
        <f t="shared" si="166"/>
        <v>388</v>
      </c>
      <c r="S1026" s="4">
        <f t="shared" si="166"/>
        <v>453</v>
      </c>
      <c r="T1026" s="4">
        <f t="shared" si="166"/>
        <v>416</v>
      </c>
      <c r="U1026" s="4">
        <f t="shared" si="166"/>
        <v>345</v>
      </c>
      <c r="V1026" s="4">
        <f t="shared" si="166"/>
        <v>416</v>
      </c>
      <c r="W1026" s="4">
        <v>1000000</v>
      </c>
    </row>
    <row r="1027" spans="1:23" x14ac:dyDescent="0.3">
      <c r="A1027" s="4" t="str">
        <f t="shared" si="167"/>
        <v>Denmark</v>
      </c>
      <c r="B1027" s="4">
        <f t="shared" si="167"/>
        <v>2016</v>
      </c>
      <c r="C1027" s="4">
        <f t="shared" si="165"/>
        <v>444</v>
      </c>
      <c r="D1027" s="4">
        <f t="shared" si="166"/>
        <v>403</v>
      </c>
      <c r="E1027" s="4">
        <f t="shared" si="166"/>
        <v>72</v>
      </c>
      <c r="F1027" s="4">
        <f t="shared" si="166"/>
        <v>403</v>
      </c>
      <c r="G1027" s="4">
        <f t="shared" si="166"/>
        <v>495</v>
      </c>
      <c r="H1027" s="4">
        <f t="shared" si="166"/>
        <v>514</v>
      </c>
      <c r="I1027" s="4">
        <f t="shared" si="166"/>
        <v>542</v>
      </c>
      <c r="J1027" s="4">
        <f t="shared" si="166"/>
        <v>514</v>
      </c>
      <c r="K1027" s="4">
        <f t="shared" si="166"/>
        <v>45</v>
      </c>
      <c r="L1027" s="4">
        <f t="shared" si="166"/>
        <v>45</v>
      </c>
      <c r="M1027" s="4">
        <f t="shared" si="166"/>
        <v>394</v>
      </c>
      <c r="N1027" s="4">
        <f t="shared" si="166"/>
        <v>45</v>
      </c>
      <c r="O1027" s="4">
        <f t="shared" si="166"/>
        <v>364</v>
      </c>
      <c r="P1027" s="4">
        <f t="shared" si="166"/>
        <v>367</v>
      </c>
      <c r="Q1027" s="4">
        <f t="shared" si="166"/>
        <v>9</v>
      </c>
      <c r="R1027" s="4">
        <f t="shared" si="166"/>
        <v>367</v>
      </c>
      <c r="S1027" s="4">
        <f t="shared" si="166"/>
        <v>476</v>
      </c>
      <c r="T1027" s="4">
        <f t="shared" si="166"/>
        <v>427</v>
      </c>
      <c r="U1027" s="4">
        <f t="shared" si="166"/>
        <v>337</v>
      </c>
      <c r="V1027" s="4">
        <f t="shared" si="166"/>
        <v>427</v>
      </c>
      <c r="W1027" s="4">
        <v>1000000</v>
      </c>
    </row>
    <row r="1028" spans="1:23" x14ac:dyDescent="0.3">
      <c r="A1028" s="4" t="str">
        <f t="shared" si="167"/>
        <v>Denmark</v>
      </c>
      <c r="B1028" s="4">
        <f t="shared" si="167"/>
        <v>2017</v>
      </c>
      <c r="C1028" s="4">
        <f t="shared" si="165"/>
        <v>437</v>
      </c>
      <c r="D1028" s="4">
        <f t="shared" si="166"/>
        <v>391</v>
      </c>
      <c r="E1028" s="4">
        <f t="shared" si="166"/>
        <v>62</v>
      </c>
      <c r="F1028" s="4">
        <f t="shared" si="166"/>
        <v>391</v>
      </c>
      <c r="G1028" s="4">
        <f t="shared" si="166"/>
        <v>493</v>
      </c>
      <c r="H1028" s="4">
        <f t="shared" si="166"/>
        <v>513</v>
      </c>
      <c r="I1028" s="4">
        <f t="shared" si="166"/>
        <v>537</v>
      </c>
      <c r="J1028" s="4">
        <f t="shared" si="166"/>
        <v>513</v>
      </c>
      <c r="K1028" s="4">
        <f t="shared" si="166"/>
        <v>61</v>
      </c>
      <c r="L1028" s="4">
        <f t="shared" si="166"/>
        <v>59</v>
      </c>
      <c r="M1028" s="4">
        <f t="shared" si="166"/>
        <v>360</v>
      </c>
      <c r="N1028" s="4">
        <f t="shared" si="166"/>
        <v>59</v>
      </c>
      <c r="O1028" s="4">
        <f t="shared" si="166"/>
        <v>267</v>
      </c>
      <c r="P1028" s="4">
        <f t="shared" si="166"/>
        <v>295</v>
      </c>
      <c r="Q1028" s="4">
        <f t="shared" si="166"/>
        <v>100</v>
      </c>
      <c r="R1028" s="4">
        <f t="shared" si="166"/>
        <v>295</v>
      </c>
      <c r="S1028" s="4">
        <f t="shared" si="166"/>
        <v>488</v>
      </c>
      <c r="T1028" s="4">
        <f t="shared" si="166"/>
        <v>420</v>
      </c>
      <c r="U1028" s="4">
        <f t="shared" si="166"/>
        <v>297</v>
      </c>
      <c r="V1028" s="4">
        <f t="shared" si="166"/>
        <v>420</v>
      </c>
      <c r="W1028" s="4">
        <v>1000000</v>
      </c>
    </row>
    <row r="1029" spans="1:23" x14ac:dyDescent="0.3">
      <c r="A1029" s="4" t="str">
        <f t="shared" si="167"/>
        <v>Denmark</v>
      </c>
      <c r="B1029" s="4">
        <f t="shared" si="167"/>
        <v>2018</v>
      </c>
      <c r="C1029" s="4">
        <f t="shared" si="165"/>
        <v>439</v>
      </c>
      <c r="D1029" s="4">
        <f t="shared" si="166"/>
        <v>381</v>
      </c>
      <c r="E1029" s="4">
        <f t="shared" si="166"/>
        <v>46</v>
      </c>
      <c r="F1029" s="4">
        <f t="shared" si="166"/>
        <v>381</v>
      </c>
      <c r="G1029" s="4">
        <f t="shared" si="166"/>
        <v>544</v>
      </c>
      <c r="H1029" s="4">
        <f t="shared" si="166"/>
        <v>558</v>
      </c>
      <c r="I1029" s="4">
        <f t="shared" si="166"/>
        <v>589</v>
      </c>
      <c r="J1029" s="4">
        <f t="shared" si="166"/>
        <v>558</v>
      </c>
      <c r="K1029" s="4">
        <f t="shared" si="166"/>
        <v>41</v>
      </c>
      <c r="L1029" s="4">
        <f t="shared" si="166"/>
        <v>41</v>
      </c>
      <c r="M1029" s="4">
        <f t="shared" si="166"/>
        <v>378</v>
      </c>
      <c r="N1029" s="4">
        <f t="shared" si="166"/>
        <v>41</v>
      </c>
      <c r="O1029" s="4">
        <f t="shared" si="166"/>
        <v>228</v>
      </c>
      <c r="P1029" s="4">
        <f t="shared" si="166"/>
        <v>285</v>
      </c>
      <c r="Q1029" s="4">
        <f t="shared" si="166"/>
        <v>129</v>
      </c>
      <c r="R1029" s="4">
        <f t="shared" si="166"/>
        <v>285</v>
      </c>
      <c r="S1029" s="4">
        <f t="shared" si="166"/>
        <v>495</v>
      </c>
      <c r="T1029" s="4">
        <f t="shared" si="166"/>
        <v>413</v>
      </c>
      <c r="U1029" s="4">
        <f t="shared" si="166"/>
        <v>274</v>
      </c>
      <c r="V1029" s="4">
        <f t="shared" si="166"/>
        <v>413</v>
      </c>
      <c r="W1029" s="4">
        <v>1000000</v>
      </c>
    </row>
    <row r="1030" spans="1:23" x14ac:dyDescent="0.3">
      <c r="A1030" s="4" t="str">
        <f t="shared" si="167"/>
        <v>Denmark</v>
      </c>
      <c r="B1030" s="4">
        <f t="shared" si="167"/>
        <v>2019</v>
      </c>
      <c r="C1030" s="4">
        <f t="shared" si="165"/>
        <v>431</v>
      </c>
      <c r="D1030" s="4">
        <f t="shared" si="166"/>
        <v>360</v>
      </c>
      <c r="E1030" s="4">
        <f t="shared" si="166"/>
        <v>35</v>
      </c>
      <c r="F1030" s="4">
        <f t="shared" si="166"/>
        <v>360</v>
      </c>
      <c r="G1030" s="4">
        <f t="shared" si="166"/>
        <v>547</v>
      </c>
      <c r="H1030" s="4">
        <f t="shared" si="166"/>
        <v>564</v>
      </c>
      <c r="I1030" s="4">
        <f t="shared" si="166"/>
        <v>591</v>
      </c>
      <c r="J1030" s="4">
        <f t="shared" si="166"/>
        <v>564</v>
      </c>
      <c r="K1030" s="4">
        <f t="shared" si="166"/>
        <v>50</v>
      </c>
      <c r="L1030" s="4">
        <f t="shared" si="166"/>
        <v>50</v>
      </c>
      <c r="M1030" s="4">
        <f t="shared" si="166"/>
        <v>352</v>
      </c>
      <c r="N1030" s="4">
        <f t="shared" si="166"/>
        <v>50</v>
      </c>
      <c r="O1030" s="4">
        <f t="shared" si="166"/>
        <v>180</v>
      </c>
      <c r="P1030" s="4">
        <f t="shared" si="166"/>
        <v>231</v>
      </c>
      <c r="Q1030" s="4">
        <f t="shared" si="166"/>
        <v>179</v>
      </c>
      <c r="R1030" s="4">
        <f t="shared" si="166"/>
        <v>231</v>
      </c>
      <c r="S1030" s="4">
        <f t="shared" si="166"/>
        <v>494</v>
      </c>
      <c r="T1030" s="4">
        <f t="shared" si="166"/>
        <v>405</v>
      </c>
      <c r="U1030" s="4">
        <f t="shared" si="166"/>
        <v>260</v>
      </c>
      <c r="V1030" s="4">
        <f t="shared" si="166"/>
        <v>405</v>
      </c>
      <c r="W1030" s="4">
        <v>1000000</v>
      </c>
    </row>
    <row r="1031" spans="1:23" x14ac:dyDescent="0.3">
      <c r="A1031" s="4" t="str">
        <f t="shared" si="167"/>
        <v>Denmark</v>
      </c>
      <c r="B1031" s="4">
        <f t="shared" si="167"/>
        <v>2020</v>
      </c>
      <c r="C1031" s="4">
        <f t="shared" si="165"/>
        <v>448</v>
      </c>
      <c r="D1031" s="4">
        <f t="shared" si="166"/>
        <v>378</v>
      </c>
      <c r="E1031" s="4">
        <f t="shared" si="166"/>
        <v>2</v>
      </c>
      <c r="F1031" s="4">
        <f t="shared" si="166"/>
        <v>378</v>
      </c>
      <c r="G1031" s="4">
        <f t="shared" si="166"/>
        <v>459</v>
      </c>
      <c r="H1031" s="4">
        <f t="shared" si="166"/>
        <v>478</v>
      </c>
      <c r="I1031" s="4">
        <f t="shared" si="166"/>
        <v>516</v>
      </c>
      <c r="J1031" s="4">
        <f t="shared" si="166"/>
        <v>478</v>
      </c>
      <c r="K1031" s="4">
        <f t="shared" si="166"/>
        <v>192</v>
      </c>
      <c r="L1031" s="4">
        <f t="shared" si="166"/>
        <v>184</v>
      </c>
      <c r="M1031" s="4">
        <f t="shared" si="166"/>
        <v>210</v>
      </c>
      <c r="N1031" s="4">
        <f t="shared" si="166"/>
        <v>184</v>
      </c>
      <c r="O1031" s="4">
        <f t="shared" si="166"/>
        <v>205</v>
      </c>
      <c r="P1031" s="4">
        <f t="shared" si="166"/>
        <v>235</v>
      </c>
      <c r="Q1031" s="4">
        <f t="shared" si="166"/>
        <v>145</v>
      </c>
      <c r="R1031" s="4">
        <f t="shared" si="166"/>
        <v>235</v>
      </c>
      <c r="S1031" s="4">
        <f t="shared" si="166"/>
        <v>497</v>
      </c>
      <c r="T1031" s="4">
        <f t="shared" si="166"/>
        <v>423</v>
      </c>
      <c r="U1031" s="4">
        <f t="shared" si="166"/>
        <v>312</v>
      </c>
      <c r="V1031" s="4">
        <f t="shared" si="166"/>
        <v>423</v>
      </c>
      <c r="W1031" s="4">
        <v>1000000</v>
      </c>
    </row>
    <row r="1032" spans="1:23" x14ac:dyDescent="0.3">
      <c r="A1032" s="4" t="str">
        <f t="shared" si="167"/>
        <v>Denmark</v>
      </c>
      <c r="B1032" s="4">
        <f t="shared" si="167"/>
        <v>2021</v>
      </c>
      <c r="C1032" s="4">
        <f t="shared" si="165"/>
        <v>426</v>
      </c>
      <c r="D1032" s="4">
        <f t="shared" si="166"/>
        <v>341</v>
      </c>
      <c r="E1032" s="4">
        <f t="shared" si="166"/>
        <v>22</v>
      </c>
      <c r="F1032" s="4">
        <f t="shared" si="166"/>
        <v>341</v>
      </c>
      <c r="G1032" s="4">
        <f t="shared" si="166"/>
        <v>487</v>
      </c>
      <c r="H1032" s="4">
        <f t="shared" si="166"/>
        <v>518</v>
      </c>
      <c r="I1032" s="4">
        <f t="shared" si="166"/>
        <v>519</v>
      </c>
      <c r="J1032" s="4">
        <f t="shared" si="166"/>
        <v>518</v>
      </c>
      <c r="K1032" s="4">
        <f t="shared" si="166"/>
        <v>248</v>
      </c>
      <c r="L1032" s="4">
        <f t="shared" si="166"/>
        <v>237</v>
      </c>
      <c r="M1032" s="4">
        <f t="shared" si="166"/>
        <v>425</v>
      </c>
      <c r="N1032" s="4">
        <f t="shared" si="166"/>
        <v>237</v>
      </c>
      <c r="O1032" s="4">
        <f t="shared" si="166"/>
        <v>224</v>
      </c>
      <c r="P1032" s="4">
        <f t="shared" si="166"/>
        <v>281</v>
      </c>
      <c r="Q1032" s="4">
        <f t="shared" si="166"/>
        <v>64</v>
      </c>
      <c r="R1032" s="4">
        <f t="shared" si="166"/>
        <v>281</v>
      </c>
      <c r="S1032" s="4">
        <f t="shared" si="166"/>
        <v>522</v>
      </c>
      <c r="T1032" s="4">
        <f t="shared" si="166"/>
        <v>408</v>
      </c>
      <c r="U1032" s="4">
        <f t="shared" si="166"/>
        <v>328</v>
      </c>
      <c r="V1032" s="4">
        <f t="shared" si="166"/>
        <v>408</v>
      </c>
      <c r="W1032" s="4">
        <v>1000000</v>
      </c>
    </row>
    <row r="1033" spans="1:23" x14ac:dyDescent="0.3">
      <c r="A1033" s="4" t="str">
        <f t="shared" si="167"/>
        <v>Finland</v>
      </c>
      <c r="B1033" s="4">
        <f t="shared" si="167"/>
        <v>1995</v>
      </c>
      <c r="C1033" s="4">
        <f t="shared" si="165"/>
        <v>117</v>
      </c>
      <c r="D1033" s="4">
        <f t="shared" si="166"/>
        <v>147</v>
      </c>
      <c r="E1033" s="4">
        <f t="shared" si="166"/>
        <v>517</v>
      </c>
      <c r="F1033" s="4">
        <f t="shared" si="166"/>
        <v>147</v>
      </c>
      <c r="G1033" s="4">
        <f t="shared" si="166"/>
        <v>71</v>
      </c>
      <c r="H1033" s="4">
        <f t="shared" si="166"/>
        <v>71</v>
      </c>
      <c r="I1033" s="4">
        <f t="shared" si="166"/>
        <v>456</v>
      </c>
      <c r="J1033" s="4">
        <f t="shared" si="166"/>
        <v>71</v>
      </c>
      <c r="K1033" s="4">
        <f t="shared" si="166"/>
        <v>203</v>
      </c>
      <c r="L1033" s="4">
        <f t="shared" si="166"/>
        <v>215</v>
      </c>
      <c r="M1033" s="4">
        <f t="shared" si="166"/>
        <v>446</v>
      </c>
      <c r="N1033" s="4">
        <f t="shared" si="166"/>
        <v>215</v>
      </c>
      <c r="O1033" s="4">
        <f t="shared" si="166"/>
        <v>536</v>
      </c>
      <c r="P1033" s="4">
        <f t="shared" si="166"/>
        <v>532</v>
      </c>
      <c r="Q1033" s="4">
        <f t="shared" si="166"/>
        <v>310</v>
      </c>
      <c r="R1033" s="4">
        <f t="shared" si="166"/>
        <v>532</v>
      </c>
      <c r="S1033" s="4">
        <f t="shared" si="166"/>
        <v>88</v>
      </c>
      <c r="T1033" s="4">
        <f t="shared" si="166"/>
        <v>139</v>
      </c>
      <c r="U1033" s="4">
        <f t="shared" si="166"/>
        <v>489</v>
      </c>
      <c r="V1033" s="4">
        <f t="shared" si="166"/>
        <v>139</v>
      </c>
      <c r="W1033" s="4">
        <v>1000000</v>
      </c>
    </row>
    <row r="1034" spans="1:23" x14ac:dyDescent="0.3">
      <c r="A1034" s="4" t="str">
        <f t="shared" si="167"/>
        <v>Finland</v>
      </c>
      <c r="B1034" s="4">
        <f t="shared" si="167"/>
        <v>1996</v>
      </c>
      <c r="C1034" s="4">
        <f t="shared" si="165"/>
        <v>157</v>
      </c>
      <c r="D1034" s="4">
        <f t="shared" si="166"/>
        <v>195</v>
      </c>
      <c r="E1034" s="4">
        <f t="shared" si="166"/>
        <v>511</v>
      </c>
      <c r="F1034" s="4">
        <f t="shared" si="166"/>
        <v>195</v>
      </c>
      <c r="G1034" s="4">
        <f t="shared" si="166"/>
        <v>70</v>
      </c>
      <c r="H1034" s="4">
        <f t="shared" si="166"/>
        <v>70</v>
      </c>
      <c r="I1034" s="4">
        <f t="shared" si="166"/>
        <v>455</v>
      </c>
      <c r="J1034" s="4">
        <f t="shared" si="166"/>
        <v>70</v>
      </c>
      <c r="K1034" s="4">
        <f t="shared" si="166"/>
        <v>178</v>
      </c>
      <c r="L1034" s="4">
        <f t="shared" si="166"/>
        <v>189</v>
      </c>
      <c r="M1034" s="4">
        <f t="shared" si="166"/>
        <v>382</v>
      </c>
      <c r="N1034" s="4">
        <f t="shared" si="166"/>
        <v>189</v>
      </c>
      <c r="O1034" s="4">
        <f t="shared" si="166"/>
        <v>512</v>
      </c>
      <c r="P1034" s="4">
        <f t="shared" si="166"/>
        <v>521</v>
      </c>
      <c r="Q1034" s="4">
        <f t="shared" si="166"/>
        <v>184</v>
      </c>
      <c r="R1034" s="4">
        <f t="shared" si="166"/>
        <v>521</v>
      </c>
      <c r="S1034" s="4">
        <f t="shared" si="166"/>
        <v>99</v>
      </c>
      <c r="T1034" s="4">
        <f t="shared" si="166"/>
        <v>149</v>
      </c>
      <c r="U1034" s="4">
        <f t="shared" si="166"/>
        <v>472</v>
      </c>
      <c r="V1034" s="4">
        <f t="shared" si="166"/>
        <v>149</v>
      </c>
      <c r="W1034" s="4">
        <v>1000000</v>
      </c>
    </row>
    <row r="1035" spans="1:23" x14ac:dyDescent="0.3">
      <c r="A1035" s="4" t="str">
        <f t="shared" si="167"/>
        <v>Finland</v>
      </c>
      <c r="B1035" s="4">
        <f t="shared" si="167"/>
        <v>1997</v>
      </c>
      <c r="C1035" s="4">
        <f t="shared" si="165"/>
        <v>131</v>
      </c>
      <c r="D1035" s="4">
        <f t="shared" si="166"/>
        <v>165</v>
      </c>
      <c r="E1035" s="4">
        <f t="shared" si="166"/>
        <v>495</v>
      </c>
      <c r="F1035" s="4">
        <f t="shared" si="166"/>
        <v>165</v>
      </c>
      <c r="G1035" s="4">
        <f t="shared" si="166"/>
        <v>78</v>
      </c>
      <c r="H1035" s="4">
        <f t="shared" si="166"/>
        <v>77</v>
      </c>
      <c r="I1035" s="4">
        <f t="shared" si="166"/>
        <v>442</v>
      </c>
      <c r="J1035" s="4">
        <f t="shared" si="166"/>
        <v>77</v>
      </c>
      <c r="K1035" s="4">
        <f t="shared" si="166"/>
        <v>143</v>
      </c>
      <c r="L1035" s="4">
        <f t="shared" si="166"/>
        <v>154</v>
      </c>
      <c r="M1035" s="4">
        <f t="shared" si="166"/>
        <v>401</v>
      </c>
      <c r="N1035" s="4">
        <f t="shared" si="166"/>
        <v>154</v>
      </c>
      <c r="O1035" s="4">
        <f t="shared" si="166"/>
        <v>429</v>
      </c>
      <c r="P1035" s="4">
        <f t="shared" si="166"/>
        <v>423</v>
      </c>
      <c r="Q1035" s="4">
        <f t="shared" si="166"/>
        <v>269</v>
      </c>
      <c r="R1035" s="4">
        <f t="shared" si="166"/>
        <v>423</v>
      </c>
      <c r="S1035" s="4">
        <f t="shared" si="166"/>
        <v>132</v>
      </c>
      <c r="T1035" s="4">
        <f t="shared" si="166"/>
        <v>165</v>
      </c>
      <c r="U1035" s="4">
        <f t="shared" si="166"/>
        <v>480</v>
      </c>
      <c r="V1035" s="4">
        <f t="shared" si="166"/>
        <v>165</v>
      </c>
      <c r="W1035" s="4">
        <v>1000000</v>
      </c>
    </row>
    <row r="1036" spans="1:23" x14ac:dyDescent="0.3">
      <c r="A1036" s="4" t="str">
        <f t="shared" si="167"/>
        <v>Finland</v>
      </c>
      <c r="B1036" s="4">
        <f t="shared" si="167"/>
        <v>1998</v>
      </c>
      <c r="C1036" s="4">
        <f t="shared" si="165"/>
        <v>143</v>
      </c>
      <c r="D1036" s="4">
        <f t="shared" si="166"/>
        <v>183</v>
      </c>
      <c r="E1036" s="4">
        <f t="shared" si="166"/>
        <v>489</v>
      </c>
      <c r="F1036" s="4">
        <f t="shared" si="166"/>
        <v>183</v>
      </c>
      <c r="G1036" s="4">
        <f t="shared" si="166"/>
        <v>111</v>
      </c>
      <c r="H1036" s="4">
        <f t="shared" si="166"/>
        <v>104</v>
      </c>
      <c r="I1036" s="4">
        <f t="shared" si="166"/>
        <v>393</v>
      </c>
      <c r="J1036" s="4">
        <f t="shared" si="166"/>
        <v>104</v>
      </c>
      <c r="K1036" s="4">
        <f t="shared" ref="D1036:AC1049" si="168">RANK(K439,K$4:K$597,K$1)</f>
        <v>155</v>
      </c>
      <c r="L1036" s="4">
        <f t="shared" si="168"/>
        <v>168</v>
      </c>
      <c r="M1036" s="4">
        <f t="shared" si="168"/>
        <v>405</v>
      </c>
      <c r="N1036" s="4">
        <f t="shared" si="168"/>
        <v>168</v>
      </c>
      <c r="O1036" s="4">
        <f t="shared" si="168"/>
        <v>341</v>
      </c>
      <c r="P1036" s="4">
        <f t="shared" si="168"/>
        <v>358</v>
      </c>
      <c r="Q1036" s="4">
        <f t="shared" si="168"/>
        <v>299</v>
      </c>
      <c r="R1036" s="4">
        <f t="shared" si="168"/>
        <v>358</v>
      </c>
      <c r="S1036" s="4">
        <f t="shared" si="168"/>
        <v>153</v>
      </c>
      <c r="T1036" s="4">
        <f t="shared" si="168"/>
        <v>184</v>
      </c>
      <c r="U1036" s="4">
        <f t="shared" si="168"/>
        <v>492</v>
      </c>
      <c r="V1036" s="4">
        <f t="shared" si="168"/>
        <v>184</v>
      </c>
      <c r="W1036" s="4">
        <v>1000000</v>
      </c>
    </row>
    <row r="1037" spans="1:23" x14ac:dyDescent="0.3">
      <c r="A1037" s="4" t="str">
        <f t="shared" si="167"/>
        <v>Finland</v>
      </c>
      <c r="B1037" s="4">
        <f t="shared" si="167"/>
        <v>1999</v>
      </c>
      <c r="C1037" s="4">
        <f t="shared" si="165"/>
        <v>145</v>
      </c>
      <c r="D1037" s="4">
        <f t="shared" si="168"/>
        <v>182</v>
      </c>
      <c r="E1037" s="4">
        <f t="shared" si="168"/>
        <v>483</v>
      </c>
      <c r="F1037" s="4">
        <f t="shared" si="168"/>
        <v>182</v>
      </c>
      <c r="G1037" s="4">
        <f t="shared" si="168"/>
        <v>105</v>
      </c>
      <c r="H1037" s="4">
        <f t="shared" si="168"/>
        <v>100</v>
      </c>
      <c r="I1037" s="4">
        <f t="shared" si="168"/>
        <v>409</v>
      </c>
      <c r="J1037" s="4">
        <f t="shared" si="168"/>
        <v>100</v>
      </c>
      <c r="K1037" s="4">
        <f t="shared" si="168"/>
        <v>147</v>
      </c>
      <c r="L1037" s="4">
        <f t="shared" si="168"/>
        <v>157</v>
      </c>
      <c r="M1037" s="4">
        <f t="shared" si="168"/>
        <v>390</v>
      </c>
      <c r="N1037" s="4">
        <f t="shared" si="168"/>
        <v>157</v>
      </c>
      <c r="O1037" s="4">
        <f t="shared" si="168"/>
        <v>148</v>
      </c>
      <c r="P1037" s="4">
        <f t="shared" si="168"/>
        <v>137</v>
      </c>
      <c r="Q1037" s="4">
        <f t="shared" si="168"/>
        <v>368</v>
      </c>
      <c r="R1037" s="4">
        <f t="shared" si="168"/>
        <v>137</v>
      </c>
      <c r="S1037" s="4">
        <f t="shared" si="168"/>
        <v>160</v>
      </c>
      <c r="T1037" s="4">
        <f t="shared" si="168"/>
        <v>191</v>
      </c>
      <c r="U1037" s="4">
        <f t="shared" si="168"/>
        <v>516</v>
      </c>
      <c r="V1037" s="4">
        <f t="shared" si="168"/>
        <v>191</v>
      </c>
      <c r="W1037" s="4">
        <v>1000000</v>
      </c>
    </row>
    <row r="1038" spans="1:23" x14ac:dyDescent="0.3">
      <c r="A1038" s="4" t="str">
        <f t="shared" si="167"/>
        <v>Finland</v>
      </c>
      <c r="B1038" s="4">
        <f t="shared" si="167"/>
        <v>2000</v>
      </c>
      <c r="C1038" s="4">
        <f t="shared" si="165"/>
        <v>156</v>
      </c>
      <c r="D1038" s="4">
        <f t="shared" si="168"/>
        <v>184</v>
      </c>
      <c r="E1038" s="4">
        <f t="shared" si="168"/>
        <v>478</v>
      </c>
      <c r="F1038" s="4">
        <f t="shared" si="168"/>
        <v>184</v>
      </c>
      <c r="G1038" s="4">
        <f t="shared" si="168"/>
        <v>142</v>
      </c>
      <c r="H1038" s="4">
        <f t="shared" si="168"/>
        <v>136</v>
      </c>
      <c r="I1038" s="4">
        <f t="shared" si="168"/>
        <v>319</v>
      </c>
      <c r="J1038" s="4">
        <f t="shared" si="168"/>
        <v>136</v>
      </c>
      <c r="K1038" s="4">
        <f t="shared" si="168"/>
        <v>109</v>
      </c>
      <c r="L1038" s="4">
        <f t="shared" si="168"/>
        <v>121</v>
      </c>
      <c r="M1038" s="4">
        <f t="shared" si="168"/>
        <v>384</v>
      </c>
      <c r="N1038" s="4">
        <f t="shared" si="168"/>
        <v>121</v>
      </c>
      <c r="O1038" s="4">
        <f t="shared" si="168"/>
        <v>108</v>
      </c>
      <c r="P1038" s="4">
        <f t="shared" si="168"/>
        <v>102</v>
      </c>
      <c r="Q1038" s="4">
        <f t="shared" si="168"/>
        <v>447</v>
      </c>
      <c r="R1038" s="4">
        <f t="shared" si="168"/>
        <v>102</v>
      </c>
      <c r="S1038" s="4">
        <f t="shared" si="168"/>
        <v>173</v>
      </c>
      <c r="T1038" s="4">
        <f t="shared" si="168"/>
        <v>205</v>
      </c>
      <c r="U1038" s="4">
        <f t="shared" si="168"/>
        <v>525</v>
      </c>
      <c r="V1038" s="4">
        <f t="shared" si="168"/>
        <v>205</v>
      </c>
      <c r="W1038" s="4">
        <v>1000000</v>
      </c>
    </row>
    <row r="1039" spans="1:23" x14ac:dyDescent="0.3">
      <c r="A1039" s="4" t="str">
        <f t="shared" si="167"/>
        <v>Finland</v>
      </c>
      <c r="B1039" s="4">
        <f t="shared" si="167"/>
        <v>2001</v>
      </c>
      <c r="C1039" s="4">
        <f t="shared" si="165"/>
        <v>142</v>
      </c>
      <c r="D1039" s="4">
        <f t="shared" si="168"/>
        <v>163</v>
      </c>
      <c r="E1039" s="4">
        <f t="shared" si="168"/>
        <v>467</v>
      </c>
      <c r="F1039" s="4">
        <f t="shared" si="168"/>
        <v>163</v>
      </c>
      <c r="G1039" s="4">
        <f t="shared" si="168"/>
        <v>145</v>
      </c>
      <c r="H1039" s="4">
        <f t="shared" si="168"/>
        <v>139</v>
      </c>
      <c r="I1039" s="4">
        <f t="shared" si="168"/>
        <v>312</v>
      </c>
      <c r="J1039" s="4">
        <f t="shared" si="168"/>
        <v>139</v>
      </c>
      <c r="K1039" s="4">
        <f t="shared" si="168"/>
        <v>152</v>
      </c>
      <c r="L1039" s="4">
        <f t="shared" si="168"/>
        <v>158</v>
      </c>
      <c r="M1039" s="4">
        <f t="shared" si="168"/>
        <v>380</v>
      </c>
      <c r="N1039" s="4">
        <f t="shared" si="168"/>
        <v>158</v>
      </c>
      <c r="O1039" s="4">
        <f t="shared" si="168"/>
        <v>53</v>
      </c>
      <c r="P1039" s="4">
        <f t="shared" si="168"/>
        <v>47</v>
      </c>
      <c r="Q1039" s="4">
        <f t="shared" si="168"/>
        <v>456</v>
      </c>
      <c r="R1039" s="4">
        <f t="shared" si="168"/>
        <v>47</v>
      </c>
      <c r="S1039" s="4">
        <f t="shared" si="168"/>
        <v>182</v>
      </c>
      <c r="T1039" s="4">
        <f t="shared" si="168"/>
        <v>211</v>
      </c>
      <c r="U1039" s="4">
        <f t="shared" si="168"/>
        <v>521</v>
      </c>
      <c r="V1039" s="4">
        <f t="shared" si="168"/>
        <v>211</v>
      </c>
      <c r="W1039" s="4">
        <v>1000000</v>
      </c>
    </row>
    <row r="1040" spans="1:23" x14ac:dyDescent="0.3">
      <c r="A1040" s="4" t="str">
        <f t="shared" si="167"/>
        <v>Finland</v>
      </c>
      <c r="B1040" s="4">
        <f t="shared" si="167"/>
        <v>2002</v>
      </c>
      <c r="C1040" s="4">
        <f t="shared" si="165"/>
        <v>132</v>
      </c>
      <c r="D1040" s="4">
        <f t="shared" si="168"/>
        <v>142</v>
      </c>
      <c r="E1040" s="4">
        <f t="shared" si="168"/>
        <v>454</v>
      </c>
      <c r="F1040" s="4">
        <f t="shared" si="168"/>
        <v>142</v>
      </c>
      <c r="G1040" s="4">
        <f t="shared" si="168"/>
        <v>136</v>
      </c>
      <c r="H1040" s="4">
        <f t="shared" si="168"/>
        <v>133</v>
      </c>
      <c r="I1040" s="4">
        <f t="shared" si="168"/>
        <v>325</v>
      </c>
      <c r="J1040" s="4">
        <f t="shared" si="168"/>
        <v>133</v>
      </c>
      <c r="K1040" s="4">
        <f t="shared" si="168"/>
        <v>215</v>
      </c>
      <c r="L1040" s="4">
        <f t="shared" si="168"/>
        <v>218</v>
      </c>
      <c r="M1040" s="4">
        <f t="shared" si="168"/>
        <v>370</v>
      </c>
      <c r="N1040" s="4">
        <f t="shared" si="168"/>
        <v>218</v>
      </c>
      <c r="O1040" s="4">
        <f t="shared" si="168"/>
        <v>51</v>
      </c>
      <c r="P1040" s="4">
        <f t="shared" si="168"/>
        <v>45</v>
      </c>
      <c r="Q1040" s="4">
        <f t="shared" si="168"/>
        <v>416</v>
      </c>
      <c r="R1040" s="4">
        <f t="shared" si="168"/>
        <v>45</v>
      </c>
      <c r="S1040" s="4">
        <f t="shared" si="168"/>
        <v>187</v>
      </c>
      <c r="T1040" s="4">
        <f t="shared" si="168"/>
        <v>206</v>
      </c>
      <c r="U1040" s="4">
        <f t="shared" si="168"/>
        <v>515</v>
      </c>
      <c r="V1040" s="4">
        <f t="shared" si="168"/>
        <v>206</v>
      </c>
      <c r="W1040" s="4">
        <v>1000000</v>
      </c>
    </row>
    <row r="1041" spans="1:23" x14ac:dyDescent="0.3">
      <c r="A1041" s="4" t="str">
        <f t="shared" si="167"/>
        <v>Finland</v>
      </c>
      <c r="B1041" s="4">
        <f t="shared" si="167"/>
        <v>2003</v>
      </c>
      <c r="C1041" s="4">
        <f t="shared" si="165"/>
        <v>137</v>
      </c>
      <c r="D1041" s="4">
        <f t="shared" si="168"/>
        <v>144</v>
      </c>
      <c r="E1041" s="4">
        <f t="shared" si="168"/>
        <v>437</v>
      </c>
      <c r="F1041" s="4">
        <f t="shared" si="168"/>
        <v>144</v>
      </c>
      <c r="G1041" s="4">
        <f t="shared" si="168"/>
        <v>130</v>
      </c>
      <c r="H1041" s="4">
        <f t="shared" si="168"/>
        <v>128</v>
      </c>
      <c r="I1041" s="4">
        <f t="shared" si="168"/>
        <v>333</v>
      </c>
      <c r="J1041" s="4">
        <f t="shared" si="168"/>
        <v>128</v>
      </c>
      <c r="K1041" s="4">
        <f t="shared" si="168"/>
        <v>258</v>
      </c>
      <c r="L1041" s="4">
        <f t="shared" si="168"/>
        <v>264</v>
      </c>
      <c r="M1041" s="4">
        <f t="shared" si="168"/>
        <v>281</v>
      </c>
      <c r="N1041" s="4">
        <f t="shared" si="168"/>
        <v>264</v>
      </c>
      <c r="O1041" s="4">
        <f t="shared" si="168"/>
        <v>9</v>
      </c>
      <c r="P1041" s="4">
        <f t="shared" si="168"/>
        <v>8</v>
      </c>
      <c r="Q1041" s="4">
        <f t="shared" si="168"/>
        <v>344</v>
      </c>
      <c r="R1041" s="4">
        <f t="shared" si="168"/>
        <v>8</v>
      </c>
      <c r="S1041" s="4">
        <f t="shared" si="168"/>
        <v>196</v>
      </c>
      <c r="T1041" s="4">
        <f t="shared" si="168"/>
        <v>213</v>
      </c>
      <c r="U1041" s="4">
        <f t="shared" si="168"/>
        <v>499</v>
      </c>
      <c r="V1041" s="4">
        <f t="shared" si="168"/>
        <v>213</v>
      </c>
      <c r="W1041" s="4">
        <v>1000000</v>
      </c>
    </row>
    <row r="1042" spans="1:23" x14ac:dyDescent="0.3">
      <c r="A1042" s="4" t="str">
        <f t="shared" ref="A1042:B1057" si="169">A445</f>
        <v>Finland</v>
      </c>
      <c r="B1042" s="4">
        <f t="shared" si="169"/>
        <v>2004</v>
      </c>
      <c r="C1042" s="4">
        <f t="shared" si="165"/>
        <v>160</v>
      </c>
      <c r="D1042" s="4">
        <f t="shared" si="168"/>
        <v>162</v>
      </c>
      <c r="E1042" s="4">
        <f t="shared" si="168"/>
        <v>418</v>
      </c>
      <c r="F1042" s="4">
        <f t="shared" si="168"/>
        <v>162</v>
      </c>
      <c r="G1042" s="4">
        <f t="shared" si="168"/>
        <v>144</v>
      </c>
      <c r="H1042" s="4">
        <f t="shared" si="168"/>
        <v>142</v>
      </c>
      <c r="I1042" s="4">
        <f t="shared" si="168"/>
        <v>294</v>
      </c>
      <c r="J1042" s="4">
        <f t="shared" si="168"/>
        <v>142</v>
      </c>
      <c r="K1042" s="4">
        <f t="shared" si="168"/>
        <v>223</v>
      </c>
      <c r="L1042" s="4">
        <f t="shared" si="168"/>
        <v>225</v>
      </c>
      <c r="M1042" s="4">
        <f t="shared" si="168"/>
        <v>371</v>
      </c>
      <c r="N1042" s="4">
        <f t="shared" si="168"/>
        <v>225</v>
      </c>
      <c r="O1042" s="4">
        <f t="shared" si="168"/>
        <v>40</v>
      </c>
      <c r="P1042" s="4">
        <f t="shared" si="168"/>
        <v>37</v>
      </c>
      <c r="Q1042" s="4">
        <f t="shared" si="168"/>
        <v>276</v>
      </c>
      <c r="R1042" s="4">
        <f t="shared" si="168"/>
        <v>37</v>
      </c>
      <c r="S1042" s="4">
        <f t="shared" si="168"/>
        <v>214</v>
      </c>
      <c r="T1042" s="4">
        <f t="shared" si="168"/>
        <v>225</v>
      </c>
      <c r="U1042" s="4">
        <f t="shared" si="168"/>
        <v>497</v>
      </c>
      <c r="V1042" s="4">
        <f t="shared" si="168"/>
        <v>225</v>
      </c>
      <c r="W1042" s="4">
        <v>1000000</v>
      </c>
    </row>
    <row r="1043" spans="1:23" x14ac:dyDescent="0.3">
      <c r="A1043" s="4" t="str">
        <f t="shared" si="169"/>
        <v>Finland</v>
      </c>
      <c r="B1043" s="4">
        <f t="shared" si="169"/>
        <v>2005</v>
      </c>
      <c r="C1043" s="4">
        <f t="shared" si="165"/>
        <v>169</v>
      </c>
      <c r="D1043" s="4">
        <f t="shared" si="168"/>
        <v>171</v>
      </c>
      <c r="E1043" s="4">
        <f t="shared" si="168"/>
        <v>403</v>
      </c>
      <c r="F1043" s="4">
        <f t="shared" si="168"/>
        <v>171</v>
      </c>
      <c r="G1043" s="4">
        <f t="shared" si="168"/>
        <v>163</v>
      </c>
      <c r="H1043" s="4">
        <f t="shared" si="168"/>
        <v>159</v>
      </c>
      <c r="I1043" s="4">
        <f t="shared" si="168"/>
        <v>297</v>
      </c>
      <c r="J1043" s="4">
        <f t="shared" si="168"/>
        <v>159</v>
      </c>
      <c r="K1043" s="4">
        <f t="shared" si="168"/>
        <v>226</v>
      </c>
      <c r="L1043" s="4">
        <f t="shared" si="168"/>
        <v>228</v>
      </c>
      <c r="M1043" s="4">
        <f t="shared" si="168"/>
        <v>396</v>
      </c>
      <c r="N1043" s="4">
        <f t="shared" si="168"/>
        <v>228</v>
      </c>
      <c r="O1043" s="4">
        <f t="shared" si="168"/>
        <v>31</v>
      </c>
      <c r="P1043" s="4">
        <f t="shared" si="168"/>
        <v>35</v>
      </c>
      <c r="Q1043" s="4">
        <f t="shared" si="168"/>
        <v>252</v>
      </c>
      <c r="R1043" s="4">
        <f t="shared" si="168"/>
        <v>35</v>
      </c>
      <c r="S1043" s="4">
        <f t="shared" si="168"/>
        <v>228</v>
      </c>
      <c r="T1043" s="4">
        <f t="shared" si="168"/>
        <v>226</v>
      </c>
      <c r="U1043" s="4">
        <f t="shared" si="168"/>
        <v>470</v>
      </c>
      <c r="V1043" s="4">
        <f t="shared" si="168"/>
        <v>226</v>
      </c>
      <c r="W1043" s="4">
        <v>1000000</v>
      </c>
    </row>
    <row r="1044" spans="1:23" x14ac:dyDescent="0.3">
      <c r="A1044" s="4" t="str">
        <f t="shared" si="169"/>
        <v>Finland</v>
      </c>
      <c r="B1044" s="4">
        <f t="shared" si="169"/>
        <v>2006</v>
      </c>
      <c r="C1044" s="4">
        <f t="shared" si="165"/>
        <v>179</v>
      </c>
      <c r="D1044" s="4">
        <f t="shared" si="168"/>
        <v>174</v>
      </c>
      <c r="E1044" s="4">
        <f t="shared" si="168"/>
        <v>372</v>
      </c>
      <c r="F1044" s="4">
        <f t="shared" si="168"/>
        <v>174</v>
      </c>
      <c r="G1044" s="4">
        <f t="shared" si="168"/>
        <v>162</v>
      </c>
      <c r="H1044" s="4">
        <f t="shared" si="168"/>
        <v>157</v>
      </c>
      <c r="I1044" s="4">
        <f t="shared" si="168"/>
        <v>287</v>
      </c>
      <c r="J1044" s="4">
        <f t="shared" si="168"/>
        <v>157</v>
      </c>
      <c r="K1044" s="4">
        <f t="shared" si="168"/>
        <v>230</v>
      </c>
      <c r="L1044" s="4">
        <f t="shared" si="168"/>
        <v>233</v>
      </c>
      <c r="M1044" s="4">
        <f t="shared" si="168"/>
        <v>415</v>
      </c>
      <c r="N1044" s="4">
        <f t="shared" si="168"/>
        <v>233</v>
      </c>
      <c r="O1044" s="4">
        <f t="shared" si="168"/>
        <v>11</v>
      </c>
      <c r="P1044" s="4">
        <f t="shared" si="168"/>
        <v>13</v>
      </c>
      <c r="Q1044" s="4">
        <f t="shared" si="168"/>
        <v>240</v>
      </c>
      <c r="R1044" s="4">
        <f t="shared" si="168"/>
        <v>13</v>
      </c>
      <c r="S1044" s="4">
        <f t="shared" si="168"/>
        <v>238</v>
      </c>
      <c r="T1044" s="4">
        <f t="shared" si="168"/>
        <v>223</v>
      </c>
      <c r="U1044" s="4">
        <f t="shared" si="168"/>
        <v>454</v>
      </c>
      <c r="V1044" s="4">
        <f t="shared" si="168"/>
        <v>223</v>
      </c>
      <c r="W1044" s="4">
        <v>1000000</v>
      </c>
    </row>
    <row r="1045" spans="1:23" x14ac:dyDescent="0.3">
      <c r="A1045" s="4" t="str">
        <f t="shared" si="169"/>
        <v>Finland</v>
      </c>
      <c r="B1045" s="4">
        <f t="shared" si="169"/>
        <v>2007</v>
      </c>
      <c r="C1045" s="4">
        <f t="shared" si="165"/>
        <v>168</v>
      </c>
      <c r="D1045" s="4">
        <f t="shared" si="168"/>
        <v>152</v>
      </c>
      <c r="E1045" s="4">
        <f t="shared" si="168"/>
        <v>332</v>
      </c>
      <c r="F1045" s="4">
        <f t="shared" si="168"/>
        <v>152</v>
      </c>
      <c r="G1045" s="4">
        <f t="shared" si="168"/>
        <v>164</v>
      </c>
      <c r="H1045" s="4">
        <f t="shared" si="168"/>
        <v>160</v>
      </c>
      <c r="I1045" s="4">
        <f t="shared" si="168"/>
        <v>271</v>
      </c>
      <c r="J1045" s="4">
        <f t="shared" si="168"/>
        <v>160</v>
      </c>
      <c r="K1045" s="4">
        <f t="shared" si="168"/>
        <v>220</v>
      </c>
      <c r="L1045" s="4">
        <f t="shared" si="168"/>
        <v>220</v>
      </c>
      <c r="M1045" s="4">
        <f t="shared" si="168"/>
        <v>432</v>
      </c>
      <c r="N1045" s="4">
        <f t="shared" si="168"/>
        <v>220</v>
      </c>
      <c r="O1045" s="4">
        <f t="shared" si="168"/>
        <v>24</v>
      </c>
      <c r="P1045" s="4">
        <f t="shared" si="168"/>
        <v>38</v>
      </c>
      <c r="Q1045" s="4">
        <f t="shared" si="168"/>
        <v>229</v>
      </c>
      <c r="R1045" s="4">
        <f t="shared" si="168"/>
        <v>38</v>
      </c>
      <c r="S1045" s="4">
        <f t="shared" si="168"/>
        <v>280</v>
      </c>
      <c r="T1045" s="4">
        <f t="shared" si="168"/>
        <v>237</v>
      </c>
      <c r="U1045" s="4">
        <f t="shared" si="168"/>
        <v>473</v>
      </c>
      <c r="V1045" s="4">
        <f t="shared" si="168"/>
        <v>237</v>
      </c>
      <c r="W1045" s="4">
        <v>1000000</v>
      </c>
    </row>
    <row r="1046" spans="1:23" x14ac:dyDescent="0.3">
      <c r="A1046" s="4" t="str">
        <f t="shared" si="169"/>
        <v>Finland</v>
      </c>
      <c r="B1046" s="4">
        <f t="shared" si="169"/>
        <v>2008</v>
      </c>
      <c r="C1046" s="4">
        <f t="shared" si="165"/>
        <v>165</v>
      </c>
      <c r="D1046" s="4">
        <f t="shared" si="168"/>
        <v>149</v>
      </c>
      <c r="E1046" s="4">
        <f t="shared" si="168"/>
        <v>320</v>
      </c>
      <c r="F1046" s="4">
        <f t="shared" si="168"/>
        <v>149</v>
      </c>
      <c r="G1046" s="4">
        <f t="shared" si="168"/>
        <v>166</v>
      </c>
      <c r="H1046" s="4">
        <f t="shared" si="168"/>
        <v>162</v>
      </c>
      <c r="I1046" s="4">
        <f t="shared" si="168"/>
        <v>254</v>
      </c>
      <c r="J1046" s="4">
        <f t="shared" si="168"/>
        <v>162</v>
      </c>
      <c r="K1046" s="4">
        <f t="shared" si="168"/>
        <v>185</v>
      </c>
      <c r="L1046" s="4">
        <f t="shared" si="168"/>
        <v>186</v>
      </c>
      <c r="M1046" s="4">
        <f t="shared" si="168"/>
        <v>406</v>
      </c>
      <c r="N1046" s="4">
        <f t="shared" si="168"/>
        <v>186</v>
      </c>
      <c r="O1046" s="4">
        <f t="shared" si="168"/>
        <v>41</v>
      </c>
      <c r="P1046" s="4">
        <f t="shared" si="168"/>
        <v>48</v>
      </c>
      <c r="Q1046" s="4">
        <f t="shared" si="168"/>
        <v>173</v>
      </c>
      <c r="R1046" s="4">
        <f t="shared" si="168"/>
        <v>48</v>
      </c>
      <c r="S1046" s="4">
        <f t="shared" si="168"/>
        <v>285</v>
      </c>
      <c r="T1046" s="4">
        <f t="shared" si="168"/>
        <v>252</v>
      </c>
      <c r="U1046" s="4">
        <f t="shared" si="168"/>
        <v>438</v>
      </c>
      <c r="V1046" s="4">
        <f t="shared" si="168"/>
        <v>252</v>
      </c>
      <c r="W1046" s="4">
        <v>1000000</v>
      </c>
    </row>
    <row r="1047" spans="1:23" x14ac:dyDescent="0.3">
      <c r="A1047" s="4" t="str">
        <f t="shared" si="169"/>
        <v>Finland</v>
      </c>
      <c r="B1047" s="4">
        <f t="shared" si="169"/>
        <v>2009</v>
      </c>
      <c r="C1047" s="4">
        <f t="shared" si="165"/>
        <v>155</v>
      </c>
      <c r="D1047" s="4">
        <f t="shared" si="168"/>
        <v>141</v>
      </c>
      <c r="E1047" s="4">
        <f t="shared" si="168"/>
        <v>374</v>
      </c>
      <c r="F1047" s="4">
        <f t="shared" si="168"/>
        <v>141</v>
      </c>
      <c r="G1047" s="4">
        <f t="shared" si="168"/>
        <v>150</v>
      </c>
      <c r="H1047" s="4">
        <f t="shared" si="168"/>
        <v>149</v>
      </c>
      <c r="I1047" s="4">
        <f t="shared" si="168"/>
        <v>272</v>
      </c>
      <c r="J1047" s="4">
        <f t="shared" si="168"/>
        <v>149</v>
      </c>
      <c r="K1047" s="4">
        <f t="shared" si="168"/>
        <v>158</v>
      </c>
      <c r="L1047" s="4">
        <f t="shared" si="168"/>
        <v>160</v>
      </c>
      <c r="M1047" s="4">
        <f t="shared" si="168"/>
        <v>374</v>
      </c>
      <c r="N1047" s="4">
        <f t="shared" si="168"/>
        <v>160</v>
      </c>
      <c r="O1047" s="4">
        <f t="shared" si="168"/>
        <v>171</v>
      </c>
      <c r="P1047" s="4">
        <f t="shared" si="168"/>
        <v>159</v>
      </c>
      <c r="Q1047" s="4">
        <f t="shared" si="168"/>
        <v>168</v>
      </c>
      <c r="R1047" s="4">
        <f t="shared" si="168"/>
        <v>159</v>
      </c>
      <c r="S1047" s="4">
        <f t="shared" si="168"/>
        <v>207</v>
      </c>
      <c r="T1047" s="4">
        <f t="shared" si="168"/>
        <v>198</v>
      </c>
      <c r="U1047" s="4">
        <f t="shared" si="168"/>
        <v>446</v>
      </c>
      <c r="V1047" s="4">
        <f t="shared" si="168"/>
        <v>198</v>
      </c>
      <c r="W1047" s="4">
        <v>1000000</v>
      </c>
    </row>
    <row r="1048" spans="1:23" x14ac:dyDescent="0.3">
      <c r="A1048" s="4" t="str">
        <f t="shared" si="169"/>
        <v>Finland</v>
      </c>
      <c r="B1048" s="4">
        <f t="shared" si="169"/>
        <v>2010</v>
      </c>
      <c r="C1048" s="4">
        <f t="shared" si="165"/>
        <v>176</v>
      </c>
      <c r="D1048" s="4">
        <f t="shared" si="168"/>
        <v>154</v>
      </c>
      <c r="E1048" s="4">
        <f t="shared" si="168"/>
        <v>365</v>
      </c>
      <c r="F1048" s="4">
        <f t="shared" si="168"/>
        <v>154</v>
      </c>
      <c r="G1048" s="4">
        <f t="shared" si="168"/>
        <v>147</v>
      </c>
      <c r="H1048" s="4">
        <f t="shared" si="168"/>
        <v>144</v>
      </c>
      <c r="I1048" s="4">
        <f t="shared" si="168"/>
        <v>252</v>
      </c>
      <c r="J1048" s="4">
        <f t="shared" si="168"/>
        <v>144</v>
      </c>
      <c r="K1048" s="4">
        <f t="shared" si="168"/>
        <v>104</v>
      </c>
      <c r="L1048" s="4">
        <f t="shared" si="168"/>
        <v>105</v>
      </c>
      <c r="M1048" s="4">
        <f t="shared" si="168"/>
        <v>393</v>
      </c>
      <c r="N1048" s="4">
        <f t="shared" si="168"/>
        <v>105</v>
      </c>
      <c r="O1048" s="4">
        <f t="shared" si="168"/>
        <v>289</v>
      </c>
      <c r="P1048" s="4">
        <f t="shared" si="168"/>
        <v>229</v>
      </c>
      <c r="Q1048" s="4">
        <f t="shared" si="168"/>
        <v>101</v>
      </c>
      <c r="R1048" s="4">
        <f t="shared" si="168"/>
        <v>229</v>
      </c>
      <c r="S1048" s="4">
        <f t="shared" si="168"/>
        <v>231</v>
      </c>
      <c r="T1048" s="4">
        <f t="shared" si="168"/>
        <v>214</v>
      </c>
      <c r="U1048" s="4">
        <f t="shared" si="168"/>
        <v>457</v>
      </c>
      <c r="V1048" s="4">
        <f t="shared" si="168"/>
        <v>214</v>
      </c>
      <c r="W1048" s="4">
        <v>1000000</v>
      </c>
    </row>
    <row r="1049" spans="1:23" x14ac:dyDescent="0.3">
      <c r="A1049" s="4" t="str">
        <f t="shared" si="169"/>
        <v>Finland</v>
      </c>
      <c r="B1049" s="4">
        <f t="shared" si="169"/>
        <v>2011</v>
      </c>
      <c r="C1049" s="4">
        <f t="shared" si="165"/>
        <v>185</v>
      </c>
      <c r="D1049" s="4">
        <f t="shared" si="168"/>
        <v>168</v>
      </c>
      <c r="E1049" s="4">
        <f t="shared" si="168"/>
        <v>376</v>
      </c>
      <c r="F1049" s="4">
        <f t="shared" si="168"/>
        <v>168</v>
      </c>
      <c r="G1049" s="4">
        <f t="shared" si="168"/>
        <v>165</v>
      </c>
      <c r="H1049" s="4">
        <f t="shared" si="168"/>
        <v>164</v>
      </c>
      <c r="I1049" s="4">
        <f t="shared" si="168"/>
        <v>220</v>
      </c>
      <c r="J1049" s="4">
        <f t="shared" si="168"/>
        <v>164</v>
      </c>
      <c r="K1049" s="4">
        <f t="shared" si="168"/>
        <v>110</v>
      </c>
      <c r="L1049" s="4">
        <f t="shared" si="168"/>
        <v>110</v>
      </c>
      <c r="M1049" s="4">
        <f t="shared" si="168"/>
        <v>356</v>
      </c>
      <c r="N1049" s="4">
        <f t="shared" si="168"/>
        <v>110</v>
      </c>
      <c r="O1049" s="4">
        <f t="shared" si="168"/>
        <v>322</v>
      </c>
      <c r="P1049" s="4">
        <f t="shared" si="168"/>
        <v>267</v>
      </c>
      <c r="Q1049" s="4">
        <f t="shared" si="168"/>
        <v>65</v>
      </c>
      <c r="R1049" s="4">
        <f t="shared" si="168"/>
        <v>267</v>
      </c>
      <c r="S1049" s="4">
        <f t="shared" ref="D1049:AK1063" si="170">RANK(S452,S$4:S$597,S$1)</f>
        <v>255</v>
      </c>
      <c r="T1049" s="4">
        <f t="shared" si="170"/>
        <v>229</v>
      </c>
      <c r="U1049" s="4">
        <f t="shared" si="170"/>
        <v>428</v>
      </c>
      <c r="V1049" s="4">
        <f t="shared" si="170"/>
        <v>229</v>
      </c>
      <c r="W1049" s="4">
        <v>1000000</v>
      </c>
    </row>
    <row r="1050" spans="1:23" x14ac:dyDescent="0.3">
      <c r="A1050" s="4" t="str">
        <f t="shared" si="169"/>
        <v>Finland</v>
      </c>
      <c r="B1050" s="4">
        <f t="shared" si="169"/>
        <v>2012</v>
      </c>
      <c r="C1050" s="4">
        <f t="shared" si="165"/>
        <v>198</v>
      </c>
      <c r="D1050" s="4">
        <f t="shared" si="170"/>
        <v>181</v>
      </c>
      <c r="E1050" s="4">
        <f t="shared" si="170"/>
        <v>388</v>
      </c>
      <c r="F1050" s="4">
        <f t="shared" si="170"/>
        <v>181</v>
      </c>
      <c r="G1050" s="4">
        <f t="shared" si="170"/>
        <v>160</v>
      </c>
      <c r="H1050" s="4">
        <f t="shared" si="170"/>
        <v>163</v>
      </c>
      <c r="I1050" s="4">
        <f t="shared" si="170"/>
        <v>238</v>
      </c>
      <c r="J1050" s="4">
        <f t="shared" si="170"/>
        <v>163</v>
      </c>
      <c r="K1050" s="4">
        <f t="shared" si="170"/>
        <v>117</v>
      </c>
      <c r="L1050" s="4">
        <f t="shared" si="170"/>
        <v>117</v>
      </c>
      <c r="M1050" s="4">
        <f t="shared" si="170"/>
        <v>317</v>
      </c>
      <c r="N1050" s="4">
        <f t="shared" si="170"/>
        <v>117</v>
      </c>
      <c r="O1050" s="4">
        <f t="shared" si="170"/>
        <v>399</v>
      </c>
      <c r="P1050" s="4">
        <f t="shared" si="170"/>
        <v>331</v>
      </c>
      <c r="Q1050" s="4">
        <f t="shared" si="170"/>
        <v>20</v>
      </c>
      <c r="R1050" s="4">
        <f t="shared" si="170"/>
        <v>331</v>
      </c>
      <c r="S1050" s="4">
        <f t="shared" si="170"/>
        <v>230</v>
      </c>
      <c r="T1050" s="4">
        <f t="shared" si="170"/>
        <v>212</v>
      </c>
      <c r="U1050" s="4">
        <f t="shared" si="170"/>
        <v>418</v>
      </c>
      <c r="V1050" s="4">
        <f t="shared" si="170"/>
        <v>212</v>
      </c>
      <c r="W1050" s="4">
        <v>1000000</v>
      </c>
    </row>
    <row r="1051" spans="1:23" x14ac:dyDescent="0.3">
      <c r="A1051" s="4" t="str">
        <f t="shared" si="169"/>
        <v>Finland</v>
      </c>
      <c r="B1051" s="4">
        <f t="shared" si="169"/>
        <v>2013</v>
      </c>
      <c r="C1051" s="4">
        <f t="shared" si="165"/>
        <v>172</v>
      </c>
      <c r="D1051" s="4">
        <f t="shared" si="170"/>
        <v>151</v>
      </c>
      <c r="E1051" s="4">
        <f t="shared" si="170"/>
        <v>394</v>
      </c>
      <c r="F1051" s="4">
        <f t="shared" si="170"/>
        <v>151</v>
      </c>
      <c r="G1051" s="4">
        <f t="shared" si="170"/>
        <v>167</v>
      </c>
      <c r="H1051" s="4">
        <f t="shared" si="170"/>
        <v>168</v>
      </c>
      <c r="I1051" s="4">
        <f t="shared" si="170"/>
        <v>234</v>
      </c>
      <c r="J1051" s="4">
        <f t="shared" si="170"/>
        <v>168</v>
      </c>
      <c r="K1051" s="4">
        <f t="shared" si="170"/>
        <v>146</v>
      </c>
      <c r="L1051" s="4">
        <f t="shared" si="170"/>
        <v>146</v>
      </c>
      <c r="M1051" s="4">
        <f t="shared" si="170"/>
        <v>304</v>
      </c>
      <c r="N1051" s="4">
        <f t="shared" si="170"/>
        <v>146</v>
      </c>
      <c r="O1051" s="4">
        <f t="shared" si="170"/>
        <v>371</v>
      </c>
      <c r="P1051" s="4">
        <f t="shared" si="170"/>
        <v>300</v>
      </c>
      <c r="Q1051" s="4">
        <f t="shared" si="170"/>
        <v>82</v>
      </c>
      <c r="R1051" s="4">
        <f t="shared" si="170"/>
        <v>300</v>
      </c>
      <c r="S1051" s="4">
        <f t="shared" si="170"/>
        <v>206</v>
      </c>
      <c r="T1051" s="4">
        <f t="shared" si="170"/>
        <v>188</v>
      </c>
      <c r="U1051" s="4">
        <f t="shared" si="170"/>
        <v>411</v>
      </c>
      <c r="V1051" s="4">
        <f t="shared" si="170"/>
        <v>188</v>
      </c>
      <c r="W1051" s="4">
        <v>1000000</v>
      </c>
    </row>
    <row r="1052" spans="1:23" x14ac:dyDescent="0.3">
      <c r="A1052" s="4" t="str">
        <f t="shared" si="169"/>
        <v>Finland</v>
      </c>
      <c r="B1052" s="4">
        <f t="shared" si="169"/>
        <v>2014</v>
      </c>
      <c r="C1052" s="4">
        <f t="shared" si="165"/>
        <v>148</v>
      </c>
      <c r="D1052" s="4">
        <f t="shared" si="170"/>
        <v>135</v>
      </c>
      <c r="E1052" s="4">
        <f t="shared" si="170"/>
        <v>385</v>
      </c>
      <c r="F1052" s="4">
        <f t="shared" si="170"/>
        <v>135</v>
      </c>
      <c r="G1052" s="4">
        <f t="shared" si="170"/>
        <v>172</v>
      </c>
      <c r="H1052" s="4">
        <f t="shared" si="170"/>
        <v>172</v>
      </c>
      <c r="I1052" s="4">
        <f t="shared" si="170"/>
        <v>218</v>
      </c>
      <c r="J1052" s="4">
        <f t="shared" si="170"/>
        <v>172</v>
      </c>
      <c r="K1052" s="4">
        <f t="shared" si="170"/>
        <v>99</v>
      </c>
      <c r="L1052" s="4">
        <f t="shared" si="170"/>
        <v>98</v>
      </c>
      <c r="M1052" s="4">
        <f t="shared" si="170"/>
        <v>339</v>
      </c>
      <c r="N1052" s="4">
        <f t="shared" si="170"/>
        <v>98</v>
      </c>
      <c r="O1052" s="4">
        <f t="shared" si="170"/>
        <v>238</v>
      </c>
      <c r="P1052" s="4">
        <f t="shared" si="170"/>
        <v>195</v>
      </c>
      <c r="Q1052" s="4">
        <f t="shared" si="170"/>
        <v>201</v>
      </c>
      <c r="R1052" s="4">
        <f t="shared" si="170"/>
        <v>195</v>
      </c>
      <c r="S1052" s="4">
        <f t="shared" si="170"/>
        <v>175</v>
      </c>
      <c r="T1052" s="4">
        <f t="shared" si="170"/>
        <v>155</v>
      </c>
      <c r="U1052" s="4">
        <f t="shared" si="170"/>
        <v>392</v>
      </c>
      <c r="V1052" s="4">
        <f t="shared" si="170"/>
        <v>155</v>
      </c>
      <c r="W1052" s="4">
        <v>1000000</v>
      </c>
    </row>
    <row r="1053" spans="1:23" x14ac:dyDescent="0.3">
      <c r="A1053" s="4" t="str">
        <f t="shared" si="169"/>
        <v>Finland</v>
      </c>
      <c r="B1053" s="4">
        <f t="shared" si="169"/>
        <v>2015</v>
      </c>
      <c r="C1053" s="4">
        <f t="shared" si="165"/>
        <v>140</v>
      </c>
      <c r="D1053" s="4">
        <f t="shared" si="170"/>
        <v>126</v>
      </c>
      <c r="E1053" s="4">
        <f t="shared" si="170"/>
        <v>361</v>
      </c>
      <c r="F1053" s="4">
        <f t="shared" si="170"/>
        <v>126</v>
      </c>
      <c r="G1053" s="4">
        <f t="shared" si="170"/>
        <v>175</v>
      </c>
      <c r="H1053" s="4">
        <f t="shared" si="170"/>
        <v>174</v>
      </c>
      <c r="I1053" s="4">
        <f t="shared" si="170"/>
        <v>214</v>
      </c>
      <c r="J1053" s="4">
        <f t="shared" si="170"/>
        <v>174</v>
      </c>
      <c r="K1053" s="4">
        <f t="shared" si="170"/>
        <v>210</v>
      </c>
      <c r="L1053" s="4">
        <f t="shared" si="170"/>
        <v>198</v>
      </c>
      <c r="M1053" s="4">
        <f t="shared" si="170"/>
        <v>211</v>
      </c>
      <c r="N1053" s="4">
        <f t="shared" si="170"/>
        <v>198</v>
      </c>
      <c r="O1053" s="4">
        <f t="shared" si="170"/>
        <v>39</v>
      </c>
      <c r="P1053" s="4">
        <f t="shared" si="170"/>
        <v>32</v>
      </c>
      <c r="Q1053" s="4">
        <f t="shared" si="170"/>
        <v>366</v>
      </c>
      <c r="R1053" s="4">
        <f t="shared" si="170"/>
        <v>32</v>
      </c>
      <c r="S1053" s="4">
        <f t="shared" si="170"/>
        <v>159</v>
      </c>
      <c r="T1053" s="4">
        <f t="shared" si="170"/>
        <v>130</v>
      </c>
      <c r="U1053" s="4">
        <f t="shared" si="170"/>
        <v>362</v>
      </c>
      <c r="V1053" s="4">
        <f t="shared" si="170"/>
        <v>130</v>
      </c>
      <c r="W1053" s="4">
        <v>1000000</v>
      </c>
    </row>
    <row r="1054" spans="1:23" x14ac:dyDescent="0.3">
      <c r="A1054" s="4" t="str">
        <f t="shared" si="169"/>
        <v>Finland</v>
      </c>
      <c r="B1054" s="4">
        <f t="shared" si="169"/>
        <v>2016</v>
      </c>
      <c r="C1054" s="4">
        <f t="shared" si="165"/>
        <v>139</v>
      </c>
      <c r="D1054" s="4">
        <f t="shared" si="170"/>
        <v>121</v>
      </c>
      <c r="E1054" s="4">
        <f t="shared" si="170"/>
        <v>340</v>
      </c>
      <c r="F1054" s="4">
        <f t="shared" si="170"/>
        <v>121</v>
      </c>
      <c r="G1054" s="4">
        <f t="shared" si="170"/>
        <v>180</v>
      </c>
      <c r="H1054" s="4">
        <f t="shared" si="170"/>
        <v>185</v>
      </c>
      <c r="I1054" s="4">
        <f t="shared" si="170"/>
        <v>198</v>
      </c>
      <c r="J1054" s="4">
        <f t="shared" si="170"/>
        <v>185</v>
      </c>
      <c r="K1054" s="4">
        <f t="shared" si="170"/>
        <v>106</v>
      </c>
      <c r="L1054" s="4">
        <f t="shared" si="170"/>
        <v>102</v>
      </c>
      <c r="M1054" s="4">
        <f t="shared" si="170"/>
        <v>300</v>
      </c>
      <c r="N1054" s="4">
        <f t="shared" si="170"/>
        <v>102</v>
      </c>
      <c r="O1054" s="4">
        <f t="shared" si="170"/>
        <v>1</v>
      </c>
      <c r="P1054" s="4">
        <f t="shared" si="170"/>
        <v>1</v>
      </c>
      <c r="Q1054" s="4">
        <f t="shared" si="170"/>
        <v>402</v>
      </c>
      <c r="R1054" s="4">
        <f t="shared" si="170"/>
        <v>1</v>
      </c>
      <c r="S1054" s="4">
        <f t="shared" si="170"/>
        <v>167</v>
      </c>
      <c r="T1054" s="4">
        <f t="shared" si="170"/>
        <v>137</v>
      </c>
      <c r="U1054" s="4">
        <f t="shared" si="170"/>
        <v>369</v>
      </c>
      <c r="V1054" s="4">
        <f t="shared" si="170"/>
        <v>137</v>
      </c>
      <c r="W1054" s="4">
        <v>1000000</v>
      </c>
    </row>
    <row r="1055" spans="1:23" x14ac:dyDescent="0.3">
      <c r="A1055" s="4" t="str">
        <f t="shared" si="169"/>
        <v>Finland</v>
      </c>
      <c r="B1055" s="4">
        <f t="shared" si="169"/>
        <v>2017</v>
      </c>
      <c r="C1055" s="4">
        <f t="shared" si="165"/>
        <v>114</v>
      </c>
      <c r="D1055" s="4">
        <f t="shared" si="170"/>
        <v>103</v>
      </c>
      <c r="E1055" s="4">
        <f t="shared" si="170"/>
        <v>316</v>
      </c>
      <c r="F1055" s="4">
        <f t="shared" si="170"/>
        <v>103</v>
      </c>
      <c r="G1055" s="4">
        <f t="shared" si="170"/>
        <v>174</v>
      </c>
      <c r="H1055" s="4">
        <f t="shared" si="170"/>
        <v>176</v>
      </c>
      <c r="I1055" s="4">
        <f t="shared" si="170"/>
        <v>216</v>
      </c>
      <c r="J1055" s="4">
        <f t="shared" si="170"/>
        <v>176</v>
      </c>
      <c r="K1055" s="4">
        <f t="shared" si="170"/>
        <v>149</v>
      </c>
      <c r="L1055" s="4">
        <f t="shared" si="170"/>
        <v>144</v>
      </c>
      <c r="M1055" s="4">
        <f t="shared" si="170"/>
        <v>237</v>
      </c>
      <c r="N1055" s="4">
        <f t="shared" si="170"/>
        <v>144</v>
      </c>
      <c r="O1055" s="4">
        <f t="shared" si="170"/>
        <v>134</v>
      </c>
      <c r="P1055" s="4">
        <f t="shared" si="170"/>
        <v>141</v>
      </c>
      <c r="Q1055" s="4">
        <f t="shared" si="170"/>
        <v>487</v>
      </c>
      <c r="R1055" s="4">
        <f t="shared" si="170"/>
        <v>141</v>
      </c>
      <c r="S1055" s="4">
        <f t="shared" si="170"/>
        <v>174</v>
      </c>
      <c r="T1055" s="4">
        <f t="shared" si="170"/>
        <v>140</v>
      </c>
      <c r="U1055" s="4">
        <f t="shared" si="170"/>
        <v>339</v>
      </c>
      <c r="V1055" s="4">
        <f t="shared" si="170"/>
        <v>140</v>
      </c>
      <c r="W1055" s="4">
        <v>1000000</v>
      </c>
    </row>
    <row r="1056" spans="1:23" x14ac:dyDescent="0.3">
      <c r="A1056" s="4" t="str">
        <f t="shared" si="169"/>
        <v>Finland</v>
      </c>
      <c r="B1056" s="4">
        <f t="shared" si="169"/>
        <v>2018</v>
      </c>
      <c r="C1056" s="4">
        <f t="shared" si="165"/>
        <v>109</v>
      </c>
      <c r="D1056" s="4">
        <f t="shared" si="170"/>
        <v>91</v>
      </c>
      <c r="E1056" s="4">
        <f t="shared" si="170"/>
        <v>301</v>
      </c>
      <c r="F1056" s="4">
        <f t="shared" si="170"/>
        <v>91</v>
      </c>
      <c r="G1056" s="4">
        <f t="shared" si="170"/>
        <v>171</v>
      </c>
      <c r="H1056" s="4">
        <f t="shared" si="170"/>
        <v>173</v>
      </c>
      <c r="I1056" s="4">
        <f t="shared" si="170"/>
        <v>219</v>
      </c>
      <c r="J1056" s="4">
        <f t="shared" si="170"/>
        <v>173</v>
      </c>
      <c r="K1056" s="4">
        <f t="shared" si="170"/>
        <v>144</v>
      </c>
      <c r="L1056" s="4">
        <f t="shared" si="170"/>
        <v>141</v>
      </c>
      <c r="M1056" s="4">
        <f t="shared" si="170"/>
        <v>241</v>
      </c>
      <c r="N1056" s="4">
        <f t="shared" si="170"/>
        <v>141</v>
      </c>
      <c r="O1056" s="4">
        <f t="shared" si="170"/>
        <v>74</v>
      </c>
      <c r="P1056" s="4">
        <f t="shared" si="170"/>
        <v>90</v>
      </c>
      <c r="Q1056" s="4">
        <f t="shared" si="170"/>
        <v>495</v>
      </c>
      <c r="R1056" s="4">
        <f t="shared" si="170"/>
        <v>90</v>
      </c>
      <c r="S1056" s="4">
        <f t="shared" si="170"/>
        <v>170</v>
      </c>
      <c r="T1056" s="4">
        <f t="shared" si="170"/>
        <v>129</v>
      </c>
      <c r="U1056" s="4">
        <f t="shared" si="170"/>
        <v>313</v>
      </c>
      <c r="V1056" s="4">
        <f t="shared" si="170"/>
        <v>129</v>
      </c>
      <c r="W1056" s="4">
        <v>1000000</v>
      </c>
    </row>
    <row r="1057" spans="1:23" x14ac:dyDescent="0.3">
      <c r="A1057" s="4" t="str">
        <f t="shared" si="169"/>
        <v>Finland</v>
      </c>
      <c r="B1057" s="4">
        <f t="shared" si="169"/>
        <v>2019</v>
      </c>
      <c r="C1057" s="4">
        <f t="shared" si="165"/>
        <v>99</v>
      </c>
      <c r="D1057" s="4">
        <f t="shared" si="170"/>
        <v>85</v>
      </c>
      <c r="E1057" s="4">
        <f t="shared" si="170"/>
        <v>289</v>
      </c>
      <c r="F1057" s="4">
        <f t="shared" si="170"/>
        <v>85</v>
      </c>
      <c r="G1057" s="4">
        <f t="shared" si="170"/>
        <v>173</v>
      </c>
      <c r="H1057" s="4">
        <f t="shared" si="170"/>
        <v>175</v>
      </c>
      <c r="I1057" s="4">
        <f t="shared" si="170"/>
        <v>206</v>
      </c>
      <c r="J1057" s="4">
        <f t="shared" si="170"/>
        <v>175</v>
      </c>
      <c r="K1057" s="4">
        <f t="shared" si="170"/>
        <v>132</v>
      </c>
      <c r="L1057" s="4">
        <f t="shared" si="170"/>
        <v>126</v>
      </c>
      <c r="M1057" s="4">
        <f t="shared" si="170"/>
        <v>235</v>
      </c>
      <c r="N1057" s="4">
        <f t="shared" si="170"/>
        <v>126</v>
      </c>
      <c r="O1057" s="4">
        <f t="shared" si="170"/>
        <v>58</v>
      </c>
      <c r="P1057" s="4">
        <f t="shared" si="170"/>
        <v>71</v>
      </c>
      <c r="Q1057" s="4">
        <f t="shared" si="170"/>
        <v>478</v>
      </c>
      <c r="R1057" s="4">
        <f t="shared" si="170"/>
        <v>71</v>
      </c>
      <c r="S1057" s="4">
        <f t="shared" si="170"/>
        <v>166</v>
      </c>
      <c r="T1057" s="4">
        <f t="shared" si="170"/>
        <v>126</v>
      </c>
      <c r="U1057" s="4">
        <f t="shared" si="170"/>
        <v>298</v>
      </c>
      <c r="V1057" s="4">
        <f t="shared" si="170"/>
        <v>126</v>
      </c>
      <c r="W1057" s="4">
        <v>1000000</v>
      </c>
    </row>
    <row r="1058" spans="1:23" x14ac:dyDescent="0.3">
      <c r="A1058" s="4" t="str">
        <f t="shared" ref="A1058:B1073" si="171">A461</f>
        <v>Finland</v>
      </c>
      <c r="B1058" s="4">
        <f t="shared" si="171"/>
        <v>2020</v>
      </c>
      <c r="C1058" s="4">
        <f t="shared" si="165"/>
        <v>96</v>
      </c>
      <c r="D1058" s="4">
        <f t="shared" si="170"/>
        <v>83</v>
      </c>
      <c r="E1058" s="4">
        <f t="shared" si="170"/>
        <v>279</v>
      </c>
      <c r="F1058" s="4">
        <f t="shared" si="170"/>
        <v>83</v>
      </c>
      <c r="G1058" s="4">
        <f t="shared" si="170"/>
        <v>22</v>
      </c>
      <c r="H1058" s="4">
        <f t="shared" si="170"/>
        <v>25</v>
      </c>
      <c r="I1058" s="4">
        <f t="shared" si="170"/>
        <v>357</v>
      </c>
      <c r="J1058" s="4">
        <f t="shared" si="170"/>
        <v>25</v>
      </c>
      <c r="K1058" s="4">
        <f t="shared" si="170"/>
        <v>275</v>
      </c>
      <c r="L1058" s="4">
        <f t="shared" si="170"/>
        <v>266</v>
      </c>
      <c r="M1058" s="4">
        <f t="shared" si="170"/>
        <v>155</v>
      </c>
      <c r="N1058" s="4">
        <f t="shared" si="170"/>
        <v>266</v>
      </c>
      <c r="O1058" s="4">
        <f t="shared" si="170"/>
        <v>83</v>
      </c>
      <c r="P1058" s="4">
        <f t="shared" si="170"/>
        <v>99</v>
      </c>
      <c r="Q1058" s="4">
        <f t="shared" si="170"/>
        <v>422</v>
      </c>
      <c r="R1058" s="4">
        <f t="shared" si="170"/>
        <v>99</v>
      </c>
      <c r="S1058" s="4">
        <f t="shared" si="170"/>
        <v>171</v>
      </c>
      <c r="T1058" s="4">
        <f t="shared" si="170"/>
        <v>135</v>
      </c>
      <c r="U1058" s="4">
        <f t="shared" si="170"/>
        <v>348</v>
      </c>
      <c r="V1058" s="4">
        <f t="shared" si="170"/>
        <v>135</v>
      </c>
      <c r="W1058" s="4">
        <v>1000000</v>
      </c>
    </row>
    <row r="1059" spans="1:23" x14ac:dyDescent="0.3">
      <c r="A1059" s="4" t="str">
        <f t="shared" si="171"/>
        <v>Finland</v>
      </c>
      <c r="B1059" s="4">
        <f t="shared" si="171"/>
        <v>2021</v>
      </c>
      <c r="C1059" s="4">
        <f t="shared" si="165"/>
        <v>128</v>
      </c>
      <c r="D1059" s="4">
        <f t="shared" si="170"/>
        <v>105</v>
      </c>
      <c r="E1059" s="4">
        <f t="shared" si="170"/>
        <v>269</v>
      </c>
      <c r="F1059" s="4">
        <f t="shared" si="170"/>
        <v>105</v>
      </c>
      <c r="G1059" s="4">
        <f t="shared" si="170"/>
        <v>141</v>
      </c>
      <c r="H1059" s="4">
        <f t="shared" si="170"/>
        <v>147</v>
      </c>
      <c r="I1059" s="4">
        <f t="shared" si="170"/>
        <v>292</v>
      </c>
      <c r="J1059" s="4">
        <f t="shared" si="170"/>
        <v>147</v>
      </c>
      <c r="K1059" s="4">
        <f t="shared" si="170"/>
        <v>335</v>
      </c>
      <c r="L1059" s="4">
        <f t="shared" si="170"/>
        <v>335</v>
      </c>
      <c r="M1059" s="4">
        <f t="shared" si="170"/>
        <v>260</v>
      </c>
      <c r="N1059" s="4">
        <f t="shared" si="170"/>
        <v>335</v>
      </c>
      <c r="O1059" s="4">
        <f t="shared" si="170"/>
        <v>129</v>
      </c>
      <c r="P1059" s="4">
        <f t="shared" si="170"/>
        <v>161</v>
      </c>
      <c r="Q1059" s="4">
        <f t="shared" si="170"/>
        <v>407</v>
      </c>
      <c r="R1059" s="4">
        <f t="shared" si="170"/>
        <v>161</v>
      </c>
      <c r="S1059" s="4">
        <f t="shared" si="170"/>
        <v>156</v>
      </c>
      <c r="T1059" s="4">
        <f t="shared" si="170"/>
        <v>111</v>
      </c>
      <c r="U1059" s="4">
        <f t="shared" si="170"/>
        <v>332</v>
      </c>
      <c r="V1059" s="4">
        <f t="shared" si="170"/>
        <v>111</v>
      </c>
      <c r="W1059" s="4">
        <v>1000000</v>
      </c>
    </row>
    <row r="1060" spans="1:23" x14ac:dyDescent="0.3">
      <c r="A1060" s="4" t="str">
        <f t="shared" si="171"/>
        <v>Ireland</v>
      </c>
      <c r="B1060" s="4">
        <f t="shared" si="171"/>
        <v>1995</v>
      </c>
      <c r="C1060" s="4">
        <f t="shared" si="165"/>
        <v>8</v>
      </c>
      <c r="D1060" s="4">
        <f t="shared" si="170"/>
        <v>10</v>
      </c>
      <c r="E1060" s="4">
        <f t="shared" si="170"/>
        <v>443</v>
      </c>
      <c r="F1060" s="4">
        <f t="shared" si="170"/>
        <v>10</v>
      </c>
      <c r="G1060" s="4">
        <f t="shared" si="170"/>
        <v>540</v>
      </c>
      <c r="H1060" s="4">
        <f t="shared" si="170"/>
        <v>527</v>
      </c>
      <c r="I1060" s="4">
        <f t="shared" si="170"/>
        <v>382</v>
      </c>
      <c r="J1060" s="4">
        <f t="shared" si="170"/>
        <v>527</v>
      </c>
      <c r="K1060" s="4">
        <f t="shared" si="170"/>
        <v>25</v>
      </c>
      <c r="L1060" s="4">
        <f t="shared" si="170"/>
        <v>25</v>
      </c>
      <c r="M1060" s="4">
        <f t="shared" si="170"/>
        <v>501</v>
      </c>
      <c r="N1060" s="4">
        <f t="shared" si="170"/>
        <v>25</v>
      </c>
      <c r="O1060" s="4">
        <f t="shared" si="170"/>
        <v>361</v>
      </c>
      <c r="P1060" s="4">
        <f t="shared" si="170"/>
        <v>349</v>
      </c>
      <c r="Q1060" s="4">
        <f t="shared" si="170"/>
        <v>543</v>
      </c>
      <c r="R1060" s="4">
        <f t="shared" si="170"/>
        <v>349</v>
      </c>
      <c r="S1060" s="4">
        <f t="shared" si="170"/>
        <v>55</v>
      </c>
      <c r="T1060" s="4">
        <f t="shared" si="170"/>
        <v>87</v>
      </c>
      <c r="U1060" s="4">
        <f t="shared" si="170"/>
        <v>422</v>
      </c>
      <c r="V1060" s="4">
        <f t="shared" si="170"/>
        <v>87</v>
      </c>
      <c r="W1060" s="4">
        <v>1000000</v>
      </c>
    </row>
    <row r="1061" spans="1:23" x14ac:dyDescent="0.3">
      <c r="A1061" s="4" t="str">
        <f t="shared" si="171"/>
        <v>Ireland</v>
      </c>
      <c r="B1061" s="4">
        <f t="shared" si="171"/>
        <v>1996</v>
      </c>
      <c r="C1061" s="4">
        <f t="shared" si="165"/>
        <v>11</v>
      </c>
      <c r="D1061" s="4">
        <f t="shared" si="170"/>
        <v>12</v>
      </c>
      <c r="E1061" s="4">
        <f t="shared" si="170"/>
        <v>451</v>
      </c>
      <c r="F1061" s="4">
        <f t="shared" si="170"/>
        <v>12</v>
      </c>
      <c r="G1061" s="4">
        <f t="shared" si="170"/>
        <v>528</v>
      </c>
      <c r="H1061" s="4">
        <f t="shared" si="170"/>
        <v>512</v>
      </c>
      <c r="I1061" s="4">
        <f t="shared" si="170"/>
        <v>335</v>
      </c>
      <c r="J1061" s="4">
        <f t="shared" si="170"/>
        <v>512</v>
      </c>
      <c r="K1061" s="4">
        <f t="shared" si="170"/>
        <v>16</v>
      </c>
      <c r="L1061" s="4">
        <f t="shared" si="170"/>
        <v>16</v>
      </c>
      <c r="M1061" s="4">
        <f t="shared" si="170"/>
        <v>485</v>
      </c>
      <c r="N1061" s="4">
        <f t="shared" si="170"/>
        <v>16</v>
      </c>
      <c r="O1061" s="4">
        <f t="shared" si="170"/>
        <v>312</v>
      </c>
      <c r="P1061" s="4">
        <f t="shared" si="170"/>
        <v>302</v>
      </c>
      <c r="Q1061" s="4">
        <f t="shared" si="170"/>
        <v>529</v>
      </c>
      <c r="R1061" s="4">
        <f t="shared" si="170"/>
        <v>302</v>
      </c>
      <c r="S1061" s="4">
        <f t="shared" si="170"/>
        <v>79</v>
      </c>
      <c r="T1061" s="4">
        <f t="shared" si="170"/>
        <v>128</v>
      </c>
      <c r="U1061" s="4">
        <f t="shared" si="170"/>
        <v>450</v>
      </c>
      <c r="V1061" s="4">
        <f t="shared" si="170"/>
        <v>128</v>
      </c>
      <c r="W1061" s="4">
        <v>1000000</v>
      </c>
    </row>
    <row r="1062" spans="1:23" x14ac:dyDescent="0.3">
      <c r="A1062" s="4" t="str">
        <f t="shared" si="171"/>
        <v>Ireland</v>
      </c>
      <c r="B1062" s="4">
        <f t="shared" si="171"/>
        <v>1997</v>
      </c>
      <c r="C1062" s="4">
        <f t="shared" si="165"/>
        <v>29</v>
      </c>
      <c r="D1062" s="4">
        <f t="shared" si="170"/>
        <v>36</v>
      </c>
      <c r="E1062" s="4">
        <f t="shared" si="170"/>
        <v>457</v>
      </c>
      <c r="F1062" s="4">
        <f t="shared" si="170"/>
        <v>36</v>
      </c>
      <c r="G1062" s="4">
        <f t="shared" si="170"/>
        <v>525</v>
      </c>
      <c r="H1062" s="4">
        <f t="shared" si="170"/>
        <v>507</v>
      </c>
      <c r="I1062" s="4">
        <f t="shared" si="170"/>
        <v>337</v>
      </c>
      <c r="J1062" s="4">
        <f t="shared" si="170"/>
        <v>507</v>
      </c>
      <c r="K1062" s="4">
        <f t="shared" si="170"/>
        <v>5</v>
      </c>
      <c r="L1062" s="4">
        <f t="shared" si="170"/>
        <v>5</v>
      </c>
      <c r="M1062" s="4">
        <f t="shared" si="170"/>
        <v>480</v>
      </c>
      <c r="N1062" s="4">
        <f t="shared" si="170"/>
        <v>5</v>
      </c>
      <c r="O1062" s="4">
        <f t="shared" si="170"/>
        <v>141</v>
      </c>
      <c r="P1062" s="4">
        <f t="shared" si="170"/>
        <v>132</v>
      </c>
      <c r="Q1062" s="4">
        <f t="shared" si="170"/>
        <v>440</v>
      </c>
      <c r="R1062" s="4">
        <f t="shared" si="170"/>
        <v>132</v>
      </c>
      <c r="S1062" s="4">
        <f t="shared" si="170"/>
        <v>148</v>
      </c>
      <c r="T1062" s="4">
        <f t="shared" si="170"/>
        <v>192</v>
      </c>
      <c r="U1062" s="4">
        <f t="shared" si="170"/>
        <v>487</v>
      </c>
      <c r="V1062" s="4">
        <f t="shared" si="170"/>
        <v>192</v>
      </c>
      <c r="W1062" s="4">
        <v>1000000</v>
      </c>
    </row>
    <row r="1063" spans="1:23" x14ac:dyDescent="0.3">
      <c r="A1063" s="4" t="str">
        <f t="shared" si="171"/>
        <v>Ireland</v>
      </c>
      <c r="B1063" s="4">
        <f t="shared" si="171"/>
        <v>1998</v>
      </c>
      <c r="C1063" s="4">
        <f t="shared" si="165"/>
        <v>59</v>
      </c>
      <c r="D1063" s="4">
        <f t="shared" si="170"/>
        <v>71</v>
      </c>
      <c r="E1063" s="4">
        <f t="shared" si="170"/>
        <v>471</v>
      </c>
      <c r="F1063" s="4">
        <f t="shared" si="170"/>
        <v>71</v>
      </c>
      <c r="G1063" s="4">
        <f t="shared" si="170"/>
        <v>518</v>
      </c>
      <c r="H1063" s="4">
        <f t="shared" ref="D1063:Z1076" si="172">RANK(H466,H$4:H$597,H$1)</f>
        <v>500</v>
      </c>
      <c r="I1063" s="4">
        <f t="shared" si="172"/>
        <v>339</v>
      </c>
      <c r="J1063" s="4">
        <f t="shared" si="172"/>
        <v>500</v>
      </c>
      <c r="K1063" s="4">
        <f t="shared" si="172"/>
        <v>11</v>
      </c>
      <c r="L1063" s="4">
        <f t="shared" si="172"/>
        <v>10</v>
      </c>
      <c r="M1063" s="4">
        <f t="shared" si="172"/>
        <v>491</v>
      </c>
      <c r="N1063" s="4">
        <f t="shared" si="172"/>
        <v>10</v>
      </c>
      <c r="O1063" s="4">
        <f t="shared" si="172"/>
        <v>155</v>
      </c>
      <c r="P1063" s="4">
        <f t="shared" si="172"/>
        <v>155</v>
      </c>
      <c r="Q1063" s="4">
        <f t="shared" si="172"/>
        <v>208</v>
      </c>
      <c r="R1063" s="4">
        <f t="shared" si="172"/>
        <v>155</v>
      </c>
      <c r="S1063" s="4">
        <f t="shared" si="172"/>
        <v>172</v>
      </c>
      <c r="T1063" s="4">
        <f t="shared" si="172"/>
        <v>241</v>
      </c>
      <c r="U1063" s="4">
        <f t="shared" si="172"/>
        <v>501</v>
      </c>
      <c r="V1063" s="4">
        <f t="shared" si="172"/>
        <v>241</v>
      </c>
      <c r="W1063" s="4">
        <v>1000000</v>
      </c>
    </row>
    <row r="1064" spans="1:23" x14ac:dyDescent="0.3">
      <c r="A1064" s="4" t="str">
        <f t="shared" si="171"/>
        <v>Ireland</v>
      </c>
      <c r="B1064" s="4">
        <f t="shared" si="171"/>
        <v>1999</v>
      </c>
      <c r="C1064" s="4">
        <f t="shared" si="165"/>
        <v>60</v>
      </c>
      <c r="D1064" s="4">
        <f t="shared" si="172"/>
        <v>70</v>
      </c>
      <c r="E1064" s="4">
        <f t="shared" si="172"/>
        <v>466</v>
      </c>
      <c r="F1064" s="4">
        <f t="shared" si="172"/>
        <v>70</v>
      </c>
      <c r="G1064" s="4">
        <f t="shared" si="172"/>
        <v>491</v>
      </c>
      <c r="H1064" s="4">
        <f t="shared" si="172"/>
        <v>484</v>
      </c>
      <c r="I1064" s="4">
        <f t="shared" si="172"/>
        <v>249</v>
      </c>
      <c r="J1064" s="4">
        <f t="shared" si="172"/>
        <v>484</v>
      </c>
      <c r="K1064" s="4">
        <f t="shared" si="172"/>
        <v>14</v>
      </c>
      <c r="L1064" s="4">
        <f t="shared" si="172"/>
        <v>14</v>
      </c>
      <c r="M1064" s="4">
        <f t="shared" si="172"/>
        <v>464</v>
      </c>
      <c r="N1064" s="4">
        <f t="shared" si="172"/>
        <v>14</v>
      </c>
      <c r="O1064" s="4">
        <f t="shared" si="172"/>
        <v>394</v>
      </c>
      <c r="P1064" s="4">
        <f t="shared" si="172"/>
        <v>387</v>
      </c>
      <c r="Q1064" s="4">
        <f t="shared" si="172"/>
        <v>127</v>
      </c>
      <c r="R1064" s="4">
        <f t="shared" si="172"/>
        <v>387</v>
      </c>
      <c r="S1064" s="4">
        <f t="shared" si="172"/>
        <v>260</v>
      </c>
      <c r="T1064" s="4">
        <f t="shared" si="172"/>
        <v>302</v>
      </c>
      <c r="U1064" s="4">
        <f t="shared" si="172"/>
        <v>538</v>
      </c>
      <c r="V1064" s="4">
        <f t="shared" si="172"/>
        <v>302</v>
      </c>
      <c r="W1064" s="4">
        <v>1000000</v>
      </c>
    </row>
    <row r="1065" spans="1:23" x14ac:dyDescent="0.3">
      <c r="A1065" s="4" t="str">
        <f t="shared" si="171"/>
        <v>Ireland</v>
      </c>
      <c r="B1065" s="4">
        <f t="shared" si="171"/>
        <v>2000</v>
      </c>
      <c r="C1065" s="4">
        <f t="shared" si="165"/>
        <v>68</v>
      </c>
      <c r="D1065" s="4">
        <f t="shared" si="172"/>
        <v>73</v>
      </c>
      <c r="E1065" s="4">
        <f t="shared" si="172"/>
        <v>460</v>
      </c>
      <c r="F1065" s="4">
        <f t="shared" si="172"/>
        <v>73</v>
      </c>
      <c r="G1065" s="4">
        <f t="shared" si="172"/>
        <v>470</v>
      </c>
      <c r="H1065" s="4">
        <f t="shared" si="172"/>
        <v>465</v>
      </c>
      <c r="I1065" s="4">
        <f t="shared" si="172"/>
        <v>140</v>
      </c>
      <c r="J1065" s="4">
        <f t="shared" si="172"/>
        <v>465</v>
      </c>
      <c r="K1065" s="4">
        <f t="shared" si="172"/>
        <v>1</v>
      </c>
      <c r="L1065" s="4">
        <f t="shared" si="172"/>
        <v>1</v>
      </c>
      <c r="M1065" s="4">
        <f t="shared" si="172"/>
        <v>454</v>
      </c>
      <c r="N1065" s="4">
        <f t="shared" si="172"/>
        <v>1</v>
      </c>
      <c r="O1065" s="4">
        <f t="shared" si="172"/>
        <v>486</v>
      </c>
      <c r="P1065" s="4">
        <f t="shared" si="172"/>
        <v>481</v>
      </c>
      <c r="Q1065" s="4">
        <f t="shared" si="172"/>
        <v>393</v>
      </c>
      <c r="R1065" s="4">
        <f t="shared" si="172"/>
        <v>481</v>
      </c>
      <c r="S1065" s="4">
        <f t="shared" si="172"/>
        <v>299</v>
      </c>
      <c r="T1065" s="4">
        <f t="shared" si="172"/>
        <v>356</v>
      </c>
      <c r="U1065" s="4">
        <f t="shared" si="172"/>
        <v>546</v>
      </c>
      <c r="V1065" s="4">
        <f t="shared" si="172"/>
        <v>356</v>
      </c>
      <c r="W1065" s="4">
        <v>1000000</v>
      </c>
    </row>
    <row r="1066" spans="1:23" x14ac:dyDescent="0.3">
      <c r="A1066" s="4" t="str">
        <f t="shared" si="171"/>
        <v>Ireland</v>
      </c>
      <c r="B1066" s="4">
        <f t="shared" si="171"/>
        <v>2001</v>
      </c>
      <c r="C1066" s="4">
        <f t="shared" si="165"/>
        <v>81</v>
      </c>
      <c r="D1066" s="4">
        <f t="shared" si="172"/>
        <v>90</v>
      </c>
      <c r="E1066" s="4">
        <f t="shared" si="172"/>
        <v>452</v>
      </c>
      <c r="F1066" s="4">
        <f t="shared" si="172"/>
        <v>90</v>
      </c>
      <c r="G1066" s="4">
        <f t="shared" si="172"/>
        <v>472</v>
      </c>
      <c r="H1066" s="4">
        <f t="shared" si="172"/>
        <v>468</v>
      </c>
      <c r="I1066" s="4">
        <f t="shared" si="172"/>
        <v>197</v>
      </c>
      <c r="J1066" s="4">
        <f t="shared" si="172"/>
        <v>468</v>
      </c>
      <c r="K1066" s="4">
        <f t="shared" si="172"/>
        <v>23</v>
      </c>
      <c r="L1066" s="4">
        <f t="shared" si="172"/>
        <v>23</v>
      </c>
      <c r="M1066" s="4">
        <f t="shared" si="172"/>
        <v>460</v>
      </c>
      <c r="N1066" s="4">
        <f t="shared" si="172"/>
        <v>23</v>
      </c>
      <c r="O1066" s="4">
        <f t="shared" si="172"/>
        <v>483</v>
      </c>
      <c r="P1066" s="4">
        <f t="shared" si="172"/>
        <v>485</v>
      </c>
      <c r="Q1066" s="4">
        <f t="shared" si="172"/>
        <v>383</v>
      </c>
      <c r="R1066" s="4">
        <f t="shared" si="172"/>
        <v>485</v>
      </c>
      <c r="S1066" s="4">
        <f t="shared" si="172"/>
        <v>316</v>
      </c>
      <c r="T1066" s="4">
        <f t="shared" si="172"/>
        <v>378</v>
      </c>
      <c r="U1066" s="4">
        <f t="shared" si="172"/>
        <v>535</v>
      </c>
      <c r="V1066" s="4">
        <f t="shared" si="172"/>
        <v>378</v>
      </c>
      <c r="W1066" s="4">
        <v>1000000</v>
      </c>
    </row>
    <row r="1067" spans="1:23" x14ac:dyDescent="0.3">
      <c r="A1067" s="4" t="str">
        <f t="shared" si="171"/>
        <v>Ireland</v>
      </c>
      <c r="B1067" s="4">
        <f t="shared" si="171"/>
        <v>2002</v>
      </c>
      <c r="C1067" s="4">
        <f t="shared" si="165"/>
        <v>79</v>
      </c>
      <c r="D1067" s="4">
        <f t="shared" si="172"/>
        <v>81</v>
      </c>
      <c r="E1067" s="4">
        <f t="shared" si="172"/>
        <v>446</v>
      </c>
      <c r="F1067" s="4">
        <f t="shared" si="172"/>
        <v>81</v>
      </c>
      <c r="G1067" s="4">
        <f t="shared" si="172"/>
        <v>465</v>
      </c>
      <c r="H1067" s="4">
        <f t="shared" si="172"/>
        <v>462</v>
      </c>
      <c r="I1067" s="4">
        <f t="shared" si="172"/>
        <v>130</v>
      </c>
      <c r="J1067" s="4">
        <f t="shared" si="172"/>
        <v>462</v>
      </c>
      <c r="K1067" s="4">
        <f t="shared" si="172"/>
        <v>79</v>
      </c>
      <c r="L1067" s="4">
        <f t="shared" si="172"/>
        <v>85</v>
      </c>
      <c r="M1067" s="4">
        <f t="shared" si="172"/>
        <v>444</v>
      </c>
      <c r="N1067" s="4">
        <f t="shared" si="172"/>
        <v>85</v>
      </c>
      <c r="O1067" s="4">
        <f t="shared" si="172"/>
        <v>445</v>
      </c>
      <c r="P1067" s="4">
        <f t="shared" si="172"/>
        <v>448</v>
      </c>
      <c r="Q1067" s="4">
        <f t="shared" si="172"/>
        <v>258</v>
      </c>
      <c r="R1067" s="4">
        <f t="shared" si="172"/>
        <v>448</v>
      </c>
      <c r="S1067" s="4">
        <f t="shared" si="172"/>
        <v>357</v>
      </c>
      <c r="T1067" s="4">
        <f t="shared" si="172"/>
        <v>404</v>
      </c>
      <c r="U1067" s="4">
        <f t="shared" si="172"/>
        <v>523</v>
      </c>
      <c r="V1067" s="4">
        <f t="shared" si="172"/>
        <v>404</v>
      </c>
      <c r="W1067" s="4">
        <v>1000000</v>
      </c>
    </row>
    <row r="1068" spans="1:23" x14ac:dyDescent="0.3">
      <c r="A1068" s="4" t="str">
        <f t="shared" si="171"/>
        <v>Ireland</v>
      </c>
      <c r="B1068" s="4">
        <f t="shared" si="171"/>
        <v>2003</v>
      </c>
      <c r="C1068" s="4">
        <f t="shared" si="165"/>
        <v>89</v>
      </c>
      <c r="D1068" s="4">
        <f t="shared" si="172"/>
        <v>98</v>
      </c>
      <c r="E1068" s="4">
        <f t="shared" si="172"/>
        <v>429</v>
      </c>
      <c r="F1068" s="4">
        <f t="shared" si="172"/>
        <v>98</v>
      </c>
      <c r="G1068" s="4">
        <f t="shared" si="172"/>
        <v>458</v>
      </c>
      <c r="H1068" s="4">
        <f t="shared" si="172"/>
        <v>454</v>
      </c>
      <c r="I1068" s="4">
        <f t="shared" si="172"/>
        <v>88</v>
      </c>
      <c r="J1068" s="4">
        <f t="shared" si="172"/>
        <v>454</v>
      </c>
      <c r="K1068" s="4">
        <f t="shared" si="172"/>
        <v>167</v>
      </c>
      <c r="L1068" s="4">
        <f t="shared" si="172"/>
        <v>176</v>
      </c>
      <c r="M1068" s="4">
        <f t="shared" si="172"/>
        <v>387</v>
      </c>
      <c r="N1068" s="4">
        <f t="shared" si="172"/>
        <v>176</v>
      </c>
      <c r="O1068" s="4">
        <f t="shared" si="172"/>
        <v>450</v>
      </c>
      <c r="P1068" s="4">
        <f t="shared" si="172"/>
        <v>446</v>
      </c>
      <c r="Q1068" s="4">
        <f t="shared" si="172"/>
        <v>327</v>
      </c>
      <c r="R1068" s="4">
        <f t="shared" si="172"/>
        <v>446</v>
      </c>
      <c r="S1068" s="4">
        <f t="shared" si="172"/>
        <v>368</v>
      </c>
      <c r="T1068" s="4">
        <f t="shared" si="172"/>
        <v>401</v>
      </c>
      <c r="U1068" s="4">
        <f t="shared" si="172"/>
        <v>503</v>
      </c>
      <c r="V1068" s="4">
        <f t="shared" si="172"/>
        <v>401</v>
      </c>
      <c r="W1068" s="4">
        <v>1000000</v>
      </c>
    </row>
    <row r="1069" spans="1:23" x14ac:dyDescent="0.3">
      <c r="A1069" s="4" t="str">
        <f t="shared" si="171"/>
        <v>Ireland</v>
      </c>
      <c r="B1069" s="4">
        <f t="shared" si="171"/>
        <v>2004</v>
      </c>
      <c r="C1069" s="4">
        <f t="shared" si="165"/>
        <v>108</v>
      </c>
      <c r="D1069" s="4">
        <f t="shared" si="172"/>
        <v>117</v>
      </c>
      <c r="E1069" s="4">
        <f t="shared" si="172"/>
        <v>417</v>
      </c>
      <c r="F1069" s="4">
        <f t="shared" si="172"/>
        <v>117</v>
      </c>
      <c r="G1069" s="4">
        <f t="shared" si="172"/>
        <v>429</v>
      </c>
      <c r="H1069" s="4">
        <f t="shared" si="172"/>
        <v>420</v>
      </c>
      <c r="I1069" s="4">
        <f t="shared" si="172"/>
        <v>28</v>
      </c>
      <c r="J1069" s="4">
        <f t="shared" si="172"/>
        <v>420</v>
      </c>
      <c r="K1069" s="4">
        <f t="shared" si="172"/>
        <v>126</v>
      </c>
      <c r="L1069" s="4">
        <f t="shared" si="172"/>
        <v>130</v>
      </c>
      <c r="M1069" s="4">
        <f t="shared" si="172"/>
        <v>431</v>
      </c>
      <c r="N1069" s="4">
        <f t="shared" si="172"/>
        <v>130</v>
      </c>
      <c r="O1069" s="4">
        <f t="shared" si="172"/>
        <v>473</v>
      </c>
      <c r="P1069" s="4">
        <f t="shared" si="172"/>
        <v>467</v>
      </c>
      <c r="Q1069" s="4">
        <f t="shared" si="172"/>
        <v>414</v>
      </c>
      <c r="R1069" s="4">
        <f t="shared" si="172"/>
        <v>467</v>
      </c>
      <c r="S1069" s="4">
        <f t="shared" si="172"/>
        <v>408</v>
      </c>
      <c r="T1069" s="4">
        <f t="shared" si="172"/>
        <v>426</v>
      </c>
      <c r="U1069" s="4">
        <f t="shared" si="172"/>
        <v>486</v>
      </c>
      <c r="V1069" s="4">
        <f t="shared" si="172"/>
        <v>426</v>
      </c>
      <c r="W1069" s="4">
        <v>1000000</v>
      </c>
    </row>
    <row r="1070" spans="1:23" x14ac:dyDescent="0.3">
      <c r="A1070" s="4" t="str">
        <f t="shared" si="171"/>
        <v>Ireland</v>
      </c>
      <c r="B1070" s="4">
        <f t="shared" si="171"/>
        <v>2005</v>
      </c>
      <c r="C1070" s="4">
        <f t="shared" si="165"/>
        <v>136</v>
      </c>
      <c r="D1070" s="4">
        <f t="shared" si="172"/>
        <v>134</v>
      </c>
      <c r="E1070" s="4">
        <f t="shared" si="172"/>
        <v>407</v>
      </c>
      <c r="F1070" s="4">
        <f t="shared" si="172"/>
        <v>134</v>
      </c>
      <c r="G1070" s="4">
        <f t="shared" si="172"/>
        <v>445</v>
      </c>
      <c r="H1070" s="4">
        <f t="shared" si="172"/>
        <v>441</v>
      </c>
      <c r="I1070" s="4">
        <f t="shared" si="172"/>
        <v>24</v>
      </c>
      <c r="J1070" s="4">
        <f t="shared" si="172"/>
        <v>441</v>
      </c>
      <c r="K1070" s="4">
        <f t="shared" si="172"/>
        <v>202</v>
      </c>
      <c r="L1070" s="4">
        <f t="shared" si="172"/>
        <v>205</v>
      </c>
      <c r="M1070" s="4">
        <f t="shared" si="172"/>
        <v>411</v>
      </c>
      <c r="N1070" s="4">
        <f t="shared" si="172"/>
        <v>205</v>
      </c>
      <c r="O1070" s="4">
        <f t="shared" si="172"/>
        <v>446</v>
      </c>
      <c r="P1070" s="4">
        <f t="shared" si="172"/>
        <v>452</v>
      </c>
      <c r="Q1070" s="4">
        <f t="shared" si="172"/>
        <v>415</v>
      </c>
      <c r="R1070" s="4">
        <f t="shared" si="172"/>
        <v>452</v>
      </c>
      <c r="S1070" s="4">
        <f t="shared" si="172"/>
        <v>428</v>
      </c>
      <c r="T1070" s="4">
        <f t="shared" si="172"/>
        <v>443</v>
      </c>
      <c r="U1070" s="4">
        <f t="shared" si="172"/>
        <v>419</v>
      </c>
      <c r="V1070" s="4">
        <f t="shared" si="172"/>
        <v>443</v>
      </c>
      <c r="W1070" s="4">
        <v>1000000</v>
      </c>
    </row>
    <row r="1071" spans="1:23" x14ac:dyDescent="0.3">
      <c r="A1071" s="4" t="str">
        <f t="shared" si="171"/>
        <v>Ireland</v>
      </c>
      <c r="B1071" s="4">
        <f t="shared" si="171"/>
        <v>2006</v>
      </c>
      <c r="C1071" s="4">
        <f t="shared" si="165"/>
        <v>126</v>
      </c>
      <c r="D1071" s="4">
        <f t="shared" si="172"/>
        <v>124</v>
      </c>
      <c r="E1071" s="4">
        <f t="shared" si="172"/>
        <v>384</v>
      </c>
      <c r="F1071" s="4">
        <f t="shared" si="172"/>
        <v>124</v>
      </c>
      <c r="G1071" s="4">
        <f t="shared" si="172"/>
        <v>448</v>
      </c>
      <c r="H1071" s="4">
        <f t="shared" si="172"/>
        <v>443</v>
      </c>
      <c r="I1071" s="4">
        <f t="shared" si="172"/>
        <v>55</v>
      </c>
      <c r="J1071" s="4">
        <f t="shared" si="172"/>
        <v>443</v>
      </c>
      <c r="K1071" s="4">
        <f t="shared" si="172"/>
        <v>181</v>
      </c>
      <c r="L1071" s="4">
        <f t="shared" si="172"/>
        <v>187</v>
      </c>
      <c r="M1071" s="4">
        <f t="shared" si="172"/>
        <v>436</v>
      </c>
      <c r="N1071" s="4">
        <f t="shared" si="172"/>
        <v>187</v>
      </c>
      <c r="O1071" s="4">
        <f t="shared" si="172"/>
        <v>355</v>
      </c>
      <c r="P1071" s="4">
        <f t="shared" si="172"/>
        <v>396</v>
      </c>
      <c r="Q1071" s="4">
        <f t="shared" si="172"/>
        <v>238</v>
      </c>
      <c r="R1071" s="4">
        <f t="shared" si="172"/>
        <v>396</v>
      </c>
      <c r="S1071" s="4">
        <f t="shared" si="172"/>
        <v>426</v>
      </c>
      <c r="T1071" s="4">
        <f t="shared" si="172"/>
        <v>418</v>
      </c>
      <c r="U1071" s="4">
        <f t="shared" si="172"/>
        <v>416</v>
      </c>
      <c r="V1071" s="4">
        <f t="shared" si="172"/>
        <v>418</v>
      </c>
      <c r="W1071" s="4">
        <v>1000000</v>
      </c>
    </row>
    <row r="1072" spans="1:23" x14ac:dyDescent="0.3">
      <c r="A1072" s="4" t="str">
        <f t="shared" si="171"/>
        <v>Ireland</v>
      </c>
      <c r="B1072" s="4">
        <f t="shared" si="171"/>
        <v>2007</v>
      </c>
      <c r="C1072" s="4">
        <f t="shared" si="165"/>
        <v>138</v>
      </c>
      <c r="D1072" s="4">
        <f t="shared" si="172"/>
        <v>128</v>
      </c>
      <c r="E1072" s="4">
        <f t="shared" si="172"/>
        <v>339</v>
      </c>
      <c r="F1072" s="4">
        <f t="shared" si="172"/>
        <v>128</v>
      </c>
      <c r="G1072" s="4">
        <f t="shared" si="172"/>
        <v>428</v>
      </c>
      <c r="H1072" s="4">
        <f t="shared" si="172"/>
        <v>423</v>
      </c>
      <c r="I1072" s="4">
        <f t="shared" si="172"/>
        <v>22</v>
      </c>
      <c r="J1072" s="4">
        <f t="shared" si="172"/>
        <v>423</v>
      </c>
      <c r="K1072" s="4">
        <f t="shared" si="172"/>
        <v>242</v>
      </c>
      <c r="L1072" s="4">
        <f t="shared" si="172"/>
        <v>242</v>
      </c>
      <c r="M1072" s="4">
        <f t="shared" si="172"/>
        <v>423</v>
      </c>
      <c r="N1072" s="4">
        <f t="shared" si="172"/>
        <v>242</v>
      </c>
      <c r="O1072" s="4">
        <f t="shared" si="172"/>
        <v>215</v>
      </c>
      <c r="P1072" s="4">
        <f t="shared" si="172"/>
        <v>276</v>
      </c>
      <c r="Q1072" s="4">
        <f t="shared" si="172"/>
        <v>34</v>
      </c>
      <c r="R1072" s="4">
        <f t="shared" si="172"/>
        <v>276</v>
      </c>
      <c r="S1072" s="4">
        <f t="shared" si="172"/>
        <v>424</v>
      </c>
      <c r="T1072" s="4">
        <f t="shared" si="172"/>
        <v>396</v>
      </c>
      <c r="U1072" s="4">
        <f t="shared" si="172"/>
        <v>453</v>
      </c>
      <c r="V1072" s="4">
        <f t="shared" si="172"/>
        <v>396</v>
      </c>
      <c r="W1072" s="4">
        <v>1000000</v>
      </c>
    </row>
    <row r="1073" spans="1:23" x14ac:dyDescent="0.3">
      <c r="A1073" s="4" t="str">
        <f t="shared" si="171"/>
        <v>Ireland</v>
      </c>
      <c r="B1073" s="4">
        <f t="shared" si="171"/>
        <v>2008</v>
      </c>
      <c r="C1073" s="4">
        <f t="shared" si="165"/>
        <v>190</v>
      </c>
      <c r="D1073" s="4">
        <f t="shared" si="172"/>
        <v>177</v>
      </c>
      <c r="E1073" s="4">
        <f t="shared" si="172"/>
        <v>313</v>
      </c>
      <c r="F1073" s="4">
        <f t="shared" si="172"/>
        <v>177</v>
      </c>
      <c r="G1073" s="4">
        <f t="shared" si="172"/>
        <v>384</v>
      </c>
      <c r="H1073" s="4">
        <f t="shared" si="172"/>
        <v>389</v>
      </c>
      <c r="I1073" s="4">
        <f t="shared" si="172"/>
        <v>33</v>
      </c>
      <c r="J1073" s="4">
        <f t="shared" si="172"/>
        <v>389</v>
      </c>
      <c r="K1073" s="4">
        <f t="shared" si="172"/>
        <v>254</v>
      </c>
      <c r="L1073" s="4">
        <f t="shared" si="172"/>
        <v>252</v>
      </c>
      <c r="M1073" s="4">
        <f t="shared" si="172"/>
        <v>342</v>
      </c>
      <c r="N1073" s="4">
        <f t="shared" si="172"/>
        <v>252</v>
      </c>
      <c r="O1073" s="4">
        <f t="shared" si="172"/>
        <v>15</v>
      </c>
      <c r="P1073" s="4">
        <f t="shared" si="172"/>
        <v>21</v>
      </c>
      <c r="Q1073" s="4">
        <f t="shared" si="172"/>
        <v>205</v>
      </c>
      <c r="R1073" s="4">
        <f t="shared" si="172"/>
        <v>21</v>
      </c>
      <c r="S1073" s="4">
        <f t="shared" si="172"/>
        <v>320</v>
      </c>
      <c r="T1073" s="4">
        <f t="shared" si="172"/>
        <v>318</v>
      </c>
      <c r="U1073" s="4">
        <f t="shared" si="172"/>
        <v>440</v>
      </c>
      <c r="V1073" s="4">
        <f t="shared" si="172"/>
        <v>318</v>
      </c>
      <c r="W1073" s="4">
        <v>1000000</v>
      </c>
    </row>
    <row r="1074" spans="1:23" x14ac:dyDescent="0.3">
      <c r="A1074" s="4" t="str">
        <f t="shared" ref="A1074:B1089" si="173">A477</f>
        <v>Ireland</v>
      </c>
      <c r="B1074" s="4">
        <f t="shared" si="173"/>
        <v>2009</v>
      </c>
      <c r="C1074" s="4">
        <f t="shared" si="165"/>
        <v>231</v>
      </c>
      <c r="D1074" s="4">
        <f t="shared" si="172"/>
        <v>233</v>
      </c>
      <c r="E1074" s="4">
        <f t="shared" si="172"/>
        <v>307</v>
      </c>
      <c r="F1074" s="4">
        <f t="shared" si="172"/>
        <v>233</v>
      </c>
      <c r="G1074" s="4">
        <f t="shared" si="172"/>
        <v>378</v>
      </c>
      <c r="H1074" s="4">
        <f t="shared" si="172"/>
        <v>386</v>
      </c>
      <c r="I1074" s="4">
        <f t="shared" si="172"/>
        <v>35</v>
      </c>
      <c r="J1074" s="4">
        <f t="shared" si="172"/>
        <v>386</v>
      </c>
      <c r="K1074" s="4">
        <f t="shared" si="172"/>
        <v>183</v>
      </c>
      <c r="L1074" s="4">
        <f t="shared" si="172"/>
        <v>182</v>
      </c>
      <c r="M1074" s="4">
        <f t="shared" si="172"/>
        <v>349</v>
      </c>
      <c r="N1074" s="4">
        <f t="shared" si="172"/>
        <v>182</v>
      </c>
      <c r="O1074" s="4">
        <f t="shared" si="172"/>
        <v>382</v>
      </c>
      <c r="P1074" s="4">
        <f t="shared" si="172"/>
        <v>363</v>
      </c>
      <c r="Q1074" s="4">
        <f t="shared" si="172"/>
        <v>247</v>
      </c>
      <c r="R1074" s="4">
        <f t="shared" si="172"/>
        <v>363</v>
      </c>
      <c r="S1074" s="4">
        <f t="shared" si="172"/>
        <v>304</v>
      </c>
      <c r="T1074" s="4">
        <f t="shared" si="172"/>
        <v>307</v>
      </c>
      <c r="U1074" s="4">
        <f t="shared" si="172"/>
        <v>464</v>
      </c>
      <c r="V1074" s="4">
        <f t="shared" si="172"/>
        <v>307</v>
      </c>
      <c r="W1074" s="4">
        <v>1000000</v>
      </c>
    </row>
    <row r="1075" spans="1:23" x14ac:dyDescent="0.3">
      <c r="A1075" s="4" t="str">
        <f t="shared" si="173"/>
        <v>Ireland</v>
      </c>
      <c r="B1075" s="4">
        <f t="shared" si="173"/>
        <v>2010</v>
      </c>
      <c r="C1075" s="4">
        <f t="shared" si="165"/>
        <v>230</v>
      </c>
      <c r="D1075" s="4">
        <f t="shared" si="172"/>
        <v>228</v>
      </c>
      <c r="E1075" s="4">
        <f t="shared" si="172"/>
        <v>302</v>
      </c>
      <c r="F1075" s="4">
        <f t="shared" si="172"/>
        <v>228</v>
      </c>
      <c r="G1075" s="4">
        <f t="shared" si="172"/>
        <v>127</v>
      </c>
      <c r="H1075" s="4">
        <f t="shared" si="172"/>
        <v>127</v>
      </c>
      <c r="I1075" s="4">
        <f t="shared" si="172"/>
        <v>343</v>
      </c>
      <c r="J1075" s="4">
        <f t="shared" si="172"/>
        <v>127</v>
      </c>
      <c r="K1075" s="4">
        <f t="shared" si="172"/>
        <v>251</v>
      </c>
      <c r="L1075" s="4">
        <f t="shared" si="172"/>
        <v>244</v>
      </c>
      <c r="M1075" s="4">
        <f t="shared" si="172"/>
        <v>243</v>
      </c>
      <c r="N1075" s="4">
        <f t="shared" si="172"/>
        <v>244</v>
      </c>
      <c r="O1075" s="4">
        <f t="shared" si="172"/>
        <v>433</v>
      </c>
      <c r="P1075" s="4">
        <f t="shared" si="172"/>
        <v>384</v>
      </c>
      <c r="Q1075" s="4">
        <f t="shared" si="172"/>
        <v>308</v>
      </c>
      <c r="R1075" s="4">
        <f t="shared" si="172"/>
        <v>384</v>
      </c>
      <c r="S1075" s="4">
        <f t="shared" si="172"/>
        <v>303</v>
      </c>
      <c r="T1075" s="4">
        <f t="shared" si="172"/>
        <v>294</v>
      </c>
      <c r="U1075" s="4">
        <f t="shared" si="172"/>
        <v>477</v>
      </c>
      <c r="V1075" s="4">
        <f t="shared" si="172"/>
        <v>294</v>
      </c>
      <c r="W1075" s="4">
        <v>1000000</v>
      </c>
    </row>
    <row r="1076" spans="1:23" x14ac:dyDescent="0.3">
      <c r="A1076" s="4" t="str">
        <f t="shared" si="173"/>
        <v>Ireland</v>
      </c>
      <c r="B1076" s="4">
        <f t="shared" si="173"/>
        <v>2011</v>
      </c>
      <c r="C1076" s="4">
        <f t="shared" si="165"/>
        <v>225</v>
      </c>
      <c r="D1076" s="4">
        <f t="shared" si="172"/>
        <v>225</v>
      </c>
      <c r="E1076" s="4">
        <f t="shared" si="172"/>
        <v>319</v>
      </c>
      <c r="F1076" s="4">
        <f t="shared" si="172"/>
        <v>225</v>
      </c>
      <c r="G1076" s="4">
        <f t="shared" si="172"/>
        <v>156</v>
      </c>
      <c r="H1076" s="4">
        <f t="shared" si="172"/>
        <v>154</v>
      </c>
      <c r="I1076" s="4">
        <f t="shared" si="172"/>
        <v>308</v>
      </c>
      <c r="J1076" s="4">
        <f t="shared" si="172"/>
        <v>154</v>
      </c>
      <c r="K1076" s="4">
        <f t="shared" si="172"/>
        <v>191</v>
      </c>
      <c r="L1076" s="4">
        <f t="shared" si="172"/>
        <v>185</v>
      </c>
      <c r="M1076" s="4">
        <f t="shared" si="172"/>
        <v>292</v>
      </c>
      <c r="N1076" s="4">
        <f t="shared" si="172"/>
        <v>185</v>
      </c>
      <c r="O1076" s="4">
        <f t="shared" si="172"/>
        <v>498</v>
      </c>
      <c r="P1076" s="4">
        <f t="shared" ref="D1076:AH1090" si="174">RANK(P479,P$4:P$597,P$1)</f>
        <v>453</v>
      </c>
      <c r="Q1076" s="4">
        <f t="shared" si="174"/>
        <v>224</v>
      </c>
      <c r="R1076" s="4">
        <f t="shared" si="174"/>
        <v>453</v>
      </c>
      <c r="S1076" s="4">
        <f t="shared" si="174"/>
        <v>301</v>
      </c>
      <c r="T1076" s="4">
        <f t="shared" si="174"/>
        <v>285</v>
      </c>
      <c r="U1076" s="4">
        <f t="shared" si="174"/>
        <v>437</v>
      </c>
      <c r="V1076" s="4">
        <f t="shared" si="174"/>
        <v>285</v>
      </c>
      <c r="W1076" s="4">
        <v>1000000</v>
      </c>
    </row>
    <row r="1077" spans="1:23" x14ac:dyDescent="0.3">
      <c r="A1077" s="4" t="str">
        <f t="shared" si="173"/>
        <v>Ireland</v>
      </c>
      <c r="B1077" s="4">
        <f t="shared" si="173"/>
        <v>2012</v>
      </c>
      <c r="C1077" s="4">
        <f t="shared" si="165"/>
        <v>223</v>
      </c>
      <c r="D1077" s="4">
        <f t="shared" si="174"/>
        <v>224</v>
      </c>
      <c r="E1077" s="4">
        <f t="shared" si="174"/>
        <v>337</v>
      </c>
      <c r="F1077" s="4">
        <f t="shared" si="174"/>
        <v>224</v>
      </c>
      <c r="G1077" s="4">
        <f t="shared" si="174"/>
        <v>185</v>
      </c>
      <c r="H1077" s="4">
        <f t="shared" si="174"/>
        <v>189</v>
      </c>
      <c r="I1077" s="4">
        <f t="shared" si="174"/>
        <v>295</v>
      </c>
      <c r="J1077" s="4">
        <f t="shared" si="174"/>
        <v>189</v>
      </c>
      <c r="K1077" s="4">
        <f t="shared" si="174"/>
        <v>175</v>
      </c>
      <c r="L1077" s="4">
        <f t="shared" si="174"/>
        <v>170</v>
      </c>
      <c r="M1077" s="4">
        <f t="shared" si="174"/>
        <v>273</v>
      </c>
      <c r="N1077" s="4">
        <f t="shared" si="174"/>
        <v>170</v>
      </c>
      <c r="O1077" s="4">
        <f t="shared" si="174"/>
        <v>472</v>
      </c>
      <c r="P1077" s="4">
        <f t="shared" si="174"/>
        <v>410</v>
      </c>
      <c r="Q1077" s="4">
        <f t="shared" si="174"/>
        <v>423</v>
      </c>
      <c r="R1077" s="4">
        <f t="shared" si="174"/>
        <v>410</v>
      </c>
      <c r="S1077" s="4">
        <f t="shared" si="174"/>
        <v>302</v>
      </c>
      <c r="T1077" s="4">
        <f t="shared" si="174"/>
        <v>289</v>
      </c>
      <c r="U1077" s="4">
        <f t="shared" si="174"/>
        <v>432</v>
      </c>
      <c r="V1077" s="4">
        <f t="shared" si="174"/>
        <v>289</v>
      </c>
      <c r="W1077" s="4">
        <v>1000000</v>
      </c>
    </row>
    <row r="1078" spans="1:23" x14ac:dyDescent="0.3">
      <c r="A1078" s="4" t="str">
        <f t="shared" si="173"/>
        <v>Ireland</v>
      </c>
      <c r="B1078" s="4">
        <f t="shared" si="173"/>
        <v>2013</v>
      </c>
      <c r="C1078" s="4">
        <f t="shared" si="165"/>
        <v>214</v>
      </c>
      <c r="D1078" s="4">
        <f t="shared" si="174"/>
        <v>202</v>
      </c>
      <c r="E1078" s="4">
        <f t="shared" si="174"/>
        <v>366</v>
      </c>
      <c r="F1078" s="4">
        <f t="shared" si="174"/>
        <v>202</v>
      </c>
      <c r="G1078" s="4">
        <f t="shared" si="174"/>
        <v>210</v>
      </c>
      <c r="H1078" s="4">
        <f t="shared" si="174"/>
        <v>213</v>
      </c>
      <c r="I1078" s="4">
        <f t="shared" si="174"/>
        <v>268</v>
      </c>
      <c r="J1078" s="4">
        <f t="shared" si="174"/>
        <v>213</v>
      </c>
      <c r="K1078" s="4">
        <f t="shared" si="174"/>
        <v>115</v>
      </c>
      <c r="L1078" s="4">
        <f t="shared" si="174"/>
        <v>116</v>
      </c>
      <c r="M1078" s="4">
        <f t="shared" si="174"/>
        <v>329</v>
      </c>
      <c r="N1078" s="4">
        <f t="shared" si="174"/>
        <v>116</v>
      </c>
      <c r="O1078" s="4">
        <f t="shared" si="174"/>
        <v>316</v>
      </c>
      <c r="P1078" s="4">
        <f t="shared" si="174"/>
        <v>248</v>
      </c>
      <c r="Q1078" s="4">
        <f t="shared" si="174"/>
        <v>496</v>
      </c>
      <c r="R1078" s="4">
        <f t="shared" si="174"/>
        <v>248</v>
      </c>
      <c r="S1078" s="4">
        <f t="shared" si="174"/>
        <v>309</v>
      </c>
      <c r="T1078" s="4">
        <f t="shared" si="174"/>
        <v>299</v>
      </c>
      <c r="U1078" s="4">
        <f t="shared" si="174"/>
        <v>435</v>
      </c>
      <c r="V1078" s="4">
        <f t="shared" si="174"/>
        <v>299</v>
      </c>
      <c r="W1078" s="4">
        <v>1000000</v>
      </c>
    </row>
    <row r="1079" spans="1:23" x14ac:dyDescent="0.3">
      <c r="A1079" s="4" t="str">
        <f t="shared" si="173"/>
        <v>Ireland</v>
      </c>
      <c r="B1079" s="4">
        <f t="shared" si="173"/>
        <v>2014</v>
      </c>
      <c r="C1079" s="4">
        <f t="shared" si="165"/>
        <v>210</v>
      </c>
      <c r="D1079" s="4">
        <f t="shared" si="174"/>
        <v>191</v>
      </c>
      <c r="E1079" s="4">
        <f t="shared" si="174"/>
        <v>368</v>
      </c>
      <c r="F1079" s="4">
        <f t="shared" si="174"/>
        <v>191</v>
      </c>
      <c r="G1079" s="4">
        <f t="shared" si="174"/>
        <v>254</v>
      </c>
      <c r="H1079" s="4">
        <f t="shared" si="174"/>
        <v>266</v>
      </c>
      <c r="I1079" s="4">
        <f t="shared" si="174"/>
        <v>195</v>
      </c>
      <c r="J1079" s="4">
        <f t="shared" si="174"/>
        <v>266</v>
      </c>
      <c r="K1079" s="4">
        <f t="shared" si="174"/>
        <v>128</v>
      </c>
      <c r="L1079" s="4">
        <f t="shared" si="174"/>
        <v>124</v>
      </c>
      <c r="M1079" s="4">
        <f t="shared" si="174"/>
        <v>315</v>
      </c>
      <c r="N1079" s="4">
        <f t="shared" si="174"/>
        <v>124</v>
      </c>
      <c r="O1079" s="4">
        <f t="shared" si="174"/>
        <v>178</v>
      </c>
      <c r="P1079" s="4">
        <f t="shared" si="174"/>
        <v>152</v>
      </c>
      <c r="Q1079" s="4">
        <f t="shared" si="174"/>
        <v>461</v>
      </c>
      <c r="R1079" s="4">
        <f t="shared" si="174"/>
        <v>152</v>
      </c>
      <c r="S1079" s="4">
        <f t="shared" si="174"/>
        <v>404</v>
      </c>
      <c r="T1079" s="4">
        <f t="shared" si="174"/>
        <v>388</v>
      </c>
      <c r="U1079" s="4">
        <f t="shared" si="174"/>
        <v>384</v>
      </c>
      <c r="V1079" s="4">
        <f t="shared" si="174"/>
        <v>388</v>
      </c>
      <c r="W1079" s="4">
        <v>1000000</v>
      </c>
    </row>
    <row r="1080" spans="1:23" x14ac:dyDescent="0.3">
      <c r="A1080" s="4" t="str">
        <f t="shared" si="173"/>
        <v>Ireland</v>
      </c>
      <c r="B1080" s="4">
        <f t="shared" si="173"/>
        <v>2015</v>
      </c>
      <c r="C1080" s="4">
        <f t="shared" si="165"/>
        <v>191</v>
      </c>
      <c r="D1080" s="4">
        <f t="shared" si="174"/>
        <v>164</v>
      </c>
      <c r="E1080" s="4">
        <f t="shared" si="174"/>
        <v>348</v>
      </c>
      <c r="F1080" s="4">
        <f t="shared" si="174"/>
        <v>164</v>
      </c>
      <c r="G1080" s="4">
        <f t="shared" si="174"/>
        <v>317</v>
      </c>
      <c r="H1080" s="4">
        <f t="shared" si="174"/>
        <v>321</v>
      </c>
      <c r="I1080" s="4">
        <f t="shared" si="174"/>
        <v>116</v>
      </c>
      <c r="J1080" s="4">
        <f t="shared" si="174"/>
        <v>321</v>
      </c>
      <c r="K1080" s="4">
        <f t="shared" si="174"/>
        <v>187</v>
      </c>
      <c r="L1080" s="4">
        <f t="shared" si="174"/>
        <v>180</v>
      </c>
      <c r="M1080" s="4">
        <f t="shared" si="174"/>
        <v>231</v>
      </c>
      <c r="N1080" s="4">
        <f t="shared" si="174"/>
        <v>180</v>
      </c>
      <c r="O1080" s="4">
        <f t="shared" si="174"/>
        <v>21</v>
      </c>
      <c r="P1080" s="4">
        <f t="shared" si="174"/>
        <v>19</v>
      </c>
      <c r="Q1080" s="4">
        <f t="shared" si="174"/>
        <v>406</v>
      </c>
      <c r="R1080" s="4">
        <f t="shared" si="174"/>
        <v>19</v>
      </c>
      <c r="S1080" s="4">
        <f t="shared" si="174"/>
        <v>562</v>
      </c>
      <c r="T1080" s="4">
        <f t="shared" si="174"/>
        <v>560</v>
      </c>
      <c r="U1080" s="4">
        <f t="shared" si="174"/>
        <v>195</v>
      </c>
      <c r="V1080" s="4">
        <f t="shared" si="174"/>
        <v>560</v>
      </c>
      <c r="W1080" s="4">
        <v>1000000</v>
      </c>
    </row>
    <row r="1081" spans="1:23" x14ac:dyDescent="0.3">
      <c r="A1081" s="4" t="str">
        <f t="shared" si="173"/>
        <v>Ireland</v>
      </c>
      <c r="B1081" s="4">
        <f t="shared" si="173"/>
        <v>2016</v>
      </c>
      <c r="C1081" s="4">
        <f t="shared" si="165"/>
        <v>197</v>
      </c>
      <c r="D1081" s="4">
        <f t="shared" si="174"/>
        <v>166</v>
      </c>
      <c r="E1081" s="4">
        <f t="shared" si="174"/>
        <v>324</v>
      </c>
      <c r="F1081" s="4">
        <f t="shared" si="174"/>
        <v>166</v>
      </c>
      <c r="G1081" s="4">
        <f t="shared" si="174"/>
        <v>278</v>
      </c>
      <c r="H1081" s="4">
        <f t="shared" si="174"/>
        <v>279</v>
      </c>
      <c r="I1081" s="4">
        <f t="shared" si="174"/>
        <v>156</v>
      </c>
      <c r="J1081" s="4">
        <f t="shared" si="174"/>
        <v>279</v>
      </c>
      <c r="K1081" s="4">
        <f t="shared" si="174"/>
        <v>163</v>
      </c>
      <c r="L1081" s="4">
        <f t="shared" si="174"/>
        <v>155</v>
      </c>
      <c r="M1081" s="4">
        <f t="shared" si="174"/>
        <v>258</v>
      </c>
      <c r="N1081" s="4">
        <f t="shared" si="174"/>
        <v>155</v>
      </c>
      <c r="O1081" s="4">
        <f t="shared" si="174"/>
        <v>67</v>
      </c>
      <c r="P1081" s="4">
        <f t="shared" si="174"/>
        <v>65</v>
      </c>
      <c r="Q1081" s="4">
        <f t="shared" si="174"/>
        <v>351</v>
      </c>
      <c r="R1081" s="4">
        <f t="shared" si="174"/>
        <v>65</v>
      </c>
      <c r="S1081" s="4">
        <f t="shared" si="174"/>
        <v>561</v>
      </c>
      <c r="T1081" s="4">
        <f t="shared" si="174"/>
        <v>558</v>
      </c>
      <c r="U1081" s="4">
        <f t="shared" si="174"/>
        <v>203</v>
      </c>
      <c r="V1081" s="4">
        <f t="shared" si="174"/>
        <v>558</v>
      </c>
      <c r="W1081" s="4">
        <v>1000000</v>
      </c>
    </row>
    <row r="1082" spans="1:23" x14ac:dyDescent="0.3">
      <c r="A1082" s="4" t="str">
        <f t="shared" si="173"/>
        <v>Ireland</v>
      </c>
      <c r="B1082" s="4">
        <f t="shared" si="173"/>
        <v>2017</v>
      </c>
      <c r="C1082" s="4">
        <f t="shared" si="165"/>
        <v>203</v>
      </c>
      <c r="D1082" s="4">
        <f t="shared" si="174"/>
        <v>170</v>
      </c>
      <c r="E1082" s="4">
        <f t="shared" si="174"/>
        <v>304</v>
      </c>
      <c r="F1082" s="4">
        <f t="shared" si="174"/>
        <v>170</v>
      </c>
      <c r="G1082" s="4">
        <f t="shared" si="174"/>
        <v>346</v>
      </c>
      <c r="H1082" s="4">
        <f t="shared" si="174"/>
        <v>354</v>
      </c>
      <c r="I1082" s="4">
        <f t="shared" si="174"/>
        <v>81</v>
      </c>
      <c r="J1082" s="4">
        <f t="shared" si="174"/>
        <v>354</v>
      </c>
      <c r="K1082" s="4">
        <f t="shared" si="174"/>
        <v>264</v>
      </c>
      <c r="L1082" s="4">
        <f t="shared" si="174"/>
        <v>255</v>
      </c>
      <c r="M1082" s="4">
        <f t="shared" si="174"/>
        <v>162</v>
      </c>
      <c r="N1082" s="4">
        <f t="shared" si="174"/>
        <v>255</v>
      </c>
      <c r="O1082" s="4">
        <f t="shared" si="174"/>
        <v>167</v>
      </c>
      <c r="P1082" s="4">
        <f t="shared" si="174"/>
        <v>171</v>
      </c>
      <c r="Q1082" s="4">
        <f t="shared" si="174"/>
        <v>251</v>
      </c>
      <c r="R1082" s="4">
        <f t="shared" si="174"/>
        <v>171</v>
      </c>
      <c r="S1082" s="4">
        <f t="shared" si="174"/>
        <v>563</v>
      </c>
      <c r="T1082" s="4">
        <f t="shared" si="174"/>
        <v>563</v>
      </c>
      <c r="U1082" s="4">
        <f t="shared" si="174"/>
        <v>132</v>
      </c>
      <c r="V1082" s="4">
        <f t="shared" si="174"/>
        <v>563</v>
      </c>
      <c r="W1082" s="4">
        <v>1000000</v>
      </c>
    </row>
    <row r="1083" spans="1:23" x14ac:dyDescent="0.3">
      <c r="A1083" s="4" t="str">
        <f t="shared" si="173"/>
        <v>Ireland</v>
      </c>
      <c r="B1083" s="4">
        <f t="shared" si="173"/>
        <v>2018</v>
      </c>
      <c r="C1083" s="4">
        <f t="shared" si="165"/>
        <v>196</v>
      </c>
      <c r="D1083" s="4">
        <f t="shared" si="174"/>
        <v>157</v>
      </c>
      <c r="E1083" s="4">
        <f t="shared" si="174"/>
        <v>291</v>
      </c>
      <c r="F1083" s="4">
        <f t="shared" si="174"/>
        <v>157</v>
      </c>
      <c r="G1083" s="4">
        <f t="shared" si="174"/>
        <v>371</v>
      </c>
      <c r="H1083" s="4">
        <f t="shared" si="174"/>
        <v>375</v>
      </c>
      <c r="I1083" s="4">
        <f t="shared" si="174"/>
        <v>29</v>
      </c>
      <c r="J1083" s="4">
        <f t="shared" si="174"/>
        <v>375</v>
      </c>
      <c r="K1083" s="4">
        <f t="shared" si="174"/>
        <v>238</v>
      </c>
      <c r="L1083" s="4">
        <f t="shared" si="174"/>
        <v>230</v>
      </c>
      <c r="M1083" s="4">
        <f t="shared" si="174"/>
        <v>178</v>
      </c>
      <c r="N1083" s="4">
        <f t="shared" si="174"/>
        <v>230</v>
      </c>
      <c r="O1083" s="4">
        <f t="shared" si="174"/>
        <v>163</v>
      </c>
      <c r="P1083" s="4">
        <f t="shared" si="174"/>
        <v>182</v>
      </c>
      <c r="Q1083" s="4">
        <f t="shared" si="174"/>
        <v>243</v>
      </c>
      <c r="R1083" s="4">
        <f t="shared" si="174"/>
        <v>182</v>
      </c>
      <c r="S1083" s="4">
        <f t="shared" si="174"/>
        <v>564</v>
      </c>
      <c r="T1083" s="4">
        <f t="shared" si="174"/>
        <v>564</v>
      </c>
      <c r="U1083" s="4">
        <f t="shared" si="174"/>
        <v>46</v>
      </c>
      <c r="V1083" s="4">
        <f t="shared" si="174"/>
        <v>564</v>
      </c>
      <c r="W1083" s="4">
        <v>1000000</v>
      </c>
    </row>
    <row r="1084" spans="1:23" x14ac:dyDescent="0.3">
      <c r="A1084" s="4" t="str">
        <f t="shared" si="173"/>
        <v>Ireland</v>
      </c>
      <c r="B1084" s="4">
        <f t="shared" si="173"/>
        <v>2019</v>
      </c>
      <c r="C1084" s="4">
        <f t="shared" si="165"/>
        <v>202</v>
      </c>
      <c r="D1084" s="4">
        <f t="shared" si="174"/>
        <v>156</v>
      </c>
      <c r="E1084" s="4">
        <f t="shared" si="174"/>
        <v>268</v>
      </c>
      <c r="F1084" s="4">
        <f t="shared" si="174"/>
        <v>156</v>
      </c>
      <c r="G1084" s="4">
        <f t="shared" si="174"/>
        <v>367</v>
      </c>
      <c r="H1084" s="4">
        <f t="shared" si="174"/>
        <v>371</v>
      </c>
      <c r="I1084" s="4">
        <f t="shared" si="174"/>
        <v>21</v>
      </c>
      <c r="J1084" s="4">
        <f t="shared" si="174"/>
        <v>371</v>
      </c>
      <c r="K1084" s="4">
        <f t="shared" si="174"/>
        <v>283</v>
      </c>
      <c r="L1084" s="4">
        <f t="shared" si="174"/>
        <v>272</v>
      </c>
      <c r="M1084" s="4">
        <f t="shared" si="174"/>
        <v>134</v>
      </c>
      <c r="N1084" s="4">
        <f t="shared" si="174"/>
        <v>272</v>
      </c>
      <c r="O1084" s="4">
        <f t="shared" si="174"/>
        <v>189</v>
      </c>
      <c r="P1084" s="4">
        <f t="shared" si="174"/>
        <v>242</v>
      </c>
      <c r="Q1084" s="4">
        <f t="shared" si="174"/>
        <v>167</v>
      </c>
      <c r="R1084" s="4">
        <f t="shared" si="174"/>
        <v>242</v>
      </c>
      <c r="S1084" s="4">
        <f t="shared" si="174"/>
        <v>565</v>
      </c>
      <c r="T1084" s="4">
        <f t="shared" si="174"/>
        <v>565</v>
      </c>
      <c r="U1084" s="4">
        <f t="shared" si="174"/>
        <v>16</v>
      </c>
      <c r="V1084" s="4">
        <f t="shared" si="174"/>
        <v>565</v>
      </c>
      <c r="W1084" s="4">
        <v>1000000</v>
      </c>
    </row>
    <row r="1085" spans="1:23" x14ac:dyDescent="0.3">
      <c r="A1085" s="4" t="str">
        <f t="shared" si="173"/>
        <v>Ireland</v>
      </c>
      <c r="B1085" s="4">
        <f t="shared" si="173"/>
        <v>2020</v>
      </c>
      <c r="C1085" s="4">
        <f t="shared" ref="C1085:C1148" si="175">RANK(C488,C$4:C$597,C$1)</f>
        <v>207</v>
      </c>
      <c r="D1085" s="4">
        <f t="shared" si="174"/>
        <v>160</v>
      </c>
      <c r="E1085" s="4">
        <f t="shared" si="174"/>
        <v>259</v>
      </c>
      <c r="F1085" s="4">
        <f t="shared" si="174"/>
        <v>160</v>
      </c>
      <c r="G1085" s="4">
        <f t="shared" si="174"/>
        <v>460</v>
      </c>
      <c r="H1085" s="4">
        <f t="shared" si="174"/>
        <v>480</v>
      </c>
      <c r="I1085" s="4">
        <f t="shared" si="174"/>
        <v>479</v>
      </c>
      <c r="J1085" s="4">
        <f t="shared" si="174"/>
        <v>480</v>
      </c>
      <c r="K1085" s="4">
        <f t="shared" si="174"/>
        <v>354</v>
      </c>
      <c r="L1085" s="4">
        <f t="shared" si="174"/>
        <v>346</v>
      </c>
      <c r="M1085" s="4">
        <f t="shared" si="174"/>
        <v>18</v>
      </c>
      <c r="N1085" s="4">
        <f t="shared" si="174"/>
        <v>346</v>
      </c>
      <c r="O1085" s="4">
        <f t="shared" si="174"/>
        <v>176</v>
      </c>
      <c r="P1085" s="4">
        <f t="shared" si="174"/>
        <v>201</v>
      </c>
      <c r="Q1085" s="4">
        <f t="shared" si="174"/>
        <v>175</v>
      </c>
      <c r="R1085" s="4">
        <f t="shared" si="174"/>
        <v>201</v>
      </c>
      <c r="S1085" s="4">
        <f t="shared" si="174"/>
        <v>566</v>
      </c>
      <c r="T1085" s="4">
        <f t="shared" si="174"/>
        <v>566</v>
      </c>
      <c r="U1085" s="4">
        <f t="shared" si="174"/>
        <v>145</v>
      </c>
      <c r="V1085" s="4">
        <f t="shared" si="174"/>
        <v>566</v>
      </c>
      <c r="W1085" s="4">
        <v>1000000</v>
      </c>
    </row>
    <row r="1086" spans="1:23" x14ac:dyDescent="0.3">
      <c r="A1086" s="4" t="str">
        <f t="shared" si="173"/>
        <v>Ireland</v>
      </c>
      <c r="B1086" s="4">
        <f t="shared" si="173"/>
        <v>2021</v>
      </c>
      <c r="C1086" s="4">
        <f t="shared" si="175"/>
        <v>177</v>
      </c>
      <c r="D1086" s="4">
        <f t="shared" si="174"/>
        <v>133</v>
      </c>
      <c r="E1086" s="4">
        <f t="shared" si="174"/>
        <v>262</v>
      </c>
      <c r="F1086" s="4">
        <f t="shared" si="174"/>
        <v>133</v>
      </c>
      <c r="G1086" s="4">
        <f t="shared" si="174"/>
        <v>437</v>
      </c>
      <c r="H1086" s="4">
        <f t="shared" si="174"/>
        <v>453</v>
      </c>
      <c r="I1086" s="4">
        <f t="shared" si="174"/>
        <v>110</v>
      </c>
      <c r="J1086" s="4">
        <f t="shared" si="174"/>
        <v>453</v>
      </c>
      <c r="K1086" s="4">
        <f t="shared" si="174"/>
        <v>228</v>
      </c>
      <c r="L1086" s="4">
        <f t="shared" si="174"/>
        <v>238</v>
      </c>
      <c r="M1086" s="4">
        <f t="shared" si="174"/>
        <v>433</v>
      </c>
      <c r="N1086" s="4">
        <f t="shared" si="174"/>
        <v>238</v>
      </c>
      <c r="O1086" s="4">
        <f t="shared" si="174"/>
        <v>76</v>
      </c>
      <c r="P1086" s="4">
        <f t="shared" si="174"/>
        <v>97</v>
      </c>
      <c r="Q1086" s="4">
        <f t="shared" si="174"/>
        <v>270</v>
      </c>
      <c r="R1086" s="4">
        <f t="shared" si="174"/>
        <v>97</v>
      </c>
      <c r="S1086" s="4">
        <f t="shared" si="174"/>
        <v>569</v>
      </c>
      <c r="T1086" s="4">
        <f t="shared" si="174"/>
        <v>567</v>
      </c>
      <c r="U1086" s="4">
        <f t="shared" si="174"/>
        <v>468</v>
      </c>
      <c r="V1086" s="4">
        <f t="shared" si="174"/>
        <v>567</v>
      </c>
      <c r="W1086" s="4">
        <v>1000000</v>
      </c>
    </row>
    <row r="1087" spans="1:23" x14ac:dyDescent="0.3">
      <c r="A1087" s="4" t="str">
        <f t="shared" si="173"/>
        <v>Luxembourg</v>
      </c>
      <c r="B1087" s="4">
        <f t="shared" si="173"/>
        <v>1995</v>
      </c>
      <c r="C1087" s="4">
        <f t="shared" si="175"/>
        <v>568</v>
      </c>
      <c r="D1087" s="4">
        <f t="shared" si="174"/>
        <v>587</v>
      </c>
      <c r="E1087" s="4">
        <f t="shared" si="174"/>
        <v>109</v>
      </c>
      <c r="F1087" s="4">
        <f t="shared" si="174"/>
        <v>587</v>
      </c>
      <c r="G1087" s="4">
        <f t="shared" si="174"/>
        <v>213</v>
      </c>
      <c r="H1087" s="4">
        <f t="shared" si="174"/>
        <v>203</v>
      </c>
      <c r="I1087" s="4">
        <f t="shared" si="174"/>
        <v>246</v>
      </c>
      <c r="J1087" s="4">
        <f t="shared" si="174"/>
        <v>203</v>
      </c>
      <c r="K1087" s="4">
        <f t="shared" si="174"/>
        <v>228</v>
      </c>
      <c r="L1087" s="4">
        <f t="shared" si="174"/>
        <v>238</v>
      </c>
      <c r="M1087" s="4">
        <f t="shared" si="174"/>
        <v>433</v>
      </c>
      <c r="N1087" s="4">
        <f t="shared" si="174"/>
        <v>238</v>
      </c>
      <c r="O1087" s="4">
        <f t="shared" si="174"/>
        <v>545</v>
      </c>
      <c r="P1087" s="4">
        <f t="shared" si="174"/>
        <v>542</v>
      </c>
      <c r="Q1087" s="4">
        <f t="shared" si="174"/>
        <v>575</v>
      </c>
      <c r="R1087" s="4">
        <f t="shared" si="174"/>
        <v>542</v>
      </c>
      <c r="S1087" s="4">
        <f t="shared" si="174"/>
        <v>568</v>
      </c>
      <c r="T1087" s="4">
        <f t="shared" si="174"/>
        <v>578</v>
      </c>
      <c r="U1087" s="4">
        <f t="shared" si="174"/>
        <v>574</v>
      </c>
      <c r="V1087" s="4">
        <f t="shared" si="174"/>
        <v>578</v>
      </c>
      <c r="W1087" s="4">
        <v>1000000</v>
      </c>
    </row>
    <row r="1088" spans="1:23" x14ac:dyDescent="0.3">
      <c r="A1088" s="4" t="str">
        <f t="shared" si="173"/>
        <v>Luxembourg</v>
      </c>
      <c r="B1088" s="4">
        <f t="shared" si="173"/>
        <v>1996</v>
      </c>
      <c r="C1088" s="4">
        <f t="shared" si="175"/>
        <v>570</v>
      </c>
      <c r="D1088" s="4">
        <f t="shared" si="174"/>
        <v>594</v>
      </c>
      <c r="E1088" s="4">
        <f t="shared" si="174"/>
        <v>143</v>
      </c>
      <c r="F1088" s="4">
        <f t="shared" si="174"/>
        <v>594</v>
      </c>
      <c r="G1088" s="4">
        <f t="shared" si="174"/>
        <v>282</v>
      </c>
      <c r="H1088" s="4">
        <f t="shared" si="174"/>
        <v>269</v>
      </c>
      <c r="I1088" s="4">
        <f t="shared" si="174"/>
        <v>152</v>
      </c>
      <c r="J1088" s="4">
        <f t="shared" si="174"/>
        <v>269</v>
      </c>
      <c r="K1088" s="4">
        <f t="shared" si="174"/>
        <v>123</v>
      </c>
      <c r="L1088" s="4">
        <f t="shared" si="174"/>
        <v>140</v>
      </c>
      <c r="M1088" s="4">
        <f t="shared" si="174"/>
        <v>414</v>
      </c>
      <c r="N1088" s="4">
        <f t="shared" si="174"/>
        <v>140</v>
      </c>
      <c r="O1088" s="4">
        <f t="shared" si="174"/>
        <v>542</v>
      </c>
      <c r="P1088" s="4">
        <f t="shared" si="174"/>
        <v>537</v>
      </c>
      <c r="Q1088" s="4">
        <f t="shared" si="174"/>
        <v>568</v>
      </c>
      <c r="R1088" s="4">
        <f t="shared" si="174"/>
        <v>537</v>
      </c>
      <c r="S1088" s="4">
        <f t="shared" si="174"/>
        <v>567</v>
      </c>
      <c r="T1088" s="4">
        <f t="shared" si="174"/>
        <v>574</v>
      </c>
      <c r="U1088" s="4">
        <f t="shared" si="174"/>
        <v>571</v>
      </c>
      <c r="V1088" s="4">
        <f t="shared" si="174"/>
        <v>574</v>
      </c>
      <c r="W1088" s="4">
        <v>1000000</v>
      </c>
    </row>
    <row r="1089" spans="1:23" x14ac:dyDescent="0.3">
      <c r="A1089" s="4" t="str">
        <f t="shared" si="173"/>
        <v>Luxembourg</v>
      </c>
      <c r="B1089" s="4">
        <f t="shared" si="173"/>
        <v>1997</v>
      </c>
      <c r="C1089" s="4">
        <f t="shared" si="175"/>
        <v>571</v>
      </c>
      <c r="D1089" s="4">
        <f t="shared" si="174"/>
        <v>592</v>
      </c>
      <c r="E1089" s="4">
        <f t="shared" si="174"/>
        <v>224</v>
      </c>
      <c r="F1089" s="4">
        <f t="shared" si="174"/>
        <v>592</v>
      </c>
      <c r="G1089" s="4">
        <f t="shared" si="174"/>
        <v>252</v>
      </c>
      <c r="H1089" s="4">
        <f t="shared" si="174"/>
        <v>243</v>
      </c>
      <c r="I1089" s="4">
        <f t="shared" si="174"/>
        <v>187</v>
      </c>
      <c r="J1089" s="4">
        <f t="shared" si="174"/>
        <v>243</v>
      </c>
      <c r="K1089" s="4">
        <f t="shared" si="174"/>
        <v>113</v>
      </c>
      <c r="L1089" s="4">
        <f t="shared" si="174"/>
        <v>128</v>
      </c>
      <c r="M1089" s="4">
        <f t="shared" si="174"/>
        <v>413</v>
      </c>
      <c r="N1089" s="4">
        <f t="shared" si="174"/>
        <v>128</v>
      </c>
      <c r="O1089" s="4">
        <f t="shared" si="174"/>
        <v>541</v>
      </c>
      <c r="P1089" s="4">
        <f t="shared" si="174"/>
        <v>543</v>
      </c>
      <c r="Q1089" s="4">
        <f t="shared" si="174"/>
        <v>571</v>
      </c>
      <c r="R1089" s="4">
        <f t="shared" si="174"/>
        <v>543</v>
      </c>
      <c r="S1089" s="4">
        <f t="shared" si="174"/>
        <v>570</v>
      </c>
      <c r="T1089" s="4">
        <f t="shared" si="174"/>
        <v>575</v>
      </c>
      <c r="U1089" s="4">
        <f t="shared" si="174"/>
        <v>573</v>
      </c>
      <c r="V1089" s="4">
        <f t="shared" si="174"/>
        <v>575</v>
      </c>
      <c r="W1089" s="4">
        <v>1000000</v>
      </c>
    </row>
    <row r="1090" spans="1:23" x14ac:dyDescent="0.3">
      <c r="A1090" s="4" t="str">
        <f t="shared" ref="A1090:B1105" si="176">A493</f>
        <v>Luxembourg</v>
      </c>
      <c r="B1090" s="4">
        <f t="shared" si="176"/>
        <v>1998</v>
      </c>
      <c r="C1090" s="4">
        <f t="shared" si="175"/>
        <v>569</v>
      </c>
      <c r="D1090" s="4">
        <f t="shared" si="174"/>
        <v>589</v>
      </c>
      <c r="E1090" s="4">
        <f t="shared" ref="D1090:W1103" si="177">RANK(E493,E$4:E$597,E$1)</f>
        <v>225</v>
      </c>
      <c r="F1090" s="4">
        <f t="shared" si="177"/>
        <v>589</v>
      </c>
      <c r="G1090" s="4">
        <f t="shared" si="177"/>
        <v>267</v>
      </c>
      <c r="H1090" s="4">
        <f t="shared" si="177"/>
        <v>252</v>
      </c>
      <c r="I1090" s="4">
        <f t="shared" si="177"/>
        <v>162</v>
      </c>
      <c r="J1090" s="4">
        <f t="shared" si="177"/>
        <v>252</v>
      </c>
      <c r="K1090" s="4">
        <f t="shared" si="177"/>
        <v>130</v>
      </c>
      <c r="L1090" s="4">
        <f t="shared" si="177"/>
        <v>143</v>
      </c>
      <c r="M1090" s="4">
        <f t="shared" si="177"/>
        <v>420</v>
      </c>
      <c r="N1090" s="4">
        <f t="shared" si="177"/>
        <v>143</v>
      </c>
      <c r="O1090" s="4">
        <f t="shared" si="177"/>
        <v>534</v>
      </c>
      <c r="P1090" s="4">
        <f t="shared" si="177"/>
        <v>539</v>
      </c>
      <c r="Q1090" s="4">
        <f t="shared" si="177"/>
        <v>567</v>
      </c>
      <c r="R1090" s="4">
        <f t="shared" si="177"/>
        <v>539</v>
      </c>
      <c r="S1090" s="4">
        <f t="shared" si="177"/>
        <v>571</v>
      </c>
      <c r="T1090" s="4">
        <f t="shared" si="177"/>
        <v>577</v>
      </c>
      <c r="U1090" s="4">
        <f t="shared" si="177"/>
        <v>575</v>
      </c>
      <c r="V1090" s="4">
        <f t="shared" si="177"/>
        <v>577</v>
      </c>
      <c r="W1090" s="4">
        <v>1000000</v>
      </c>
    </row>
    <row r="1091" spans="1:23" x14ac:dyDescent="0.3">
      <c r="A1091" s="4" t="str">
        <f t="shared" si="176"/>
        <v>Luxembourg</v>
      </c>
      <c r="B1091" s="4">
        <f t="shared" si="176"/>
        <v>1999</v>
      </c>
      <c r="C1091" s="4">
        <f t="shared" si="175"/>
        <v>572</v>
      </c>
      <c r="D1091" s="4">
        <f t="shared" si="177"/>
        <v>588</v>
      </c>
      <c r="E1091" s="4">
        <f t="shared" si="177"/>
        <v>231</v>
      </c>
      <c r="F1091" s="4">
        <f t="shared" si="177"/>
        <v>588</v>
      </c>
      <c r="G1091" s="4">
        <f t="shared" si="177"/>
        <v>264</v>
      </c>
      <c r="H1091" s="4">
        <f t="shared" si="177"/>
        <v>250</v>
      </c>
      <c r="I1091" s="4">
        <f t="shared" si="177"/>
        <v>171</v>
      </c>
      <c r="J1091" s="4">
        <f t="shared" si="177"/>
        <v>250</v>
      </c>
      <c r="K1091" s="4">
        <f t="shared" si="177"/>
        <v>239</v>
      </c>
      <c r="L1091" s="4">
        <f t="shared" si="177"/>
        <v>247</v>
      </c>
      <c r="M1091" s="4">
        <f t="shared" si="177"/>
        <v>275</v>
      </c>
      <c r="N1091" s="4">
        <f t="shared" si="177"/>
        <v>247</v>
      </c>
      <c r="O1091" s="4">
        <f t="shared" si="177"/>
        <v>546</v>
      </c>
      <c r="P1091" s="4">
        <f t="shared" si="177"/>
        <v>546</v>
      </c>
      <c r="Q1091" s="4">
        <f t="shared" si="177"/>
        <v>564</v>
      </c>
      <c r="R1091" s="4">
        <f t="shared" si="177"/>
        <v>546</v>
      </c>
      <c r="S1091" s="4">
        <f t="shared" si="177"/>
        <v>572</v>
      </c>
      <c r="T1091" s="4">
        <f t="shared" si="177"/>
        <v>584</v>
      </c>
      <c r="U1091" s="4">
        <f t="shared" si="177"/>
        <v>577</v>
      </c>
      <c r="V1091" s="4">
        <f t="shared" si="177"/>
        <v>584</v>
      </c>
      <c r="W1091" s="4">
        <v>1000000</v>
      </c>
    </row>
    <row r="1092" spans="1:23" x14ac:dyDescent="0.3">
      <c r="A1092" s="4" t="str">
        <f t="shared" si="176"/>
        <v>Luxembourg</v>
      </c>
      <c r="B1092" s="4">
        <f t="shared" si="176"/>
        <v>2000</v>
      </c>
      <c r="C1092" s="4">
        <f t="shared" si="175"/>
        <v>579</v>
      </c>
      <c r="D1092" s="4">
        <f t="shared" si="177"/>
        <v>593</v>
      </c>
      <c r="E1092" s="4">
        <f t="shared" si="177"/>
        <v>410</v>
      </c>
      <c r="F1092" s="4">
        <f t="shared" si="177"/>
        <v>593</v>
      </c>
      <c r="G1092" s="4">
        <f t="shared" si="177"/>
        <v>265</v>
      </c>
      <c r="H1092" s="4">
        <f t="shared" si="177"/>
        <v>247</v>
      </c>
      <c r="I1092" s="4">
        <f t="shared" si="177"/>
        <v>146</v>
      </c>
      <c r="J1092" s="4">
        <f t="shared" si="177"/>
        <v>247</v>
      </c>
      <c r="K1092" s="4">
        <f t="shared" si="177"/>
        <v>165</v>
      </c>
      <c r="L1092" s="4">
        <f t="shared" si="177"/>
        <v>175</v>
      </c>
      <c r="M1092" s="4">
        <f t="shared" si="177"/>
        <v>335</v>
      </c>
      <c r="N1092" s="4">
        <f t="shared" si="177"/>
        <v>175</v>
      </c>
      <c r="O1092" s="4">
        <f t="shared" si="177"/>
        <v>547</v>
      </c>
      <c r="P1092" s="4">
        <f t="shared" si="177"/>
        <v>547</v>
      </c>
      <c r="Q1092" s="4">
        <f t="shared" si="177"/>
        <v>559</v>
      </c>
      <c r="R1092" s="4">
        <f t="shared" si="177"/>
        <v>547</v>
      </c>
      <c r="S1092" s="4">
        <f t="shared" si="177"/>
        <v>573</v>
      </c>
      <c r="T1092" s="4">
        <f t="shared" si="177"/>
        <v>589</v>
      </c>
      <c r="U1092" s="4">
        <f t="shared" si="177"/>
        <v>579</v>
      </c>
      <c r="V1092" s="4">
        <f t="shared" si="177"/>
        <v>589</v>
      </c>
      <c r="W1092" s="4">
        <v>1000000</v>
      </c>
    </row>
    <row r="1093" spans="1:23" x14ac:dyDescent="0.3">
      <c r="A1093" s="4" t="str">
        <f t="shared" si="176"/>
        <v>Luxembourg</v>
      </c>
      <c r="B1093" s="4">
        <f t="shared" si="176"/>
        <v>2001</v>
      </c>
      <c r="C1093" s="4">
        <f t="shared" si="175"/>
        <v>578</v>
      </c>
      <c r="D1093" s="4">
        <f t="shared" si="177"/>
        <v>590</v>
      </c>
      <c r="E1093" s="4">
        <f t="shared" si="177"/>
        <v>422</v>
      </c>
      <c r="F1093" s="4">
        <f t="shared" si="177"/>
        <v>590</v>
      </c>
      <c r="G1093" s="4">
        <f t="shared" si="177"/>
        <v>253</v>
      </c>
      <c r="H1093" s="4">
        <f t="shared" si="177"/>
        <v>245</v>
      </c>
      <c r="I1093" s="4">
        <f t="shared" si="177"/>
        <v>144</v>
      </c>
      <c r="J1093" s="4">
        <f t="shared" si="177"/>
        <v>245</v>
      </c>
      <c r="K1093" s="4">
        <f t="shared" si="177"/>
        <v>98</v>
      </c>
      <c r="L1093" s="4">
        <f t="shared" si="177"/>
        <v>106</v>
      </c>
      <c r="M1093" s="4">
        <f t="shared" si="177"/>
        <v>412</v>
      </c>
      <c r="N1093" s="4">
        <f t="shared" si="177"/>
        <v>106</v>
      </c>
      <c r="O1093" s="4">
        <f t="shared" si="177"/>
        <v>548</v>
      </c>
      <c r="P1093" s="4">
        <f t="shared" si="177"/>
        <v>550</v>
      </c>
      <c r="Q1093" s="4">
        <f t="shared" si="177"/>
        <v>561</v>
      </c>
      <c r="R1093" s="4">
        <f t="shared" si="177"/>
        <v>550</v>
      </c>
      <c r="S1093" s="4">
        <f t="shared" si="177"/>
        <v>574</v>
      </c>
      <c r="T1093" s="4">
        <f t="shared" si="177"/>
        <v>587</v>
      </c>
      <c r="U1093" s="4">
        <f t="shared" si="177"/>
        <v>580</v>
      </c>
      <c r="V1093" s="4">
        <f t="shared" si="177"/>
        <v>587</v>
      </c>
      <c r="W1093" s="4">
        <v>1000000</v>
      </c>
    </row>
    <row r="1094" spans="1:23" x14ac:dyDescent="0.3">
      <c r="A1094" s="4" t="str">
        <f t="shared" si="176"/>
        <v>Luxembourg</v>
      </c>
      <c r="B1094" s="4">
        <f t="shared" si="176"/>
        <v>2002</v>
      </c>
      <c r="C1094" s="4">
        <f t="shared" si="175"/>
        <v>583</v>
      </c>
      <c r="D1094" s="4">
        <f t="shared" si="177"/>
        <v>591</v>
      </c>
      <c r="E1094" s="4">
        <f t="shared" si="177"/>
        <v>472</v>
      </c>
      <c r="F1094" s="4">
        <f t="shared" si="177"/>
        <v>591</v>
      </c>
      <c r="G1094" s="4">
        <f t="shared" si="177"/>
        <v>236</v>
      </c>
      <c r="H1094" s="4">
        <f t="shared" si="177"/>
        <v>229</v>
      </c>
      <c r="I1094" s="4">
        <f t="shared" si="177"/>
        <v>177</v>
      </c>
      <c r="J1094" s="4">
        <f t="shared" si="177"/>
        <v>229</v>
      </c>
      <c r="K1094" s="4">
        <f t="shared" si="177"/>
        <v>166</v>
      </c>
      <c r="L1094" s="4">
        <f t="shared" si="177"/>
        <v>174</v>
      </c>
      <c r="M1094" s="4">
        <f t="shared" si="177"/>
        <v>407</v>
      </c>
      <c r="N1094" s="4">
        <f t="shared" si="177"/>
        <v>174</v>
      </c>
      <c r="O1094" s="4">
        <f t="shared" si="177"/>
        <v>539</v>
      </c>
      <c r="P1094" s="4">
        <f t="shared" si="177"/>
        <v>544</v>
      </c>
      <c r="Q1094" s="4">
        <f t="shared" si="177"/>
        <v>552</v>
      </c>
      <c r="R1094" s="4">
        <f t="shared" si="177"/>
        <v>544</v>
      </c>
      <c r="S1094" s="4">
        <f t="shared" si="177"/>
        <v>575</v>
      </c>
      <c r="T1094" s="4">
        <f t="shared" si="177"/>
        <v>591</v>
      </c>
      <c r="U1094" s="4">
        <f t="shared" si="177"/>
        <v>582</v>
      </c>
      <c r="V1094" s="4">
        <f t="shared" si="177"/>
        <v>591</v>
      </c>
      <c r="W1094" s="4">
        <v>1000000</v>
      </c>
    </row>
    <row r="1095" spans="1:23" x14ac:dyDescent="0.3">
      <c r="A1095" s="4" t="str">
        <f t="shared" si="176"/>
        <v>Luxembourg</v>
      </c>
      <c r="B1095" s="4">
        <f t="shared" si="176"/>
        <v>2003</v>
      </c>
      <c r="C1095" s="4">
        <f t="shared" si="175"/>
        <v>577</v>
      </c>
      <c r="D1095" s="4">
        <f t="shared" si="177"/>
        <v>586</v>
      </c>
      <c r="E1095" s="4">
        <f t="shared" si="177"/>
        <v>436</v>
      </c>
      <c r="F1095" s="4">
        <f t="shared" si="177"/>
        <v>586</v>
      </c>
      <c r="G1095" s="4">
        <f t="shared" si="177"/>
        <v>217</v>
      </c>
      <c r="H1095" s="4">
        <f t="shared" si="177"/>
        <v>209</v>
      </c>
      <c r="I1095" s="4">
        <f t="shared" si="177"/>
        <v>211</v>
      </c>
      <c r="J1095" s="4">
        <f t="shared" si="177"/>
        <v>209</v>
      </c>
      <c r="K1095" s="4">
        <f t="shared" si="177"/>
        <v>95</v>
      </c>
      <c r="L1095" s="4">
        <f t="shared" si="177"/>
        <v>97</v>
      </c>
      <c r="M1095" s="4">
        <f t="shared" si="177"/>
        <v>427</v>
      </c>
      <c r="N1095" s="4">
        <f t="shared" si="177"/>
        <v>97</v>
      </c>
      <c r="O1095" s="4">
        <f t="shared" si="177"/>
        <v>508</v>
      </c>
      <c r="P1095" s="4">
        <f t="shared" si="177"/>
        <v>515</v>
      </c>
      <c r="Q1095" s="4">
        <f t="shared" si="177"/>
        <v>531</v>
      </c>
      <c r="R1095" s="4">
        <f t="shared" si="177"/>
        <v>515</v>
      </c>
      <c r="S1095" s="4">
        <f t="shared" si="177"/>
        <v>576</v>
      </c>
      <c r="T1095" s="4">
        <f t="shared" si="177"/>
        <v>590</v>
      </c>
      <c r="U1095" s="4">
        <f t="shared" si="177"/>
        <v>584</v>
      </c>
      <c r="V1095" s="4">
        <f t="shared" si="177"/>
        <v>590</v>
      </c>
      <c r="W1095" s="4">
        <v>1000000</v>
      </c>
    </row>
    <row r="1096" spans="1:23" x14ac:dyDescent="0.3">
      <c r="A1096" s="4" t="str">
        <f t="shared" si="176"/>
        <v>Luxembourg</v>
      </c>
      <c r="B1096" s="4">
        <f t="shared" si="176"/>
        <v>2004</v>
      </c>
      <c r="C1096" s="4">
        <f t="shared" si="175"/>
        <v>576</v>
      </c>
      <c r="D1096" s="4">
        <f t="shared" si="177"/>
        <v>584</v>
      </c>
      <c r="E1096" s="4">
        <f t="shared" si="177"/>
        <v>450</v>
      </c>
      <c r="F1096" s="4">
        <f t="shared" si="177"/>
        <v>584</v>
      </c>
      <c r="G1096" s="4">
        <f t="shared" si="177"/>
        <v>240</v>
      </c>
      <c r="H1096" s="4">
        <f t="shared" si="177"/>
        <v>232</v>
      </c>
      <c r="I1096" s="4">
        <f t="shared" si="177"/>
        <v>142</v>
      </c>
      <c r="J1096" s="4">
        <f t="shared" si="177"/>
        <v>232</v>
      </c>
      <c r="K1096" s="4">
        <f t="shared" si="177"/>
        <v>266</v>
      </c>
      <c r="L1096" s="4">
        <f t="shared" si="177"/>
        <v>267</v>
      </c>
      <c r="M1096" s="4">
        <f t="shared" si="177"/>
        <v>312</v>
      </c>
      <c r="N1096" s="4">
        <f t="shared" si="177"/>
        <v>267</v>
      </c>
      <c r="O1096" s="4">
        <f t="shared" si="177"/>
        <v>459</v>
      </c>
      <c r="P1096" s="4">
        <f t="shared" si="177"/>
        <v>447</v>
      </c>
      <c r="Q1096" s="4">
        <f t="shared" si="177"/>
        <v>363</v>
      </c>
      <c r="R1096" s="4">
        <f t="shared" si="177"/>
        <v>447</v>
      </c>
      <c r="S1096" s="4">
        <f t="shared" si="177"/>
        <v>578</v>
      </c>
      <c r="T1096" s="4">
        <f t="shared" si="177"/>
        <v>586</v>
      </c>
      <c r="U1096" s="4">
        <f t="shared" si="177"/>
        <v>585</v>
      </c>
      <c r="V1096" s="4">
        <f t="shared" si="177"/>
        <v>586</v>
      </c>
      <c r="W1096" s="4">
        <v>1000000</v>
      </c>
    </row>
    <row r="1097" spans="1:23" x14ac:dyDescent="0.3">
      <c r="A1097" s="4" t="str">
        <f t="shared" si="176"/>
        <v>Luxembourg</v>
      </c>
      <c r="B1097" s="4">
        <f t="shared" si="176"/>
        <v>2005</v>
      </c>
      <c r="C1097" s="4">
        <f t="shared" si="175"/>
        <v>573</v>
      </c>
      <c r="D1097" s="4">
        <f t="shared" si="177"/>
        <v>577</v>
      </c>
      <c r="E1097" s="4">
        <f t="shared" si="177"/>
        <v>477</v>
      </c>
      <c r="F1097" s="4">
        <f t="shared" si="177"/>
        <v>577</v>
      </c>
      <c r="G1097" s="4">
        <f t="shared" si="177"/>
        <v>303</v>
      </c>
      <c r="H1097" s="4">
        <f t="shared" si="177"/>
        <v>293</v>
      </c>
      <c r="I1097" s="4">
        <f t="shared" si="177"/>
        <v>112</v>
      </c>
      <c r="J1097" s="4">
        <f t="shared" si="177"/>
        <v>293</v>
      </c>
      <c r="K1097" s="4">
        <f t="shared" si="177"/>
        <v>308</v>
      </c>
      <c r="L1097" s="4">
        <f t="shared" si="177"/>
        <v>312</v>
      </c>
      <c r="M1097" s="4">
        <f t="shared" si="177"/>
        <v>250</v>
      </c>
      <c r="N1097" s="4">
        <f t="shared" si="177"/>
        <v>312</v>
      </c>
      <c r="O1097" s="4">
        <f t="shared" si="177"/>
        <v>443</v>
      </c>
      <c r="P1097" s="4">
        <f t="shared" si="177"/>
        <v>449</v>
      </c>
      <c r="Q1097" s="4">
        <f t="shared" si="177"/>
        <v>413</v>
      </c>
      <c r="R1097" s="4">
        <f t="shared" si="177"/>
        <v>449</v>
      </c>
      <c r="S1097" s="4">
        <f t="shared" si="177"/>
        <v>580</v>
      </c>
      <c r="T1097" s="4">
        <f t="shared" si="177"/>
        <v>582</v>
      </c>
      <c r="U1097" s="4">
        <f t="shared" si="177"/>
        <v>583</v>
      </c>
      <c r="V1097" s="4">
        <f t="shared" si="177"/>
        <v>582</v>
      </c>
      <c r="W1097" s="4">
        <v>1000000</v>
      </c>
    </row>
    <row r="1098" spans="1:23" x14ac:dyDescent="0.3">
      <c r="A1098" s="4" t="str">
        <f t="shared" si="176"/>
        <v>Luxembourg</v>
      </c>
      <c r="B1098" s="4">
        <f t="shared" si="176"/>
        <v>2006</v>
      </c>
      <c r="C1098" s="4">
        <f t="shared" si="175"/>
        <v>574</v>
      </c>
      <c r="D1098" s="4">
        <f t="shared" si="177"/>
        <v>573</v>
      </c>
      <c r="E1098" s="4">
        <f t="shared" si="177"/>
        <v>506</v>
      </c>
      <c r="F1098" s="4">
        <f t="shared" si="177"/>
        <v>573</v>
      </c>
      <c r="G1098" s="4">
        <f t="shared" si="177"/>
        <v>285</v>
      </c>
      <c r="H1098" s="4">
        <f t="shared" si="177"/>
        <v>275</v>
      </c>
      <c r="I1098" s="4">
        <f t="shared" si="177"/>
        <v>121</v>
      </c>
      <c r="J1098" s="4">
        <f t="shared" si="177"/>
        <v>275</v>
      </c>
      <c r="K1098" s="4">
        <f t="shared" si="177"/>
        <v>207</v>
      </c>
      <c r="L1098" s="4">
        <f t="shared" si="177"/>
        <v>207</v>
      </c>
      <c r="M1098" s="4">
        <f t="shared" si="177"/>
        <v>430</v>
      </c>
      <c r="N1098" s="4">
        <f t="shared" si="177"/>
        <v>207</v>
      </c>
      <c r="O1098" s="4">
        <f t="shared" si="177"/>
        <v>379</v>
      </c>
      <c r="P1098" s="4">
        <f t="shared" si="177"/>
        <v>415</v>
      </c>
      <c r="Q1098" s="4">
        <f t="shared" si="177"/>
        <v>309</v>
      </c>
      <c r="R1098" s="4">
        <f t="shared" si="177"/>
        <v>415</v>
      </c>
      <c r="S1098" s="4">
        <f t="shared" si="177"/>
        <v>590</v>
      </c>
      <c r="T1098" s="4">
        <f t="shared" si="177"/>
        <v>585</v>
      </c>
      <c r="U1098" s="4">
        <f t="shared" si="177"/>
        <v>586</v>
      </c>
      <c r="V1098" s="4">
        <f t="shared" si="177"/>
        <v>585</v>
      </c>
      <c r="W1098" s="4">
        <v>1000000</v>
      </c>
    </row>
    <row r="1099" spans="1:23" x14ac:dyDescent="0.3">
      <c r="A1099" s="4" t="str">
        <f t="shared" si="176"/>
        <v>Luxembourg</v>
      </c>
      <c r="B1099" s="4">
        <f t="shared" si="176"/>
        <v>2007</v>
      </c>
      <c r="C1099" s="4">
        <f t="shared" si="175"/>
        <v>580</v>
      </c>
      <c r="D1099" s="4">
        <f t="shared" si="177"/>
        <v>575</v>
      </c>
      <c r="E1099" s="4">
        <f t="shared" si="177"/>
        <v>553</v>
      </c>
      <c r="F1099" s="4">
        <f t="shared" si="177"/>
        <v>575</v>
      </c>
      <c r="G1099" s="4">
        <f t="shared" si="177"/>
        <v>221</v>
      </c>
      <c r="H1099" s="4">
        <f t="shared" si="177"/>
        <v>219</v>
      </c>
      <c r="I1099" s="4">
        <f t="shared" si="177"/>
        <v>168</v>
      </c>
      <c r="J1099" s="4">
        <f t="shared" si="177"/>
        <v>219</v>
      </c>
      <c r="K1099" s="4">
        <f t="shared" si="177"/>
        <v>196</v>
      </c>
      <c r="L1099" s="4">
        <f t="shared" si="177"/>
        <v>197</v>
      </c>
      <c r="M1099" s="4">
        <f t="shared" si="177"/>
        <v>440</v>
      </c>
      <c r="N1099" s="4">
        <f t="shared" si="177"/>
        <v>197</v>
      </c>
      <c r="O1099" s="4">
        <f t="shared" si="177"/>
        <v>317</v>
      </c>
      <c r="P1099" s="4">
        <f t="shared" si="177"/>
        <v>398</v>
      </c>
      <c r="Q1099" s="4">
        <f t="shared" si="177"/>
        <v>279</v>
      </c>
      <c r="R1099" s="4">
        <f t="shared" si="177"/>
        <v>398</v>
      </c>
      <c r="S1099" s="4">
        <f t="shared" si="177"/>
        <v>594</v>
      </c>
      <c r="T1099" s="4">
        <f t="shared" si="177"/>
        <v>594</v>
      </c>
      <c r="U1099" s="4">
        <f t="shared" si="177"/>
        <v>594</v>
      </c>
      <c r="V1099" s="4">
        <f t="shared" si="177"/>
        <v>594</v>
      </c>
      <c r="W1099" s="4">
        <v>1000000</v>
      </c>
    </row>
    <row r="1100" spans="1:23" x14ac:dyDescent="0.3">
      <c r="A1100" s="4" t="str">
        <f t="shared" si="176"/>
        <v>Luxembourg</v>
      </c>
      <c r="B1100" s="4">
        <f t="shared" si="176"/>
        <v>2008</v>
      </c>
      <c r="C1100" s="4">
        <f t="shared" si="175"/>
        <v>575</v>
      </c>
      <c r="D1100" s="4">
        <f t="shared" si="177"/>
        <v>568</v>
      </c>
      <c r="E1100" s="4">
        <f t="shared" si="177"/>
        <v>537</v>
      </c>
      <c r="F1100" s="4">
        <f t="shared" si="177"/>
        <v>568</v>
      </c>
      <c r="G1100" s="4">
        <f t="shared" si="177"/>
        <v>212</v>
      </c>
      <c r="H1100" s="4">
        <f t="shared" si="177"/>
        <v>207</v>
      </c>
      <c r="I1100" s="4">
        <f t="shared" si="177"/>
        <v>165</v>
      </c>
      <c r="J1100" s="4">
        <f t="shared" si="177"/>
        <v>207</v>
      </c>
      <c r="K1100" s="4">
        <f t="shared" si="177"/>
        <v>326</v>
      </c>
      <c r="L1100" s="4">
        <f t="shared" si="177"/>
        <v>327</v>
      </c>
      <c r="M1100" s="4">
        <f t="shared" si="177"/>
        <v>201</v>
      </c>
      <c r="N1100" s="4">
        <f t="shared" si="177"/>
        <v>327</v>
      </c>
      <c r="O1100" s="4">
        <f t="shared" si="177"/>
        <v>227</v>
      </c>
      <c r="P1100" s="4">
        <f t="shared" si="177"/>
        <v>294</v>
      </c>
      <c r="Q1100" s="4">
        <f t="shared" si="177"/>
        <v>80</v>
      </c>
      <c r="R1100" s="4">
        <f t="shared" si="177"/>
        <v>294</v>
      </c>
      <c r="S1100" s="4">
        <f t="shared" si="177"/>
        <v>593</v>
      </c>
      <c r="T1100" s="4">
        <f t="shared" si="177"/>
        <v>588</v>
      </c>
      <c r="U1100" s="4">
        <f t="shared" si="177"/>
        <v>593</v>
      </c>
      <c r="V1100" s="4">
        <f t="shared" si="177"/>
        <v>588</v>
      </c>
      <c r="W1100" s="4">
        <v>1000000</v>
      </c>
    </row>
    <row r="1101" spans="1:23" x14ac:dyDescent="0.3">
      <c r="A1101" s="4" t="str">
        <f t="shared" si="176"/>
        <v>Luxembourg</v>
      </c>
      <c r="B1101" s="4">
        <f t="shared" si="176"/>
        <v>2009</v>
      </c>
      <c r="C1101" s="4">
        <f t="shared" si="175"/>
        <v>586</v>
      </c>
      <c r="D1101" s="4">
        <f t="shared" si="177"/>
        <v>576</v>
      </c>
      <c r="E1101" s="4">
        <f t="shared" si="177"/>
        <v>529</v>
      </c>
      <c r="F1101" s="4">
        <f t="shared" si="177"/>
        <v>576</v>
      </c>
      <c r="G1101" s="4">
        <f t="shared" si="177"/>
        <v>332</v>
      </c>
      <c r="H1101" s="4">
        <f t="shared" si="177"/>
        <v>335</v>
      </c>
      <c r="I1101" s="4">
        <f t="shared" si="177"/>
        <v>10</v>
      </c>
      <c r="J1101" s="4">
        <f t="shared" si="177"/>
        <v>335</v>
      </c>
      <c r="K1101" s="4">
        <f t="shared" si="177"/>
        <v>296</v>
      </c>
      <c r="L1101" s="4">
        <f t="shared" si="177"/>
        <v>293</v>
      </c>
      <c r="M1101" s="4">
        <f t="shared" si="177"/>
        <v>195</v>
      </c>
      <c r="N1101" s="4">
        <f t="shared" si="177"/>
        <v>293</v>
      </c>
      <c r="O1101" s="4">
        <f t="shared" si="177"/>
        <v>475</v>
      </c>
      <c r="P1101" s="4">
        <f t="shared" si="177"/>
        <v>454</v>
      </c>
      <c r="Q1101" s="4">
        <f t="shared" si="177"/>
        <v>409</v>
      </c>
      <c r="R1101" s="4">
        <f t="shared" si="177"/>
        <v>454</v>
      </c>
      <c r="S1101" s="4">
        <f t="shared" si="177"/>
        <v>589</v>
      </c>
      <c r="T1101" s="4">
        <f t="shared" si="177"/>
        <v>592</v>
      </c>
      <c r="U1101" s="4">
        <f t="shared" si="177"/>
        <v>592</v>
      </c>
      <c r="V1101" s="4">
        <f t="shared" si="177"/>
        <v>592</v>
      </c>
      <c r="W1101" s="4">
        <v>1000000</v>
      </c>
    </row>
    <row r="1102" spans="1:23" x14ac:dyDescent="0.3">
      <c r="A1102" s="4" t="str">
        <f t="shared" si="176"/>
        <v>Luxembourg</v>
      </c>
      <c r="B1102" s="4">
        <f t="shared" si="176"/>
        <v>2010</v>
      </c>
      <c r="C1102" s="4">
        <f t="shared" si="175"/>
        <v>584</v>
      </c>
      <c r="D1102" s="4">
        <f t="shared" si="177"/>
        <v>574</v>
      </c>
      <c r="E1102" s="4">
        <f t="shared" si="177"/>
        <v>524</v>
      </c>
      <c r="F1102" s="4">
        <f t="shared" si="177"/>
        <v>574</v>
      </c>
      <c r="G1102" s="4">
        <f t="shared" si="177"/>
        <v>330</v>
      </c>
      <c r="H1102" s="4">
        <f t="shared" si="177"/>
        <v>334</v>
      </c>
      <c r="I1102" s="4">
        <f t="shared" si="177"/>
        <v>14</v>
      </c>
      <c r="J1102" s="4">
        <f t="shared" si="177"/>
        <v>334</v>
      </c>
      <c r="K1102" s="4">
        <f t="shared" si="177"/>
        <v>251</v>
      </c>
      <c r="L1102" s="4">
        <f t="shared" si="177"/>
        <v>244</v>
      </c>
      <c r="M1102" s="4">
        <f t="shared" si="177"/>
        <v>244</v>
      </c>
      <c r="N1102" s="4">
        <f t="shared" si="177"/>
        <v>244</v>
      </c>
      <c r="O1102" s="4">
        <f t="shared" si="177"/>
        <v>540</v>
      </c>
      <c r="P1102" s="4">
        <f t="shared" si="177"/>
        <v>517</v>
      </c>
      <c r="Q1102" s="4">
        <f t="shared" si="177"/>
        <v>533</v>
      </c>
      <c r="R1102" s="4">
        <f t="shared" si="177"/>
        <v>517</v>
      </c>
      <c r="S1102" s="4">
        <f t="shared" si="177"/>
        <v>592</v>
      </c>
      <c r="T1102" s="4">
        <f t="shared" si="177"/>
        <v>593</v>
      </c>
      <c r="U1102" s="4">
        <f t="shared" si="177"/>
        <v>591</v>
      </c>
      <c r="V1102" s="4">
        <f t="shared" si="177"/>
        <v>593</v>
      </c>
      <c r="W1102" s="4">
        <v>1000000</v>
      </c>
    </row>
    <row r="1103" spans="1:23" x14ac:dyDescent="0.3">
      <c r="A1103" s="4" t="str">
        <f t="shared" si="176"/>
        <v>Luxembourg</v>
      </c>
      <c r="B1103" s="4">
        <f t="shared" si="176"/>
        <v>2011</v>
      </c>
      <c r="C1103" s="4">
        <f t="shared" si="175"/>
        <v>589</v>
      </c>
      <c r="D1103" s="4">
        <f t="shared" si="177"/>
        <v>580</v>
      </c>
      <c r="E1103" s="4">
        <f t="shared" si="177"/>
        <v>536</v>
      </c>
      <c r="F1103" s="4">
        <f t="shared" si="177"/>
        <v>580</v>
      </c>
      <c r="G1103" s="4">
        <f t="shared" si="177"/>
        <v>340</v>
      </c>
      <c r="H1103" s="4">
        <f t="shared" si="177"/>
        <v>344</v>
      </c>
      <c r="I1103" s="4">
        <f t="shared" si="177"/>
        <v>25</v>
      </c>
      <c r="J1103" s="4">
        <f t="shared" si="177"/>
        <v>344</v>
      </c>
      <c r="K1103" s="4">
        <f t="shared" si="177"/>
        <v>236</v>
      </c>
      <c r="L1103" s="4">
        <f t="shared" si="177"/>
        <v>231</v>
      </c>
      <c r="M1103" s="4">
        <f t="shared" ref="D1103:AE1116" si="178">RANK(M506,M$4:M$597,M$1)</f>
        <v>229</v>
      </c>
      <c r="N1103" s="4">
        <f t="shared" si="178"/>
        <v>231</v>
      </c>
      <c r="O1103" s="4">
        <f t="shared" si="178"/>
        <v>527</v>
      </c>
      <c r="P1103" s="4">
        <f t="shared" si="178"/>
        <v>499</v>
      </c>
      <c r="Q1103" s="4">
        <f t="shared" si="178"/>
        <v>514</v>
      </c>
      <c r="R1103" s="4">
        <f t="shared" si="178"/>
        <v>499</v>
      </c>
      <c r="S1103" s="4">
        <f t="shared" si="178"/>
        <v>587</v>
      </c>
      <c r="T1103" s="4">
        <f t="shared" si="178"/>
        <v>580</v>
      </c>
      <c r="U1103" s="4">
        <f t="shared" si="178"/>
        <v>588</v>
      </c>
      <c r="V1103" s="4">
        <f t="shared" si="178"/>
        <v>580</v>
      </c>
      <c r="W1103" s="4">
        <v>1000000</v>
      </c>
    </row>
    <row r="1104" spans="1:23" x14ac:dyDescent="0.3">
      <c r="A1104" s="4" t="str">
        <f t="shared" si="176"/>
        <v>Luxembourg</v>
      </c>
      <c r="B1104" s="4">
        <f t="shared" si="176"/>
        <v>2012</v>
      </c>
      <c r="C1104" s="4">
        <f t="shared" si="175"/>
        <v>585</v>
      </c>
      <c r="D1104" s="4">
        <f t="shared" si="178"/>
        <v>578</v>
      </c>
      <c r="E1104" s="4">
        <f t="shared" si="178"/>
        <v>504</v>
      </c>
      <c r="F1104" s="4">
        <f t="shared" si="178"/>
        <v>578</v>
      </c>
      <c r="G1104" s="4">
        <f t="shared" si="178"/>
        <v>324</v>
      </c>
      <c r="H1104" s="4">
        <f t="shared" si="178"/>
        <v>330</v>
      </c>
      <c r="I1104" s="4">
        <f t="shared" si="178"/>
        <v>7</v>
      </c>
      <c r="J1104" s="4">
        <f t="shared" si="178"/>
        <v>330</v>
      </c>
      <c r="K1104" s="4">
        <f t="shared" si="178"/>
        <v>288</v>
      </c>
      <c r="L1104" s="4">
        <f t="shared" si="178"/>
        <v>287</v>
      </c>
      <c r="M1104" s="4">
        <f t="shared" si="178"/>
        <v>159</v>
      </c>
      <c r="N1104" s="4">
        <f t="shared" si="178"/>
        <v>287</v>
      </c>
      <c r="O1104" s="4">
        <f t="shared" si="178"/>
        <v>538</v>
      </c>
      <c r="P1104" s="4">
        <f t="shared" si="178"/>
        <v>502</v>
      </c>
      <c r="Q1104" s="4">
        <f t="shared" si="178"/>
        <v>477</v>
      </c>
      <c r="R1104" s="4">
        <f t="shared" si="178"/>
        <v>502</v>
      </c>
      <c r="S1104" s="4">
        <f t="shared" si="178"/>
        <v>585</v>
      </c>
      <c r="T1104" s="4">
        <f t="shared" si="178"/>
        <v>581</v>
      </c>
      <c r="U1104" s="4">
        <f t="shared" si="178"/>
        <v>589</v>
      </c>
      <c r="V1104" s="4">
        <f t="shared" si="178"/>
        <v>581</v>
      </c>
      <c r="W1104" s="4">
        <v>1000000</v>
      </c>
    </row>
    <row r="1105" spans="1:23" x14ac:dyDescent="0.3">
      <c r="A1105" s="4" t="str">
        <f t="shared" si="176"/>
        <v>Luxembourg</v>
      </c>
      <c r="B1105" s="4">
        <f t="shared" si="176"/>
        <v>2013</v>
      </c>
      <c r="C1105" s="4">
        <f t="shared" si="175"/>
        <v>590</v>
      </c>
      <c r="D1105" s="4">
        <f t="shared" si="178"/>
        <v>583</v>
      </c>
      <c r="E1105" s="4">
        <f t="shared" si="178"/>
        <v>534</v>
      </c>
      <c r="F1105" s="4">
        <f t="shared" si="178"/>
        <v>583</v>
      </c>
      <c r="G1105" s="4">
        <f t="shared" si="178"/>
        <v>333</v>
      </c>
      <c r="H1105" s="4">
        <f t="shared" si="178"/>
        <v>340</v>
      </c>
      <c r="I1105" s="4">
        <f t="shared" si="178"/>
        <v>2</v>
      </c>
      <c r="J1105" s="4">
        <f t="shared" si="178"/>
        <v>340</v>
      </c>
      <c r="K1105" s="4">
        <f t="shared" si="178"/>
        <v>302</v>
      </c>
      <c r="L1105" s="4">
        <f t="shared" si="178"/>
        <v>300</v>
      </c>
      <c r="M1105" s="4">
        <f t="shared" si="178"/>
        <v>146</v>
      </c>
      <c r="N1105" s="4">
        <f t="shared" si="178"/>
        <v>300</v>
      </c>
      <c r="O1105" s="4">
        <f t="shared" si="178"/>
        <v>516</v>
      </c>
      <c r="P1105" s="4">
        <f t="shared" si="178"/>
        <v>466</v>
      </c>
      <c r="Q1105" s="4">
        <f t="shared" si="178"/>
        <v>302</v>
      </c>
      <c r="R1105" s="4">
        <f t="shared" si="178"/>
        <v>466</v>
      </c>
      <c r="S1105" s="4">
        <f t="shared" si="178"/>
        <v>588</v>
      </c>
      <c r="T1105" s="4">
        <f t="shared" si="178"/>
        <v>583</v>
      </c>
      <c r="U1105" s="4">
        <f t="shared" si="178"/>
        <v>590</v>
      </c>
      <c r="V1105" s="4">
        <f t="shared" si="178"/>
        <v>583</v>
      </c>
      <c r="W1105" s="4">
        <v>1000000</v>
      </c>
    </row>
    <row r="1106" spans="1:23" x14ac:dyDescent="0.3">
      <c r="A1106" s="4" t="str">
        <f t="shared" ref="A1106:B1121" si="179">A509</f>
        <v>Luxembourg</v>
      </c>
      <c r="B1106" s="4">
        <f t="shared" si="179"/>
        <v>2014</v>
      </c>
      <c r="C1106" s="4">
        <f t="shared" si="175"/>
        <v>594</v>
      </c>
      <c r="D1106" s="4">
        <f t="shared" si="178"/>
        <v>585</v>
      </c>
      <c r="E1106" s="4">
        <f t="shared" si="178"/>
        <v>547</v>
      </c>
      <c r="F1106" s="4">
        <f t="shared" si="178"/>
        <v>585</v>
      </c>
      <c r="G1106" s="4">
        <f t="shared" si="178"/>
        <v>314</v>
      </c>
      <c r="H1106" s="4">
        <f t="shared" si="178"/>
        <v>317</v>
      </c>
      <c r="I1106" s="4">
        <f t="shared" si="178"/>
        <v>15</v>
      </c>
      <c r="J1106" s="4">
        <f t="shared" si="178"/>
        <v>317</v>
      </c>
      <c r="K1106" s="4">
        <f t="shared" si="178"/>
        <v>306</v>
      </c>
      <c r="L1106" s="4">
        <f t="shared" si="178"/>
        <v>301</v>
      </c>
      <c r="M1106" s="4">
        <f t="shared" si="178"/>
        <v>140</v>
      </c>
      <c r="N1106" s="4">
        <f t="shared" si="178"/>
        <v>301</v>
      </c>
      <c r="O1106" s="4">
        <f t="shared" si="178"/>
        <v>479</v>
      </c>
      <c r="P1106" s="4">
        <f t="shared" si="178"/>
        <v>428</v>
      </c>
      <c r="Q1106" s="4">
        <f t="shared" si="178"/>
        <v>192</v>
      </c>
      <c r="R1106" s="4">
        <f t="shared" si="178"/>
        <v>428</v>
      </c>
      <c r="S1106" s="4">
        <f t="shared" si="178"/>
        <v>586</v>
      </c>
      <c r="T1106" s="4">
        <f t="shared" si="178"/>
        <v>579</v>
      </c>
      <c r="U1106" s="4">
        <f t="shared" si="178"/>
        <v>587</v>
      </c>
      <c r="V1106" s="4">
        <f t="shared" si="178"/>
        <v>579</v>
      </c>
      <c r="W1106" s="4">
        <v>1000000</v>
      </c>
    </row>
    <row r="1107" spans="1:23" x14ac:dyDescent="0.3">
      <c r="A1107" s="4" t="str">
        <f t="shared" si="179"/>
        <v>Luxembourg</v>
      </c>
      <c r="B1107" s="4">
        <f t="shared" si="179"/>
        <v>2015</v>
      </c>
      <c r="C1107" s="4">
        <f t="shared" si="175"/>
        <v>593</v>
      </c>
      <c r="D1107" s="4">
        <f t="shared" si="178"/>
        <v>581</v>
      </c>
      <c r="E1107" s="4">
        <f t="shared" si="178"/>
        <v>546</v>
      </c>
      <c r="F1107" s="4">
        <f t="shared" si="178"/>
        <v>581</v>
      </c>
      <c r="G1107" s="4">
        <f t="shared" si="178"/>
        <v>283</v>
      </c>
      <c r="H1107" s="4">
        <f t="shared" si="178"/>
        <v>285</v>
      </c>
      <c r="I1107" s="4">
        <f t="shared" si="178"/>
        <v>57</v>
      </c>
      <c r="J1107" s="4">
        <f t="shared" si="178"/>
        <v>285</v>
      </c>
      <c r="K1107" s="4">
        <f t="shared" si="178"/>
        <v>343</v>
      </c>
      <c r="L1107" s="4">
        <f t="shared" si="178"/>
        <v>341</v>
      </c>
      <c r="M1107" s="4">
        <f t="shared" si="178"/>
        <v>76</v>
      </c>
      <c r="N1107" s="4">
        <f t="shared" si="178"/>
        <v>341</v>
      </c>
      <c r="O1107" s="4">
        <f t="shared" si="178"/>
        <v>396</v>
      </c>
      <c r="P1107" s="4">
        <f t="shared" si="178"/>
        <v>373</v>
      </c>
      <c r="Q1107" s="4">
        <f t="shared" si="178"/>
        <v>33</v>
      </c>
      <c r="R1107" s="4">
        <f t="shared" si="178"/>
        <v>373</v>
      </c>
      <c r="S1107" s="4">
        <f t="shared" si="178"/>
        <v>583</v>
      </c>
      <c r="T1107" s="4">
        <f t="shared" si="178"/>
        <v>573</v>
      </c>
      <c r="U1107" s="4">
        <f t="shared" si="178"/>
        <v>578</v>
      </c>
      <c r="V1107" s="4">
        <f t="shared" si="178"/>
        <v>573</v>
      </c>
      <c r="W1107" s="4">
        <v>1000000</v>
      </c>
    </row>
    <row r="1108" spans="1:23" x14ac:dyDescent="0.3">
      <c r="A1108" s="4" t="str">
        <f t="shared" si="179"/>
        <v>Luxembourg</v>
      </c>
      <c r="B1108" s="4">
        <f t="shared" si="179"/>
        <v>2016</v>
      </c>
      <c r="C1108" s="4">
        <f t="shared" si="175"/>
        <v>588</v>
      </c>
      <c r="D1108" s="4">
        <f t="shared" si="178"/>
        <v>570</v>
      </c>
      <c r="E1108" s="4">
        <f t="shared" si="178"/>
        <v>538</v>
      </c>
      <c r="F1108" s="4">
        <f t="shared" si="178"/>
        <v>570</v>
      </c>
      <c r="G1108" s="4">
        <f t="shared" si="178"/>
        <v>298</v>
      </c>
      <c r="H1108" s="4">
        <f t="shared" si="178"/>
        <v>305</v>
      </c>
      <c r="I1108" s="4">
        <f t="shared" si="178"/>
        <v>36</v>
      </c>
      <c r="J1108" s="4">
        <f t="shared" si="178"/>
        <v>305</v>
      </c>
      <c r="K1108" s="4">
        <f t="shared" si="178"/>
        <v>341</v>
      </c>
      <c r="L1108" s="4">
        <f t="shared" si="178"/>
        <v>338</v>
      </c>
      <c r="M1108" s="4">
        <f t="shared" si="178"/>
        <v>73</v>
      </c>
      <c r="N1108" s="4">
        <f t="shared" si="178"/>
        <v>338</v>
      </c>
      <c r="O1108" s="4">
        <f t="shared" si="178"/>
        <v>326</v>
      </c>
      <c r="P1108" s="4">
        <f t="shared" si="178"/>
        <v>321</v>
      </c>
      <c r="Q1108" s="4">
        <f t="shared" si="178"/>
        <v>47</v>
      </c>
      <c r="R1108" s="4">
        <f t="shared" si="178"/>
        <v>321</v>
      </c>
      <c r="S1108" s="4">
        <f t="shared" si="178"/>
        <v>591</v>
      </c>
      <c r="T1108" s="4">
        <f t="shared" si="178"/>
        <v>576</v>
      </c>
      <c r="U1108" s="4">
        <f t="shared" si="178"/>
        <v>581</v>
      </c>
      <c r="V1108" s="4">
        <f t="shared" si="178"/>
        <v>576</v>
      </c>
      <c r="W1108" s="4">
        <v>1000000</v>
      </c>
    </row>
    <row r="1109" spans="1:23" x14ac:dyDescent="0.3">
      <c r="A1109" s="4" t="str">
        <f t="shared" si="179"/>
        <v>Luxembourg</v>
      </c>
      <c r="B1109" s="4">
        <f t="shared" si="179"/>
        <v>2017</v>
      </c>
      <c r="C1109" s="4">
        <f t="shared" si="175"/>
        <v>591</v>
      </c>
      <c r="D1109" s="4">
        <f t="shared" si="178"/>
        <v>571</v>
      </c>
      <c r="E1109" s="4">
        <f t="shared" si="178"/>
        <v>559</v>
      </c>
      <c r="F1109" s="4">
        <f t="shared" si="178"/>
        <v>571</v>
      </c>
      <c r="G1109" s="4">
        <f t="shared" si="178"/>
        <v>301</v>
      </c>
      <c r="H1109" s="4">
        <f t="shared" si="178"/>
        <v>308</v>
      </c>
      <c r="I1109" s="4">
        <f t="shared" si="178"/>
        <v>34</v>
      </c>
      <c r="J1109" s="4">
        <f t="shared" si="178"/>
        <v>308</v>
      </c>
      <c r="K1109" s="4">
        <f t="shared" si="178"/>
        <v>242</v>
      </c>
      <c r="L1109" s="4">
        <f t="shared" si="178"/>
        <v>235</v>
      </c>
      <c r="M1109" s="4">
        <f t="shared" si="178"/>
        <v>176</v>
      </c>
      <c r="N1109" s="4">
        <f t="shared" si="178"/>
        <v>235</v>
      </c>
      <c r="O1109" s="4">
        <f t="shared" si="178"/>
        <v>293</v>
      </c>
      <c r="P1109" s="4">
        <f t="shared" si="178"/>
        <v>319</v>
      </c>
      <c r="Q1109" s="4">
        <f t="shared" si="178"/>
        <v>59</v>
      </c>
      <c r="R1109" s="4">
        <f t="shared" si="178"/>
        <v>319</v>
      </c>
      <c r="S1109" s="4">
        <f t="shared" si="178"/>
        <v>584</v>
      </c>
      <c r="T1109" s="4">
        <f t="shared" si="178"/>
        <v>572</v>
      </c>
      <c r="U1109" s="4">
        <f t="shared" si="178"/>
        <v>576</v>
      </c>
      <c r="V1109" s="4">
        <f t="shared" si="178"/>
        <v>572</v>
      </c>
      <c r="W1109" s="4">
        <v>1000000</v>
      </c>
    </row>
    <row r="1110" spans="1:23" x14ac:dyDescent="0.3">
      <c r="A1110" s="4" t="str">
        <f t="shared" si="179"/>
        <v>Luxembourg</v>
      </c>
      <c r="B1110" s="4">
        <f t="shared" si="179"/>
        <v>2018</v>
      </c>
      <c r="C1110" s="4">
        <f t="shared" si="175"/>
        <v>587</v>
      </c>
      <c r="D1110" s="4">
        <f t="shared" si="178"/>
        <v>567</v>
      </c>
      <c r="E1110" s="4">
        <f t="shared" si="178"/>
        <v>561</v>
      </c>
      <c r="F1110" s="4">
        <f t="shared" si="178"/>
        <v>567</v>
      </c>
      <c r="G1110" s="4">
        <f t="shared" si="178"/>
        <v>280</v>
      </c>
      <c r="H1110" s="4">
        <f t="shared" si="178"/>
        <v>287</v>
      </c>
      <c r="I1110" s="4">
        <f t="shared" si="178"/>
        <v>64</v>
      </c>
      <c r="J1110" s="4">
        <f t="shared" si="178"/>
        <v>287</v>
      </c>
      <c r="K1110" s="4">
        <f t="shared" si="178"/>
        <v>260</v>
      </c>
      <c r="L1110" s="4">
        <f t="shared" si="178"/>
        <v>250</v>
      </c>
      <c r="M1110" s="4">
        <f t="shared" si="178"/>
        <v>164</v>
      </c>
      <c r="N1110" s="4">
        <f t="shared" si="178"/>
        <v>250</v>
      </c>
      <c r="O1110" s="4">
        <f t="shared" si="178"/>
        <v>193</v>
      </c>
      <c r="P1110" s="4">
        <f t="shared" si="178"/>
        <v>223</v>
      </c>
      <c r="Q1110" s="4">
        <f t="shared" si="178"/>
        <v>193</v>
      </c>
      <c r="R1110" s="4">
        <f t="shared" si="178"/>
        <v>223</v>
      </c>
      <c r="S1110" s="4">
        <f t="shared" si="178"/>
        <v>581</v>
      </c>
      <c r="T1110" s="4">
        <f t="shared" si="178"/>
        <v>571</v>
      </c>
      <c r="U1110" s="4">
        <f t="shared" si="178"/>
        <v>572</v>
      </c>
      <c r="V1110" s="4">
        <f t="shared" si="178"/>
        <v>571</v>
      </c>
      <c r="W1110" s="4">
        <v>1000000</v>
      </c>
    </row>
    <row r="1111" spans="1:23" x14ac:dyDescent="0.3">
      <c r="A1111" s="4" t="str">
        <f t="shared" si="179"/>
        <v>Luxembourg</v>
      </c>
      <c r="B1111" s="4">
        <f t="shared" si="179"/>
        <v>2019</v>
      </c>
      <c r="C1111" s="4">
        <f t="shared" si="175"/>
        <v>582</v>
      </c>
      <c r="D1111" s="4">
        <f t="shared" si="178"/>
        <v>556</v>
      </c>
      <c r="E1111" s="4">
        <f t="shared" si="178"/>
        <v>554</v>
      </c>
      <c r="F1111" s="4">
        <f t="shared" si="178"/>
        <v>556</v>
      </c>
      <c r="G1111" s="4">
        <f t="shared" si="178"/>
        <v>259</v>
      </c>
      <c r="H1111" s="4">
        <f t="shared" si="178"/>
        <v>273</v>
      </c>
      <c r="I1111" s="4">
        <f t="shared" si="178"/>
        <v>68</v>
      </c>
      <c r="J1111" s="4">
        <f t="shared" si="178"/>
        <v>273</v>
      </c>
      <c r="K1111" s="4">
        <f t="shared" si="178"/>
        <v>270</v>
      </c>
      <c r="L1111" s="4">
        <f t="shared" si="178"/>
        <v>261</v>
      </c>
      <c r="M1111" s="4">
        <f t="shared" si="178"/>
        <v>150</v>
      </c>
      <c r="N1111" s="4">
        <f t="shared" si="178"/>
        <v>261</v>
      </c>
      <c r="O1111" s="4">
        <f t="shared" si="178"/>
        <v>113</v>
      </c>
      <c r="P1111" s="4">
        <f t="shared" si="178"/>
        <v>150</v>
      </c>
      <c r="Q1111" s="4">
        <f t="shared" si="178"/>
        <v>301</v>
      </c>
      <c r="R1111" s="4">
        <f t="shared" si="178"/>
        <v>150</v>
      </c>
      <c r="S1111" s="4">
        <f t="shared" si="178"/>
        <v>579</v>
      </c>
      <c r="T1111" s="4">
        <f t="shared" si="178"/>
        <v>569</v>
      </c>
      <c r="U1111" s="4">
        <f t="shared" si="178"/>
        <v>570</v>
      </c>
      <c r="V1111" s="4">
        <f t="shared" si="178"/>
        <v>569</v>
      </c>
      <c r="W1111" s="4">
        <v>1000000</v>
      </c>
    </row>
    <row r="1112" spans="1:23" x14ac:dyDescent="0.3">
      <c r="A1112" s="4" t="str">
        <f t="shared" si="179"/>
        <v>Luxembourg</v>
      </c>
      <c r="B1112" s="4">
        <f t="shared" si="179"/>
        <v>2020</v>
      </c>
      <c r="C1112" s="4">
        <f t="shared" si="175"/>
        <v>581</v>
      </c>
      <c r="D1112" s="4">
        <f t="shared" si="178"/>
        <v>555</v>
      </c>
      <c r="E1112" s="4">
        <f t="shared" si="178"/>
        <v>560</v>
      </c>
      <c r="F1112" s="4">
        <f t="shared" si="178"/>
        <v>555</v>
      </c>
      <c r="G1112" s="4">
        <f t="shared" si="178"/>
        <v>291</v>
      </c>
      <c r="H1112" s="4">
        <f t="shared" si="178"/>
        <v>323</v>
      </c>
      <c r="I1112" s="4">
        <f t="shared" si="178"/>
        <v>16</v>
      </c>
      <c r="J1112" s="4">
        <f t="shared" si="178"/>
        <v>323</v>
      </c>
      <c r="K1112" s="4">
        <f t="shared" si="178"/>
        <v>299</v>
      </c>
      <c r="L1112" s="4">
        <f t="shared" si="178"/>
        <v>291</v>
      </c>
      <c r="M1112" s="4">
        <f t="shared" si="178"/>
        <v>126</v>
      </c>
      <c r="N1112" s="4">
        <f t="shared" si="178"/>
        <v>291</v>
      </c>
      <c r="O1112" s="4">
        <f t="shared" si="178"/>
        <v>62</v>
      </c>
      <c r="P1112" s="4">
        <f t="shared" si="178"/>
        <v>76</v>
      </c>
      <c r="Q1112" s="4">
        <f t="shared" si="178"/>
        <v>326</v>
      </c>
      <c r="R1112" s="4">
        <f t="shared" si="178"/>
        <v>76</v>
      </c>
      <c r="S1112" s="4">
        <f t="shared" si="178"/>
        <v>577</v>
      </c>
      <c r="T1112" s="4">
        <f t="shared" si="178"/>
        <v>570</v>
      </c>
      <c r="U1112" s="4">
        <f t="shared" si="178"/>
        <v>569</v>
      </c>
      <c r="V1112" s="4">
        <f t="shared" si="178"/>
        <v>570</v>
      </c>
      <c r="W1112" s="4">
        <v>1000000</v>
      </c>
    </row>
    <row r="1113" spans="1:23" x14ac:dyDescent="0.3">
      <c r="A1113" s="4" t="str">
        <f t="shared" si="179"/>
        <v>Luxembourg</v>
      </c>
      <c r="B1113" s="4">
        <f t="shared" si="179"/>
        <v>2021</v>
      </c>
      <c r="C1113" s="4">
        <f t="shared" si="175"/>
        <v>592</v>
      </c>
      <c r="D1113" s="4">
        <f t="shared" si="178"/>
        <v>562</v>
      </c>
      <c r="E1113" s="4">
        <f t="shared" si="178"/>
        <v>575</v>
      </c>
      <c r="F1113" s="4">
        <f t="shared" si="178"/>
        <v>562</v>
      </c>
      <c r="G1113" s="4">
        <f t="shared" si="178"/>
        <v>464</v>
      </c>
      <c r="H1113" s="4">
        <f t="shared" si="178"/>
        <v>477</v>
      </c>
      <c r="I1113" s="4">
        <f t="shared" si="178"/>
        <v>491</v>
      </c>
      <c r="J1113" s="4">
        <f t="shared" si="178"/>
        <v>477</v>
      </c>
      <c r="K1113" s="4">
        <f t="shared" si="178"/>
        <v>439</v>
      </c>
      <c r="L1113" s="4">
        <f t="shared" si="178"/>
        <v>432</v>
      </c>
      <c r="M1113" s="4">
        <f t="shared" si="178"/>
        <v>85</v>
      </c>
      <c r="N1113" s="4">
        <f t="shared" si="178"/>
        <v>432</v>
      </c>
      <c r="O1113" s="4">
        <f t="shared" si="178"/>
        <v>191</v>
      </c>
      <c r="P1113" s="4">
        <f t="shared" si="178"/>
        <v>225</v>
      </c>
      <c r="Q1113" s="4">
        <f t="shared" si="178"/>
        <v>135</v>
      </c>
      <c r="R1113" s="4">
        <f t="shared" si="178"/>
        <v>225</v>
      </c>
      <c r="S1113" s="4">
        <f t="shared" si="178"/>
        <v>582</v>
      </c>
      <c r="T1113" s="4">
        <f t="shared" si="178"/>
        <v>568</v>
      </c>
      <c r="U1113" s="4">
        <f t="shared" si="178"/>
        <v>568</v>
      </c>
      <c r="V1113" s="4">
        <f t="shared" si="178"/>
        <v>568</v>
      </c>
      <c r="W1113" s="4">
        <v>1000000</v>
      </c>
    </row>
    <row r="1114" spans="1:23" x14ac:dyDescent="0.3">
      <c r="A1114" s="4" t="str">
        <f t="shared" si="179"/>
        <v>Netherlands</v>
      </c>
      <c r="B1114" s="4">
        <f t="shared" si="179"/>
        <v>1995</v>
      </c>
      <c r="C1114" s="4">
        <f t="shared" si="175"/>
        <v>564</v>
      </c>
      <c r="D1114" s="4">
        <f t="shared" si="178"/>
        <v>579</v>
      </c>
      <c r="E1114" s="4">
        <f t="shared" si="178"/>
        <v>1</v>
      </c>
      <c r="F1114" s="4">
        <f t="shared" si="178"/>
        <v>579</v>
      </c>
      <c r="G1114" s="4">
        <f t="shared" si="178"/>
        <v>509</v>
      </c>
      <c r="H1114" s="4">
        <f t="shared" si="178"/>
        <v>494</v>
      </c>
      <c r="I1114" s="4">
        <f t="shared" si="178"/>
        <v>496</v>
      </c>
      <c r="J1114" s="4">
        <f t="shared" si="178"/>
        <v>494</v>
      </c>
      <c r="K1114" s="4">
        <f t="shared" si="178"/>
        <v>347</v>
      </c>
      <c r="L1114" s="4">
        <f t="shared" si="178"/>
        <v>357</v>
      </c>
      <c r="M1114" s="4">
        <f t="shared" si="178"/>
        <v>206</v>
      </c>
      <c r="N1114" s="4">
        <f t="shared" si="178"/>
        <v>357</v>
      </c>
      <c r="O1114" s="4">
        <f t="shared" si="178"/>
        <v>151</v>
      </c>
      <c r="P1114" s="4">
        <f t="shared" si="178"/>
        <v>138</v>
      </c>
      <c r="Q1114" s="4">
        <f t="shared" si="178"/>
        <v>463</v>
      </c>
      <c r="R1114" s="4">
        <f t="shared" si="178"/>
        <v>138</v>
      </c>
      <c r="S1114" s="4">
        <f t="shared" si="178"/>
        <v>188</v>
      </c>
      <c r="T1114" s="4">
        <f t="shared" si="178"/>
        <v>288</v>
      </c>
      <c r="U1114" s="4">
        <f t="shared" si="178"/>
        <v>531</v>
      </c>
      <c r="V1114" s="4">
        <f t="shared" si="178"/>
        <v>288</v>
      </c>
      <c r="W1114" s="4">
        <v>1000000</v>
      </c>
    </row>
    <row r="1115" spans="1:23" x14ac:dyDescent="0.3">
      <c r="A1115" s="4" t="str">
        <f>A518</f>
        <v>Netherlands</v>
      </c>
      <c r="B1115" s="4">
        <f t="shared" si="179"/>
        <v>1996</v>
      </c>
      <c r="C1115" s="4">
        <f t="shared" si="175"/>
        <v>566</v>
      </c>
      <c r="D1115" s="4">
        <f t="shared" si="178"/>
        <v>582</v>
      </c>
      <c r="E1115" s="4">
        <f t="shared" si="178"/>
        <v>21</v>
      </c>
      <c r="F1115" s="4">
        <f t="shared" si="178"/>
        <v>582</v>
      </c>
      <c r="G1115" s="4">
        <f t="shared" si="178"/>
        <v>476</v>
      </c>
      <c r="H1115" s="4">
        <f t="shared" si="178"/>
        <v>470</v>
      </c>
      <c r="I1115" s="4">
        <f t="shared" si="178"/>
        <v>423</v>
      </c>
      <c r="J1115" s="4">
        <f t="shared" si="178"/>
        <v>470</v>
      </c>
      <c r="K1115" s="4">
        <f t="shared" si="178"/>
        <v>289</v>
      </c>
      <c r="L1115" s="4">
        <f t="shared" si="178"/>
        <v>304</v>
      </c>
      <c r="M1115" s="4">
        <f t="shared" si="178"/>
        <v>204</v>
      </c>
      <c r="N1115" s="4">
        <f t="shared" si="178"/>
        <v>304</v>
      </c>
      <c r="O1115" s="4">
        <f t="shared" si="178"/>
        <v>206</v>
      </c>
      <c r="P1115" s="4">
        <f t="shared" si="178"/>
        <v>190</v>
      </c>
      <c r="Q1115" s="4">
        <f t="shared" si="178"/>
        <v>255</v>
      </c>
      <c r="R1115" s="4">
        <f t="shared" si="178"/>
        <v>190</v>
      </c>
      <c r="S1115" s="4">
        <f t="shared" si="178"/>
        <v>203</v>
      </c>
      <c r="T1115" s="4">
        <f t="shared" si="178"/>
        <v>300</v>
      </c>
      <c r="U1115" s="4">
        <f t="shared" si="178"/>
        <v>511</v>
      </c>
      <c r="V1115" s="4">
        <f t="shared" si="178"/>
        <v>300</v>
      </c>
      <c r="W1115" s="4">
        <v>1000000</v>
      </c>
    </row>
    <row r="1116" spans="1:23" x14ac:dyDescent="0.3">
      <c r="A1116" s="4" t="str">
        <f t="shared" ref="A1116:B1131" si="180">A519</f>
        <v>Netherlands</v>
      </c>
      <c r="B1116" s="4">
        <f t="shared" si="179"/>
        <v>1997</v>
      </c>
      <c r="C1116" s="4">
        <f t="shared" si="175"/>
        <v>562</v>
      </c>
      <c r="D1116" s="4">
        <f t="shared" si="178"/>
        <v>569</v>
      </c>
      <c r="E1116" s="4">
        <f t="shared" si="178"/>
        <v>13</v>
      </c>
      <c r="F1116" s="4">
        <f t="shared" si="178"/>
        <v>569</v>
      </c>
      <c r="G1116" s="4">
        <f t="shared" si="178"/>
        <v>502</v>
      </c>
      <c r="H1116" s="4">
        <f t="shared" si="178"/>
        <v>489</v>
      </c>
      <c r="I1116" s="4">
        <f t="shared" si="178"/>
        <v>494</v>
      </c>
      <c r="J1116" s="4">
        <f t="shared" si="178"/>
        <v>489</v>
      </c>
      <c r="K1116" s="4">
        <f t="shared" si="178"/>
        <v>300</v>
      </c>
      <c r="L1116" s="4">
        <f t="shared" si="178"/>
        <v>316</v>
      </c>
      <c r="M1116" s="4">
        <f t="shared" si="178"/>
        <v>185</v>
      </c>
      <c r="N1116" s="4">
        <f t="shared" si="178"/>
        <v>316</v>
      </c>
      <c r="O1116" s="4">
        <f t="shared" si="178"/>
        <v>310</v>
      </c>
      <c r="P1116" s="4">
        <f t="shared" si="178"/>
        <v>306</v>
      </c>
      <c r="Q1116" s="4">
        <f t="shared" si="178"/>
        <v>7</v>
      </c>
      <c r="R1116" s="4">
        <f t="shared" si="178"/>
        <v>306</v>
      </c>
      <c r="S1116" s="4">
        <f t="shared" si="178"/>
        <v>220</v>
      </c>
      <c r="T1116" s="4">
        <f t="shared" si="178"/>
        <v>297</v>
      </c>
      <c r="U1116" s="4">
        <f t="shared" ref="D1116:AM1130" si="181">RANK(U519,U$4:U$597,U$1)</f>
        <v>502</v>
      </c>
      <c r="V1116" s="4">
        <f t="shared" si="181"/>
        <v>297</v>
      </c>
      <c r="W1116" s="4">
        <v>1000000</v>
      </c>
    </row>
    <row r="1117" spans="1:23" x14ac:dyDescent="0.3">
      <c r="A1117" s="4" t="str">
        <f t="shared" si="180"/>
        <v>Netherlands</v>
      </c>
      <c r="B1117" s="4">
        <f t="shared" si="179"/>
        <v>1998</v>
      </c>
      <c r="C1117" s="4">
        <f t="shared" si="175"/>
        <v>515</v>
      </c>
      <c r="D1117" s="4">
        <f t="shared" si="181"/>
        <v>540</v>
      </c>
      <c r="E1117" s="4">
        <f t="shared" si="181"/>
        <v>91</v>
      </c>
      <c r="F1117" s="4">
        <f t="shared" si="181"/>
        <v>540</v>
      </c>
      <c r="G1117" s="4">
        <f t="shared" si="181"/>
        <v>513</v>
      </c>
      <c r="H1117" s="4">
        <f t="shared" si="181"/>
        <v>497</v>
      </c>
      <c r="I1117" s="4">
        <f t="shared" si="181"/>
        <v>504</v>
      </c>
      <c r="J1117" s="4">
        <f t="shared" si="181"/>
        <v>497</v>
      </c>
      <c r="K1117" s="4">
        <f t="shared" si="181"/>
        <v>293</v>
      </c>
      <c r="L1117" s="4">
        <f t="shared" si="181"/>
        <v>305</v>
      </c>
      <c r="M1117" s="4">
        <f t="shared" si="181"/>
        <v>207</v>
      </c>
      <c r="N1117" s="4">
        <f t="shared" si="181"/>
        <v>305</v>
      </c>
      <c r="O1117" s="4">
        <f t="shared" si="181"/>
        <v>412</v>
      </c>
      <c r="P1117" s="4">
        <f t="shared" si="181"/>
        <v>417</v>
      </c>
      <c r="Q1117" s="4">
        <f t="shared" si="181"/>
        <v>305</v>
      </c>
      <c r="R1117" s="4">
        <f t="shared" si="181"/>
        <v>417</v>
      </c>
      <c r="S1117" s="4">
        <f t="shared" si="181"/>
        <v>236</v>
      </c>
      <c r="T1117" s="4">
        <f t="shared" si="181"/>
        <v>301</v>
      </c>
      <c r="U1117" s="4">
        <f t="shared" si="181"/>
        <v>513</v>
      </c>
      <c r="V1117" s="4">
        <f t="shared" si="181"/>
        <v>301</v>
      </c>
      <c r="W1117" s="4">
        <v>1000000</v>
      </c>
    </row>
    <row r="1118" spans="1:23" x14ac:dyDescent="0.3">
      <c r="A1118" s="4" t="str">
        <f t="shared" si="180"/>
        <v>Netherlands</v>
      </c>
      <c r="B1118" s="4">
        <f t="shared" si="179"/>
        <v>1999</v>
      </c>
      <c r="C1118" s="4">
        <f t="shared" si="175"/>
        <v>525</v>
      </c>
      <c r="D1118" s="4">
        <f t="shared" si="181"/>
        <v>539</v>
      </c>
      <c r="E1118" s="4">
        <f t="shared" si="181"/>
        <v>96</v>
      </c>
      <c r="F1118" s="4">
        <f t="shared" si="181"/>
        <v>539</v>
      </c>
      <c r="G1118" s="4">
        <f t="shared" si="181"/>
        <v>512</v>
      </c>
      <c r="H1118" s="4">
        <f t="shared" si="181"/>
        <v>498</v>
      </c>
      <c r="I1118" s="4">
        <f t="shared" si="181"/>
        <v>502</v>
      </c>
      <c r="J1118" s="4">
        <f t="shared" si="181"/>
        <v>498</v>
      </c>
      <c r="K1118" s="4">
        <f t="shared" si="181"/>
        <v>239</v>
      </c>
      <c r="L1118" s="4">
        <f t="shared" si="181"/>
        <v>247</v>
      </c>
      <c r="M1118" s="4">
        <f t="shared" si="181"/>
        <v>275</v>
      </c>
      <c r="N1118" s="4">
        <f t="shared" si="181"/>
        <v>247</v>
      </c>
      <c r="O1118" s="4">
        <f t="shared" si="181"/>
        <v>500</v>
      </c>
      <c r="P1118" s="4">
        <f t="shared" si="181"/>
        <v>498</v>
      </c>
      <c r="Q1118" s="4">
        <f t="shared" si="181"/>
        <v>521</v>
      </c>
      <c r="R1118" s="4">
        <f t="shared" si="181"/>
        <v>498</v>
      </c>
      <c r="S1118" s="4">
        <f t="shared" si="181"/>
        <v>264</v>
      </c>
      <c r="T1118" s="4">
        <f t="shared" si="181"/>
        <v>311</v>
      </c>
      <c r="U1118" s="4">
        <f t="shared" si="181"/>
        <v>539</v>
      </c>
      <c r="V1118" s="4">
        <f t="shared" si="181"/>
        <v>311</v>
      </c>
      <c r="W1118" s="4">
        <v>1000000</v>
      </c>
    </row>
    <row r="1119" spans="1:23" x14ac:dyDescent="0.3">
      <c r="A1119" s="4" t="str">
        <f t="shared" si="180"/>
        <v>Netherlands</v>
      </c>
      <c r="B1119" s="4">
        <f t="shared" si="179"/>
        <v>2000</v>
      </c>
      <c r="C1119" s="4">
        <f t="shared" si="175"/>
        <v>546</v>
      </c>
      <c r="D1119" s="4">
        <f t="shared" si="181"/>
        <v>546</v>
      </c>
      <c r="E1119" s="4">
        <f t="shared" si="181"/>
        <v>58</v>
      </c>
      <c r="F1119" s="4">
        <f t="shared" si="181"/>
        <v>546</v>
      </c>
      <c r="G1119" s="4">
        <f t="shared" si="181"/>
        <v>557</v>
      </c>
      <c r="H1119" s="4">
        <f t="shared" si="181"/>
        <v>544</v>
      </c>
      <c r="I1119" s="4">
        <f t="shared" si="181"/>
        <v>541</v>
      </c>
      <c r="J1119" s="4">
        <f t="shared" si="181"/>
        <v>544</v>
      </c>
      <c r="K1119" s="4">
        <f t="shared" si="181"/>
        <v>213</v>
      </c>
      <c r="L1119" s="4">
        <f t="shared" si="181"/>
        <v>219</v>
      </c>
      <c r="M1119" s="4">
        <f t="shared" si="181"/>
        <v>279</v>
      </c>
      <c r="N1119" s="4">
        <f t="shared" si="181"/>
        <v>219</v>
      </c>
      <c r="O1119" s="4">
        <f t="shared" si="181"/>
        <v>513</v>
      </c>
      <c r="P1119" s="4">
        <f t="shared" si="181"/>
        <v>529</v>
      </c>
      <c r="Q1119" s="4">
        <f t="shared" si="181"/>
        <v>528</v>
      </c>
      <c r="R1119" s="4">
        <f t="shared" si="181"/>
        <v>529</v>
      </c>
      <c r="S1119" s="4">
        <f t="shared" si="181"/>
        <v>270</v>
      </c>
      <c r="T1119" s="4">
        <f t="shared" si="181"/>
        <v>290</v>
      </c>
      <c r="U1119" s="4">
        <f t="shared" si="181"/>
        <v>543</v>
      </c>
      <c r="V1119" s="4">
        <f t="shared" si="181"/>
        <v>290</v>
      </c>
      <c r="W1119" s="4">
        <v>1000000</v>
      </c>
    </row>
    <row r="1120" spans="1:23" x14ac:dyDescent="0.3">
      <c r="A1120" s="4" t="str">
        <f t="shared" si="180"/>
        <v>Netherlands</v>
      </c>
      <c r="B1120" s="4">
        <f t="shared" si="179"/>
        <v>2001</v>
      </c>
      <c r="C1120" s="4">
        <f t="shared" si="175"/>
        <v>554</v>
      </c>
      <c r="D1120" s="4">
        <f t="shared" si="181"/>
        <v>544</v>
      </c>
      <c r="E1120" s="4">
        <f t="shared" si="181"/>
        <v>30</v>
      </c>
      <c r="F1120" s="4">
        <f t="shared" si="181"/>
        <v>544</v>
      </c>
      <c r="G1120" s="4">
        <f t="shared" si="181"/>
        <v>553</v>
      </c>
      <c r="H1120" s="4">
        <f t="shared" si="181"/>
        <v>541</v>
      </c>
      <c r="I1120" s="4">
        <f t="shared" si="181"/>
        <v>540</v>
      </c>
      <c r="J1120" s="4">
        <f t="shared" si="181"/>
        <v>541</v>
      </c>
      <c r="K1120" s="4">
        <f t="shared" si="181"/>
        <v>198</v>
      </c>
      <c r="L1120" s="4">
        <f t="shared" si="181"/>
        <v>204</v>
      </c>
      <c r="M1120" s="4">
        <f t="shared" si="181"/>
        <v>330</v>
      </c>
      <c r="N1120" s="4">
        <f t="shared" si="181"/>
        <v>204</v>
      </c>
      <c r="O1120" s="4">
        <f t="shared" si="181"/>
        <v>529</v>
      </c>
      <c r="P1120" s="4">
        <f t="shared" si="181"/>
        <v>534</v>
      </c>
      <c r="Q1120" s="4">
        <f t="shared" si="181"/>
        <v>536</v>
      </c>
      <c r="R1120" s="4">
        <f t="shared" si="181"/>
        <v>534</v>
      </c>
      <c r="S1120" s="4">
        <f t="shared" si="181"/>
        <v>274</v>
      </c>
      <c r="T1120" s="4">
        <f t="shared" si="181"/>
        <v>283</v>
      </c>
      <c r="U1120" s="4">
        <f t="shared" si="181"/>
        <v>533</v>
      </c>
      <c r="V1120" s="4">
        <f t="shared" si="181"/>
        <v>283</v>
      </c>
      <c r="W1120" s="4">
        <v>1000000</v>
      </c>
    </row>
    <row r="1121" spans="1:23" x14ac:dyDescent="0.3">
      <c r="A1121" s="4" t="str">
        <f t="shared" si="180"/>
        <v>Netherlands</v>
      </c>
      <c r="B1121" s="4">
        <f t="shared" si="179"/>
        <v>2002</v>
      </c>
      <c r="C1121" s="4">
        <f t="shared" si="175"/>
        <v>542</v>
      </c>
      <c r="D1121" s="4">
        <f t="shared" si="181"/>
        <v>533</v>
      </c>
      <c r="E1121" s="4">
        <f t="shared" si="181"/>
        <v>48</v>
      </c>
      <c r="F1121" s="4">
        <f t="shared" si="181"/>
        <v>533</v>
      </c>
      <c r="G1121" s="4">
        <f t="shared" si="181"/>
        <v>563</v>
      </c>
      <c r="H1121" s="4">
        <f t="shared" si="181"/>
        <v>561</v>
      </c>
      <c r="I1121" s="4">
        <f t="shared" si="181"/>
        <v>562</v>
      </c>
      <c r="J1121" s="4">
        <f t="shared" si="181"/>
        <v>561</v>
      </c>
      <c r="K1121" s="4">
        <f t="shared" si="181"/>
        <v>257</v>
      </c>
      <c r="L1121" s="4">
        <f t="shared" si="181"/>
        <v>263</v>
      </c>
      <c r="M1121" s="4">
        <f t="shared" si="181"/>
        <v>309</v>
      </c>
      <c r="N1121" s="4">
        <f t="shared" si="181"/>
        <v>263</v>
      </c>
      <c r="O1121" s="4">
        <f t="shared" si="181"/>
        <v>506</v>
      </c>
      <c r="P1121" s="4">
        <f t="shared" si="181"/>
        <v>520</v>
      </c>
      <c r="Q1121" s="4">
        <f t="shared" si="181"/>
        <v>520</v>
      </c>
      <c r="R1121" s="4">
        <f t="shared" si="181"/>
        <v>520</v>
      </c>
      <c r="S1121" s="4">
        <f t="shared" si="181"/>
        <v>244</v>
      </c>
      <c r="T1121" s="4">
        <f t="shared" si="181"/>
        <v>262</v>
      </c>
      <c r="U1121" s="4">
        <f t="shared" si="181"/>
        <v>524</v>
      </c>
      <c r="V1121" s="4">
        <f t="shared" si="181"/>
        <v>262</v>
      </c>
      <c r="W1121" s="4">
        <v>1000000</v>
      </c>
    </row>
    <row r="1122" spans="1:23" x14ac:dyDescent="0.3">
      <c r="A1122" s="4" t="str">
        <f t="shared" si="180"/>
        <v>Netherlands</v>
      </c>
      <c r="B1122" s="4">
        <f t="shared" si="180"/>
        <v>2003</v>
      </c>
      <c r="C1122" s="4">
        <f t="shared" si="175"/>
        <v>533</v>
      </c>
      <c r="D1122" s="4">
        <f t="shared" si="181"/>
        <v>528</v>
      </c>
      <c r="E1122" s="4">
        <f t="shared" si="181"/>
        <v>20</v>
      </c>
      <c r="F1122" s="4">
        <f t="shared" si="181"/>
        <v>528</v>
      </c>
      <c r="G1122" s="4">
        <f t="shared" si="181"/>
        <v>562</v>
      </c>
      <c r="H1122" s="4">
        <f t="shared" si="181"/>
        <v>563</v>
      </c>
      <c r="I1122" s="4">
        <f t="shared" si="181"/>
        <v>567</v>
      </c>
      <c r="J1122" s="4">
        <f t="shared" si="181"/>
        <v>563</v>
      </c>
      <c r="K1122" s="4">
        <f t="shared" si="181"/>
        <v>273</v>
      </c>
      <c r="L1122" s="4">
        <f t="shared" si="181"/>
        <v>275</v>
      </c>
      <c r="M1122" s="4">
        <f t="shared" si="181"/>
        <v>245</v>
      </c>
      <c r="N1122" s="4">
        <f t="shared" si="181"/>
        <v>275</v>
      </c>
      <c r="O1122" s="4">
        <f t="shared" si="181"/>
        <v>375</v>
      </c>
      <c r="P1122" s="4">
        <f t="shared" si="181"/>
        <v>377</v>
      </c>
      <c r="Q1122" s="4">
        <f t="shared" si="181"/>
        <v>81</v>
      </c>
      <c r="R1122" s="4">
        <f t="shared" si="181"/>
        <v>377</v>
      </c>
      <c r="S1122" s="4">
        <f t="shared" si="181"/>
        <v>225</v>
      </c>
      <c r="T1122" s="4">
        <f t="shared" si="181"/>
        <v>242</v>
      </c>
      <c r="U1122" s="4">
        <f t="shared" si="181"/>
        <v>507</v>
      </c>
      <c r="V1122" s="4">
        <f t="shared" si="181"/>
        <v>242</v>
      </c>
      <c r="W1122" s="4">
        <v>1000000</v>
      </c>
    </row>
    <row r="1123" spans="1:23" x14ac:dyDescent="0.3">
      <c r="A1123" s="4" t="str">
        <f t="shared" si="180"/>
        <v>Netherlands</v>
      </c>
      <c r="B1123" s="4">
        <f t="shared" si="180"/>
        <v>2004</v>
      </c>
      <c r="C1123" s="4">
        <f t="shared" si="175"/>
        <v>536</v>
      </c>
      <c r="D1123" s="4">
        <f t="shared" si="181"/>
        <v>525</v>
      </c>
      <c r="E1123" s="4">
        <f t="shared" si="181"/>
        <v>6</v>
      </c>
      <c r="F1123" s="4">
        <f t="shared" si="181"/>
        <v>525</v>
      </c>
      <c r="G1123" s="4">
        <f t="shared" si="181"/>
        <v>542</v>
      </c>
      <c r="H1123" s="4">
        <f t="shared" si="181"/>
        <v>534</v>
      </c>
      <c r="I1123" s="4">
        <f t="shared" si="181"/>
        <v>547</v>
      </c>
      <c r="J1123" s="4">
        <f t="shared" si="181"/>
        <v>534</v>
      </c>
      <c r="K1123" s="4">
        <f t="shared" si="181"/>
        <v>278</v>
      </c>
      <c r="L1123" s="4">
        <f t="shared" si="181"/>
        <v>281</v>
      </c>
      <c r="M1123" s="4">
        <f t="shared" si="181"/>
        <v>285</v>
      </c>
      <c r="N1123" s="4">
        <f t="shared" si="181"/>
        <v>281</v>
      </c>
      <c r="O1123" s="4">
        <f t="shared" si="181"/>
        <v>306</v>
      </c>
      <c r="P1123" s="4">
        <f t="shared" si="181"/>
        <v>290</v>
      </c>
      <c r="Q1123" s="4">
        <f t="shared" si="181"/>
        <v>25</v>
      </c>
      <c r="R1123" s="4">
        <f t="shared" si="181"/>
        <v>290</v>
      </c>
      <c r="S1123" s="4">
        <f t="shared" si="181"/>
        <v>209</v>
      </c>
      <c r="T1123" s="4">
        <f t="shared" si="181"/>
        <v>221</v>
      </c>
      <c r="U1123" s="4">
        <f t="shared" si="181"/>
        <v>495</v>
      </c>
      <c r="V1123" s="4">
        <f t="shared" si="181"/>
        <v>221</v>
      </c>
      <c r="W1123" s="4">
        <v>1000000</v>
      </c>
    </row>
    <row r="1124" spans="1:23" x14ac:dyDescent="0.3">
      <c r="A1124" s="4" t="str">
        <f t="shared" si="180"/>
        <v>Netherlands</v>
      </c>
      <c r="B1124" s="4">
        <f t="shared" si="180"/>
        <v>2005</v>
      </c>
      <c r="C1124" s="4">
        <f t="shared" si="175"/>
        <v>520</v>
      </c>
      <c r="D1124" s="4">
        <f t="shared" si="181"/>
        <v>509</v>
      </c>
      <c r="E1124" s="4">
        <f t="shared" si="181"/>
        <v>11</v>
      </c>
      <c r="F1124" s="4">
        <f t="shared" si="181"/>
        <v>509</v>
      </c>
      <c r="G1124" s="4">
        <f t="shared" si="181"/>
        <v>561</v>
      </c>
      <c r="H1124" s="4">
        <f t="shared" si="181"/>
        <v>560</v>
      </c>
      <c r="I1124" s="4">
        <f t="shared" si="181"/>
        <v>552</v>
      </c>
      <c r="J1124" s="4">
        <f t="shared" si="181"/>
        <v>560</v>
      </c>
      <c r="K1124" s="4">
        <f t="shared" si="181"/>
        <v>308</v>
      </c>
      <c r="L1124" s="4">
        <f t="shared" si="181"/>
        <v>312</v>
      </c>
      <c r="M1124" s="4">
        <f t="shared" si="181"/>
        <v>250</v>
      </c>
      <c r="N1124" s="4">
        <f t="shared" si="181"/>
        <v>312</v>
      </c>
      <c r="O1124" s="4">
        <f t="shared" si="181"/>
        <v>223</v>
      </c>
      <c r="P1124" s="4">
        <f t="shared" si="181"/>
        <v>215</v>
      </c>
      <c r="Q1124" s="4">
        <f t="shared" si="181"/>
        <v>87</v>
      </c>
      <c r="R1124" s="4">
        <f t="shared" si="181"/>
        <v>215</v>
      </c>
      <c r="S1124" s="4">
        <f t="shared" si="181"/>
        <v>213</v>
      </c>
      <c r="T1124" s="4">
        <f t="shared" si="181"/>
        <v>210</v>
      </c>
      <c r="U1124" s="4">
        <f t="shared" si="181"/>
        <v>465</v>
      </c>
      <c r="V1124" s="4">
        <f t="shared" si="181"/>
        <v>210</v>
      </c>
      <c r="W1124" s="4">
        <v>1000000</v>
      </c>
    </row>
    <row r="1125" spans="1:23" x14ac:dyDescent="0.3">
      <c r="A1125" s="4" t="str">
        <f t="shared" si="180"/>
        <v>Netherlands</v>
      </c>
      <c r="B1125" s="4">
        <f t="shared" si="180"/>
        <v>2006</v>
      </c>
      <c r="C1125" s="4">
        <f t="shared" si="175"/>
        <v>494</v>
      </c>
      <c r="D1125" s="4">
        <f t="shared" si="181"/>
        <v>483</v>
      </c>
      <c r="E1125" s="4">
        <f t="shared" si="181"/>
        <v>3</v>
      </c>
      <c r="F1125" s="4">
        <f t="shared" si="181"/>
        <v>483</v>
      </c>
      <c r="G1125" s="4">
        <f t="shared" si="181"/>
        <v>560</v>
      </c>
      <c r="H1125" s="4">
        <f t="shared" si="181"/>
        <v>559</v>
      </c>
      <c r="I1125" s="4">
        <f t="shared" si="181"/>
        <v>561</v>
      </c>
      <c r="J1125" s="4">
        <f t="shared" si="181"/>
        <v>559</v>
      </c>
      <c r="K1125" s="4">
        <f t="shared" si="181"/>
        <v>311</v>
      </c>
      <c r="L1125" s="4">
        <f t="shared" si="181"/>
        <v>317</v>
      </c>
      <c r="M1125" s="4">
        <f t="shared" si="181"/>
        <v>293</v>
      </c>
      <c r="N1125" s="4">
        <f t="shared" si="181"/>
        <v>317</v>
      </c>
      <c r="O1125" s="4">
        <f t="shared" si="181"/>
        <v>208</v>
      </c>
      <c r="P1125" s="4">
        <f t="shared" si="181"/>
        <v>222</v>
      </c>
      <c r="Q1125" s="4">
        <f t="shared" si="181"/>
        <v>52</v>
      </c>
      <c r="R1125" s="4">
        <f t="shared" si="181"/>
        <v>222</v>
      </c>
      <c r="S1125" s="4">
        <f t="shared" si="181"/>
        <v>222</v>
      </c>
      <c r="T1125" s="4">
        <f t="shared" si="181"/>
        <v>201</v>
      </c>
      <c r="U1125" s="4">
        <f t="shared" si="181"/>
        <v>449</v>
      </c>
      <c r="V1125" s="4">
        <f t="shared" si="181"/>
        <v>201</v>
      </c>
      <c r="W1125" s="4">
        <v>1000000</v>
      </c>
    </row>
    <row r="1126" spans="1:23" x14ac:dyDescent="0.3">
      <c r="A1126" s="4" t="str">
        <f t="shared" si="180"/>
        <v>Netherlands</v>
      </c>
      <c r="B1126" s="4">
        <f t="shared" si="180"/>
        <v>2007</v>
      </c>
      <c r="C1126" s="4">
        <f t="shared" si="175"/>
        <v>491</v>
      </c>
      <c r="D1126" s="4">
        <f t="shared" si="181"/>
        <v>473</v>
      </c>
      <c r="E1126" s="4">
        <f t="shared" si="181"/>
        <v>32</v>
      </c>
      <c r="F1126" s="4">
        <f t="shared" si="181"/>
        <v>473</v>
      </c>
      <c r="G1126" s="4">
        <f t="shared" si="181"/>
        <v>556</v>
      </c>
      <c r="H1126" s="4">
        <f t="shared" si="181"/>
        <v>556</v>
      </c>
      <c r="I1126" s="4">
        <f t="shared" si="181"/>
        <v>570</v>
      </c>
      <c r="J1126" s="4">
        <f t="shared" si="181"/>
        <v>556</v>
      </c>
      <c r="K1126" s="4">
        <f t="shared" si="181"/>
        <v>345</v>
      </c>
      <c r="L1126" s="4">
        <f t="shared" si="181"/>
        <v>345</v>
      </c>
      <c r="M1126" s="4">
        <f t="shared" si="181"/>
        <v>226</v>
      </c>
      <c r="N1126" s="4">
        <f t="shared" si="181"/>
        <v>345</v>
      </c>
      <c r="O1126" s="4">
        <f t="shared" si="181"/>
        <v>183</v>
      </c>
      <c r="P1126" s="4">
        <f t="shared" si="181"/>
        <v>221</v>
      </c>
      <c r="Q1126" s="4">
        <f t="shared" si="181"/>
        <v>30</v>
      </c>
      <c r="R1126" s="4">
        <f t="shared" si="181"/>
        <v>221</v>
      </c>
      <c r="S1126" s="4">
        <f t="shared" si="181"/>
        <v>234</v>
      </c>
      <c r="T1126" s="4">
        <f t="shared" si="181"/>
        <v>197</v>
      </c>
      <c r="U1126" s="4">
        <f t="shared" si="181"/>
        <v>458</v>
      </c>
      <c r="V1126" s="4">
        <f t="shared" si="181"/>
        <v>197</v>
      </c>
      <c r="W1126" s="4">
        <v>1000000</v>
      </c>
    </row>
    <row r="1127" spans="1:23" x14ac:dyDescent="0.3">
      <c r="A1127" s="4" t="str">
        <f t="shared" si="180"/>
        <v>Netherlands</v>
      </c>
      <c r="B1127" s="4">
        <f t="shared" si="180"/>
        <v>2008</v>
      </c>
      <c r="C1127" s="4">
        <f t="shared" si="175"/>
        <v>489</v>
      </c>
      <c r="D1127" s="4">
        <f t="shared" si="181"/>
        <v>466</v>
      </c>
      <c r="E1127" s="4">
        <f t="shared" si="181"/>
        <v>31</v>
      </c>
      <c r="F1127" s="4">
        <f t="shared" si="181"/>
        <v>466</v>
      </c>
      <c r="G1127" s="4">
        <f t="shared" si="181"/>
        <v>552</v>
      </c>
      <c r="H1127" s="4">
        <f t="shared" si="181"/>
        <v>554</v>
      </c>
      <c r="I1127" s="4">
        <f t="shared" si="181"/>
        <v>576</v>
      </c>
      <c r="J1127" s="4">
        <f t="shared" si="181"/>
        <v>554</v>
      </c>
      <c r="K1127" s="4">
        <f t="shared" si="181"/>
        <v>297</v>
      </c>
      <c r="L1127" s="4">
        <f t="shared" si="181"/>
        <v>297</v>
      </c>
      <c r="M1127" s="4">
        <f t="shared" si="181"/>
        <v>246</v>
      </c>
      <c r="N1127" s="4">
        <f t="shared" si="181"/>
        <v>297</v>
      </c>
      <c r="O1127" s="4">
        <f t="shared" si="181"/>
        <v>245</v>
      </c>
      <c r="P1127" s="4">
        <f t="shared" si="181"/>
        <v>315</v>
      </c>
      <c r="Q1127" s="4">
        <f t="shared" si="181"/>
        <v>126</v>
      </c>
      <c r="R1127" s="4">
        <f t="shared" si="181"/>
        <v>315</v>
      </c>
      <c r="S1127" s="4">
        <f t="shared" si="181"/>
        <v>278</v>
      </c>
      <c r="T1127" s="4">
        <f t="shared" si="181"/>
        <v>239</v>
      </c>
      <c r="U1127" s="4">
        <f t="shared" si="181"/>
        <v>436</v>
      </c>
      <c r="V1127" s="4">
        <f t="shared" si="181"/>
        <v>239</v>
      </c>
      <c r="W1127" s="4">
        <v>1000000</v>
      </c>
    </row>
    <row r="1128" spans="1:23" x14ac:dyDescent="0.3">
      <c r="A1128" s="4" t="str">
        <f t="shared" si="180"/>
        <v>Netherlands</v>
      </c>
      <c r="B1128" s="4">
        <f t="shared" si="180"/>
        <v>2009</v>
      </c>
      <c r="C1128" s="4">
        <f t="shared" si="175"/>
        <v>545</v>
      </c>
      <c r="D1128" s="4">
        <f t="shared" si="181"/>
        <v>501</v>
      </c>
      <c r="E1128" s="4">
        <f t="shared" si="181"/>
        <v>43</v>
      </c>
      <c r="F1128" s="4">
        <f t="shared" si="181"/>
        <v>501</v>
      </c>
      <c r="G1128" s="4">
        <f t="shared" si="181"/>
        <v>505</v>
      </c>
      <c r="H1128" s="4">
        <f t="shared" si="181"/>
        <v>516</v>
      </c>
      <c r="I1128" s="4">
        <f t="shared" si="181"/>
        <v>531</v>
      </c>
      <c r="J1128" s="4">
        <f t="shared" si="181"/>
        <v>516</v>
      </c>
      <c r="K1128" s="4">
        <f t="shared" si="181"/>
        <v>312</v>
      </c>
      <c r="L1128" s="4">
        <f t="shared" si="181"/>
        <v>310</v>
      </c>
      <c r="M1128" s="4">
        <f t="shared" si="181"/>
        <v>180</v>
      </c>
      <c r="N1128" s="4">
        <f t="shared" si="181"/>
        <v>310</v>
      </c>
      <c r="O1128" s="4">
        <f t="shared" si="181"/>
        <v>456</v>
      </c>
      <c r="P1128" s="4">
        <f t="shared" si="181"/>
        <v>431</v>
      </c>
      <c r="Q1128" s="4">
        <f t="shared" si="181"/>
        <v>333</v>
      </c>
      <c r="R1128" s="4">
        <f t="shared" si="181"/>
        <v>431</v>
      </c>
      <c r="S1128" s="4">
        <f t="shared" si="181"/>
        <v>275</v>
      </c>
      <c r="T1128" s="4">
        <f t="shared" si="181"/>
        <v>254</v>
      </c>
      <c r="U1128" s="4">
        <f t="shared" si="181"/>
        <v>460</v>
      </c>
      <c r="V1128" s="4">
        <f t="shared" si="181"/>
        <v>254</v>
      </c>
      <c r="W1128" s="4">
        <v>1000000</v>
      </c>
    </row>
    <row r="1129" spans="1:23" x14ac:dyDescent="0.3">
      <c r="A1129" s="4" t="str">
        <f t="shared" si="180"/>
        <v>Netherlands</v>
      </c>
      <c r="B1129" s="4">
        <f t="shared" si="180"/>
        <v>2010</v>
      </c>
      <c r="C1129" s="4">
        <f t="shared" si="175"/>
        <v>537</v>
      </c>
      <c r="D1129" s="4">
        <f t="shared" si="181"/>
        <v>496</v>
      </c>
      <c r="E1129" s="4">
        <f t="shared" si="181"/>
        <v>34</v>
      </c>
      <c r="F1129" s="4">
        <f t="shared" si="181"/>
        <v>496</v>
      </c>
      <c r="G1129" s="4">
        <f t="shared" si="181"/>
        <v>517</v>
      </c>
      <c r="H1129" s="4">
        <f t="shared" si="181"/>
        <v>525</v>
      </c>
      <c r="I1129" s="4">
        <f t="shared" si="181"/>
        <v>565</v>
      </c>
      <c r="J1129" s="4">
        <f t="shared" si="181"/>
        <v>525</v>
      </c>
      <c r="K1129" s="4">
        <f t="shared" si="181"/>
        <v>282</v>
      </c>
      <c r="L1129" s="4">
        <f t="shared" si="181"/>
        <v>278</v>
      </c>
      <c r="M1129" s="4">
        <f t="shared" si="181"/>
        <v>202</v>
      </c>
      <c r="N1129" s="4">
        <f t="shared" si="181"/>
        <v>278</v>
      </c>
      <c r="O1129" s="4">
        <f t="shared" si="181"/>
        <v>490</v>
      </c>
      <c r="P1129" s="4">
        <f t="shared" si="181"/>
        <v>435</v>
      </c>
      <c r="Q1129" s="4">
        <f t="shared" si="181"/>
        <v>289</v>
      </c>
      <c r="R1129" s="4">
        <f t="shared" si="181"/>
        <v>435</v>
      </c>
      <c r="S1129" s="4">
        <f t="shared" si="181"/>
        <v>266</v>
      </c>
      <c r="T1129" s="4">
        <f t="shared" si="181"/>
        <v>244</v>
      </c>
      <c r="U1129" s="4">
        <f t="shared" si="181"/>
        <v>467</v>
      </c>
      <c r="V1129" s="4">
        <f t="shared" si="181"/>
        <v>244</v>
      </c>
      <c r="W1129" s="4">
        <v>1000000</v>
      </c>
    </row>
    <row r="1130" spans="1:23" x14ac:dyDescent="0.3">
      <c r="A1130" s="4" t="str">
        <f t="shared" si="180"/>
        <v>Netherlands</v>
      </c>
      <c r="B1130" s="4">
        <f t="shared" si="180"/>
        <v>2011</v>
      </c>
      <c r="C1130" s="4">
        <f t="shared" si="175"/>
        <v>534</v>
      </c>
      <c r="D1130" s="4">
        <f t="shared" si="181"/>
        <v>497</v>
      </c>
      <c r="E1130" s="4">
        <f t="shared" si="181"/>
        <v>15</v>
      </c>
      <c r="F1130" s="4">
        <f t="shared" si="181"/>
        <v>497</v>
      </c>
      <c r="G1130" s="4">
        <f t="shared" si="181"/>
        <v>522</v>
      </c>
      <c r="H1130" s="4">
        <f t="shared" si="181"/>
        <v>529</v>
      </c>
      <c r="I1130" s="4">
        <f t="shared" si="181"/>
        <v>566</v>
      </c>
      <c r="J1130" s="4">
        <f t="shared" ref="D1130:AB1143" si="182">RANK(J533,J$4:J$597,J$1)</f>
        <v>529</v>
      </c>
      <c r="K1130" s="4">
        <f t="shared" si="182"/>
        <v>274</v>
      </c>
      <c r="L1130" s="4">
        <f t="shared" si="182"/>
        <v>268</v>
      </c>
      <c r="M1130" s="4">
        <f t="shared" si="182"/>
        <v>192</v>
      </c>
      <c r="N1130" s="4">
        <f t="shared" si="182"/>
        <v>268</v>
      </c>
      <c r="O1130" s="4">
        <f t="shared" si="182"/>
        <v>477</v>
      </c>
      <c r="P1130" s="4">
        <f t="shared" si="182"/>
        <v>426</v>
      </c>
      <c r="Q1130" s="4">
        <f t="shared" si="182"/>
        <v>246</v>
      </c>
      <c r="R1130" s="4">
        <f t="shared" si="182"/>
        <v>426</v>
      </c>
      <c r="S1130" s="4">
        <f t="shared" si="182"/>
        <v>272</v>
      </c>
      <c r="T1130" s="4">
        <f t="shared" si="182"/>
        <v>247</v>
      </c>
      <c r="U1130" s="4">
        <f t="shared" si="182"/>
        <v>433</v>
      </c>
      <c r="V1130" s="4">
        <f t="shared" si="182"/>
        <v>247</v>
      </c>
      <c r="W1130" s="4">
        <v>1000000</v>
      </c>
    </row>
    <row r="1131" spans="1:23" x14ac:dyDescent="0.3">
      <c r="A1131" s="4" t="str">
        <f t="shared" si="180"/>
        <v>Netherlands</v>
      </c>
      <c r="B1131" s="4">
        <f t="shared" si="180"/>
        <v>2012</v>
      </c>
      <c r="C1131" s="4">
        <f t="shared" si="175"/>
        <v>549</v>
      </c>
      <c r="D1131" s="4">
        <f t="shared" si="182"/>
        <v>504</v>
      </c>
      <c r="E1131" s="4">
        <f t="shared" si="182"/>
        <v>26</v>
      </c>
      <c r="F1131" s="4">
        <f t="shared" si="182"/>
        <v>504</v>
      </c>
      <c r="G1131" s="4">
        <f t="shared" si="182"/>
        <v>514</v>
      </c>
      <c r="H1131" s="4">
        <f t="shared" si="182"/>
        <v>528</v>
      </c>
      <c r="I1131" s="4">
        <f t="shared" si="182"/>
        <v>550</v>
      </c>
      <c r="J1131" s="4">
        <f t="shared" si="182"/>
        <v>528</v>
      </c>
      <c r="K1131" s="4">
        <f t="shared" si="182"/>
        <v>242</v>
      </c>
      <c r="L1131" s="4">
        <f t="shared" si="182"/>
        <v>236</v>
      </c>
      <c r="M1131" s="4">
        <f t="shared" si="182"/>
        <v>203</v>
      </c>
      <c r="N1131" s="4">
        <f t="shared" si="182"/>
        <v>236</v>
      </c>
      <c r="O1131" s="4">
        <f t="shared" si="182"/>
        <v>467</v>
      </c>
      <c r="P1131" s="4">
        <f t="shared" si="182"/>
        <v>406</v>
      </c>
      <c r="Q1131" s="4">
        <f t="shared" si="182"/>
        <v>136</v>
      </c>
      <c r="R1131" s="4">
        <f t="shared" si="182"/>
        <v>406</v>
      </c>
      <c r="S1131" s="4">
        <f t="shared" si="182"/>
        <v>257</v>
      </c>
      <c r="T1131" s="4">
        <f t="shared" si="182"/>
        <v>235</v>
      </c>
      <c r="U1131" s="4">
        <f t="shared" si="182"/>
        <v>424</v>
      </c>
      <c r="V1131" s="4">
        <f t="shared" si="182"/>
        <v>235</v>
      </c>
      <c r="W1131" s="4">
        <v>1000000</v>
      </c>
    </row>
    <row r="1132" spans="1:23" x14ac:dyDescent="0.3">
      <c r="A1132" s="4" t="str">
        <f t="shared" ref="A1132:B1147" si="183">A535</f>
        <v>Netherlands</v>
      </c>
      <c r="B1132" s="4">
        <f t="shared" si="183"/>
        <v>2013</v>
      </c>
      <c r="C1132" s="4">
        <f t="shared" si="175"/>
        <v>551</v>
      </c>
      <c r="D1132" s="4">
        <f t="shared" si="182"/>
        <v>505</v>
      </c>
      <c r="E1132" s="4">
        <f t="shared" si="182"/>
        <v>25</v>
      </c>
      <c r="F1132" s="4">
        <f t="shared" si="182"/>
        <v>505</v>
      </c>
      <c r="G1132" s="4">
        <f t="shared" si="182"/>
        <v>489</v>
      </c>
      <c r="H1132" s="4">
        <f t="shared" si="182"/>
        <v>501</v>
      </c>
      <c r="I1132" s="4">
        <f t="shared" si="182"/>
        <v>525</v>
      </c>
      <c r="J1132" s="4">
        <f t="shared" si="182"/>
        <v>501</v>
      </c>
      <c r="K1132" s="4">
        <f t="shared" si="182"/>
        <v>218</v>
      </c>
      <c r="L1132" s="4">
        <f t="shared" si="182"/>
        <v>209</v>
      </c>
      <c r="M1132" s="4">
        <f t="shared" si="182"/>
        <v>223</v>
      </c>
      <c r="N1132" s="4">
        <f t="shared" si="182"/>
        <v>209</v>
      </c>
      <c r="O1132" s="4">
        <f t="shared" si="182"/>
        <v>383</v>
      </c>
      <c r="P1132" s="4">
        <f t="shared" si="182"/>
        <v>310</v>
      </c>
      <c r="Q1132" s="4">
        <f t="shared" si="182"/>
        <v>67</v>
      </c>
      <c r="R1132" s="4">
        <f t="shared" si="182"/>
        <v>310</v>
      </c>
      <c r="S1132" s="4">
        <f t="shared" si="182"/>
        <v>247</v>
      </c>
      <c r="T1132" s="4">
        <f t="shared" si="182"/>
        <v>227</v>
      </c>
      <c r="U1132" s="4">
        <f t="shared" si="182"/>
        <v>425</v>
      </c>
      <c r="V1132" s="4">
        <f t="shared" si="182"/>
        <v>227</v>
      </c>
      <c r="W1132" s="4">
        <v>1000000</v>
      </c>
    </row>
    <row r="1133" spans="1:23" x14ac:dyDescent="0.3">
      <c r="A1133" s="4" t="str">
        <f t="shared" si="183"/>
        <v>Netherlands</v>
      </c>
      <c r="B1133" s="4">
        <f t="shared" si="183"/>
        <v>2014</v>
      </c>
      <c r="C1133" s="4">
        <f t="shared" si="175"/>
        <v>528</v>
      </c>
      <c r="D1133" s="4">
        <f t="shared" si="182"/>
        <v>484</v>
      </c>
      <c r="E1133" s="4">
        <f t="shared" si="182"/>
        <v>8</v>
      </c>
      <c r="F1133" s="4">
        <f t="shared" si="182"/>
        <v>484</v>
      </c>
      <c r="G1133" s="4">
        <f t="shared" si="182"/>
        <v>473</v>
      </c>
      <c r="H1133" s="4">
        <f t="shared" si="182"/>
        <v>481</v>
      </c>
      <c r="I1133" s="4">
        <f t="shared" si="182"/>
        <v>510</v>
      </c>
      <c r="J1133" s="4">
        <f t="shared" si="182"/>
        <v>481</v>
      </c>
      <c r="K1133" s="4">
        <f t="shared" si="182"/>
        <v>225</v>
      </c>
      <c r="L1133" s="4">
        <f t="shared" si="182"/>
        <v>213</v>
      </c>
      <c r="M1133" s="4">
        <f t="shared" si="182"/>
        <v>217</v>
      </c>
      <c r="N1133" s="4">
        <f t="shared" si="182"/>
        <v>213</v>
      </c>
      <c r="O1133" s="4">
        <f t="shared" si="182"/>
        <v>287</v>
      </c>
      <c r="P1133" s="4">
        <f t="shared" si="182"/>
        <v>232</v>
      </c>
      <c r="Q1133" s="4">
        <f t="shared" si="182"/>
        <v>153</v>
      </c>
      <c r="R1133" s="4">
        <f t="shared" si="182"/>
        <v>232</v>
      </c>
      <c r="S1133" s="4">
        <f t="shared" si="182"/>
        <v>241</v>
      </c>
      <c r="T1133" s="4">
        <f t="shared" si="182"/>
        <v>220</v>
      </c>
      <c r="U1133" s="4">
        <f t="shared" si="182"/>
        <v>404</v>
      </c>
      <c r="V1133" s="4">
        <f t="shared" si="182"/>
        <v>220</v>
      </c>
      <c r="W1133" s="4">
        <v>1000000</v>
      </c>
    </row>
    <row r="1134" spans="1:23" x14ac:dyDescent="0.3">
      <c r="A1134" s="4" t="str">
        <f t="shared" si="183"/>
        <v>Netherlands</v>
      </c>
      <c r="B1134" s="4">
        <f t="shared" si="183"/>
        <v>2015</v>
      </c>
      <c r="C1134" s="4">
        <f t="shared" si="175"/>
        <v>530</v>
      </c>
      <c r="D1134" s="4">
        <f t="shared" si="182"/>
        <v>482</v>
      </c>
      <c r="E1134" s="4">
        <f t="shared" si="182"/>
        <v>16</v>
      </c>
      <c r="F1134" s="4">
        <f t="shared" si="182"/>
        <v>482</v>
      </c>
      <c r="G1134" s="4">
        <f t="shared" si="182"/>
        <v>471</v>
      </c>
      <c r="H1134" s="4">
        <f t="shared" si="182"/>
        <v>479</v>
      </c>
      <c r="I1134" s="4">
        <f t="shared" si="182"/>
        <v>505</v>
      </c>
      <c r="J1134" s="4">
        <f t="shared" si="182"/>
        <v>479</v>
      </c>
      <c r="K1134" s="4">
        <f t="shared" si="182"/>
        <v>210</v>
      </c>
      <c r="L1134" s="4">
        <f t="shared" si="182"/>
        <v>198</v>
      </c>
      <c r="M1134" s="4">
        <f t="shared" si="182"/>
        <v>211</v>
      </c>
      <c r="N1134" s="4">
        <f t="shared" si="182"/>
        <v>198</v>
      </c>
      <c r="O1134" s="4">
        <f t="shared" si="182"/>
        <v>242</v>
      </c>
      <c r="P1134" s="4">
        <f t="shared" si="182"/>
        <v>208</v>
      </c>
      <c r="Q1134" s="4">
        <f t="shared" si="182"/>
        <v>172</v>
      </c>
      <c r="R1134" s="4">
        <f t="shared" si="182"/>
        <v>208</v>
      </c>
      <c r="S1134" s="4">
        <f t="shared" si="182"/>
        <v>229</v>
      </c>
      <c r="T1134" s="4">
        <f t="shared" si="182"/>
        <v>194</v>
      </c>
      <c r="U1134" s="4">
        <f t="shared" si="182"/>
        <v>397</v>
      </c>
      <c r="V1134" s="4">
        <f t="shared" si="182"/>
        <v>194</v>
      </c>
      <c r="W1134" s="4">
        <v>1000000</v>
      </c>
    </row>
    <row r="1135" spans="1:23" x14ac:dyDescent="0.3">
      <c r="A1135" s="4" t="str">
        <f t="shared" si="183"/>
        <v>Netherlands</v>
      </c>
      <c r="B1135" s="4">
        <f t="shared" si="183"/>
        <v>2016</v>
      </c>
      <c r="C1135" s="4">
        <f t="shared" si="175"/>
        <v>526</v>
      </c>
      <c r="D1135" s="4">
        <f t="shared" si="182"/>
        <v>469</v>
      </c>
      <c r="E1135" s="4">
        <f t="shared" si="182"/>
        <v>23</v>
      </c>
      <c r="F1135" s="4">
        <f t="shared" si="182"/>
        <v>469</v>
      </c>
      <c r="G1135" s="4">
        <f t="shared" si="182"/>
        <v>462</v>
      </c>
      <c r="H1135" s="4">
        <f t="shared" si="182"/>
        <v>466</v>
      </c>
      <c r="I1135" s="4">
        <f t="shared" si="182"/>
        <v>492</v>
      </c>
      <c r="J1135" s="4">
        <f t="shared" si="182"/>
        <v>466</v>
      </c>
      <c r="K1135" s="4">
        <f t="shared" si="182"/>
        <v>163</v>
      </c>
      <c r="L1135" s="4">
        <f t="shared" si="182"/>
        <v>155</v>
      </c>
      <c r="M1135" s="4">
        <f t="shared" si="182"/>
        <v>258</v>
      </c>
      <c r="N1135" s="4">
        <f t="shared" si="182"/>
        <v>155</v>
      </c>
      <c r="O1135" s="4">
        <f t="shared" si="182"/>
        <v>247</v>
      </c>
      <c r="P1135" s="4">
        <f t="shared" si="182"/>
        <v>238</v>
      </c>
      <c r="Q1135" s="4">
        <f t="shared" si="182"/>
        <v>154</v>
      </c>
      <c r="R1135" s="4">
        <f t="shared" si="182"/>
        <v>238</v>
      </c>
      <c r="S1135" s="4">
        <f t="shared" si="182"/>
        <v>235</v>
      </c>
      <c r="T1135" s="4">
        <f t="shared" si="182"/>
        <v>193</v>
      </c>
      <c r="U1135" s="4">
        <f t="shared" si="182"/>
        <v>395</v>
      </c>
      <c r="V1135" s="4">
        <f t="shared" si="182"/>
        <v>193</v>
      </c>
      <c r="W1135" s="4">
        <v>1000000</v>
      </c>
    </row>
    <row r="1136" spans="1:23" x14ac:dyDescent="0.3">
      <c r="A1136" s="4" t="str">
        <f t="shared" si="183"/>
        <v>Netherlands</v>
      </c>
      <c r="B1136" s="4">
        <f t="shared" si="183"/>
        <v>2017</v>
      </c>
      <c r="C1136" s="4">
        <f t="shared" si="175"/>
        <v>496</v>
      </c>
      <c r="D1136" s="4">
        <f t="shared" si="182"/>
        <v>446</v>
      </c>
      <c r="E1136" s="4">
        <f t="shared" si="182"/>
        <v>9</v>
      </c>
      <c r="F1136" s="4">
        <f t="shared" si="182"/>
        <v>446</v>
      </c>
      <c r="G1136" s="4">
        <f t="shared" si="182"/>
        <v>455</v>
      </c>
      <c r="H1136" s="4">
        <f t="shared" si="182"/>
        <v>459</v>
      </c>
      <c r="I1136" s="4">
        <f t="shared" si="182"/>
        <v>457</v>
      </c>
      <c r="J1136" s="4">
        <f t="shared" si="182"/>
        <v>459</v>
      </c>
      <c r="K1136" s="4">
        <f t="shared" si="182"/>
        <v>175</v>
      </c>
      <c r="L1136" s="4">
        <f t="shared" si="182"/>
        <v>167</v>
      </c>
      <c r="M1136" s="4">
        <f t="shared" si="182"/>
        <v>220</v>
      </c>
      <c r="N1136" s="4">
        <f t="shared" si="182"/>
        <v>167</v>
      </c>
      <c r="O1136" s="4">
        <f t="shared" si="182"/>
        <v>260</v>
      </c>
      <c r="P1136" s="4">
        <f t="shared" si="182"/>
        <v>288</v>
      </c>
      <c r="Q1136" s="4">
        <f t="shared" si="182"/>
        <v>113</v>
      </c>
      <c r="R1136" s="4">
        <f t="shared" si="182"/>
        <v>288</v>
      </c>
      <c r="S1136" s="4">
        <f t="shared" si="182"/>
        <v>240</v>
      </c>
      <c r="T1136" s="4">
        <f t="shared" si="182"/>
        <v>183</v>
      </c>
      <c r="U1136" s="4">
        <f t="shared" si="182"/>
        <v>355</v>
      </c>
      <c r="V1136" s="4">
        <f t="shared" si="182"/>
        <v>183</v>
      </c>
      <c r="W1136" s="4">
        <v>1000000</v>
      </c>
    </row>
    <row r="1137" spans="1:23" x14ac:dyDescent="0.3">
      <c r="A1137" s="4" t="str">
        <f t="shared" si="183"/>
        <v>Netherlands</v>
      </c>
      <c r="B1137" s="4">
        <f t="shared" si="183"/>
        <v>2018</v>
      </c>
      <c r="C1137" s="4">
        <f t="shared" si="175"/>
        <v>464</v>
      </c>
      <c r="D1137" s="4">
        <f t="shared" si="182"/>
        <v>411</v>
      </c>
      <c r="E1137" s="4">
        <f t="shared" si="182"/>
        <v>18</v>
      </c>
      <c r="F1137" s="4">
        <f t="shared" si="182"/>
        <v>411</v>
      </c>
      <c r="G1137" s="4">
        <f t="shared" si="182"/>
        <v>451</v>
      </c>
      <c r="H1137" s="4">
        <f t="shared" si="182"/>
        <v>457</v>
      </c>
      <c r="I1137" s="4">
        <f t="shared" si="182"/>
        <v>415</v>
      </c>
      <c r="J1137" s="4">
        <f t="shared" si="182"/>
        <v>457</v>
      </c>
      <c r="K1137" s="4">
        <f t="shared" si="182"/>
        <v>172</v>
      </c>
      <c r="L1137" s="4">
        <f t="shared" si="182"/>
        <v>165</v>
      </c>
      <c r="M1137" s="4">
        <f t="shared" si="182"/>
        <v>221</v>
      </c>
      <c r="N1137" s="4">
        <f t="shared" si="182"/>
        <v>165</v>
      </c>
      <c r="O1137" s="4">
        <f t="shared" si="182"/>
        <v>263</v>
      </c>
      <c r="P1137" s="4">
        <f t="shared" si="182"/>
        <v>325</v>
      </c>
      <c r="Q1137" s="4">
        <f t="shared" si="182"/>
        <v>63</v>
      </c>
      <c r="R1137" s="4">
        <f t="shared" si="182"/>
        <v>325</v>
      </c>
      <c r="S1137" s="4">
        <f t="shared" si="182"/>
        <v>246</v>
      </c>
      <c r="T1137" s="4">
        <f t="shared" si="182"/>
        <v>178</v>
      </c>
      <c r="U1137" s="4">
        <f t="shared" si="182"/>
        <v>330</v>
      </c>
      <c r="V1137" s="4">
        <f t="shared" si="182"/>
        <v>178</v>
      </c>
      <c r="W1137" s="4">
        <v>1000000</v>
      </c>
    </row>
    <row r="1138" spans="1:23" x14ac:dyDescent="0.3">
      <c r="A1138" s="4" t="str">
        <f t="shared" si="183"/>
        <v>Netherlands</v>
      </c>
      <c r="B1138" s="4">
        <f t="shared" si="183"/>
        <v>2019</v>
      </c>
      <c r="C1138" s="4">
        <f t="shared" si="175"/>
        <v>424</v>
      </c>
      <c r="D1138" s="4">
        <f t="shared" si="182"/>
        <v>356</v>
      </c>
      <c r="E1138" s="4">
        <f t="shared" si="182"/>
        <v>39</v>
      </c>
      <c r="F1138" s="4">
        <f t="shared" si="182"/>
        <v>356</v>
      </c>
      <c r="G1138" s="4">
        <f t="shared" si="182"/>
        <v>434</v>
      </c>
      <c r="H1138" s="4">
        <f t="shared" si="182"/>
        <v>444</v>
      </c>
      <c r="I1138" s="4">
        <f t="shared" si="182"/>
        <v>355</v>
      </c>
      <c r="J1138" s="4">
        <f t="shared" si="182"/>
        <v>444</v>
      </c>
      <c r="K1138" s="4">
        <f t="shared" si="182"/>
        <v>159</v>
      </c>
      <c r="L1138" s="4">
        <f t="shared" si="182"/>
        <v>150</v>
      </c>
      <c r="M1138" s="4">
        <f t="shared" si="182"/>
        <v>219</v>
      </c>
      <c r="N1138" s="4">
        <f t="shared" si="182"/>
        <v>150</v>
      </c>
      <c r="O1138" s="4">
        <f t="shared" si="182"/>
        <v>249</v>
      </c>
      <c r="P1138" s="4">
        <f t="shared" si="182"/>
        <v>336</v>
      </c>
      <c r="Q1138" s="4">
        <f t="shared" si="182"/>
        <v>49</v>
      </c>
      <c r="R1138" s="4">
        <f t="shared" si="182"/>
        <v>336</v>
      </c>
      <c r="S1138" s="4">
        <f t="shared" si="182"/>
        <v>245</v>
      </c>
      <c r="T1138" s="4">
        <f t="shared" si="182"/>
        <v>172</v>
      </c>
      <c r="U1138" s="4">
        <f t="shared" si="182"/>
        <v>314</v>
      </c>
      <c r="V1138" s="4">
        <f t="shared" si="182"/>
        <v>172</v>
      </c>
      <c r="W1138" s="4">
        <v>1000000</v>
      </c>
    </row>
    <row r="1139" spans="1:23" x14ac:dyDescent="0.3">
      <c r="A1139" s="4" t="str">
        <f t="shared" si="183"/>
        <v>Netherlands</v>
      </c>
      <c r="B1139" s="4">
        <f t="shared" si="183"/>
        <v>2020</v>
      </c>
      <c r="C1139" s="4">
        <f t="shared" si="175"/>
        <v>467</v>
      </c>
      <c r="D1139" s="4">
        <f t="shared" si="182"/>
        <v>400</v>
      </c>
      <c r="E1139" s="4">
        <f t="shared" si="182"/>
        <v>28</v>
      </c>
      <c r="F1139" s="4">
        <f t="shared" si="182"/>
        <v>400</v>
      </c>
      <c r="G1139" s="4">
        <f t="shared" si="182"/>
        <v>335</v>
      </c>
      <c r="H1139" s="4">
        <f t="shared" si="182"/>
        <v>364</v>
      </c>
      <c r="I1139" s="4">
        <f t="shared" si="182"/>
        <v>97</v>
      </c>
      <c r="J1139" s="4">
        <f t="shared" si="182"/>
        <v>364</v>
      </c>
      <c r="K1139" s="4">
        <f t="shared" si="182"/>
        <v>141</v>
      </c>
      <c r="L1139" s="4">
        <f t="shared" si="182"/>
        <v>136</v>
      </c>
      <c r="M1139" s="4">
        <f t="shared" si="182"/>
        <v>256</v>
      </c>
      <c r="N1139" s="4">
        <f t="shared" si="182"/>
        <v>136</v>
      </c>
      <c r="O1139" s="4">
        <f t="shared" si="182"/>
        <v>298</v>
      </c>
      <c r="P1139" s="4">
        <f t="shared" si="182"/>
        <v>362</v>
      </c>
      <c r="Q1139" s="4">
        <f t="shared" si="182"/>
        <v>18</v>
      </c>
      <c r="R1139" s="4">
        <f t="shared" si="182"/>
        <v>362</v>
      </c>
      <c r="S1139" s="4">
        <f t="shared" si="182"/>
        <v>210</v>
      </c>
      <c r="T1139" s="4">
        <f t="shared" si="182"/>
        <v>159</v>
      </c>
      <c r="U1139" s="4">
        <f t="shared" si="182"/>
        <v>366</v>
      </c>
      <c r="V1139" s="4">
        <f t="shared" si="182"/>
        <v>159</v>
      </c>
      <c r="W1139" s="4">
        <v>1000000</v>
      </c>
    </row>
    <row r="1140" spans="1:23" x14ac:dyDescent="0.3">
      <c r="A1140" s="4" t="str">
        <f t="shared" si="183"/>
        <v>Netherlands</v>
      </c>
      <c r="B1140" s="4">
        <f t="shared" si="183"/>
        <v>2021</v>
      </c>
      <c r="C1140" s="4">
        <f t="shared" si="175"/>
        <v>410</v>
      </c>
      <c r="D1140" s="4">
        <f t="shared" si="182"/>
        <v>331</v>
      </c>
      <c r="E1140" s="4">
        <f t="shared" si="182"/>
        <v>40</v>
      </c>
      <c r="F1140" s="4">
        <f t="shared" si="182"/>
        <v>331</v>
      </c>
      <c r="G1140" s="4">
        <f t="shared" si="182"/>
        <v>413</v>
      </c>
      <c r="H1140" s="4">
        <f t="shared" si="182"/>
        <v>431</v>
      </c>
      <c r="I1140" s="4">
        <f t="shared" si="182"/>
        <v>209</v>
      </c>
      <c r="J1140" s="4">
        <f t="shared" si="182"/>
        <v>431</v>
      </c>
      <c r="K1140" s="4">
        <f t="shared" si="182"/>
        <v>265</v>
      </c>
      <c r="L1140" s="4">
        <f t="shared" si="182"/>
        <v>260</v>
      </c>
      <c r="M1140" s="4">
        <f t="shared" si="182"/>
        <v>408</v>
      </c>
      <c r="N1140" s="4">
        <f t="shared" si="182"/>
        <v>260</v>
      </c>
      <c r="O1140" s="4">
        <f t="shared" si="182"/>
        <v>329</v>
      </c>
      <c r="P1140" s="4">
        <f t="shared" si="182"/>
        <v>400</v>
      </c>
      <c r="Q1140" s="4">
        <f t="shared" si="182"/>
        <v>147</v>
      </c>
      <c r="R1140" s="4">
        <f t="shared" si="182"/>
        <v>400</v>
      </c>
      <c r="S1140" s="4">
        <f t="shared" si="182"/>
        <v>211</v>
      </c>
      <c r="T1140" s="4">
        <f t="shared" si="182"/>
        <v>151</v>
      </c>
      <c r="U1140" s="4">
        <f t="shared" si="182"/>
        <v>358</v>
      </c>
      <c r="V1140" s="4">
        <f t="shared" si="182"/>
        <v>151</v>
      </c>
      <c r="W1140" s="4">
        <v>1000000</v>
      </c>
    </row>
    <row r="1141" spans="1:23" x14ac:dyDescent="0.3">
      <c r="A1141" s="4" t="str">
        <f t="shared" si="183"/>
        <v>Portugal</v>
      </c>
      <c r="B1141" s="4">
        <f t="shared" si="183"/>
        <v>1995</v>
      </c>
      <c r="C1141" s="4">
        <f t="shared" si="175"/>
        <v>146</v>
      </c>
      <c r="D1141" s="4">
        <f t="shared" si="182"/>
        <v>192</v>
      </c>
      <c r="E1141" s="4">
        <f t="shared" si="182"/>
        <v>156</v>
      </c>
      <c r="F1141" s="4">
        <f t="shared" si="182"/>
        <v>192</v>
      </c>
      <c r="G1141" s="4">
        <f t="shared" si="182"/>
        <v>52</v>
      </c>
      <c r="H1141" s="4">
        <f t="shared" si="182"/>
        <v>50</v>
      </c>
      <c r="I1141" s="4">
        <f t="shared" si="182"/>
        <v>489</v>
      </c>
      <c r="J1141" s="4">
        <f t="shared" si="182"/>
        <v>50</v>
      </c>
      <c r="K1141" s="4">
        <f t="shared" si="182"/>
        <v>17</v>
      </c>
      <c r="L1141" s="4">
        <f t="shared" si="182"/>
        <v>17</v>
      </c>
      <c r="M1141" s="4">
        <f t="shared" si="182"/>
        <v>502</v>
      </c>
      <c r="N1141" s="4">
        <f t="shared" si="182"/>
        <v>17</v>
      </c>
      <c r="O1141" s="4">
        <f t="shared" si="182"/>
        <v>285</v>
      </c>
      <c r="P1141" s="4">
        <f t="shared" si="182"/>
        <v>261</v>
      </c>
      <c r="Q1141" s="4">
        <f t="shared" si="182"/>
        <v>186</v>
      </c>
      <c r="R1141" s="4">
        <f t="shared" si="182"/>
        <v>261</v>
      </c>
      <c r="S1141" s="4">
        <f t="shared" si="182"/>
        <v>118</v>
      </c>
      <c r="T1141" s="4">
        <f t="shared" si="182"/>
        <v>175</v>
      </c>
      <c r="U1141" s="4">
        <f t="shared" si="182"/>
        <v>40</v>
      </c>
      <c r="V1141" s="4">
        <f t="shared" si="182"/>
        <v>175</v>
      </c>
      <c r="W1141" s="4">
        <v>1000000</v>
      </c>
    </row>
    <row r="1142" spans="1:23" x14ac:dyDescent="0.3">
      <c r="A1142" s="4" t="str">
        <f t="shared" si="183"/>
        <v>Portugal</v>
      </c>
      <c r="B1142" s="4">
        <f t="shared" si="183"/>
        <v>1996</v>
      </c>
      <c r="C1142" s="4">
        <f t="shared" si="175"/>
        <v>110</v>
      </c>
      <c r="D1142" s="4">
        <f t="shared" si="182"/>
        <v>138</v>
      </c>
      <c r="E1142" s="4">
        <f t="shared" si="182"/>
        <v>209</v>
      </c>
      <c r="F1142" s="4">
        <f t="shared" si="182"/>
        <v>138</v>
      </c>
      <c r="G1142" s="4">
        <f t="shared" si="182"/>
        <v>64</v>
      </c>
      <c r="H1142" s="4">
        <f t="shared" si="182"/>
        <v>61</v>
      </c>
      <c r="I1142" s="4">
        <f t="shared" si="182"/>
        <v>483</v>
      </c>
      <c r="J1142" s="4">
        <f t="shared" si="182"/>
        <v>61</v>
      </c>
      <c r="K1142" s="4">
        <f t="shared" si="182"/>
        <v>20</v>
      </c>
      <c r="L1142" s="4">
        <f t="shared" si="182"/>
        <v>21</v>
      </c>
      <c r="M1142" s="4">
        <f t="shared" si="182"/>
        <v>474</v>
      </c>
      <c r="N1142" s="4">
        <f t="shared" si="182"/>
        <v>21</v>
      </c>
      <c r="O1142" s="4">
        <f t="shared" si="182"/>
        <v>256</v>
      </c>
      <c r="P1142" s="4">
        <f t="shared" si="182"/>
        <v>237</v>
      </c>
      <c r="Q1142" s="4">
        <f t="shared" si="182"/>
        <v>162</v>
      </c>
      <c r="R1142" s="4">
        <f t="shared" si="182"/>
        <v>237</v>
      </c>
      <c r="S1142" s="4">
        <f t="shared" si="182"/>
        <v>120</v>
      </c>
      <c r="T1142" s="4">
        <f t="shared" si="182"/>
        <v>168</v>
      </c>
      <c r="U1142" s="4">
        <f t="shared" si="182"/>
        <v>44</v>
      </c>
      <c r="V1142" s="4">
        <f t="shared" si="182"/>
        <v>168</v>
      </c>
      <c r="W1142" s="4">
        <v>1000000</v>
      </c>
    </row>
    <row r="1143" spans="1:23" x14ac:dyDescent="0.3">
      <c r="A1143" s="4" t="str">
        <f t="shared" si="183"/>
        <v>Portugal</v>
      </c>
      <c r="B1143" s="4">
        <f t="shared" si="183"/>
        <v>1997</v>
      </c>
      <c r="C1143" s="4">
        <f t="shared" si="175"/>
        <v>112</v>
      </c>
      <c r="D1143" s="4">
        <f t="shared" si="182"/>
        <v>137</v>
      </c>
      <c r="E1143" s="4">
        <f t="shared" si="182"/>
        <v>200</v>
      </c>
      <c r="F1143" s="4">
        <f t="shared" si="182"/>
        <v>137</v>
      </c>
      <c r="G1143" s="4">
        <f t="shared" si="182"/>
        <v>49</v>
      </c>
      <c r="H1143" s="4">
        <f t="shared" si="182"/>
        <v>46</v>
      </c>
      <c r="I1143" s="4">
        <f t="shared" si="182"/>
        <v>487</v>
      </c>
      <c r="J1143" s="4">
        <f t="shared" si="182"/>
        <v>46</v>
      </c>
      <c r="K1143" s="4">
        <f t="shared" si="182"/>
        <v>6</v>
      </c>
      <c r="L1143" s="4">
        <f t="shared" si="182"/>
        <v>6</v>
      </c>
      <c r="M1143" s="4">
        <f t="shared" si="182"/>
        <v>475</v>
      </c>
      <c r="N1143" s="4">
        <f t="shared" si="182"/>
        <v>6</v>
      </c>
      <c r="O1143" s="4">
        <f t="shared" si="182"/>
        <v>280</v>
      </c>
      <c r="P1143" s="4">
        <f t="shared" si="182"/>
        <v>269</v>
      </c>
      <c r="Q1143" s="4">
        <f t="shared" si="182"/>
        <v>58</v>
      </c>
      <c r="R1143" s="4">
        <f t="shared" ref="D1143:AJ1157" si="184">RANK(R546,R$4:R$597,R$1)</f>
        <v>269</v>
      </c>
      <c r="S1143" s="4">
        <f t="shared" si="184"/>
        <v>137</v>
      </c>
      <c r="T1143" s="4">
        <f t="shared" si="184"/>
        <v>169</v>
      </c>
      <c r="U1143" s="4">
        <f t="shared" si="184"/>
        <v>42</v>
      </c>
      <c r="V1143" s="4">
        <f t="shared" si="184"/>
        <v>169</v>
      </c>
      <c r="W1143" s="4">
        <v>1000000</v>
      </c>
    </row>
    <row r="1144" spans="1:23" x14ac:dyDescent="0.3">
      <c r="A1144" s="4" t="str">
        <f t="shared" si="183"/>
        <v>Portugal</v>
      </c>
      <c r="B1144" s="4">
        <f t="shared" si="183"/>
        <v>1998</v>
      </c>
      <c r="C1144" s="4">
        <f t="shared" si="175"/>
        <v>120</v>
      </c>
      <c r="D1144" s="4">
        <f t="shared" si="184"/>
        <v>143</v>
      </c>
      <c r="E1144" s="4">
        <f t="shared" si="184"/>
        <v>186</v>
      </c>
      <c r="F1144" s="4">
        <f t="shared" si="184"/>
        <v>143</v>
      </c>
      <c r="G1144" s="4">
        <f t="shared" si="184"/>
        <v>82</v>
      </c>
      <c r="H1144" s="4">
        <f t="shared" si="184"/>
        <v>78</v>
      </c>
      <c r="I1144" s="4">
        <f t="shared" si="184"/>
        <v>475</v>
      </c>
      <c r="J1144" s="4">
        <f t="shared" si="184"/>
        <v>78</v>
      </c>
      <c r="K1144" s="4">
        <f t="shared" si="184"/>
        <v>3</v>
      </c>
      <c r="L1144" s="4">
        <f t="shared" si="184"/>
        <v>3</v>
      </c>
      <c r="M1144" s="4">
        <f t="shared" si="184"/>
        <v>489</v>
      </c>
      <c r="N1144" s="4">
        <f t="shared" si="184"/>
        <v>3</v>
      </c>
      <c r="O1144" s="4">
        <f t="shared" si="184"/>
        <v>318</v>
      </c>
      <c r="P1144" s="4">
        <f t="shared" si="184"/>
        <v>323</v>
      </c>
      <c r="Q1144" s="4">
        <f t="shared" si="184"/>
        <v>50</v>
      </c>
      <c r="R1144" s="4">
        <f t="shared" si="184"/>
        <v>323</v>
      </c>
      <c r="S1144" s="4">
        <f t="shared" si="184"/>
        <v>144</v>
      </c>
      <c r="T1144" s="4">
        <f t="shared" si="184"/>
        <v>162</v>
      </c>
      <c r="U1144" s="4">
        <f t="shared" si="184"/>
        <v>50</v>
      </c>
      <c r="V1144" s="4">
        <f t="shared" si="184"/>
        <v>162</v>
      </c>
      <c r="W1144" s="4">
        <v>1000000</v>
      </c>
    </row>
    <row r="1145" spans="1:23" x14ac:dyDescent="0.3">
      <c r="A1145" s="4" t="str">
        <f t="shared" si="183"/>
        <v>Portugal</v>
      </c>
      <c r="B1145" s="4">
        <f t="shared" si="183"/>
        <v>1999</v>
      </c>
      <c r="C1145" s="4">
        <f t="shared" si="175"/>
        <v>115</v>
      </c>
      <c r="D1145" s="4">
        <f t="shared" si="184"/>
        <v>131</v>
      </c>
      <c r="E1145" s="4">
        <f t="shared" si="184"/>
        <v>197</v>
      </c>
      <c r="F1145" s="4">
        <f t="shared" si="184"/>
        <v>131</v>
      </c>
      <c r="G1145" s="4">
        <f t="shared" si="184"/>
        <v>91</v>
      </c>
      <c r="H1145" s="4">
        <f t="shared" si="184"/>
        <v>88</v>
      </c>
      <c r="I1145" s="4">
        <f t="shared" si="184"/>
        <v>476</v>
      </c>
      <c r="J1145" s="4">
        <f t="shared" si="184"/>
        <v>88</v>
      </c>
      <c r="K1145" s="4">
        <f t="shared" si="184"/>
        <v>4</v>
      </c>
      <c r="L1145" s="4">
        <f t="shared" si="184"/>
        <v>4</v>
      </c>
      <c r="M1145" s="4">
        <f t="shared" si="184"/>
        <v>467</v>
      </c>
      <c r="N1145" s="4">
        <f t="shared" si="184"/>
        <v>4</v>
      </c>
      <c r="O1145" s="4">
        <f t="shared" si="184"/>
        <v>410</v>
      </c>
      <c r="P1145" s="4">
        <f t="shared" si="184"/>
        <v>399</v>
      </c>
      <c r="Q1145" s="4">
        <f t="shared" si="184"/>
        <v>157</v>
      </c>
      <c r="R1145" s="4">
        <f t="shared" si="184"/>
        <v>399</v>
      </c>
      <c r="S1145" s="4">
        <f t="shared" si="184"/>
        <v>152</v>
      </c>
      <c r="T1145" s="4">
        <f t="shared" si="184"/>
        <v>171</v>
      </c>
      <c r="U1145" s="4">
        <f t="shared" si="184"/>
        <v>47</v>
      </c>
      <c r="V1145" s="4">
        <f t="shared" si="184"/>
        <v>171</v>
      </c>
      <c r="W1145" s="4">
        <v>1000000</v>
      </c>
    </row>
    <row r="1146" spans="1:23" x14ac:dyDescent="0.3">
      <c r="A1146" s="4" t="str">
        <f t="shared" si="183"/>
        <v>Portugal</v>
      </c>
      <c r="B1146" s="4">
        <f t="shared" si="183"/>
        <v>2000</v>
      </c>
      <c r="C1146" s="4">
        <f t="shared" si="175"/>
        <v>119</v>
      </c>
      <c r="D1146" s="4">
        <f t="shared" si="184"/>
        <v>132</v>
      </c>
      <c r="E1146" s="4">
        <f t="shared" si="184"/>
        <v>190</v>
      </c>
      <c r="F1146" s="4">
        <f t="shared" si="184"/>
        <v>132</v>
      </c>
      <c r="G1146" s="4">
        <f t="shared" si="184"/>
        <v>96</v>
      </c>
      <c r="H1146" s="4">
        <f t="shared" si="184"/>
        <v>90</v>
      </c>
      <c r="I1146" s="4">
        <f t="shared" si="184"/>
        <v>450</v>
      </c>
      <c r="J1146" s="4">
        <f t="shared" si="184"/>
        <v>90</v>
      </c>
      <c r="K1146" s="4">
        <f t="shared" si="184"/>
        <v>13</v>
      </c>
      <c r="L1146" s="4">
        <f t="shared" si="184"/>
        <v>13</v>
      </c>
      <c r="M1146" s="4">
        <f t="shared" si="184"/>
        <v>455</v>
      </c>
      <c r="N1146" s="4">
        <f t="shared" si="184"/>
        <v>13</v>
      </c>
      <c r="O1146" s="4">
        <f t="shared" si="184"/>
        <v>432</v>
      </c>
      <c r="P1146" s="4">
        <f t="shared" si="184"/>
        <v>422</v>
      </c>
      <c r="Q1146" s="4">
        <f t="shared" si="184"/>
        <v>164</v>
      </c>
      <c r="R1146" s="4">
        <f t="shared" si="184"/>
        <v>422</v>
      </c>
      <c r="S1146" s="4">
        <f t="shared" si="184"/>
        <v>162</v>
      </c>
      <c r="T1146" s="4">
        <f t="shared" si="184"/>
        <v>180</v>
      </c>
      <c r="U1146" s="4">
        <f t="shared" si="184"/>
        <v>36</v>
      </c>
      <c r="V1146" s="4">
        <f t="shared" si="184"/>
        <v>180</v>
      </c>
      <c r="W1146" s="4">
        <v>1000000</v>
      </c>
    </row>
    <row r="1147" spans="1:23" x14ac:dyDescent="0.3">
      <c r="A1147" s="4" t="str">
        <f t="shared" si="183"/>
        <v>Portugal</v>
      </c>
      <c r="B1147" s="4">
        <f t="shared" si="183"/>
        <v>2001</v>
      </c>
      <c r="C1147" s="4">
        <f t="shared" si="175"/>
        <v>135</v>
      </c>
      <c r="D1147" s="4">
        <f t="shared" si="184"/>
        <v>146</v>
      </c>
      <c r="E1147" s="4">
        <f t="shared" si="184"/>
        <v>164</v>
      </c>
      <c r="F1147" s="4">
        <f t="shared" si="184"/>
        <v>146</v>
      </c>
      <c r="G1147" s="4">
        <f t="shared" si="184"/>
        <v>88</v>
      </c>
      <c r="H1147" s="4">
        <f t="shared" si="184"/>
        <v>87</v>
      </c>
      <c r="I1147" s="4">
        <f t="shared" si="184"/>
        <v>448</v>
      </c>
      <c r="J1147" s="4">
        <f t="shared" si="184"/>
        <v>87</v>
      </c>
      <c r="K1147" s="4">
        <f t="shared" si="184"/>
        <v>23</v>
      </c>
      <c r="L1147" s="4">
        <f t="shared" si="184"/>
        <v>23</v>
      </c>
      <c r="M1147" s="4">
        <f t="shared" si="184"/>
        <v>460</v>
      </c>
      <c r="N1147" s="4">
        <f t="shared" si="184"/>
        <v>23</v>
      </c>
      <c r="O1147" s="4">
        <f t="shared" si="184"/>
        <v>405</v>
      </c>
      <c r="P1147" s="4">
        <f t="shared" si="184"/>
        <v>405</v>
      </c>
      <c r="Q1147" s="4">
        <f t="shared" si="184"/>
        <v>89</v>
      </c>
      <c r="R1147" s="4">
        <f t="shared" si="184"/>
        <v>405</v>
      </c>
      <c r="S1147" s="4">
        <f t="shared" si="184"/>
        <v>169</v>
      </c>
      <c r="T1147" s="4">
        <f t="shared" si="184"/>
        <v>186</v>
      </c>
      <c r="U1147" s="4">
        <f t="shared" si="184"/>
        <v>29</v>
      </c>
      <c r="V1147" s="4">
        <f t="shared" si="184"/>
        <v>186</v>
      </c>
      <c r="W1147" s="4">
        <v>1000000</v>
      </c>
    </row>
    <row r="1148" spans="1:23" x14ac:dyDescent="0.3">
      <c r="A1148" s="4" t="str">
        <f t="shared" ref="A1148:B1163" si="185">A551</f>
        <v>Portugal</v>
      </c>
      <c r="B1148" s="4">
        <f t="shared" si="185"/>
        <v>2002</v>
      </c>
      <c r="C1148" s="4">
        <f t="shared" si="175"/>
        <v>152</v>
      </c>
      <c r="D1148" s="4">
        <f t="shared" si="184"/>
        <v>172</v>
      </c>
      <c r="E1148" s="4">
        <f t="shared" si="184"/>
        <v>140</v>
      </c>
      <c r="F1148" s="4">
        <f t="shared" si="184"/>
        <v>172</v>
      </c>
      <c r="G1148" s="4">
        <f t="shared" si="184"/>
        <v>102</v>
      </c>
      <c r="H1148" s="4">
        <f t="shared" si="184"/>
        <v>98</v>
      </c>
      <c r="I1148" s="4">
        <f t="shared" si="184"/>
        <v>446</v>
      </c>
      <c r="J1148" s="4">
        <f t="shared" si="184"/>
        <v>98</v>
      </c>
      <c r="K1148" s="4">
        <f t="shared" si="184"/>
        <v>55</v>
      </c>
      <c r="L1148" s="4">
        <f t="shared" si="184"/>
        <v>57</v>
      </c>
      <c r="M1148" s="4">
        <f t="shared" si="184"/>
        <v>463</v>
      </c>
      <c r="N1148" s="4">
        <f t="shared" si="184"/>
        <v>57</v>
      </c>
      <c r="O1148" s="4">
        <f t="shared" si="184"/>
        <v>295</v>
      </c>
      <c r="P1148" s="4">
        <f t="shared" si="184"/>
        <v>292</v>
      </c>
      <c r="Q1148" s="4">
        <f t="shared" si="184"/>
        <v>85</v>
      </c>
      <c r="R1148" s="4">
        <f t="shared" si="184"/>
        <v>292</v>
      </c>
      <c r="S1148" s="4">
        <f t="shared" si="184"/>
        <v>177</v>
      </c>
      <c r="T1148" s="4">
        <f t="shared" si="184"/>
        <v>199</v>
      </c>
      <c r="U1148" s="4">
        <f t="shared" si="184"/>
        <v>24</v>
      </c>
      <c r="V1148" s="4">
        <f t="shared" si="184"/>
        <v>199</v>
      </c>
      <c r="W1148" s="4">
        <v>1000000</v>
      </c>
    </row>
    <row r="1149" spans="1:23" x14ac:dyDescent="0.3">
      <c r="A1149" s="4" t="str">
        <f t="shared" si="185"/>
        <v>Portugal</v>
      </c>
      <c r="B1149" s="4">
        <f t="shared" si="185"/>
        <v>2003</v>
      </c>
      <c r="C1149" s="4">
        <f t="shared" ref="C1149:R1164" si="186">RANK(C552,C$4:C$597,C$1)</f>
        <v>181</v>
      </c>
      <c r="D1149" s="4">
        <f t="shared" si="184"/>
        <v>190</v>
      </c>
      <c r="E1149" s="4">
        <f t="shared" si="184"/>
        <v>106</v>
      </c>
      <c r="F1149" s="4">
        <f t="shared" si="184"/>
        <v>190</v>
      </c>
      <c r="G1149" s="4">
        <f t="shared" si="184"/>
        <v>108</v>
      </c>
      <c r="H1149" s="4">
        <f t="shared" si="184"/>
        <v>106</v>
      </c>
      <c r="I1149" s="4">
        <f t="shared" si="184"/>
        <v>443</v>
      </c>
      <c r="J1149" s="4">
        <f t="shared" si="184"/>
        <v>106</v>
      </c>
      <c r="K1149" s="4">
        <f t="shared" si="184"/>
        <v>56</v>
      </c>
      <c r="L1149" s="4">
        <f t="shared" si="184"/>
        <v>58</v>
      </c>
      <c r="M1149" s="4">
        <f t="shared" si="184"/>
        <v>453</v>
      </c>
      <c r="N1149" s="4">
        <f t="shared" si="184"/>
        <v>58</v>
      </c>
      <c r="O1149" s="4">
        <f t="shared" si="184"/>
        <v>162</v>
      </c>
      <c r="P1149" s="4">
        <f t="shared" si="184"/>
        <v>158</v>
      </c>
      <c r="Q1149" s="4">
        <f t="shared" si="184"/>
        <v>214</v>
      </c>
      <c r="R1149" s="4">
        <f t="shared" si="184"/>
        <v>158</v>
      </c>
      <c r="S1149" s="4">
        <f t="shared" si="184"/>
        <v>202</v>
      </c>
      <c r="T1149" s="4">
        <f t="shared" si="184"/>
        <v>224</v>
      </c>
      <c r="U1149" s="4">
        <f t="shared" si="184"/>
        <v>7</v>
      </c>
      <c r="V1149" s="4">
        <f t="shared" si="184"/>
        <v>224</v>
      </c>
      <c r="W1149" s="4">
        <v>1000000</v>
      </c>
    </row>
    <row r="1150" spans="1:23" x14ac:dyDescent="0.3">
      <c r="A1150" s="4" t="str">
        <f t="shared" si="185"/>
        <v>Portugal</v>
      </c>
      <c r="B1150" s="4">
        <f t="shared" si="185"/>
        <v>2004</v>
      </c>
      <c r="C1150" s="4">
        <f t="shared" si="186"/>
        <v>208</v>
      </c>
      <c r="D1150" s="4">
        <f t="shared" si="184"/>
        <v>201</v>
      </c>
      <c r="E1150" s="4">
        <f t="shared" si="184"/>
        <v>76</v>
      </c>
      <c r="F1150" s="4">
        <f t="shared" si="184"/>
        <v>201</v>
      </c>
      <c r="G1150" s="4">
        <f t="shared" si="184"/>
        <v>104</v>
      </c>
      <c r="H1150" s="4">
        <f t="shared" si="184"/>
        <v>101</v>
      </c>
      <c r="I1150" s="4">
        <f t="shared" si="184"/>
        <v>411</v>
      </c>
      <c r="J1150" s="4">
        <f t="shared" si="184"/>
        <v>101</v>
      </c>
      <c r="K1150" s="4">
        <f t="shared" si="184"/>
        <v>87</v>
      </c>
      <c r="L1150" s="4">
        <f t="shared" si="184"/>
        <v>90</v>
      </c>
      <c r="M1150" s="4">
        <f t="shared" si="184"/>
        <v>450</v>
      </c>
      <c r="N1150" s="4">
        <f t="shared" si="184"/>
        <v>90</v>
      </c>
      <c r="O1150" s="4">
        <f t="shared" si="184"/>
        <v>139</v>
      </c>
      <c r="P1150" s="4">
        <f t="shared" si="184"/>
        <v>127</v>
      </c>
      <c r="Q1150" s="4">
        <f t="shared" si="184"/>
        <v>216</v>
      </c>
      <c r="R1150" s="4">
        <f t="shared" si="184"/>
        <v>127</v>
      </c>
      <c r="S1150" s="4">
        <f t="shared" si="184"/>
        <v>227</v>
      </c>
      <c r="T1150" s="4">
        <f t="shared" si="184"/>
        <v>231</v>
      </c>
      <c r="U1150" s="4">
        <f t="shared" si="184"/>
        <v>4</v>
      </c>
      <c r="V1150" s="4">
        <f t="shared" si="184"/>
        <v>231</v>
      </c>
      <c r="W1150" s="4">
        <v>1000000</v>
      </c>
    </row>
    <row r="1151" spans="1:23" x14ac:dyDescent="0.3">
      <c r="A1151" s="4" t="str">
        <f t="shared" si="185"/>
        <v>Portugal</v>
      </c>
      <c r="B1151" s="4">
        <f t="shared" si="185"/>
        <v>2005</v>
      </c>
      <c r="C1151" s="4">
        <f t="shared" si="186"/>
        <v>215</v>
      </c>
      <c r="D1151" s="4">
        <f t="shared" si="184"/>
        <v>213</v>
      </c>
      <c r="E1151" s="4">
        <f t="shared" si="184"/>
        <v>51</v>
      </c>
      <c r="F1151" s="4">
        <f t="shared" si="184"/>
        <v>213</v>
      </c>
      <c r="G1151" s="4">
        <f t="shared" si="184"/>
        <v>113</v>
      </c>
      <c r="H1151" s="4">
        <f t="shared" si="184"/>
        <v>111</v>
      </c>
      <c r="I1151" s="4">
        <f t="shared" si="184"/>
        <v>447</v>
      </c>
      <c r="J1151" s="4">
        <f t="shared" si="184"/>
        <v>111</v>
      </c>
      <c r="K1151" s="4">
        <f t="shared" si="184"/>
        <v>64</v>
      </c>
      <c r="L1151" s="4">
        <f t="shared" si="184"/>
        <v>65</v>
      </c>
      <c r="M1151" s="4">
        <f t="shared" si="184"/>
        <v>488</v>
      </c>
      <c r="N1151" s="4">
        <f t="shared" si="184"/>
        <v>65</v>
      </c>
      <c r="O1151" s="4">
        <f t="shared" si="184"/>
        <v>82</v>
      </c>
      <c r="P1151" s="4">
        <f t="shared" si="184"/>
        <v>80</v>
      </c>
      <c r="Q1151" s="4">
        <f t="shared" si="184"/>
        <v>303</v>
      </c>
      <c r="R1151" s="4">
        <f t="shared" si="184"/>
        <v>80</v>
      </c>
      <c r="S1151" s="4">
        <f t="shared" si="184"/>
        <v>252</v>
      </c>
      <c r="T1151" s="4">
        <f t="shared" si="184"/>
        <v>246</v>
      </c>
      <c r="U1151" s="4">
        <f t="shared" si="184"/>
        <v>17</v>
      </c>
      <c r="V1151" s="4">
        <f t="shared" si="184"/>
        <v>246</v>
      </c>
      <c r="W1151" s="4">
        <v>1000000</v>
      </c>
    </row>
    <row r="1152" spans="1:23" x14ac:dyDescent="0.3">
      <c r="A1152" s="4" t="str">
        <f t="shared" si="185"/>
        <v>Portugal</v>
      </c>
      <c r="B1152" s="4">
        <f t="shared" si="185"/>
        <v>2006</v>
      </c>
      <c r="C1152" s="4">
        <f t="shared" si="186"/>
        <v>224</v>
      </c>
      <c r="D1152" s="4">
        <f t="shared" si="184"/>
        <v>232</v>
      </c>
      <c r="E1152" s="4">
        <f t="shared" si="184"/>
        <v>4</v>
      </c>
      <c r="F1152" s="4">
        <f t="shared" si="184"/>
        <v>232</v>
      </c>
      <c r="G1152" s="4">
        <f t="shared" si="184"/>
        <v>98</v>
      </c>
      <c r="H1152" s="4">
        <f t="shared" si="184"/>
        <v>97</v>
      </c>
      <c r="I1152" s="4">
        <f t="shared" si="184"/>
        <v>444</v>
      </c>
      <c r="J1152" s="4">
        <f t="shared" si="184"/>
        <v>97</v>
      </c>
      <c r="K1152" s="4">
        <f t="shared" si="184"/>
        <v>103</v>
      </c>
      <c r="L1152" s="4">
        <f t="shared" si="184"/>
        <v>109</v>
      </c>
      <c r="M1152" s="4">
        <f t="shared" si="184"/>
        <v>470</v>
      </c>
      <c r="N1152" s="4">
        <f t="shared" si="184"/>
        <v>109</v>
      </c>
      <c r="O1152" s="4">
        <f t="shared" si="184"/>
        <v>219</v>
      </c>
      <c r="P1152" s="4">
        <f t="shared" si="184"/>
        <v>244</v>
      </c>
      <c r="Q1152" s="4">
        <f t="shared" si="184"/>
        <v>232</v>
      </c>
      <c r="R1152" s="4">
        <f t="shared" si="184"/>
        <v>244</v>
      </c>
      <c r="S1152" s="4">
        <f t="shared" si="184"/>
        <v>283</v>
      </c>
      <c r="T1152" s="4">
        <f t="shared" si="184"/>
        <v>256</v>
      </c>
      <c r="U1152" s="4">
        <f t="shared" si="184"/>
        <v>28</v>
      </c>
      <c r="V1152" s="4">
        <f t="shared" si="184"/>
        <v>256</v>
      </c>
      <c r="W1152" s="4">
        <v>1000000</v>
      </c>
    </row>
    <row r="1153" spans="1:23" x14ac:dyDescent="0.3">
      <c r="A1153" s="4" t="str">
        <f t="shared" si="185"/>
        <v>Portugal</v>
      </c>
      <c r="B1153" s="4">
        <f t="shared" si="185"/>
        <v>2007</v>
      </c>
      <c r="C1153" s="4">
        <f t="shared" si="186"/>
        <v>235</v>
      </c>
      <c r="D1153" s="4">
        <f t="shared" si="184"/>
        <v>243</v>
      </c>
      <c r="E1153" s="4">
        <f t="shared" si="184"/>
        <v>42</v>
      </c>
      <c r="F1153" s="4">
        <f t="shared" si="184"/>
        <v>243</v>
      </c>
      <c r="G1153" s="4">
        <f t="shared" si="184"/>
        <v>138</v>
      </c>
      <c r="H1153" s="4">
        <f t="shared" si="184"/>
        <v>135</v>
      </c>
      <c r="I1153" s="4">
        <f t="shared" si="184"/>
        <v>385</v>
      </c>
      <c r="J1153" s="4">
        <f t="shared" si="184"/>
        <v>135</v>
      </c>
      <c r="K1153" s="4">
        <f t="shared" si="184"/>
        <v>148</v>
      </c>
      <c r="L1153" s="4">
        <f t="shared" si="184"/>
        <v>151</v>
      </c>
      <c r="M1153" s="4">
        <f t="shared" si="184"/>
        <v>462</v>
      </c>
      <c r="N1153" s="4">
        <f t="shared" si="184"/>
        <v>151</v>
      </c>
      <c r="O1153" s="4">
        <f t="shared" si="184"/>
        <v>366</v>
      </c>
      <c r="P1153" s="4">
        <f t="shared" si="184"/>
        <v>438</v>
      </c>
      <c r="Q1153" s="4">
        <f t="shared" si="184"/>
        <v>78</v>
      </c>
      <c r="R1153" s="4">
        <f t="shared" si="184"/>
        <v>438</v>
      </c>
      <c r="S1153" s="4">
        <f t="shared" si="184"/>
        <v>295</v>
      </c>
      <c r="T1153" s="4">
        <f t="shared" si="184"/>
        <v>263</v>
      </c>
      <c r="U1153" s="4">
        <f t="shared" si="184"/>
        <v>37</v>
      </c>
      <c r="V1153" s="4">
        <f t="shared" si="184"/>
        <v>263</v>
      </c>
      <c r="W1153" s="4">
        <v>1000000</v>
      </c>
    </row>
    <row r="1154" spans="1:23" x14ac:dyDescent="0.3">
      <c r="A1154" s="4" t="str">
        <f t="shared" si="185"/>
        <v>Portugal</v>
      </c>
      <c r="B1154" s="4">
        <f t="shared" si="185"/>
        <v>2008</v>
      </c>
      <c r="C1154" s="4">
        <f t="shared" si="186"/>
        <v>243</v>
      </c>
      <c r="D1154" s="4">
        <f t="shared" si="184"/>
        <v>249</v>
      </c>
      <c r="E1154" s="4">
        <f t="shared" si="184"/>
        <v>55</v>
      </c>
      <c r="F1154" s="4">
        <f t="shared" si="184"/>
        <v>249</v>
      </c>
      <c r="G1154" s="4">
        <f t="shared" si="184"/>
        <v>120</v>
      </c>
      <c r="H1154" s="4">
        <f t="shared" si="184"/>
        <v>117</v>
      </c>
      <c r="I1154" s="4">
        <f t="shared" si="184"/>
        <v>388</v>
      </c>
      <c r="J1154" s="4">
        <f t="shared" si="184"/>
        <v>117</v>
      </c>
      <c r="K1154" s="4">
        <f t="shared" si="184"/>
        <v>92</v>
      </c>
      <c r="L1154" s="4">
        <f t="shared" si="184"/>
        <v>94</v>
      </c>
      <c r="M1154" s="4">
        <f t="shared" si="184"/>
        <v>445</v>
      </c>
      <c r="N1154" s="4">
        <f t="shared" si="184"/>
        <v>94</v>
      </c>
      <c r="O1154" s="4">
        <f t="shared" si="184"/>
        <v>328</v>
      </c>
      <c r="P1154" s="4">
        <f t="shared" si="184"/>
        <v>407</v>
      </c>
      <c r="Q1154" s="4">
        <f t="shared" si="184"/>
        <v>48</v>
      </c>
      <c r="R1154" s="4">
        <f t="shared" si="184"/>
        <v>407</v>
      </c>
      <c r="S1154" s="4">
        <f t="shared" si="184"/>
        <v>292</v>
      </c>
      <c r="T1154" s="4">
        <f t="shared" si="184"/>
        <v>257</v>
      </c>
      <c r="U1154" s="4">
        <f t="shared" si="184"/>
        <v>32</v>
      </c>
      <c r="V1154" s="4">
        <f t="shared" si="184"/>
        <v>257</v>
      </c>
      <c r="W1154" s="4">
        <v>1000000</v>
      </c>
    </row>
    <row r="1155" spans="1:23" x14ac:dyDescent="0.3">
      <c r="A1155" s="4" t="str">
        <f t="shared" si="185"/>
        <v>Portugal</v>
      </c>
      <c r="B1155" s="4">
        <f t="shared" si="185"/>
        <v>2009</v>
      </c>
      <c r="C1155" s="4">
        <f t="shared" si="186"/>
        <v>229</v>
      </c>
      <c r="D1155" s="4">
        <f t="shared" si="186"/>
        <v>230</v>
      </c>
      <c r="E1155" s="4">
        <f t="shared" si="186"/>
        <v>7</v>
      </c>
      <c r="F1155" s="4">
        <f t="shared" si="186"/>
        <v>230</v>
      </c>
      <c r="G1155" s="4">
        <f t="shared" si="186"/>
        <v>182</v>
      </c>
      <c r="H1155" s="4">
        <f t="shared" si="186"/>
        <v>184</v>
      </c>
      <c r="I1155" s="4">
        <f t="shared" si="186"/>
        <v>309</v>
      </c>
      <c r="J1155" s="4">
        <f t="shared" si="186"/>
        <v>184</v>
      </c>
      <c r="K1155" s="4">
        <f t="shared" si="186"/>
        <v>77</v>
      </c>
      <c r="L1155" s="4">
        <f t="shared" si="186"/>
        <v>78</v>
      </c>
      <c r="M1155" s="4">
        <f t="shared" si="186"/>
        <v>426</v>
      </c>
      <c r="N1155" s="4">
        <f t="shared" si="186"/>
        <v>78</v>
      </c>
      <c r="O1155" s="4">
        <f t="shared" si="186"/>
        <v>217</v>
      </c>
      <c r="P1155" s="4">
        <f t="shared" si="186"/>
        <v>196</v>
      </c>
      <c r="Q1155" s="4">
        <f t="shared" si="186"/>
        <v>330</v>
      </c>
      <c r="R1155" s="4">
        <f t="shared" si="186"/>
        <v>196</v>
      </c>
      <c r="S1155" s="4">
        <f t="shared" si="184"/>
        <v>262</v>
      </c>
      <c r="T1155" s="4">
        <f t="shared" si="184"/>
        <v>250</v>
      </c>
      <c r="U1155" s="4">
        <f t="shared" si="184"/>
        <v>23</v>
      </c>
      <c r="V1155" s="4">
        <f t="shared" si="184"/>
        <v>250</v>
      </c>
      <c r="W1155" s="4">
        <v>1000000</v>
      </c>
    </row>
    <row r="1156" spans="1:23" x14ac:dyDescent="0.3">
      <c r="A1156" s="4" t="str">
        <f t="shared" si="185"/>
        <v>Portugal</v>
      </c>
      <c r="B1156" s="4">
        <f t="shared" si="185"/>
        <v>2010</v>
      </c>
      <c r="C1156" s="4">
        <f t="shared" si="186"/>
        <v>239</v>
      </c>
      <c r="D1156" s="4">
        <f t="shared" si="184"/>
        <v>237</v>
      </c>
      <c r="E1156" s="4">
        <f t="shared" si="184"/>
        <v>17</v>
      </c>
      <c r="F1156" s="4">
        <f t="shared" si="184"/>
        <v>237</v>
      </c>
      <c r="G1156" s="4">
        <f t="shared" si="184"/>
        <v>181</v>
      </c>
      <c r="H1156" s="4">
        <f t="shared" si="184"/>
        <v>182</v>
      </c>
      <c r="I1156" s="4">
        <f t="shared" si="184"/>
        <v>283</v>
      </c>
      <c r="J1156" s="4">
        <f t="shared" si="184"/>
        <v>182</v>
      </c>
      <c r="K1156" s="4">
        <f t="shared" si="184"/>
        <v>90</v>
      </c>
      <c r="L1156" s="4">
        <f t="shared" si="184"/>
        <v>91</v>
      </c>
      <c r="M1156" s="4">
        <f t="shared" si="184"/>
        <v>404</v>
      </c>
      <c r="N1156" s="4">
        <f t="shared" si="184"/>
        <v>91</v>
      </c>
      <c r="O1156" s="4">
        <f t="shared" si="184"/>
        <v>236</v>
      </c>
      <c r="P1156" s="4">
        <f t="shared" si="184"/>
        <v>189</v>
      </c>
      <c r="Q1156" s="4">
        <f t="shared" si="184"/>
        <v>381</v>
      </c>
      <c r="R1156" s="4">
        <f t="shared" si="184"/>
        <v>189</v>
      </c>
      <c r="S1156" s="4">
        <f t="shared" si="184"/>
        <v>271</v>
      </c>
      <c r="T1156" s="4">
        <f t="shared" si="184"/>
        <v>251</v>
      </c>
      <c r="U1156" s="4">
        <f t="shared" si="184"/>
        <v>22</v>
      </c>
      <c r="V1156" s="4">
        <f t="shared" si="184"/>
        <v>251</v>
      </c>
      <c r="W1156" s="4">
        <v>1000000</v>
      </c>
    </row>
    <row r="1157" spans="1:23" x14ac:dyDescent="0.3">
      <c r="A1157" s="4" t="str">
        <f t="shared" si="185"/>
        <v>Portugal</v>
      </c>
      <c r="B1157" s="4">
        <f t="shared" si="185"/>
        <v>2011</v>
      </c>
      <c r="C1157" s="4">
        <f t="shared" si="186"/>
        <v>246</v>
      </c>
      <c r="D1157" s="4">
        <f t="shared" si="184"/>
        <v>246</v>
      </c>
      <c r="E1157" s="4">
        <f t="shared" si="184"/>
        <v>41</v>
      </c>
      <c r="F1157" s="4">
        <f t="shared" si="184"/>
        <v>246</v>
      </c>
      <c r="G1157" s="4">
        <f t="shared" si="184"/>
        <v>129</v>
      </c>
      <c r="H1157" s="4">
        <f t="shared" si="184"/>
        <v>130</v>
      </c>
      <c r="I1157" s="4">
        <f t="shared" si="184"/>
        <v>342</v>
      </c>
      <c r="J1157" s="4">
        <f t="shared" si="184"/>
        <v>130</v>
      </c>
      <c r="K1157" s="4">
        <f t="shared" si="184"/>
        <v>138</v>
      </c>
      <c r="L1157" s="4">
        <f t="shared" si="184"/>
        <v>138</v>
      </c>
      <c r="M1157" s="4">
        <f t="shared" si="184"/>
        <v>336</v>
      </c>
      <c r="N1157" s="4">
        <f t="shared" si="184"/>
        <v>138</v>
      </c>
      <c r="O1157" s="4">
        <f t="shared" si="184"/>
        <v>372</v>
      </c>
      <c r="P1157" s="4">
        <f t="shared" si="184"/>
        <v>314</v>
      </c>
      <c r="Q1157" s="4">
        <f t="shared" si="184"/>
        <v>373</v>
      </c>
      <c r="R1157" s="4">
        <f t="shared" si="184"/>
        <v>314</v>
      </c>
      <c r="S1157" s="4">
        <f t="shared" si="184"/>
        <v>288</v>
      </c>
      <c r="T1157" s="4">
        <f t="shared" si="184"/>
        <v>260</v>
      </c>
      <c r="U1157" s="4">
        <f t="shared" si="184"/>
        <v>35</v>
      </c>
      <c r="V1157" s="4">
        <f t="shared" ref="D1157:AN1171" si="187">RANK(V560,V$4:V$597,V$1)</f>
        <v>260</v>
      </c>
      <c r="W1157" s="4">
        <v>1000000</v>
      </c>
    </row>
    <row r="1158" spans="1:23" x14ac:dyDescent="0.3">
      <c r="A1158" s="4" t="str">
        <f t="shared" si="185"/>
        <v>Portugal</v>
      </c>
      <c r="B1158" s="4">
        <f t="shared" si="185"/>
        <v>2012</v>
      </c>
      <c r="C1158" s="4">
        <f t="shared" si="186"/>
        <v>261</v>
      </c>
      <c r="D1158" s="4">
        <f t="shared" si="187"/>
        <v>261</v>
      </c>
      <c r="E1158" s="4">
        <f t="shared" si="187"/>
        <v>68</v>
      </c>
      <c r="F1158" s="4">
        <f t="shared" si="187"/>
        <v>261</v>
      </c>
      <c r="G1158" s="4">
        <f t="shared" si="187"/>
        <v>121</v>
      </c>
      <c r="H1158" s="4">
        <f t="shared" si="187"/>
        <v>121</v>
      </c>
      <c r="I1158" s="4">
        <f t="shared" si="187"/>
        <v>359</v>
      </c>
      <c r="J1158" s="4">
        <f t="shared" si="187"/>
        <v>121</v>
      </c>
      <c r="K1158" s="4">
        <f t="shared" si="187"/>
        <v>97</v>
      </c>
      <c r="L1158" s="4">
        <f t="shared" si="187"/>
        <v>96</v>
      </c>
      <c r="M1158" s="4">
        <f t="shared" si="187"/>
        <v>341</v>
      </c>
      <c r="N1158" s="4">
        <f t="shared" si="187"/>
        <v>96</v>
      </c>
      <c r="O1158" s="4">
        <f t="shared" si="187"/>
        <v>518</v>
      </c>
      <c r="P1158" s="4">
        <f t="shared" si="187"/>
        <v>476</v>
      </c>
      <c r="Q1158" s="4">
        <f t="shared" si="187"/>
        <v>364</v>
      </c>
      <c r="R1158" s="4">
        <f t="shared" si="187"/>
        <v>476</v>
      </c>
      <c r="S1158" s="4">
        <f t="shared" si="187"/>
        <v>293</v>
      </c>
      <c r="T1158" s="4">
        <f t="shared" si="187"/>
        <v>273</v>
      </c>
      <c r="U1158" s="4">
        <f t="shared" si="187"/>
        <v>58</v>
      </c>
      <c r="V1158" s="4">
        <f t="shared" si="187"/>
        <v>273</v>
      </c>
      <c r="W1158" s="4">
        <v>1000000</v>
      </c>
    </row>
    <row r="1159" spans="1:23" x14ac:dyDescent="0.3">
      <c r="A1159" s="4" t="str">
        <f t="shared" si="185"/>
        <v>Portugal</v>
      </c>
      <c r="B1159" s="4">
        <f t="shared" si="185"/>
        <v>2013</v>
      </c>
      <c r="C1159" s="4">
        <f t="shared" si="186"/>
        <v>253</v>
      </c>
      <c r="D1159" s="4">
        <f t="shared" si="187"/>
        <v>255</v>
      </c>
      <c r="E1159" s="4">
        <f t="shared" si="187"/>
        <v>57</v>
      </c>
      <c r="F1159" s="4">
        <f t="shared" si="187"/>
        <v>255</v>
      </c>
      <c r="G1159" s="4">
        <f t="shared" si="187"/>
        <v>151</v>
      </c>
      <c r="H1159" s="4">
        <f t="shared" si="187"/>
        <v>152</v>
      </c>
      <c r="I1159" s="4">
        <f t="shared" si="187"/>
        <v>338</v>
      </c>
      <c r="J1159" s="4">
        <f t="shared" si="187"/>
        <v>152</v>
      </c>
      <c r="K1159" s="4">
        <f t="shared" si="187"/>
        <v>96</v>
      </c>
      <c r="L1159" s="4">
        <f t="shared" si="187"/>
        <v>95</v>
      </c>
      <c r="M1159" s="4">
        <f t="shared" si="187"/>
        <v>347</v>
      </c>
      <c r="N1159" s="4">
        <f t="shared" si="187"/>
        <v>95</v>
      </c>
      <c r="O1159" s="4">
        <f t="shared" si="187"/>
        <v>533</v>
      </c>
      <c r="P1159" s="4">
        <f t="shared" si="187"/>
        <v>483</v>
      </c>
      <c r="Q1159" s="4">
        <f t="shared" si="187"/>
        <v>392</v>
      </c>
      <c r="R1159" s="4">
        <f t="shared" si="187"/>
        <v>483</v>
      </c>
      <c r="S1159" s="4">
        <f t="shared" si="187"/>
        <v>294</v>
      </c>
      <c r="T1159" s="4">
        <f t="shared" si="187"/>
        <v>276</v>
      </c>
      <c r="U1159" s="4">
        <f t="shared" si="187"/>
        <v>62</v>
      </c>
      <c r="V1159" s="4">
        <f t="shared" si="187"/>
        <v>276</v>
      </c>
      <c r="W1159" s="4">
        <v>1000000</v>
      </c>
    </row>
    <row r="1160" spans="1:23" x14ac:dyDescent="0.3">
      <c r="A1160" s="4" t="str">
        <f t="shared" si="185"/>
        <v>Portugal</v>
      </c>
      <c r="B1160" s="4">
        <f t="shared" si="185"/>
        <v>2014</v>
      </c>
      <c r="C1160" s="4">
        <f t="shared" si="186"/>
        <v>272</v>
      </c>
      <c r="D1160" s="4">
        <f t="shared" si="187"/>
        <v>267</v>
      </c>
      <c r="E1160" s="4">
        <f t="shared" si="187"/>
        <v>85</v>
      </c>
      <c r="F1160" s="4">
        <f t="shared" si="187"/>
        <v>267</v>
      </c>
      <c r="G1160" s="4">
        <f t="shared" si="187"/>
        <v>168</v>
      </c>
      <c r="H1160" s="4">
        <f t="shared" si="187"/>
        <v>170</v>
      </c>
      <c r="I1160" s="4">
        <f t="shared" si="187"/>
        <v>304</v>
      </c>
      <c r="J1160" s="4">
        <f t="shared" si="187"/>
        <v>170</v>
      </c>
      <c r="K1160" s="4">
        <f t="shared" si="187"/>
        <v>99</v>
      </c>
      <c r="L1160" s="4">
        <f t="shared" si="187"/>
        <v>98</v>
      </c>
      <c r="M1160" s="4">
        <f t="shared" si="187"/>
        <v>339</v>
      </c>
      <c r="N1160" s="4">
        <f t="shared" si="187"/>
        <v>98</v>
      </c>
      <c r="O1160" s="4">
        <f t="shared" si="187"/>
        <v>449</v>
      </c>
      <c r="P1160" s="4">
        <f t="shared" si="187"/>
        <v>404</v>
      </c>
      <c r="Q1160" s="4">
        <f t="shared" si="187"/>
        <v>464</v>
      </c>
      <c r="R1160" s="4">
        <f t="shared" si="187"/>
        <v>404</v>
      </c>
      <c r="S1160" s="4">
        <f t="shared" si="187"/>
        <v>297</v>
      </c>
      <c r="T1160" s="4">
        <f t="shared" si="187"/>
        <v>277</v>
      </c>
      <c r="U1160" s="4">
        <f t="shared" si="187"/>
        <v>65</v>
      </c>
      <c r="V1160" s="4">
        <f t="shared" si="187"/>
        <v>277</v>
      </c>
      <c r="W1160" s="4">
        <v>1000000</v>
      </c>
    </row>
    <row r="1161" spans="1:23" x14ac:dyDescent="0.3">
      <c r="A1161" s="4" t="str">
        <f t="shared" si="185"/>
        <v>Portugal</v>
      </c>
      <c r="B1161" s="4">
        <f t="shared" si="185"/>
        <v>2015</v>
      </c>
      <c r="C1161" s="4">
        <f t="shared" si="186"/>
        <v>287</v>
      </c>
      <c r="D1161" s="4">
        <f t="shared" si="187"/>
        <v>281</v>
      </c>
      <c r="E1161" s="4">
        <f t="shared" si="187"/>
        <v>119</v>
      </c>
      <c r="F1161" s="4">
        <f t="shared" si="187"/>
        <v>281</v>
      </c>
      <c r="G1161" s="4">
        <f t="shared" si="187"/>
        <v>194</v>
      </c>
      <c r="H1161" s="4">
        <f t="shared" si="187"/>
        <v>196</v>
      </c>
      <c r="I1161" s="4">
        <f t="shared" si="187"/>
        <v>279</v>
      </c>
      <c r="J1161" s="4">
        <f t="shared" si="187"/>
        <v>196</v>
      </c>
      <c r="K1161" s="4">
        <f t="shared" si="187"/>
        <v>135</v>
      </c>
      <c r="L1161" s="4">
        <f t="shared" si="187"/>
        <v>132</v>
      </c>
      <c r="M1161" s="4">
        <f t="shared" si="187"/>
        <v>288</v>
      </c>
      <c r="N1161" s="4">
        <f t="shared" si="187"/>
        <v>132</v>
      </c>
      <c r="O1161" s="4">
        <f t="shared" si="187"/>
        <v>397</v>
      </c>
      <c r="P1161" s="4">
        <f t="shared" si="187"/>
        <v>374</v>
      </c>
      <c r="Q1161" s="4">
        <f t="shared" si="187"/>
        <v>471</v>
      </c>
      <c r="R1161" s="4">
        <f t="shared" si="187"/>
        <v>374</v>
      </c>
      <c r="S1161" s="4">
        <f t="shared" si="187"/>
        <v>308</v>
      </c>
      <c r="T1161" s="4">
        <f t="shared" si="187"/>
        <v>281</v>
      </c>
      <c r="U1161" s="4">
        <f t="shared" si="187"/>
        <v>69</v>
      </c>
      <c r="V1161" s="4">
        <f t="shared" si="187"/>
        <v>281</v>
      </c>
      <c r="W1161" s="4">
        <v>1000000</v>
      </c>
    </row>
    <row r="1162" spans="1:23" x14ac:dyDescent="0.3">
      <c r="A1162" s="4" t="str">
        <f t="shared" si="185"/>
        <v>Portugal</v>
      </c>
      <c r="B1162" s="4">
        <f t="shared" si="185"/>
        <v>2016</v>
      </c>
      <c r="C1162" s="4">
        <f t="shared" si="186"/>
        <v>306</v>
      </c>
      <c r="D1162" s="4">
        <f t="shared" si="187"/>
        <v>289</v>
      </c>
      <c r="E1162" s="4">
        <f t="shared" si="187"/>
        <v>152</v>
      </c>
      <c r="F1162" s="4">
        <f t="shared" si="187"/>
        <v>289</v>
      </c>
      <c r="G1162" s="4">
        <f t="shared" si="187"/>
        <v>198</v>
      </c>
      <c r="H1162" s="4">
        <f t="shared" si="187"/>
        <v>200</v>
      </c>
      <c r="I1162" s="4">
        <f t="shared" si="187"/>
        <v>269</v>
      </c>
      <c r="J1162" s="4">
        <f t="shared" si="187"/>
        <v>200</v>
      </c>
      <c r="K1162" s="4">
        <f t="shared" si="187"/>
        <v>78</v>
      </c>
      <c r="L1162" s="4">
        <f t="shared" si="187"/>
        <v>77</v>
      </c>
      <c r="M1162" s="4">
        <f t="shared" si="187"/>
        <v>345</v>
      </c>
      <c r="N1162" s="4">
        <f t="shared" si="187"/>
        <v>77</v>
      </c>
      <c r="O1162" s="4">
        <f t="shared" si="187"/>
        <v>323</v>
      </c>
      <c r="P1162" s="4">
        <f t="shared" si="187"/>
        <v>317</v>
      </c>
      <c r="Q1162" s="4">
        <f t="shared" si="187"/>
        <v>504</v>
      </c>
      <c r="R1162" s="4">
        <f t="shared" si="187"/>
        <v>317</v>
      </c>
      <c r="S1162" s="4">
        <f t="shared" si="187"/>
        <v>310</v>
      </c>
      <c r="T1162" s="4">
        <f t="shared" si="187"/>
        <v>278</v>
      </c>
      <c r="U1162" s="4">
        <f t="shared" si="187"/>
        <v>66</v>
      </c>
      <c r="V1162" s="4">
        <f t="shared" si="187"/>
        <v>278</v>
      </c>
      <c r="W1162" s="4">
        <v>1000000</v>
      </c>
    </row>
    <row r="1163" spans="1:23" x14ac:dyDescent="0.3">
      <c r="A1163" s="4" t="str">
        <f t="shared" si="185"/>
        <v>Portugal</v>
      </c>
      <c r="B1163" s="4">
        <f t="shared" si="185"/>
        <v>2017</v>
      </c>
      <c r="C1163" s="4">
        <f t="shared" si="186"/>
        <v>321</v>
      </c>
      <c r="D1163" s="4">
        <f t="shared" si="187"/>
        <v>296</v>
      </c>
      <c r="E1163" s="4">
        <f t="shared" si="187"/>
        <v>180</v>
      </c>
      <c r="F1163" s="4">
        <f t="shared" si="187"/>
        <v>296</v>
      </c>
      <c r="G1163" s="4">
        <f t="shared" si="187"/>
        <v>196</v>
      </c>
      <c r="H1163" s="4">
        <f t="shared" si="187"/>
        <v>199</v>
      </c>
      <c r="I1163" s="4">
        <f t="shared" si="187"/>
        <v>278</v>
      </c>
      <c r="J1163" s="4">
        <f t="shared" si="187"/>
        <v>199</v>
      </c>
      <c r="K1163" s="4">
        <f t="shared" si="187"/>
        <v>117</v>
      </c>
      <c r="L1163" s="4">
        <f t="shared" si="187"/>
        <v>113</v>
      </c>
      <c r="M1163" s="4">
        <f t="shared" si="187"/>
        <v>267</v>
      </c>
      <c r="N1163" s="4">
        <f t="shared" si="187"/>
        <v>113</v>
      </c>
      <c r="O1163" s="4">
        <f t="shared" si="187"/>
        <v>182</v>
      </c>
      <c r="P1163" s="4">
        <f t="shared" si="187"/>
        <v>191</v>
      </c>
      <c r="Q1163" s="4">
        <f t="shared" si="187"/>
        <v>507</v>
      </c>
      <c r="R1163" s="4">
        <f t="shared" si="187"/>
        <v>191</v>
      </c>
      <c r="S1163" s="4">
        <f t="shared" si="187"/>
        <v>312</v>
      </c>
      <c r="T1163" s="4">
        <f t="shared" si="187"/>
        <v>271</v>
      </c>
      <c r="U1163" s="4">
        <f t="shared" si="187"/>
        <v>64</v>
      </c>
      <c r="V1163" s="4">
        <f t="shared" si="187"/>
        <v>271</v>
      </c>
      <c r="W1163" s="4">
        <v>1000000</v>
      </c>
    </row>
    <row r="1164" spans="1:23" x14ac:dyDescent="0.3">
      <c r="A1164" s="4" t="str">
        <f t="shared" ref="A1164:B1179" si="188">A567</f>
        <v>Portugal</v>
      </c>
      <c r="B1164" s="4">
        <f t="shared" si="188"/>
        <v>2018</v>
      </c>
      <c r="C1164" s="4">
        <f t="shared" si="186"/>
        <v>326</v>
      </c>
      <c r="D1164" s="4">
        <f t="shared" si="187"/>
        <v>294</v>
      </c>
      <c r="E1164" s="4">
        <f t="shared" si="187"/>
        <v>188</v>
      </c>
      <c r="F1164" s="4">
        <f t="shared" si="187"/>
        <v>294</v>
      </c>
      <c r="G1164" s="4">
        <f t="shared" si="187"/>
        <v>233</v>
      </c>
      <c r="H1164" s="4">
        <f t="shared" si="187"/>
        <v>242</v>
      </c>
      <c r="I1164" s="4">
        <f t="shared" si="187"/>
        <v>224</v>
      </c>
      <c r="J1164" s="4">
        <f t="shared" si="187"/>
        <v>242</v>
      </c>
      <c r="K1164" s="4">
        <f t="shared" si="187"/>
        <v>83</v>
      </c>
      <c r="L1164" s="4">
        <f t="shared" si="187"/>
        <v>81</v>
      </c>
      <c r="M1164" s="4">
        <f t="shared" si="187"/>
        <v>307</v>
      </c>
      <c r="N1164" s="4">
        <f t="shared" si="187"/>
        <v>81</v>
      </c>
      <c r="O1164" s="4">
        <f t="shared" si="187"/>
        <v>38</v>
      </c>
      <c r="P1164" s="4">
        <f t="shared" si="187"/>
        <v>46</v>
      </c>
      <c r="Q1164" s="4">
        <f t="shared" si="187"/>
        <v>466</v>
      </c>
      <c r="R1164" s="4">
        <f t="shared" si="187"/>
        <v>46</v>
      </c>
      <c r="S1164" s="4">
        <f t="shared" si="187"/>
        <v>314</v>
      </c>
      <c r="T1164" s="4">
        <f t="shared" si="187"/>
        <v>266</v>
      </c>
      <c r="U1164" s="4">
        <f t="shared" si="187"/>
        <v>63</v>
      </c>
      <c r="V1164" s="4">
        <f t="shared" si="187"/>
        <v>266</v>
      </c>
      <c r="W1164" s="4">
        <v>1000000</v>
      </c>
    </row>
    <row r="1165" spans="1:23" x14ac:dyDescent="0.3">
      <c r="A1165" s="4" t="str">
        <f t="shared" si="188"/>
        <v>Portugal</v>
      </c>
      <c r="B1165" s="4">
        <f t="shared" si="188"/>
        <v>2019</v>
      </c>
      <c r="C1165" s="4">
        <f t="shared" ref="C1165:C1194" si="189">RANK(C568,C$4:C$597,C$1)</f>
        <v>312</v>
      </c>
      <c r="D1165" s="4">
        <f t="shared" si="187"/>
        <v>283</v>
      </c>
      <c r="E1165" s="4">
        <f t="shared" si="187"/>
        <v>168</v>
      </c>
      <c r="F1165" s="4">
        <f t="shared" si="187"/>
        <v>283</v>
      </c>
      <c r="G1165" s="4">
        <f t="shared" si="187"/>
        <v>286</v>
      </c>
      <c r="H1165" s="4">
        <f t="shared" si="187"/>
        <v>294</v>
      </c>
      <c r="I1165" s="4">
        <f t="shared" si="187"/>
        <v>134</v>
      </c>
      <c r="J1165" s="4">
        <f t="shared" si="187"/>
        <v>294</v>
      </c>
      <c r="K1165" s="4">
        <f t="shared" si="187"/>
        <v>91</v>
      </c>
      <c r="L1165" s="4">
        <f t="shared" si="187"/>
        <v>89</v>
      </c>
      <c r="M1165" s="4">
        <f t="shared" si="187"/>
        <v>291</v>
      </c>
      <c r="N1165" s="4">
        <f t="shared" si="187"/>
        <v>89</v>
      </c>
      <c r="O1165" s="4">
        <f t="shared" si="187"/>
        <v>47</v>
      </c>
      <c r="P1165" s="4">
        <f t="shared" si="187"/>
        <v>58</v>
      </c>
      <c r="Q1165" s="4">
        <f t="shared" si="187"/>
        <v>469</v>
      </c>
      <c r="R1165" s="4">
        <f t="shared" si="187"/>
        <v>58</v>
      </c>
      <c r="S1165" s="4">
        <f t="shared" si="187"/>
        <v>315</v>
      </c>
      <c r="T1165" s="4">
        <f t="shared" si="187"/>
        <v>264</v>
      </c>
      <c r="U1165" s="4">
        <f t="shared" si="187"/>
        <v>59</v>
      </c>
      <c r="V1165" s="4">
        <f t="shared" si="187"/>
        <v>264</v>
      </c>
      <c r="W1165" s="4">
        <v>1000000</v>
      </c>
    </row>
    <row r="1166" spans="1:23" x14ac:dyDescent="0.3">
      <c r="A1166" s="4" t="str">
        <f t="shared" si="188"/>
        <v>Portugal</v>
      </c>
      <c r="B1166" s="4">
        <f t="shared" si="188"/>
        <v>2020</v>
      </c>
      <c r="C1166" s="4">
        <f t="shared" si="189"/>
        <v>303</v>
      </c>
      <c r="D1166" s="4">
        <f t="shared" si="187"/>
        <v>276</v>
      </c>
      <c r="E1166" s="4">
        <f t="shared" si="187"/>
        <v>163</v>
      </c>
      <c r="F1166" s="4">
        <f t="shared" si="187"/>
        <v>276</v>
      </c>
      <c r="G1166" s="4">
        <f t="shared" si="187"/>
        <v>133</v>
      </c>
      <c r="H1166" s="4">
        <f t="shared" si="187"/>
        <v>145</v>
      </c>
      <c r="I1166" s="4">
        <f t="shared" si="187"/>
        <v>301</v>
      </c>
      <c r="J1166" s="4">
        <f t="shared" si="187"/>
        <v>145</v>
      </c>
      <c r="K1166" s="4">
        <f t="shared" si="187"/>
        <v>80</v>
      </c>
      <c r="L1166" s="4">
        <f t="shared" si="187"/>
        <v>79</v>
      </c>
      <c r="M1166" s="4">
        <f t="shared" si="187"/>
        <v>320</v>
      </c>
      <c r="N1166" s="4">
        <f t="shared" si="187"/>
        <v>79</v>
      </c>
      <c r="O1166" s="4">
        <f t="shared" si="187"/>
        <v>4</v>
      </c>
      <c r="P1166" s="4">
        <f t="shared" si="187"/>
        <v>4</v>
      </c>
      <c r="Q1166" s="4">
        <f t="shared" si="187"/>
        <v>378</v>
      </c>
      <c r="R1166" s="4">
        <f t="shared" si="187"/>
        <v>4</v>
      </c>
      <c r="S1166" s="4">
        <f t="shared" si="187"/>
        <v>322</v>
      </c>
      <c r="T1166" s="4">
        <f t="shared" si="187"/>
        <v>286</v>
      </c>
      <c r="U1166" s="4">
        <f t="shared" si="187"/>
        <v>76</v>
      </c>
      <c r="V1166" s="4">
        <f t="shared" si="187"/>
        <v>286</v>
      </c>
      <c r="W1166" s="4">
        <v>1000000</v>
      </c>
    </row>
    <row r="1167" spans="1:23" x14ac:dyDescent="0.3">
      <c r="A1167" s="4" t="str">
        <f t="shared" si="188"/>
        <v>Portugal</v>
      </c>
      <c r="B1167" s="4">
        <f t="shared" si="188"/>
        <v>2021</v>
      </c>
      <c r="C1167" s="4">
        <f t="shared" si="189"/>
        <v>317</v>
      </c>
      <c r="D1167" s="4">
        <f t="shared" si="187"/>
        <v>277</v>
      </c>
      <c r="E1167" s="4">
        <f t="shared" si="187"/>
        <v>173</v>
      </c>
      <c r="F1167" s="4">
        <f t="shared" si="187"/>
        <v>277</v>
      </c>
      <c r="G1167" s="4">
        <f t="shared" si="187"/>
        <v>119</v>
      </c>
      <c r="H1167" s="4">
        <f t="shared" si="187"/>
        <v>126</v>
      </c>
      <c r="I1167" s="4">
        <f t="shared" si="187"/>
        <v>399</v>
      </c>
      <c r="J1167" s="4">
        <f t="shared" si="187"/>
        <v>126</v>
      </c>
      <c r="K1167" s="4">
        <f t="shared" si="187"/>
        <v>201</v>
      </c>
      <c r="L1167" s="4">
        <f t="shared" si="187"/>
        <v>194</v>
      </c>
      <c r="M1167" s="4">
        <f t="shared" si="187"/>
        <v>448</v>
      </c>
      <c r="N1167" s="4">
        <f t="shared" si="187"/>
        <v>194</v>
      </c>
      <c r="O1167" s="4">
        <f t="shared" si="187"/>
        <v>27</v>
      </c>
      <c r="P1167" s="4">
        <f t="shared" si="187"/>
        <v>39</v>
      </c>
      <c r="Q1167" s="4">
        <f t="shared" si="187"/>
        <v>322</v>
      </c>
      <c r="R1167" s="4">
        <f t="shared" si="187"/>
        <v>39</v>
      </c>
      <c r="S1167" s="4">
        <f t="shared" si="187"/>
        <v>362</v>
      </c>
      <c r="T1167" s="4">
        <f t="shared" si="187"/>
        <v>287</v>
      </c>
      <c r="U1167" s="4">
        <f t="shared" si="187"/>
        <v>77</v>
      </c>
      <c r="V1167" s="4">
        <f t="shared" si="187"/>
        <v>287</v>
      </c>
      <c r="W1167" s="4">
        <v>1000000</v>
      </c>
    </row>
    <row r="1168" spans="1:23" x14ac:dyDescent="0.3">
      <c r="A1168" s="4" t="str">
        <f t="shared" si="188"/>
        <v>Sweden</v>
      </c>
      <c r="B1168" s="4">
        <f t="shared" si="188"/>
        <v>1995</v>
      </c>
      <c r="C1168" s="4">
        <f t="shared" si="189"/>
        <v>41</v>
      </c>
      <c r="D1168" s="4">
        <f t="shared" si="187"/>
        <v>47</v>
      </c>
      <c r="E1168" s="4">
        <f t="shared" si="187"/>
        <v>401</v>
      </c>
      <c r="F1168" s="4">
        <f t="shared" si="187"/>
        <v>47</v>
      </c>
      <c r="G1168" s="4">
        <f t="shared" si="187"/>
        <v>508</v>
      </c>
      <c r="H1168" s="4">
        <f t="shared" si="187"/>
        <v>493</v>
      </c>
      <c r="I1168" s="4">
        <f t="shared" si="187"/>
        <v>495</v>
      </c>
      <c r="J1168" s="4">
        <f t="shared" si="187"/>
        <v>493</v>
      </c>
      <c r="K1168" s="4">
        <f t="shared" si="187"/>
        <v>497</v>
      </c>
      <c r="L1168" s="4">
        <f t="shared" si="187"/>
        <v>498</v>
      </c>
      <c r="M1168" s="4">
        <f t="shared" si="187"/>
        <v>174</v>
      </c>
      <c r="N1168" s="4">
        <f t="shared" si="187"/>
        <v>498</v>
      </c>
      <c r="O1168" s="4">
        <f t="shared" si="187"/>
        <v>86</v>
      </c>
      <c r="P1168" s="4">
        <f t="shared" si="187"/>
        <v>77</v>
      </c>
      <c r="Q1168" s="4">
        <f t="shared" si="187"/>
        <v>518</v>
      </c>
      <c r="R1168" s="4">
        <f t="shared" si="187"/>
        <v>77</v>
      </c>
      <c r="S1168" s="4">
        <f t="shared" si="187"/>
        <v>224</v>
      </c>
      <c r="T1168" s="4">
        <f t="shared" si="187"/>
        <v>338</v>
      </c>
      <c r="U1168" s="4">
        <f t="shared" si="187"/>
        <v>534</v>
      </c>
      <c r="V1168" s="4">
        <f t="shared" si="187"/>
        <v>338</v>
      </c>
      <c r="W1168" s="4">
        <v>1000000</v>
      </c>
    </row>
    <row r="1169" spans="1:23" x14ac:dyDescent="0.3">
      <c r="A1169" s="4" t="str">
        <f t="shared" si="188"/>
        <v>Sweden</v>
      </c>
      <c r="B1169" s="4">
        <f t="shared" si="188"/>
        <v>1996</v>
      </c>
      <c r="C1169" s="4">
        <f t="shared" si="189"/>
        <v>3</v>
      </c>
      <c r="D1169" s="4">
        <f t="shared" si="187"/>
        <v>5</v>
      </c>
      <c r="E1169" s="4">
        <f t="shared" si="187"/>
        <v>444</v>
      </c>
      <c r="F1169" s="4">
        <f t="shared" si="187"/>
        <v>5</v>
      </c>
      <c r="G1169" s="4">
        <f t="shared" si="187"/>
        <v>482</v>
      </c>
      <c r="H1169" s="4">
        <f t="shared" si="187"/>
        <v>472</v>
      </c>
      <c r="I1169" s="4">
        <f t="shared" si="187"/>
        <v>461</v>
      </c>
      <c r="J1169" s="4">
        <f t="shared" si="187"/>
        <v>472</v>
      </c>
      <c r="K1169" s="4">
        <f t="shared" si="187"/>
        <v>494</v>
      </c>
      <c r="L1169" s="4">
        <f t="shared" si="187"/>
        <v>496</v>
      </c>
      <c r="M1169" s="4">
        <f t="shared" si="187"/>
        <v>255</v>
      </c>
      <c r="N1169" s="4">
        <f t="shared" si="187"/>
        <v>496</v>
      </c>
      <c r="O1169" s="4">
        <f t="shared" si="187"/>
        <v>52</v>
      </c>
      <c r="P1169" s="4">
        <f t="shared" si="187"/>
        <v>43</v>
      </c>
      <c r="Q1169" s="4">
        <f t="shared" si="187"/>
        <v>511</v>
      </c>
      <c r="R1169" s="4">
        <f t="shared" si="187"/>
        <v>43</v>
      </c>
      <c r="S1169" s="4">
        <f t="shared" si="187"/>
        <v>221</v>
      </c>
      <c r="T1169" s="4">
        <f t="shared" si="187"/>
        <v>325</v>
      </c>
      <c r="U1169" s="4">
        <f t="shared" si="187"/>
        <v>512</v>
      </c>
      <c r="V1169" s="4">
        <f t="shared" si="187"/>
        <v>325</v>
      </c>
      <c r="W1169" s="4">
        <v>1000000</v>
      </c>
    </row>
    <row r="1170" spans="1:23" x14ac:dyDescent="0.3">
      <c r="A1170" s="4" t="str">
        <f t="shared" si="188"/>
        <v>Sweden</v>
      </c>
      <c r="B1170" s="4">
        <f t="shared" si="188"/>
        <v>1997</v>
      </c>
      <c r="C1170" s="4">
        <f t="shared" si="189"/>
        <v>14</v>
      </c>
      <c r="D1170" s="4">
        <f t="shared" si="187"/>
        <v>15</v>
      </c>
      <c r="E1170" s="4">
        <f t="shared" si="187"/>
        <v>441</v>
      </c>
      <c r="F1170" s="4">
        <f t="shared" si="187"/>
        <v>15</v>
      </c>
      <c r="G1170" s="4">
        <f t="shared" si="187"/>
        <v>475</v>
      </c>
      <c r="H1170" s="4">
        <f t="shared" si="187"/>
        <v>469</v>
      </c>
      <c r="I1170" s="4">
        <f t="shared" si="187"/>
        <v>428</v>
      </c>
      <c r="J1170" s="4">
        <f t="shared" si="187"/>
        <v>469</v>
      </c>
      <c r="K1170" s="4">
        <f t="shared" si="187"/>
        <v>487</v>
      </c>
      <c r="L1170" s="4">
        <f t="shared" si="187"/>
        <v>493</v>
      </c>
      <c r="M1170" s="4">
        <f t="shared" si="187"/>
        <v>196</v>
      </c>
      <c r="N1170" s="4">
        <f t="shared" si="187"/>
        <v>493</v>
      </c>
      <c r="O1170" s="4">
        <f t="shared" si="187"/>
        <v>143</v>
      </c>
      <c r="P1170" s="4">
        <f t="shared" si="187"/>
        <v>135</v>
      </c>
      <c r="Q1170" s="4">
        <f t="shared" si="187"/>
        <v>441</v>
      </c>
      <c r="R1170" s="4">
        <f t="shared" si="187"/>
        <v>135</v>
      </c>
      <c r="S1170" s="4">
        <f t="shared" si="187"/>
        <v>226</v>
      </c>
      <c r="T1170" s="4">
        <f t="shared" si="187"/>
        <v>309</v>
      </c>
      <c r="U1170" s="4">
        <f t="shared" si="187"/>
        <v>504</v>
      </c>
      <c r="V1170" s="4">
        <f t="shared" si="187"/>
        <v>309</v>
      </c>
      <c r="W1170" s="4">
        <v>1000000</v>
      </c>
    </row>
    <row r="1171" spans="1:23" x14ac:dyDescent="0.3">
      <c r="A1171" s="4" t="str">
        <f t="shared" si="188"/>
        <v>Sweden</v>
      </c>
      <c r="B1171" s="4">
        <f t="shared" si="188"/>
        <v>1998</v>
      </c>
      <c r="C1171" s="4">
        <f t="shared" si="189"/>
        <v>23</v>
      </c>
      <c r="D1171" s="4">
        <f t="shared" si="187"/>
        <v>27</v>
      </c>
      <c r="E1171" s="4">
        <f t="shared" si="187"/>
        <v>438</v>
      </c>
      <c r="F1171" s="4">
        <f t="shared" si="187"/>
        <v>27</v>
      </c>
      <c r="G1171" s="4">
        <f t="shared" si="187"/>
        <v>479</v>
      </c>
      <c r="H1171" s="4">
        <f t="shared" si="187"/>
        <v>471</v>
      </c>
      <c r="I1171" s="4">
        <f t="shared" si="187"/>
        <v>462</v>
      </c>
      <c r="J1171" s="4">
        <f t="shared" si="187"/>
        <v>471</v>
      </c>
      <c r="K1171" s="4">
        <f t="shared" ref="D1171:AC1184" si="190">RANK(K574,K$4:K$597,K$1)</f>
        <v>482</v>
      </c>
      <c r="L1171" s="4">
        <f t="shared" si="190"/>
        <v>488</v>
      </c>
      <c r="M1171" s="4">
        <f t="shared" si="190"/>
        <v>163</v>
      </c>
      <c r="N1171" s="4">
        <f t="shared" si="190"/>
        <v>488</v>
      </c>
      <c r="O1171" s="4">
        <f t="shared" si="190"/>
        <v>60</v>
      </c>
      <c r="P1171" s="4">
        <f t="shared" si="190"/>
        <v>55</v>
      </c>
      <c r="Q1171" s="4">
        <f t="shared" si="190"/>
        <v>293</v>
      </c>
      <c r="R1171" s="4">
        <f t="shared" si="190"/>
        <v>55</v>
      </c>
      <c r="S1171" s="4">
        <f t="shared" si="190"/>
        <v>250</v>
      </c>
      <c r="T1171" s="4">
        <f t="shared" si="190"/>
        <v>317</v>
      </c>
      <c r="U1171" s="4">
        <f t="shared" si="190"/>
        <v>514</v>
      </c>
      <c r="V1171" s="4">
        <f t="shared" si="190"/>
        <v>317</v>
      </c>
      <c r="W1171" s="4">
        <v>1000000</v>
      </c>
    </row>
    <row r="1172" spans="1:23" x14ac:dyDescent="0.3">
      <c r="A1172" s="4" t="str">
        <f t="shared" si="188"/>
        <v>Sweden</v>
      </c>
      <c r="B1172" s="4">
        <f t="shared" si="188"/>
        <v>1999</v>
      </c>
      <c r="C1172" s="4">
        <f t="shared" si="189"/>
        <v>20</v>
      </c>
      <c r="D1172" s="4">
        <f t="shared" si="190"/>
        <v>24</v>
      </c>
      <c r="E1172" s="4">
        <f t="shared" si="190"/>
        <v>433</v>
      </c>
      <c r="F1172" s="4">
        <f t="shared" si="190"/>
        <v>24</v>
      </c>
      <c r="G1172" s="4">
        <f t="shared" si="190"/>
        <v>466</v>
      </c>
      <c r="H1172" s="4">
        <f t="shared" si="190"/>
        <v>461</v>
      </c>
      <c r="I1172" s="4">
        <f t="shared" si="190"/>
        <v>346</v>
      </c>
      <c r="J1172" s="4">
        <f t="shared" si="190"/>
        <v>461</v>
      </c>
      <c r="K1172" s="4">
        <f t="shared" si="190"/>
        <v>468</v>
      </c>
      <c r="L1172" s="4">
        <f t="shared" si="190"/>
        <v>476</v>
      </c>
      <c r="M1172" s="4">
        <f t="shared" si="190"/>
        <v>152</v>
      </c>
      <c r="N1172" s="4">
        <f t="shared" si="190"/>
        <v>476</v>
      </c>
      <c r="O1172" s="4">
        <f t="shared" si="190"/>
        <v>314</v>
      </c>
      <c r="P1172" s="4">
        <f t="shared" si="190"/>
        <v>303</v>
      </c>
      <c r="Q1172" s="4">
        <f t="shared" si="190"/>
        <v>21</v>
      </c>
      <c r="R1172" s="4">
        <f t="shared" si="190"/>
        <v>303</v>
      </c>
      <c r="S1172" s="4">
        <f t="shared" si="190"/>
        <v>273</v>
      </c>
      <c r="T1172" s="4">
        <f t="shared" si="190"/>
        <v>321</v>
      </c>
      <c r="U1172" s="4">
        <f t="shared" si="190"/>
        <v>540</v>
      </c>
      <c r="V1172" s="4">
        <f t="shared" si="190"/>
        <v>321</v>
      </c>
      <c r="W1172" s="4">
        <v>1000000</v>
      </c>
    </row>
    <row r="1173" spans="1:23" x14ac:dyDescent="0.3">
      <c r="A1173" s="4" t="str">
        <f t="shared" si="188"/>
        <v>Sweden</v>
      </c>
      <c r="B1173" s="4">
        <f t="shared" si="188"/>
        <v>2000</v>
      </c>
      <c r="C1173" s="4">
        <f t="shared" si="189"/>
        <v>34</v>
      </c>
      <c r="D1173" s="4">
        <f t="shared" si="190"/>
        <v>39</v>
      </c>
      <c r="E1173" s="4">
        <f t="shared" si="190"/>
        <v>440</v>
      </c>
      <c r="F1173" s="4">
        <f t="shared" si="190"/>
        <v>39</v>
      </c>
      <c r="G1173" s="4">
        <f t="shared" si="190"/>
        <v>511</v>
      </c>
      <c r="H1173" s="4">
        <f t="shared" si="190"/>
        <v>492</v>
      </c>
      <c r="I1173" s="4">
        <f t="shared" si="190"/>
        <v>498</v>
      </c>
      <c r="J1173" s="4">
        <f t="shared" si="190"/>
        <v>492</v>
      </c>
      <c r="K1173" s="4">
        <f t="shared" si="190"/>
        <v>452</v>
      </c>
      <c r="L1173" s="4">
        <f t="shared" si="190"/>
        <v>454</v>
      </c>
      <c r="M1173" s="4">
        <f t="shared" si="190"/>
        <v>144</v>
      </c>
      <c r="N1173" s="4">
        <f t="shared" si="190"/>
        <v>454</v>
      </c>
      <c r="O1173" s="4">
        <f t="shared" si="190"/>
        <v>409</v>
      </c>
      <c r="P1173" s="4">
        <f t="shared" si="190"/>
        <v>401</v>
      </c>
      <c r="Q1173" s="4">
        <f t="shared" si="190"/>
        <v>104</v>
      </c>
      <c r="R1173" s="4">
        <f t="shared" si="190"/>
        <v>401</v>
      </c>
      <c r="S1173" s="4">
        <f t="shared" si="190"/>
        <v>289</v>
      </c>
      <c r="T1173" s="4">
        <f t="shared" si="190"/>
        <v>323</v>
      </c>
      <c r="U1173" s="4">
        <f t="shared" si="190"/>
        <v>544</v>
      </c>
      <c r="V1173" s="4">
        <f t="shared" si="190"/>
        <v>323</v>
      </c>
      <c r="W1173" s="4">
        <v>1000000</v>
      </c>
    </row>
    <row r="1174" spans="1:23" x14ac:dyDescent="0.3">
      <c r="A1174" s="4" t="str">
        <f t="shared" si="188"/>
        <v>Sweden</v>
      </c>
      <c r="B1174" s="4">
        <f t="shared" si="188"/>
        <v>2001</v>
      </c>
      <c r="C1174" s="4">
        <f t="shared" si="189"/>
        <v>31</v>
      </c>
      <c r="D1174" s="4">
        <f t="shared" si="190"/>
        <v>34</v>
      </c>
      <c r="E1174" s="4">
        <f t="shared" si="190"/>
        <v>424</v>
      </c>
      <c r="F1174" s="4">
        <f t="shared" si="190"/>
        <v>34</v>
      </c>
      <c r="G1174" s="4">
        <f t="shared" si="190"/>
        <v>535</v>
      </c>
      <c r="H1174" s="4">
        <f t="shared" si="190"/>
        <v>521</v>
      </c>
      <c r="I1174" s="4">
        <f t="shared" si="190"/>
        <v>515</v>
      </c>
      <c r="J1174" s="4">
        <f t="shared" si="190"/>
        <v>521</v>
      </c>
      <c r="K1174" s="4">
        <f t="shared" si="190"/>
        <v>419</v>
      </c>
      <c r="L1174" s="4">
        <f t="shared" si="190"/>
        <v>434</v>
      </c>
      <c r="M1174" s="4">
        <f t="shared" si="190"/>
        <v>60</v>
      </c>
      <c r="N1174" s="4">
        <f t="shared" si="190"/>
        <v>434</v>
      </c>
      <c r="O1174" s="4">
        <f t="shared" si="190"/>
        <v>367</v>
      </c>
      <c r="P1174" s="4">
        <f t="shared" si="190"/>
        <v>372</v>
      </c>
      <c r="Q1174" s="4">
        <f t="shared" si="190"/>
        <v>6</v>
      </c>
      <c r="R1174" s="4">
        <f t="shared" si="190"/>
        <v>372</v>
      </c>
      <c r="S1174" s="4">
        <f t="shared" si="190"/>
        <v>286</v>
      </c>
      <c r="T1174" s="4">
        <f t="shared" si="190"/>
        <v>305</v>
      </c>
      <c r="U1174" s="4">
        <f t="shared" si="190"/>
        <v>537</v>
      </c>
      <c r="V1174" s="4">
        <f t="shared" si="190"/>
        <v>305</v>
      </c>
      <c r="W1174" s="4">
        <v>1000000</v>
      </c>
    </row>
    <row r="1175" spans="1:23" x14ac:dyDescent="0.3">
      <c r="A1175" s="4" t="str">
        <f t="shared" si="188"/>
        <v>Sweden</v>
      </c>
      <c r="B1175" s="4">
        <f t="shared" si="188"/>
        <v>2002</v>
      </c>
      <c r="C1175" s="4">
        <f t="shared" si="189"/>
        <v>27</v>
      </c>
      <c r="D1175" s="4">
        <f t="shared" si="190"/>
        <v>29</v>
      </c>
      <c r="E1175" s="4">
        <f t="shared" si="190"/>
        <v>415</v>
      </c>
      <c r="F1175" s="4">
        <f t="shared" si="190"/>
        <v>29</v>
      </c>
      <c r="G1175" s="4">
        <f t="shared" si="190"/>
        <v>551</v>
      </c>
      <c r="H1175" s="4">
        <f t="shared" si="190"/>
        <v>543</v>
      </c>
      <c r="I1175" s="4">
        <f t="shared" si="190"/>
        <v>538</v>
      </c>
      <c r="J1175" s="4">
        <f t="shared" si="190"/>
        <v>543</v>
      </c>
      <c r="K1175" s="4">
        <f t="shared" si="190"/>
        <v>466</v>
      </c>
      <c r="L1175" s="4">
        <f t="shared" si="190"/>
        <v>467</v>
      </c>
      <c r="M1175" s="4">
        <f t="shared" si="190"/>
        <v>57</v>
      </c>
      <c r="N1175" s="4">
        <f t="shared" si="190"/>
        <v>467</v>
      </c>
      <c r="O1175" s="4">
        <f t="shared" si="190"/>
        <v>348</v>
      </c>
      <c r="P1175" s="4">
        <f t="shared" si="190"/>
        <v>360</v>
      </c>
      <c r="Q1175" s="4">
        <f t="shared" si="190"/>
        <v>3</v>
      </c>
      <c r="R1175" s="4">
        <f t="shared" si="190"/>
        <v>360</v>
      </c>
      <c r="S1175" s="4">
        <f t="shared" si="190"/>
        <v>291</v>
      </c>
      <c r="T1175" s="4">
        <f t="shared" si="190"/>
        <v>310</v>
      </c>
      <c r="U1175" s="4">
        <f t="shared" si="190"/>
        <v>527</v>
      </c>
      <c r="V1175" s="4">
        <f t="shared" si="190"/>
        <v>310</v>
      </c>
      <c r="W1175" s="4">
        <v>1000000</v>
      </c>
    </row>
    <row r="1176" spans="1:23" x14ac:dyDescent="0.3">
      <c r="A1176" s="4" t="str">
        <f t="shared" si="188"/>
        <v>Sweden</v>
      </c>
      <c r="B1176" s="4">
        <f t="shared" si="188"/>
        <v>2003</v>
      </c>
      <c r="C1176" s="4">
        <f t="shared" si="189"/>
        <v>21</v>
      </c>
      <c r="D1176" s="4">
        <f t="shared" si="190"/>
        <v>23</v>
      </c>
      <c r="E1176" s="4">
        <f t="shared" si="190"/>
        <v>402</v>
      </c>
      <c r="F1176" s="4">
        <f t="shared" si="190"/>
        <v>23</v>
      </c>
      <c r="G1176" s="4">
        <f t="shared" si="190"/>
        <v>558</v>
      </c>
      <c r="H1176" s="4">
        <f t="shared" si="190"/>
        <v>557</v>
      </c>
      <c r="I1176" s="4">
        <f t="shared" si="190"/>
        <v>553</v>
      </c>
      <c r="J1176" s="4">
        <f t="shared" si="190"/>
        <v>557</v>
      </c>
      <c r="K1176" s="4">
        <f t="shared" si="190"/>
        <v>486</v>
      </c>
      <c r="L1176" s="4">
        <f t="shared" si="190"/>
        <v>489</v>
      </c>
      <c r="M1176" s="4">
        <f t="shared" si="190"/>
        <v>148</v>
      </c>
      <c r="N1176" s="4">
        <f t="shared" si="190"/>
        <v>489</v>
      </c>
      <c r="O1176" s="4">
        <f t="shared" si="190"/>
        <v>307</v>
      </c>
      <c r="P1176" s="4">
        <f t="shared" si="190"/>
        <v>299</v>
      </c>
      <c r="Q1176" s="4">
        <f t="shared" si="190"/>
        <v>38</v>
      </c>
      <c r="R1176" s="4">
        <f t="shared" si="190"/>
        <v>299</v>
      </c>
      <c r="S1176" s="4">
        <f t="shared" si="190"/>
        <v>296</v>
      </c>
      <c r="T1176" s="4">
        <f t="shared" si="190"/>
        <v>320</v>
      </c>
      <c r="U1176" s="4">
        <f t="shared" si="190"/>
        <v>517</v>
      </c>
      <c r="V1176" s="4">
        <f t="shared" si="190"/>
        <v>320</v>
      </c>
      <c r="W1176" s="4">
        <v>1000000</v>
      </c>
    </row>
    <row r="1177" spans="1:23" x14ac:dyDescent="0.3">
      <c r="A1177" s="4" t="str">
        <f t="shared" si="188"/>
        <v>Sweden</v>
      </c>
      <c r="B1177" s="4">
        <f t="shared" si="188"/>
        <v>2004</v>
      </c>
      <c r="C1177" s="4">
        <f t="shared" si="189"/>
        <v>30</v>
      </c>
      <c r="D1177" s="4">
        <f t="shared" si="190"/>
        <v>31</v>
      </c>
      <c r="E1177" s="4">
        <f t="shared" si="190"/>
        <v>398</v>
      </c>
      <c r="F1177" s="4">
        <f t="shared" si="190"/>
        <v>31</v>
      </c>
      <c r="G1177" s="4">
        <f t="shared" si="190"/>
        <v>534</v>
      </c>
      <c r="H1177" s="4">
        <f t="shared" si="190"/>
        <v>524</v>
      </c>
      <c r="I1177" s="4">
        <f t="shared" si="190"/>
        <v>532</v>
      </c>
      <c r="J1177" s="4">
        <f t="shared" si="190"/>
        <v>524</v>
      </c>
      <c r="K1177" s="4">
        <f t="shared" si="190"/>
        <v>473</v>
      </c>
      <c r="L1177" s="4">
        <f t="shared" si="190"/>
        <v>473</v>
      </c>
      <c r="M1177" s="4">
        <f t="shared" si="190"/>
        <v>53</v>
      </c>
      <c r="N1177" s="4">
        <f t="shared" si="190"/>
        <v>473</v>
      </c>
      <c r="O1177" s="4">
        <f t="shared" si="190"/>
        <v>226</v>
      </c>
      <c r="P1177" s="4">
        <f t="shared" si="190"/>
        <v>209</v>
      </c>
      <c r="Q1177" s="4">
        <f t="shared" si="190"/>
        <v>119</v>
      </c>
      <c r="R1177" s="4">
        <f t="shared" si="190"/>
        <v>209</v>
      </c>
      <c r="S1177" s="4">
        <f t="shared" si="190"/>
        <v>306</v>
      </c>
      <c r="T1177" s="4">
        <f t="shared" si="190"/>
        <v>331</v>
      </c>
      <c r="U1177" s="4">
        <f t="shared" si="190"/>
        <v>505</v>
      </c>
      <c r="V1177" s="4">
        <f t="shared" si="190"/>
        <v>331</v>
      </c>
      <c r="W1177" s="4">
        <v>1000000</v>
      </c>
    </row>
    <row r="1178" spans="1:23" x14ac:dyDescent="0.3">
      <c r="A1178" s="4" t="str">
        <f t="shared" si="188"/>
        <v>Sweden</v>
      </c>
      <c r="B1178" s="4">
        <f t="shared" si="188"/>
        <v>2005</v>
      </c>
      <c r="C1178" s="4">
        <f t="shared" si="189"/>
        <v>38</v>
      </c>
      <c r="D1178" s="4">
        <f t="shared" si="190"/>
        <v>40</v>
      </c>
      <c r="E1178" s="4">
        <f t="shared" si="190"/>
        <v>373</v>
      </c>
      <c r="F1178" s="4">
        <f t="shared" si="190"/>
        <v>40</v>
      </c>
      <c r="G1178" s="4">
        <f t="shared" si="190"/>
        <v>532</v>
      </c>
      <c r="H1178" s="4">
        <f t="shared" si="190"/>
        <v>522</v>
      </c>
      <c r="I1178" s="4">
        <f t="shared" si="190"/>
        <v>513</v>
      </c>
      <c r="J1178" s="4">
        <f t="shared" si="190"/>
        <v>522</v>
      </c>
      <c r="K1178" s="4">
        <f t="shared" si="190"/>
        <v>459</v>
      </c>
      <c r="L1178" s="4">
        <f t="shared" si="190"/>
        <v>458</v>
      </c>
      <c r="M1178" s="4">
        <f t="shared" si="190"/>
        <v>3</v>
      </c>
      <c r="N1178" s="4">
        <f t="shared" si="190"/>
        <v>458</v>
      </c>
      <c r="O1178" s="4">
        <f t="shared" si="190"/>
        <v>130</v>
      </c>
      <c r="P1178" s="4">
        <f t="shared" si="190"/>
        <v>123</v>
      </c>
      <c r="Q1178" s="4">
        <f t="shared" si="190"/>
        <v>194</v>
      </c>
      <c r="R1178" s="4">
        <f t="shared" si="190"/>
        <v>123</v>
      </c>
      <c r="S1178" s="4">
        <f t="shared" si="190"/>
        <v>313</v>
      </c>
      <c r="T1178" s="4">
        <f t="shared" si="190"/>
        <v>332</v>
      </c>
      <c r="U1178" s="4">
        <f t="shared" si="190"/>
        <v>482</v>
      </c>
      <c r="V1178" s="4">
        <f t="shared" si="190"/>
        <v>332</v>
      </c>
      <c r="W1178" s="4">
        <v>1000000</v>
      </c>
    </row>
    <row r="1179" spans="1:23" x14ac:dyDescent="0.3">
      <c r="A1179" s="4" t="str">
        <f t="shared" si="188"/>
        <v>Sweden</v>
      </c>
      <c r="B1179" s="4">
        <f>B582</f>
        <v>2006</v>
      </c>
      <c r="C1179" s="4">
        <f t="shared" si="189"/>
        <v>44</v>
      </c>
      <c r="D1179" s="4">
        <f t="shared" si="190"/>
        <v>45</v>
      </c>
      <c r="E1179" s="4">
        <f t="shared" si="190"/>
        <v>352</v>
      </c>
      <c r="F1179" s="4">
        <f t="shared" si="190"/>
        <v>45</v>
      </c>
      <c r="G1179" s="4">
        <f t="shared" si="190"/>
        <v>519</v>
      </c>
      <c r="H1179" s="4">
        <f t="shared" si="190"/>
        <v>515</v>
      </c>
      <c r="I1179" s="4">
        <f t="shared" si="190"/>
        <v>512</v>
      </c>
      <c r="J1179" s="4">
        <f t="shared" si="190"/>
        <v>515</v>
      </c>
      <c r="K1179" s="4">
        <f t="shared" si="190"/>
        <v>443</v>
      </c>
      <c r="L1179" s="4">
        <f t="shared" si="190"/>
        <v>449</v>
      </c>
      <c r="M1179" s="4">
        <f t="shared" si="190"/>
        <v>62</v>
      </c>
      <c r="N1179" s="4">
        <f t="shared" si="190"/>
        <v>449</v>
      </c>
      <c r="O1179" s="4">
        <f t="shared" si="190"/>
        <v>56</v>
      </c>
      <c r="P1179" s="4">
        <f t="shared" si="190"/>
        <v>57</v>
      </c>
      <c r="Q1179" s="4">
        <f t="shared" si="190"/>
        <v>207</v>
      </c>
      <c r="R1179" s="4">
        <f t="shared" si="190"/>
        <v>57</v>
      </c>
      <c r="S1179" s="4">
        <f t="shared" si="190"/>
        <v>323</v>
      </c>
      <c r="T1179" s="4">
        <f t="shared" si="190"/>
        <v>335</v>
      </c>
      <c r="U1179" s="4">
        <f t="shared" si="190"/>
        <v>463</v>
      </c>
      <c r="V1179" s="4">
        <f t="shared" si="190"/>
        <v>335</v>
      </c>
      <c r="W1179" s="4">
        <v>1000000</v>
      </c>
    </row>
    <row r="1180" spans="1:23" x14ac:dyDescent="0.3">
      <c r="A1180" s="4" t="str">
        <f t="shared" ref="A1180:B1194" si="191">A583</f>
        <v>Sweden</v>
      </c>
      <c r="B1180" s="4">
        <f t="shared" si="191"/>
        <v>2007</v>
      </c>
      <c r="C1180" s="4">
        <f t="shared" si="189"/>
        <v>53</v>
      </c>
      <c r="D1180" s="4">
        <f t="shared" si="190"/>
        <v>54</v>
      </c>
      <c r="E1180" s="4">
        <f t="shared" si="190"/>
        <v>326</v>
      </c>
      <c r="F1180" s="4">
        <f t="shared" si="190"/>
        <v>54</v>
      </c>
      <c r="G1180" s="4">
        <f t="shared" si="190"/>
        <v>485</v>
      </c>
      <c r="H1180" s="4">
        <f>RANK(H583,H$4:H$597,H$1)</f>
        <v>483</v>
      </c>
      <c r="I1180" s="4">
        <f t="shared" si="190"/>
        <v>493</v>
      </c>
      <c r="J1180" s="4">
        <f t="shared" si="190"/>
        <v>483</v>
      </c>
      <c r="K1180" s="4">
        <f t="shared" si="190"/>
        <v>436</v>
      </c>
      <c r="L1180" s="4">
        <f t="shared" si="190"/>
        <v>439</v>
      </c>
      <c r="M1180" s="4">
        <f t="shared" si="190"/>
        <v>93</v>
      </c>
      <c r="N1180" s="4">
        <f t="shared" si="190"/>
        <v>439</v>
      </c>
      <c r="O1180" s="4">
        <f t="shared" si="190"/>
        <v>50</v>
      </c>
      <c r="P1180" s="4">
        <f t="shared" si="190"/>
        <v>59</v>
      </c>
      <c r="Q1180" s="4">
        <f t="shared" si="190"/>
        <v>185</v>
      </c>
      <c r="R1180" s="4">
        <f t="shared" si="190"/>
        <v>59</v>
      </c>
      <c r="S1180" s="4">
        <f t="shared" si="190"/>
        <v>324</v>
      </c>
      <c r="T1180" s="4">
        <f t="shared" si="190"/>
        <v>319</v>
      </c>
      <c r="U1180" s="4">
        <f t="shared" si="190"/>
        <v>484</v>
      </c>
      <c r="V1180" s="4">
        <f t="shared" si="190"/>
        <v>319</v>
      </c>
      <c r="W1180" s="4">
        <v>1000000</v>
      </c>
    </row>
    <row r="1181" spans="1:23" x14ac:dyDescent="0.3">
      <c r="A1181" s="4" t="str">
        <f t="shared" si="191"/>
        <v>Sweden</v>
      </c>
      <c r="B1181" s="4">
        <f t="shared" si="191"/>
        <v>2008</v>
      </c>
      <c r="C1181" s="4">
        <f t="shared" si="189"/>
        <v>65</v>
      </c>
      <c r="D1181" s="4">
        <f t="shared" si="190"/>
        <v>62</v>
      </c>
      <c r="E1181" s="4">
        <f t="shared" si="190"/>
        <v>322</v>
      </c>
      <c r="F1181" s="4">
        <f t="shared" si="190"/>
        <v>62</v>
      </c>
      <c r="G1181" s="4">
        <f t="shared" si="190"/>
        <v>467</v>
      </c>
      <c r="H1181" s="4">
        <f t="shared" si="190"/>
        <v>467</v>
      </c>
      <c r="I1181" s="4">
        <f t="shared" si="190"/>
        <v>474</v>
      </c>
      <c r="J1181" s="4">
        <f t="shared" si="190"/>
        <v>467</v>
      </c>
      <c r="K1181" s="4">
        <f t="shared" si="190"/>
        <v>399</v>
      </c>
      <c r="L1181" s="4">
        <f t="shared" si="190"/>
        <v>398</v>
      </c>
      <c r="M1181" s="4">
        <f t="shared" si="190"/>
        <v>90</v>
      </c>
      <c r="N1181" s="4">
        <f t="shared" si="190"/>
        <v>398</v>
      </c>
      <c r="O1181" s="4">
        <f t="shared" si="190"/>
        <v>44</v>
      </c>
      <c r="P1181" s="4">
        <f t="shared" si="190"/>
        <v>51</v>
      </c>
      <c r="Q1181" s="4">
        <f t="shared" si="190"/>
        <v>170</v>
      </c>
      <c r="R1181" s="4">
        <f t="shared" si="190"/>
        <v>51</v>
      </c>
      <c r="S1181" s="4">
        <f t="shared" si="190"/>
        <v>318</v>
      </c>
      <c r="T1181" s="4">
        <f t="shared" si="190"/>
        <v>304</v>
      </c>
      <c r="U1181" s="4">
        <f t="shared" si="190"/>
        <v>441</v>
      </c>
      <c r="V1181" s="4">
        <f t="shared" si="190"/>
        <v>304</v>
      </c>
      <c r="W1181" s="4">
        <v>1000000</v>
      </c>
    </row>
    <row r="1182" spans="1:23" x14ac:dyDescent="0.3">
      <c r="A1182" s="4" t="str">
        <f t="shared" si="191"/>
        <v>Sweden</v>
      </c>
      <c r="B1182" s="4">
        <f t="shared" si="191"/>
        <v>2009</v>
      </c>
      <c r="C1182" s="4">
        <f t="shared" si="189"/>
        <v>51</v>
      </c>
      <c r="D1182" s="4">
        <f t="shared" si="190"/>
        <v>50</v>
      </c>
      <c r="E1182" s="4">
        <f t="shared" si="190"/>
        <v>354</v>
      </c>
      <c r="F1182" s="4">
        <f t="shared" si="190"/>
        <v>50</v>
      </c>
      <c r="G1182" s="4">
        <f t="shared" si="190"/>
        <v>453</v>
      </c>
      <c r="H1182" s="4">
        <f t="shared" si="190"/>
        <v>455</v>
      </c>
      <c r="I1182" s="4">
        <f t="shared" si="190"/>
        <v>375</v>
      </c>
      <c r="J1182" s="4">
        <f t="shared" si="190"/>
        <v>455</v>
      </c>
      <c r="K1182" s="4">
        <f t="shared" si="190"/>
        <v>383</v>
      </c>
      <c r="L1182" s="4">
        <f t="shared" si="190"/>
        <v>381</v>
      </c>
      <c r="M1182" s="4">
        <f t="shared" si="190"/>
        <v>56</v>
      </c>
      <c r="N1182" s="4">
        <f t="shared" si="190"/>
        <v>381</v>
      </c>
      <c r="O1182" s="4">
        <f t="shared" si="190"/>
        <v>157</v>
      </c>
      <c r="P1182" s="4">
        <f t="shared" si="190"/>
        <v>143</v>
      </c>
      <c r="Q1182" s="4">
        <f t="shared" si="190"/>
        <v>183</v>
      </c>
      <c r="R1182" s="4">
        <f t="shared" si="190"/>
        <v>143</v>
      </c>
      <c r="S1182" s="4">
        <f t="shared" si="190"/>
        <v>307</v>
      </c>
      <c r="T1182" s="4">
        <f t="shared" si="190"/>
        <v>313</v>
      </c>
      <c r="U1182" s="4">
        <f t="shared" si="190"/>
        <v>462</v>
      </c>
      <c r="V1182" s="4">
        <f t="shared" si="190"/>
        <v>313</v>
      </c>
      <c r="W1182" s="4">
        <v>1000000</v>
      </c>
    </row>
    <row r="1183" spans="1:23" x14ac:dyDescent="0.3">
      <c r="A1183" s="4" t="str">
        <f t="shared" si="191"/>
        <v>Sweden</v>
      </c>
      <c r="B1183" s="4">
        <f t="shared" si="191"/>
        <v>2010</v>
      </c>
      <c r="C1183" s="4">
        <f t="shared" si="189"/>
        <v>62</v>
      </c>
      <c r="D1183" s="4">
        <f t="shared" si="190"/>
        <v>61</v>
      </c>
      <c r="E1183" s="4">
        <f t="shared" si="190"/>
        <v>356</v>
      </c>
      <c r="F1183" s="4">
        <f t="shared" si="190"/>
        <v>61</v>
      </c>
      <c r="G1183" s="4">
        <f t="shared" si="190"/>
        <v>418</v>
      </c>
      <c r="H1183" s="4">
        <f t="shared" si="190"/>
        <v>418</v>
      </c>
      <c r="I1183" s="4">
        <f t="shared" si="190"/>
        <v>250</v>
      </c>
      <c r="J1183" s="4">
        <f t="shared" si="190"/>
        <v>418</v>
      </c>
      <c r="K1183" s="4">
        <f t="shared" si="190"/>
        <v>359</v>
      </c>
      <c r="L1183" s="4">
        <f t="shared" si="190"/>
        <v>356</v>
      </c>
      <c r="M1183" s="4">
        <f t="shared" si="190"/>
        <v>99</v>
      </c>
      <c r="N1183" s="4">
        <f t="shared" si="190"/>
        <v>356</v>
      </c>
      <c r="O1183" s="4">
        <f t="shared" si="190"/>
        <v>262</v>
      </c>
      <c r="P1183" s="4">
        <f t="shared" si="190"/>
        <v>206</v>
      </c>
      <c r="Q1183" s="4">
        <f t="shared" si="190"/>
        <v>138</v>
      </c>
      <c r="R1183" s="4">
        <f t="shared" si="190"/>
        <v>206</v>
      </c>
      <c r="S1183" s="4">
        <f t="shared" si="190"/>
        <v>352</v>
      </c>
      <c r="T1183" s="4">
        <f t="shared" si="190"/>
        <v>360</v>
      </c>
      <c r="U1183" s="4">
        <f t="shared" si="190"/>
        <v>461</v>
      </c>
      <c r="V1183" s="4">
        <f t="shared" si="190"/>
        <v>360</v>
      </c>
      <c r="W1183" s="4">
        <v>1000000</v>
      </c>
    </row>
    <row r="1184" spans="1:23" x14ac:dyDescent="0.3">
      <c r="A1184" s="4" t="str">
        <f t="shared" si="191"/>
        <v>Sweden</v>
      </c>
      <c r="B1184" s="4">
        <f t="shared" si="191"/>
        <v>2011</v>
      </c>
      <c r="C1184" s="4">
        <f t="shared" si="189"/>
        <v>77</v>
      </c>
      <c r="D1184" s="4">
        <f t="shared" si="190"/>
        <v>74</v>
      </c>
      <c r="E1184" s="4">
        <f t="shared" si="190"/>
        <v>380</v>
      </c>
      <c r="F1184" s="4">
        <f t="shared" si="190"/>
        <v>74</v>
      </c>
      <c r="G1184" s="4">
        <f t="shared" si="190"/>
        <v>420</v>
      </c>
      <c r="H1184" s="4">
        <f t="shared" si="190"/>
        <v>419</v>
      </c>
      <c r="I1184" s="4">
        <f t="shared" si="190"/>
        <v>256</v>
      </c>
      <c r="J1184" s="4">
        <f t="shared" si="190"/>
        <v>419</v>
      </c>
      <c r="K1184" s="4">
        <f t="shared" si="190"/>
        <v>353</v>
      </c>
      <c r="L1184" s="4">
        <f t="shared" si="190"/>
        <v>347</v>
      </c>
      <c r="M1184" s="4">
        <f t="shared" si="190"/>
        <v>89</v>
      </c>
      <c r="N1184" s="4">
        <f t="shared" si="190"/>
        <v>347</v>
      </c>
      <c r="O1184" s="4">
        <f t="shared" si="190"/>
        <v>325</v>
      </c>
      <c r="P1184" s="4">
        <f t="shared" si="190"/>
        <v>271</v>
      </c>
      <c r="Q1184" s="4">
        <f t="shared" si="190"/>
        <v>60</v>
      </c>
      <c r="R1184" s="4">
        <f t="shared" si="190"/>
        <v>271</v>
      </c>
      <c r="S1184" s="4">
        <f t="shared" si="190"/>
        <v>385</v>
      </c>
      <c r="T1184" s="4">
        <f t="shared" ref="D1184:AL1194" si="192">RANK(T587,T$4:T$597,T$1)</f>
        <v>381</v>
      </c>
      <c r="U1184" s="4">
        <f t="shared" si="192"/>
        <v>406</v>
      </c>
      <c r="V1184" s="4">
        <f t="shared" si="192"/>
        <v>381</v>
      </c>
      <c r="W1184" s="4">
        <v>1000000</v>
      </c>
    </row>
    <row r="1185" spans="1:23" x14ac:dyDescent="0.3">
      <c r="A1185" s="4" t="str">
        <f t="shared" si="191"/>
        <v>Sweden</v>
      </c>
      <c r="B1185" s="4">
        <f t="shared" si="191"/>
        <v>2012</v>
      </c>
      <c r="C1185" s="4">
        <f t="shared" si="189"/>
        <v>105</v>
      </c>
      <c r="D1185" s="4">
        <f t="shared" si="192"/>
        <v>102</v>
      </c>
      <c r="E1185" s="4">
        <f t="shared" si="192"/>
        <v>395</v>
      </c>
      <c r="F1185" s="4">
        <f t="shared" si="192"/>
        <v>102</v>
      </c>
      <c r="G1185" s="4">
        <f t="shared" si="192"/>
        <v>421</v>
      </c>
      <c r="H1185" s="4">
        <f t="shared" si="192"/>
        <v>424</v>
      </c>
      <c r="I1185" s="4">
        <f t="shared" si="192"/>
        <v>241</v>
      </c>
      <c r="J1185" s="4">
        <f t="shared" si="192"/>
        <v>424</v>
      </c>
      <c r="K1185" s="4">
        <f t="shared" si="192"/>
        <v>332</v>
      </c>
      <c r="L1185" s="4">
        <f t="shared" si="192"/>
        <v>334</v>
      </c>
      <c r="M1185" s="4">
        <f t="shared" si="192"/>
        <v>103</v>
      </c>
      <c r="N1185" s="4">
        <f t="shared" si="192"/>
        <v>334</v>
      </c>
      <c r="O1185" s="4">
        <f t="shared" si="192"/>
        <v>370</v>
      </c>
      <c r="P1185" s="4">
        <f t="shared" si="192"/>
        <v>304</v>
      </c>
      <c r="Q1185" s="4">
        <f t="shared" si="192"/>
        <v>62</v>
      </c>
      <c r="R1185" s="4">
        <f t="shared" si="192"/>
        <v>304</v>
      </c>
      <c r="S1185" s="4">
        <f t="shared" si="192"/>
        <v>371</v>
      </c>
      <c r="T1185" s="4">
        <f t="shared" si="192"/>
        <v>372</v>
      </c>
      <c r="U1185" s="4">
        <f t="shared" si="192"/>
        <v>407</v>
      </c>
      <c r="V1185" s="4">
        <f t="shared" si="192"/>
        <v>372</v>
      </c>
      <c r="W1185" s="4">
        <v>1000000</v>
      </c>
    </row>
    <row r="1186" spans="1:23" x14ac:dyDescent="0.3">
      <c r="A1186" s="4" t="str">
        <f t="shared" si="191"/>
        <v>Sweden</v>
      </c>
      <c r="B1186" s="4">
        <f t="shared" si="191"/>
        <v>2013</v>
      </c>
      <c r="C1186" s="4">
        <f t="shared" si="189"/>
        <v>118</v>
      </c>
      <c r="D1186" s="4">
        <f t="shared" si="192"/>
        <v>112</v>
      </c>
      <c r="E1186" s="4">
        <f t="shared" si="192"/>
        <v>397</v>
      </c>
      <c r="F1186" s="4">
        <f t="shared" si="192"/>
        <v>112</v>
      </c>
      <c r="G1186" s="4">
        <f t="shared" si="192"/>
        <v>430</v>
      </c>
      <c r="H1186" s="4">
        <f t="shared" si="192"/>
        <v>434</v>
      </c>
      <c r="I1186" s="4">
        <f t="shared" si="192"/>
        <v>265</v>
      </c>
      <c r="J1186" s="4">
        <f t="shared" si="192"/>
        <v>434</v>
      </c>
      <c r="K1186" s="4">
        <f t="shared" si="192"/>
        <v>319</v>
      </c>
      <c r="L1186" s="4">
        <f t="shared" si="192"/>
        <v>318</v>
      </c>
      <c r="M1186" s="4">
        <f t="shared" si="192"/>
        <v>129</v>
      </c>
      <c r="N1186" s="4">
        <f t="shared" si="192"/>
        <v>318</v>
      </c>
      <c r="O1186" s="4">
        <f t="shared" si="192"/>
        <v>380</v>
      </c>
      <c r="P1186" s="4">
        <f t="shared" si="192"/>
        <v>308</v>
      </c>
      <c r="Q1186" s="4">
        <f t="shared" si="192"/>
        <v>72</v>
      </c>
      <c r="R1186" s="4">
        <f t="shared" si="192"/>
        <v>308</v>
      </c>
      <c r="S1186" s="4">
        <f t="shared" si="192"/>
        <v>375</v>
      </c>
      <c r="T1186" s="4">
        <f t="shared" si="192"/>
        <v>375</v>
      </c>
      <c r="U1186" s="4">
        <f t="shared" si="192"/>
        <v>410</v>
      </c>
      <c r="V1186" s="4">
        <f t="shared" si="192"/>
        <v>375</v>
      </c>
      <c r="W1186" s="4">
        <v>1000000</v>
      </c>
    </row>
    <row r="1187" spans="1:23" x14ac:dyDescent="0.3">
      <c r="A1187" s="4" t="str">
        <f t="shared" si="191"/>
        <v>Sweden</v>
      </c>
      <c r="B1187" s="4">
        <f t="shared" si="191"/>
        <v>2014</v>
      </c>
      <c r="C1187" s="4">
        <f t="shared" si="189"/>
        <v>122</v>
      </c>
      <c r="D1187" s="4">
        <f t="shared" si="192"/>
        <v>114</v>
      </c>
      <c r="E1187" s="4">
        <f t="shared" si="192"/>
        <v>390</v>
      </c>
      <c r="F1187" s="4">
        <f t="shared" si="192"/>
        <v>114</v>
      </c>
      <c r="G1187" s="4">
        <f t="shared" si="192"/>
        <v>423</v>
      </c>
      <c r="H1187" s="4">
        <f t="shared" si="192"/>
        <v>428</v>
      </c>
      <c r="I1187" s="4">
        <f t="shared" si="192"/>
        <v>273</v>
      </c>
      <c r="J1187" s="4">
        <f t="shared" si="192"/>
        <v>428</v>
      </c>
      <c r="K1187" s="4">
        <f t="shared" si="192"/>
        <v>306</v>
      </c>
      <c r="L1187" s="4">
        <f t="shared" si="192"/>
        <v>301</v>
      </c>
      <c r="M1187" s="4">
        <f t="shared" si="192"/>
        <v>140</v>
      </c>
      <c r="N1187" s="4">
        <f t="shared" si="192"/>
        <v>301</v>
      </c>
      <c r="O1187" s="4">
        <f t="shared" si="192"/>
        <v>315</v>
      </c>
      <c r="P1187" s="4">
        <f t="shared" si="192"/>
        <v>258</v>
      </c>
      <c r="Q1187" s="4">
        <f t="shared" si="192"/>
        <v>125</v>
      </c>
      <c r="R1187" s="4">
        <f t="shared" si="192"/>
        <v>258</v>
      </c>
      <c r="S1187" s="4">
        <f t="shared" si="192"/>
        <v>386</v>
      </c>
      <c r="T1187" s="4">
        <f t="shared" si="192"/>
        <v>376</v>
      </c>
      <c r="U1187" s="4">
        <f t="shared" si="192"/>
        <v>391</v>
      </c>
      <c r="V1187" s="4">
        <f t="shared" si="192"/>
        <v>376</v>
      </c>
      <c r="W1187" s="4">
        <v>1000000</v>
      </c>
    </row>
    <row r="1188" spans="1:23" x14ac:dyDescent="0.3">
      <c r="A1188" s="4" t="str">
        <f t="shared" si="191"/>
        <v>Sweden</v>
      </c>
      <c r="B1188" s="4">
        <f t="shared" si="191"/>
        <v>2015</v>
      </c>
      <c r="C1188" s="4">
        <f t="shared" si="189"/>
        <v>124</v>
      </c>
      <c r="D1188" s="4">
        <f t="shared" si="192"/>
        <v>113</v>
      </c>
      <c r="E1188" s="4">
        <f t="shared" si="192"/>
        <v>363</v>
      </c>
      <c r="F1188" s="4">
        <f t="shared" si="192"/>
        <v>113</v>
      </c>
      <c r="G1188" s="4">
        <f t="shared" si="192"/>
        <v>419</v>
      </c>
      <c r="H1188" s="4">
        <f t="shared" si="192"/>
        <v>422</v>
      </c>
      <c r="I1188" s="4">
        <f t="shared" si="192"/>
        <v>248</v>
      </c>
      <c r="J1188" s="4">
        <f t="shared" si="192"/>
        <v>422</v>
      </c>
      <c r="K1188" s="4">
        <f t="shared" si="192"/>
        <v>315</v>
      </c>
      <c r="L1188" s="4">
        <f t="shared" si="192"/>
        <v>307</v>
      </c>
      <c r="M1188" s="4">
        <f t="shared" si="192"/>
        <v>125</v>
      </c>
      <c r="N1188" s="4">
        <f t="shared" si="192"/>
        <v>307</v>
      </c>
      <c r="O1188" s="4">
        <f t="shared" si="192"/>
        <v>274</v>
      </c>
      <c r="P1188" s="4">
        <f t="shared" si="192"/>
        <v>249</v>
      </c>
      <c r="Q1188" s="4">
        <f t="shared" si="192"/>
        <v>143</v>
      </c>
      <c r="R1188" s="4">
        <f t="shared" si="192"/>
        <v>249</v>
      </c>
      <c r="S1188" s="4">
        <f t="shared" si="192"/>
        <v>407</v>
      </c>
      <c r="T1188" s="4">
        <f t="shared" si="192"/>
        <v>379</v>
      </c>
      <c r="U1188" s="4">
        <f t="shared" si="192"/>
        <v>378</v>
      </c>
      <c r="V1188" s="4">
        <f t="shared" si="192"/>
        <v>379</v>
      </c>
      <c r="W1188" s="4">
        <v>1000000</v>
      </c>
    </row>
    <row r="1189" spans="1:23" x14ac:dyDescent="0.3">
      <c r="A1189" s="4" t="str">
        <f t="shared" si="191"/>
        <v>Sweden</v>
      </c>
      <c r="B1189" s="4">
        <f t="shared" si="191"/>
        <v>2016</v>
      </c>
      <c r="C1189" s="4">
        <f t="shared" si="189"/>
        <v>129</v>
      </c>
      <c r="D1189" s="4">
        <f t="shared" si="192"/>
        <v>116</v>
      </c>
      <c r="E1189" s="4">
        <f t="shared" si="192"/>
        <v>342</v>
      </c>
      <c r="F1189" s="4">
        <f t="shared" si="192"/>
        <v>116</v>
      </c>
      <c r="G1189" s="4">
        <f t="shared" si="192"/>
        <v>399</v>
      </c>
      <c r="H1189" s="4">
        <f t="shared" si="192"/>
        <v>404</v>
      </c>
      <c r="I1189" s="4">
        <f t="shared" si="192"/>
        <v>172</v>
      </c>
      <c r="J1189" s="4">
        <f t="shared" si="192"/>
        <v>404</v>
      </c>
      <c r="K1189" s="4">
        <f t="shared" si="192"/>
        <v>298</v>
      </c>
      <c r="L1189" s="4">
        <f t="shared" si="192"/>
        <v>290</v>
      </c>
      <c r="M1189" s="4">
        <f t="shared" si="192"/>
        <v>137</v>
      </c>
      <c r="N1189" s="4">
        <f t="shared" si="192"/>
        <v>290</v>
      </c>
      <c r="O1189" s="4">
        <f t="shared" si="192"/>
        <v>229</v>
      </c>
      <c r="P1189" s="4">
        <f t="shared" si="192"/>
        <v>217</v>
      </c>
      <c r="Q1189" s="4">
        <f t="shared" si="192"/>
        <v>169</v>
      </c>
      <c r="R1189" s="4">
        <f t="shared" si="192"/>
        <v>217</v>
      </c>
      <c r="S1189" s="4">
        <f t="shared" si="192"/>
        <v>398</v>
      </c>
      <c r="T1189" s="4">
        <f t="shared" si="192"/>
        <v>366</v>
      </c>
      <c r="U1189" s="4">
        <f t="shared" si="192"/>
        <v>386</v>
      </c>
      <c r="V1189" s="4">
        <f t="shared" si="192"/>
        <v>366</v>
      </c>
      <c r="W1189" s="4">
        <v>1000000</v>
      </c>
    </row>
    <row r="1190" spans="1:23" x14ac:dyDescent="0.3">
      <c r="A1190" s="4" t="str">
        <f t="shared" si="191"/>
        <v>Sweden</v>
      </c>
      <c r="B1190" s="4">
        <f t="shared" si="191"/>
        <v>2017</v>
      </c>
      <c r="C1190" s="4">
        <f t="shared" si="189"/>
        <v>123</v>
      </c>
      <c r="D1190" s="4">
        <f t="shared" si="192"/>
        <v>106</v>
      </c>
      <c r="E1190" s="4">
        <f t="shared" si="192"/>
        <v>315</v>
      </c>
      <c r="F1190" s="4">
        <f t="shared" si="192"/>
        <v>106</v>
      </c>
      <c r="G1190" s="4">
        <f t="shared" si="192"/>
        <v>403</v>
      </c>
      <c r="H1190" s="4">
        <f t="shared" si="192"/>
        <v>409</v>
      </c>
      <c r="I1190" s="4">
        <f t="shared" si="192"/>
        <v>193</v>
      </c>
      <c r="J1190" s="4">
        <f t="shared" si="192"/>
        <v>409</v>
      </c>
      <c r="K1190" s="4">
        <f t="shared" si="192"/>
        <v>304</v>
      </c>
      <c r="L1190" s="4">
        <f t="shared" si="192"/>
        <v>296</v>
      </c>
      <c r="M1190" s="4">
        <f t="shared" si="192"/>
        <v>117</v>
      </c>
      <c r="N1190" s="4">
        <f t="shared" si="192"/>
        <v>296</v>
      </c>
      <c r="O1190" s="4">
        <f t="shared" si="192"/>
        <v>149</v>
      </c>
      <c r="P1190" s="4">
        <f t="shared" si="192"/>
        <v>165</v>
      </c>
      <c r="Q1190" s="4">
        <f t="shared" si="192"/>
        <v>273</v>
      </c>
      <c r="R1190" s="4">
        <f t="shared" si="192"/>
        <v>165</v>
      </c>
      <c r="S1190" s="4">
        <f t="shared" si="192"/>
        <v>390</v>
      </c>
      <c r="T1190" s="4">
        <f t="shared" si="192"/>
        <v>349</v>
      </c>
      <c r="U1190" s="4">
        <f t="shared" si="192"/>
        <v>342</v>
      </c>
      <c r="V1190" s="4">
        <f t="shared" si="192"/>
        <v>349</v>
      </c>
      <c r="W1190" s="4">
        <v>1000000</v>
      </c>
    </row>
    <row r="1191" spans="1:23" x14ac:dyDescent="0.3">
      <c r="A1191" s="4" t="str">
        <f t="shared" si="191"/>
        <v>Sweden</v>
      </c>
      <c r="B1191" s="4">
        <f t="shared" si="191"/>
        <v>2018</v>
      </c>
      <c r="C1191" s="4">
        <f t="shared" si="189"/>
        <v>111</v>
      </c>
      <c r="D1191" s="4">
        <f t="shared" si="192"/>
        <v>95</v>
      </c>
      <c r="E1191" s="4">
        <f t="shared" si="192"/>
        <v>300</v>
      </c>
      <c r="F1191" s="4">
        <f t="shared" si="192"/>
        <v>95</v>
      </c>
      <c r="G1191" s="4">
        <f t="shared" si="192"/>
        <v>395</v>
      </c>
      <c r="H1191" s="4">
        <f t="shared" si="192"/>
        <v>403</v>
      </c>
      <c r="I1191" s="4">
        <f t="shared" si="192"/>
        <v>155</v>
      </c>
      <c r="J1191" s="4">
        <f t="shared" si="192"/>
        <v>403</v>
      </c>
      <c r="K1191" s="4">
        <f t="shared" si="192"/>
        <v>301</v>
      </c>
      <c r="L1191" s="4">
        <f t="shared" si="192"/>
        <v>292</v>
      </c>
      <c r="M1191" s="4">
        <f t="shared" si="192"/>
        <v>118</v>
      </c>
      <c r="N1191" s="4">
        <f t="shared" si="192"/>
        <v>292</v>
      </c>
      <c r="O1191" s="4">
        <f t="shared" si="192"/>
        <v>54</v>
      </c>
      <c r="P1191" s="4">
        <f t="shared" si="192"/>
        <v>63</v>
      </c>
      <c r="Q1191" s="4">
        <f t="shared" si="192"/>
        <v>387</v>
      </c>
      <c r="R1191" s="4">
        <f t="shared" si="192"/>
        <v>63</v>
      </c>
      <c r="S1191" s="4">
        <f t="shared" si="192"/>
        <v>381</v>
      </c>
      <c r="T1191" s="4">
        <f t="shared" si="192"/>
        <v>329</v>
      </c>
      <c r="U1191" s="4">
        <f t="shared" si="192"/>
        <v>320</v>
      </c>
      <c r="V1191" s="4">
        <f t="shared" si="192"/>
        <v>329</v>
      </c>
      <c r="W1191" s="4">
        <v>1000000</v>
      </c>
    </row>
    <row r="1192" spans="1:23" x14ac:dyDescent="0.3">
      <c r="A1192" s="4" t="str">
        <f t="shared" si="191"/>
        <v>Sweden</v>
      </c>
      <c r="B1192" s="4">
        <f t="shared" si="191"/>
        <v>2019</v>
      </c>
      <c r="C1192" s="4">
        <f t="shared" si="189"/>
        <v>102</v>
      </c>
      <c r="D1192" s="4">
        <f t="shared" si="192"/>
        <v>88</v>
      </c>
      <c r="E1192" s="4">
        <f t="shared" si="192"/>
        <v>288</v>
      </c>
      <c r="F1192" s="4">
        <f t="shared" si="192"/>
        <v>88</v>
      </c>
      <c r="G1192" s="4">
        <f t="shared" si="192"/>
        <v>406</v>
      </c>
      <c r="H1192" s="4">
        <f t="shared" si="192"/>
        <v>415</v>
      </c>
      <c r="I1192" s="4">
        <f t="shared" si="192"/>
        <v>237</v>
      </c>
      <c r="J1192" s="4">
        <f t="shared" si="192"/>
        <v>415</v>
      </c>
      <c r="K1192" s="4">
        <f t="shared" si="192"/>
        <v>339</v>
      </c>
      <c r="L1192" s="4">
        <f t="shared" si="192"/>
        <v>336</v>
      </c>
      <c r="M1192" s="4">
        <f t="shared" si="192"/>
        <v>35</v>
      </c>
      <c r="N1192" s="4">
        <f t="shared" si="192"/>
        <v>336</v>
      </c>
      <c r="O1192" s="4">
        <f t="shared" si="192"/>
        <v>90</v>
      </c>
      <c r="P1192" s="4">
        <f t="shared" si="192"/>
        <v>118</v>
      </c>
      <c r="Q1192" s="4">
        <f t="shared" si="192"/>
        <v>505</v>
      </c>
      <c r="R1192" s="4">
        <f t="shared" si="192"/>
        <v>118</v>
      </c>
      <c r="S1192" s="4">
        <f t="shared" si="192"/>
        <v>376</v>
      </c>
      <c r="T1192" s="4">
        <f t="shared" si="192"/>
        <v>314</v>
      </c>
      <c r="U1192" s="4">
        <f t="shared" si="192"/>
        <v>306</v>
      </c>
      <c r="V1192" s="4">
        <f t="shared" si="192"/>
        <v>314</v>
      </c>
      <c r="W1192" s="4">
        <v>1000000</v>
      </c>
    </row>
    <row r="1193" spans="1:23" x14ac:dyDescent="0.3">
      <c r="A1193" s="4" t="str">
        <f t="shared" si="191"/>
        <v>Sweden</v>
      </c>
      <c r="B1193" s="4">
        <f t="shared" si="191"/>
        <v>2020</v>
      </c>
      <c r="C1193" s="4">
        <f t="shared" si="189"/>
        <v>116</v>
      </c>
      <c r="D1193" s="4">
        <f t="shared" si="192"/>
        <v>96</v>
      </c>
      <c r="E1193" s="4">
        <f t="shared" si="192"/>
        <v>276</v>
      </c>
      <c r="F1193" s="4">
        <f t="shared" si="192"/>
        <v>96</v>
      </c>
      <c r="G1193" s="4">
        <f t="shared" si="192"/>
        <v>271</v>
      </c>
      <c r="H1193" s="4">
        <f t="shared" si="192"/>
        <v>302</v>
      </c>
      <c r="I1193" s="4">
        <f t="shared" si="192"/>
        <v>8</v>
      </c>
      <c r="J1193" s="4">
        <f t="shared" si="192"/>
        <v>302</v>
      </c>
      <c r="K1193" s="4">
        <f t="shared" si="192"/>
        <v>328</v>
      </c>
      <c r="L1193" s="4">
        <f t="shared" si="192"/>
        <v>321</v>
      </c>
      <c r="M1193" s="4">
        <f t="shared" si="192"/>
        <v>79</v>
      </c>
      <c r="N1193" s="4">
        <f t="shared" si="192"/>
        <v>321</v>
      </c>
      <c r="O1193" s="4">
        <f t="shared" si="192"/>
        <v>194</v>
      </c>
      <c r="P1193" s="4">
        <f t="shared" si="192"/>
        <v>216</v>
      </c>
      <c r="Q1193" s="4">
        <f t="shared" si="192"/>
        <v>460</v>
      </c>
      <c r="R1193" s="4">
        <f t="shared" si="192"/>
        <v>216</v>
      </c>
      <c r="S1193" s="4">
        <f t="shared" si="192"/>
        <v>370</v>
      </c>
      <c r="T1193" s="4">
        <f t="shared" si="192"/>
        <v>328</v>
      </c>
      <c r="U1193" s="4">
        <f t="shared" si="192"/>
        <v>371</v>
      </c>
      <c r="V1193" s="4">
        <f t="shared" si="192"/>
        <v>328</v>
      </c>
      <c r="W1193" s="4">
        <v>1000000</v>
      </c>
    </row>
    <row r="1194" spans="1:23" x14ac:dyDescent="0.3">
      <c r="A1194" s="4" t="str">
        <f t="shared" si="191"/>
        <v>Sweden</v>
      </c>
      <c r="B1194" s="4">
        <f t="shared" si="191"/>
        <v>2021</v>
      </c>
      <c r="C1194" s="4">
        <f t="shared" si="189"/>
        <v>101</v>
      </c>
      <c r="D1194" s="4">
        <f t="shared" si="192"/>
        <v>80</v>
      </c>
      <c r="E1194" s="4">
        <f t="shared" si="192"/>
        <v>272</v>
      </c>
      <c r="F1194" s="4">
        <f t="shared" si="192"/>
        <v>80</v>
      </c>
      <c r="G1194" s="4">
        <f t="shared" si="192"/>
        <v>353</v>
      </c>
      <c r="H1194" s="4">
        <f t="shared" si="192"/>
        <v>369</v>
      </c>
      <c r="I1194" s="4">
        <f t="shared" si="192"/>
        <v>27</v>
      </c>
      <c r="J1194" s="4">
        <f t="shared" si="192"/>
        <v>369</v>
      </c>
      <c r="K1194" s="4">
        <f t="shared" si="192"/>
        <v>488</v>
      </c>
      <c r="L1194" s="4">
        <f t="shared" si="192"/>
        <v>483</v>
      </c>
      <c r="M1194" s="4">
        <f t="shared" si="192"/>
        <v>32</v>
      </c>
      <c r="N1194" s="4">
        <f t="shared" si="192"/>
        <v>483</v>
      </c>
      <c r="O1194" s="4">
        <f t="shared" si="192"/>
        <v>258</v>
      </c>
      <c r="P1194" s="4">
        <f t="shared" si="192"/>
        <v>322</v>
      </c>
      <c r="Q1194" s="4">
        <f t="shared" si="192"/>
        <v>403</v>
      </c>
      <c r="R1194" s="4">
        <f t="shared" si="192"/>
        <v>322</v>
      </c>
      <c r="S1194" s="4">
        <f t="shared" si="192"/>
        <v>380</v>
      </c>
      <c r="T1194" s="4">
        <f t="shared" si="192"/>
        <v>308</v>
      </c>
      <c r="U1194" s="4">
        <f t="shared" si="192"/>
        <v>382</v>
      </c>
      <c r="V1194" s="4">
        <f t="shared" si="192"/>
        <v>308</v>
      </c>
      <c r="W1194" s="4">
        <v>1000000</v>
      </c>
    </row>
    <row r="1197" spans="1:23" x14ac:dyDescent="0.3">
      <c r="A1197" s="29" t="s">
        <v>81</v>
      </c>
    </row>
    <row r="1198" spans="1:23" ht="124.8" x14ac:dyDescent="0.3">
      <c r="A1198" s="7" t="str">
        <f t="shared" ref="A1198:W1213" si="193">A600</f>
        <v>Ország</v>
      </c>
      <c r="B1198" s="7" t="str">
        <f t="shared" si="193"/>
        <v>Év</v>
      </c>
      <c r="C1198" s="7" t="str">
        <f>C600</f>
        <v>Az átlagos jövedelmek különbsége a teljes átlagtól  (USD)</v>
      </c>
      <c r="D1198" s="7" t="str">
        <f t="shared" si="193"/>
        <v>Indikátor, hogy hányszor van meg az átlagtól való különbség az átlagban a jövedelem terén (USD)</v>
      </c>
      <c r="E1198" s="7" t="str">
        <f t="shared" si="193"/>
        <v>szórás/átlag jövedelem különbségek az ország adataival és anélkül (abszolút, USD)</v>
      </c>
      <c r="F1198" s="7" t="str">
        <f t="shared" si="193"/>
        <v>Relatív jövedelem különbségek az átlagtól (USD)</v>
      </c>
      <c r="G1198" s="7" t="str">
        <f t="shared" si="193"/>
        <v>Az átlagos munkaóra különbsége a teljes átlagtól  (óra)</v>
      </c>
      <c r="H1198" s="7" t="str">
        <f t="shared" si="193"/>
        <v>Indikátor, hogy hányszor van meg az átlagtól való különbség az átlagban a munkaórák terén (óra)</v>
      </c>
      <c r="I1198" s="7" t="str">
        <f t="shared" si="193"/>
        <v>szórás/átlag munkaóra különbségek az ország adataival és anélkül (abszolút, óra)</v>
      </c>
      <c r="J1198" s="7" t="str">
        <f t="shared" si="193"/>
        <v>Relatív munkaórák különbségek az átlagtól (óra)</v>
      </c>
      <c r="K1198" s="7" t="str">
        <f t="shared" si="193"/>
        <v>A várható élettartam különbsége a teljes átlagtól (év)</v>
      </c>
      <c r="L1198" s="7" t="str">
        <f t="shared" si="193"/>
        <v>Indikátor, hogy hányszor van meg az átlagtól való különbség az átlagban a várható élettartam terén (év)</v>
      </c>
      <c r="M1198" s="7" t="str">
        <f t="shared" si="193"/>
        <v>szórás/átlag várható élettartam különbségek az ország adataival és anélkül (év, abszolút)</v>
      </c>
      <c r="N1198" s="7" t="str">
        <f t="shared" si="193"/>
        <v>Relatív várható élettartam különbségek az átlagtól (év)</v>
      </c>
      <c r="O1198" s="7" t="str">
        <f t="shared" si="193"/>
        <v>A  munkanélküliségi ráta különbsége a teljes átlagtól (%)</v>
      </c>
      <c r="P1198" s="7" t="str">
        <f t="shared" si="193"/>
        <v>Indikátor, hogy hányszor van meg az átlagtól való különbség az átlagban a munkanélküliségi ráta terén (%)</v>
      </c>
      <c r="Q1198" s="7" t="str">
        <f t="shared" si="193"/>
        <v>szórás/átlag munkanélküliségi ráta különbségek az ország adataival és anélkül (%, abszolút)</v>
      </c>
      <c r="R1198" s="7" t="str">
        <f t="shared" si="193"/>
        <v>Relatív munkanélküliségi ráta különbségek az átlagtól (év)</v>
      </c>
      <c r="S1198" s="7" t="str">
        <f t="shared" si="193"/>
        <v>A  GDP/fő különbsége a teljes átlagtól (USD)</v>
      </c>
      <c r="T1198" s="7" t="str">
        <f t="shared" si="193"/>
        <v>Indikátor, hogy hányszor van meg az átlagtól való különbség az átlagban a GDP/fő terén (USD)</v>
      </c>
      <c r="U1198" s="7" t="str">
        <f t="shared" si="193"/>
        <v>szórás/átlag GDP/fő különbségek az ország adataival és anélkül (USD, abszolút)</v>
      </c>
      <c r="V1198" s="7" t="str">
        <f t="shared" si="193"/>
        <v>Relatív GDP/fő különbségek az átlagtól (év)</v>
      </c>
      <c r="W1198" s="7" t="str">
        <f t="shared" si="193"/>
        <v>y érték</v>
      </c>
    </row>
    <row r="1199" spans="1:23" x14ac:dyDescent="0.3">
      <c r="A1199" s="4" t="str">
        <f t="shared" si="193"/>
        <v>Hungary</v>
      </c>
      <c r="B1199" s="4">
        <f t="shared" si="193"/>
        <v>1995</v>
      </c>
      <c r="C1199" s="4">
        <f>INT(C601/20)+1</f>
        <v>21</v>
      </c>
      <c r="D1199" s="4">
        <f t="shared" ref="C1199:W1211" si="194">INT(D601/20)+1</f>
        <v>25</v>
      </c>
      <c r="E1199" s="4">
        <f t="shared" si="194"/>
        <v>27</v>
      </c>
      <c r="F1199" s="4">
        <f t="shared" si="194"/>
        <v>25</v>
      </c>
      <c r="G1199" s="4">
        <f t="shared" si="194"/>
        <v>25</v>
      </c>
      <c r="H1199" s="4">
        <f t="shared" si="194"/>
        <v>25</v>
      </c>
      <c r="I1199" s="4">
        <f t="shared" si="194"/>
        <v>14</v>
      </c>
      <c r="J1199" s="4">
        <f t="shared" si="194"/>
        <v>25</v>
      </c>
      <c r="K1199" s="4">
        <f t="shared" si="194"/>
        <v>28</v>
      </c>
      <c r="L1199" s="4">
        <f t="shared" si="194"/>
        <v>28</v>
      </c>
      <c r="M1199" s="4">
        <f t="shared" si="194"/>
        <v>27</v>
      </c>
      <c r="N1199" s="4">
        <f t="shared" si="194"/>
        <v>28</v>
      </c>
      <c r="O1199" s="4">
        <f t="shared" si="194"/>
        <v>5</v>
      </c>
      <c r="P1199" s="4">
        <f t="shared" si="194"/>
        <v>5</v>
      </c>
      <c r="Q1199" s="4">
        <f t="shared" si="194"/>
        <v>27</v>
      </c>
      <c r="R1199" s="4">
        <f t="shared" si="194"/>
        <v>5</v>
      </c>
      <c r="S1199" s="4">
        <f t="shared" si="194"/>
        <v>17</v>
      </c>
      <c r="T1199" s="4">
        <f t="shared" si="194"/>
        <v>26</v>
      </c>
      <c r="U1199" s="4">
        <f t="shared" si="194"/>
        <v>16</v>
      </c>
      <c r="V1199" s="4">
        <f t="shared" si="194"/>
        <v>26</v>
      </c>
      <c r="W1199" s="4">
        <v>1000000</v>
      </c>
    </row>
    <row r="1200" spans="1:23" x14ac:dyDescent="0.3">
      <c r="A1200" s="4" t="str">
        <f t="shared" si="193"/>
        <v>Hungary</v>
      </c>
      <c r="B1200" s="4">
        <f t="shared" si="193"/>
        <v>1996</v>
      </c>
      <c r="C1200" s="4">
        <f t="shared" si="194"/>
        <v>20</v>
      </c>
      <c r="D1200" s="4">
        <f t="shared" si="194"/>
        <v>25</v>
      </c>
      <c r="E1200" s="4">
        <f t="shared" si="194"/>
        <v>25</v>
      </c>
      <c r="F1200" s="4">
        <f t="shared" si="194"/>
        <v>25</v>
      </c>
      <c r="G1200" s="4">
        <f t="shared" si="194"/>
        <v>25</v>
      </c>
      <c r="H1200" s="4">
        <f t="shared" si="194"/>
        <v>25</v>
      </c>
      <c r="I1200" s="4">
        <f t="shared" si="194"/>
        <v>14</v>
      </c>
      <c r="J1200" s="4">
        <f t="shared" si="194"/>
        <v>25</v>
      </c>
      <c r="K1200" s="4">
        <f t="shared" si="194"/>
        <v>27</v>
      </c>
      <c r="L1200" s="4">
        <f t="shared" si="194"/>
        <v>28</v>
      </c>
      <c r="M1200" s="4">
        <f t="shared" si="194"/>
        <v>28</v>
      </c>
      <c r="N1200" s="4">
        <f t="shared" si="194"/>
        <v>28</v>
      </c>
      <c r="O1200" s="4">
        <f t="shared" si="194"/>
        <v>5</v>
      </c>
      <c r="P1200" s="4">
        <f t="shared" si="194"/>
        <v>5</v>
      </c>
      <c r="Q1200" s="4">
        <f t="shared" si="194"/>
        <v>27</v>
      </c>
      <c r="R1200" s="4">
        <f t="shared" si="194"/>
        <v>5</v>
      </c>
      <c r="S1200" s="4">
        <f t="shared" si="194"/>
        <v>18</v>
      </c>
      <c r="T1200" s="4">
        <f t="shared" si="194"/>
        <v>26</v>
      </c>
      <c r="U1200" s="4">
        <f t="shared" si="194"/>
        <v>18</v>
      </c>
      <c r="V1200" s="4">
        <f t="shared" si="194"/>
        <v>26</v>
      </c>
      <c r="W1200" s="4">
        <v>1000000</v>
      </c>
    </row>
    <row r="1201" spans="1:23" x14ac:dyDescent="0.3">
      <c r="A1201" s="4" t="str">
        <f t="shared" si="193"/>
        <v>Hungary</v>
      </c>
      <c r="B1201" s="4">
        <f t="shared" si="193"/>
        <v>1997</v>
      </c>
      <c r="C1201" s="4">
        <f t="shared" si="194"/>
        <v>21</v>
      </c>
      <c r="D1201" s="4">
        <f t="shared" si="194"/>
        <v>25</v>
      </c>
      <c r="E1201" s="4">
        <f t="shared" si="194"/>
        <v>26</v>
      </c>
      <c r="F1201" s="4">
        <f t="shared" si="194"/>
        <v>25</v>
      </c>
      <c r="G1201" s="4">
        <f t="shared" si="194"/>
        <v>27</v>
      </c>
      <c r="H1201" s="4">
        <f t="shared" si="194"/>
        <v>26</v>
      </c>
      <c r="I1201" s="4">
        <f t="shared" si="194"/>
        <v>18</v>
      </c>
      <c r="J1201" s="4">
        <f t="shared" si="194"/>
        <v>26</v>
      </c>
      <c r="K1201" s="4">
        <f t="shared" si="194"/>
        <v>27</v>
      </c>
      <c r="L1201" s="4">
        <f t="shared" si="194"/>
        <v>27</v>
      </c>
      <c r="M1201" s="4">
        <f t="shared" si="194"/>
        <v>27</v>
      </c>
      <c r="N1201" s="4">
        <f t="shared" si="194"/>
        <v>27</v>
      </c>
      <c r="O1201" s="4">
        <f t="shared" si="194"/>
        <v>1</v>
      </c>
      <c r="P1201" s="4">
        <f t="shared" si="194"/>
        <v>1</v>
      </c>
      <c r="Q1201" s="4">
        <f t="shared" si="194"/>
        <v>21</v>
      </c>
      <c r="R1201" s="4">
        <f t="shared" si="194"/>
        <v>1</v>
      </c>
      <c r="S1201" s="4">
        <f t="shared" si="194"/>
        <v>19</v>
      </c>
      <c r="T1201" s="4">
        <f t="shared" si="194"/>
        <v>26</v>
      </c>
      <c r="U1201" s="4">
        <f t="shared" si="194"/>
        <v>18</v>
      </c>
      <c r="V1201" s="4">
        <f t="shared" si="194"/>
        <v>26</v>
      </c>
      <c r="W1201" s="4">
        <v>1000000</v>
      </c>
    </row>
    <row r="1202" spans="1:23" x14ac:dyDescent="0.3">
      <c r="A1202" s="4" t="str">
        <f t="shared" si="193"/>
        <v>Hungary</v>
      </c>
      <c r="B1202" s="4">
        <f t="shared" si="193"/>
        <v>1998</v>
      </c>
      <c r="C1202" s="4">
        <f t="shared" si="194"/>
        <v>22</v>
      </c>
      <c r="D1202" s="4">
        <f t="shared" si="194"/>
        <v>25</v>
      </c>
      <c r="E1202" s="4">
        <f t="shared" si="194"/>
        <v>26</v>
      </c>
      <c r="F1202" s="4">
        <f t="shared" si="194"/>
        <v>25</v>
      </c>
      <c r="G1202" s="4">
        <f t="shared" si="194"/>
        <v>25</v>
      </c>
      <c r="H1202" s="4">
        <f t="shared" si="194"/>
        <v>25</v>
      </c>
      <c r="I1202" s="4">
        <f t="shared" si="194"/>
        <v>15</v>
      </c>
      <c r="J1202" s="4">
        <f t="shared" si="194"/>
        <v>25</v>
      </c>
      <c r="K1202" s="4">
        <f t="shared" si="194"/>
        <v>28</v>
      </c>
      <c r="L1202" s="4">
        <f t="shared" si="194"/>
        <v>28</v>
      </c>
      <c r="M1202" s="4">
        <f t="shared" si="194"/>
        <v>28</v>
      </c>
      <c r="N1202" s="4">
        <f t="shared" si="194"/>
        <v>28</v>
      </c>
      <c r="O1202" s="4">
        <f t="shared" si="194"/>
        <v>1</v>
      </c>
      <c r="P1202" s="4">
        <f t="shared" si="194"/>
        <v>1</v>
      </c>
      <c r="Q1202" s="4">
        <f t="shared" si="194"/>
        <v>18</v>
      </c>
      <c r="R1202" s="4">
        <f t="shared" si="194"/>
        <v>1</v>
      </c>
      <c r="S1202" s="4">
        <f t="shared" si="194"/>
        <v>20</v>
      </c>
      <c r="T1202" s="4">
        <f t="shared" si="194"/>
        <v>26</v>
      </c>
      <c r="U1202" s="4">
        <f t="shared" si="194"/>
        <v>18</v>
      </c>
      <c r="V1202" s="4">
        <f t="shared" si="194"/>
        <v>26</v>
      </c>
      <c r="W1202" s="4">
        <v>1000000</v>
      </c>
    </row>
    <row r="1203" spans="1:23" x14ac:dyDescent="0.3">
      <c r="A1203" s="4" t="str">
        <f t="shared" si="193"/>
        <v>Hungary</v>
      </c>
      <c r="B1203" s="4">
        <f t="shared" si="193"/>
        <v>1999</v>
      </c>
      <c r="C1203" s="4">
        <f t="shared" si="194"/>
        <v>23</v>
      </c>
      <c r="D1203" s="4">
        <f t="shared" si="194"/>
        <v>26</v>
      </c>
      <c r="E1203" s="4">
        <f t="shared" si="194"/>
        <v>27</v>
      </c>
      <c r="F1203" s="4">
        <f t="shared" si="194"/>
        <v>26</v>
      </c>
      <c r="G1203" s="4">
        <f t="shared" si="194"/>
        <v>27</v>
      </c>
      <c r="H1203" s="4">
        <f t="shared" si="194"/>
        <v>26</v>
      </c>
      <c r="I1203" s="4">
        <f t="shared" si="194"/>
        <v>17</v>
      </c>
      <c r="J1203" s="4">
        <f t="shared" si="194"/>
        <v>26</v>
      </c>
      <c r="K1203" s="4">
        <f t="shared" si="194"/>
        <v>28</v>
      </c>
      <c r="L1203" s="4">
        <f t="shared" si="194"/>
        <v>28</v>
      </c>
      <c r="M1203" s="4">
        <f t="shared" si="194"/>
        <v>28</v>
      </c>
      <c r="N1203" s="4">
        <f t="shared" si="194"/>
        <v>28</v>
      </c>
      <c r="O1203" s="4">
        <f t="shared" si="194"/>
        <v>16</v>
      </c>
      <c r="P1203" s="4">
        <f t="shared" si="194"/>
        <v>15</v>
      </c>
      <c r="Q1203" s="4">
        <f t="shared" si="194"/>
        <v>3</v>
      </c>
      <c r="R1203" s="4">
        <f t="shared" si="194"/>
        <v>15</v>
      </c>
      <c r="S1203" s="4">
        <f t="shared" si="194"/>
        <v>21</v>
      </c>
      <c r="T1203" s="4">
        <f t="shared" si="194"/>
        <v>26</v>
      </c>
      <c r="U1203" s="4">
        <f t="shared" si="194"/>
        <v>18</v>
      </c>
      <c r="V1203" s="4">
        <f t="shared" si="194"/>
        <v>26</v>
      </c>
      <c r="W1203" s="4">
        <v>1000000</v>
      </c>
    </row>
    <row r="1204" spans="1:23" x14ac:dyDescent="0.3">
      <c r="A1204" s="4" t="str">
        <f t="shared" si="193"/>
        <v>Hungary</v>
      </c>
      <c r="B1204" s="4">
        <f t="shared" si="193"/>
        <v>2000</v>
      </c>
      <c r="C1204" s="4">
        <f t="shared" si="194"/>
        <v>23</v>
      </c>
      <c r="D1204" s="4">
        <f t="shared" si="194"/>
        <v>25</v>
      </c>
      <c r="E1204" s="4">
        <f t="shared" si="194"/>
        <v>26</v>
      </c>
      <c r="F1204" s="4">
        <f t="shared" si="194"/>
        <v>25</v>
      </c>
      <c r="G1204" s="4">
        <f t="shared" si="194"/>
        <v>24</v>
      </c>
      <c r="H1204" s="4">
        <f t="shared" si="194"/>
        <v>24</v>
      </c>
      <c r="I1204" s="4">
        <f t="shared" si="194"/>
        <v>7</v>
      </c>
      <c r="J1204" s="4">
        <f t="shared" si="194"/>
        <v>24</v>
      </c>
      <c r="K1204" s="4">
        <f t="shared" si="194"/>
        <v>27</v>
      </c>
      <c r="L1204" s="4">
        <f t="shared" si="194"/>
        <v>27</v>
      </c>
      <c r="M1204" s="4">
        <f t="shared" si="194"/>
        <v>28</v>
      </c>
      <c r="N1204" s="4">
        <f t="shared" si="194"/>
        <v>27</v>
      </c>
      <c r="O1204" s="4">
        <f t="shared" si="194"/>
        <v>18</v>
      </c>
      <c r="P1204" s="4">
        <f t="shared" si="194"/>
        <v>18</v>
      </c>
      <c r="Q1204" s="4">
        <f t="shared" si="194"/>
        <v>1</v>
      </c>
      <c r="R1204" s="4">
        <f t="shared" si="194"/>
        <v>18</v>
      </c>
      <c r="S1204" s="4">
        <f t="shared" si="194"/>
        <v>22</v>
      </c>
      <c r="T1204" s="4">
        <f t="shared" si="194"/>
        <v>26</v>
      </c>
      <c r="U1204" s="4">
        <f t="shared" si="194"/>
        <v>17</v>
      </c>
      <c r="V1204" s="4">
        <f t="shared" si="194"/>
        <v>26</v>
      </c>
      <c r="W1204" s="4">
        <v>1000000</v>
      </c>
    </row>
    <row r="1205" spans="1:23" x14ac:dyDescent="0.3">
      <c r="A1205" s="4" t="str">
        <f t="shared" si="193"/>
        <v>Hungary</v>
      </c>
      <c r="B1205" s="4">
        <f t="shared" si="193"/>
        <v>2001</v>
      </c>
      <c r="C1205" s="4">
        <f t="shared" si="194"/>
        <v>21</v>
      </c>
      <c r="D1205" s="4">
        <f t="shared" si="194"/>
        <v>24</v>
      </c>
      <c r="E1205" s="4">
        <f t="shared" si="194"/>
        <v>24</v>
      </c>
      <c r="F1205" s="4">
        <f t="shared" si="194"/>
        <v>24</v>
      </c>
      <c r="G1205" s="4">
        <f t="shared" si="194"/>
        <v>23</v>
      </c>
      <c r="H1205" s="4">
        <f t="shared" si="194"/>
        <v>23</v>
      </c>
      <c r="I1205" s="4">
        <f t="shared" si="194"/>
        <v>2</v>
      </c>
      <c r="J1205" s="4">
        <f t="shared" si="194"/>
        <v>23</v>
      </c>
      <c r="K1205" s="4">
        <f t="shared" si="194"/>
        <v>26</v>
      </c>
      <c r="L1205" s="4">
        <f t="shared" si="194"/>
        <v>27</v>
      </c>
      <c r="M1205" s="4">
        <f t="shared" si="194"/>
        <v>26</v>
      </c>
      <c r="N1205" s="4">
        <f t="shared" si="194"/>
        <v>27</v>
      </c>
      <c r="O1205" s="4">
        <f t="shared" si="194"/>
        <v>20</v>
      </c>
      <c r="P1205" s="4">
        <f t="shared" si="194"/>
        <v>20</v>
      </c>
      <c r="Q1205" s="4">
        <f t="shared" si="194"/>
        <v>3</v>
      </c>
      <c r="R1205" s="4">
        <f t="shared" si="194"/>
        <v>20</v>
      </c>
      <c r="S1205" s="4">
        <f t="shared" si="194"/>
        <v>23</v>
      </c>
      <c r="T1205" s="4">
        <f t="shared" si="194"/>
        <v>26</v>
      </c>
      <c r="U1205" s="4">
        <f t="shared" si="194"/>
        <v>17</v>
      </c>
      <c r="V1205" s="4">
        <f t="shared" si="194"/>
        <v>26</v>
      </c>
      <c r="W1205" s="4">
        <v>1000000</v>
      </c>
    </row>
    <row r="1206" spans="1:23" x14ac:dyDescent="0.3">
      <c r="A1206" s="4" t="str">
        <f t="shared" si="193"/>
        <v>Hungary</v>
      </c>
      <c r="B1206" s="4">
        <f t="shared" si="193"/>
        <v>2002</v>
      </c>
      <c r="C1206" s="4">
        <f t="shared" si="194"/>
        <v>21</v>
      </c>
      <c r="D1206" s="4">
        <f t="shared" si="194"/>
        <v>23</v>
      </c>
      <c r="E1206" s="4">
        <f t="shared" si="194"/>
        <v>22</v>
      </c>
      <c r="F1206" s="4">
        <f t="shared" si="194"/>
        <v>23</v>
      </c>
      <c r="G1206" s="4">
        <f t="shared" si="194"/>
        <v>22</v>
      </c>
      <c r="H1206" s="4">
        <f t="shared" si="194"/>
        <v>22</v>
      </c>
      <c r="I1206" s="4">
        <f t="shared" si="194"/>
        <v>2</v>
      </c>
      <c r="J1206" s="4">
        <f t="shared" si="194"/>
        <v>22</v>
      </c>
      <c r="K1206" s="4">
        <f t="shared" si="194"/>
        <v>26</v>
      </c>
      <c r="L1206" s="4">
        <f t="shared" si="194"/>
        <v>26</v>
      </c>
      <c r="M1206" s="4">
        <f t="shared" si="194"/>
        <v>25</v>
      </c>
      <c r="N1206" s="4">
        <f t="shared" si="194"/>
        <v>26</v>
      </c>
      <c r="O1206" s="4">
        <f t="shared" si="194"/>
        <v>20</v>
      </c>
      <c r="P1206" s="4">
        <f t="shared" si="194"/>
        <v>20</v>
      </c>
      <c r="Q1206" s="4">
        <f t="shared" si="194"/>
        <v>4</v>
      </c>
      <c r="R1206" s="4">
        <f t="shared" si="194"/>
        <v>20</v>
      </c>
      <c r="S1206" s="4">
        <f t="shared" si="194"/>
        <v>23</v>
      </c>
      <c r="T1206" s="4">
        <f t="shared" si="194"/>
        <v>25</v>
      </c>
      <c r="U1206" s="4">
        <f t="shared" si="194"/>
        <v>15</v>
      </c>
      <c r="V1206" s="4">
        <f t="shared" si="194"/>
        <v>25</v>
      </c>
      <c r="W1206" s="4">
        <v>1000000</v>
      </c>
    </row>
    <row r="1207" spans="1:23" x14ac:dyDescent="0.3">
      <c r="A1207" s="4" t="str">
        <f t="shared" si="193"/>
        <v>Hungary</v>
      </c>
      <c r="B1207" s="4">
        <f t="shared" si="193"/>
        <v>2003</v>
      </c>
      <c r="C1207" s="4">
        <f t="shared" si="194"/>
        <v>19</v>
      </c>
      <c r="D1207" s="4">
        <f t="shared" si="194"/>
        <v>21</v>
      </c>
      <c r="E1207" s="4">
        <f t="shared" si="194"/>
        <v>18</v>
      </c>
      <c r="F1207" s="4">
        <f t="shared" si="194"/>
        <v>21</v>
      </c>
      <c r="G1207" s="4">
        <f t="shared" si="194"/>
        <v>21</v>
      </c>
      <c r="H1207" s="4">
        <f t="shared" si="194"/>
        <v>20</v>
      </c>
      <c r="I1207" s="4">
        <f t="shared" si="194"/>
        <v>3</v>
      </c>
      <c r="J1207" s="4">
        <f t="shared" si="194"/>
        <v>20</v>
      </c>
      <c r="K1207" s="4">
        <f t="shared" si="194"/>
        <v>26</v>
      </c>
      <c r="L1207" s="4">
        <f t="shared" si="194"/>
        <v>26</v>
      </c>
      <c r="M1207" s="4">
        <f t="shared" si="194"/>
        <v>26</v>
      </c>
      <c r="N1207" s="4">
        <f t="shared" si="194"/>
        <v>26</v>
      </c>
      <c r="O1207" s="4">
        <f t="shared" si="194"/>
        <v>20</v>
      </c>
      <c r="P1207" s="4">
        <f t="shared" si="194"/>
        <v>20</v>
      </c>
      <c r="Q1207" s="4">
        <f t="shared" si="194"/>
        <v>6</v>
      </c>
      <c r="R1207" s="4">
        <f t="shared" si="194"/>
        <v>20</v>
      </c>
      <c r="S1207" s="4">
        <f t="shared" si="194"/>
        <v>23</v>
      </c>
      <c r="T1207" s="4">
        <f t="shared" si="194"/>
        <v>25</v>
      </c>
      <c r="U1207" s="4">
        <f t="shared" si="194"/>
        <v>14</v>
      </c>
      <c r="V1207" s="4">
        <f t="shared" si="194"/>
        <v>25</v>
      </c>
      <c r="W1207" s="4">
        <v>1000000</v>
      </c>
    </row>
    <row r="1208" spans="1:23" x14ac:dyDescent="0.3">
      <c r="A1208" s="4" t="str">
        <f t="shared" si="193"/>
        <v>Hungary</v>
      </c>
      <c r="B1208" s="4">
        <f t="shared" si="193"/>
        <v>2004</v>
      </c>
      <c r="C1208" s="4">
        <f t="shared" si="194"/>
        <v>18</v>
      </c>
      <c r="D1208" s="4">
        <f t="shared" si="194"/>
        <v>19</v>
      </c>
      <c r="E1208" s="4">
        <f t="shared" si="194"/>
        <v>15</v>
      </c>
      <c r="F1208" s="4">
        <f t="shared" si="194"/>
        <v>19</v>
      </c>
      <c r="G1208" s="4">
        <f t="shared" si="194"/>
        <v>20</v>
      </c>
      <c r="H1208" s="4">
        <f t="shared" si="194"/>
        <v>20</v>
      </c>
      <c r="I1208" s="4">
        <f t="shared" si="194"/>
        <v>3</v>
      </c>
      <c r="J1208" s="4">
        <f t="shared" si="194"/>
        <v>20</v>
      </c>
      <c r="K1208" s="4">
        <f t="shared" si="194"/>
        <v>26</v>
      </c>
      <c r="L1208" s="4">
        <f t="shared" si="194"/>
        <v>26</v>
      </c>
      <c r="M1208" s="4">
        <f t="shared" si="194"/>
        <v>26</v>
      </c>
      <c r="N1208" s="4">
        <f t="shared" si="194"/>
        <v>26</v>
      </c>
      <c r="O1208" s="4">
        <f t="shared" si="194"/>
        <v>19</v>
      </c>
      <c r="P1208" s="4">
        <f t="shared" si="194"/>
        <v>19</v>
      </c>
      <c r="Q1208" s="4">
        <f t="shared" si="194"/>
        <v>5</v>
      </c>
      <c r="R1208" s="4">
        <f t="shared" si="194"/>
        <v>19</v>
      </c>
      <c r="S1208" s="4">
        <f t="shared" si="194"/>
        <v>24</v>
      </c>
      <c r="T1208" s="4">
        <f t="shared" si="194"/>
        <v>24</v>
      </c>
      <c r="U1208" s="4">
        <f t="shared" si="194"/>
        <v>13</v>
      </c>
      <c r="V1208" s="4">
        <f t="shared" si="194"/>
        <v>24</v>
      </c>
      <c r="W1208" s="4">
        <v>1000000</v>
      </c>
    </row>
    <row r="1209" spans="1:23" x14ac:dyDescent="0.3">
      <c r="A1209" s="4" t="str">
        <f t="shared" si="193"/>
        <v>Hungary</v>
      </c>
      <c r="B1209" s="4">
        <f t="shared" si="193"/>
        <v>2005</v>
      </c>
      <c r="C1209" s="4">
        <f t="shared" si="194"/>
        <v>17</v>
      </c>
      <c r="D1209" s="4">
        <f t="shared" si="194"/>
        <v>18</v>
      </c>
      <c r="E1209" s="4">
        <f t="shared" si="194"/>
        <v>14</v>
      </c>
      <c r="F1209" s="4">
        <f t="shared" si="194"/>
        <v>18</v>
      </c>
      <c r="G1209" s="4">
        <f t="shared" si="194"/>
        <v>18</v>
      </c>
      <c r="H1209" s="4">
        <f t="shared" si="194"/>
        <v>17</v>
      </c>
      <c r="I1209" s="4">
        <f t="shared" si="194"/>
        <v>10</v>
      </c>
      <c r="J1209" s="4">
        <f t="shared" si="194"/>
        <v>17</v>
      </c>
      <c r="K1209" s="4">
        <f t="shared" si="194"/>
        <v>27</v>
      </c>
      <c r="L1209" s="4">
        <f t="shared" si="194"/>
        <v>27</v>
      </c>
      <c r="M1209" s="4">
        <f t="shared" si="194"/>
        <v>26</v>
      </c>
      <c r="N1209" s="4">
        <f t="shared" si="194"/>
        <v>27</v>
      </c>
      <c r="O1209" s="4">
        <f t="shared" si="194"/>
        <v>11</v>
      </c>
      <c r="P1209" s="4">
        <f t="shared" si="194"/>
        <v>10</v>
      </c>
      <c r="Q1209" s="4">
        <f t="shared" si="194"/>
        <v>7</v>
      </c>
      <c r="R1209" s="4">
        <f t="shared" si="194"/>
        <v>10</v>
      </c>
      <c r="S1209" s="4">
        <f t="shared" si="194"/>
        <v>24</v>
      </c>
      <c r="T1209" s="4">
        <f t="shared" si="194"/>
        <v>24</v>
      </c>
      <c r="U1209" s="4">
        <f t="shared" si="194"/>
        <v>13</v>
      </c>
      <c r="V1209" s="4">
        <f t="shared" si="194"/>
        <v>24</v>
      </c>
      <c r="W1209" s="4">
        <v>1000000</v>
      </c>
    </row>
    <row r="1210" spans="1:23" x14ac:dyDescent="0.3">
      <c r="A1210" s="4" t="str">
        <f t="shared" si="193"/>
        <v>Hungary</v>
      </c>
      <c r="B1210" s="4">
        <f t="shared" si="193"/>
        <v>2006</v>
      </c>
      <c r="C1210" s="4">
        <f t="shared" si="194"/>
        <v>18</v>
      </c>
      <c r="D1210" s="4">
        <f t="shared" si="194"/>
        <v>18</v>
      </c>
      <c r="E1210" s="4">
        <f t="shared" si="194"/>
        <v>15</v>
      </c>
      <c r="F1210" s="4">
        <f t="shared" si="194"/>
        <v>18</v>
      </c>
      <c r="G1210" s="4">
        <f t="shared" si="194"/>
        <v>16</v>
      </c>
      <c r="H1210" s="4">
        <f t="shared" si="194"/>
        <v>15</v>
      </c>
      <c r="I1210" s="4">
        <f t="shared" si="194"/>
        <v>12</v>
      </c>
      <c r="J1210" s="4">
        <f t="shared" si="194"/>
        <v>15</v>
      </c>
      <c r="K1210" s="4">
        <f t="shared" si="194"/>
        <v>26</v>
      </c>
      <c r="L1210" s="4">
        <f t="shared" si="194"/>
        <v>26</v>
      </c>
      <c r="M1210" s="4">
        <f t="shared" si="194"/>
        <v>24</v>
      </c>
      <c r="N1210" s="4">
        <f t="shared" si="194"/>
        <v>26</v>
      </c>
      <c r="O1210" s="4">
        <f t="shared" si="194"/>
        <v>2</v>
      </c>
      <c r="P1210" s="4">
        <f t="shared" si="194"/>
        <v>2</v>
      </c>
      <c r="Q1210" s="4">
        <f t="shared" si="194"/>
        <v>12</v>
      </c>
      <c r="R1210" s="4">
        <f t="shared" si="194"/>
        <v>2</v>
      </c>
      <c r="S1210" s="4">
        <f t="shared" si="194"/>
        <v>25</v>
      </c>
      <c r="T1210" s="4">
        <f t="shared" si="194"/>
        <v>24</v>
      </c>
      <c r="U1210" s="4">
        <f t="shared" si="194"/>
        <v>13</v>
      </c>
      <c r="V1210" s="4">
        <f t="shared" si="194"/>
        <v>24</v>
      </c>
      <c r="W1210" s="4">
        <v>1000000</v>
      </c>
    </row>
    <row r="1211" spans="1:23" x14ac:dyDescent="0.3">
      <c r="A1211" s="4" t="str">
        <f t="shared" si="193"/>
        <v>Hungary</v>
      </c>
      <c r="B1211" s="4">
        <f t="shared" si="193"/>
        <v>2007</v>
      </c>
      <c r="C1211" s="4">
        <f t="shared" si="194"/>
        <v>20</v>
      </c>
      <c r="D1211" s="4">
        <f t="shared" si="194"/>
        <v>20</v>
      </c>
      <c r="E1211" s="4">
        <f t="shared" si="194"/>
        <v>20</v>
      </c>
      <c r="F1211" s="4">
        <f t="shared" si="194"/>
        <v>20</v>
      </c>
      <c r="G1211" s="4">
        <f t="shared" si="194"/>
        <v>11</v>
      </c>
      <c r="H1211" s="4">
        <f t="shared" si="194"/>
        <v>11</v>
      </c>
      <c r="I1211" s="4">
        <f t="shared" si="194"/>
        <v>15</v>
      </c>
      <c r="J1211" s="4">
        <f t="shared" si="194"/>
        <v>11</v>
      </c>
      <c r="K1211" s="4">
        <f t="shared" si="194"/>
        <v>26</v>
      </c>
      <c r="L1211" s="4">
        <f t="shared" si="194"/>
        <v>26</v>
      </c>
      <c r="M1211" s="4">
        <f t="shared" si="194"/>
        <v>23</v>
      </c>
      <c r="N1211" s="4">
        <f t="shared" si="194"/>
        <v>26</v>
      </c>
      <c r="O1211" s="4">
        <f t="shared" si="194"/>
        <v>6</v>
      </c>
      <c r="P1211" s="4">
        <f t="shared" si="194"/>
        <v>7</v>
      </c>
      <c r="Q1211" s="4">
        <f t="shared" si="194"/>
        <v>12</v>
      </c>
      <c r="R1211" s="4">
        <f t="shared" si="194"/>
        <v>7</v>
      </c>
      <c r="S1211" s="4">
        <f t="shared" ref="M1211:AB1226" si="195">INT(S613/20)+1</f>
        <v>28</v>
      </c>
      <c r="T1211" s="4">
        <f t="shared" si="195"/>
        <v>25</v>
      </c>
      <c r="U1211" s="4">
        <f t="shared" si="195"/>
        <v>14</v>
      </c>
      <c r="V1211" s="4">
        <f t="shared" si="195"/>
        <v>25</v>
      </c>
      <c r="W1211" s="4">
        <v>1000000</v>
      </c>
    </row>
    <row r="1212" spans="1:23" x14ac:dyDescent="0.3">
      <c r="A1212" s="4" t="str">
        <f t="shared" si="193"/>
        <v>Hungary</v>
      </c>
      <c r="B1212" s="4">
        <f t="shared" si="193"/>
        <v>2008</v>
      </c>
      <c r="C1212" s="4">
        <f t="shared" ref="C1212:R1227" si="196">INT(C614/20)+1</f>
        <v>20</v>
      </c>
      <c r="D1212" s="4">
        <f t="shared" si="196"/>
        <v>19</v>
      </c>
      <c r="E1212" s="4">
        <f t="shared" si="196"/>
        <v>20</v>
      </c>
      <c r="F1212" s="4">
        <f t="shared" si="196"/>
        <v>19</v>
      </c>
      <c r="G1212" s="4">
        <f t="shared" si="196"/>
        <v>12</v>
      </c>
      <c r="H1212" s="4">
        <f t="shared" si="196"/>
        <v>12</v>
      </c>
      <c r="I1212" s="4">
        <f t="shared" si="196"/>
        <v>13</v>
      </c>
      <c r="J1212" s="4">
        <f t="shared" si="196"/>
        <v>12</v>
      </c>
      <c r="K1212" s="4">
        <f t="shared" si="196"/>
        <v>26</v>
      </c>
      <c r="L1212" s="4">
        <f t="shared" si="196"/>
        <v>26</v>
      </c>
      <c r="M1212" s="4">
        <f t="shared" si="195"/>
        <v>25</v>
      </c>
      <c r="N1212" s="4">
        <f t="shared" si="195"/>
        <v>26</v>
      </c>
      <c r="O1212" s="4">
        <f t="shared" si="195"/>
        <v>9</v>
      </c>
      <c r="P1212" s="4">
        <f t="shared" si="195"/>
        <v>10</v>
      </c>
      <c r="Q1212" s="4">
        <f t="shared" si="195"/>
        <v>10</v>
      </c>
      <c r="R1212" s="4">
        <f t="shared" si="195"/>
        <v>10</v>
      </c>
      <c r="S1212" s="4">
        <f t="shared" si="195"/>
        <v>27</v>
      </c>
      <c r="T1212" s="4">
        <f t="shared" si="195"/>
        <v>24</v>
      </c>
      <c r="U1212" s="4">
        <f t="shared" si="195"/>
        <v>13</v>
      </c>
      <c r="V1212" s="4">
        <f t="shared" si="195"/>
        <v>24</v>
      </c>
      <c r="W1212" s="4">
        <v>1000000</v>
      </c>
    </row>
    <row r="1213" spans="1:23" x14ac:dyDescent="0.3">
      <c r="A1213" s="4" t="str">
        <f t="shared" si="193"/>
        <v>Hungary</v>
      </c>
      <c r="B1213" s="4">
        <f t="shared" si="193"/>
        <v>2009</v>
      </c>
      <c r="C1213" s="4">
        <f t="shared" si="196"/>
        <v>23</v>
      </c>
      <c r="D1213" s="4">
        <f t="shared" si="196"/>
        <v>22</v>
      </c>
      <c r="E1213" s="4">
        <f t="shared" si="196"/>
        <v>24</v>
      </c>
      <c r="F1213" s="4">
        <f t="shared" si="196"/>
        <v>22</v>
      </c>
      <c r="G1213" s="4">
        <f t="shared" si="196"/>
        <v>11</v>
      </c>
      <c r="H1213" s="4">
        <f t="shared" si="196"/>
        <v>12</v>
      </c>
      <c r="I1213" s="4">
        <f t="shared" si="196"/>
        <v>14</v>
      </c>
      <c r="J1213" s="4">
        <f t="shared" si="196"/>
        <v>12</v>
      </c>
      <c r="K1213" s="4">
        <f t="shared" si="196"/>
        <v>26</v>
      </c>
      <c r="L1213" s="4">
        <f t="shared" si="196"/>
        <v>26</v>
      </c>
      <c r="M1213" s="4">
        <f t="shared" si="195"/>
        <v>26</v>
      </c>
      <c r="N1213" s="4">
        <f t="shared" si="195"/>
        <v>26</v>
      </c>
      <c r="O1213" s="4">
        <f t="shared" si="195"/>
        <v>1</v>
      </c>
      <c r="P1213" s="4">
        <f t="shared" si="195"/>
        <v>1</v>
      </c>
      <c r="Q1213" s="4">
        <f t="shared" si="195"/>
        <v>15</v>
      </c>
      <c r="R1213" s="4">
        <f t="shared" si="195"/>
        <v>1</v>
      </c>
      <c r="S1213" s="4">
        <f t="shared" si="195"/>
        <v>25</v>
      </c>
      <c r="T1213" s="4">
        <f t="shared" si="195"/>
        <v>24</v>
      </c>
      <c r="U1213" s="4">
        <f t="shared" si="195"/>
        <v>14</v>
      </c>
      <c r="V1213" s="4">
        <f t="shared" si="195"/>
        <v>24</v>
      </c>
      <c r="W1213" s="4">
        <v>1000000</v>
      </c>
    </row>
    <row r="1214" spans="1:23" x14ac:dyDescent="0.3">
      <c r="A1214" s="4" t="str">
        <f t="shared" ref="A1214:B1229" si="197">A616</f>
        <v>Hungary</v>
      </c>
      <c r="B1214" s="4">
        <f t="shared" si="197"/>
        <v>2010</v>
      </c>
      <c r="C1214" s="4">
        <f t="shared" si="196"/>
        <v>23</v>
      </c>
      <c r="D1214" s="4">
        <f t="shared" si="196"/>
        <v>22</v>
      </c>
      <c r="E1214" s="4">
        <f t="shared" si="196"/>
        <v>23</v>
      </c>
      <c r="F1214" s="4">
        <f t="shared" si="196"/>
        <v>22</v>
      </c>
      <c r="G1214" s="4">
        <f t="shared" si="196"/>
        <v>12</v>
      </c>
      <c r="H1214" s="4">
        <f t="shared" si="196"/>
        <v>13</v>
      </c>
      <c r="I1214" s="4">
        <f t="shared" si="196"/>
        <v>11</v>
      </c>
      <c r="J1214" s="4">
        <f t="shared" si="196"/>
        <v>13</v>
      </c>
      <c r="K1214" s="4">
        <f t="shared" si="196"/>
        <v>26</v>
      </c>
      <c r="L1214" s="4">
        <f t="shared" si="196"/>
        <v>26</v>
      </c>
      <c r="M1214" s="4">
        <f t="shared" si="195"/>
        <v>26</v>
      </c>
      <c r="N1214" s="4">
        <f t="shared" si="195"/>
        <v>26</v>
      </c>
      <c r="O1214" s="4">
        <f t="shared" si="195"/>
        <v>1</v>
      </c>
      <c r="P1214" s="4">
        <f t="shared" si="195"/>
        <v>1</v>
      </c>
      <c r="Q1214" s="4">
        <f t="shared" si="195"/>
        <v>17</v>
      </c>
      <c r="R1214" s="4">
        <f t="shared" si="195"/>
        <v>1</v>
      </c>
      <c r="S1214" s="4">
        <f t="shared" si="195"/>
        <v>26</v>
      </c>
      <c r="T1214" s="4">
        <f t="shared" si="195"/>
        <v>25</v>
      </c>
      <c r="U1214" s="4">
        <f t="shared" si="195"/>
        <v>14</v>
      </c>
      <c r="V1214" s="4">
        <f t="shared" si="195"/>
        <v>25</v>
      </c>
      <c r="W1214" s="4">
        <v>1000000</v>
      </c>
    </row>
    <row r="1215" spans="1:23" x14ac:dyDescent="0.3">
      <c r="A1215" s="4" t="str">
        <f t="shared" si="197"/>
        <v>Hungary</v>
      </c>
      <c r="B1215" s="4">
        <f t="shared" si="197"/>
        <v>2011</v>
      </c>
      <c r="C1215" s="4">
        <f t="shared" si="196"/>
        <v>22</v>
      </c>
      <c r="D1215" s="4">
        <f t="shared" si="196"/>
        <v>22</v>
      </c>
      <c r="E1215" s="4">
        <f t="shared" si="196"/>
        <v>22</v>
      </c>
      <c r="F1215" s="4">
        <f t="shared" si="196"/>
        <v>22</v>
      </c>
      <c r="G1215" s="4">
        <f t="shared" si="196"/>
        <v>10</v>
      </c>
      <c r="H1215" s="4">
        <f t="shared" si="196"/>
        <v>10</v>
      </c>
      <c r="I1215" s="4">
        <f t="shared" si="196"/>
        <v>14</v>
      </c>
      <c r="J1215" s="4">
        <f t="shared" si="196"/>
        <v>10</v>
      </c>
      <c r="K1215" s="4">
        <f t="shared" si="196"/>
        <v>26</v>
      </c>
      <c r="L1215" s="4">
        <f t="shared" si="196"/>
        <v>26</v>
      </c>
      <c r="M1215" s="4">
        <f t="shared" si="195"/>
        <v>26</v>
      </c>
      <c r="N1215" s="4">
        <f t="shared" si="195"/>
        <v>26</v>
      </c>
      <c r="O1215" s="4">
        <f t="shared" si="195"/>
        <v>1</v>
      </c>
      <c r="P1215" s="4">
        <f t="shared" si="195"/>
        <v>1</v>
      </c>
      <c r="Q1215" s="4">
        <f t="shared" si="195"/>
        <v>18</v>
      </c>
      <c r="R1215" s="4">
        <f t="shared" si="195"/>
        <v>1</v>
      </c>
      <c r="S1215" s="4">
        <f t="shared" si="195"/>
        <v>26</v>
      </c>
      <c r="T1215" s="4">
        <f t="shared" si="195"/>
        <v>24</v>
      </c>
      <c r="U1215" s="4">
        <f t="shared" si="195"/>
        <v>14</v>
      </c>
      <c r="V1215" s="4">
        <f t="shared" si="195"/>
        <v>24</v>
      </c>
      <c r="W1215" s="4">
        <v>1000000</v>
      </c>
    </row>
    <row r="1216" spans="1:23" x14ac:dyDescent="0.3">
      <c r="A1216" s="4" t="str">
        <f t="shared" si="197"/>
        <v>Hungary</v>
      </c>
      <c r="B1216" s="4">
        <f t="shared" si="197"/>
        <v>2012</v>
      </c>
      <c r="C1216" s="4">
        <f t="shared" si="196"/>
        <v>23</v>
      </c>
      <c r="D1216" s="4">
        <f t="shared" si="196"/>
        <v>22</v>
      </c>
      <c r="E1216" s="4">
        <f t="shared" si="196"/>
        <v>24</v>
      </c>
      <c r="F1216" s="4">
        <f t="shared" si="196"/>
        <v>22</v>
      </c>
      <c r="G1216" s="4">
        <f t="shared" si="196"/>
        <v>10</v>
      </c>
      <c r="H1216" s="4">
        <f t="shared" si="196"/>
        <v>10</v>
      </c>
      <c r="I1216" s="4">
        <f t="shared" si="196"/>
        <v>15</v>
      </c>
      <c r="J1216" s="4">
        <f t="shared" si="196"/>
        <v>10</v>
      </c>
      <c r="K1216" s="4">
        <f t="shared" si="196"/>
        <v>26</v>
      </c>
      <c r="L1216" s="4">
        <f t="shared" si="196"/>
        <v>26</v>
      </c>
      <c r="M1216" s="4">
        <f t="shared" si="195"/>
        <v>26</v>
      </c>
      <c r="N1216" s="4">
        <f t="shared" si="195"/>
        <v>26</v>
      </c>
      <c r="O1216" s="4">
        <f t="shared" si="195"/>
        <v>4</v>
      </c>
      <c r="P1216" s="4">
        <f t="shared" si="195"/>
        <v>3</v>
      </c>
      <c r="Q1216" s="4">
        <f t="shared" si="195"/>
        <v>17</v>
      </c>
      <c r="R1216" s="4">
        <f t="shared" si="195"/>
        <v>3</v>
      </c>
      <c r="S1216" s="4">
        <f t="shared" si="195"/>
        <v>26</v>
      </c>
      <c r="T1216" s="4">
        <f t="shared" si="195"/>
        <v>24</v>
      </c>
      <c r="U1216" s="4">
        <f t="shared" si="195"/>
        <v>14</v>
      </c>
      <c r="V1216" s="4">
        <f t="shared" si="195"/>
        <v>24</v>
      </c>
      <c r="W1216" s="4">
        <v>1000000</v>
      </c>
    </row>
    <row r="1217" spans="1:23" x14ac:dyDescent="0.3">
      <c r="A1217" s="4" t="str">
        <f t="shared" si="197"/>
        <v>Hungary</v>
      </c>
      <c r="B1217" s="4">
        <f t="shared" si="197"/>
        <v>2013</v>
      </c>
      <c r="C1217" s="4">
        <f t="shared" si="196"/>
        <v>24</v>
      </c>
      <c r="D1217" s="4">
        <f t="shared" si="196"/>
        <v>23</v>
      </c>
      <c r="E1217" s="4">
        <f t="shared" si="196"/>
        <v>25</v>
      </c>
      <c r="F1217" s="4">
        <f t="shared" si="196"/>
        <v>23</v>
      </c>
      <c r="G1217" s="4">
        <f t="shared" si="196"/>
        <v>10</v>
      </c>
      <c r="H1217" s="4">
        <f t="shared" si="196"/>
        <v>10</v>
      </c>
      <c r="I1217" s="4">
        <f t="shared" si="196"/>
        <v>15</v>
      </c>
      <c r="J1217" s="4">
        <f t="shared" si="196"/>
        <v>10</v>
      </c>
      <c r="K1217" s="4">
        <f t="shared" si="196"/>
        <v>25</v>
      </c>
      <c r="L1217" s="4">
        <f t="shared" si="196"/>
        <v>25</v>
      </c>
      <c r="M1217" s="4">
        <f t="shared" si="195"/>
        <v>26</v>
      </c>
      <c r="N1217" s="4">
        <f t="shared" si="195"/>
        <v>25</v>
      </c>
      <c r="O1217" s="4">
        <f t="shared" si="195"/>
        <v>11</v>
      </c>
      <c r="P1217" s="4">
        <f t="shared" si="195"/>
        <v>9</v>
      </c>
      <c r="Q1217" s="4">
        <f t="shared" si="195"/>
        <v>12</v>
      </c>
      <c r="R1217" s="4">
        <f t="shared" si="195"/>
        <v>9</v>
      </c>
      <c r="S1217" s="4">
        <f t="shared" si="195"/>
        <v>25</v>
      </c>
      <c r="T1217" s="4">
        <f t="shared" si="195"/>
        <v>24</v>
      </c>
      <c r="U1217" s="4">
        <f t="shared" si="195"/>
        <v>13</v>
      </c>
      <c r="V1217" s="4">
        <f t="shared" si="195"/>
        <v>24</v>
      </c>
      <c r="W1217" s="4">
        <v>1000000</v>
      </c>
    </row>
    <row r="1218" spans="1:23" x14ac:dyDescent="0.3">
      <c r="A1218" s="4" t="str">
        <f t="shared" si="197"/>
        <v>Hungary</v>
      </c>
      <c r="B1218" s="4">
        <f t="shared" si="197"/>
        <v>2014</v>
      </c>
      <c r="C1218" s="4">
        <f t="shared" si="196"/>
        <v>25</v>
      </c>
      <c r="D1218" s="4">
        <f t="shared" si="196"/>
        <v>23</v>
      </c>
      <c r="E1218" s="4">
        <f t="shared" si="196"/>
        <v>26</v>
      </c>
      <c r="F1218" s="4">
        <f t="shared" si="196"/>
        <v>23</v>
      </c>
      <c r="G1218" s="4">
        <f t="shared" si="196"/>
        <v>12</v>
      </c>
      <c r="H1218" s="4">
        <f t="shared" si="196"/>
        <v>12</v>
      </c>
      <c r="I1218" s="4">
        <f t="shared" si="196"/>
        <v>12</v>
      </c>
      <c r="J1218" s="4">
        <f t="shared" si="196"/>
        <v>12</v>
      </c>
      <c r="K1218" s="4">
        <f t="shared" si="196"/>
        <v>26</v>
      </c>
      <c r="L1218" s="4">
        <f t="shared" si="196"/>
        <v>26</v>
      </c>
      <c r="M1218" s="4">
        <f t="shared" si="195"/>
        <v>26</v>
      </c>
      <c r="N1218" s="4">
        <f t="shared" si="195"/>
        <v>26</v>
      </c>
      <c r="O1218" s="4">
        <f t="shared" si="195"/>
        <v>20</v>
      </c>
      <c r="P1218" s="4">
        <f t="shared" si="195"/>
        <v>17</v>
      </c>
      <c r="Q1218" s="4">
        <f t="shared" si="195"/>
        <v>2</v>
      </c>
      <c r="R1218" s="4">
        <f t="shared" si="195"/>
        <v>17</v>
      </c>
      <c r="S1218" s="4">
        <f t="shared" si="195"/>
        <v>25</v>
      </c>
      <c r="T1218" s="4">
        <f t="shared" si="195"/>
        <v>23</v>
      </c>
      <c r="U1218" s="4">
        <f t="shared" si="195"/>
        <v>12</v>
      </c>
      <c r="V1218" s="4">
        <f t="shared" si="195"/>
        <v>23</v>
      </c>
      <c r="W1218" s="4">
        <v>1000000</v>
      </c>
    </row>
    <row r="1219" spans="1:23" x14ac:dyDescent="0.3">
      <c r="A1219" s="4" t="str">
        <f t="shared" si="197"/>
        <v>Hungary</v>
      </c>
      <c r="B1219" s="4">
        <f t="shared" si="197"/>
        <v>2015</v>
      </c>
      <c r="C1219" s="4">
        <f t="shared" si="196"/>
        <v>25</v>
      </c>
      <c r="D1219" s="4">
        <f t="shared" si="196"/>
        <v>23</v>
      </c>
      <c r="E1219" s="4">
        <f t="shared" si="196"/>
        <v>26</v>
      </c>
      <c r="F1219" s="4">
        <f t="shared" si="196"/>
        <v>23</v>
      </c>
      <c r="G1219" s="4">
        <f t="shared" si="196"/>
        <v>12</v>
      </c>
      <c r="H1219" s="4">
        <f t="shared" si="196"/>
        <v>12</v>
      </c>
      <c r="I1219" s="4">
        <f t="shared" si="196"/>
        <v>12</v>
      </c>
      <c r="J1219" s="4">
        <f t="shared" si="196"/>
        <v>12</v>
      </c>
      <c r="K1219" s="4">
        <f t="shared" si="196"/>
        <v>26</v>
      </c>
      <c r="L1219" s="4">
        <f t="shared" si="196"/>
        <v>26</v>
      </c>
      <c r="M1219" s="4">
        <f t="shared" si="195"/>
        <v>26</v>
      </c>
      <c r="N1219" s="4">
        <f t="shared" si="195"/>
        <v>26</v>
      </c>
      <c r="O1219" s="4">
        <f t="shared" si="195"/>
        <v>20</v>
      </c>
      <c r="P1219" s="4">
        <f t="shared" si="195"/>
        <v>19</v>
      </c>
      <c r="Q1219" s="4">
        <f t="shared" si="195"/>
        <v>2</v>
      </c>
      <c r="R1219" s="4">
        <f t="shared" si="195"/>
        <v>19</v>
      </c>
      <c r="S1219" s="4">
        <f t="shared" si="195"/>
        <v>27</v>
      </c>
      <c r="T1219" s="4">
        <f t="shared" si="195"/>
        <v>23</v>
      </c>
      <c r="U1219" s="4">
        <f t="shared" si="195"/>
        <v>12</v>
      </c>
      <c r="V1219" s="4">
        <f t="shared" si="195"/>
        <v>23</v>
      </c>
      <c r="W1219" s="4">
        <v>1000000</v>
      </c>
    </row>
    <row r="1220" spans="1:23" x14ac:dyDescent="0.3">
      <c r="A1220" s="4" t="str">
        <f t="shared" si="197"/>
        <v>Hungary</v>
      </c>
      <c r="B1220" s="4">
        <f t="shared" si="197"/>
        <v>2016</v>
      </c>
      <c r="C1220" s="4">
        <f t="shared" si="196"/>
        <v>26</v>
      </c>
      <c r="D1220" s="4">
        <f t="shared" si="196"/>
        <v>24</v>
      </c>
      <c r="E1220" s="4">
        <f t="shared" si="196"/>
        <v>27</v>
      </c>
      <c r="F1220" s="4">
        <f t="shared" si="196"/>
        <v>24</v>
      </c>
      <c r="G1220" s="4">
        <f t="shared" si="196"/>
        <v>14</v>
      </c>
      <c r="H1220" s="4">
        <f t="shared" si="196"/>
        <v>14</v>
      </c>
      <c r="I1220" s="4">
        <f t="shared" si="196"/>
        <v>9</v>
      </c>
      <c r="J1220" s="4">
        <f t="shared" si="196"/>
        <v>14</v>
      </c>
      <c r="K1220" s="4">
        <f t="shared" si="196"/>
        <v>26</v>
      </c>
      <c r="L1220" s="4">
        <f t="shared" si="196"/>
        <v>26</v>
      </c>
      <c r="M1220" s="4">
        <f t="shared" si="195"/>
        <v>26</v>
      </c>
      <c r="N1220" s="4">
        <f t="shared" si="195"/>
        <v>26</v>
      </c>
      <c r="O1220" s="4">
        <f t="shared" si="195"/>
        <v>23</v>
      </c>
      <c r="P1220" s="4">
        <f t="shared" si="195"/>
        <v>23</v>
      </c>
      <c r="Q1220" s="4">
        <f t="shared" si="195"/>
        <v>12</v>
      </c>
      <c r="R1220" s="4">
        <f t="shared" si="195"/>
        <v>23</v>
      </c>
      <c r="S1220" s="4">
        <f t="shared" si="195"/>
        <v>27</v>
      </c>
      <c r="T1220" s="4">
        <f t="shared" si="195"/>
        <v>23</v>
      </c>
      <c r="U1220" s="4">
        <f t="shared" si="195"/>
        <v>12</v>
      </c>
      <c r="V1220" s="4">
        <f t="shared" si="195"/>
        <v>23</v>
      </c>
      <c r="W1220" s="4">
        <v>1000000</v>
      </c>
    </row>
    <row r="1221" spans="1:23" x14ac:dyDescent="0.3">
      <c r="A1221" s="4" t="str">
        <f t="shared" si="197"/>
        <v>Hungary</v>
      </c>
      <c r="B1221" s="4">
        <f t="shared" si="197"/>
        <v>2017</v>
      </c>
      <c r="C1221" s="4">
        <f t="shared" si="196"/>
        <v>24</v>
      </c>
      <c r="D1221" s="4">
        <f>INT(D623/20)+1</f>
        <v>22</v>
      </c>
      <c r="E1221" s="4">
        <f>INT(E623/20)+1</f>
        <v>25</v>
      </c>
      <c r="F1221" s="4">
        <f t="shared" si="196"/>
        <v>22</v>
      </c>
      <c r="G1221" s="4">
        <f t="shared" si="196"/>
        <v>13</v>
      </c>
      <c r="H1221" s="4">
        <f t="shared" si="196"/>
        <v>14</v>
      </c>
      <c r="I1221" s="4">
        <f t="shared" si="196"/>
        <v>11</v>
      </c>
      <c r="J1221" s="4">
        <f t="shared" si="196"/>
        <v>14</v>
      </c>
      <c r="K1221" s="4">
        <f t="shared" si="196"/>
        <v>26</v>
      </c>
      <c r="L1221" s="4">
        <f t="shared" si="196"/>
        <v>26</v>
      </c>
      <c r="M1221" s="4">
        <f t="shared" si="195"/>
        <v>27</v>
      </c>
      <c r="N1221" s="4">
        <f t="shared" si="195"/>
        <v>26</v>
      </c>
      <c r="O1221" s="4">
        <f t="shared" si="195"/>
        <v>22</v>
      </c>
      <c r="P1221" s="4">
        <f t="shared" si="195"/>
        <v>24</v>
      </c>
      <c r="Q1221" s="4">
        <f t="shared" si="195"/>
        <v>15</v>
      </c>
      <c r="R1221" s="4">
        <f t="shared" si="195"/>
        <v>24</v>
      </c>
      <c r="S1221" s="4">
        <f t="shared" si="195"/>
        <v>28</v>
      </c>
      <c r="T1221" s="4">
        <f t="shared" si="195"/>
        <v>23</v>
      </c>
      <c r="U1221" s="4">
        <f t="shared" si="195"/>
        <v>12</v>
      </c>
      <c r="V1221" s="4">
        <f t="shared" si="195"/>
        <v>23</v>
      </c>
      <c r="W1221" s="4">
        <v>1000000</v>
      </c>
    </row>
    <row r="1222" spans="1:23" x14ac:dyDescent="0.3">
      <c r="A1222" s="4" t="str">
        <f t="shared" si="197"/>
        <v>Hungary</v>
      </c>
      <c r="B1222" s="4">
        <f t="shared" si="197"/>
        <v>2018</v>
      </c>
      <c r="C1222" s="4">
        <f t="shared" si="196"/>
        <v>24</v>
      </c>
      <c r="D1222" s="4">
        <f t="shared" si="196"/>
        <v>21</v>
      </c>
      <c r="E1222" s="4">
        <f t="shared" si="196"/>
        <v>24</v>
      </c>
      <c r="F1222" s="4">
        <f t="shared" si="196"/>
        <v>21</v>
      </c>
      <c r="G1222" s="4">
        <f t="shared" si="196"/>
        <v>11</v>
      </c>
      <c r="H1222" s="4">
        <f t="shared" si="196"/>
        <v>11</v>
      </c>
      <c r="I1222" s="4">
        <f t="shared" si="196"/>
        <v>13</v>
      </c>
      <c r="J1222" s="4">
        <f t="shared" si="196"/>
        <v>11</v>
      </c>
      <c r="K1222" s="4">
        <f t="shared" si="196"/>
        <v>26</v>
      </c>
      <c r="L1222" s="4">
        <f t="shared" si="196"/>
        <v>26</v>
      </c>
      <c r="M1222" s="4">
        <f t="shared" si="195"/>
        <v>27</v>
      </c>
      <c r="N1222" s="4">
        <f t="shared" si="195"/>
        <v>26</v>
      </c>
      <c r="O1222" s="4">
        <f t="shared" si="195"/>
        <v>21</v>
      </c>
      <c r="P1222" s="4">
        <f t="shared" si="195"/>
        <v>24</v>
      </c>
      <c r="Q1222" s="4">
        <f t="shared" si="195"/>
        <v>15</v>
      </c>
      <c r="R1222" s="4">
        <f t="shared" si="195"/>
        <v>24</v>
      </c>
      <c r="S1222" s="4">
        <f t="shared" si="195"/>
        <v>28</v>
      </c>
      <c r="T1222" s="4">
        <f t="shared" si="195"/>
        <v>22</v>
      </c>
      <c r="U1222" s="4">
        <f t="shared" si="195"/>
        <v>11</v>
      </c>
      <c r="V1222" s="4">
        <f t="shared" si="195"/>
        <v>22</v>
      </c>
      <c r="W1222" s="4">
        <v>1000000</v>
      </c>
    </row>
    <row r="1223" spans="1:23" x14ac:dyDescent="0.3">
      <c r="A1223" s="4" t="str">
        <f t="shared" si="197"/>
        <v>Hungary</v>
      </c>
      <c r="B1223" s="4">
        <f t="shared" si="197"/>
        <v>2019</v>
      </c>
      <c r="C1223" s="4">
        <f t="shared" si="196"/>
        <v>23</v>
      </c>
      <c r="D1223" s="4">
        <f t="shared" si="196"/>
        <v>20</v>
      </c>
      <c r="E1223" s="4">
        <f t="shared" si="196"/>
        <v>24</v>
      </c>
      <c r="F1223" s="4">
        <f t="shared" si="196"/>
        <v>20</v>
      </c>
      <c r="G1223" s="4">
        <f t="shared" si="196"/>
        <v>11</v>
      </c>
      <c r="H1223" s="4">
        <f t="shared" si="196"/>
        <v>11</v>
      </c>
      <c r="I1223" s="4">
        <f t="shared" si="196"/>
        <v>12</v>
      </c>
      <c r="J1223" s="4">
        <f t="shared" si="196"/>
        <v>11</v>
      </c>
      <c r="K1223" s="4">
        <f t="shared" si="196"/>
        <v>26</v>
      </c>
      <c r="L1223" s="4">
        <f t="shared" si="196"/>
        <v>26</v>
      </c>
      <c r="M1223" s="4">
        <f t="shared" si="195"/>
        <v>27</v>
      </c>
      <c r="N1223" s="4">
        <f t="shared" si="195"/>
        <v>26</v>
      </c>
      <c r="O1223" s="4">
        <f t="shared" si="195"/>
        <v>20</v>
      </c>
      <c r="P1223" s="4">
        <f t="shared" si="195"/>
        <v>24</v>
      </c>
      <c r="Q1223" s="4">
        <f t="shared" si="195"/>
        <v>15</v>
      </c>
      <c r="R1223" s="4">
        <f t="shared" si="195"/>
        <v>24</v>
      </c>
      <c r="S1223" s="4">
        <f t="shared" si="195"/>
        <v>28</v>
      </c>
      <c r="T1223" s="4">
        <f t="shared" si="195"/>
        <v>22</v>
      </c>
      <c r="U1223" s="4">
        <f t="shared" si="195"/>
        <v>11</v>
      </c>
      <c r="V1223" s="4">
        <f t="shared" si="195"/>
        <v>22</v>
      </c>
      <c r="W1223" s="4">
        <v>1000000</v>
      </c>
    </row>
    <row r="1224" spans="1:23" x14ac:dyDescent="0.3">
      <c r="A1224" s="4" t="str">
        <f t="shared" si="197"/>
        <v>Hungary</v>
      </c>
      <c r="B1224" s="4">
        <f t="shared" si="197"/>
        <v>2020</v>
      </c>
      <c r="C1224" s="4">
        <f t="shared" si="196"/>
        <v>23</v>
      </c>
      <c r="D1224" s="4">
        <f t="shared" si="196"/>
        <v>20</v>
      </c>
      <c r="E1224" s="4">
        <f t="shared" si="196"/>
        <v>23</v>
      </c>
      <c r="F1224" s="4">
        <f t="shared" si="196"/>
        <v>20</v>
      </c>
      <c r="G1224" s="4">
        <f t="shared" si="196"/>
        <v>13</v>
      </c>
      <c r="H1224" s="4">
        <f t="shared" si="196"/>
        <v>15</v>
      </c>
      <c r="I1224" s="4">
        <f t="shared" si="196"/>
        <v>7</v>
      </c>
      <c r="J1224" s="4">
        <f t="shared" si="196"/>
        <v>15</v>
      </c>
      <c r="K1224" s="4">
        <f t="shared" si="196"/>
        <v>26</v>
      </c>
      <c r="L1224" s="4">
        <f t="shared" si="196"/>
        <v>26</v>
      </c>
      <c r="M1224" s="4">
        <f t="shared" si="195"/>
        <v>27</v>
      </c>
      <c r="N1224" s="4">
        <f t="shared" si="195"/>
        <v>26</v>
      </c>
      <c r="O1224" s="4">
        <f t="shared" si="195"/>
        <v>19</v>
      </c>
      <c r="P1224" s="4">
        <f t="shared" si="195"/>
        <v>22</v>
      </c>
      <c r="Q1224" s="4">
        <f t="shared" si="195"/>
        <v>10</v>
      </c>
      <c r="R1224" s="4">
        <f t="shared" si="195"/>
        <v>22</v>
      </c>
      <c r="S1224" s="4">
        <f t="shared" si="195"/>
        <v>26</v>
      </c>
      <c r="T1224" s="4">
        <f t="shared" si="195"/>
        <v>22</v>
      </c>
      <c r="U1224" s="4">
        <f t="shared" si="195"/>
        <v>11</v>
      </c>
      <c r="V1224" s="4">
        <f t="shared" si="195"/>
        <v>22</v>
      </c>
      <c r="W1224" s="4">
        <v>1000000</v>
      </c>
    </row>
    <row r="1225" spans="1:23" x14ac:dyDescent="0.3">
      <c r="A1225" s="4" t="str">
        <f t="shared" si="197"/>
        <v>Hungary</v>
      </c>
      <c r="B1225" s="4">
        <f t="shared" si="197"/>
        <v>2021</v>
      </c>
      <c r="C1225" s="4">
        <f t="shared" si="196"/>
        <v>23</v>
      </c>
      <c r="D1225" s="4">
        <f t="shared" si="196"/>
        <v>19</v>
      </c>
      <c r="E1225" s="4">
        <f t="shared" si="196"/>
        <v>22</v>
      </c>
      <c r="F1225" s="4">
        <f t="shared" si="196"/>
        <v>19</v>
      </c>
      <c r="G1225" s="4">
        <f t="shared" si="196"/>
        <v>12</v>
      </c>
      <c r="H1225" s="4">
        <f t="shared" si="196"/>
        <v>13</v>
      </c>
      <c r="I1225" s="4">
        <f t="shared" si="196"/>
        <v>14</v>
      </c>
      <c r="J1225" s="4">
        <f t="shared" si="196"/>
        <v>13</v>
      </c>
      <c r="K1225" s="4">
        <f t="shared" si="196"/>
        <v>28</v>
      </c>
      <c r="L1225" s="4">
        <f t="shared" si="196"/>
        <v>28</v>
      </c>
      <c r="M1225" s="4">
        <f t="shared" si="195"/>
        <v>27</v>
      </c>
      <c r="N1225" s="4">
        <f t="shared" si="195"/>
        <v>28</v>
      </c>
      <c r="O1225" s="4">
        <f t="shared" si="195"/>
        <v>18</v>
      </c>
      <c r="P1225" s="4">
        <f t="shared" si="195"/>
        <v>21</v>
      </c>
      <c r="Q1225" s="4">
        <f t="shared" si="195"/>
        <v>10</v>
      </c>
      <c r="R1225" s="4">
        <f t="shared" si="195"/>
        <v>21</v>
      </c>
      <c r="S1225" s="4">
        <f t="shared" si="195"/>
        <v>28</v>
      </c>
      <c r="T1225" s="4">
        <f t="shared" si="195"/>
        <v>22</v>
      </c>
      <c r="U1225" s="4">
        <f t="shared" si="195"/>
        <v>10</v>
      </c>
      <c r="V1225" s="4">
        <f t="shared" si="195"/>
        <v>22</v>
      </c>
      <c r="W1225" s="4">
        <v>1000000</v>
      </c>
    </row>
    <row r="1226" spans="1:23" x14ac:dyDescent="0.3">
      <c r="A1226" s="4" t="str">
        <f t="shared" si="197"/>
        <v>Czech Republic</v>
      </c>
      <c r="B1226" s="4">
        <f t="shared" si="197"/>
        <v>1995</v>
      </c>
      <c r="C1226" s="4">
        <f t="shared" si="196"/>
        <v>22</v>
      </c>
      <c r="D1226" s="4">
        <f t="shared" si="196"/>
        <v>26</v>
      </c>
      <c r="E1226" s="4">
        <f t="shared" si="196"/>
        <v>27</v>
      </c>
      <c r="F1226" s="4">
        <f t="shared" si="196"/>
        <v>26</v>
      </c>
      <c r="G1226" s="4">
        <f t="shared" si="196"/>
        <v>13</v>
      </c>
      <c r="H1226" s="4">
        <f t="shared" si="196"/>
        <v>13</v>
      </c>
      <c r="I1226" s="4">
        <f t="shared" si="196"/>
        <v>17</v>
      </c>
      <c r="J1226" s="4">
        <f t="shared" si="196"/>
        <v>13</v>
      </c>
      <c r="K1226" s="4">
        <f t="shared" si="196"/>
        <v>14</v>
      </c>
      <c r="L1226" s="4">
        <f t="shared" si="196"/>
        <v>14</v>
      </c>
      <c r="M1226" s="4">
        <f t="shared" si="195"/>
        <v>16</v>
      </c>
      <c r="N1226" s="4">
        <f t="shared" si="195"/>
        <v>14</v>
      </c>
      <c r="O1226" s="4">
        <f t="shared" si="195"/>
        <v>26</v>
      </c>
      <c r="P1226" s="4">
        <f t="shared" si="195"/>
        <v>26</v>
      </c>
      <c r="Q1226" s="4">
        <f t="shared" si="195"/>
        <v>28</v>
      </c>
      <c r="R1226" s="4">
        <f t="shared" si="195"/>
        <v>26</v>
      </c>
      <c r="S1226" s="4">
        <f t="shared" si="195"/>
        <v>14</v>
      </c>
      <c r="T1226" s="4">
        <f t="shared" si="195"/>
        <v>19</v>
      </c>
      <c r="U1226" s="4">
        <f t="shared" si="195"/>
        <v>7</v>
      </c>
      <c r="V1226" s="4">
        <f t="shared" si="195"/>
        <v>19</v>
      </c>
      <c r="W1226" s="4">
        <v>1000000</v>
      </c>
    </row>
    <row r="1227" spans="1:23" x14ac:dyDescent="0.3">
      <c r="A1227" s="4" t="str">
        <f t="shared" si="197"/>
        <v>Czech Republic</v>
      </c>
      <c r="B1227" s="4">
        <f t="shared" si="197"/>
        <v>1996</v>
      </c>
      <c r="C1227" s="4">
        <f t="shared" si="196"/>
        <v>19</v>
      </c>
      <c r="D1227" s="4">
        <f t="shared" si="196"/>
        <v>24</v>
      </c>
      <c r="E1227" s="4">
        <f t="shared" si="196"/>
        <v>22</v>
      </c>
      <c r="F1227" s="4">
        <f t="shared" si="196"/>
        <v>24</v>
      </c>
      <c r="G1227" s="4">
        <f t="shared" si="196"/>
        <v>14</v>
      </c>
      <c r="H1227" s="4">
        <f t="shared" si="196"/>
        <v>13</v>
      </c>
      <c r="I1227" s="4">
        <f t="shared" si="196"/>
        <v>16</v>
      </c>
      <c r="J1227" s="4">
        <f t="shared" si="196"/>
        <v>13</v>
      </c>
      <c r="K1227" s="4">
        <f t="shared" si="196"/>
        <v>11</v>
      </c>
      <c r="L1227" s="4">
        <f t="shared" si="196"/>
        <v>12</v>
      </c>
      <c r="M1227" s="4">
        <f t="shared" si="196"/>
        <v>14</v>
      </c>
      <c r="N1227" s="4">
        <f t="shared" si="196"/>
        <v>12</v>
      </c>
      <c r="O1227" s="4">
        <f t="shared" si="196"/>
        <v>26</v>
      </c>
      <c r="P1227" s="4">
        <f t="shared" si="196"/>
        <v>26</v>
      </c>
      <c r="Q1227" s="4">
        <f t="shared" si="196"/>
        <v>28</v>
      </c>
      <c r="R1227" s="4">
        <f t="shared" si="196"/>
        <v>26</v>
      </c>
      <c r="S1227" s="4">
        <f t="shared" ref="M1227:AB1242" si="198">INT(S629/20)+1</f>
        <v>14</v>
      </c>
      <c r="T1227" s="4">
        <f t="shared" si="198"/>
        <v>19</v>
      </c>
      <c r="U1227" s="4">
        <f t="shared" si="198"/>
        <v>7</v>
      </c>
      <c r="V1227" s="4">
        <f t="shared" si="198"/>
        <v>19</v>
      </c>
      <c r="W1227" s="4">
        <v>1000000</v>
      </c>
    </row>
    <row r="1228" spans="1:23" x14ac:dyDescent="0.3">
      <c r="A1228" s="4" t="str">
        <f t="shared" si="197"/>
        <v>Czech Republic</v>
      </c>
      <c r="B1228" s="4">
        <f t="shared" si="197"/>
        <v>1997</v>
      </c>
      <c r="C1228" s="4">
        <f t="shared" ref="C1228:R1243" si="199">INT(C630/20)+1</f>
        <v>20</v>
      </c>
      <c r="D1228" s="4">
        <f t="shared" si="199"/>
        <v>24</v>
      </c>
      <c r="E1228" s="4">
        <f t="shared" si="199"/>
        <v>24</v>
      </c>
      <c r="F1228" s="4">
        <f t="shared" si="199"/>
        <v>24</v>
      </c>
      <c r="G1228" s="4">
        <f t="shared" si="199"/>
        <v>15</v>
      </c>
      <c r="H1228" s="4">
        <f t="shared" si="199"/>
        <v>14</v>
      </c>
      <c r="I1228" s="4">
        <f t="shared" si="199"/>
        <v>15</v>
      </c>
      <c r="J1228" s="4">
        <f t="shared" si="199"/>
        <v>14</v>
      </c>
      <c r="K1228" s="4">
        <f t="shared" si="199"/>
        <v>14</v>
      </c>
      <c r="L1228" s="4">
        <f t="shared" si="199"/>
        <v>14</v>
      </c>
      <c r="M1228" s="4">
        <f t="shared" si="198"/>
        <v>11</v>
      </c>
      <c r="N1228" s="4">
        <f t="shared" si="198"/>
        <v>14</v>
      </c>
      <c r="O1228" s="4">
        <f t="shared" si="198"/>
        <v>23</v>
      </c>
      <c r="P1228" s="4">
        <f t="shared" si="198"/>
        <v>23</v>
      </c>
      <c r="Q1228" s="4">
        <f t="shared" si="198"/>
        <v>24</v>
      </c>
      <c r="R1228" s="4">
        <f t="shared" si="198"/>
        <v>23</v>
      </c>
      <c r="S1228" s="4">
        <f t="shared" si="198"/>
        <v>15</v>
      </c>
      <c r="T1228" s="4">
        <f t="shared" si="198"/>
        <v>20</v>
      </c>
      <c r="U1228" s="4">
        <f t="shared" si="198"/>
        <v>8</v>
      </c>
      <c r="V1228" s="4">
        <f t="shared" si="198"/>
        <v>20</v>
      </c>
      <c r="W1228" s="4">
        <v>1000000</v>
      </c>
    </row>
    <row r="1229" spans="1:23" x14ac:dyDescent="0.3">
      <c r="A1229" s="4" t="str">
        <f t="shared" si="197"/>
        <v>Czech Republic</v>
      </c>
      <c r="B1229" s="4">
        <f t="shared" si="197"/>
        <v>1998</v>
      </c>
      <c r="C1229" s="4">
        <f t="shared" si="199"/>
        <v>21</v>
      </c>
      <c r="D1229" s="4">
        <f t="shared" si="199"/>
        <v>25</v>
      </c>
      <c r="E1229" s="4">
        <f t="shared" si="199"/>
        <v>25</v>
      </c>
      <c r="F1229" s="4">
        <f t="shared" si="199"/>
        <v>25</v>
      </c>
      <c r="G1229" s="4">
        <f t="shared" si="199"/>
        <v>18</v>
      </c>
      <c r="H1229" s="4">
        <f t="shared" si="199"/>
        <v>18</v>
      </c>
      <c r="I1229" s="4">
        <f t="shared" si="199"/>
        <v>10</v>
      </c>
      <c r="J1229" s="4">
        <f t="shared" si="199"/>
        <v>18</v>
      </c>
      <c r="K1229" s="4">
        <f t="shared" si="199"/>
        <v>9</v>
      </c>
      <c r="L1229" s="4">
        <f t="shared" si="199"/>
        <v>9</v>
      </c>
      <c r="M1229" s="4">
        <f t="shared" si="198"/>
        <v>18</v>
      </c>
      <c r="N1229" s="4">
        <f t="shared" si="198"/>
        <v>9</v>
      </c>
      <c r="O1229" s="4">
        <f t="shared" si="198"/>
        <v>14</v>
      </c>
      <c r="P1229" s="4">
        <f t="shared" si="198"/>
        <v>15</v>
      </c>
      <c r="Q1229" s="4">
        <f t="shared" si="198"/>
        <v>2</v>
      </c>
      <c r="R1229" s="4">
        <f t="shared" si="198"/>
        <v>15</v>
      </c>
      <c r="S1229" s="4">
        <f t="shared" si="198"/>
        <v>16</v>
      </c>
      <c r="T1229" s="4">
        <f t="shared" si="198"/>
        <v>20</v>
      </c>
      <c r="U1229" s="4">
        <f t="shared" si="198"/>
        <v>9</v>
      </c>
      <c r="V1229" s="4">
        <f t="shared" si="198"/>
        <v>20</v>
      </c>
      <c r="W1229" s="4">
        <v>1000000</v>
      </c>
    </row>
    <row r="1230" spans="1:23" x14ac:dyDescent="0.3">
      <c r="A1230" s="4" t="str">
        <f t="shared" ref="A1230:B1245" si="200">A632</f>
        <v>Czech Republic</v>
      </c>
      <c r="B1230" s="4">
        <f t="shared" si="200"/>
        <v>1999</v>
      </c>
      <c r="C1230" s="4">
        <f t="shared" si="199"/>
        <v>21</v>
      </c>
      <c r="D1230" s="4">
        <f t="shared" si="199"/>
        <v>24</v>
      </c>
      <c r="E1230" s="4">
        <f t="shared" si="199"/>
        <v>25</v>
      </c>
      <c r="F1230" s="4">
        <f t="shared" si="199"/>
        <v>24</v>
      </c>
      <c r="G1230" s="4">
        <f t="shared" si="199"/>
        <v>22</v>
      </c>
      <c r="H1230" s="4">
        <f t="shared" si="199"/>
        <v>21</v>
      </c>
      <c r="I1230" s="4">
        <f t="shared" si="199"/>
        <v>3</v>
      </c>
      <c r="J1230" s="4">
        <f t="shared" si="199"/>
        <v>21</v>
      </c>
      <c r="K1230" s="4">
        <f t="shared" si="199"/>
        <v>9</v>
      </c>
      <c r="L1230" s="4">
        <f t="shared" si="199"/>
        <v>9</v>
      </c>
      <c r="M1230" s="4">
        <f t="shared" si="198"/>
        <v>16</v>
      </c>
      <c r="N1230" s="4">
        <f t="shared" si="198"/>
        <v>9</v>
      </c>
      <c r="O1230" s="4">
        <f t="shared" si="198"/>
        <v>4</v>
      </c>
      <c r="P1230" s="4">
        <f t="shared" si="198"/>
        <v>4</v>
      </c>
      <c r="Q1230" s="4">
        <f t="shared" si="198"/>
        <v>14</v>
      </c>
      <c r="R1230" s="4">
        <f t="shared" si="198"/>
        <v>4</v>
      </c>
      <c r="S1230" s="4">
        <f t="shared" si="198"/>
        <v>16</v>
      </c>
      <c r="T1230" s="4">
        <f t="shared" si="198"/>
        <v>21</v>
      </c>
      <c r="U1230" s="4">
        <f t="shared" si="198"/>
        <v>9</v>
      </c>
      <c r="V1230" s="4">
        <f t="shared" si="198"/>
        <v>21</v>
      </c>
      <c r="W1230" s="4">
        <v>1000000</v>
      </c>
    </row>
    <row r="1231" spans="1:23" x14ac:dyDescent="0.3">
      <c r="A1231" s="4" t="str">
        <f t="shared" si="200"/>
        <v>Czech Republic</v>
      </c>
      <c r="B1231" s="4">
        <f t="shared" si="200"/>
        <v>2000</v>
      </c>
      <c r="C1231" s="4">
        <f t="shared" si="199"/>
        <v>21</v>
      </c>
      <c r="D1231" s="4">
        <f t="shared" si="199"/>
        <v>24</v>
      </c>
      <c r="E1231" s="4">
        <f t="shared" si="199"/>
        <v>24</v>
      </c>
      <c r="F1231" s="4">
        <f t="shared" si="199"/>
        <v>24</v>
      </c>
      <c r="G1231" s="4">
        <f t="shared" si="199"/>
        <v>22</v>
      </c>
      <c r="H1231" s="4">
        <f t="shared" si="199"/>
        <v>21</v>
      </c>
      <c r="I1231" s="4">
        <f t="shared" si="199"/>
        <v>1</v>
      </c>
      <c r="J1231" s="4">
        <f t="shared" si="199"/>
        <v>21</v>
      </c>
      <c r="K1231" s="4">
        <f t="shared" si="199"/>
        <v>10</v>
      </c>
      <c r="L1231" s="4">
        <f t="shared" si="199"/>
        <v>11</v>
      </c>
      <c r="M1231" s="4">
        <f t="shared" si="198"/>
        <v>12</v>
      </c>
      <c r="N1231" s="4">
        <f t="shared" si="198"/>
        <v>11</v>
      </c>
      <c r="O1231" s="4">
        <f t="shared" si="198"/>
        <v>2</v>
      </c>
      <c r="P1231" s="4">
        <f t="shared" si="198"/>
        <v>2</v>
      </c>
      <c r="Q1231" s="4">
        <f t="shared" si="198"/>
        <v>19</v>
      </c>
      <c r="R1231" s="4">
        <f t="shared" si="198"/>
        <v>2</v>
      </c>
      <c r="S1231" s="4">
        <f t="shared" si="198"/>
        <v>17</v>
      </c>
      <c r="T1231" s="4">
        <f t="shared" si="198"/>
        <v>21</v>
      </c>
      <c r="U1231" s="4">
        <f t="shared" si="198"/>
        <v>9</v>
      </c>
      <c r="V1231" s="4">
        <f t="shared" si="198"/>
        <v>21</v>
      </c>
      <c r="W1231" s="4">
        <v>1000000</v>
      </c>
    </row>
    <row r="1232" spans="1:23" x14ac:dyDescent="0.3">
      <c r="A1232" s="4" t="str">
        <f t="shared" si="200"/>
        <v>Czech Republic</v>
      </c>
      <c r="B1232" s="4">
        <f t="shared" si="200"/>
        <v>2001</v>
      </c>
      <c r="C1232" s="4">
        <f t="shared" si="199"/>
        <v>20</v>
      </c>
      <c r="D1232" s="4">
        <f t="shared" si="199"/>
        <v>23</v>
      </c>
      <c r="E1232" s="4">
        <f t="shared" si="199"/>
        <v>22</v>
      </c>
      <c r="F1232" s="4">
        <f t="shared" si="199"/>
        <v>23</v>
      </c>
      <c r="G1232" s="4">
        <f t="shared" si="199"/>
        <v>14</v>
      </c>
      <c r="H1232" s="4">
        <f t="shared" si="199"/>
        <v>13</v>
      </c>
      <c r="I1232" s="4">
        <f t="shared" si="199"/>
        <v>14</v>
      </c>
      <c r="J1232" s="4">
        <f t="shared" si="199"/>
        <v>13</v>
      </c>
      <c r="K1232" s="4">
        <f t="shared" si="199"/>
        <v>11</v>
      </c>
      <c r="L1232" s="4">
        <f t="shared" si="199"/>
        <v>11</v>
      </c>
      <c r="M1232" s="4">
        <f t="shared" si="199"/>
        <v>13</v>
      </c>
      <c r="N1232" s="4">
        <f t="shared" si="198"/>
        <v>11</v>
      </c>
      <c r="O1232" s="4">
        <f t="shared" si="198"/>
        <v>5</v>
      </c>
      <c r="P1232" s="4">
        <f t="shared" si="198"/>
        <v>5</v>
      </c>
      <c r="Q1232" s="4">
        <f t="shared" si="198"/>
        <v>18</v>
      </c>
      <c r="R1232" s="4">
        <f t="shared" si="198"/>
        <v>5</v>
      </c>
      <c r="S1232" s="4">
        <f t="shared" si="198"/>
        <v>17</v>
      </c>
      <c r="T1232" s="4">
        <f t="shared" si="198"/>
        <v>20</v>
      </c>
      <c r="U1232" s="4">
        <f t="shared" si="198"/>
        <v>9</v>
      </c>
      <c r="V1232" s="4">
        <f t="shared" si="198"/>
        <v>20</v>
      </c>
      <c r="W1232" s="4">
        <v>1000000</v>
      </c>
    </row>
    <row r="1233" spans="1:23" x14ac:dyDescent="0.3">
      <c r="A1233" s="4" t="str">
        <f t="shared" si="200"/>
        <v>Czech Republic</v>
      </c>
      <c r="B1233" s="4">
        <f t="shared" si="200"/>
        <v>2002</v>
      </c>
      <c r="C1233" s="4">
        <f t="shared" si="199"/>
        <v>19</v>
      </c>
      <c r="D1233" s="4">
        <f t="shared" si="199"/>
        <v>22</v>
      </c>
      <c r="E1233" s="4">
        <f t="shared" si="199"/>
        <v>19</v>
      </c>
      <c r="F1233" s="4">
        <f t="shared" si="199"/>
        <v>22</v>
      </c>
      <c r="G1233" s="4">
        <f t="shared" si="199"/>
        <v>13</v>
      </c>
      <c r="H1233" s="4">
        <f t="shared" si="199"/>
        <v>13</v>
      </c>
      <c r="I1233" s="4">
        <f t="shared" si="199"/>
        <v>15</v>
      </c>
      <c r="J1233" s="4">
        <f t="shared" si="199"/>
        <v>13</v>
      </c>
      <c r="K1233" s="4">
        <f t="shared" si="199"/>
        <v>8</v>
      </c>
      <c r="L1233" s="4">
        <f t="shared" si="199"/>
        <v>8</v>
      </c>
      <c r="M1233" s="4">
        <f t="shared" si="199"/>
        <v>19</v>
      </c>
      <c r="N1233" s="4">
        <f t="shared" si="198"/>
        <v>8</v>
      </c>
      <c r="O1233" s="4">
        <f t="shared" si="198"/>
        <v>10</v>
      </c>
      <c r="P1233" s="4">
        <f t="shared" si="198"/>
        <v>10</v>
      </c>
      <c r="Q1233" s="4">
        <f t="shared" si="198"/>
        <v>11</v>
      </c>
      <c r="R1233" s="4">
        <f t="shared" si="198"/>
        <v>10</v>
      </c>
      <c r="S1233" s="4">
        <f t="shared" si="198"/>
        <v>18</v>
      </c>
      <c r="T1233" s="4">
        <f t="shared" si="198"/>
        <v>20</v>
      </c>
      <c r="U1233" s="4">
        <f t="shared" si="198"/>
        <v>9</v>
      </c>
      <c r="V1233" s="4">
        <f t="shared" si="198"/>
        <v>20</v>
      </c>
      <c r="W1233" s="4">
        <v>1000000</v>
      </c>
    </row>
    <row r="1234" spans="1:23" x14ac:dyDescent="0.3">
      <c r="A1234" s="4" t="str">
        <f t="shared" si="200"/>
        <v>Czech Republic</v>
      </c>
      <c r="B1234" s="4">
        <f t="shared" si="200"/>
        <v>2003</v>
      </c>
      <c r="C1234" s="4">
        <f t="shared" si="199"/>
        <v>18</v>
      </c>
      <c r="D1234" s="4">
        <f t="shared" si="199"/>
        <v>20</v>
      </c>
      <c r="E1234" s="4">
        <f t="shared" si="199"/>
        <v>15</v>
      </c>
      <c r="F1234" s="4">
        <f t="shared" si="199"/>
        <v>20</v>
      </c>
      <c r="G1234" s="4">
        <f t="shared" si="199"/>
        <v>13</v>
      </c>
      <c r="H1234" s="4">
        <f t="shared" si="199"/>
        <v>12</v>
      </c>
      <c r="I1234" s="4">
        <f t="shared" si="199"/>
        <v>15</v>
      </c>
      <c r="J1234" s="4">
        <f t="shared" si="199"/>
        <v>12</v>
      </c>
      <c r="K1234" s="4">
        <f t="shared" si="199"/>
        <v>10</v>
      </c>
      <c r="L1234" s="4">
        <f t="shared" si="199"/>
        <v>11</v>
      </c>
      <c r="M1234" s="4">
        <f t="shared" si="199"/>
        <v>15</v>
      </c>
      <c r="N1234" s="4">
        <f t="shared" si="198"/>
        <v>11</v>
      </c>
      <c r="O1234" s="4">
        <f t="shared" si="198"/>
        <v>9</v>
      </c>
      <c r="P1234" s="4">
        <f t="shared" si="198"/>
        <v>9</v>
      </c>
      <c r="Q1234" s="4">
        <f t="shared" si="198"/>
        <v>11</v>
      </c>
      <c r="R1234" s="4">
        <f t="shared" si="198"/>
        <v>9</v>
      </c>
      <c r="S1234" s="4">
        <f t="shared" si="198"/>
        <v>18</v>
      </c>
      <c r="T1234" s="4">
        <f t="shared" si="198"/>
        <v>20</v>
      </c>
      <c r="U1234" s="4">
        <f t="shared" si="198"/>
        <v>9</v>
      </c>
      <c r="V1234" s="4">
        <f t="shared" si="198"/>
        <v>20</v>
      </c>
      <c r="W1234" s="4">
        <v>1000000</v>
      </c>
    </row>
    <row r="1235" spans="1:23" x14ac:dyDescent="0.3">
      <c r="A1235" s="4" t="str">
        <f t="shared" si="200"/>
        <v>Czech Republic</v>
      </c>
      <c r="B1235" s="4">
        <f t="shared" si="200"/>
        <v>2004</v>
      </c>
      <c r="C1235" s="4">
        <f t="shared" si="199"/>
        <v>17</v>
      </c>
      <c r="D1235" s="4">
        <f t="shared" si="199"/>
        <v>19</v>
      </c>
      <c r="E1235" s="4">
        <f t="shared" si="199"/>
        <v>14</v>
      </c>
      <c r="F1235" s="4">
        <f t="shared" si="199"/>
        <v>19</v>
      </c>
      <c r="G1235" s="4">
        <f t="shared" si="199"/>
        <v>14</v>
      </c>
      <c r="H1235" s="4">
        <f t="shared" si="199"/>
        <v>14</v>
      </c>
      <c r="I1235" s="4">
        <f t="shared" si="199"/>
        <v>12</v>
      </c>
      <c r="J1235" s="4">
        <f t="shared" si="199"/>
        <v>14</v>
      </c>
      <c r="K1235" s="4">
        <f t="shared" si="199"/>
        <v>10</v>
      </c>
      <c r="L1235" s="4">
        <f t="shared" si="199"/>
        <v>10</v>
      </c>
      <c r="M1235" s="4">
        <f t="shared" si="199"/>
        <v>18</v>
      </c>
      <c r="N1235" s="4">
        <f t="shared" si="198"/>
        <v>10</v>
      </c>
      <c r="O1235" s="4">
        <f t="shared" si="198"/>
        <v>7</v>
      </c>
      <c r="P1235" s="4">
        <f t="shared" si="198"/>
        <v>6</v>
      </c>
      <c r="Q1235" s="4">
        <f t="shared" si="198"/>
        <v>12</v>
      </c>
      <c r="R1235" s="4">
        <f t="shared" si="198"/>
        <v>6</v>
      </c>
      <c r="S1235" s="4">
        <f t="shared" si="198"/>
        <v>19</v>
      </c>
      <c r="T1235" s="4">
        <f t="shared" si="198"/>
        <v>20</v>
      </c>
      <c r="U1235" s="4">
        <f t="shared" si="198"/>
        <v>8</v>
      </c>
      <c r="V1235" s="4">
        <f t="shared" si="198"/>
        <v>20</v>
      </c>
      <c r="W1235" s="4">
        <v>1000000</v>
      </c>
    </row>
    <row r="1236" spans="1:23" x14ac:dyDescent="0.3">
      <c r="A1236" s="4" t="str">
        <f t="shared" si="200"/>
        <v>Czech Republic</v>
      </c>
      <c r="B1236" s="4">
        <f t="shared" si="200"/>
        <v>2005</v>
      </c>
      <c r="C1236" s="4">
        <f t="shared" si="199"/>
        <v>17</v>
      </c>
      <c r="D1236" s="4">
        <f t="shared" si="199"/>
        <v>18</v>
      </c>
      <c r="E1236" s="4">
        <f t="shared" si="199"/>
        <v>14</v>
      </c>
      <c r="F1236" s="4">
        <f t="shared" si="199"/>
        <v>18</v>
      </c>
      <c r="G1236" s="4">
        <f t="shared" si="199"/>
        <v>12</v>
      </c>
      <c r="H1236" s="4">
        <f t="shared" si="199"/>
        <v>12</v>
      </c>
      <c r="I1236" s="4">
        <f t="shared" si="199"/>
        <v>16</v>
      </c>
      <c r="J1236" s="4">
        <f t="shared" si="199"/>
        <v>12</v>
      </c>
      <c r="K1236" s="4">
        <f t="shared" si="199"/>
        <v>9</v>
      </c>
      <c r="L1236" s="4">
        <f t="shared" si="199"/>
        <v>9</v>
      </c>
      <c r="M1236" s="4">
        <f t="shared" si="199"/>
        <v>21</v>
      </c>
      <c r="N1236" s="4">
        <f t="shared" si="198"/>
        <v>9</v>
      </c>
      <c r="O1236" s="4">
        <f t="shared" si="198"/>
        <v>5</v>
      </c>
      <c r="P1236" s="4">
        <f t="shared" si="198"/>
        <v>6</v>
      </c>
      <c r="Q1236" s="4">
        <f t="shared" si="198"/>
        <v>11</v>
      </c>
      <c r="R1236" s="4">
        <f t="shared" si="198"/>
        <v>6</v>
      </c>
      <c r="S1236" s="4">
        <f t="shared" si="198"/>
        <v>18</v>
      </c>
      <c r="T1236" s="4">
        <f t="shared" si="198"/>
        <v>19</v>
      </c>
      <c r="U1236" s="4">
        <f t="shared" si="198"/>
        <v>8</v>
      </c>
      <c r="V1236" s="4">
        <f t="shared" si="198"/>
        <v>19</v>
      </c>
      <c r="W1236" s="4">
        <v>1000000</v>
      </c>
    </row>
    <row r="1237" spans="1:23" x14ac:dyDescent="0.3">
      <c r="A1237" s="4" t="str">
        <f t="shared" si="200"/>
        <v>Czech Republic</v>
      </c>
      <c r="B1237" s="4">
        <f t="shared" si="200"/>
        <v>2006</v>
      </c>
      <c r="C1237" s="4">
        <f t="shared" si="199"/>
        <v>17</v>
      </c>
      <c r="D1237" s="4">
        <f t="shared" si="199"/>
        <v>17</v>
      </c>
      <c r="E1237" s="4">
        <f t="shared" si="199"/>
        <v>13</v>
      </c>
      <c r="F1237" s="4">
        <f t="shared" si="199"/>
        <v>17</v>
      </c>
      <c r="G1237" s="4">
        <f t="shared" si="199"/>
        <v>11</v>
      </c>
      <c r="H1237" s="4">
        <f t="shared" si="199"/>
        <v>11</v>
      </c>
      <c r="I1237" s="4">
        <f t="shared" si="199"/>
        <v>16</v>
      </c>
      <c r="J1237" s="4">
        <f t="shared" si="199"/>
        <v>11</v>
      </c>
      <c r="K1237" s="4">
        <f t="shared" si="199"/>
        <v>6</v>
      </c>
      <c r="L1237" s="4">
        <f t="shared" si="199"/>
        <v>6</v>
      </c>
      <c r="M1237" s="4">
        <f t="shared" si="199"/>
        <v>23</v>
      </c>
      <c r="N1237" s="4">
        <f t="shared" si="198"/>
        <v>6</v>
      </c>
      <c r="O1237" s="4">
        <f t="shared" si="198"/>
        <v>4</v>
      </c>
      <c r="P1237" s="4">
        <f t="shared" si="198"/>
        <v>4</v>
      </c>
      <c r="Q1237" s="4">
        <f t="shared" si="198"/>
        <v>10</v>
      </c>
      <c r="R1237" s="4">
        <f t="shared" si="198"/>
        <v>4</v>
      </c>
      <c r="S1237" s="4">
        <f t="shared" si="198"/>
        <v>19</v>
      </c>
      <c r="T1237" s="4">
        <f t="shared" si="198"/>
        <v>19</v>
      </c>
      <c r="U1237" s="4">
        <f t="shared" si="198"/>
        <v>7</v>
      </c>
      <c r="V1237" s="4">
        <f t="shared" si="198"/>
        <v>19</v>
      </c>
      <c r="W1237" s="4">
        <v>1000000</v>
      </c>
    </row>
    <row r="1238" spans="1:23" x14ac:dyDescent="0.3">
      <c r="A1238" s="4" t="str">
        <f t="shared" si="200"/>
        <v>Czech Republic</v>
      </c>
      <c r="B1238" s="4">
        <f t="shared" si="200"/>
        <v>2007</v>
      </c>
      <c r="C1238" s="4">
        <f t="shared" si="199"/>
        <v>17</v>
      </c>
      <c r="D1238" s="4">
        <f t="shared" si="199"/>
        <v>17</v>
      </c>
      <c r="E1238" s="4">
        <f t="shared" si="199"/>
        <v>14</v>
      </c>
      <c r="F1238" s="4">
        <f t="shared" si="199"/>
        <v>17</v>
      </c>
      <c r="G1238" s="4">
        <f t="shared" si="199"/>
        <v>10</v>
      </c>
      <c r="H1238" s="4">
        <f t="shared" si="199"/>
        <v>10</v>
      </c>
      <c r="I1238" s="4">
        <f t="shared" si="199"/>
        <v>17</v>
      </c>
      <c r="J1238" s="4">
        <f t="shared" si="199"/>
        <v>10</v>
      </c>
      <c r="K1238" s="4">
        <f t="shared" si="199"/>
        <v>5</v>
      </c>
      <c r="L1238" s="4">
        <f t="shared" si="199"/>
        <v>5</v>
      </c>
      <c r="M1238" s="4">
        <f t="shared" si="199"/>
        <v>24</v>
      </c>
      <c r="N1238" s="4">
        <f t="shared" si="198"/>
        <v>5</v>
      </c>
      <c r="O1238" s="4">
        <f t="shared" si="198"/>
        <v>10</v>
      </c>
      <c r="P1238" s="4">
        <f t="shared" si="198"/>
        <v>11</v>
      </c>
      <c r="Q1238" s="4">
        <f t="shared" si="198"/>
        <v>2</v>
      </c>
      <c r="R1238" s="4">
        <f t="shared" si="198"/>
        <v>11</v>
      </c>
      <c r="S1238" s="4">
        <f t="shared" si="198"/>
        <v>19</v>
      </c>
      <c r="T1238" s="4">
        <f t="shared" si="198"/>
        <v>18</v>
      </c>
      <c r="U1238" s="4">
        <f t="shared" si="198"/>
        <v>7</v>
      </c>
      <c r="V1238" s="4">
        <f t="shared" si="198"/>
        <v>18</v>
      </c>
      <c r="W1238" s="4">
        <v>1000000</v>
      </c>
    </row>
    <row r="1239" spans="1:23" x14ac:dyDescent="0.3">
      <c r="A1239" s="4" t="str">
        <f t="shared" si="200"/>
        <v>Czech Republic</v>
      </c>
      <c r="B1239" s="4">
        <f t="shared" si="200"/>
        <v>2008</v>
      </c>
      <c r="C1239" s="4">
        <f t="shared" si="199"/>
        <v>18</v>
      </c>
      <c r="D1239" s="4">
        <f t="shared" si="199"/>
        <v>17</v>
      </c>
      <c r="E1239" s="4">
        <f t="shared" si="199"/>
        <v>14</v>
      </c>
      <c r="F1239" s="4">
        <f t="shared" si="199"/>
        <v>17</v>
      </c>
      <c r="G1239" s="4">
        <f t="shared" si="199"/>
        <v>12</v>
      </c>
      <c r="H1239" s="4">
        <f t="shared" si="199"/>
        <v>12</v>
      </c>
      <c r="I1239" s="4">
        <f t="shared" si="199"/>
        <v>14</v>
      </c>
      <c r="J1239" s="4">
        <f t="shared" si="199"/>
        <v>12</v>
      </c>
      <c r="K1239" s="4">
        <f t="shared" si="199"/>
        <v>6</v>
      </c>
      <c r="L1239" s="4">
        <f t="shared" si="199"/>
        <v>6</v>
      </c>
      <c r="M1239" s="4">
        <f t="shared" si="199"/>
        <v>21</v>
      </c>
      <c r="N1239" s="4">
        <f t="shared" si="198"/>
        <v>6</v>
      </c>
      <c r="O1239" s="4">
        <f t="shared" si="198"/>
        <v>15</v>
      </c>
      <c r="P1239" s="4">
        <f t="shared" si="198"/>
        <v>19</v>
      </c>
      <c r="Q1239" s="4">
        <f t="shared" si="198"/>
        <v>12</v>
      </c>
      <c r="R1239" s="4">
        <f t="shared" si="198"/>
        <v>19</v>
      </c>
      <c r="S1239" s="4">
        <f t="shared" si="198"/>
        <v>19</v>
      </c>
      <c r="T1239" s="4">
        <f t="shared" si="198"/>
        <v>18</v>
      </c>
      <c r="U1239" s="4">
        <f t="shared" si="198"/>
        <v>6</v>
      </c>
      <c r="V1239" s="4">
        <f t="shared" si="198"/>
        <v>18</v>
      </c>
      <c r="W1239" s="4">
        <v>1000000</v>
      </c>
    </row>
    <row r="1240" spans="1:23" x14ac:dyDescent="0.3">
      <c r="A1240" s="4" t="str">
        <f t="shared" si="200"/>
        <v>Czech Republic</v>
      </c>
      <c r="B1240" s="4">
        <f t="shared" si="200"/>
        <v>2009</v>
      </c>
      <c r="C1240" s="4">
        <f t="shared" si="199"/>
        <v>19</v>
      </c>
      <c r="D1240" s="4">
        <f t="shared" si="199"/>
        <v>18</v>
      </c>
      <c r="E1240" s="4">
        <f t="shared" si="199"/>
        <v>14</v>
      </c>
      <c r="F1240" s="4">
        <f t="shared" si="199"/>
        <v>18</v>
      </c>
      <c r="G1240" s="4">
        <f t="shared" si="199"/>
        <v>15</v>
      </c>
      <c r="H1240" s="4">
        <f t="shared" si="199"/>
        <v>15</v>
      </c>
      <c r="I1240" s="4">
        <f t="shared" si="199"/>
        <v>9</v>
      </c>
      <c r="J1240" s="4">
        <f t="shared" si="199"/>
        <v>15</v>
      </c>
      <c r="K1240" s="4">
        <f t="shared" si="199"/>
        <v>8</v>
      </c>
      <c r="L1240" s="4">
        <f t="shared" si="199"/>
        <v>8</v>
      </c>
      <c r="M1240" s="4">
        <f t="shared" si="199"/>
        <v>17</v>
      </c>
      <c r="N1240" s="4">
        <f t="shared" si="198"/>
        <v>8</v>
      </c>
      <c r="O1240" s="4">
        <f t="shared" si="198"/>
        <v>19</v>
      </c>
      <c r="P1240" s="4">
        <f t="shared" si="198"/>
        <v>17</v>
      </c>
      <c r="Q1240" s="4">
        <f t="shared" si="198"/>
        <v>3</v>
      </c>
      <c r="R1240" s="4">
        <f t="shared" si="198"/>
        <v>17</v>
      </c>
      <c r="S1240" s="4">
        <f t="shared" si="198"/>
        <v>17</v>
      </c>
      <c r="T1240" s="4">
        <f t="shared" si="198"/>
        <v>18</v>
      </c>
      <c r="U1240" s="4">
        <f t="shared" si="198"/>
        <v>6</v>
      </c>
      <c r="V1240" s="4">
        <f t="shared" si="198"/>
        <v>18</v>
      </c>
      <c r="W1240" s="4">
        <v>1000000</v>
      </c>
    </row>
    <row r="1241" spans="1:23" x14ac:dyDescent="0.3">
      <c r="A1241" s="4" t="str">
        <f t="shared" si="200"/>
        <v>Czech Republic</v>
      </c>
      <c r="B1241" s="4">
        <f t="shared" si="200"/>
        <v>2010</v>
      </c>
      <c r="C1241" s="4">
        <f t="shared" si="199"/>
        <v>18</v>
      </c>
      <c r="D1241" s="4">
        <f t="shared" si="199"/>
        <v>17</v>
      </c>
      <c r="E1241" s="4">
        <f t="shared" si="199"/>
        <v>12</v>
      </c>
      <c r="F1241" s="4">
        <f t="shared" si="199"/>
        <v>17</v>
      </c>
      <c r="G1241" s="4">
        <f t="shared" si="199"/>
        <v>18</v>
      </c>
      <c r="H1241" s="4">
        <f t="shared" si="199"/>
        <v>18</v>
      </c>
      <c r="I1241" s="4">
        <f t="shared" si="199"/>
        <v>4</v>
      </c>
      <c r="J1241" s="4">
        <f t="shared" si="199"/>
        <v>18</v>
      </c>
      <c r="K1241" s="4">
        <f t="shared" si="199"/>
        <v>8</v>
      </c>
      <c r="L1241" s="4">
        <f t="shared" si="199"/>
        <v>8</v>
      </c>
      <c r="M1241" s="4">
        <f t="shared" si="199"/>
        <v>16</v>
      </c>
      <c r="N1241" s="4">
        <f t="shared" si="198"/>
        <v>8</v>
      </c>
      <c r="O1241" s="4">
        <f t="shared" si="198"/>
        <v>21</v>
      </c>
      <c r="P1241" s="4">
        <f t="shared" si="198"/>
        <v>19</v>
      </c>
      <c r="Q1241" s="4">
        <f t="shared" si="198"/>
        <v>4</v>
      </c>
      <c r="R1241" s="4">
        <f t="shared" si="198"/>
        <v>19</v>
      </c>
      <c r="S1241" s="4">
        <f t="shared" si="198"/>
        <v>17</v>
      </c>
      <c r="T1241" s="4">
        <f t="shared" si="198"/>
        <v>18</v>
      </c>
      <c r="U1241" s="4">
        <f t="shared" si="198"/>
        <v>6</v>
      </c>
      <c r="V1241" s="4">
        <f t="shared" si="198"/>
        <v>18</v>
      </c>
      <c r="W1241" s="4">
        <v>1000000</v>
      </c>
    </row>
    <row r="1242" spans="1:23" x14ac:dyDescent="0.3">
      <c r="A1242" s="4" t="str">
        <f t="shared" si="200"/>
        <v>Czech Republic</v>
      </c>
      <c r="B1242" s="4">
        <f t="shared" si="200"/>
        <v>2011</v>
      </c>
      <c r="C1242" s="4">
        <f t="shared" si="199"/>
        <v>17</v>
      </c>
      <c r="D1242" s="4">
        <f t="shared" si="199"/>
        <v>16</v>
      </c>
      <c r="E1242" s="4">
        <f t="shared" si="199"/>
        <v>11</v>
      </c>
      <c r="F1242" s="4">
        <f t="shared" si="199"/>
        <v>16</v>
      </c>
      <c r="G1242" s="4">
        <f t="shared" si="199"/>
        <v>18</v>
      </c>
      <c r="H1242" s="4">
        <f t="shared" si="199"/>
        <v>19</v>
      </c>
      <c r="I1242" s="4">
        <f t="shared" si="199"/>
        <v>3</v>
      </c>
      <c r="J1242" s="4">
        <f t="shared" si="199"/>
        <v>19</v>
      </c>
      <c r="K1242" s="4">
        <f t="shared" si="199"/>
        <v>9</v>
      </c>
      <c r="L1242" s="4">
        <f t="shared" si="199"/>
        <v>9</v>
      </c>
      <c r="M1242" s="4">
        <f t="shared" si="199"/>
        <v>13</v>
      </c>
      <c r="N1242" s="4">
        <f t="shared" si="198"/>
        <v>9</v>
      </c>
      <c r="O1242" s="4">
        <f t="shared" si="198"/>
        <v>22</v>
      </c>
      <c r="P1242" s="4">
        <f t="shared" si="198"/>
        <v>20</v>
      </c>
      <c r="Q1242" s="4">
        <f t="shared" si="198"/>
        <v>7</v>
      </c>
      <c r="R1242" s="4">
        <f t="shared" si="198"/>
        <v>20</v>
      </c>
      <c r="S1242" s="4">
        <f t="shared" si="198"/>
        <v>17</v>
      </c>
      <c r="T1242" s="4">
        <f t="shared" si="198"/>
        <v>18</v>
      </c>
      <c r="U1242" s="4">
        <f t="shared" si="198"/>
        <v>6</v>
      </c>
      <c r="V1242" s="4">
        <f t="shared" si="198"/>
        <v>18</v>
      </c>
      <c r="W1242" s="4">
        <v>1000000</v>
      </c>
    </row>
    <row r="1243" spans="1:23" x14ac:dyDescent="0.3">
      <c r="A1243" s="4" t="str">
        <f t="shared" si="200"/>
        <v>Czech Republic</v>
      </c>
      <c r="B1243" s="4">
        <f t="shared" si="200"/>
        <v>2012</v>
      </c>
      <c r="C1243" s="4">
        <f t="shared" si="199"/>
        <v>17</v>
      </c>
      <c r="D1243" s="4">
        <f t="shared" si="199"/>
        <v>16</v>
      </c>
      <c r="E1243" s="4">
        <f t="shared" si="199"/>
        <v>10</v>
      </c>
      <c r="F1243" s="4">
        <f t="shared" si="199"/>
        <v>16</v>
      </c>
      <c r="G1243" s="4">
        <f t="shared" si="199"/>
        <v>16</v>
      </c>
      <c r="H1243" s="4">
        <f t="shared" si="199"/>
        <v>16</v>
      </c>
      <c r="I1243" s="4">
        <f t="shared" si="199"/>
        <v>7</v>
      </c>
      <c r="J1243" s="4">
        <f t="shared" si="199"/>
        <v>16</v>
      </c>
      <c r="K1243" s="4">
        <f t="shared" si="199"/>
        <v>9</v>
      </c>
      <c r="L1243" s="4">
        <f t="shared" si="199"/>
        <v>9</v>
      </c>
      <c r="M1243" s="4">
        <f t="shared" si="199"/>
        <v>12</v>
      </c>
      <c r="N1243" s="4">
        <f t="shared" si="199"/>
        <v>9</v>
      </c>
      <c r="O1243" s="4">
        <f t="shared" si="199"/>
        <v>23</v>
      </c>
      <c r="P1243" s="4">
        <f t="shared" si="199"/>
        <v>20</v>
      </c>
      <c r="Q1243" s="4">
        <f t="shared" si="199"/>
        <v>6</v>
      </c>
      <c r="R1243" s="4">
        <f t="shared" si="199"/>
        <v>20</v>
      </c>
      <c r="S1243" s="4">
        <f t="shared" ref="R1243:W1258" si="201">INT(S645/20)+1</f>
        <v>17</v>
      </c>
      <c r="T1243" s="4">
        <f t="shared" si="201"/>
        <v>18</v>
      </c>
      <c r="U1243" s="4">
        <f t="shared" si="201"/>
        <v>6</v>
      </c>
      <c r="V1243" s="4">
        <f t="shared" si="201"/>
        <v>18</v>
      </c>
      <c r="W1243" s="4">
        <v>1000000</v>
      </c>
    </row>
    <row r="1244" spans="1:23" x14ac:dyDescent="0.3">
      <c r="A1244" s="4" t="str">
        <f t="shared" si="200"/>
        <v>Czech Republic</v>
      </c>
      <c r="B1244" s="4">
        <f t="shared" si="200"/>
        <v>2013</v>
      </c>
      <c r="C1244" s="4">
        <f t="shared" ref="C1244:R1259" si="202">INT(C646/20)+1</f>
        <v>17</v>
      </c>
      <c r="D1244" s="4">
        <f t="shared" si="202"/>
        <v>17</v>
      </c>
      <c r="E1244" s="4">
        <f t="shared" si="202"/>
        <v>10</v>
      </c>
      <c r="F1244" s="4">
        <f t="shared" si="202"/>
        <v>17</v>
      </c>
      <c r="G1244" s="4">
        <f t="shared" si="202"/>
        <v>15</v>
      </c>
      <c r="H1244" s="4">
        <f t="shared" si="202"/>
        <v>15</v>
      </c>
      <c r="I1244" s="4">
        <f t="shared" si="202"/>
        <v>9</v>
      </c>
      <c r="J1244" s="4">
        <f t="shared" si="202"/>
        <v>15</v>
      </c>
      <c r="K1244" s="4">
        <f t="shared" si="202"/>
        <v>10</v>
      </c>
      <c r="L1244" s="4">
        <f t="shared" si="202"/>
        <v>10</v>
      </c>
      <c r="M1244" s="4">
        <f t="shared" si="202"/>
        <v>11</v>
      </c>
      <c r="N1244" s="4">
        <f t="shared" si="202"/>
        <v>10</v>
      </c>
      <c r="O1244" s="4">
        <f t="shared" si="202"/>
        <v>24</v>
      </c>
      <c r="P1244" s="4">
        <f t="shared" si="202"/>
        <v>21</v>
      </c>
      <c r="Q1244" s="4">
        <f t="shared" si="202"/>
        <v>6</v>
      </c>
      <c r="R1244" s="4">
        <f t="shared" si="201"/>
        <v>21</v>
      </c>
      <c r="S1244" s="4">
        <f t="shared" si="201"/>
        <v>17</v>
      </c>
      <c r="T1244" s="4">
        <f t="shared" si="201"/>
        <v>18</v>
      </c>
      <c r="U1244" s="4">
        <f t="shared" si="201"/>
        <v>6</v>
      </c>
      <c r="V1244" s="4">
        <f t="shared" si="201"/>
        <v>18</v>
      </c>
      <c r="W1244" s="4">
        <v>1000000</v>
      </c>
    </row>
    <row r="1245" spans="1:23" x14ac:dyDescent="0.3">
      <c r="A1245" s="4" t="str">
        <f t="shared" si="200"/>
        <v>Czech Republic</v>
      </c>
      <c r="B1245" s="4">
        <f t="shared" si="200"/>
        <v>2014</v>
      </c>
      <c r="C1245" s="4">
        <f t="shared" si="202"/>
        <v>17</v>
      </c>
      <c r="D1245" s="4">
        <f t="shared" si="202"/>
        <v>16</v>
      </c>
      <c r="E1245" s="4">
        <f t="shared" si="202"/>
        <v>10</v>
      </c>
      <c r="F1245" s="4">
        <f t="shared" si="202"/>
        <v>16</v>
      </c>
      <c r="G1245" s="4">
        <f t="shared" si="202"/>
        <v>16</v>
      </c>
      <c r="H1245" s="4">
        <f t="shared" si="202"/>
        <v>17</v>
      </c>
      <c r="I1245" s="4">
        <f t="shared" si="202"/>
        <v>6</v>
      </c>
      <c r="J1245" s="4">
        <f t="shared" si="202"/>
        <v>17</v>
      </c>
      <c r="K1245" s="4">
        <f t="shared" si="202"/>
        <v>7</v>
      </c>
      <c r="L1245" s="4">
        <f t="shared" si="202"/>
        <v>7</v>
      </c>
      <c r="M1245" s="4">
        <f t="shared" si="202"/>
        <v>14</v>
      </c>
      <c r="N1245" s="4">
        <f t="shared" si="202"/>
        <v>7</v>
      </c>
      <c r="O1245" s="4">
        <f t="shared" si="202"/>
        <v>24</v>
      </c>
      <c r="P1245" s="4">
        <f t="shared" si="202"/>
        <v>22</v>
      </c>
      <c r="Q1245" s="4">
        <f t="shared" si="202"/>
        <v>9</v>
      </c>
      <c r="R1245" s="4">
        <f t="shared" si="201"/>
        <v>22</v>
      </c>
      <c r="S1245" s="4">
        <f t="shared" si="201"/>
        <v>17</v>
      </c>
      <c r="T1245" s="4">
        <f t="shared" si="201"/>
        <v>18</v>
      </c>
      <c r="U1245" s="4">
        <f t="shared" si="201"/>
        <v>6</v>
      </c>
      <c r="V1245" s="4">
        <f t="shared" si="201"/>
        <v>18</v>
      </c>
      <c r="W1245" s="4">
        <v>1000000</v>
      </c>
    </row>
    <row r="1246" spans="1:23" x14ac:dyDescent="0.3">
      <c r="A1246" s="4" t="str">
        <f t="shared" ref="A1246:B1261" si="203">A648</f>
        <v>Czech Republic</v>
      </c>
      <c r="B1246" s="4">
        <f t="shared" si="203"/>
        <v>2015</v>
      </c>
      <c r="C1246" s="4">
        <f t="shared" si="202"/>
        <v>17</v>
      </c>
      <c r="D1246" s="4">
        <f t="shared" si="202"/>
        <v>16</v>
      </c>
      <c r="E1246" s="4">
        <f t="shared" si="202"/>
        <v>9</v>
      </c>
      <c r="F1246" s="4">
        <f t="shared" si="202"/>
        <v>16</v>
      </c>
      <c r="G1246" s="4">
        <f t="shared" si="202"/>
        <v>13</v>
      </c>
      <c r="H1246" s="4">
        <f t="shared" si="202"/>
        <v>13</v>
      </c>
      <c r="I1246" s="4">
        <f t="shared" si="202"/>
        <v>11</v>
      </c>
      <c r="J1246" s="4">
        <f t="shared" si="202"/>
        <v>13</v>
      </c>
      <c r="K1246" s="4">
        <f t="shared" si="202"/>
        <v>8</v>
      </c>
      <c r="L1246" s="4">
        <f t="shared" si="202"/>
        <v>8</v>
      </c>
      <c r="M1246" s="4">
        <f t="shared" si="202"/>
        <v>12</v>
      </c>
      <c r="N1246" s="4">
        <f t="shared" si="202"/>
        <v>8</v>
      </c>
      <c r="O1246" s="4">
        <f t="shared" si="202"/>
        <v>25</v>
      </c>
      <c r="P1246" s="4">
        <f t="shared" si="202"/>
        <v>24</v>
      </c>
      <c r="Q1246" s="4">
        <f t="shared" si="202"/>
        <v>16</v>
      </c>
      <c r="R1246" s="4">
        <f t="shared" si="201"/>
        <v>24</v>
      </c>
      <c r="S1246" s="4">
        <f t="shared" si="201"/>
        <v>17</v>
      </c>
      <c r="T1246" s="4">
        <f t="shared" si="201"/>
        <v>17</v>
      </c>
      <c r="U1246" s="4">
        <f t="shared" si="201"/>
        <v>5</v>
      </c>
      <c r="V1246" s="4">
        <f t="shared" si="201"/>
        <v>17</v>
      </c>
      <c r="W1246" s="4">
        <v>1000000</v>
      </c>
    </row>
    <row r="1247" spans="1:23" x14ac:dyDescent="0.3">
      <c r="A1247" s="4" t="str">
        <f t="shared" si="203"/>
        <v>Czech Republic</v>
      </c>
      <c r="B1247" s="4">
        <f t="shared" si="203"/>
        <v>2016</v>
      </c>
      <c r="C1247" s="4">
        <f t="shared" si="202"/>
        <v>16</v>
      </c>
      <c r="D1247" s="4">
        <f t="shared" si="202"/>
        <v>15</v>
      </c>
      <c r="E1247" s="4">
        <f t="shared" si="202"/>
        <v>8</v>
      </c>
      <c r="F1247" s="4">
        <f t="shared" si="202"/>
        <v>15</v>
      </c>
      <c r="G1247" s="4">
        <f t="shared" si="202"/>
        <v>16</v>
      </c>
      <c r="H1247" s="4">
        <f t="shared" si="202"/>
        <v>17</v>
      </c>
      <c r="I1247" s="4">
        <f t="shared" si="202"/>
        <v>6</v>
      </c>
      <c r="J1247" s="4">
        <f t="shared" si="202"/>
        <v>17</v>
      </c>
      <c r="K1247" s="4">
        <f t="shared" si="202"/>
        <v>7</v>
      </c>
      <c r="L1247" s="4">
        <f t="shared" si="202"/>
        <v>7</v>
      </c>
      <c r="M1247" s="4">
        <f t="shared" si="202"/>
        <v>13</v>
      </c>
      <c r="N1247" s="4">
        <f t="shared" si="202"/>
        <v>7</v>
      </c>
      <c r="O1247" s="4">
        <f t="shared" si="202"/>
        <v>25</v>
      </c>
      <c r="P1247" s="4">
        <f t="shared" si="202"/>
        <v>26</v>
      </c>
      <c r="Q1247" s="4">
        <f t="shared" si="202"/>
        <v>24</v>
      </c>
      <c r="R1247" s="4">
        <f t="shared" si="201"/>
        <v>26</v>
      </c>
      <c r="S1247" s="4">
        <f t="shared" si="201"/>
        <v>18</v>
      </c>
      <c r="T1247" s="4">
        <f t="shared" si="201"/>
        <v>17</v>
      </c>
      <c r="U1247" s="4">
        <f t="shared" si="201"/>
        <v>5</v>
      </c>
      <c r="V1247" s="4">
        <f t="shared" si="201"/>
        <v>17</v>
      </c>
      <c r="W1247" s="4">
        <v>1000000</v>
      </c>
    </row>
    <row r="1248" spans="1:23" x14ac:dyDescent="0.3">
      <c r="A1248" s="4" t="str">
        <f t="shared" si="203"/>
        <v>Czech Republic</v>
      </c>
      <c r="B1248" s="4">
        <f t="shared" si="203"/>
        <v>2017</v>
      </c>
      <c r="C1248" s="4">
        <f t="shared" si="202"/>
        <v>15</v>
      </c>
      <c r="D1248" s="4">
        <f t="shared" si="202"/>
        <v>14</v>
      </c>
      <c r="E1248" s="4">
        <f t="shared" si="202"/>
        <v>6</v>
      </c>
      <c r="F1248" s="4">
        <f t="shared" si="202"/>
        <v>14</v>
      </c>
      <c r="G1248" s="4">
        <f t="shared" si="202"/>
        <v>18</v>
      </c>
      <c r="H1248" s="4">
        <f t="shared" si="202"/>
        <v>18</v>
      </c>
      <c r="I1248" s="4">
        <f t="shared" si="202"/>
        <v>4</v>
      </c>
      <c r="J1248" s="4">
        <f t="shared" si="202"/>
        <v>18</v>
      </c>
      <c r="K1248" s="4">
        <f t="shared" si="202"/>
        <v>8</v>
      </c>
      <c r="L1248" s="4">
        <f t="shared" si="202"/>
        <v>7</v>
      </c>
      <c r="M1248" s="4">
        <f t="shared" si="202"/>
        <v>11</v>
      </c>
      <c r="N1248" s="4">
        <f t="shared" si="202"/>
        <v>7</v>
      </c>
      <c r="O1248" s="4">
        <f t="shared" si="202"/>
        <v>26</v>
      </c>
      <c r="P1248" s="4">
        <f t="shared" si="202"/>
        <v>27</v>
      </c>
      <c r="Q1248" s="4">
        <f t="shared" si="202"/>
        <v>27</v>
      </c>
      <c r="R1248" s="4">
        <f t="shared" si="202"/>
        <v>27</v>
      </c>
      <c r="S1248" s="4">
        <f t="shared" si="201"/>
        <v>18</v>
      </c>
      <c r="T1248" s="4">
        <f t="shared" si="201"/>
        <v>16</v>
      </c>
      <c r="U1248" s="4">
        <f t="shared" si="201"/>
        <v>5</v>
      </c>
      <c r="V1248" s="4">
        <f t="shared" si="201"/>
        <v>16</v>
      </c>
      <c r="W1248" s="4">
        <v>1000000</v>
      </c>
    </row>
    <row r="1249" spans="1:23" x14ac:dyDescent="0.3">
      <c r="A1249" s="4" t="str">
        <f t="shared" si="203"/>
        <v>Czech Republic</v>
      </c>
      <c r="B1249" s="4">
        <f t="shared" si="203"/>
        <v>2018</v>
      </c>
      <c r="C1249" s="4">
        <f t="shared" si="202"/>
        <v>14</v>
      </c>
      <c r="D1249" s="4">
        <f t="shared" si="202"/>
        <v>13</v>
      </c>
      <c r="E1249" s="4">
        <f t="shared" si="202"/>
        <v>4</v>
      </c>
      <c r="F1249" s="4">
        <f t="shared" si="202"/>
        <v>13</v>
      </c>
      <c r="G1249" s="4">
        <f t="shared" si="202"/>
        <v>19</v>
      </c>
      <c r="H1249" s="4">
        <f t="shared" si="202"/>
        <v>20</v>
      </c>
      <c r="I1249" s="4">
        <f t="shared" si="202"/>
        <v>1</v>
      </c>
      <c r="J1249" s="4">
        <f t="shared" si="202"/>
        <v>20</v>
      </c>
      <c r="K1249" s="4">
        <f t="shared" si="202"/>
        <v>9</v>
      </c>
      <c r="L1249" s="4">
        <f t="shared" si="202"/>
        <v>9</v>
      </c>
      <c r="M1249" s="4">
        <f t="shared" si="202"/>
        <v>11</v>
      </c>
      <c r="N1249" s="4">
        <f t="shared" si="202"/>
        <v>9</v>
      </c>
      <c r="O1249" s="4">
        <f t="shared" si="202"/>
        <v>25</v>
      </c>
      <c r="P1249" s="4">
        <f t="shared" si="202"/>
        <v>27</v>
      </c>
      <c r="Q1249" s="4">
        <f t="shared" si="202"/>
        <v>27</v>
      </c>
      <c r="R1249" s="4">
        <f t="shared" si="201"/>
        <v>27</v>
      </c>
      <c r="S1249" s="4">
        <f t="shared" si="201"/>
        <v>18</v>
      </c>
      <c r="T1249" s="4">
        <f t="shared" si="201"/>
        <v>16</v>
      </c>
      <c r="U1249" s="4">
        <f t="shared" si="201"/>
        <v>5</v>
      </c>
      <c r="V1249" s="4">
        <f t="shared" si="201"/>
        <v>16</v>
      </c>
      <c r="W1249" s="4">
        <v>1000000</v>
      </c>
    </row>
    <row r="1250" spans="1:23" x14ac:dyDescent="0.3">
      <c r="A1250" s="4" t="str">
        <f t="shared" si="203"/>
        <v>Czech Republic</v>
      </c>
      <c r="B1250" s="4">
        <f t="shared" si="203"/>
        <v>2019</v>
      </c>
      <c r="C1250" s="4">
        <f t="shared" si="202"/>
        <v>13</v>
      </c>
      <c r="D1250" s="4">
        <f t="shared" si="202"/>
        <v>13</v>
      </c>
      <c r="E1250" s="4">
        <f t="shared" si="202"/>
        <v>4</v>
      </c>
      <c r="F1250" s="4">
        <f t="shared" si="202"/>
        <v>13</v>
      </c>
      <c r="G1250" s="4">
        <f t="shared" si="202"/>
        <v>20</v>
      </c>
      <c r="H1250" s="4">
        <f t="shared" si="202"/>
        <v>21</v>
      </c>
      <c r="I1250" s="4">
        <f t="shared" si="202"/>
        <v>3</v>
      </c>
      <c r="J1250" s="4">
        <f t="shared" si="202"/>
        <v>21</v>
      </c>
      <c r="K1250" s="4">
        <f t="shared" si="202"/>
        <v>11</v>
      </c>
      <c r="L1250" s="4">
        <f t="shared" si="202"/>
        <v>10</v>
      </c>
      <c r="M1250" s="4">
        <f t="shared" si="202"/>
        <v>9</v>
      </c>
      <c r="N1250" s="4">
        <f t="shared" si="202"/>
        <v>10</v>
      </c>
      <c r="O1250" s="4">
        <f t="shared" si="202"/>
        <v>24</v>
      </c>
      <c r="P1250" s="4">
        <f t="shared" si="202"/>
        <v>27</v>
      </c>
      <c r="Q1250" s="4">
        <f t="shared" si="202"/>
        <v>28</v>
      </c>
      <c r="R1250" s="4">
        <f t="shared" si="201"/>
        <v>27</v>
      </c>
      <c r="S1250" s="4">
        <f t="shared" si="201"/>
        <v>19</v>
      </c>
      <c r="T1250" s="4">
        <f t="shared" si="201"/>
        <v>15</v>
      </c>
      <c r="U1250" s="4">
        <f t="shared" si="201"/>
        <v>5</v>
      </c>
      <c r="V1250" s="4">
        <f t="shared" si="201"/>
        <v>15</v>
      </c>
      <c r="W1250" s="4">
        <v>1000000</v>
      </c>
    </row>
    <row r="1251" spans="1:23" x14ac:dyDescent="0.3">
      <c r="A1251" s="4" t="str">
        <f t="shared" si="203"/>
        <v>Czech Republic</v>
      </c>
      <c r="B1251" s="4">
        <f t="shared" si="203"/>
        <v>2020</v>
      </c>
      <c r="C1251" s="4">
        <f t="shared" si="202"/>
        <v>14</v>
      </c>
      <c r="D1251" s="4">
        <f t="shared" si="202"/>
        <v>13</v>
      </c>
      <c r="E1251" s="4">
        <f t="shared" si="202"/>
        <v>4</v>
      </c>
      <c r="F1251" s="4">
        <f t="shared" si="202"/>
        <v>13</v>
      </c>
      <c r="G1251" s="4">
        <f t="shared" si="202"/>
        <v>20</v>
      </c>
      <c r="H1251" s="4">
        <f t="shared" si="202"/>
        <v>21</v>
      </c>
      <c r="I1251" s="4">
        <f t="shared" si="202"/>
        <v>6</v>
      </c>
      <c r="J1251" s="4">
        <f t="shared" si="202"/>
        <v>21</v>
      </c>
      <c r="K1251" s="4">
        <f t="shared" si="202"/>
        <v>14</v>
      </c>
      <c r="L1251" s="4">
        <f t="shared" si="202"/>
        <v>13</v>
      </c>
      <c r="M1251" s="4">
        <f t="shared" si="202"/>
        <v>7</v>
      </c>
      <c r="N1251" s="4">
        <f t="shared" si="202"/>
        <v>13</v>
      </c>
      <c r="O1251" s="4">
        <f t="shared" si="202"/>
        <v>25</v>
      </c>
      <c r="P1251" s="4">
        <f t="shared" si="202"/>
        <v>27</v>
      </c>
      <c r="Q1251" s="4">
        <f t="shared" si="202"/>
        <v>28</v>
      </c>
      <c r="R1251" s="4">
        <f t="shared" si="201"/>
        <v>27</v>
      </c>
      <c r="S1251" s="4">
        <f t="shared" si="201"/>
        <v>18</v>
      </c>
      <c r="T1251" s="4">
        <f t="shared" si="201"/>
        <v>16</v>
      </c>
      <c r="U1251" s="4">
        <f t="shared" si="201"/>
        <v>5</v>
      </c>
      <c r="V1251" s="4">
        <f t="shared" si="201"/>
        <v>16</v>
      </c>
      <c r="W1251" s="4">
        <v>1000000</v>
      </c>
    </row>
    <row r="1252" spans="1:23" x14ac:dyDescent="0.3">
      <c r="A1252" s="4" t="str">
        <f t="shared" si="203"/>
        <v>Czech Republic</v>
      </c>
      <c r="B1252" s="4">
        <f t="shared" si="203"/>
        <v>2021</v>
      </c>
      <c r="C1252" s="4">
        <f t="shared" si="202"/>
        <v>14</v>
      </c>
      <c r="D1252" s="4">
        <f t="shared" si="202"/>
        <v>13</v>
      </c>
      <c r="E1252" s="4">
        <f t="shared" si="202"/>
        <v>5</v>
      </c>
      <c r="F1252" s="4">
        <f t="shared" si="202"/>
        <v>13</v>
      </c>
      <c r="G1252" s="4">
        <f t="shared" si="202"/>
        <v>20</v>
      </c>
      <c r="H1252" s="4">
        <f t="shared" si="202"/>
        <v>21</v>
      </c>
      <c r="I1252" s="4">
        <f t="shared" si="202"/>
        <v>1</v>
      </c>
      <c r="J1252" s="4">
        <f t="shared" si="202"/>
        <v>21</v>
      </c>
      <c r="K1252" s="4">
        <f t="shared" si="202"/>
        <v>17</v>
      </c>
      <c r="L1252" s="4">
        <f t="shared" si="202"/>
        <v>17</v>
      </c>
      <c r="M1252" s="4">
        <f t="shared" si="202"/>
        <v>10</v>
      </c>
      <c r="N1252" s="4">
        <f t="shared" si="202"/>
        <v>17</v>
      </c>
      <c r="O1252" s="4">
        <f t="shared" si="202"/>
        <v>23</v>
      </c>
      <c r="P1252" s="4">
        <f t="shared" si="202"/>
        <v>27</v>
      </c>
      <c r="Q1252" s="4">
        <f t="shared" si="202"/>
        <v>27</v>
      </c>
      <c r="R1252" s="4">
        <f t="shared" si="201"/>
        <v>27</v>
      </c>
      <c r="S1252" s="4">
        <f t="shared" si="201"/>
        <v>20</v>
      </c>
      <c r="T1252" s="4">
        <f t="shared" si="201"/>
        <v>17</v>
      </c>
      <c r="U1252" s="4">
        <f t="shared" si="201"/>
        <v>5</v>
      </c>
      <c r="V1252" s="4">
        <f t="shared" si="201"/>
        <v>17</v>
      </c>
      <c r="W1252" s="4">
        <v>1000000</v>
      </c>
    </row>
    <row r="1253" spans="1:23" x14ac:dyDescent="0.3">
      <c r="A1253" s="4" t="str">
        <f t="shared" si="203"/>
        <v>Poland</v>
      </c>
      <c r="B1253" s="4">
        <f t="shared" si="203"/>
        <v>1995</v>
      </c>
      <c r="C1253" s="4">
        <f t="shared" si="202"/>
        <v>17</v>
      </c>
      <c r="D1253" s="4">
        <f t="shared" si="202"/>
        <v>23</v>
      </c>
      <c r="E1253" s="4">
        <f t="shared" si="202"/>
        <v>19</v>
      </c>
      <c r="F1253" s="4">
        <f t="shared" si="202"/>
        <v>23</v>
      </c>
      <c r="G1253" s="4">
        <f t="shared" si="202"/>
        <v>22</v>
      </c>
      <c r="H1253" s="4">
        <f t="shared" si="202"/>
        <v>22</v>
      </c>
      <c r="I1253" s="4">
        <f t="shared" si="202"/>
        <v>1</v>
      </c>
      <c r="J1253" s="4">
        <f t="shared" si="202"/>
        <v>22</v>
      </c>
      <c r="K1253" s="4">
        <f t="shared" si="202"/>
        <v>23</v>
      </c>
      <c r="L1253" s="4">
        <f t="shared" si="202"/>
        <v>24</v>
      </c>
      <c r="M1253" s="4">
        <f t="shared" si="202"/>
        <v>2</v>
      </c>
      <c r="N1253" s="4">
        <f t="shared" si="202"/>
        <v>24</v>
      </c>
      <c r="O1253" s="4">
        <f t="shared" si="202"/>
        <v>13</v>
      </c>
      <c r="P1253" s="4">
        <f t="shared" si="202"/>
        <v>13</v>
      </c>
      <c r="Q1253" s="4">
        <f t="shared" si="202"/>
        <v>22</v>
      </c>
      <c r="R1253" s="4">
        <f t="shared" si="201"/>
        <v>13</v>
      </c>
      <c r="S1253" s="4">
        <f t="shared" si="201"/>
        <v>21</v>
      </c>
      <c r="T1253" s="4">
        <f t="shared" si="201"/>
        <v>28</v>
      </c>
      <c r="U1253" s="4">
        <f t="shared" si="201"/>
        <v>28</v>
      </c>
      <c r="V1253" s="4">
        <f t="shared" si="201"/>
        <v>28</v>
      </c>
      <c r="W1253" s="4">
        <v>1000000</v>
      </c>
    </row>
    <row r="1254" spans="1:23" x14ac:dyDescent="0.3">
      <c r="A1254" s="4" t="str">
        <f t="shared" si="203"/>
        <v>Poland</v>
      </c>
      <c r="B1254" s="4">
        <f t="shared" si="203"/>
        <v>1996</v>
      </c>
      <c r="C1254" s="4">
        <f t="shared" si="202"/>
        <v>14</v>
      </c>
      <c r="D1254" s="4">
        <f t="shared" si="202"/>
        <v>19</v>
      </c>
      <c r="E1254" s="4">
        <f t="shared" si="202"/>
        <v>10</v>
      </c>
      <c r="F1254" s="4">
        <f t="shared" si="202"/>
        <v>19</v>
      </c>
      <c r="G1254" s="4">
        <f t="shared" si="202"/>
        <v>24</v>
      </c>
      <c r="H1254" s="4">
        <f t="shared" si="202"/>
        <v>23</v>
      </c>
      <c r="I1254" s="4">
        <f t="shared" si="202"/>
        <v>4</v>
      </c>
      <c r="J1254" s="4">
        <f t="shared" si="202"/>
        <v>23</v>
      </c>
      <c r="K1254" s="4">
        <f t="shared" si="202"/>
        <v>24</v>
      </c>
      <c r="L1254" s="4">
        <f t="shared" si="202"/>
        <v>24</v>
      </c>
      <c r="M1254" s="4">
        <f t="shared" si="202"/>
        <v>10</v>
      </c>
      <c r="N1254" s="4">
        <f t="shared" si="202"/>
        <v>24</v>
      </c>
      <c r="O1254" s="4">
        <f t="shared" si="202"/>
        <v>13</v>
      </c>
      <c r="P1254" s="4">
        <f t="shared" si="202"/>
        <v>13</v>
      </c>
      <c r="Q1254" s="4">
        <f t="shared" si="202"/>
        <v>22</v>
      </c>
      <c r="R1254" s="4">
        <f t="shared" si="201"/>
        <v>13</v>
      </c>
      <c r="S1254" s="4">
        <f t="shared" si="201"/>
        <v>21</v>
      </c>
      <c r="T1254" s="4">
        <f t="shared" si="201"/>
        <v>28</v>
      </c>
      <c r="U1254" s="4">
        <f t="shared" si="201"/>
        <v>28</v>
      </c>
      <c r="V1254" s="4">
        <f t="shared" si="201"/>
        <v>28</v>
      </c>
      <c r="W1254" s="4">
        <v>1000000</v>
      </c>
    </row>
    <row r="1255" spans="1:23" x14ac:dyDescent="0.3">
      <c r="A1255" s="4" t="str">
        <f t="shared" si="203"/>
        <v>Poland</v>
      </c>
      <c r="B1255" s="4">
        <f t="shared" si="203"/>
        <v>1997</v>
      </c>
      <c r="C1255" s="4">
        <f t="shared" si="202"/>
        <v>14</v>
      </c>
      <c r="D1255" s="4">
        <f t="shared" si="202"/>
        <v>18</v>
      </c>
      <c r="E1255" s="4">
        <f t="shared" si="202"/>
        <v>8</v>
      </c>
      <c r="F1255" s="4">
        <f t="shared" si="202"/>
        <v>18</v>
      </c>
      <c r="G1255" s="4">
        <f t="shared" si="202"/>
        <v>23</v>
      </c>
      <c r="H1255" s="4">
        <f t="shared" si="202"/>
        <v>23</v>
      </c>
      <c r="I1255" s="4">
        <f t="shared" si="202"/>
        <v>3</v>
      </c>
      <c r="J1255" s="4">
        <f t="shared" si="202"/>
        <v>23</v>
      </c>
      <c r="K1255" s="4">
        <f t="shared" si="202"/>
        <v>23</v>
      </c>
      <c r="L1255" s="4">
        <f t="shared" si="202"/>
        <v>24</v>
      </c>
      <c r="M1255" s="4">
        <f t="shared" si="202"/>
        <v>9</v>
      </c>
      <c r="N1255" s="4">
        <f t="shared" si="202"/>
        <v>24</v>
      </c>
      <c r="O1255" s="4">
        <f t="shared" si="202"/>
        <v>13</v>
      </c>
      <c r="P1255" s="4">
        <f t="shared" si="202"/>
        <v>13</v>
      </c>
      <c r="Q1255" s="4">
        <f t="shared" si="202"/>
        <v>22</v>
      </c>
      <c r="R1255" s="4">
        <f t="shared" si="201"/>
        <v>13</v>
      </c>
      <c r="S1255" s="4">
        <f t="shared" si="201"/>
        <v>22</v>
      </c>
      <c r="T1255" s="4">
        <f t="shared" si="201"/>
        <v>27</v>
      </c>
      <c r="U1255" s="4">
        <f t="shared" si="201"/>
        <v>28</v>
      </c>
      <c r="V1255" s="4">
        <f t="shared" si="201"/>
        <v>27</v>
      </c>
      <c r="W1255" s="4">
        <v>1000000</v>
      </c>
    </row>
    <row r="1256" spans="1:23" x14ac:dyDescent="0.3">
      <c r="A1256" s="4" t="str">
        <f t="shared" si="203"/>
        <v>Poland</v>
      </c>
      <c r="B1256" s="4">
        <f t="shared" si="203"/>
        <v>1998</v>
      </c>
      <c r="C1256" s="4">
        <f t="shared" si="202"/>
        <v>14</v>
      </c>
      <c r="D1256" s="4">
        <f t="shared" si="202"/>
        <v>17</v>
      </c>
      <c r="E1256" s="4">
        <f t="shared" si="202"/>
        <v>8</v>
      </c>
      <c r="F1256" s="4">
        <f t="shared" si="202"/>
        <v>17</v>
      </c>
      <c r="G1256" s="4">
        <f t="shared" si="202"/>
        <v>21</v>
      </c>
      <c r="H1256" s="4">
        <f t="shared" si="202"/>
        <v>21</v>
      </c>
      <c r="I1256" s="4">
        <f t="shared" si="202"/>
        <v>4</v>
      </c>
      <c r="J1256" s="4">
        <f t="shared" si="202"/>
        <v>21</v>
      </c>
      <c r="K1256" s="4">
        <f t="shared" si="202"/>
        <v>21</v>
      </c>
      <c r="L1256" s="4">
        <f t="shared" si="202"/>
        <v>22</v>
      </c>
      <c r="M1256" s="4">
        <f t="shared" si="202"/>
        <v>5</v>
      </c>
      <c r="N1256" s="4">
        <f t="shared" si="202"/>
        <v>22</v>
      </c>
      <c r="O1256" s="4">
        <f t="shared" si="202"/>
        <v>11</v>
      </c>
      <c r="P1256" s="4">
        <f t="shared" si="202"/>
        <v>11</v>
      </c>
      <c r="Q1256" s="4">
        <f t="shared" si="202"/>
        <v>20</v>
      </c>
      <c r="R1256" s="4">
        <f t="shared" si="201"/>
        <v>11</v>
      </c>
      <c r="S1256" s="4">
        <f t="shared" si="201"/>
        <v>22</v>
      </c>
      <c r="T1256" s="4">
        <f t="shared" si="201"/>
        <v>27</v>
      </c>
      <c r="U1256" s="4">
        <f t="shared" si="201"/>
        <v>28</v>
      </c>
      <c r="V1256" s="4">
        <f t="shared" si="201"/>
        <v>27</v>
      </c>
      <c r="W1256" s="4">
        <v>1000000</v>
      </c>
    </row>
    <row r="1257" spans="1:23" x14ac:dyDescent="0.3">
      <c r="A1257" s="4" t="str">
        <f t="shared" si="203"/>
        <v>Poland</v>
      </c>
      <c r="B1257" s="4">
        <f t="shared" si="203"/>
        <v>1999</v>
      </c>
      <c r="C1257" s="4">
        <f t="shared" si="202"/>
        <v>13</v>
      </c>
      <c r="D1257" s="4">
        <f t="shared" si="202"/>
        <v>15</v>
      </c>
      <c r="E1257" s="4">
        <f t="shared" si="202"/>
        <v>5</v>
      </c>
      <c r="F1257" s="4">
        <f t="shared" si="202"/>
        <v>15</v>
      </c>
      <c r="G1257" s="4">
        <f t="shared" si="202"/>
        <v>20</v>
      </c>
      <c r="H1257" s="4">
        <f t="shared" si="202"/>
        <v>19</v>
      </c>
      <c r="I1257" s="4">
        <f t="shared" si="202"/>
        <v>7</v>
      </c>
      <c r="J1257" s="4">
        <f t="shared" si="202"/>
        <v>19</v>
      </c>
      <c r="K1257" s="4">
        <f t="shared" si="202"/>
        <v>23</v>
      </c>
      <c r="L1257" s="4">
        <f t="shared" si="202"/>
        <v>24</v>
      </c>
      <c r="M1257" s="4">
        <f t="shared" si="202"/>
        <v>9</v>
      </c>
      <c r="N1257" s="4">
        <f t="shared" si="202"/>
        <v>24</v>
      </c>
      <c r="O1257" s="4">
        <f t="shared" si="202"/>
        <v>24</v>
      </c>
      <c r="P1257" s="4">
        <f t="shared" si="202"/>
        <v>23</v>
      </c>
      <c r="Q1257" s="4">
        <f t="shared" si="202"/>
        <v>10</v>
      </c>
      <c r="R1257" s="4">
        <f t="shared" si="201"/>
        <v>23</v>
      </c>
      <c r="S1257" s="4">
        <f t="shared" si="201"/>
        <v>24</v>
      </c>
      <c r="T1257" s="4">
        <f t="shared" si="201"/>
        <v>27</v>
      </c>
      <c r="U1257" s="4">
        <f t="shared" si="201"/>
        <v>28</v>
      </c>
      <c r="V1257" s="4">
        <f t="shared" si="201"/>
        <v>27</v>
      </c>
      <c r="W1257" s="4">
        <v>1000000</v>
      </c>
    </row>
    <row r="1258" spans="1:23" x14ac:dyDescent="0.3">
      <c r="A1258" s="4" t="str">
        <f t="shared" si="203"/>
        <v>Poland</v>
      </c>
      <c r="B1258" s="4">
        <f t="shared" si="203"/>
        <v>2000</v>
      </c>
      <c r="C1258" s="4">
        <f t="shared" si="202"/>
        <v>13</v>
      </c>
      <c r="D1258" s="4">
        <f t="shared" si="202"/>
        <v>16</v>
      </c>
      <c r="E1258" s="4">
        <f t="shared" si="202"/>
        <v>6</v>
      </c>
      <c r="F1258" s="4">
        <f t="shared" si="202"/>
        <v>16</v>
      </c>
      <c r="G1258" s="4">
        <f t="shared" si="202"/>
        <v>17</v>
      </c>
      <c r="H1258" s="4">
        <f t="shared" si="202"/>
        <v>17</v>
      </c>
      <c r="I1258" s="4">
        <f t="shared" si="202"/>
        <v>11</v>
      </c>
      <c r="J1258" s="4">
        <f t="shared" si="202"/>
        <v>17</v>
      </c>
      <c r="K1258" s="4">
        <f t="shared" si="202"/>
        <v>20</v>
      </c>
      <c r="L1258" s="4">
        <f t="shared" si="202"/>
        <v>21</v>
      </c>
      <c r="M1258" s="4">
        <f t="shared" si="202"/>
        <v>5</v>
      </c>
      <c r="N1258" s="4">
        <f t="shared" si="202"/>
        <v>21</v>
      </c>
      <c r="O1258" s="4">
        <f t="shared" si="202"/>
        <v>28</v>
      </c>
      <c r="P1258" s="4">
        <f t="shared" si="202"/>
        <v>28</v>
      </c>
      <c r="Q1258" s="4">
        <f t="shared" si="202"/>
        <v>3</v>
      </c>
      <c r="R1258" s="4">
        <f t="shared" si="201"/>
        <v>28</v>
      </c>
      <c r="S1258" s="4">
        <f t="shared" si="201"/>
        <v>26</v>
      </c>
      <c r="T1258" s="4">
        <f t="shared" si="201"/>
        <v>27</v>
      </c>
      <c r="U1258" s="4">
        <f t="shared" si="201"/>
        <v>28</v>
      </c>
      <c r="V1258" s="4">
        <f t="shared" si="201"/>
        <v>27</v>
      </c>
      <c r="W1258" s="4">
        <v>1000000</v>
      </c>
    </row>
    <row r="1259" spans="1:23" x14ac:dyDescent="0.3">
      <c r="A1259" s="4" t="str">
        <f t="shared" si="203"/>
        <v>Poland</v>
      </c>
      <c r="B1259" s="4">
        <f t="shared" si="203"/>
        <v>2001</v>
      </c>
      <c r="C1259" s="4">
        <f t="shared" si="202"/>
        <v>13</v>
      </c>
      <c r="D1259" s="4">
        <f t="shared" si="202"/>
        <v>15</v>
      </c>
      <c r="E1259" s="4">
        <f t="shared" si="202"/>
        <v>4</v>
      </c>
      <c r="F1259" s="4">
        <f t="shared" si="202"/>
        <v>15</v>
      </c>
      <c r="G1259" s="4">
        <f t="shared" si="202"/>
        <v>19</v>
      </c>
      <c r="H1259" s="4">
        <f t="shared" si="202"/>
        <v>19</v>
      </c>
      <c r="I1259" s="4">
        <f t="shared" si="202"/>
        <v>7</v>
      </c>
      <c r="J1259" s="4">
        <f t="shared" si="202"/>
        <v>19</v>
      </c>
      <c r="K1259" s="4">
        <f t="shared" si="202"/>
        <v>19</v>
      </c>
      <c r="L1259" s="4">
        <f t="shared" si="202"/>
        <v>19</v>
      </c>
      <c r="M1259" s="4">
        <f t="shared" si="202"/>
        <v>1</v>
      </c>
      <c r="N1259" s="4">
        <f t="shared" si="202"/>
        <v>19</v>
      </c>
      <c r="O1259" s="4">
        <f t="shared" si="202"/>
        <v>29</v>
      </c>
      <c r="P1259" s="4">
        <f t="shared" si="202"/>
        <v>29</v>
      </c>
      <c r="Q1259" s="4">
        <f t="shared" si="202"/>
        <v>22</v>
      </c>
      <c r="R1259" s="4">
        <f t="shared" si="202"/>
        <v>29</v>
      </c>
      <c r="S1259" s="4">
        <f t="shared" ref="M1259:AB1274" si="204">INT(S661/20)+1</f>
        <v>27</v>
      </c>
      <c r="T1259" s="4">
        <f t="shared" si="204"/>
        <v>27</v>
      </c>
      <c r="U1259" s="4">
        <f t="shared" si="204"/>
        <v>28</v>
      </c>
      <c r="V1259" s="4">
        <f t="shared" si="204"/>
        <v>27</v>
      </c>
      <c r="W1259" s="4">
        <v>1000000</v>
      </c>
    </row>
    <row r="1260" spans="1:23" x14ac:dyDescent="0.3">
      <c r="A1260" s="4" t="str">
        <f t="shared" si="203"/>
        <v>Poland</v>
      </c>
      <c r="B1260" s="4">
        <f t="shared" si="203"/>
        <v>2002</v>
      </c>
      <c r="C1260" s="4">
        <f t="shared" ref="C1260:R1275" si="205">INT(C662/20)+1</f>
        <v>14</v>
      </c>
      <c r="D1260" s="4">
        <f t="shared" si="205"/>
        <v>15</v>
      </c>
      <c r="E1260" s="4">
        <f t="shared" si="205"/>
        <v>5</v>
      </c>
      <c r="F1260" s="4">
        <f t="shared" si="205"/>
        <v>15</v>
      </c>
      <c r="G1260" s="4">
        <f t="shared" si="205"/>
        <v>19</v>
      </c>
      <c r="H1260" s="4">
        <f t="shared" si="205"/>
        <v>19</v>
      </c>
      <c r="I1260" s="4">
        <f t="shared" si="205"/>
        <v>6</v>
      </c>
      <c r="J1260" s="4">
        <f t="shared" si="205"/>
        <v>19</v>
      </c>
      <c r="K1260" s="4">
        <f t="shared" si="205"/>
        <v>17</v>
      </c>
      <c r="L1260" s="4">
        <f t="shared" si="205"/>
        <v>17</v>
      </c>
      <c r="M1260" s="4">
        <f t="shared" si="205"/>
        <v>8</v>
      </c>
      <c r="N1260" s="4">
        <f t="shared" si="205"/>
        <v>17</v>
      </c>
      <c r="O1260" s="4">
        <f t="shared" si="205"/>
        <v>30</v>
      </c>
      <c r="P1260" s="4">
        <f t="shared" si="205"/>
        <v>30</v>
      </c>
      <c r="Q1260" s="4">
        <f t="shared" si="205"/>
        <v>29</v>
      </c>
      <c r="R1260" s="4">
        <f t="shared" si="204"/>
        <v>30</v>
      </c>
      <c r="S1260" s="4">
        <f t="shared" si="204"/>
        <v>27</v>
      </c>
      <c r="T1260" s="4">
        <f t="shared" si="204"/>
        <v>27</v>
      </c>
      <c r="U1260" s="4">
        <f t="shared" si="204"/>
        <v>28</v>
      </c>
      <c r="V1260" s="4">
        <f t="shared" si="204"/>
        <v>27</v>
      </c>
      <c r="W1260" s="4">
        <v>1000000</v>
      </c>
    </row>
    <row r="1261" spans="1:23" x14ac:dyDescent="0.3">
      <c r="A1261" s="4" t="str">
        <f t="shared" si="203"/>
        <v>Poland</v>
      </c>
      <c r="B1261" s="4">
        <f t="shared" si="203"/>
        <v>2003</v>
      </c>
      <c r="C1261" s="4">
        <f t="shared" si="205"/>
        <v>14</v>
      </c>
      <c r="D1261" s="4">
        <f t="shared" si="205"/>
        <v>15</v>
      </c>
      <c r="E1261" s="4">
        <f t="shared" si="205"/>
        <v>6</v>
      </c>
      <c r="F1261" s="4">
        <f t="shared" si="205"/>
        <v>15</v>
      </c>
      <c r="G1261" s="4">
        <f t="shared" si="205"/>
        <v>21</v>
      </c>
      <c r="H1261" s="4">
        <f t="shared" si="205"/>
        <v>21</v>
      </c>
      <c r="I1261" s="4">
        <f t="shared" si="205"/>
        <v>2</v>
      </c>
      <c r="J1261" s="4">
        <f t="shared" si="205"/>
        <v>21</v>
      </c>
      <c r="K1261" s="4">
        <f t="shared" si="205"/>
        <v>16</v>
      </c>
      <c r="L1261" s="4">
        <f t="shared" si="205"/>
        <v>16</v>
      </c>
      <c r="M1261" s="4">
        <f t="shared" si="205"/>
        <v>9</v>
      </c>
      <c r="N1261" s="4">
        <f t="shared" si="205"/>
        <v>16</v>
      </c>
      <c r="O1261" s="4">
        <f t="shared" si="205"/>
        <v>29</v>
      </c>
      <c r="P1261" s="4">
        <f t="shared" si="205"/>
        <v>29</v>
      </c>
      <c r="Q1261" s="4">
        <f t="shared" si="205"/>
        <v>30</v>
      </c>
      <c r="R1261" s="4">
        <f t="shared" si="204"/>
        <v>29</v>
      </c>
      <c r="S1261" s="4">
        <f t="shared" si="204"/>
        <v>28</v>
      </c>
      <c r="T1261" s="4">
        <f t="shared" si="204"/>
        <v>27</v>
      </c>
      <c r="U1261" s="4">
        <f t="shared" si="204"/>
        <v>28</v>
      </c>
      <c r="V1261" s="4">
        <f t="shared" si="204"/>
        <v>27</v>
      </c>
      <c r="W1261" s="4">
        <v>1000000</v>
      </c>
    </row>
    <row r="1262" spans="1:23" x14ac:dyDescent="0.3">
      <c r="A1262" s="4" t="str">
        <f t="shared" ref="A1262:B1277" si="206">A664</f>
        <v>Poland</v>
      </c>
      <c r="B1262" s="4">
        <f t="shared" si="206"/>
        <v>2004</v>
      </c>
      <c r="C1262" s="4">
        <f t="shared" si="205"/>
        <v>15</v>
      </c>
      <c r="D1262" s="4">
        <f t="shared" si="205"/>
        <v>17</v>
      </c>
      <c r="E1262" s="4">
        <f t="shared" si="205"/>
        <v>10</v>
      </c>
      <c r="F1262" s="4">
        <f t="shared" si="205"/>
        <v>17</v>
      </c>
      <c r="G1262" s="4">
        <f t="shared" si="205"/>
        <v>21</v>
      </c>
      <c r="H1262" s="4">
        <f t="shared" si="205"/>
        <v>20</v>
      </c>
      <c r="I1262" s="4">
        <f t="shared" si="205"/>
        <v>2</v>
      </c>
      <c r="J1262" s="4">
        <f t="shared" si="205"/>
        <v>20</v>
      </c>
      <c r="K1262" s="4">
        <f t="shared" si="205"/>
        <v>18</v>
      </c>
      <c r="L1262" s="4">
        <f t="shared" si="205"/>
        <v>18</v>
      </c>
      <c r="M1262" s="4">
        <f t="shared" si="205"/>
        <v>7</v>
      </c>
      <c r="N1262" s="4">
        <f t="shared" si="205"/>
        <v>18</v>
      </c>
      <c r="O1262" s="4">
        <f t="shared" si="205"/>
        <v>29</v>
      </c>
      <c r="P1262" s="4">
        <f t="shared" si="205"/>
        <v>29</v>
      </c>
      <c r="Q1262" s="4">
        <f t="shared" si="205"/>
        <v>30</v>
      </c>
      <c r="R1262" s="4">
        <f t="shared" si="204"/>
        <v>29</v>
      </c>
      <c r="S1262" s="4">
        <f t="shared" si="204"/>
        <v>28</v>
      </c>
      <c r="T1262" s="4">
        <f t="shared" si="204"/>
        <v>27</v>
      </c>
      <c r="U1262" s="4">
        <f t="shared" si="204"/>
        <v>27</v>
      </c>
      <c r="V1262" s="4">
        <f t="shared" si="204"/>
        <v>27</v>
      </c>
      <c r="W1262" s="4">
        <v>1000000</v>
      </c>
    </row>
    <row r="1263" spans="1:23" x14ac:dyDescent="0.3">
      <c r="A1263" s="4" t="str">
        <f t="shared" si="206"/>
        <v>Poland</v>
      </c>
      <c r="B1263" s="4">
        <f t="shared" si="206"/>
        <v>2005</v>
      </c>
      <c r="C1263" s="4">
        <f t="shared" si="205"/>
        <v>17</v>
      </c>
      <c r="D1263" s="4">
        <f t="shared" si="205"/>
        <v>18</v>
      </c>
      <c r="E1263" s="4">
        <f t="shared" si="205"/>
        <v>12</v>
      </c>
      <c r="F1263" s="4">
        <f t="shared" si="205"/>
        <v>18</v>
      </c>
      <c r="G1263" s="4">
        <f t="shared" si="205"/>
        <v>20</v>
      </c>
      <c r="H1263" s="4">
        <f t="shared" si="205"/>
        <v>20</v>
      </c>
      <c r="I1263" s="4">
        <f t="shared" si="205"/>
        <v>6</v>
      </c>
      <c r="J1263" s="4">
        <f t="shared" si="205"/>
        <v>20</v>
      </c>
      <c r="K1263" s="4">
        <f t="shared" si="205"/>
        <v>18</v>
      </c>
      <c r="L1263" s="4">
        <f t="shared" si="205"/>
        <v>18</v>
      </c>
      <c r="M1263" s="4">
        <f t="shared" si="205"/>
        <v>7</v>
      </c>
      <c r="N1263" s="4">
        <f t="shared" si="205"/>
        <v>18</v>
      </c>
      <c r="O1263" s="4">
        <f t="shared" si="205"/>
        <v>29</v>
      </c>
      <c r="P1263" s="4">
        <f t="shared" si="205"/>
        <v>29</v>
      </c>
      <c r="Q1263" s="4">
        <f t="shared" si="205"/>
        <v>30</v>
      </c>
      <c r="R1263" s="4">
        <f t="shared" si="204"/>
        <v>29</v>
      </c>
      <c r="S1263" s="4">
        <f t="shared" si="204"/>
        <v>28</v>
      </c>
      <c r="T1263" s="4">
        <f t="shared" si="204"/>
        <v>27</v>
      </c>
      <c r="U1263" s="4">
        <f t="shared" si="204"/>
        <v>27</v>
      </c>
      <c r="V1263" s="4">
        <f t="shared" si="204"/>
        <v>27</v>
      </c>
      <c r="W1263" s="4">
        <v>1000000</v>
      </c>
    </row>
    <row r="1264" spans="1:23" x14ac:dyDescent="0.3">
      <c r="A1264" s="4" t="str">
        <f t="shared" si="206"/>
        <v>Poland</v>
      </c>
      <c r="B1264" s="4">
        <f t="shared" si="206"/>
        <v>2006</v>
      </c>
      <c r="C1264" s="4">
        <f t="shared" si="205"/>
        <v>18</v>
      </c>
      <c r="D1264" s="4">
        <f t="shared" si="205"/>
        <v>18</v>
      </c>
      <c r="E1264" s="4">
        <f t="shared" si="205"/>
        <v>15</v>
      </c>
      <c r="F1264" s="4">
        <f t="shared" si="205"/>
        <v>18</v>
      </c>
      <c r="G1264" s="4">
        <f t="shared" si="205"/>
        <v>21</v>
      </c>
      <c r="H1264" s="4">
        <f t="shared" si="205"/>
        <v>21</v>
      </c>
      <c r="I1264" s="4">
        <f t="shared" si="205"/>
        <v>3</v>
      </c>
      <c r="J1264" s="4">
        <f t="shared" si="205"/>
        <v>21</v>
      </c>
      <c r="K1264" s="4">
        <f t="shared" si="205"/>
        <v>18</v>
      </c>
      <c r="L1264" s="4">
        <f t="shared" si="205"/>
        <v>18</v>
      </c>
      <c r="M1264" s="4">
        <f t="shared" si="205"/>
        <v>8</v>
      </c>
      <c r="N1264" s="4">
        <f t="shared" si="205"/>
        <v>18</v>
      </c>
      <c r="O1264" s="4">
        <f t="shared" si="205"/>
        <v>28</v>
      </c>
      <c r="P1264" s="4">
        <f t="shared" si="205"/>
        <v>28</v>
      </c>
      <c r="Q1264" s="4">
        <f t="shared" si="205"/>
        <v>29</v>
      </c>
      <c r="R1264" s="4">
        <f t="shared" si="205"/>
        <v>28</v>
      </c>
      <c r="S1264" s="4">
        <f t="shared" si="204"/>
        <v>28</v>
      </c>
      <c r="T1264" s="4">
        <f t="shared" si="204"/>
        <v>27</v>
      </c>
      <c r="U1264" s="4">
        <f t="shared" si="204"/>
        <v>27</v>
      </c>
      <c r="V1264" s="4">
        <f t="shared" si="204"/>
        <v>27</v>
      </c>
      <c r="W1264" s="4">
        <v>1000000</v>
      </c>
    </row>
    <row r="1265" spans="1:23" x14ac:dyDescent="0.3">
      <c r="A1265" s="4" t="str">
        <f t="shared" si="206"/>
        <v>Poland</v>
      </c>
      <c r="B1265" s="4">
        <f t="shared" si="206"/>
        <v>2007</v>
      </c>
      <c r="C1265" s="4">
        <f t="shared" si="205"/>
        <v>18</v>
      </c>
      <c r="D1265" s="4">
        <f t="shared" si="205"/>
        <v>18</v>
      </c>
      <c r="E1265" s="4">
        <f t="shared" si="205"/>
        <v>15</v>
      </c>
      <c r="F1265" s="4">
        <f t="shared" si="205"/>
        <v>18</v>
      </c>
      <c r="G1265" s="4">
        <f t="shared" si="205"/>
        <v>21</v>
      </c>
      <c r="H1265" s="4">
        <f t="shared" si="205"/>
        <v>21</v>
      </c>
      <c r="I1265" s="4">
        <f t="shared" si="205"/>
        <v>2</v>
      </c>
      <c r="J1265" s="4">
        <f t="shared" si="205"/>
        <v>21</v>
      </c>
      <c r="K1265" s="4">
        <f t="shared" si="205"/>
        <v>19</v>
      </c>
      <c r="L1265" s="4">
        <f t="shared" si="205"/>
        <v>19</v>
      </c>
      <c r="M1265" s="4">
        <f t="shared" si="204"/>
        <v>8</v>
      </c>
      <c r="N1265" s="4">
        <f t="shared" si="204"/>
        <v>19</v>
      </c>
      <c r="O1265" s="4">
        <f t="shared" si="204"/>
        <v>19</v>
      </c>
      <c r="P1265" s="4">
        <f t="shared" si="204"/>
        <v>23</v>
      </c>
      <c r="Q1265" s="4">
        <f t="shared" si="204"/>
        <v>5</v>
      </c>
      <c r="R1265" s="4">
        <f t="shared" si="204"/>
        <v>23</v>
      </c>
      <c r="S1265" s="4">
        <f t="shared" si="204"/>
        <v>29</v>
      </c>
      <c r="T1265" s="4">
        <f t="shared" si="204"/>
        <v>27</v>
      </c>
      <c r="U1265" s="4">
        <f t="shared" si="204"/>
        <v>25</v>
      </c>
      <c r="V1265" s="4">
        <f t="shared" si="204"/>
        <v>27</v>
      </c>
      <c r="W1265" s="4">
        <v>1000000</v>
      </c>
    </row>
    <row r="1266" spans="1:23" x14ac:dyDescent="0.3">
      <c r="A1266" s="4" t="str">
        <f t="shared" si="206"/>
        <v>Poland</v>
      </c>
      <c r="B1266" s="4">
        <f t="shared" si="206"/>
        <v>2008</v>
      </c>
      <c r="C1266" s="4">
        <f t="shared" si="205"/>
        <v>16</v>
      </c>
      <c r="D1266" s="4">
        <f t="shared" si="205"/>
        <v>16</v>
      </c>
      <c r="E1266" s="4">
        <f t="shared" si="205"/>
        <v>11</v>
      </c>
      <c r="F1266" s="4">
        <f t="shared" si="205"/>
        <v>16</v>
      </c>
      <c r="G1266" s="4">
        <f t="shared" si="205"/>
        <v>21</v>
      </c>
      <c r="H1266" s="4">
        <f t="shared" si="205"/>
        <v>20</v>
      </c>
      <c r="I1266" s="4">
        <f t="shared" si="205"/>
        <v>1</v>
      </c>
      <c r="J1266" s="4">
        <f t="shared" si="205"/>
        <v>20</v>
      </c>
      <c r="K1266" s="4">
        <f t="shared" si="205"/>
        <v>20</v>
      </c>
      <c r="L1266" s="4">
        <f t="shared" si="205"/>
        <v>20</v>
      </c>
      <c r="M1266" s="4">
        <f t="shared" si="204"/>
        <v>2</v>
      </c>
      <c r="N1266" s="4">
        <f t="shared" si="204"/>
        <v>20</v>
      </c>
      <c r="O1266" s="4">
        <f t="shared" si="204"/>
        <v>3</v>
      </c>
      <c r="P1266" s="4">
        <f t="shared" si="204"/>
        <v>4</v>
      </c>
      <c r="Q1266" s="4">
        <f t="shared" si="204"/>
        <v>12</v>
      </c>
      <c r="R1266" s="4">
        <f t="shared" si="204"/>
        <v>4</v>
      </c>
      <c r="S1266" s="4">
        <f t="shared" si="204"/>
        <v>28</v>
      </c>
      <c r="T1266" s="4">
        <f t="shared" si="204"/>
        <v>26</v>
      </c>
      <c r="U1266" s="4">
        <f t="shared" si="204"/>
        <v>23</v>
      </c>
      <c r="V1266" s="4">
        <f t="shared" si="204"/>
        <v>26</v>
      </c>
      <c r="W1266" s="4">
        <v>1000000</v>
      </c>
    </row>
    <row r="1267" spans="1:23" x14ac:dyDescent="0.3">
      <c r="A1267" s="4" t="str">
        <f t="shared" si="206"/>
        <v>Poland</v>
      </c>
      <c r="B1267" s="4">
        <f t="shared" si="206"/>
        <v>2009</v>
      </c>
      <c r="C1267" s="4">
        <f t="shared" si="205"/>
        <v>18</v>
      </c>
      <c r="D1267" s="4">
        <f t="shared" si="205"/>
        <v>17</v>
      </c>
      <c r="E1267" s="4">
        <f t="shared" si="205"/>
        <v>11</v>
      </c>
      <c r="F1267" s="4">
        <f t="shared" si="205"/>
        <v>17</v>
      </c>
      <c r="G1267" s="4">
        <f t="shared" si="205"/>
        <v>22</v>
      </c>
      <c r="H1267" s="4">
        <f t="shared" si="205"/>
        <v>22</v>
      </c>
      <c r="I1267" s="4">
        <f t="shared" si="205"/>
        <v>4</v>
      </c>
      <c r="J1267" s="4">
        <f t="shared" si="205"/>
        <v>22</v>
      </c>
      <c r="K1267" s="4">
        <f t="shared" si="205"/>
        <v>20</v>
      </c>
      <c r="L1267" s="4">
        <f t="shared" si="205"/>
        <v>20</v>
      </c>
      <c r="M1267" s="4">
        <f t="shared" si="204"/>
        <v>1</v>
      </c>
      <c r="N1267" s="4">
        <f t="shared" si="204"/>
        <v>20</v>
      </c>
      <c r="O1267" s="4">
        <f t="shared" si="204"/>
        <v>10</v>
      </c>
      <c r="P1267" s="4">
        <f t="shared" si="204"/>
        <v>9</v>
      </c>
      <c r="Q1267" s="4">
        <f t="shared" si="204"/>
        <v>8</v>
      </c>
      <c r="R1267" s="4">
        <f t="shared" si="204"/>
        <v>9</v>
      </c>
      <c r="S1267" s="4">
        <f t="shared" si="204"/>
        <v>27</v>
      </c>
      <c r="T1267" s="4">
        <f t="shared" si="204"/>
        <v>26</v>
      </c>
      <c r="U1267" s="4">
        <f t="shared" si="204"/>
        <v>18</v>
      </c>
      <c r="V1267" s="4">
        <f t="shared" si="204"/>
        <v>26</v>
      </c>
      <c r="W1267" s="4">
        <v>1000000</v>
      </c>
    </row>
    <row r="1268" spans="1:23" x14ac:dyDescent="0.3">
      <c r="A1268" s="4" t="str">
        <f t="shared" si="206"/>
        <v>Poland</v>
      </c>
      <c r="B1268" s="4">
        <f t="shared" si="206"/>
        <v>2010</v>
      </c>
      <c r="C1268" s="4">
        <f t="shared" si="205"/>
        <v>16</v>
      </c>
      <c r="D1268" s="4">
        <f t="shared" si="205"/>
        <v>16</v>
      </c>
      <c r="E1268" s="4">
        <f t="shared" si="205"/>
        <v>10</v>
      </c>
      <c r="F1268" s="4">
        <f t="shared" si="205"/>
        <v>16</v>
      </c>
      <c r="G1268" s="4">
        <f t="shared" si="205"/>
        <v>21</v>
      </c>
      <c r="H1268" s="4">
        <f t="shared" si="205"/>
        <v>21</v>
      </c>
      <c r="I1268" s="4">
        <f t="shared" si="205"/>
        <v>4</v>
      </c>
      <c r="J1268" s="4">
        <f t="shared" si="205"/>
        <v>21</v>
      </c>
      <c r="K1268" s="4">
        <f t="shared" si="205"/>
        <v>19</v>
      </c>
      <c r="L1268" s="4">
        <f t="shared" si="205"/>
        <v>19</v>
      </c>
      <c r="M1268" s="4">
        <f t="shared" si="204"/>
        <v>1</v>
      </c>
      <c r="N1268" s="4">
        <f t="shared" si="204"/>
        <v>19</v>
      </c>
      <c r="O1268" s="4">
        <f t="shared" si="204"/>
        <v>7</v>
      </c>
      <c r="P1268" s="4">
        <f t="shared" si="204"/>
        <v>5</v>
      </c>
      <c r="Q1268" s="4">
        <f t="shared" si="204"/>
        <v>13</v>
      </c>
      <c r="R1268" s="4">
        <f t="shared" si="204"/>
        <v>5</v>
      </c>
      <c r="S1268" s="4">
        <f t="shared" si="204"/>
        <v>27</v>
      </c>
      <c r="T1268" s="4">
        <f t="shared" si="204"/>
        <v>26</v>
      </c>
      <c r="U1268" s="4">
        <f t="shared" si="204"/>
        <v>17</v>
      </c>
      <c r="V1268" s="4">
        <f t="shared" si="204"/>
        <v>26</v>
      </c>
      <c r="W1268" s="4">
        <v>1000000</v>
      </c>
    </row>
    <row r="1269" spans="1:23" x14ac:dyDescent="0.3">
      <c r="A1269" s="4" t="str">
        <f t="shared" si="206"/>
        <v>Poland</v>
      </c>
      <c r="B1269" s="4">
        <f t="shared" si="206"/>
        <v>2011</v>
      </c>
      <c r="C1269" s="4">
        <f t="shared" si="205"/>
        <v>16</v>
      </c>
      <c r="D1269" s="4">
        <f t="shared" si="205"/>
        <v>16</v>
      </c>
      <c r="E1269" s="4">
        <f t="shared" si="205"/>
        <v>9</v>
      </c>
      <c r="F1269" s="4">
        <f t="shared" si="205"/>
        <v>16</v>
      </c>
      <c r="G1269" s="4">
        <f t="shared" si="205"/>
        <v>21</v>
      </c>
      <c r="H1269" s="4">
        <f t="shared" si="205"/>
        <v>21</v>
      </c>
      <c r="I1269" s="4">
        <f t="shared" si="205"/>
        <v>2</v>
      </c>
      <c r="J1269" s="4">
        <f t="shared" si="205"/>
        <v>21</v>
      </c>
      <c r="K1269" s="4">
        <f t="shared" si="205"/>
        <v>19</v>
      </c>
      <c r="L1269" s="4">
        <f t="shared" si="205"/>
        <v>19</v>
      </c>
      <c r="M1269" s="4">
        <f t="shared" si="204"/>
        <v>1</v>
      </c>
      <c r="N1269" s="4">
        <f t="shared" si="204"/>
        <v>19</v>
      </c>
      <c r="O1269" s="4">
        <f t="shared" si="204"/>
        <v>4</v>
      </c>
      <c r="P1269" s="4">
        <f t="shared" si="204"/>
        <v>4</v>
      </c>
      <c r="Q1269" s="4">
        <f t="shared" si="204"/>
        <v>14</v>
      </c>
      <c r="R1269" s="4">
        <f t="shared" si="204"/>
        <v>4</v>
      </c>
      <c r="S1269" s="4">
        <f t="shared" si="204"/>
        <v>27</v>
      </c>
      <c r="T1269" s="4">
        <f t="shared" si="204"/>
        <v>25</v>
      </c>
      <c r="U1269" s="4">
        <f t="shared" si="204"/>
        <v>15</v>
      </c>
      <c r="V1269" s="4">
        <f t="shared" si="204"/>
        <v>25</v>
      </c>
      <c r="W1269" s="4">
        <v>1000000</v>
      </c>
    </row>
    <row r="1270" spans="1:23" x14ac:dyDescent="0.3">
      <c r="A1270" s="4" t="str">
        <f t="shared" si="206"/>
        <v>Poland</v>
      </c>
      <c r="B1270" s="4">
        <f t="shared" si="206"/>
        <v>2012</v>
      </c>
      <c r="C1270" s="4">
        <f t="shared" si="205"/>
        <v>16</v>
      </c>
      <c r="D1270" s="4">
        <f t="shared" si="205"/>
        <v>16</v>
      </c>
      <c r="E1270" s="4">
        <f t="shared" si="205"/>
        <v>9</v>
      </c>
      <c r="F1270" s="4">
        <f t="shared" si="205"/>
        <v>16</v>
      </c>
      <c r="G1270" s="4">
        <f t="shared" si="205"/>
        <v>21</v>
      </c>
      <c r="H1270" s="4">
        <f t="shared" si="205"/>
        <v>21</v>
      </c>
      <c r="I1270" s="4">
        <f t="shared" si="205"/>
        <v>3</v>
      </c>
      <c r="J1270" s="4">
        <f t="shared" si="205"/>
        <v>21</v>
      </c>
      <c r="K1270" s="4">
        <f t="shared" si="205"/>
        <v>19</v>
      </c>
      <c r="L1270" s="4">
        <f t="shared" si="205"/>
        <v>18</v>
      </c>
      <c r="M1270" s="4">
        <f t="shared" si="204"/>
        <v>1</v>
      </c>
      <c r="N1270" s="4">
        <f t="shared" si="204"/>
        <v>18</v>
      </c>
      <c r="O1270" s="4">
        <f t="shared" si="204"/>
        <v>6</v>
      </c>
      <c r="P1270" s="4">
        <f t="shared" si="204"/>
        <v>4</v>
      </c>
      <c r="Q1270" s="4">
        <f t="shared" si="204"/>
        <v>16</v>
      </c>
      <c r="R1270" s="4">
        <f t="shared" si="204"/>
        <v>4</v>
      </c>
      <c r="S1270" s="4">
        <f t="shared" si="204"/>
        <v>26</v>
      </c>
      <c r="T1270" s="4">
        <f t="shared" si="204"/>
        <v>25</v>
      </c>
      <c r="U1270" s="4">
        <f t="shared" si="204"/>
        <v>14</v>
      </c>
      <c r="V1270" s="4">
        <f t="shared" si="204"/>
        <v>25</v>
      </c>
      <c r="W1270" s="4">
        <v>1000000</v>
      </c>
    </row>
    <row r="1271" spans="1:23" x14ac:dyDescent="0.3">
      <c r="A1271" s="4" t="str">
        <f t="shared" si="206"/>
        <v>Poland</v>
      </c>
      <c r="B1271" s="4">
        <f t="shared" si="206"/>
        <v>2013</v>
      </c>
      <c r="C1271" s="4">
        <f t="shared" si="205"/>
        <v>16</v>
      </c>
      <c r="D1271" s="4">
        <f t="shared" si="205"/>
        <v>16</v>
      </c>
      <c r="E1271" s="4">
        <f t="shared" si="205"/>
        <v>8</v>
      </c>
      <c r="F1271" s="4">
        <f t="shared" si="205"/>
        <v>16</v>
      </c>
      <c r="G1271" s="4">
        <f t="shared" si="205"/>
        <v>21</v>
      </c>
      <c r="H1271" s="4">
        <f t="shared" si="205"/>
        <v>22</v>
      </c>
      <c r="I1271" s="4">
        <f t="shared" si="205"/>
        <v>4</v>
      </c>
      <c r="J1271" s="4">
        <f t="shared" si="205"/>
        <v>22</v>
      </c>
      <c r="K1271" s="4">
        <f t="shared" si="205"/>
        <v>19</v>
      </c>
      <c r="L1271" s="4">
        <f t="shared" si="205"/>
        <v>19</v>
      </c>
      <c r="M1271" s="4">
        <f t="shared" si="204"/>
        <v>2</v>
      </c>
      <c r="N1271" s="4">
        <f t="shared" si="204"/>
        <v>19</v>
      </c>
      <c r="O1271" s="4">
        <f t="shared" si="204"/>
        <v>5</v>
      </c>
      <c r="P1271" s="4">
        <f t="shared" si="204"/>
        <v>4</v>
      </c>
      <c r="Q1271" s="4">
        <f t="shared" si="204"/>
        <v>18</v>
      </c>
      <c r="R1271" s="4">
        <f t="shared" si="204"/>
        <v>4</v>
      </c>
      <c r="S1271" s="4">
        <f t="shared" si="204"/>
        <v>26</v>
      </c>
      <c r="T1271" s="4">
        <f t="shared" si="204"/>
        <v>24</v>
      </c>
      <c r="U1271" s="4">
        <f t="shared" si="204"/>
        <v>14</v>
      </c>
      <c r="V1271" s="4">
        <f t="shared" si="204"/>
        <v>24</v>
      </c>
      <c r="W1271" s="4">
        <v>1000000</v>
      </c>
    </row>
    <row r="1272" spans="1:23" x14ac:dyDescent="0.3">
      <c r="A1272" s="4" t="str">
        <f t="shared" si="206"/>
        <v>Poland</v>
      </c>
      <c r="B1272" s="4">
        <f t="shared" si="206"/>
        <v>2014</v>
      </c>
      <c r="C1272" s="4">
        <f t="shared" si="205"/>
        <v>16</v>
      </c>
      <c r="D1272" s="4">
        <f t="shared" si="205"/>
        <v>15</v>
      </c>
      <c r="E1272" s="4">
        <f t="shared" si="205"/>
        <v>8</v>
      </c>
      <c r="F1272" s="4">
        <f t="shared" si="205"/>
        <v>15</v>
      </c>
      <c r="G1272" s="4">
        <f t="shared" si="205"/>
        <v>22</v>
      </c>
      <c r="H1272" s="4">
        <f t="shared" si="205"/>
        <v>22</v>
      </c>
      <c r="I1272" s="4">
        <f t="shared" si="205"/>
        <v>6</v>
      </c>
      <c r="J1272" s="4">
        <f t="shared" si="205"/>
        <v>22</v>
      </c>
      <c r="K1272" s="4">
        <f t="shared" si="205"/>
        <v>18</v>
      </c>
      <c r="L1272" s="4">
        <f t="shared" si="205"/>
        <v>18</v>
      </c>
      <c r="M1272" s="4">
        <f t="shared" si="204"/>
        <v>3</v>
      </c>
      <c r="N1272" s="4">
        <f t="shared" si="204"/>
        <v>18</v>
      </c>
      <c r="O1272" s="4">
        <f t="shared" si="204"/>
        <v>10</v>
      </c>
      <c r="P1272" s="4">
        <f t="shared" si="204"/>
        <v>9</v>
      </c>
      <c r="Q1272" s="4">
        <f t="shared" si="204"/>
        <v>13</v>
      </c>
      <c r="R1272" s="4">
        <f t="shared" si="204"/>
        <v>9</v>
      </c>
      <c r="S1272" s="4">
        <f t="shared" si="204"/>
        <v>26</v>
      </c>
      <c r="T1272" s="4">
        <f t="shared" si="204"/>
        <v>24</v>
      </c>
      <c r="U1272" s="4">
        <f t="shared" si="204"/>
        <v>13</v>
      </c>
      <c r="V1272" s="4">
        <f t="shared" si="204"/>
        <v>24</v>
      </c>
      <c r="W1272" s="4">
        <v>1000000</v>
      </c>
    </row>
    <row r="1273" spans="1:23" x14ac:dyDescent="0.3">
      <c r="A1273" s="4" t="str">
        <f t="shared" si="206"/>
        <v>Poland</v>
      </c>
      <c r="B1273" s="4">
        <f t="shared" si="206"/>
        <v>2015</v>
      </c>
      <c r="C1273" s="4">
        <f t="shared" si="205"/>
        <v>15</v>
      </c>
      <c r="D1273" s="4">
        <f t="shared" si="205"/>
        <v>15</v>
      </c>
      <c r="E1273" s="4">
        <f t="shared" si="205"/>
        <v>8</v>
      </c>
      <c r="F1273" s="4">
        <f t="shared" si="205"/>
        <v>15</v>
      </c>
      <c r="G1273" s="4">
        <f t="shared" si="205"/>
        <v>23</v>
      </c>
      <c r="H1273" s="4">
        <f t="shared" si="205"/>
        <v>23</v>
      </c>
      <c r="I1273" s="4">
        <f t="shared" si="205"/>
        <v>10</v>
      </c>
      <c r="J1273" s="4">
        <f t="shared" si="205"/>
        <v>23</v>
      </c>
      <c r="K1273" s="4">
        <f t="shared" si="205"/>
        <v>18</v>
      </c>
      <c r="L1273" s="4">
        <f t="shared" si="205"/>
        <v>18</v>
      </c>
      <c r="M1273" s="4">
        <f t="shared" si="204"/>
        <v>1</v>
      </c>
      <c r="N1273" s="4">
        <f t="shared" si="204"/>
        <v>18</v>
      </c>
      <c r="O1273" s="4">
        <f t="shared" si="204"/>
        <v>14</v>
      </c>
      <c r="P1273" s="4">
        <f t="shared" si="204"/>
        <v>12</v>
      </c>
      <c r="Q1273" s="4">
        <f t="shared" si="204"/>
        <v>8</v>
      </c>
      <c r="R1273" s="4">
        <f t="shared" si="204"/>
        <v>12</v>
      </c>
      <c r="S1273" s="4">
        <f t="shared" si="204"/>
        <v>27</v>
      </c>
      <c r="T1273" s="4">
        <f t="shared" si="204"/>
        <v>24</v>
      </c>
      <c r="U1273" s="4">
        <f t="shared" si="204"/>
        <v>13</v>
      </c>
      <c r="V1273" s="4">
        <f t="shared" si="204"/>
        <v>24</v>
      </c>
      <c r="W1273" s="4">
        <v>1000000</v>
      </c>
    </row>
    <row r="1274" spans="1:23" x14ac:dyDescent="0.3">
      <c r="A1274" s="4" t="str">
        <f t="shared" si="206"/>
        <v>Poland</v>
      </c>
      <c r="B1274" s="4">
        <f t="shared" si="206"/>
        <v>2016</v>
      </c>
      <c r="C1274" s="4">
        <f t="shared" si="205"/>
        <v>15</v>
      </c>
      <c r="D1274" s="4">
        <f t="shared" si="205"/>
        <v>14</v>
      </c>
      <c r="E1274" s="4">
        <f t="shared" si="205"/>
        <v>6</v>
      </c>
      <c r="F1274" s="4">
        <f t="shared" si="205"/>
        <v>14</v>
      </c>
      <c r="G1274" s="4">
        <f t="shared" si="205"/>
        <v>23</v>
      </c>
      <c r="H1274" s="4">
        <f t="shared" si="205"/>
        <v>23</v>
      </c>
      <c r="I1274" s="4">
        <f t="shared" si="205"/>
        <v>9</v>
      </c>
      <c r="J1274" s="4">
        <f t="shared" si="205"/>
        <v>23</v>
      </c>
      <c r="K1274" s="4">
        <f t="shared" si="205"/>
        <v>17</v>
      </c>
      <c r="L1274" s="4">
        <f t="shared" si="205"/>
        <v>17</v>
      </c>
      <c r="M1274" s="4">
        <f t="shared" si="204"/>
        <v>2</v>
      </c>
      <c r="N1274" s="4">
        <f t="shared" si="204"/>
        <v>17</v>
      </c>
      <c r="O1274" s="4">
        <f t="shared" si="204"/>
        <v>17</v>
      </c>
      <c r="P1274" s="4">
        <f t="shared" si="204"/>
        <v>17</v>
      </c>
      <c r="Q1274" s="4">
        <f t="shared" si="204"/>
        <v>2</v>
      </c>
      <c r="R1274" s="4">
        <f t="shared" si="204"/>
        <v>17</v>
      </c>
      <c r="S1274" s="4">
        <f t="shared" si="204"/>
        <v>28</v>
      </c>
      <c r="T1274" s="4">
        <f t="shared" si="204"/>
        <v>23</v>
      </c>
      <c r="U1274" s="4">
        <f t="shared" si="204"/>
        <v>12</v>
      </c>
      <c r="V1274" s="4">
        <f t="shared" si="204"/>
        <v>23</v>
      </c>
      <c r="W1274" s="4">
        <v>1000000</v>
      </c>
    </row>
    <row r="1275" spans="1:23" x14ac:dyDescent="0.3">
      <c r="A1275" s="4" t="str">
        <f t="shared" si="206"/>
        <v>Poland</v>
      </c>
      <c r="B1275" s="4">
        <f t="shared" si="206"/>
        <v>2017</v>
      </c>
      <c r="C1275" s="4">
        <f t="shared" si="205"/>
        <v>14</v>
      </c>
      <c r="D1275" s="4">
        <f t="shared" si="205"/>
        <v>13</v>
      </c>
      <c r="E1275" s="4">
        <f t="shared" si="205"/>
        <v>4</v>
      </c>
      <c r="F1275" s="4">
        <f t="shared" si="205"/>
        <v>13</v>
      </c>
      <c r="G1275" s="4">
        <f t="shared" si="205"/>
        <v>22</v>
      </c>
      <c r="H1275" s="4">
        <f t="shared" si="205"/>
        <v>22</v>
      </c>
      <c r="I1275" s="4">
        <f t="shared" si="205"/>
        <v>6</v>
      </c>
      <c r="J1275" s="4">
        <f t="shared" si="205"/>
        <v>22</v>
      </c>
      <c r="K1275" s="4">
        <f t="shared" si="205"/>
        <v>19</v>
      </c>
      <c r="L1275" s="4">
        <f t="shared" si="205"/>
        <v>18</v>
      </c>
      <c r="M1275" s="4">
        <f t="shared" si="205"/>
        <v>3</v>
      </c>
      <c r="N1275" s="4">
        <f t="shared" si="205"/>
        <v>18</v>
      </c>
      <c r="O1275" s="4">
        <f t="shared" si="205"/>
        <v>19</v>
      </c>
      <c r="P1275" s="4">
        <f t="shared" si="205"/>
        <v>20</v>
      </c>
      <c r="Q1275" s="4">
        <f t="shared" si="205"/>
        <v>4</v>
      </c>
      <c r="R1275" s="4">
        <f t="shared" si="205"/>
        <v>20</v>
      </c>
      <c r="S1275" s="4">
        <f t="shared" ref="M1275:AB1290" si="207">INT(S677/20)+1</f>
        <v>28</v>
      </c>
      <c r="T1275" s="4">
        <f t="shared" si="207"/>
        <v>23</v>
      </c>
      <c r="U1275" s="4">
        <f t="shared" si="207"/>
        <v>12</v>
      </c>
      <c r="V1275" s="4">
        <f t="shared" si="207"/>
        <v>23</v>
      </c>
      <c r="W1275" s="4">
        <v>1000000</v>
      </c>
    </row>
    <row r="1276" spans="1:23" x14ac:dyDescent="0.3">
      <c r="A1276" s="4" t="str">
        <f t="shared" si="206"/>
        <v>Poland</v>
      </c>
      <c r="B1276" s="4">
        <f t="shared" si="206"/>
        <v>2018</v>
      </c>
      <c r="C1276" s="4">
        <f t="shared" ref="C1276:R1291" si="208">INT(C678/20)+1</f>
        <v>13</v>
      </c>
      <c r="D1276" s="4">
        <f t="shared" si="208"/>
        <v>12</v>
      </c>
      <c r="E1276" s="4">
        <f t="shared" si="208"/>
        <v>2</v>
      </c>
      <c r="F1276" s="4">
        <f t="shared" si="208"/>
        <v>12</v>
      </c>
      <c r="G1276" s="4">
        <f t="shared" si="208"/>
        <v>19</v>
      </c>
      <c r="H1276" s="4">
        <f t="shared" si="208"/>
        <v>20</v>
      </c>
      <c r="I1276" s="4">
        <f t="shared" si="208"/>
        <v>1</v>
      </c>
      <c r="J1276" s="4">
        <f t="shared" si="208"/>
        <v>20</v>
      </c>
      <c r="K1276" s="4">
        <f t="shared" si="208"/>
        <v>20</v>
      </c>
      <c r="L1276" s="4">
        <f t="shared" si="208"/>
        <v>19</v>
      </c>
      <c r="M1276" s="4">
        <f t="shared" si="207"/>
        <v>6</v>
      </c>
      <c r="N1276" s="4">
        <f t="shared" si="207"/>
        <v>19</v>
      </c>
      <c r="O1276" s="4">
        <f t="shared" si="207"/>
        <v>19</v>
      </c>
      <c r="P1276" s="4">
        <f t="shared" si="207"/>
        <v>22</v>
      </c>
      <c r="Q1276" s="4">
        <f t="shared" si="207"/>
        <v>9</v>
      </c>
      <c r="R1276" s="4">
        <f t="shared" si="207"/>
        <v>22</v>
      </c>
      <c r="S1276" s="4">
        <f t="shared" si="207"/>
        <v>28</v>
      </c>
      <c r="T1276" s="4">
        <f t="shared" si="207"/>
        <v>23</v>
      </c>
      <c r="U1276" s="4">
        <f t="shared" si="207"/>
        <v>12</v>
      </c>
      <c r="V1276" s="4">
        <f t="shared" si="207"/>
        <v>23</v>
      </c>
      <c r="W1276" s="4">
        <v>1000000</v>
      </c>
    </row>
    <row r="1277" spans="1:23" x14ac:dyDescent="0.3">
      <c r="A1277" s="4" t="str">
        <f t="shared" si="206"/>
        <v>Poland</v>
      </c>
      <c r="B1277" s="4">
        <f t="shared" si="206"/>
        <v>2019</v>
      </c>
      <c r="C1277" s="4">
        <f t="shared" si="208"/>
        <v>12</v>
      </c>
      <c r="D1277" s="4">
        <f t="shared" si="208"/>
        <v>11</v>
      </c>
      <c r="E1277" s="4">
        <f t="shared" si="208"/>
        <v>1</v>
      </c>
      <c r="F1277" s="4">
        <f t="shared" si="208"/>
        <v>11</v>
      </c>
      <c r="G1277" s="4">
        <f t="shared" si="208"/>
        <v>20</v>
      </c>
      <c r="H1277" s="4">
        <f t="shared" si="208"/>
        <v>20</v>
      </c>
      <c r="I1277" s="4">
        <f t="shared" si="208"/>
        <v>2</v>
      </c>
      <c r="J1277" s="4">
        <f t="shared" si="208"/>
        <v>20</v>
      </c>
      <c r="K1277" s="4">
        <f t="shared" si="208"/>
        <v>20</v>
      </c>
      <c r="L1277" s="4">
        <f t="shared" si="208"/>
        <v>20</v>
      </c>
      <c r="M1277" s="4">
        <f t="shared" si="207"/>
        <v>7</v>
      </c>
      <c r="N1277" s="4">
        <f t="shared" si="207"/>
        <v>20</v>
      </c>
      <c r="O1277" s="4">
        <f t="shared" si="207"/>
        <v>19</v>
      </c>
      <c r="P1277" s="4">
        <f t="shared" si="207"/>
        <v>24</v>
      </c>
      <c r="Q1277" s="4">
        <f t="shared" si="207"/>
        <v>14</v>
      </c>
      <c r="R1277" s="4">
        <f t="shared" si="207"/>
        <v>24</v>
      </c>
      <c r="S1277" s="4">
        <f t="shared" si="207"/>
        <v>28</v>
      </c>
      <c r="T1277" s="4">
        <f t="shared" si="207"/>
        <v>22</v>
      </c>
      <c r="U1277" s="4">
        <f t="shared" si="207"/>
        <v>11</v>
      </c>
      <c r="V1277" s="4">
        <f t="shared" si="207"/>
        <v>22</v>
      </c>
      <c r="W1277" s="4">
        <v>1000000</v>
      </c>
    </row>
    <row r="1278" spans="1:23" x14ac:dyDescent="0.3">
      <c r="A1278" s="4" t="str">
        <f t="shared" ref="A1278:B1293" si="209">A680</f>
        <v>Poland</v>
      </c>
      <c r="B1278" s="4">
        <f t="shared" si="209"/>
        <v>2020</v>
      </c>
      <c r="C1278" s="4">
        <f t="shared" si="208"/>
        <v>12</v>
      </c>
      <c r="D1278" s="4">
        <f t="shared" si="208"/>
        <v>11</v>
      </c>
      <c r="E1278" s="4">
        <f t="shared" si="208"/>
        <v>1</v>
      </c>
      <c r="F1278" s="4">
        <f t="shared" si="208"/>
        <v>11</v>
      </c>
      <c r="G1278" s="4">
        <f t="shared" si="208"/>
        <v>25</v>
      </c>
      <c r="H1278" s="4">
        <f t="shared" si="208"/>
        <v>27</v>
      </c>
      <c r="I1278" s="4">
        <f t="shared" si="208"/>
        <v>27</v>
      </c>
      <c r="J1278" s="4">
        <f t="shared" si="208"/>
        <v>27</v>
      </c>
      <c r="K1278" s="4">
        <f t="shared" si="208"/>
        <v>25</v>
      </c>
      <c r="L1278" s="4">
        <f t="shared" si="208"/>
        <v>25</v>
      </c>
      <c r="M1278" s="4">
        <f t="shared" si="207"/>
        <v>24</v>
      </c>
      <c r="N1278" s="4">
        <f t="shared" si="207"/>
        <v>25</v>
      </c>
      <c r="O1278" s="4">
        <f t="shared" si="207"/>
        <v>23</v>
      </c>
      <c r="P1278" s="4">
        <f t="shared" si="207"/>
        <v>26</v>
      </c>
      <c r="Q1278" s="4">
        <f t="shared" si="207"/>
        <v>25</v>
      </c>
      <c r="R1278" s="4">
        <f t="shared" si="207"/>
        <v>26</v>
      </c>
      <c r="S1278" s="4">
        <f t="shared" si="207"/>
        <v>26</v>
      </c>
      <c r="T1278" s="4">
        <f t="shared" si="207"/>
        <v>22</v>
      </c>
      <c r="U1278" s="4">
        <f t="shared" si="207"/>
        <v>11</v>
      </c>
      <c r="V1278" s="4">
        <f t="shared" si="207"/>
        <v>22</v>
      </c>
      <c r="W1278" s="4">
        <v>1000000</v>
      </c>
    </row>
    <row r="1279" spans="1:23" x14ac:dyDescent="0.3">
      <c r="A1279" s="4" t="str">
        <f t="shared" si="209"/>
        <v>Poland</v>
      </c>
      <c r="B1279" s="4">
        <f t="shared" si="209"/>
        <v>2021</v>
      </c>
      <c r="C1279" s="4">
        <f t="shared" si="208"/>
        <v>12</v>
      </c>
      <c r="D1279" s="4">
        <f t="shared" si="208"/>
        <v>11</v>
      </c>
      <c r="E1279" s="4">
        <f t="shared" si="208"/>
        <v>1</v>
      </c>
      <c r="F1279" s="4">
        <f t="shared" si="208"/>
        <v>11</v>
      </c>
      <c r="G1279" s="4">
        <f t="shared" si="208"/>
        <v>27</v>
      </c>
      <c r="H1279" s="4">
        <f t="shared" si="208"/>
        <v>28</v>
      </c>
      <c r="I1279" s="4">
        <f t="shared" si="208"/>
        <v>26</v>
      </c>
      <c r="J1279" s="4">
        <f t="shared" si="208"/>
        <v>28</v>
      </c>
      <c r="K1279" s="4">
        <f t="shared" si="208"/>
        <v>26</v>
      </c>
      <c r="L1279" s="4">
        <f t="shared" si="208"/>
        <v>25</v>
      </c>
      <c r="M1279" s="4">
        <f t="shared" si="207"/>
        <v>18</v>
      </c>
      <c r="N1279" s="4">
        <f t="shared" si="207"/>
        <v>25</v>
      </c>
      <c r="O1279" s="4">
        <f t="shared" si="207"/>
        <v>21</v>
      </c>
      <c r="P1279" s="4">
        <f t="shared" si="207"/>
        <v>25</v>
      </c>
      <c r="Q1279" s="4">
        <f t="shared" si="207"/>
        <v>21</v>
      </c>
      <c r="R1279" s="4">
        <f t="shared" si="207"/>
        <v>25</v>
      </c>
      <c r="S1279" s="4">
        <f t="shared" si="207"/>
        <v>28</v>
      </c>
      <c r="T1279" s="4">
        <f t="shared" si="207"/>
        <v>21</v>
      </c>
      <c r="U1279" s="4">
        <f t="shared" si="207"/>
        <v>10</v>
      </c>
      <c r="V1279" s="4">
        <f t="shared" si="207"/>
        <v>21</v>
      </c>
      <c r="W1279" s="4">
        <v>1000000</v>
      </c>
    </row>
    <row r="1280" spans="1:23" x14ac:dyDescent="0.3">
      <c r="A1280" s="4" t="str">
        <f t="shared" si="209"/>
        <v>Slovak Republic</v>
      </c>
      <c r="B1280" s="4">
        <f t="shared" si="209"/>
        <v>1995</v>
      </c>
      <c r="C1280" s="4">
        <f t="shared" si="208"/>
        <v>27</v>
      </c>
      <c r="D1280" s="4">
        <f t="shared" si="208"/>
        <v>28</v>
      </c>
      <c r="E1280" s="4">
        <f t="shared" si="208"/>
        <v>29</v>
      </c>
      <c r="F1280" s="4">
        <f t="shared" si="208"/>
        <v>28</v>
      </c>
      <c r="G1280" s="4">
        <f t="shared" si="208"/>
        <v>17</v>
      </c>
      <c r="H1280" s="4">
        <f t="shared" si="208"/>
        <v>16</v>
      </c>
      <c r="I1280" s="4">
        <f t="shared" si="208"/>
        <v>13</v>
      </c>
      <c r="J1280" s="4">
        <f t="shared" si="208"/>
        <v>16</v>
      </c>
      <c r="K1280" s="4">
        <f t="shared" si="208"/>
        <v>20</v>
      </c>
      <c r="L1280" s="4">
        <f t="shared" si="208"/>
        <v>21</v>
      </c>
      <c r="M1280" s="4">
        <f t="shared" si="207"/>
        <v>5</v>
      </c>
      <c r="N1280" s="4">
        <f t="shared" si="207"/>
        <v>21</v>
      </c>
      <c r="O1280" s="4">
        <f t="shared" si="207"/>
        <v>23</v>
      </c>
      <c r="P1280" s="4">
        <f t="shared" si="207"/>
        <v>23</v>
      </c>
      <c r="Q1280" s="4">
        <f t="shared" si="207"/>
        <v>5</v>
      </c>
      <c r="R1280" s="4">
        <f t="shared" si="207"/>
        <v>23</v>
      </c>
      <c r="S1280" s="4">
        <f t="shared" si="207"/>
        <v>17</v>
      </c>
      <c r="T1280" s="4">
        <f t="shared" si="207"/>
        <v>26</v>
      </c>
      <c r="U1280" s="4">
        <f t="shared" si="207"/>
        <v>17</v>
      </c>
      <c r="V1280" s="4">
        <f t="shared" si="207"/>
        <v>26</v>
      </c>
      <c r="W1280" s="4">
        <v>1000000</v>
      </c>
    </row>
    <row r="1281" spans="1:23" x14ac:dyDescent="0.3">
      <c r="A1281" s="4" t="str">
        <f t="shared" si="209"/>
        <v>Slovak Republic</v>
      </c>
      <c r="B1281" s="4">
        <f t="shared" si="209"/>
        <v>1996</v>
      </c>
      <c r="C1281" s="4">
        <f t="shared" si="208"/>
        <v>25</v>
      </c>
      <c r="D1281" s="4">
        <f t="shared" si="208"/>
        <v>27</v>
      </c>
      <c r="E1281" s="4">
        <f t="shared" si="208"/>
        <v>29</v>
      </c>
      <c r="F1281" s="4">
        <f t="shared" si="208"/>
        <v>27</v>
      </c>
      <c r="G1281" s="4">
        <f t="shared" si="208"/>
        <v>12</v>
      </c>
      <c r="H1281" s="4">
        <f t="shared" si="208"/>
        <v>11</v>
      </c>
      <c r="I1281" s="4">
        <f t="shared" si="208"/>
        <v>18</v>
      </c>
      <c r="J1281" s="4">
        <f t="shared" si="208"/>
        <v>11</v>
      </c>
      <c r="K1281" s="4">
        <f t="shared" si="208"/>
        <v>19</v>
      </c>
      <c r="L1281" s="4">
        <f t="shared" si="208"/>
        <v>20</v>
      </c>
      <c r="M1281" s="4">
        <f t="shared" si="207"/>
        <v>1</v>
      </c>
      <c r="N1281" s="4">
        <f t="shared" si="207"/>
        <v>20</v>
      </c>
      <c r="O1281" s="4">
        <f t="shared" si="207"/>
        <v>23</v>
      </c>
      <c r="P1281" s="4">
        <f t="shared" si="207"/>
        <v>23</v>
      </c>
      <c r="Q1281" s="4">
        <f t="shared" si="207"/>
        <v>5</v>
      </c>
      <c r="R1281" s="4">
        <f t="shared" si="207"/>
        <v>23</v>
      </c>
      <c r="S1281" s="4">
        <f t="shared" si="207"/>
        <v>17</v>
      </c>
      <c r="T1281" s="4">
        <f t="shared" si="207"/>
        <v>25</v>
      </c>
      <c r="U1281" s="4">
        <f t="shared" si="207"/>
        <v>16</v>
      </c>
      <c r="V1281" s="4">
        <f t="shared" si="207"/>
        <v>25</v>
      </c>
      <c r="W1281" s="4">
        <v>1000000</v>
      </c>
    </row>
    <row r="1282" spans="1:23" x14ac:dyDescent="0.3">
      <c r="A1282" s="4" t="str">
        <f t="shared" si="209"/>
        <v>Slovak Republic</v>
      </c>
      <c r="B1282" s="4">
        <f t="shared" si="209"/>
        <v>1997</v>
      </c>
      <c r="C1282" s="4">
        <f t="shared" si="208"/>
        <v>23</v>
      </c>
      <c r="D1282" s="4">
        <f t="shared" si="208"/>
        <v>27</v>
      </c>
      <c r="E1282" s="4">
        <f t="shared" si="208"/>
        <v>28</v>
      </c>
      <c r="F1282" s="4">
        <f t="shared" si="208"/>
        <v>27</v>
      </c>
      <c r="G1282" s="4">
        <f t="shared" si="208"/>
        <v>14</v>
      </c>
      <c r="H1282" s="4">
        <f t="shared" si="208"/>
        <v>13</v>
      </c>
      <c r="I1282" s="4">
        <f t="shared" si="208"/>
        <v>16</v>
      </c>
      <c r="J1282" s="4">
        <f t="shared" si="208"/>
        <v>13</v>
      </c>
      <c r="K1282" s="4">
        <f t="shared" si="208"/>
        <v>21</v>
      </c>
      <c r="L1282" s="4">
        <f t="shared" si="208"/>
        <v>22</v>
      </c>
      <c r="M1282" s="4">
        <f t="shared" si="207"/>
        <v>6</v>
      </c>
      <c r="N1282" s="4">
        <f t="shared" si="207"/>
        <v>22</v>
      </c>
      <c r="O1282" s="4">
        <f t="shared" si="207"/>
        <v>23</v>
      </c>
      <c r="P1282" s="4">
        <f t="shared" si="207"/>
        <v>23</v>
      </c>
      <c r="Q1282" s="4">
        <f t="shared" si="207"/>
        <v>5</v>
      </c>
      <c r="R1282" s="4">
        <f t="shared" si="207"/>
        <v>23</v>
      </c>
      <c r="S1282" s="4">
        <f t="shared" si="207"/>
        <v>19</v>
      </c>
      <c r="T1282" s="4">
        <f t="shared" si="207"/>
        <v>25</v>
      </c>
      <c r="U1282" s="4">
        <f t="shared" si="207"/>
        <v>15</v>
      </c>
      <c r="V1282" s="4">
        <f t="shared" si="207"/>
        <v>25</v>
      </c>
      <c r="W1282" s="4">
        <v>1000000</v>
      </c>
    </row>
    <row r="1283" spans="1:23" x14ac:dyDescent="0.3">
      <c r="A1283" s="4" t="str">
        <f t="shared" si="209"/>
        <v>Slovak Republic</v>
      </c>
      <c r="B1283" s="4">
        <f t="shared" si="209"/>
        <v>1998</v>
      </c>
      <c r="C1283" s="4">
        <f t="shared" si="208"/>
        <v>23</v>
      </c>
      <c r="D1283" s="4">
        <f t="shared" si="208"/>
        <v>26</v>
      </c>
      <c r="E1283" s="4">
        <f t="shared" si="208"/>
        <v>28</v>
      </c>
      <c r="F1283" s="4">
        <f t="shared" si="208"/>
        <v>26</v>
      </c>
      <c r="G1283" s="4">
        <f t="shared" si="208"/>
        <v>12</v>
      </c>
      <c r="H1283" s="4">
        <f t="shared" si="208"/>
        <v>12</v>
      </c>
      <c r="I1283" s="4">
        <f t="shared" si="208"/>
        <v>17</v>
      </c>
      <c r="J1283" s="4">
        <f t="shared" si="208"/>
        <v>12</v>
      </c>
      <c r="K1283" s="4">
        <f t="shared" si="208"/>
        <v>24</v>
      </c>
      <c r="L1283" s="4">
        <f t="shared" si="208"/>
        <v>24</v>
      </c>
      <c r="M1283" s="4">
        <f t="shared" si="207"/>
        <v>9</v>
      </c>
      <c r="N1283" s="4">
        <f t="shared" si="207"/>
        <v>24</v>
      </c>
      <c r="O1283" s="4">
        <f t="shared" si="207"/>
        <v>23</v>
      </c>
      <c r="P1283" s="4">
        <f t="shared" si="207"/>
        <v>23</v>
      </c>
      <c r="Q1283" s="4">
        <f t="shared" si="207"/>
        <v>5</v>
      </c>
      <c r="R1283" s="4">
        <f t="shared" si="207"/>
        <v>23</v>
      </c>
      <c r="S1283" s="4">
        <f t="shared" si="207"/>
        <v>20</v>
      </c>
      <c r="T1283" s="4">
        <f t="shared" si="207"/>
        <v>25</v>
      </c>
      <c r="U1283" s="4">
        <f t="shared" si="207"/>
        <v>15</v>
      </c>
      <c r="V1283" s="4">
        <f t="shared" si="207"/>
        <v>25</v>
      </c>
      <c r="W1283" s="4">
        <v>1000000</v>
      </c>
    </row>
    <row r="1284" spans="1:23" x14ac:dyDescent="0.3">
      <c r="A1284" s="4" t="str">
        <f t="shared" si="209"/>
        <v>Slovak Republic</v>
      </c>
      <c r="B1284" s="4">
        <f t="shared" si="209"/>
        <v>1999</v>
      </c>
      <c r="C1284" s="4">
        <f t="shared" si="208"/>
        <v>25</v>
      </c>
      <c r="D1284" s="4">
        <f t="shared" si="208"/>
        <v>27</v>
      </c>
      <c r="E1284" s="4">
        <f t="shared" si="208"/>
        <v>29</v>
      </c>
      <c r="F1284" s="4">
        <f t="shared" si="208"/>
        <v>27</v>
      </c>
      <c r="G1284" s="4">
        <f t="shared" si="208"/>
        <v>11</v>
      </c>
      <c r="H1284" s="4">
        <f t="shared" si="208"/>
        <v>11</v>
      </c>
      <c r="I1284" s="4">
        <f t="shared" si="208"/>
        <v>18</v>
      </c>
      <c r="J1284" s="4">
        <f t="shared" si="208"/>
        <v>11</v>
      </c>
      <c r="K1284" s="4">
        <f t="shared" si="208"/>
        <v>22</v>
      </c>
      <c r="L1284" s="4">
        <f t="shared" si="208"/>
        <v>23</v>
      </c>
      <c r="M1284" s="4">
        <f t="shared" si="207"/>
        <v>8</v>
      </c>
      <c r="N1284" s="4">
        <f t="shared" si="207"/>
        <v>23</v>
      </c>
      <c r="O1284" s="4">
        <f t="shared" si="207"/>
        <v>28</v>
      </c>
      <c r="P1284" s="4">
        <f t="shared" si="207"/>
        <v>28</v>
      </c>
      <c r="Q1284" s="4">
        <f t="shared" si="207"/>
        <v>22</v>
      </c>
      <c r="R1284" s="4">
        <f t="shared" si="207"/>
        <v>28</v>
      </c>
      <c r="S1284" s="4">
        <f t="shared" si="207"/>
        <v>21</v>
      </c>
      <c r="T1284" s="4">
        <f t="shared" si="207"/>
        <v>26</v>
      </c>
      <c r="U1284" s="4">
        <f t="shared" si="207"/>
        <v>16</v>
      </c>
      <c r="V1284" s="4">
        <f t="shared" si="207"/>
        <v>26</v>
      </c>
      <c r="W1284" s="4">
        <v>1000000</v>
      </c>
    </row>
    <row r="1285" spans="1:23" x14ac:dyDescent="0.3">
      <c r="A1285" s="4" t="str">
        <f t="shared" si="209"/>
        <v>Slovak Republic</v>
      </c>
      <c r="B1285" s="4">
        <f t="shared" si="209"/>
        <v>2000</v>
      </c>
      <c r="C1285" s="4">
        <f t="shared" si="208"/>
        <v>25</v>
      </c>
      <c r="D1285" s="4">
        <f>INT(D687/20)+1</f>
        <v>27</v>
      </c>
      <c r="E1285" s="4">
        <f>INT(E687/20)+1</f>
        <v>28</v>
      </c>
      <c r="F1285" s="4">
        <f t="shared" si="208"/>
        <v>27</v>
      </c>
      <c r="G1285" s="4">
        <f t="shared" si="208"/>
        <v>11</v>
      </c>
      <c r="H1285" s="4">
        <f t="shared" si="208"/>
        <v>10</v>
      </c>
      <c r="I1285" s="4">
        <f t="shared" si="208"/>
        <v>18</v>
      </c>
      <c r="J1285" s="4">
        <f t="shared" si="208"/>
        <v>10</v>
      </c>
      <c r="K1285" s="4">
        <f t="shared" si="208"/>
        <v>24</v>
      </c>
      <c r="L1285" s="4">
        <f t="shared" si="208"/>
        <v>24</v>
      </c>
      <c r="M1285" s="4">
        <f t="shared" si="208"/>
        <v>14</v>
      </c>
      <c r="N1285" s="4">
        <f t="shared" si="208"/>
        <v>24</v>
      </c>
      <c r="O1285" s="4">
        <f t="shared" si="208"/>
        <v>29</v>
      </c>
      <c r="P1285" s="4">
        <f t="shared" si="207"/>
        <v>29</v>
      </c>
      <c r="Q1285" s="4">
        <f t="shared" si="207"/>
        <v>27</v>
      </c>
      <c r="R1285" s="4">
        <f t="shared" si="207"/>
        <v>29</v>
      </c>
      <c r="S1285" s="4">
        <f t="shared" si="207"/>
        <v>22</v>
      </c>
      <c r="T1285" s="4">
        <f t="shared" si="207"/>
        <v>26</v>
      </c>
      <c r="U1285" s="4">
        <f t="shared" si="207"/>
        <v>18</v>
      </c>
      <c r="V1285" s="4">
        <f t="shared" si="207"/>
        <v>26</v>
      </c>
      <c r="W1285" s="4">
        <v>1000000</v>
      </c>
    </row>
    <row r="1286" spans="1:23" x14ac:dyDescent="0.3">
      <c r="A1286" s="4" t="str">
        <f t="shared" si="209"/>
        <v>Slovak Republic</v>
      </c>
      <c r="B1286" s="4">
        <f t="shared" si="209"/>
        <v>2001</v>
      </c>
      <c r="C1286" s="4">
        <f t="shared" si="208"/>
        <v>26</v>
      </c>
      <c r="D1286" s="4">
        <f t="shared" si="208"/>
        <v>27</v>
      </c>
      <c r="E1286" s="4">
        <f t="shared" si="208"/>
        <v>29</v>
      </c>
      <c r="F1286" s="4">
        <f t="shared" si="208"/>
        <v>27</v>
      </c>
      <c r="G1286" s="4">
        <f t="shared" si="208"/>
        <v>10</v>
      </c>
      <c r="H1286" s="4">
        <f t="shared" si="208"/>
        <v>10</v>
      </c>
      <c r="I1286" s="4">
        <f t="shared" si="208"/>
        <v>18</v>
      </c>
      <c r="J1286" s="4">
        <f t="shared" si="208"/>
        <v>10</v>
      </c>
      <c r="K1286" s="4">
        <f t="shared" si="208"/>
        <v>24</v>
      </c>
      <c r="L1286" s="4">
        <f t="shared" si="208"/>
        <v>24</v>
      </c>
      <c r="M1286" s="4">
        <f t="shared" si="208"/>
        <v>10</v>
      </c>
      <c r="N1286" s="4">
        <f t="shared" si="208"/>
        <v>24</v>
      </c>
      <c r="O1286" s="4">
        <f t="shared" si="208"/>
        <v>29</v>
      </c>
      <c r="P1286" s="4">
        <f t="shared" si="208"/>
        <v>29</v>
      </c>
      <c r="Q1286" s="4">
        <f t="shared" si="208"/>
        <v>28</v>
      </c>
      <c r="R1286" s="4">
        <f t="shared" si="207"/>
        <v>29</v>
      </c>
      <c r="S1286" s="4">
        <f t="shared" si="207"/>
        <v>23</v>
      </c>
      <c r="T1286" s="4">
        <f t="shared" si="207"/>
        <v>26</v>
      </c>
      <c r="U1286" s="4">
        <f t="shared" si="207"/>
        <v>17</v>
      </c>
      <c r="V1286" s="4">
        <f t="shared" si="207"/>
        <v>26</v>
      </c>
      <c r="W1286" s="4">
        <v>1000000</v>
      </c>
    </row>
    <row r="1287" spans="1:23" x14ac:dyDescent="0.3">
      <c r="A1287" s="4" t="str">
        <f t="shared" si="209"/>
        <v>Slovak Republic</v>
      </c>
      <c r="B1287" s="4">
        <f t="shared" si="209"/>
        <v>2002</v>
      </c>
      <c r="C1287" s="4">
        <f t="shared" si="208"/>
        <v>26</v>
      </c>
      <c r="D1287" s="4">
        <f t="shared" si="208"/>
        <v>26</v>
      </c>
      <c r="E1287" s="4">
        <f t="shared" si="208"/>
        <v>28</v>
      </c>
      <c r="F1287" s="4">
        <f t="shared" si="208"/>
        <v>26</v>
      </c>
      <c r="G1287" s="4">
        <f t="shared" si="208"/>
        <v>6</v>
      </c>
      <c r="H1287" s="4">
        <f t="shared" si="208"/>
        <v>6</v>
      </c>
      <c r="I1287" s="4">
        <f t="shared" si="208"/>
        <v>23</v>
      </c>
      <c r="J1287" s="4">
        <f t="shared" si="208"/>
        <v>6</v>
      </c>
      <c r="K1287" s="4">
        <f t="shared" si="208"/>
        <v>21</v>
      </c>
      <c r="L1287" s="4">
        <f t="shared" si="208"/>
        <v>21</v>
      </c>
      <c r="M1287" s="4">
        <f t="shared" si="208"/>
        <v>1</v>
      </c>
      <c r="N1287" s="4">
        <f t="shared" si="208"/>
        <v>21</v>
      </c>
      <c r="O1287" s="4">
        <f t="shared" si="208"/>
        <v>29</v>
      </c>
      <c r="P1287" s="4">
        <f t="shared" si="208"/>
        <v>29</v>
      </c>
      <c r="Q1287" s="4">
        <f t="shared" si="208"/>
        <v>28</v>
      </c>
      <c r="R1287" s="4">
        <f t="shared" si="207"/>
        <v>29</v>
      </c>
      <c r="S1287" s="4">
        <f t="shared" si="207"/>
        <v>23</v>
      </c>
      <c r="T1287" s="4">
        <f t="shared" si="207"/>
        <v>26</v>
      </c>
      <c r="U1287" s="4">
        <f t="shared" si="207"/>
        <v>16</v>
      </c>
      <c r="V1287" s="4">
        <f t="shared" si="207"/>
        <v>26</v>
      </c>
      <c r="W1287" s="4">
        <v>1000000</v>
      </c>
    </row>
    <row r="1288" spans="1:23" x14ac:dyDescent="0.3">
      <c r="A1288" s="4" t="str">
        <f t="shared" si="209"/>
        <v>Slovak Republic</v>
      </c>
      <c r="B1288" s="4">
        <f t="shared" si="209"/>
        <v>2003</v>
      </c>
      <c r="C1288" s="4">
        <f t="shared" si="208"/>
        <v>26</v>
      </c>
      <c r="D1288" s="4">
        <f t="shared" si="208"/>
        <v>26</v>
      </c>
      <c r="E1288" s="4">
        <f t="shared" si="208"/>
        <v>29</v>
      </c>
      <c r="F1288" s="4">
        <f t="shared" si="208"/>
        <v>26</v>
      </c>
      <c r="G1288" s="4">
        <f t="shared" si="208"/>
        <v>1</v>
      </c>
      <c r="H1288" s="4">
        <f t="shared" si="208"/>
        <v>1</v>
      </c>
      <c r="I1288" s="4">
        <f t="shared" si="208"/>
        <v>24</v>
      </c>
      <c r="J1288" s="4">
        <f t="shared" si="208"/>
        <v>1</v>
      </c>
      <c r="K1288" s="4">
        <f t="shared" si="208"/>
        <v>21</v>
      </c>
      <c r="L1288" s="4">
        <f t="shared" si="208"/>
        <v>22</v>
      </c>
      <c r="M1288" s="4">
        <f t="shared" si="208"/>
        <v>4</v>
      </c>
      <c r="N1288" s="4">
        <f t="shared" si="208"/>
        <v>22</v>
      </c>
      <c r="O1288" s="4">
        <f t="shared" si="208"/>
        <v>29</v>
      </c>
      <c r="P1288" s="4">
        <f t="shared" si="208"/>
        <v>29</v>
      </c>
      <c r="Q1288" s="4">
        <f t="shared" si="208"/>
        <v>28</v>
      </c>
      <c r="R1288" s="4">
        <f t="shared" si="207"/>
        <v>29</v>
      </c>
      <c r="S1288" s="4">
        <f t="shared" si="207"/>
        <v>23</v>
      </c>
      <c r="T1288" s="4">
        <f t="shared" si="207"/>
        <v>25</v>
      </c>
      <c r="U1288" s="4">
        <f t="shared" si="207"/>
        <v>15</v>
      </c>
      <c r="V1288" s="4">
        <f t="shared" si="207"/>
        <v>25</v>
      </c>
      <c r="W1288" s="4">
        <v>1000000</v>
      </c>
    </row>
    <row r="1289" spans="1:23" x14ac:dyDescent="0.3">
      <c r="A1289" s="4" t="str">
        <f t="shared" si="209"/>
        <v>Slovak Republic</v>
      </c>
      <c r="B1289" s="4">
        <f t="shared" si="209"/>
        <v>2004</v>
      </c>
      <c r="C1289" s="4">
        <f t="shared" si="208"/>
        <v>27</v>
      </c>
      <c r="D1289" s="4">
        <f t="shared" si="208"/>
        <v>26</v>
      </c>
      <c r="E1289" s="4">
        <f t="shared" si="208"/>
        <v>29</v>
      </c>
      <c r="F1289" s="4">
        <f t="shared" si="208"/>
        <v>26</v>
      </c>
      <c r="G1289" s="4">
        <f t="shared" si="208"/>
        <v>5</v>
      </c>
      <c r="H1289" s="4">
        <f t="shared" si="208"/>
        <v>5</v>
      </c>
      <c r="I1289" s="4">
        <f t="shared" si="208"/>
        <v>22</v>
      </c>
      <c r="J1289" s="4">
        <f t="shared" si="208"/>
        <v>5</v>
      </c>
      <c r="K1289" s="4">
        <f t="shared" si="208"/>
        <v>23</v>
      </c>
      <c r="L1289" s="4">
        <f t="shared" si="208"/>
        <v>23</v>
      </c>
      <c r="M1289" s="4">
        <f t="shared" si="208"/>
        <v>5</v>
      </c>
      <c r="N1289" s="4">
        <f t="shared" si="208"/>
        <v>23</v>
      </c>
      <c r="O1289" s="4">
        <f t="shared" si="208"/>
        <v>29</v>
      </c>
      <c r="P1289" s="4">
        <f t="shared" si="208"/>
        <v>29</v>
      </c>
      <c r="Q1289" s="4">
        <f t="shared" si="208"/>
        <v>29</v>
      </c>
      <c r="R1289" s="4">
        <f t="shared" si="207"/>
        <v>29</v>
      </c>
      <c r="S1289" s="4">
        <f t="shared" si="207"/>
        <v>24</v>
      </c>
      <c r="T1289" s="4">
        <f t="shared" si="207"/>
        <v>25</v>
      </c>
      <c r="U1289" s="4">
        <f t="shared" si="207"/>
        <v>13</v>
      </c>
      <c r="V1289" s="4">
        <f t="shared" si="207"/>
        <v>25</v>
      </c>
      <c r="W1289" s="4">
        <v>1000000</v>
      </c>
    </row>
    <row r="1290" spans="1:23" x14ac:dyDescent="0.3">
      <c r="A1290" s="4" t="str">
        <f t="shared" si="209"/>
        <v>Slovak Republic</v>
      </c>
      <c r="B1290" s="4">
        <f t="shared" si="209"/>
        <v>2005</v>
      </c>
      <c r="C1290" s="4">
        <f t="shared" si="208"/>
        <v>26</v>
      </c>
      <c r="D1290" s="4">
        <f t="shared" si="208"/>
        <v>26</v>
      </c>
      <c r="E1290" s="4">
        <f t="shared" si="208"/>
        <v>29</v>
      </c>
      <c r="F1290" s="4">
        <f t="shared" si="208"/>
        <v>26</v>
      </c>
      <c r="G1290" s="4">
        <f t="shared" si="208"/>
        <v>8</v>
      </c>
      <c r="H1290" s="4">
        <f t="shared" si="208"/>
        <v>8</v>
      </c>
      <c r="I1290" s="4">
        <f t="shared" si="208"/>
        <v>21</v>
      </c>
      <c r="J1290" s="4">
        <f t="shared" si="208"/>
        <v>8</v>
      </c>
      <c r="K1290" s="4">
        <f t="shared" si="208"/>
        <v>24</v>
      </c>
      <c r="L1290" s="4">
        <f t="shared" si="208"/>
        <v>24</v>
      </c>
      <c r="M1290" s="4">
        <f t="shared" si="208"/>
        <v>6</v>
      </c>
      <c r="N1290" s="4">
        <f t="shared" si="208"/>
        <v>24</v>
      </c>
      <c r="O1290" s="4">
        <f t="shared" si="208"/>
        <v>28</v>
      </c>
      <c r="P1290" s="4">
        <f t="shared" si="208"/>
        <v>28</v>
      </c>
      <c r="Q1290" s="4">
        <f t="shared" si="208"/>
        <v>29</v>
      </c>
      <c r="R1290" s="4">
        <f t="shared" si="207"/>
        <v>28</v>
      </c>
      <c r="S1290" s="4">
        <f t="shared" si="207"/>
        <v>24</v>
      </c>
      <c r="T1290" s="4">
        <f t="shared" si="207"/>
        <v>24</v>
      </c>
      <c r="U1290" s="4">
        <f t="shared" si="207"/>
        <v>13</v>
      </c>
      <c r="V1290" s="4">
        <f t="shared" si="207"/>
        <v>24</v>
      </c>
      <c r="W1290" s="4">
        <v>1000000</v>
      </c>
    </row>
    <row r="1291" spans="1:23" x14ac:dyDescent="0.3">
      <c r="A1291" s="4" t="str">
        <f t="shared" si="209"/>
        <v>Slovak Republic</v>
      </c>
      <c r="B1291" s="4">
        <f t="shared" si="209"/>
        <v>2006</v>
      </c>
      <c r="C1291" s="4">
        <f t="shared" si="208"/>
        <v>27</v>
      </c>
      <c r="D1291" s="4">
        <f t="shared" si="208"/>
        <v>26</v>
      </c>
      <c r="E1291" s="4">
        <f t="shared" si="208"/>
        <v>29</v>
      </c>
      <c r="F1291" s="4">
        <f t="shared" si="208"/>
        <v>26</v>
      </c>
      <c r="G1291" s="4">
        <f t="shared" si="208"/>
        <v>9</v>
      </c>
      <c r="H1291" s="4">
        <f t="shared" si="208"/>
        <v>9</v>
      </c>
      <c r="I1291" s="4">
        <f t="shared" si="208"/>
        <v>18</v>
      </c>
      <c r="J1291" s="4">
        <f t="shared" si="208"/>
        <v>9</v>
      </c>
      <c r="K1291" s="4">
        <f t="shared" si="208"/>
        <v>24</v>
      </c>
      <c r="L1291" s="4">
        <f t="shared" si="208"/>
        <v>24</v>
      </c>
      <c r="M1291" s="4">
        <f t="shared" si="208"/>
        <v>4</v>
      </c>
      <c r="N1291" s="4">
        <f t="shared" si="208"/>
        <v>24</v>
      </c>
      <c r="O1291" s="4">
        <f t="shared" si="208"/>
        <v>27</v>
      </c>
      <c r="P1291" s="4">
        <f t="shared" si="208"/>
        <v>28</v>
      </c>
      <c r="Q1291" s="4">
        <f t="shared" si="208"/>
        <v>28</v>
      </c>
      <c r="R1291" s="4">
        <f t="shared" si="208"/>
        <v>28</v>
      </c>
      <c r="S1291" s="4">
        <f t="shared" ref="R1291:W1306" si="210">INT(S693/20)+1</f>
        <v>24</v>
      </c>
      <c r="T1291" s="4">
        <f t="shared" si="210"/>
        <v>23</v>
      </c>
      <c r="U1291" s="4">
        <f t="shared" si="210"/>
        <v>12</v>
      </c>
      <c r="V1291" s="4">
        <f t="shared" si="210"/>
        <v>23</v>
      </c>
      <c r="W1291" s="4">
        <v>1000000</v>
      </c>
    </row>
    <row r="1292" spans="1:23" x14ac:dyDescent="0.3">
      <c r="A1292" s="4" t="str">
        <f t="shared" si="209"/>
        <v>Slovak Republic</v>
      </c>
      <c r="B1292" s="4">
        <f t="shared" si="209"/>
        <v>2007</v>
      </c>
      <c r="C1292" s="4">
        <f t="shared" ref="C1292:R1307" si="211">INT(C694/20)+1</f>
        <v>26</v>
      </c>
      <c r="D1292" s="4">
        <f t="shared" si="211"/>
        <v>25</v>
      </c>
      <c r="E1292" s="4">
        <f t="shared" si="211"/>
        <v>28</v>
      </c>
      <c r="F1292" s="4">
        <f t="shared" si="211"/>
        <v>25</v>
      </c>
      <c r="G1292" s="4">
        <f t="shared" si="211"/>
        <v>12</v>
      </c>
      <c r="H1292" s="4">
        <f t="shared" si="211"/>
        <v>12</v>
      </c>
      <c r="I1292" s="4">
        <f t="shared" si="211"/>
        <v>15</v>
      </c>
      <c r="J1292" s="4">
        <f t="shared" si="211"/>
        <v>12</v>
      </c>
      <c r="K1292" s="4">
        <f t="shared" si="211"/>
        <v>24</v>
      </c>
      <c r="L1292" s="4">
        <f t="shared" si="211"/>
        <v>24</v>
      </c>
      <c r="M1292" s="4">
        <f t="shared" si="211"/>
        <v>3</v>
      </c>
      <c r="N1292" s="4">
        <f t="shared" si="211"/>
        <v>24</v>
      </c>
      <c r="O1292" s="4">
        <f t="shared" si="211"/>
        <v>25</v>
      </c>
      <c r="P1292" s="4">
        <f t="shared" si="211"/>
        <v>28</v>
      </c>
      <c r="Q1292" s="4">
        <f t="shared" si="211"/>
        <v>28</v>
      </c>
      <c r="R1292" s="4">
        <f t="shared" si="210"/>
        <v>28</v>
      </c>
      <c r="S1292" s="4">
        <f t="shared" si="210"/>
        <v>24</v>
      </c>
      <c r="T1292" s="4">
        <f t="shared" si="210"/>
        <v>22</v>
      </c>
      <c r="U1292" s="4">
        <f t="shared" si="210"/>
        <v>11</v>
      </c>
      <c r="V1292" s="4">
        <f t="shared" si="210"/>
        <v>22</v>
      </c>
      <c r="W1292" s="4">
        <v>1000000</v>
      </c>
    </row>
    <row r="1293" spans="1:23" x14ac:dyDescent="0.3">
      <c r="A1293" s="4" t="str">
        <f t="shared" si="209"/>
        <v>Slovak Republic</v>
      </c>
      <c r="B1293" s="4">
        <f t="shared" si="209"/>
        <v>2008</v>
      </c>
      <c r="C1293" s="4">
        <f t="shared" si="211"/>
        <v>27</v>
      </c>
      <c r="D1293" s="4">
        <f t="shared" si="211"/>
        <v>25</v>
      </c>
      <c r="E1293" s="4">
        <f t="shared" si="211"/>
        <v>29</v>
      </c>
      <c r="F1293" s="4">
        <f t="shared" si="211"/>
        <v>25</v>
      </c>
      <c r="G1293" s="4">
        <f t="shared" si="211"/>
        <v>13</v>
      </c>
      <c r="H1293" s="4">
        <f t="shared" si="211"/>
        <v>12</v>
      </c>
      <c r="I1293" s="4">
        <f t="shared" si="211"/>
        <v>13</v>
      </c>
      <c r="J1293" s="4">
        <f t="shared" si="211"/>
        <v>12</v>
      </c>
      <c r="K1293" s="4">
        <f t="shared" si="211"/>
        <v>25</v>
      </c>
      <c r="L1293" s="4">
        <f t="shared" si="211"/>
        <v>25</v>
      </c>
      <c r="M1293" s="4">
        <f t="shared" si="211"/>
        <v>9</v>
      </c>
      <c r="N1293" s="4">
        <f t="shared" si="211"/>
        <v>25</v>
      </c>
      <c r="O1293" s="4">
        <f t="shared" si="211"/>
        <v>19</v>
      </c>
      <c r="P1293" s="4">
        <f t="shared" si="211"/>
        <v>22</v>
      </c>
      <c r="Q1293" s="4">
        <f t="shared" si="211"/>
        <v>8</v>
      </c>
      <c r="R1293" s="4">
        <f t="shared" si="210"/>
        <v>22</v>
      </c>
      <c r="S1293" s="4">
        <f t="shared" si="210"/>
        <v>22</v>
      </c>
      <c r="T1293" s="4">
        <f t="shared" si="210"/>
        <v>21</v>
      </c>
      <c r="U1293" s="4">
        <f t="shared" si="210"/>
        <v>10</v>
      </c>
      <c r="V1293" s="4">
        <f t="shared" si="210"/>
        <v>21</v>
      </c>
      <c r="W1293" s="4">
        <v>1000000</v>
      </c>
    </row>
    <row r="1294" spans="1:23" x14ac:dyDescent="0.3">
      <c r="A1294" s="4" t="str">
        <f t="shared" ref="A1294:B1309" si="212">A696</f>
        <v>Slovak Republic</v>
      </c>
      <c r="B1294" s="4">
        <f t="shared" si="212"/>
        <v>2009</v>
      </c>
      <c r="C1294" s="4">
        <f t="shared" si="211"/>
        <v>26</v>
      </c>
      <c r="D1294" s="4">
        <f t="shared" si="211"/>
        <v>25</v>
      </c>
      <c r="E1294" s="4">
        <f t="shared" si="211"/>
        <v>28</v>
      </c>
      <c r="F1294" s="4">
        <f t="shared" si="211"/>
        <v>25</v>
      </c>
      <c r="G1294" s="4">
        <f t="shared" si="211"/>
        <v>15</v>
      </c>
      <c r="H1294" s="4">
        <f t="shared" si="211"/>
        <v>16</v>
      </c>
      <c r="I1294" s="4">
        <f t="shared" si="211"/>
        <v>9</v>
      </c>
      <c r="J1294" s="4">
        <f t="shared" si="211"/>
        <v>16</v>
      </c>
      <c r="K1294" s="4">
        <f t="shared" si="211"/>
        <v>25</v>
      </c>
      <c r="L1294" s="4">
        <f t="shared" si="211"/>
        <v>25</v>
      </c>
      <c r="M1294" s="4">
        <f t="shared" si="211"/>
        <v>10</v>
      </c>
      <c r="N1294" s="4">
        <f t="shared" si="211"/>
        <v>25</v>
      </c>
      <c r="O1294" s="4">
        <f t="shared" si="211"/>
        <v>16</v>
      </c>
      <c r="P1294" s="4">
        <f t="shared" si="211"/>
        <v>15</v>
      </c>
      <c r="Q1294" s="4">
        <f t="shared" si="211"/>
        <v>15</v>
      </c>
      <c r="R1294" s="4">
        <f t="shared" si="210"/>
        <v>15</v>
      </c>
      <c r="S1294" s="4">
        <f t="shared" si="210"/>
        <v>21</v>
      </c>
      <c r="T1294" s="4">
        <f t="shared" si="210"/>
        <v>21</v>
      </c>
      <c r="U1294" s="4">
        <f t="shared" si="210"/>
        <v>10</v>
      </c>
      <c r="V1294" s="4">
        <f t="shared" si="210"/>
        <v>21</v>
      </c>
      <c r="W1294" s="4">
        <v>1000000</v>
      </c>
    </row>
    <row r="1295" spans="1:23" x14ac:dyDescent="0.3">
      <c r="A1295" s="4" t="str">
        <f t="shared" si="212"/>
        <v>Slovak Republic</v>
      </c>
      <c r="B1295" s="4">
        <f t="shared" si="212"/>
        <v>2010</v>
      </c>
      <c r="C1295" s="4">
        <f t="shared" si="211"/>
        <v>26</v>
      </c>
      <c r="D1295" s="4">
        <f t="shared" si="211"/>
        <v>24</v>
      </c>
      <c r="E1295" s="4">
        <f t="shared" si="211"/>
        <v>27</v>
      </c>
      <c r="F1295" s="4">
        <f t="shared" si="211"/>
        <v>24</v>
      </c>
      <c r="G1295" s="4">
        <f t="shared" si="211"/>
        <v>19</v>
      </c>
      <c r="H1295" s="4">
        <f t="shared" si="211"/>
        <v>19</v>
      </c>
      <c r="I1295" s="4">
        <f t="shared" si="211"/>
        <v>3</v>
      </c>
      <c r="J1295" s="4">
        <f t="shared" si="211"/>
        <v>19</v>
      </c>
      <c r="K1295" s="4">
        <f t="shared" si="211"/>
        <v>25</v>
      </c>
      <c r="L1295" s="4">
        <f t="shared" si="211"/>
        <v>25</v>
      </c>
      <c r="M1295" s="4">
        <f t="shared" si="211"/>
        <v>11</v>
      </c>
      <c r="N1295" s="4">
        <f t="shared" si="211"/>
        <v>25</v>
      </c>
      <c r="O1295" s="4">
        <f t="shared" si="211"/>
        <v>22</v>
      </c>
      <c r="P1295" s="4">
        <f t="shared" si="211"/>
        <v>19</v>
      </c>
      <c r="Q1295" s="4">
        <f t="shared" si="211"/>
        <v>17</v>
      </c>
      <c r="R1295" s="4">
        <f t="shared" si="210"/>
        <v>19</v>
      </c>
      <c r="S1295" s="4">
        <f t="shared" si="210"/>
        <v>21</v>
      </c>
      <c r="T1295" s="4">
        <f t="shared" si="210"/>
        <v>20</v>
      </c>
      <c r="U1295" s="4">
        <f t="shared" si="210"/>
        <v>9</v>
      </c>
      <c r="V1295" s="4">
        <f t="shared" si="210"/>
        <v>20</v>
      </c>
      <c r="W1295" s="4">
        <v>1000000</v>
      </c>
    </row>
    <row r="1296" spans="1:23" x14ac:dyDescent="0.3">
      <c r="A1296" s="4" t="str">
        <f t="shared" si="212"/>
        <v>Slovak Republic</v>
      </c>
      <c r="B1296" s="4">
        <f t="shared" si="212"/>
        <v>2011</v>
      </c>
      <c r="C1296" s="4">
        <f t="shared" si="211"/>
        <v>25</v>
      </c>
      <c r="D1296" s="4">
        <f t="shared" si="211"/>
        <v>24</v>
      </c>
      <c r="E1296" s="4">
        <f t="shared" si="211"/>
        <v>27</v>
      </c>
      <c r="F1296" s="4">
        <f t="shared" si="211"/>
        <v>24</v>
      </c>
      <c r="G1296" s="4">
        <f t="shared" si="211"/>
        <v>17</v>
      </c>
      <c r="H1296" s="4">
        <f t="shared" si="211"/>
        <v>17</v>
      </c>
      <c r="I1296" s="4">
        <f t="shared" si="211"/>
        <v>6</v>
      </c>
      <c r="J1296" s="4">
        <f t="shared" si="211"/>
        <v>17</v>
      </c>
      <c r="K1296" s="4">
        <f t="shared" si="211"/>
        <v>24</v>
      </c>
      <c r="L1296" s="4">
        <f t="shared" si="211"/>
        <v>23</v>
      </c>
      <c r="M1296" s="4">
        <f t="shared" si="211"/>
        <v>10</v>
      </c>
      <c r="N1296" s="4">
        <f t="shared" si="211"/>
        <v>23</v>
      </c>
      <c r="O1296" s="4">
        <f t="shared" si="211"/>
        <v>20</v>
      </c>
      <c r="P1296" s="4">
        <f t="shared" si="211"/>
        <v>17</v>
      </c>
      <c r="Q1296" s="4">
        <f t="shared" si="211"/>
        <v>19</v>
      </c>
      <c r="R1296" s="4">
        <f t="shared" si="210"/>
        <v>17</v>
      </c>
      <c r="S1296" s="4">
        <f t="shared" si="210"/>
        <v>20</v>
      </c>
      <c r="T1296" s="4">
        <f t="shared" si="210"/>
        <v>20</v>
      </c>
      <c r="U1296" s="4">
        <f t="shared" si="210"/>
        <v>8</v>
      </c>
      <c r="V1296" s="4">
        <f t="shared" si="210"/>
        <v>20</v>
      </c>
      <c r="W1296" s="4">
        <v>1000000</v>
      </c>
    </row>
    <row r="1297" spans="1:23" x14ac:dyDescent="0.3">
      <c r="A1297" s="4" t="str">
        <f t="shared" si="212"/>
        <v>Slovak Republic</v>
      </c>
      <c r="B1297" s="4">
        <f t="shared" si="212"/>
        <v>2012</v>
      </c>
      <c r="C1297" s="4">
        <f t="shared" si="211"/>
        <v>26</v>
      </c>
      <c r="D1297" s="4">
        <f t="shared" si="211"/>
        <v>24</v>
      </c>
      <c r="E1297" s="4">
        <f t="shared" si="211"/>
        <v>27</v>
      </c>
      <c r="F1297" s="4">
        <f t="shared" si="211"/>
        <v>24</v>
      </c>
      <c r="G1297" s="4">
        <f t="shared" si="211"/>
        <v>18</v>
      </c>
      <c r="H1297" s="4">
        <f t="shared" si="211"/>
        <v>18</v>
      </c>
      <c r="I1297" s="4">
        <f t="shared" si="211"/>
        <v>5</v>
      </c>
      <c r="J1297" s="4">
        <f t="shared" si="211"/>
        <v>18</v>
      </c>
      <c r="K1297" s="4">
        <f t="shared" si="211"/>
        <v>23</v>
      </c>
      <c r="L1297" s="4">
        <f t="shared" si="211"/>
        <v>23</v>
      </c>
      <c r="M1297" s="4">
        <f t="shared" si="211"/>
        <v>10</v>
      </c>
      <c r="N1297" s="4">
        <f t="shared" si="211"/>
        <v>23</v>
      </c>
      <c r="O1297" s="4">
        <f t="shared" si="211"/>
        <v>18</v>
      </c>
      <c r="P1297" s="4">
        <f t="shared" si="211"/>
        <v>14</v>
      </c>
      <c r="Q1297" s="4">
        <f t="shared" si="211"/>
        <v>24</v>
      </c>
      <c r="R1297" s="4">
        <f t="shared" si="210"/>
        <v>14</v>
      </c>
      <c r="S1297" s="4">
        <f t="shared" si="210"/>
        <v>20</v>
      </c>
      <c r="T1297" s="4">
        <f t="shared" si="210"/>
        <v>20</v>
      </c>
      <c r="U1297" s="4">
        <f t="shared" si="210"/>
        <v>8</v>
      </c>
      <c r="V1297" s="4">
        <f t="shared" si="210"/>
        <v>20</v>
      </c>
      <c r="W1297" s="4">
        <v>1000000</v>
      </c>
    </row>
    <row r="1298" spans="1:23" x14ac:dyDescent="0.3">
      <c r="A1298" s="4" t="str">
        <f t="shared" si="212"/>
        <v>Slovak Republic</v>
      </c>
      <c r="B1298" s="4">
        <f t="shared" si="212"/>
        <v>2013</v>
      </c>
      <c r="C1298" s="4">
        <f t="shared" si="211"/>
        <v>26</v>
      </c>
      <c r="D1298" s="4">
        <f t="shared" si="211"/>
        <v>24</v>
      </c>
      <c r="E1298" s="4">
        <f t="shared" si="211"/>
        <v>27</v>
      </c>
      <c r="F1298" s="4">
        <f t="shared" si="211"/>
        <v>24</v>
      </c>
      <c r="G1298" s="4">
        <f t="shared" si="211"/>
        <v>16</v>
      </c>
      <c r="H1298" s="4">
        <f t="shared" si="211"/>
        <v>16</v>
      </c>
      <c r="I1298" s="4">
        <f t="shared" si="211"/>
        <v>7</v>
      </c>
      <c r="J1298" s="4">
        <f t="shared" si="211"/>
        <v>16</v>
      </c>
      <c r="K1298" s="4">
        <f t="shared" si="211"/>
        <v>23</v>
      </c>
      <c r="L1298" s="4">
        <f t="shared" si="211"/>
        <v>23</v>
      </c>
      <c r="M1298" s="4">
        <f t="shared" si="211"/>
        <v>9</v>
      </c>
      <c r="N1298" s="4">
        <f t="shared" si="211"/>
        <v>23</v>
      </c>
      <c r="O1298" s="4">
        <f t="shared" si="211"/>
        <v>18</v>
      </c>
      <c r="P1298" s="4">
        <f t="shared" si="211"/>
        <v>15</v>
      </c>
      <c r="Q1298" s="4">
        <f t="shared" si="211"/>
        <v>25</v>
      </c>
      <c r="R1298" s="4">
        <f t="shared" si="210"/>
        <v>15</v>
      </c>
      <c r="S1298" s="4">
        <f t="shared" si="210"/>
        <v>20</v>
      </c>
      <c r="T1298" s="4">
        <f t="shared" si="210"/>
        <v>20</v>
      </c>
      <c r="U1298" s="4">
        <f t="shared" si="210"/>
        <v>8</v>
      </c>
      <c r="V1298" s="4">
        <f t="shared" si="210"/>
        <v>20</v>
      </c>
      <c r="W1298" s="4">
        <v>1000000</v>
      </c>
    </row>
    <row r="1299" spans="1:23" x14ac:dyDescent="0.3">
      <c r="A1299" s="4" t="str">
        <f t="shared" si="212"/>
        <v>Slovak Republic</v>
      </c>
      <c r="B1299" s="4">
        <f t="shared" si="212"/>
        <v>2014</v>
      </c>
      <c r="C1299" s="4">
        <f t="shared" si="211"/>
        <v>26</v>
      </c>
      <c r="D1299" s="4">
        <f t="shared" si="211"/>
        <v>24</v>
      </c>
      <c r="E1299" s="4">
        <f t="shared" si="211"/>
        <v>27</v>
      </c>
      <c r="F1299" s="4">
        <f t="shared" si="211"/>
        <v>24</v>
      </c>
      <c r="G1299" s="4">
        <f t="shared" si="211"/>
        <v>14</v>
      </c>
      <c r="H1299" s="4">
        <f t="shared" si="211"/>
        <v>14</v>
      </c>
      <c r="I1299" s="4">
        <f t="shared" si="211"/>
        <v>9</v>
      </c>
      <c r="J1299" s="4">
        <f t="shared" si="211"/>
        <v>14</v>
      </c>
      <c r="K1299" s="4">
        <f t="shared" si="211"/>
        <v>23</v>
      </c>
      <c r="L1299" s="4">
        <f t="shared" si="211"/>
        <v>22</v>
      </c>
      <c r="M1299" s="4">
        <f t="shared" si="211"/>
        <v>9</v>
      </c>
      <c r="N1299" s="4">
        <f t="shared" si="211"/>
        <v>22</v>
      </c>
      <c r="O1299" s="4">
        <f t="shared" si="211"/>
        <v>17</v>
      </c>
      <c r="P1299" s="4">
        <f t="shared" si="211"/>
        <v>14</v>
      </c>
      <c r="Q1299" s="4">
        <f t="shared" si="211"/>
        <v>25</v>
      </c>
      <c r="R1299" s="4">
        <f t="shared" si="210"/>
        <v>14</v>
      </c>
      <c r="S1299" s="4">
        <f t="shared" si="210"/>
        <v>20</v>
      </c>
      <c r="T1299" s="4">
        <f t="shared" si="210"/>
        <v>19</v>
      </c>
      <c r="U1299" s="4">
        <f t="shared" si="210"/>
        <v>8</v>
      </c>
      <c r="V1299" s="4">
        <f t="shared" si="210"/>
        <v>19</v>
      </c>
      <c r="W1299" s="4">
        <v>1000000</v>
      </c>
    </row>
    <row r="1300" spans="1:23" x14ac:dyDescent="0.3">
      <c r="A1300" s="4" t="str">
        <f t="shared" si="212"/>
        <v>Slovak Republic</v>
      </c>
      <c r="B1300" s="4">
        <f t="shared" si="212"/>
        <v>2015</v>
      </c>
      <c r="C1300" s="4">
        <f t="shared" si="211"/>
        <v>25</v>
      </c>
      <c r="D1300" s="4">
        <f t="shared" si="211"/>
        <v>23</v>
      </c>
      <c r="E1300" s="4">
        <f t="shared" si="211"/>
        <v>26</v>
      </c>
      <c r="F1300" s="4">
        <f t="shared" si="211"/>
        <v>23</v>
      </c>
      <c r="G1300" s="4">
        <f t="shared" si="211"/>
        <v>13</v>
      </c>
      <c r="H1300" s="4">
        <f t="shared" si="211"/>
        <v>14</v>
      </c>
      <c r="I1300" s="4">
        <f t="shared" si="211"/>
        <v>10</v>
      </c>
      <c r="J1300" s="4">
        <f t="shared" si="211"/>
        <v>14</v>
      </c>
      <c r="K1300" s="4">
        <f t="shared" si="211"/>
        <v>24</v>
      </c>
      <c r="L1300" s="4">
        <f t="shared" si="211"/>
        <v>23</v>
      </c>
      <c r="M1300" s="4">
        <f t="shared" si="211"/>
        <v>14</v>
      </c>
      <c r="N1300" s="4">
        <f t="shared" si="211"/>
        <v>23</v>
      </c>
      <c r="O1300" s="4">
        <f t="shared" si="211"/>
        <v>12</v>
      </c>
      <c r="P1300" s="4">
        <f t="shared" si="211"/>
        <v>10</v>
      </c>
      <c r="Q1300" s="4">
        <f t="shared" si="211"/>
        <v>24</v>
      </c>
      <c r="R1300" s="4">
        <f t="shared" si="210"/>
        <v>10</v>
      </c>
      <c r="S1300" s="4">
        <f t="shared" si="210"/>
        <v>20</v>
      </c>
      <c r="T1300" s="4">
        <f t="shared" si="210"/>
        <v>19</v>
      </c>
      <c r="U1300" s="4">
        <f t="shared" si="210"/>
        <v>8</v>
      </c>
      <c r="V1300" s="4">
        <f t="shared" si="210"/>
        <v>19</v>
      </c>
      <c r="W1300" s="4">
        <v>1000000</v>
      </c>
    </row>
    <row r="1301" spans="1:23" x14ac:dyDescent="0.3">
      <c r="A1301" s="4" t="str">
        <f t="shared" si="212"/>
        <v>Slovak Republic</v>
      </c>
      <c r="B1301" s="4">
        <f t="shared" si="212"/>
        <v>2016</v>
      </c>
      <c r="C1301" s="4">
        <f t="shared" si="211"/>
        <v>25</v>
      </c>
      <c r="D1301" s="4">
        <f t="shared" si="211"/>
        <v>23</v>
      </c>
      <c r="E1301" s="4">
        <f t="shared" si="211"/>
        <v>26</v>
      </c>
      <c r="F1301" s="4">
        <f t="shared" si="211"/>
        <v>23</v>
      </c>
      <c r="G1301" s="4">
        <f t="shared" si="211"/>
        <v>11</v>
      </c>
      <c r="H1301" s="4">
        <f t="shared" si="211"/>
        <v>11</v>
      </c>
      <c r="I1301" s="4">
        <f t="shared" si="211"/>
        <v>13</v>
      </c>
      <c r="J1301" s="4">
        <f t="shared" si="211"/>
        <v>11</v>
      </c>
      <c r="K1301" s="4">
        <f t="shared" si="211"/>
        <v>22</v>
      </c>
      <c r="L1301" s="4">
        <f t="shared" si="211"/>
        <v>21</v>
      </c>
      <c r="M1301" s="4">
        <f t="shared" si="211"/>
        <v>8</v>
      </c>
      <c r="N1301" s="4">
        <f t="shared" si="211"/>
        <v>21</v>
      </c>
      <c r="O1301" s="4">
        <f t="shared" si="211"/>
        <v>6</v>
      </c>
      <c r="P1301" s="4">
        <f t="shared" si="211"/>
        <v>6</v>
      </c>
      <c r="Q1301" s="4">
        <f t="shared" si="211"/>
        <v>23</v>
      </c>
      <c r="R1301" s="4">
        <f t="shared" si="210"/>
        <v>6</v>
      </c>
      <c r="S1301" s="4">
        <f t="shared" si="210"/>
        <v>21</v>
      </c>
      <c r="T1301" s="4">
        <f t="shared" si="210"/>
        <v>19</v>
      </c>
      <c r="U1301" s="4">
        <f t="shared" si="210"/>
        <v>8</v>
      </c>
      <c r="V1301" s="4">
        <f t="shared" si="210"/>
        <v>19</v>
      </c>
      <c r="W1301" s="4">
        <v>1000000</v>
      </c>
    </row>
    <row r="1302" spans="1:23" x14ac:dyDescent="0.3">
      <c r="A1302" s="4" t="str">
        <f t="shared" si="212"/>
        <v>Slovak Republic</v>
      </c>
      <c r="B1302" s="4">
        <f t="shared" si="212"/>
        <v>2017</v>
      </c>
      <c r="C1302" s="4">
        <f t="shared" si="211"/>
        <v>25</v>
      </c>
      <c r="D1302" s="4">
        <f t="shared" si="211"/>
        <v>22</v>
      </c>
      <c r="E1302" s="4">
        <f t="shared" si="211"/>
        <v>26</v>
      </c>
      <c r="F1302" s="4">
        <f t="shared" si="211"/>
        <v>22</v>
      </c>
      <c r="G1302" s="4">
        <f t="shared" si="211"/>
        <v>9</v>
      </c>
      <c r="H1302" s="4">
        <f t="shared" si="211"/>
        <v>9</v>
      </c>
      <c r="I1302" s="4">
        <f t="shared" si="211"/>
        <v>16</v>
      </c>
      <c r="J1302" s="4">
        <f t="shared" si="211"/>
        <v>9</v>
      </c>
      <c r="K1302" s="4">
        <f t="shared" si="211"/>
        <v>22</v>
      </c>
      <c r="L1302" s="4">
        <f t="shared" si="211"/>
        <v>21</v>
      </c>
      <c r="M1302" s="4">
        <f t="shared" si="211"/>
        <v>10</v>
      </c>
      <c r="N1302" s="4">
        <f t="shared" si="211"/>
        <v>21</v>
      </c>
      <c r="O1302" s="4">
        <f t="shared" si="211"/>
        <v>2</v>
      </c>
      <c r="P1302" s="4">
        <f t="shared" si="211"/>
        <v>2</v>
      </c>
      <c r="Q1302" s="4">
        <f t="shared" si="211"/>
        <v>22</v>
      </c>
      <c r="R1302" s="4">
        <f t="shared" si="210"/>
        <v>2</v>
      </c>
      <c r="S1302" s="4">
        <f t="shared" si="210"/>
        <v>21</v>
      </c>
      <c r="T1302" s="4">
        <f t="shared" si="210"/>
        <v>19</v>
      </c>
      <c r="U1302" s="4">
        <f t="shared" si="210"/>
        <v>8</v>
      </c>
      <c r="V1302" s="4">
        <f t="shared" si="210"/>
        <v>19</v>
      </c>
      <c r="W1302" s="4">
        <v>1000000</v>
      </c>
    </row>
    <row r="1303" spans="1:23" x14ac:dyDescent="0.3">
      <c r="A1303" s="4" t="str">
        <f t="shared" si="212"/>
        <v>Slovak Republic</v>
      </c>
      <c r="B1303" s="4">
        <f t="shared" si="212"/>
        <v>2018</v>
      </c>
      <c r="C1303" s="4">
        <f t="shared" si="211"/>
        <v>24</v>
      </c>
      <c r="D1303" s="4">
        <f t="shared" si="211"/>
        <v>22</v>
      </c>
      <c r="E1303" s="4">
        <f t="shared" si="211"/>
        <v>25</v>
      </c>
      <c r="F1303" s="4">
        <f t="shared" si="211"/>
        <v>22</v>
      </c>
      <c r="G1303" s="4">
        <f t="shared" si="211"/>
        <v>8</v>
      </c>
      <c r="H1303" s="4">
        <f t="shared" si="211"/>
        <v>8</v>
      </c>
      <c r="I1303" s="4">
        <f t="shared" si="211"/>
        <v>17</v>
      </c>
      <c r="J1303" s="4">
        <f t="shared" si="211"/>
        <v>8</v>
      </c>
      <c r="K1303" s="4">
        <f t="shared" si="211"/>
        <v>22</v>
      </c>
      <c r="L1303" s="4">
        <f t="shared" si="211"/>
        <v>21</v>
      </c>
      <c r="M1303" s="4">
        <f t="shared" si="211"/>
        <v>10</v>
      </c>
      <c r="N1303" s="4">
        <f t="shared" si="211"/>
        <v>21</v>
      </c>
      <c r="O1303" s="4">
        <f t="shared" si="211"/>
        <v>3</v>
      </c>
      <c r="P1303" s="4">
        <f t="shared" si="211"/>
        <v>4</v>
      </c>
      <c r="Q1303" s="4">
        <f t="shared" si="211"/>
        <v>20</v>
      </c>
      <c r="R1303" s="4">
        <f t="shared" si="210"/>
        <v>4</v>
      </c>
      <c r="S1303" s="4">
        <f t="shared" si="210"/>
        <v>21</v>
      </c>
      <c r="T1303" s="4">
        <f t="shared" si="210"/>
        <v>18</v>
      </c>
      <c r="U1303" s="4">
        <f t="shared" si="210"/>
        <v>7</v>
      </c>
      <c r="V1303" s="4">
        <f t="shared" si="210"/>
        <v>18</v>
      </c>
      <c r="W1303" s="4">
        <v>1000000</v>
      </c>
    </row>
    <row r="1304" spans="1:23" x14ac:dyDescent="0.3">
      <c r="A1304" s="4" t="str">
        <f t="shared" si="212"/>
        <v>Slovak Republic</v>
      </c>
      <c r="B1304" s="4">
        <f t="shared" si="212"/>
        <v>2019</v>
      </c>
      <c r="C1304" s="4">
        <f t="shared" si="211"/>
        <v>24</v>
      </c>
      <c r="D1304" s="4">
        <f t="shared" si="211"/>
        <v>22</v>
      </c>
      <c r="E1304" s="4">
        <f t="shared" si="211"/>
        <v>26</v>
      </c>
      <c r="F1304" s="4">
        <f t="shared" si="211"/>
        <v>22</v>
      </c>
      <c r="G1304" s="4">
        <f t="shared" si="211"/>
        <v>8</v>
      </c>
      <c r="H1304" s="4">
        <f t="shared" si="211"/>
        <v>8</v>
      </c>
      <c r="I1304" s="4">
        <f t="shared" si="211"/>
        <v>17</v>
      </c>
      <c r="J1304" s="4">
        <f t="shared" si="211"/>
        <v>8</v>
      </c>
      <c r="K1304" s="4">
        <f t="shared" si="211"/>
        <v>22</v>
      </c>
      <c r="L1304" s="4">
        <f t="shared" si="211"/>
        <v>21</v>
      </c>
      <c r="M1304" s="4">
        <f t="shared" si="211"/>
        <v>10</v>
      </c>
      <c r="N1304" s="4">
        <f t="shared" si="211"/>
        <v>21</v>
      </c>
      <c r="O1304" s="4">
        <f t="shared" si="211"/>
        <v>5</v>
      </c>
      <c r="P1304" s="4">
        <f t="shared" si="211"/>
        <v>7</v>
      </c>
      <c r="Q1304" s="4">
        <f t="shared" si="211"/>
        <v>17</v>
      </c>
      <c r="R1304" s="4">
        <f t="shared" si="210"/>
        <v>7</v>
      </c>
      <c r="S1304" s="4">
        <f t="shared" si="210"/>
        <v>21</v>
      </c>
      <c r="T1304" s="4">
        <f t="shared" si="210"/>
        <v>18</v>
      </c>
      <c r="U1304" s="4">
        <f t="shared" si="210"/>
        <v>7</v>
      </c>
      <c r="V1304" s="4">
        <f t="shared" si="210"/>
        <v>18</v>
      </c>
      <c r="W1304" s="4">
        <v>1000000</v>
      </c>
    </row>
    <row r="1305" spans="1:23" x14ac:dyDescent="0.3">
      <c r="A1305" s="4" t="str">
        <f t="shared" si="212"/>
        <v>Slovak Republic</v>
      </c>
      <c r="B1305" s="4">
        <f t="shared" si="212"/>
        <v>2020</v>
      </c>
      <c r="C1305" s="4">
        <f t="shared" si="211"/>
        <v>24</v>
      </c>
      <c r="D1305" s="4">
        <f t="shared" si="211"/>
        <v>21</v>
      </c>
      <c r="E1305" s="4">
        <f t="shared" si="211"/>
        <v>25</v>
      </c>
      <c r="F1305" s="4">
        <f t="shared" si="211"/>
        <v>21</v>
      </c>
      <c r="G1305" s="4">
        <f t="shared" si="211"/>
        <v>3</v>
      </c>
      <c r="H1305" s="4">
        <f t="shared" si="211"/>
        <v>3</v>
      </c>
      <c r="I1305" s="4">
        <f t="shared" si="211"/>
        <v>19</v>
      </c>
      <c r="J1305" s="4">
        <f t="shared" si="211"/>
        <v>3</v>
      </c>
      <c r="K1305" s="4">
        <f t="shared" si="211"/>
        <v>22</v>
      </c>
      <c r="L1305" s="4">
        <f t="shared" si="211"/>
        <v>22</v>
      </c>
      <c r="M1305" s="4">
        <f t="shared" si="211"/>
        <v>10</v>
      </c>
      <c r="N1305" s="4">
        <f t="shared" si="211"/>
        <v>22</v>
      </c>
      <c r="O1305" s="4">
        <f t="shared" si="211"/>
        <v>4</v>
      </c>
      <c r="P1305" s="4">
        <f t="shared" si="211"/>
        <v>5</v>
      </c>
      <c r="Q1305" s="4">
        <f t="shared" si="211"/>
        <v>16</v>
      </c>
      <c r="R1305" s="4">
        <f t="shared" si="210"/>
        <v>5</v>
      </c>
      <c r="S1305" s="4">
        <f t="shared" si="210"/>
        <v>21</v>
      </c>
      <c r="T1305" s="4">
        <f t="shared" si="210"/>
        <v>18</v>
      </c>
      <c r="U1305" s="4">
        <f t="shared" si="210"/>
        <v>7</v>
      </c>
      <c r="V1305" s="4">
        <f t="shared" si="210"/>
        <v>18</v>
      </c>
      <c r="W1305" s="4">
        <v>1000000</v>
      </c>
    </row>
    <row r="1306" spans="1:23" x14ac:dyDescent="0.3">
      <c r="A1306" s="4" t="str">
        <f t="shared" si="212"/>
        <v>Slovak Republic</v>
      </c>
      <c r="B1306" s="4">
        <f t="shared" si="212"/>
        <v>2021</v>
      </c>
      <c r="C1306" s="4">
        <f t="shared" si="211"/>
        <v>25</v>
      </c>
      <c r="D1306" s="4">
        <f t="shared" si="211"/>
        <v>21</v>
      </c>
      <c r="E1306" s="4">
        <f t="shared" si="211"/>
        <v>26</v>
      </c>
      <c r="F1306" s="4">
        <f t="shared" si="211"/>
        <v>21</v>
      </c>
      <c r="G1306" s="4">
        <f t="shared" si="211"/>
        <v>1</v>
      </c>
      <c r="H1306" s="4">
        <f t="shared" si="211"/>
        <v>1</v>
      </c>
      <c r="I1306" s="4">
        <f t="shared" si="211"/>
        <v>23</v>
      </c>
      <c r="J1306" s="4">
        <f t="shared" si="211"/>
        <v>1</v>
      </c>
      <c r="K1306" s="4">
        <f t="shared" si="211"/>
        <v>27</v>
      </c>
      <c r="L1306" s="4">
        <f t="shared" si="211"/>
        <v>27</v>
      </c>
      <c r="M1306" s="4">
        <f t="shared" si="211"/>
        <v>26</v>
      </c>
      <c r="N1306" s="4">
        <f t="shared" si="211"/>
        <v>27</v>
      </c>
      <c r="O1306" s="4">
        <f t="shared" si="211"/>
        <v>1</v>
      </c>
      <c r="P1306" s="4">
        <f t="shared" si="211"/>
        <v>1</v>
      </c>
      <c r="Q1306" s="4">
        <f t="shared" si="211"/>
        <v>18</v>
      </c>
      <c r="R1306" s="4">
        <f t="shared" si="210"/>
        <v>1</v>
      </c>
      <c r="S1306" s="4">
        <f t="shared" si="210"/>
        <v>22</v>
      </c>
      <c r="T1306" s="4">
        <f t="shared" si="210"/>
        <v>19</v>
      </c>
      <c r="U1306" s="4">
        <f t="shared" si="210"/>
        <v>7</v>
      </c>
      <c r="V1306" s="4">
        <f t="shared" si="210"/>
        <v>19</v>
      </c>
      <c r="W1306" s="4">
        <v>1000000</v>
      </c>
    </row>
    <row r="1307" spans="1:23" x14ac:dyDescent="0.3">
      <c r="A1307" s="4" t="str">
        <f t="shared" si="212"/>
        <v>Slovenia</v>
      </c>
      <c r="B1307" s="4">
        <f t="shared" si="212"/>
        <v>1995</v>
      </c>
      <c r="C1307" s="4">
        <f t="shared" si="211"/>
        <v>8</v>
      </c>
      <c r="D1307" s="4">
        <f t="shared" si="211"/>
        <v>10</v>
      </c>
      <c r="E1307" s="4">
        <f t="shared" si="211"/>
        <v>8</v>
      </c>
      <c r="F1307" s="4">
        <f t="shared" si="211"/>
        <v>10</v>
      </c>
      <c r="G1307" s="4">
        <f t="shared" si="211"/>
        <v>4</v>
      </c>
      <c r="H1307" s="4">
        <f t="shared" si="211"/>
        <v>4</v>
      </c>
      <c r="I1307" s="4">
        <f t="shared" si="211"/>
        <v>25</v>
      </c>
      <c r="J1307" s="4">
        <f t="shared" si="211"/>
        <v>4</v>
      </c>
      <c r="K1307" s="4">
        <f t="shared" si="211"/>
        <v>2</v>
      </c>
      <c r="L1307" s="4">
        <f t="shared" si="211"/>
        <v>2</v>
      </c>
      <c r="M1307" s="4">
        <f t="shared" si="211"/>
        <v>26</v>
      </c>
      <c r="N1307" s="4">
        <f t="shared" si="211"/>
        <v>2</v>
      </c>
      <c r="O1307" s="4">
        <f t="shared" si="211"/>
        <v>16</v>
      </c>
      <c r="P1307" s="4">
        <f t="shared" si="211"/>
        <v>15</v>
      </c>
      <c r="Q1307" s="4">
        <f t="shared" si="211"/>
        <v>5</v>
      </c>
      <c r="R1307" s="4">
        <f t="shared" si="211"/>
        <v>15</v>
      </c>
      <c r="S1307" s="4">
        <f t="shared" ref="R1307:W1322" si="213">INT(S709/20)+1</f>
        <v>9</v>
      </c>
      <c r="T1307" s="4">
        <f t="shared" si="213"/>
        <v>15</v>
      </c>
      <c r="U1307" s="4">
        <f t="shared" si="213"/>
        <v>4</v>
      </c>
      <c r="V1307" s="4">
        <f t="shared" si="213"/>
        <v>15</v>
      </c>
      <c r="W1307" s="4">
        <v>1000000</v>
      </c>
    </row>
    <row r="1308" spans="1:23" x14ac:dyDescent="0.3">
      <c r="A1308" s="4" t="str">
        <f t="shared" si="212"/>
        <v>Slovenia</v>
      </c>
      <c r="B1308" s="4">
        <f t="shared" si="212"/>
        <v>1996</v>
      </c>
      <c r="C1308" s="4">
        <f t="shared" ref="C1308:R1323" si="214">INT(C710/20)+1</f>
        <v>6</v>
      </c>
      <c r="D1308" s="4">
        <f t="shared" si="214"/>
        <v>7</v>
      </c>
      <c r="E1308" s="4">
        <f t="shared" si="214"/>
        <v>11</v>
      </c>
      <c r="F1308" s="4">
        <f t="shared" si="214"/>
        <v>7</v>
      </c>
      <c r="G1308" s="4">
        <f t="shared" si="214"/>
        <v>2</v>
      </c>
      <c r="H1308" s="4">
        <f t="shared" si="214"/>
        <v>2</v>
      </c>
      <c r="I1308" s="4">
        <f t="shared" si="214"/>
        <v>25</v>
      </c>
      <c r="J1308" s="4">
        <f t="shared" si="214"/>
        <v>2</v>
      </c>
      <c r="K1308" s="4">
        <f t="shared" si="214"/>
        <v>2</v>
      </c>
      <c r="L1308" s="4">
        <f t="shared" si="214"/>
        <v>2</v>
      </c>
      <c r="M1308" s="4">
        <f t="shared" si="214"/>
        <v>24</v>
      </c>
      <c r="N1308" s="4">
        <f t="shared" si="214"/>
        <v>2</v>
      </c>
      <c r="O1308" s="4">
        <f t="shared" si="214"/>
        <v>16</v>
      </c>
      <c r="P1308" s="4">
        <f t="shared" si="214"/>
        <v>15</v>
      </c>
      <c r="Q1308" s="4">
        <f t="shared" si="214"/>
        <v>5</v>
      </c>
      <c r="R1308" s="4">
        <f t="shared" si="213"/>
        <v>15</v>
      </c>
      <c r="S1308" s="4">
        <f t="shared" si="213"/>
        <v>10</v>
      </c>
      <c r="T1308" s="4">
        <f t="shared" si="213"/>
        <v>14</v>
      </c>
      <c r="U1308" s="4">
        <f t="shared" si="213"/>
        <v>3</v>
      </c>
      <c r="V1308" s="4">
        <f t="shared" si="213"/>
        <v>14</v>
      </c>
      <c r="W1308" s="4">
        <v>1000000</v>
      </c>
    </row>
    <row r="1309" spans="1:23" x14ac:dyDescent="0.3">
      <c r="A1309" s="4" t="str">
        <f t="shared" si="212"/>
        <v>Slovenia</v>
      </c>
      <c r="B1309" s="4">
        <f t="shared" si="212"/>
        <v>1997</v>
      </c>
      <c r="C1309" s="4">
        <f t="shared" si="214"/>
        <v>5</v>
      </c>
      <c r="D1309" s="4">
        <f t="shared" si="214"/>
        <v>6</v>
      </c>
      <c r="E1309" s="4">
        <f t="shared" si="214"/>
        <v>13</v>
      </c>
      <c r="F1309" s="4">
        <f t="shared" si="214"/>
        <v>6</v>
      </c>
      <c r="G1309" s="4">
        <f t="shared" si="214"/>
        <v>1</v>
      </c>
      <c r="H1309" s="4">
        <f t="shared" si="214"/>
        <v>1</v>
      </c>
      <c r="I1309" s="4">
        <f t="shared" si="214"/>
        <v>25</v>
      </c>
      <c r="J1309" s="4">
        <f t="shared" si="214"/>
        <v>1</v>
      </c>
      <c r="K1309" s="4">
        <f t="shared" si="214"/>
        <v>3</v>
      </c>
      <c r="L1309" s="4">
        <f t="shared" si="214"/>
        <v>4</v>
      </c>
      <c r="M1309" s="4">
        <f t="shared" si="214"/>
        <v>22</v>
      </c>
      <c r="N1309" s="4">
        <f t="shared" si="214"/>
        <v>4</v>
      </c>
      <c r="O1309" s="4">
        <f t="shared" si="214"/>
        <v>13</v>
      </c>
      <c r="P1309" s="4">
        <f t="shared" si="214"/>
        <v>13</v>
      </c>
      <c r="Q1309" s="4">
        <f t="shared" si="214"/>
        <v>5</v>
      </c>
      <c r="R1309" s="4">
        <f t="shared" si="213"/>
        <v>13</v>
      </c>
      <c r="S1309" s="4">
        <f t="shared" si="213"/>
        <v>10</v>
      </c>
      <c r="T1309" s="4">
        <f t="shared" si="213"/>
        <v>14</v>
      </c>
      <c r="U1309" s="4">
        <f t="shared" si="213"/>
        <v>3</v>
      </c>
      <c r="V1309" s="4">
        <f t="shared" si="213"/>
        <v>14</v>
      </c>
      <c r="W1309" s="4">
        <v>1000000</v>
      </c>
    </row>
    <row r="1310" spans="1:23" x14ac:dyDescent="0.3">
      <c r="A1310" s="4" t="str">
        <f t="shared" ref="A1310:B1325" si="215">A712</f>
        <v>Slovenia</v>
      </c>
      <c r="B1310" s="4">
        <f t="shared" si="215"/>
        <v>1998</v>
      </c>
      <c r="C1310" s="4">
        <f t="shared" si="214"/>
        <v>5</v>
      </c>
      <c r="D1310" s="4">
        <f t="shared" si="214"/>
        <v>6</v>
      </c>
      <c r="E1310" s="4">
        <f t="shared" si="214"/>
        <v>12</v>
      </c>
      <c r="F1310" s="4">
        <f t="shared" si="214"/>
        <v>6</v>
      </c>
      <c r="G1310" s="4">
        <f t="shared" si="214"/>
        <v>2</v>
      </c>
      <c r="H1310" s="4">
        <f t="shared" si="214"/>
        <v>1</v>
      </c>
      <c r="I1310" s="4">
        <f t="shared" si="214"/>
        <v>25</v>
      </c>
      <c r="J1310" s="4">
        <f t="shared" si="214"/>
        <v>1</v>
      </c>
      <c r="K1310" s="4">
        <f t="shared" si="214"/>
        <v>4</v>
      </c>
      <c r="L1310" s="4">
        <f t="shared" si="214"/>
        <v>4</v>
      </c>
      <c r="M1310" s="4">
        <f t="shared" si="214"/>
        <v>23</v>
      </c>
      <c r="N1310" s="4">
        <f t="shared" si="214"/>
        <v>4</v>
      </c>
      <c r="O1310" s="4">
        <f t="shared" si="214"/>
        <v>9</v>
      </c>
      <c r="P1310" s="4">
        <f t="shared" si="214"/>
        <v>9</v>
      </c>
      <c r="Q1310" s="4">
        <f t="shared" si="214"/>
        <v>9</v>
      </c>
      <c r="R1310" s="4">
        <f t="shared" si="213"/>
        <v>9</v>
      </c>
      <c r="S1310" s="4">
        <f t="shared" si="213"/>
        <v>11</v>
      </c>
      <c r="T1310" s="4">
        <f t="shared" si="213"/>
        <v>14</v>
      </c>
      <c r="U1310" s="4">
        <f t="shared" si="213"/>
        <v>3</v>
      </c>
      <c r="V1310" s="4">
        <f t="shared" si="213"/>
        <v>14</v>
      </c>
      <c r="W1310" s="4">
        <v>1000000</v>
      </c>
    </row>
    <row r="1311" spans="1:23" x14ac:dyDescent="0.3">
      <c r="A1311" s="4" t="str">
        <f t="shared" si="215"/>
        <v>Slovenia</v>
      </c>
      <c r="B1311" s="4">
        <f t="shared" si="215"/>
        <v>1999</v>
      </c>
      <c r="C1311" s="4">
        <f t="shared" si="214"/>
        <v>5</v>
      </c>
      <c r="D1311" s="4">
        <f t="shared" si="214"/>
        <v>7</v>
      </c>
      <c r="E1311" s="4">
        <f t="shared" si="214"/>
        <v>11</v>
      </c>
      <c r="F1311" s="4">
        <f t="shared" si="214"/>
        <v>7</v>
      </c>
      <c r="G1311" s="4">
        <f t="shared" si="214"/>
        <v>2</v>
      </c>
      <c r="H1311" s="4">
        <f t="shared" si="214"/>
        <v>2</v>
      </c>
      <c r="I1311" s="4">
        <f t="shared" si="214"/>
        <v>25</v>
      </c>
      <c r="J1311" s="4">
        <f t="shared" si="214"/>
        <v>2</v>
      </c>
      <c r="K1311" s="4">
        <f t="shared" si="214"/>
        <v>3</v>
      </c>
      <c r="L1311" s="4">
        <f t="shared" si="214"/>
        <v>3</v>
      </c>
      <c r="M1311" s="4">
        <f t="shared" si="214"/>
        <v>23</v>
      </c>
      <c r="N1311" s="4">
        <f t="shared" si="214"/>
        <v>3</v>
      </c>
      <c r="O1311" s="4">
        <f t="shared" si="214"/>
        <v>12</v>
      </c>
      <c r="P1311" s="4">
        <f t="shared" si="214"/>
        <v>11</v>
      </c>
      <c r="Q1311" s="4">
        <f t="shared" si="214"/>
        <v>7</v>
      </c>
      <c r="R1311" s="4">
        <f t="shared" si="213"/>
        <v>11</v>
      </c>
      <c r="S1311" s="4">
        <f t="shared" si="213"/>
        <v>11</v>
      </c>
      <c r="T1311" s="4">
        <f t="shared" si="213"/>
        <v>14</v>
      </c>
      <c r="U1311" s="4">
        <f t="shared" si="213"/>
        <v>2</v>
      </c>
      <c r="V1311" s="4">
        <f t="shared" si="213"/>
        <v>14</v>
      </c>
      <c r="W1311" s="4">
        <v>1000000</v>
      </c>
    </row>
    <row r="1312" spans="1:23" x14ac:dyDescent="0.3">
      <c r="A1312" s="4" t="str">
        <f t="shared" si="215"/>
        <v>Slovenia</v>
      </c>
      <c r="B1312" s="4">
        <f t="shared" si="215"/>
        <v>2000</v>
      </c>
      <c r="C1312" s="4">
        <f t="shared" si="214"/>
        <v>5</v>
      </c>
      <c r="D1312" s="4">
        <f t="shared" si="214"/>
        <v>6</v>
      </c>
      <c r="E1312" s="4">
        <f t="shared" si="214"/>
        <v>12</v>
      </c>
      <c r="F1312" s="4">
        <f t="shared" si="214"/>
        <v>6</v>
      </c>
      <c r="G1312" s="4">
        <f t="shared" si="214"/>
        <v>1</v>
      </c>
      <c r="H1312" s="4">
        <f t="shared" si="214"/>
        <v>1</v>
      </c>
      <c r="I1312" s="4">
        <f t="shared" si="214"/>
        <v>23</v>
      </c>
      <c r="J1312" s="4">
        <f t="shared" si="214"/>
        <v>1</v>
      </c>
      <c r="K1312" s="4">
        <f t="shared" si="214"/>
        <v>2</v>
      </c>
      <c r="L1312" s="4">
        <f t="shared" si="214"/>
        <v>2</v>
      </c>
      <c r="M1312" s="4">
        <f t="shared" si="214"/>
        <v>22</v>
      </c>
      <c r="N1312" s="4">
        <f t="shared" si="214"/>
        <v>2</v>
      </c>
      <c r="O1312" s="4">
        <f t="shared" si="214"/>
        <v>15</v>
      </c>
      <c r="P1312" s="4">
        <f t="shared" si="214"/>
        <v>15</v>
      </c>
      <c r="Q1312" s="4">
        <f t="shared" si="214"/>
        <v>5</v>
      </c>
      <c r="R1312" s="4">
        <f t="shared" si="213"/>
        <v>15</v>
      </c>
      <c r="S1312" s="4">
        <f t="shared" si="213"/>
        <v>13</v>
      </c>
      <c r="T1312" s="4">
        <f t="shared" si="213"/>
        <v>14</v>
      </c>
      <c r="U1312" s="4">
        <f t="shared" si="213"/>
        <v>3</v>
      </c>
      <c r="V1312" s="4">
        <f t="shared" si="213"/>
        <v>14</v>
      </c>
      <c r="W1312" s="4">
        <v>1000000</v>
      </c>
    </row>
    <row r="1313" spans="1:23" x14ac:dyDescent="0.3">
      <c r="A1313" s="4" t="str">
        <f t="shared" si="215"/>
        <v>Slovenia</v>
      </c>
      <c r="B1313" s="4">
        <f t="shared" si="215"/>
        <v>2001</v>
      </c>
      <c r="C1313" s="4">
        <f t="shared" si="214"/>
        <v>4</v>
      </c>
      <c r="D1313" s="4">
        <f t="shared" si="214"/>
        <v>5</v>
      </c>
      <c r="E1313" s="4">
        <f t="shared" si="214"/>
        <v>13</v>
      </c>
      <c r="F1313" s="4">
        <f t="shared" si="214"/>
        <v>5</v>
      </c>
      <c r="G1313" s="4">
        <f t="shared" si="214"/>
        <v>1</v>
      </c>
      <c r="H1313" s="4">
        <f t="shared" si="214"/>
        <v>1</v>
      </c>
      <c r="I1313" s="4">
        <f t="shared" si="214"/>
        <v>23</v>
      </c>
      <c r="J1313" s="4">
        <f t="shared" si="214"/>
        <v>1</v>
      </c>
      <c r="K1313" s="4">
        <f t="shared" si="214"/>
        <v>2</v>
      </c>
      <c r="L1313" s="4">
        <f t="shared" si="214"/>
        <v>3</v>
      </c>
      <c r="M1313" s="4">
        <f t="shared" si="214"/>
        <v>23</v>
      </c>
      <c r="N1313" s="4">
        <f t="shared" si="214"/>
        <v>3</v>
      </c>
      <c r="O1313" s="4">
        <f t="shared" si="214"/>
        <v>17</v>
      </c>
      <c r="P1313" s="4">
        <f t="shared" si="214"/>
        <v>17</v>
      </c>
      <c r="Q1313" s="4">
        <f t="shared" si="214"/>
        <v>3</v>
      </c>
      <c r="R1313" s="4">
        <f t="shared" si="213"/>
        <v>17</v>
      </c>
      <c r="S1313" s="4">
        <f t="shared" si="213"/>
        <v>13</v>
      </c>
      <c r="T1313" s="4">
        <f t="shared" si="213"/>
        <v>14</v>
      </c>
      <c r="U1313" s="4">
        <f t="shared" si="213"/>
        <v>2</v>
      </c>
      <c r="V1313" s="4">
        <f t="shared" si="213"/>
        <v>14</v>
      </c>
      <c r="W1313" s="4">
        <v>1000000</v>
      </c>
    </row>
    <row r="1314" spans="1:23" x14ac:dyDescent="0.3">
      <c r="A1314" s="4" t="str">
        <f t="shared" si="215"/>
        <v>Slovenia</v>
      </c>
      <c r="B1314" s="4">
        <f t="shared" si="215"/>
        <v>2002</v>
      </c>
      <c r="C1314" s="4">
        <f t="shared" si="214"/>
        <v>5</v>
      </c>
      <c r="D1314" s="4">
        <f t="shared" si="214"/>
        <v>5</v>
      </c>
      <c r="E1314" s="4">
        <f t="shared" si="214"/>
        <v>11</v>
      </c>
      <c r="F1314" s="4">
        <f t="shared" si="214"/>
        <v>5</v>
      </c>
      <c r="G1314" s="4">
        <f t="shared" si="214"/>
        <v>2</v>
      </c>
      <c r="H1314" s="4">
        <f t="shared" si="214"/>
        <v>2</v>
      </c>
      <c r="I1314" s="4">
        <f t="shared" si="214"/>
        <v>24</v>
      </c>
      <c r="J1314" s="4">
        <f t="shared" si="214"/>
        <v>2</v>
      </c>
      <c r="K1314" s="4">
        <f t="shared" si="214"/>
        <v>1</v>
      </c>
      <c r="L1314" s="4">
        <f t="shared" si="214"/>
        <v>1</v>
      </c>
      <c r="M1314" s="4">
        <f t="shared" si="214"/>
        <v>24</v>
      </c>
      <c r="N1314" s="4">
        <f t="shared" si="214"/>
        <v>1</v>
      </c>
      <c r="O1314" s="4">
        <f t="shared" si="214"/>
        <v>16</v>
      </c>
      <c r="P1314" s="4">
        <f t="shared" si="214"/>
        <v>16</v>
      </c>
      <c r="Q1314" s="4">
        <f t="shared" si="214"/>
        <v>4</v>
      </c>
      <c r="R1314" s="4">
        <f t="shared" si="213"/>
        <v>16</v>
      </c>
      <c r="S1314" s="4">
        <f t="shared" si="213"/>
        <v>13</v>
      </c>
      <c r="T1314" s="4">
        <f t="shared" si="213"/>
        <v>14</v>
      </c>
      <c r="U1314" s="4">
        <f t="shared" si="213"/>
        <v>2</v>
      </c>
      <c r="V1314" s="4">
        <f t="shared" si="213"/>
        <v>14</v>
      </c>
      <c r="W1314" s="4">
        <v>1000000</v>
      </c>
    </row>
    <row r="1315" spans="1:23" x14ac:dyDescent="0.3">
      <c r="A1315" s="4" t="str">
        <f t="shared" si="215"/>
        <v>Slovenia</v>
      </c>
      <c r="B1315" s="4">
        <f t="shared" si="215"/>
        <v>2003</v>
      </c>
      <c r="C1315" s="4">
        <f t="shared" si="214"/>
        <v>5</v>
      </c>
      <c r="D1315" s="4">
        <f t="shared" si="214"/>
        <v>5</v>
      </c>
      <c r="E1315" s="4">
        <f t="shared" si="214"/>
        <v>11</v>
      </c>
      <c r="F1315" s="4">
        <f t="shared" si="214"/>
        <v>5</v>
      </c>
      <c r="G1315" s="4">
        <f t="shared" si="214"/>
        <v>4</v>
      </c>
      <c r="H1315" s="4">
        <f t="shared" si="214"/>
        <v>3</v>
      </c>
      <c r="I1315" s="4">
        <f t="shared" si="214"/>
        <v>24</v>
      </c>
      <c r="J1315" s="4">
        <f t="shared" si="214"/>
        <v>3</v>
      </c>
      <c r="K1315" s="4">
        <f t="shared" si="214"/>
        <v>2</v>
      </c>
      <c r="L1315" s="4">
        <f t="shared" si="214"/>
        <v>2</v>
      </c>
      <c r="M1315" s="4">
        <f t="shared" si="214"/>
        <v>23</v>
      </c>
      <c r="N1315" s="4">
        <f t="shared" si="214"/>
        <v>2</v>
      </c>
      <c r="O1315" s="4">
        <f t="shared" si="214"/>
        <v>15</v>
      </c>
      <c r="P1315" s="4">
        <f t="shared" si="214"/>
        <v>14</v>
      </c>
      <c r="Q1315" s="4">
        <f t="shared" si="214"/>
        <v>3</v>
      </c>
      <c r="R1315" s="4">
        <f t="shared" si="213"/>
        <v>14</v>
      </c>
      <c r="S1315" s="4">
        <f t="shared" si="213"/>
        <v>12</v>
      </c>
      <c r="T1315" s="4">
        <f t="shared" si="213"/>
        <v>13</v>
      </c>
      <c r="U1315" s="4">
        <f t="shared" si="213"/>
        <v>2</v>
      </c>
      <c r="V1315" s="4">
        <f t="shared" si="213"/>
        <v>13</v>
      </c>
      <c r="W1315" s="4">
        <v>1000000</v>
      </c>
    </row>
    <row r="1316" spans="1:23" x14ac:dyDescent="0.3">
      <c r="A1316" s="4" t="str">
        <f t="shared" si="215"/>
        <v>Slovenia</v>
      </c>
      <c r="B1316" s="4">
        <f t="shared" si="215"/>
        <v>2004</v>
      </c>
      <c r="C1316" s="4">
        <f t="shared" si="214"/>
        <v>4</v>
      </c>
      <c r="D1316" s="4">
        <f t="shared" si="214"/>
        <v>4</v>
      </c>
      <c r="E1316" s="4">
        <f t="shared" si="214"/>
        <v>12</v>
      </c>
      <c r="F1316" s="4">
        <f t="shared" si="214"/>
        <v>4</v>
      </c>
      <c r="G1316" s="4">
        <f t="shared" si="214"/>
        <v>4</v>
      </c>
      <c r="H1316" s="4">
        <f t="shared" si="214"/>
        <v>4</v>
      </c>
      <c r="I1316" s="4">
        <f t="shared" si="214"/>
        <v>22</v>
      </c>
      <c r="J1316" s="4">
        <f t="shared" si="214"/>
        <v>4</v>
      </c>
      <c r="K1316" s="4">
        <f t="shared" si="214"/>
        <v>1</v>
      </c>
      <c r="L1316" s="4">
        <f t="shared" si="214"/>
        <v>1</v>
      </c>
      <c r="M1316" s="4">
        <f t="shared" si="214"/>
        <v>25</v>
      </c>
      <c r="N1316" s="4">
        <f t="shared" si="214"/>
        <v>1</v>
      </c>
      <c r="O1316" s="4">
        <f t="shared" si="214"/>
        <v>18</v>
      </c>
      <c r="P1316" s="4">
        <f t="shared" si="214"/>
        <v>18</v>
      </c>
      <c r="Q1316" s="4">
        <f t="shared" si="214"/>
        <v>3</v>
      </c>
      <c r="R1316" s="4">
        <f t="shared" si="213"/>
        <v>18</v>
      </c>
      <c r="S1316" s="4">
        <f t="shared" si="213"/>
        <v>13</v>
      </c>
      <c r="T1316" s="4">
        <f t="shared" si="213"/>
        <v>13</v>
      </c>
      <c r="U1316" s="4">
        <f t="shared" si="213"/>
        <v>2</v>
      </c>
      <c r="V1316" s="4">
        <f t="shared" si="213"/>
        <v>13</v>
      </c>
      <c r="W1316" s="4">
        <v>1000000</v>
      </c>
    </row>
    <row r="1317" spans="1:23" x14ac:dyDescent="0.3">
      <c r="A1317" s="4" t="str">
        <f t="shared" si="215"/>
        <v>Slovenia</v>
      </c>
      <c r="B1317" s="4">
        <f t="shared" si="215"/>
        <v>2005</v>
      </c>
      <c r="C1317" s="4">
        <f t="shared" si="214"/>
        <v>4</v>
      </c>
      <c r="D1317" s="4">
        <f t="shared" si="214"/>
        <v>4</v>
      </c>
      <c r="E1317" s="4">
        <f t="shared" si="214"/>
        <v>13</v>
      </c>
      <c r="F1317" s="4">
        <f t="shared" si="214"/>
        <v>4</v>
      </c>
      <c r="G1317" s="4">
        <f t="shared" si="214"/>
        <v>1</v>
      </c>
      <c r="H1317" s="4">
        <f t="shared" si="214"/>
        <v>1</v>
      </c>
      <c r="I1317" s="4">
        <f t="shared" si="214"/>
        <v>24</v>
      </c>
      <c r="J1317" s="4">
        <f t="shared" si="214"/>
        <v>1</v>
      </c>
      <c r="K1317" s="4">
        <f t="shared" si="214"/>
        <v>1</v>
      </c>
      <c r="L1317" s="4">
        <f t="shared" si="214"/>
        <v>1</v>
      </c>
      <c r="M1317" s="4">
        <f t="shared" si="214"/>
        <v>25</v>
      </c>
      <c r="N1317" s="4">
        <f t="shared" si="214"/>
        <v>1</v>
      </c>
      <c r="O1317" s="4">
        <f t="shared" si="214"/>
        <v>14</v>
      </c>
      <c r="P1317" s="4">
        <f t="shared" si="214"/>
        <v>14</v>
      </c>
      <c r="Q1317" s="4">
        <f t="shared" si="214"/>
        <v>2</v>
      </c>
      <c r="R1317" s="4">
        <f t="shared" si="213"/>
        <v>14</v>
      </c>
      <c r="S1317" s="4">
        <f t="shared" si="213"/>
        <v>13</v>
      </c>
      <c r="T1317" s="4">
        <f t="shared" si="213"/>
        <v>13</v>
      </c>
      <c r="U1317" s="4">
        <f t="shared" si="213"/>
        <v>1</v>
      </c>
      <c r="V1317" s="4">
        <f t="shared" si="213"/>
        <v>13</v>
      </c>
      <c r="W1317" s="4">
        <v>1000000</v>
      </c>
    </row>
    <row r="1318" spans="1:23" x14ac:dyDescent="0.3">
      <c r="A1318" s="4" t="str">
        <f t="shared" si="215"/>
        <v>Slovenia</v>
      </c>
      <c r="B1318" s="4">
        <f t="shared" si="215"/>
        <v>2006</v>
      </c>
      <c r="C1318" s="4">
        <f t="shared" si="214"/>
        <v>3</v>
      </c>
      <c r="D1318" s="4">
        <f t="shared" si="214"/>
        <v>3</v>
      </c>
      <c r="E1318" s="4">
        <f t="shared" si="214"/>
        <v>13</v>
      </c>
      <c r="F1318" s="4">
        <f t="shared" si="214"/>
        <v>3</v>
      </c>
      <c r="G1318" s="4">
        <f t="shared" si="214"/>
        <v>2</v>
      </c>
      <c r="H1318" s="4">
        <f t="shared" si="214"/>
        <v>2</v>
      </c>
      <c r="I1318" s="4">
        <f t="shared" si="214"/>
        <v>23</v>
      </c>
      <c r="J1318" s="4">
        <f t="shared" si="214"/>
        <v>2</v>
      </c>
      <c r="K1318" s="4">
        <f t="shared" si="214"/>
        <v>2</v>
      </c>
      <c r="L1318" s="4">
        <f t="shared" si="214"/>
        <v>2</v>
      </c>
      <c r="M1318" s="4">
        <f t="shared" si="214"/>
        <v>25</v>
      </c>
      <c r="N1318" s="4">
        <f t="shared" si="214"/>
        <v>2</v>
      </c>
      <c r="O1318" s="4">
        <f t="shared" si="214"/>
        <v>11</v>
      </c>
      <c r="P1318" s="4">
        <f t="shared" si="214"/>
        <v>12</v>
      </c>
      <c r="Q1318" s="4">
        <f t="shared" si="214"/>
        <v>2</v>
      </c>
      <c r="R1318" s="4">
        <f t="shared" si="213"/>
        <v>12</v>
      </c>
      <c r="S1318" s="4">
        <f t="shared" si="213"/>
        <v>13</v>
      </c>
      <c r="T1318" s="4">
        <f t="shared" si="213"/>
        <v>12</v>
      </c>
      <c r="U1318" s="4">
        <f t="shared" si="213"/>
        <v>1</v>
      </c>
      <c r="V1318" s="4">
        <f t="shared" si="213"/>
        <v>12</v>
      </c>
      <c r="W1318" s="4">
        <v>1000000</v>
      </c>
    </row>
    <row r="1319" spans="1:23" x14ac:dyDescent="0.3">
      <c r="A1319" s="4" t="str">
        <f t="shared" si="215"/>
        <v>Slovenia</v>
      </c>
      <c r="B1319" s="4">
        <f t="shared" si="215"/>
        <v>2007</v>
      </c>
      <c r="C1319" s="4">
        <f t="shared" si="214"/>
        <v>3</v>
      </c>
      <c r="D1319" s="4">
        <f t="shared" si="214"/>
        <v>3</v>
      </c>
      <c r="E1319" s="4">
        <f t="shared" si="214"/>
        <v>12</v>
      </c>
      <c r="F1319" s="4">
        <f t="shared" si="214"/>
        <v>3</v>
      </c>
      <c r="G1319" s="4">
        <f t="shared" si="214"/>
        <v>3</v>
      </c>
      <c r="H1319" s="4">
        <f t="shared" si="214"/>
        <v>3</v>
      </c>
      <c r="I1319" s="4">
        <f t="shared" si="214"/>
        <v>21</v>
      </c>
      <c r="J1319" s="4">
        <f t="shared" si="214"/>
        <v>3</v>
      </c>
      <c r="K1319" s="4">
        <f t="shared" si="214"/>
        <v>2</v>
      </c>
      <c r="L1319" s="4">
        <f t="shared" si="214"/>
        <v>2</v>
      </c>
      <c r="M1319" s="4">
        <f t="shared" si="214"/>
        <v>25</v>
      </c>
      <c r="N1319" s="4">
        <f t="shared" si="214"/>
        <v>2</v>
      </c>
      <c r="O1319" s="4">
        <f t="shared" si="214"/>
        <v>12</v>
      </c>
      <c r="P1319" s="4">
        <f t="shared" si="214"/>
        <v>16</v>
      </c>
      <c r="Q1319" s="4">
        <f t="shared" si="214"/>
        <v>4</v>
      </c>
      <c r="R1319" s="4">
        <f t="shared" si="213"/>
        <v>16</v>
      </c>
      <c r="S1319" s="4">
        <f t="shared" si="213"/>
        <v>13</v>
      </c>
      <c r="T1319" s="4">
        <f t="shared" si="213"/>
        <v>11</v>
      </c>
      <c r="U1319" s="4">
        <f t="shared" si="213"/>
        <v>1</v>
      </c>
      <c r="V1319" s="4">
        <f t="shared" si="213"/>
        <v>11</v>
      </c>
      <c r="W1319" s="4">
        <v>1000000</v>
      </c>
    </row>
    <row r="1320" spans="1:23" x14ac:dyDescent="0.3">
      <c r="A1320" s="4" t="str">
        <f t="shared" si="215"/>
        <v>Slovenia</v>
      </c>
      <c r="B1320" s="4">
        <f t="shared" si="215"/>
        <v>2008</v>
      </c>
      <c r="C1320" s="4">
        <f t="shared" si="214"/>
        <v>3</v>
      </c>
      <c r="D1320" s="4">
        <f t="shared" si="214"/>
        <v>3</v>
      </c>
      <c r="E1320" s="4">
        <f t="shared" si="214"/>
        <v>11</v>
      </c>
      <c r="F1320" s="4">
        <f t="shared" si="214"/>
        <v>3</v>
      </c>
      <c r="G1320" s="4">
        <f t="shared" si="214"/>
        <v>1</v>
      </c>
      <c r="H1320" s="4">
        <f t="shared" si="214"/>
        <v>1</v>
      </c>
      <c r="I1320" s="4">
        <f t="shared" si="214"/>
        <v>22</v>
      </c>
      <c r="J1320" s="4">
        <f t="shared" si="214"/>
        <v>1</v>
      </c>
      <c r="K1320" s="4">
        <f t="shared" si="214"/>
        <v>3</v>
      </c>
      <c r="L1320" s="4">
        <f t="shared" si="214"/>
        <v>3</v>
      </c>
      <c r="M1320" s="4">
        <f t="shared" si="214"/>
        <v>24</v>
      </c>
      <c r="N1320" s="4">
        <f t="shared" si="214"/>
        <v>3</v>
      </c>
      <c r="O1320" s="4">
        <f t="shared" si="214"/>
        <v>15</v>
      </c>
      <c r="P1320" s="4">
        <f t="shared" si="214"/>
        <v>19</v>
      </c>
      <c r="Q1320" s="4">
        <f t="shared" si="214"/>
        <v>12</v>
      </c>
      <c r="R1320" s="4">
        <f t="shared" si="213"/>
        <v>19</v>
      </c>
      <c r="S1320" s="4">
        <f t="shared" si="213"/>
        <v>11</v>
      </c>
      <c r="T1320" s="4">
        <f t="shared" si="213"/>
        <v>10</v>
      </c>
      <c r="U1320" s="4">
        <f t="shared" si="213"/>
        <v>2</v>
      </c>
      <c r="V1320" s="4">
        <f t="shared" si="213"/>
        <v>10</v>
      </c>
      <c r="W1320" s="4">
        <v>1000000</v>
      </c>
    </row>
    <row r="1321" spans="1:23" x14ac:dyDescent="0.3">
      <c r="A1321" s="4" t="str">
        <f t="shared" si="215"/>
        <v>Slovenia</v>
      </c>
      <c r="B1321" s="4">
        <f t="shared" si="215"/>
        <v>2009</v>
      </c>
      <c r="C1321" s="4">
        <f t="shared" si="214"/>
        <v>3</v>
      </c>
      <c r="D1321" s="4">
        <f t="shared" si="214"/>
        <v>3</v>
      </c>
      <c r="E1321" s="4">
        <f t="shared" si="214"/>
        <v>13</v>
      </c>
      <c r="F1321" s="4">
        <f t="shared" si="214"/>
        <v>3</v>
      </c>
      <c r="G1321" s="4">
        <f t="shared" si="214"/>
        <v>2</v>
      </c>
      <c r="H1321" s="4">
        <f t="shared" si="214"/>
        <v>2</v>
      </c>
      <c r="I1321" s="4">
        <f t="shared" si="214"/>
        <v>22</v>
      </c>
      <c r="J1321" s="4">
        <f t="shared" si="214"/>
        <v>2</v>
      </c>
      <c r="K1321" s="4">
        <f t="shared" si="214"/>
        <v>3</v>
      </c>
      <c r="L1321" s="4">
        <f t="shared" si="214"/>
        <v>3</v>
      </c>
      <c r="M1321" s="4">
        <f t="shared" si="214"/>
        <v>22</v>
      </c>
      <c r="N1321" s="4">
        <f t="shared" si="214"/>
        <v>3</v>
      </c>
      <c r="O1321" s="4">
        <f t="shared" si="214"/>
        <v>22</v>
      </c>
      <c r="P1321" s="4">
        <f t="shared" si="214"/>
        <v>21</v>
      </c>
      <c r="Q1321" s="4">
        <f t="shared" si="214"/>
        <v>12</v>
      </c>
      <c r="R1321" s="4">
        <f t="shared" si="213"/>
        <v>21</v>
      </c>
      <c r="S1321" s="4">
        <f t="shared" si="213"/>
        <v>11</v>
      </c>
      <c r="T1321" s="4">
        <f t="shared" si="213"/>
        <v>11</v>
      </c>
      <c r="U1321" s="4">
        <f t="shared" si="213"/>
        <v>1</v>
      </c>
      <c r="V1321" s="4">
        <f t="shared" si="213"/>
        <v>11</v>
      </c>
      <c r="W1321" s="4">
        <v>1000000</v>
      </c>
    </row>
    <row r="1322" spans="1:23" x14ac:dyDescent="0.3">
      <c r="A1322" s="4" t="str">
        <f t="shared" si="215"/>
        <v>Slovenia</v>
      </c>
      <c r="B1322" s="4">
        <f t="shared" si="215"/>
        <v>2010</v>
      </c>
      <c r="C1322" s="4">
        <f t="shared" si="214"/>
        <v>3</v>
      </c>
      <c r="D1322" s="4">
        <f t="shared" si="214"/>
        <v>2</v>
      </c>
      <c r="E1322" s="4">
        <f t="shared" si="214"/>
        <v>14</v>
      </c>
      <c r="F1322" s="4">
        <f t="shared" si="214"/>
        <v>2</v>
      </c>
      <c r="G1322" s="4">
        <f t="shared" si="214"/>
        <v>2</v>
      </c>
      <c r="H1322" s="4">
        <f t="shared" si="214"/>
        <v>2</v>
      </c>
      <c r="I1322" s="4">
        <f t="shared" si="214"/>
        <v>20</v>
      </c>
      <c r="J1322" s="4">
        <f t="shared" si="214"/>
        <v>2</v>
      </c>
      <c r="K1322" s="4">
        <f t="shared" si="214"/>
        <v>4</v>
      </c>
      <c r="L1322" s="4">
        <f t="shared" si="214"/>
        <v>4</v>
      </c>
      <c r="M1322" s="4">
        <f t="shared" si="214"/>
        <v>22</v>
      </c>
      <c r="N1322" s="4">
        <f t="shared" si="214"/>
        <v>4</v>
      </c>
      <c r="O1322" s="4">
        <f t="shared" si="214"/>
        <v>21</v>
      </c>
      <c r="P1322" s="4">
        <f t="shared" si="214"/>
        <v>19</v>
      </c>
      <c r="Q1322" s="4">
        <f t="shared" si="214"/>
        <v>4</v>
      </c>
      <c r="R1322" s="4">
        <f t="shared" si="213"/>
        <v>19</v>
      </c>
      <c r="S1322" s="4">
        <f t="shared" si="213"/>
        <v>12</v>
      </c>
      <c r="T1322" s="4">
        <f t="shared" si="213"/>
        <v>11</v>
      </c>
      <c r="U1322" s="4">
        <f t="shared" si="213"/>
        <v>1</v>
      </c>
      <c r="V1322" s="4">
        <f t="shared" si="213"/>
        <v>11</v>
      </c>
      <c r="W1322" s="4">
        <v>1000000</v>
      </c>
    </row>
    <row r="1323" spans="1:23" x14ac:dyDescent="0.3">
      <c r="A1323" s="4" t="str">
        <f t="shared" si="215"/>
        <v>Slovenia</v>
      </c>
      <c r="B1323" s="4">
        <f t="shared" si="215"/>
        <v>2011</v>
      </c>
      <c r="C1323" s="4">
        <f t="shared" si="214"/>
        <v>2</v>
      </c>
      <c r="D1323" s="4">
        <f t="shared" si="214"/>
        <v>2</v>
      </c>
      <c r="E1323" s="4">
        <f t="shared" si="214"/>
        <v>14</v>
      </c>
      <c r="F1323" s="4">
        <f t="shared" si="214"/>
        <v>2</v>
      </c>
      <c r="G1323" s="4">
        <f t="shared" si="214"/>
        <v>1</v>
      </c>
      <c r="H1323" s="4">
        <f t="shared" si="214"/>
        <v>1</v>
      </c>
      <c r="I1323" s="4">
        <f t="shared" si="214"/>
        <v>21</v>
      </c>
      <c r="J1323" s="4">
        <f t="shared" si="214"/>
        <v>1</v>
      </c>
      <c r="K1323" s="4">
        <f t="shared" si="214"/>
        <v>3</v>
      </c>
      <c r="L1323" s="4">
        <f t="shared" si="214"/>
        <v>3</v>
      </c>
      <c r="M1323" s="4">
        <f t="shared" si="214"/>
        <v>21</v>
      </c>
      <c r="N1323" s="4">
        <f t="shared" si="214"/>
        <v>3</v>
      </c>
      <c r="O1323" s="4">
        <f t="shared" si="214"/>
        <v>16</v>
      </c>
      <c r="P1323" s="4">
        <f t="shared" si="214"/>
        <v>13</v>
      </c>
      <c r="Q1323" s="4">
        <f t="shared" si="214"/>
        <v>5</v>
      </c>
      <c r="R1323" s="4">
        <f t="shared" si="214"/>
        <v>13</v>
      </c>
      <c r="S1323" s="4">
        <f t="shared" ref="M1323:AB1338" si="216">INT(S725/20)+1</f>
        <v>12</v>
      </c>
      <c r="T1323" s="4">
        <f t="shared" si="216"/>
        <v>11</v>
      </c>
      <c r="U1323" s="4">
        <f t="shared" si="216"/>
        <v>1</v>
      </c>
      <c r="V1323" s="4">
        <f t="shared" si="216"/>
        <v>11</v>
      </c>
      <c r="W1323" s="4">
        <v>1000000</v>
      </c>
    </row>
    <row r="1324" spans="1:23" x14ac:dyDescent="0.3">
      <c r="A1324" s="4" t="str">
        <f t="shared" si="215"/>
        <v>Slovenia</v>
      </c>
      <c r="B1324" s="4">
        <f t="shared" si="215"/>
        <v>2012</v>
      </c>
      <c r="C1324" s="4">
        <f t="shared" ref="C1324:R1339" si="217">INT(C726/20)+1</f>
        <v>3</v>
      </c>
      <c r="D1324" s="4">
        <f t="shared" si="217"/>
        <v>3</v>
      </c>
      <c r="E1324" s="4">
        <f t="shared" si="217"/>
        <v>13</v>
      </c>
      <c r="F1324" s="4">
        <f t="shared" si="217"/>
        <v>3</v>
      </c>
      <c r="G1324" s="4">
        <f t="shared" si="217"/>
        <v>1</v>
      </c>
      <c r="H1324" s="4">
        <f t="shared" si="217"/>
        <v>1</v>
      </c>
      <c r="I1324" s="4">
        <f t="shared" si="217"/>
        <v>22</v>
      </c>
      <c r="J1324" s="4">
        <f t="shared" si="217"/>
        <v>1</v>
      </c>
      <c r="K1324" s="4">
        <f t="shared" si="217"/>
        <v>4</v>
      </c>
      <c r="L1324" s="4">
        <f t="shared" si="217"/>
        <v>4</v>
      </c>
      <c r="M1324" s="4">
        <f t="shared" si="217"/>
        <v>20</v>
      </c>
      <c r="N1324" s="4">
        <f t="shared" si="217"/>
        <v>4</v>
      </c>
      <c r="O1324" s="4">
        <f t="shared" si="217"/>
        <v>15</v>
      </c>
      <c r="P1324" s="4">
        <f t="shared" si="217"/>
        <v>12</v>
      </c>
      <c r="Q1324" s="4">
        <f t="shared" si="217"/>
        <v>8</v>
      </c>
      <c r="R1324" s="4">
        <f t="shared" si="216"/>
        <v>12</v>
      </c>
      <c r="S1324" s="4">
        <f t="shared" si="216"/>
        <v>13</v>
      </c>
      <c r="T1324" s="4">
        <f t="shared" si="216"/>
        <v>12</v>
      </c>
      <c r="U1324" s="4">
        <f t="shared" si="216"/>
        <v>1</v>
      </c>
      <c r="V1324" s="4">
        <f t="shared" si="216"/>
        <v>12</v>
      </c>
      <c r="W1324" s="4">
        <v>1000000</v>
      </c>
    </row>
    <row r="1325" spans="1:23" x14ac:dyDescent="0.3">
      <c r="A1325" s="4" t="str">
        <f t="shared" si="215"/>
        <v>Slovenia</v>
      </c>
      <c r="B1325" s="4">
        <f t="shared" si="215"/>
        <v>2013</v>
      </c>
      <c r="C1325" s="4">
        <f t="shared" si="217"/>
        <v>4</v>
      </c>
      <c r="D1325" s="4">
        <f t="shared" si="217"/>
        <v>4</v>
      </c>
      <c r="E1325" s="4">
        <f t="shared" si="217"/>
        <v>12</v>
      </c>
      <c r="F1325" s="4">
        <f t="shared" si="217"/>
        <v>4</v>
      </c>
      <c r="G1325" s="4">
        <f t="shared" si="217"/>
        <v>2</v>
      </c>
      <c r="H1325" s="4">
        <f t="shared" si="217"/>
        <v>2</v>
      </c>
      <c r="I1325" s="4">
        <f t="shared" si="217"/>
        <v>22</v>
      </c>
      <c r="J1325" s="4">
        <f t="shared" si="217"/>
        <v>2</v>
      </c>
      <c r="K1325" s="4">
        <f t="shared" si="217"/>
        <v>4</v>
      </c>
      <c r="L1325" s="4">
        <f t="shared" si="217"/>
        <v>4</v>
      </c>
      <c r="M1325" s="4">
        <f t="shared" si="217"/>
        <v>21</v>
      </c>
      <c r="N1325" s="4">
        <f t="shared" si="217"/>
        <v>4</v>
      </c>
      <c r="O1325" s="4">
        <f t="shared" si="217"/>
        <v>9</v>
      </c>
      <c r="P1325" s="4">
        <f t="shared" si="217"/>
        <v>7</v>
      </c>
      <c r="Q1325" s="4">
        <f t="shared" si="217"/>
        <v>15</v>
      </c>
      <c r="R1325" s="4">
        <f t="shared" si="216"/>
        <v>7</v>
      </c>
      <c r="S1325" s="4">
        <f t="shared" si="216"/>
        <v>14</v>
      </c>
      <c r="T1325" s="4">
        <f t="shared" si="216"/>
        <v>13</v>
      </c>
      <c r="U1325" s="4">
        <f t="shared" si="216"/>
        <v>1</v>
      </c>
      <c r="V1325" s="4">
        <f t="shared" si="216"/>
        <v>13</v>
      </c>
      <c r="W1325" s="4">
        <v>1000000</v>
      </c>
    </row>
    <row r="1326" spans="1:23" x14ac:dyDescent="0.3">
      <c r="A1326" s="4" t="str">
        <f t="shared" ref="A1326:B1341" si="218">A728</f>
        <v>Slovenia</v>
      </c>
      <c r="B1326" s="4">
        <f t="shared" si="218"/>
        <v>2014</v>
      </c>
      <c r="C1326" s="4">
        <f t="shared" si="217"/>
        <v>4</v>
      </c>
      <c r="D1326" s="4">
        <f t="shared" si="217"/>
        <v>4</v>
      </c>
      <c r="E1326" s="4">
        <f t="shared" si="217"/>
        <v>12</v>
      </c>
      <c r="F1326" s="4">
        <f t="shared" si="217"/>
        <v>4</v>
      </c>
      <c r="G1326" s="4">
        <f t="shared" si="217"/>
        <v>4</v>
      </c>
      <c r="H1326" s="4">
        <f t="shared" si="217"/>
        <v>4</v>
      </c>
      <c r="I1326" s="4">
        <f t="shared" si="217"/>
        <v>20</v>
      </c>
      <c r="J1326" s="4">
        <f t="shared" si="217"/>
        <v>4</v>
      </c>
      <c r="K1326" s="4">
        <f t="shared" si="217"/>
        <v>5</v>
      </c>
      <c r="L1326" s="4">
        <f t="shared" si="217"/>
        <v>5</v>
      </c>
      <c r="M1326" s="4">
        <f t="shared" si="217"/>
        <v>18</v>
      </c>
      <c r="N1326" s="4">
        <f t="shared" si="217"/>
        <v>5</v>
      </c>
      <c r="O1326" s="4">
        <f t="shared" si="217"/>
        <v>7</v>
      </c>
      <c r="P1326" s="4">
        <f t="shared" si="217"/>
        <v>6</v>
      </c>
      <c r="Q1326" s="4">
        <f t="shared" si="217"/>
        <v>16</v>
      </c>
      <c r="R1326" s="4">
        <f t="shared" si="216"/>
        <v>6</v>
      </c>
      <c r="S1326" s="4">
        <f t="shared" si="216"/>
        <v>14</v>
      </c>
      <c r="T1326" s="4">
        <f t="shared" si="216"/>
        <v>12</v>
      </c>
      <c r="U1326" s="4">
        <f t="shared" si="216"/>
        <v>1</v>
      </c>
      <c r="V1326" s="4">
        <f t="shared" si="216"/>
        <v>12</v>
      </c>
      <c r="W1326" s="4">
        <v>1000000</v>
      </c>
    </row>
    <row r="1327" spans="1:23" x14ac:dyDescent="0.3">
      <c r="A1327" s="4" t="str">
        <f t="shared" si="218"/>
        <v>Slovenia</v>
      </c>
      <c r="B1327" s="4">
        <f t="shared" si="218"/>
        <v>2015</v>
      </c>
      <c r="C1327" s="4">
        <f t="shared" si="217"/>
        <v>4</v>
      </c>
      <c r="D1327" s="4">
        <f t="shared" si="217"/>
        <v>3</v>
      </c>
      <c r="E1327" s="4">
        <f t="shared" si="217"/>
        <v>12</v>
      </c>
      <c r="F1327" s="4">
        <f t="shared" si="217"/>
        <v>3</v>
      </c>
      <c r="G1327" s="4">
        <f t="shared" si="217"/>
        <v>5</v>
      </c>
      <c r="H1327" s="4">
        <f t="shared" si="217"/>
        <v>5</v>
      </c>
      <c r="I1327" s="4">
        <f t="shared" si="217"/>
        <v>19</v>
      </c>
      <c r="J1327" s="4">
        <f t="shared" si="217"/>
        <v>5</v>
      </c>
      <c r="K1327" s="4">
        <f t="shared" si="217"/>
        <v>4</v>
      </c>
      <c r="L1327" s="4">
        <f t="shared" si="217"/>
        <v>4</v>
      </c>
      <c r="M1327" s="4">
        <f t="shared" si="217"/>
        <v>19</v>
      </c>
      <c r="N1327" s="4">
        <f t="shared" si="217"/>
        <v>4</v>
      </c>
      <c r="O1327" s="4">
        <f t="shared" si="217"/>
        <v>6</v>
      </c>
      <c r="P1327" s="4">
        <f t="shared" si="217"/>
        <v>5</v>
      </c>
      <c r="Q1327" s="4">
        <f t="shared" si="217"/>
        <v>16</v>
      </c>
      <c r="R1327" s="4">
        <f t="shared" si="216"/>
        <v>5</v>
      </c>
      <c r="S1327" s="4">
        <f t="shared" si="216"/>
        <v>15</v>
      </c>
      <c r="T1327" s="4">
        <f t="shared" si="216"/>
        <v>13</v>
      </c>
      <c r="U1327" s="4">
        <f t="shared" si="216"/>
        <v>2</v>
      </c>
      <c r="V1327" s="4">
        <f t="shared" si="216"/>
        <v>13</v>
      </c>
      <c r="W1327" s="4">
        <v>1000000</v>
      </c>
    </row>
    <row r="1328" spans="1:23" x14ac:dyDescent="0.3">
      <c r="A1328" s="4" t="str">
        <f t="shared" si="218"/>
        <v>Slovenia</v>
      </c>
      <c r="B1328" s="4">
        <f t="shared" si="218"/>
        <v>2016</v>
      </c>
      <c r="C1328" s="4">
        <f t="shared" si="217"/>
        <v>3</v>
      </c>
      <c r="D1328" s="4">
        <f t="shared" si="217"/>
        <v>3</v>
      </c>
      <c r="E1328" s="4">
        <f t="shared" si="217"/>
        <v>13</v>
      </c>
      <c r="F1328" s="4">
        <f t="shared" si="217"/>
        <v>3</v>
      </c>
      <c r="G1328" s="4">
        <f t="shared" si="217"/>
        <v>1</v>
      </c>
      <c r="H1328" s="4">
        <f t="shared" si="217"/>
        <v>1</v>
      </c>
      <c r="I1328" s="4">
        <f t="shared" si="217"/>
        <v>21</v>
      </c>
      <c r="J1328" s="4">
        <f t="shared" si="217"/>
        <v>1</v>
      </c>
      <c r="K1328" s="4">
        <f t="shared" si="217"/>
        <v>4</v>
      </c>
      <c r="L1328" s="4">
        <f t="shared" si="217"/>
        <v>4</v>
      </c>
      <c r="M1328" s="4">
        <f t="shared" si="217"/>
        <v>19</v>
      </c>
      <c r="N1328" s="4">
        <f t="shared" si="217"/>
        <v>4</v>
      </c>
      <c r="O1328" s="4">
        <f t="shared" si="217"/>
        <v>7</v>
      </c>
      <c r="P1328" s="4">
        <f t="shared" si="217"/>
        <v>7</v>
      </c>
      <c r="Q1328" s="4">
        <f t="shared" si="217"/>
        <v>15</v>
      </c>
      <c r="R1328" s="4">
        <f t="shared" si="216"/>
        <v>7</v>
      </c>
      <c r="S1328" s="4">
        <f t="shared" si="216"/>
        <v>15</v>
      </c>
      <c r="T1328" s="4">
        <f t="shared" si="216"/>
        <v>12</v>
      </c>
      <c r="U1328" s="4">
        <f t="shared" si="216"/>
        <v>1</v>
      </c>
      <c r="V1328" s="4">
        <f t="shared" si="216"/>
        <v>12</v>
      </c>
      <c r="W1328" s="4">
        <v>1000000</v>
      </c>
    </row>
    <row r="1329" spans="1:23" x14ac:dyDescent="0.3">
      <c r="A1329" s="4" t="str">
        <f t="shared" si="218"/>
        <v>Slovenia</v>
      </c>
      <c r="B1329" s="4">
        <f t="shared" si="218"/>
        <v>2017</v>
      </c>
      <c r="C1329" s="4">
        <f t="shared" si="217"/>
        <v>2</v>
      </c>
      <c r="D1329" s="4">
        <f t="shared" si="217"/>
        <v>2</v>
      </c>
      <c r="E1329" s="4">
        <f t="shared" si="217"/>
        <v>13</v>
      </c>
      <c r="F1329" s="4">
        <f t="shared" si="217"/>
        <v>2</v>
      </c>
      <c r="G1329" s="4">
        <f t="shared" si="217"/>
        <v>1</v>
      </c>
      <c r="H1329" s="4">
        <f t="shared" si="217"/>
        <v>1</v>
      </c>
      <c r="I1329" s="4">
        <f t="shared" si="217"/>
        <v>20</v>
      </c>
      <c r="J1329" s="4">
        <f t="shared" si="217"/>
        <v>1</v>
      </c>
      <c r="K1329" s="4">
        <f t="shared" si="217"/>
        <v>4</v>
      </c>
      <c r="L1329" s="4">
        <f t="shared" si="217"/>
        <v>4</v>
      </c>
      <c r="M1329" s="4">
        <f t="shared" si="217"/>
        <v>18</v>
      </c>
      <c r="N1329" s="4">
        <f t="shared" si="217"/>
        <v>4</v>
      </c>
      <c r="O1329" s="4">
        <f t="shared" si="217"/>
        <v>9</v>
      </c>
      <c r="P1329" s="4">
        <f t="shared" si="217"/>
        <v>10</v>
      </c>
      <c r="Q1329" s="4">
        <f t="shared" si="217"/>
        <v>12</v>
      </c>
      <c r="R1329" s="4">
        <f t="shared" si="216"/>
        <v>10</v>
      </c>
      <c r="S1329" s="4">
        <f t="shared" si="216"/>
        <v>15</v>
      </c>
      <c r="T1329" s="4">
        <f t="shared" si="216"/>
        <v>11</v>
      </c>
      <c r="U1329" s="4">
        <f t="shared" si="216"/>
        <v>1</v>
      </c>
      <c r="V1329" s="4">
        <f t="shared" si="216"/>
        <v>11</v>
      </c>
      <c r="W1329" s="4">
        <v>1000000</v>
      </c>
    </row>
    <row r="1330" spans="1:23" x14ac:dyDescent="0.3">
      <c r="A1330" s="4" t="str">
        <f t="shared" si="218"/>
        <v>Slovenia</v>
      </c>
      <c r="B1330" s="4">
        <f t="shared" si="218"/>
        <v>2018</v>
      </c>
      <c r="C1330" s="4">
        <f t="shared" si="217"/>
        <v>2</v>
      </c>
      <c r="D1330" s="4">
        <f t="shared" si="217"/>
        <v>2</v>
      </c>
      <c r="E1330" s="4">
        <f t="shared" si="217"/>
        <v>12</v>
      </c>
      <c r="F1330" s="4">
        <f t="shared" si="217"/>
        <v>2</v>
      </c>
      <c r="G1330" s="4">
        <f t="shared" si="217"/>
        <v>3</v>
      </c>
      <c r="H1330" s="4">
        <f t="shared" si="217"/>
        <v>3</v>
      </c>
      <c r="I1330" s="4">
        <f t="shared" si="217"/>
        <v>19</v>
      </c>
      <c r="J1330" s="4">
        <f t="shared" si="217"/>
        <v>3</v>
      </c>
      <c r="K1330" s="4">
        <f t="shared" si="217"/>
        <v>5</v>
      </c>
      <c r="L1330" s="4">
        <f t="shared" si="217"/>
        <v>5</v>
      </c>
      <c r="M1330" s="4">
        <f t="shared" si="217"/>
        <v>16</v>
      </c>
      <c r="N1330" s="4">
        <f t="shared" si="217"/>
        <v>5</v>
      </c>
      <c r="O1330" s="4">
        <f t="shared" si="217"/>
        <v>12</v>
      </c>
      <c r="P1330" s="4">
        <f t="shared" si="217"/>
        <v>15</v>
      </c>
      <c r="Q1330" s="4">
        <f t="shared" si="217"/>
        <v>7</v>
      </c>
      <c r="R1330" s="4">
        <f t="shared" si="216"/>
        <v>15</v>
      </c>
      <c r="S1330" s="4">
        <f t="shared" si="216"/>
        <v>14</v>
      </c>
      <c r="T1330" s="4">
        <f t="shared" si="216"/>
        <v>11</v>
      </c>
      <c r="U1330" s="4">
        <f t="shared" si="216"/>
        <v>1</v>
      </c>
      <c r="V1330" s="4">
        <f t="shared" si="216"/>
        <v>11</v>
      </c>
      <c r="W1330" s="4">
        <v>1000000</v>
      </c>
    </row>
    <row r="1331" spans="1:23" x14ac:dyDescent="0.3">
      <c r="A1331" s="4" t="str">
        <f t="shared" si="218"/>
        <v>Slovenia</v>
      </c>
      <c r="B1331" s="4">
        <f t="shared" si="218"/>
        <v>2019</v>
      </c>
      <c r="C1331" s="4">
        <f t="shared" si="217"/>
        <v>2</v>
      </c>
      <c r="D1331" s="4">
        <f t="shared" si="217"/>
        <v>2</v>
      </c>
      <c r="E1331" s="4">
        <f t="shared" si="217"/>
        <v>12</v>
      </c>
      <c r="F1331" s="4">
        <f t="shared" si="217"/>
        <v>2</v>
      </c>
      <c r="G1331" s="4">
        <f t="shared" si="217"/>
        <v>2</v>
      </c>
      <c r="H1331" s="4">
        <f t="shared" si="217"/>
        <v>2</v>
      </c>
      <c r="I1331" s="4">
        <f t="shared" si="217"/>
        <v>19</v>
      </c>
      <c r="J1331" s="4">
        <f t="shared" si="217"/>
        <v>2</v>
      </c>
      <c r="K1331" s="4">
        <f t="shared" si="217"/>
        <v>4</v>
      </c>
      <c r="L1331" s="4">
        <f t="shared" si="217"/>
        <v>4</v>
      </c>
      <c r="M1331" s="4">
        <f t="shared" si="217"/>
        <v>17</v>
      </c>
      <c r="N1331" s="4">
        <f t="shared" si="217"/>
        <v>4</v>
      </c>
      <c r="O1331" s="4">
        <f t="shared" si="217"/>
        <v>13</v>
      </c>
      <c r="P1331" s="4">
        <f t="shared" si="217"/>
        <v>17</v>
      </c>
      <c r="Q1331" s="4">
        <f t="shared" si="217"/>
        <v>3</v>
      </c>
      <c r="R1331" s="4">
        <f t="shared" si="216"/>
        <v>17</v>
      </c>
      <c r="S1331" s="4">
        <f t="shared" si="216"/>
        <v>14</v>
      </c>
      <c r="T1331" s="4">
        <f t="shared" si="216"/>
        <v>10</v>
      </c>
      <c r="U1331" s="4">
        <f t="shared" si="216"/>
        <v>1</v>
      </c>
      <c r="V1331" s="4">
        <f t="shared" si="216"/>
        <v>10</v>
      </c>
      <c r="W1331" s="4">
        <v>1000000</v>
      </c>
    </row>
    <row r="1332" spans="1:23" x14ac:dyDescent="0.3">
      <c r="A1332" s="4" t="str">
        <f t="shared" si="218"/>
        <v>Slovenia</v>
      </c>
      <c r="B1332" s="4">
        <f t="shared" si="218"/>
        <v>2020</v>
      </c>
      <c r="C1332" s="4">
        <f t="shared" si="217"/>
        <v>1</v>
      </c>
      <c r="D1332" s="4">
        <f t="shared" si="217"/>
        <v>1</v>
      </c>
      <c r="E1332" s="4">
        <f t="shared" si="217"/>
        <v>13</v>
      </c>
      <c r="F1332" s="4">
        <f t="shared" si="217"/>
        <v>1</v>
      </c>
      <c r="G1332" s="4">
        <f t="shared" si="217"/>
        <v>1</v>
      </c>
      <c r="H1332" s="4">
        <f t="shared" si="217"/>
        <v>1</v>
      </c>
      <c r="I1332" s="4">
        <f t="shared" si="217"/>
        <v>19</v>
      </c>
      <c r="J1332" s="4">
        <f t="shared" si="217"/>
        <v>1</v>
      </c>
      <c r="K1332" s="4">
        <f t="shared" si="217"/>
        <v>3</v>
      </c>
      <c r="L1332" s="4">
        <f t="shared" si="217"/>
        <v>2</v>
      </c>
      <c r="M1332" s="4">
        <f t="shared" si="217"/>
        <v>20</v>
      </c>
      <c r="N1332" s="4">
        <f t="shared" si="217"/>
        <v>2</v>
      </c>
      <c r="O1332" s="4">
        <f t="shared" si="217"/>
        <v>14</v>
      </c>
      <c r="P1332" s="4">
        <f t="shared" si="217"/>
        <v>17</v>
      </c>
      <c r="Q1332" s="4">
        <f t="shared" si="217"/>
        <v>1</v>
      </c>
      <c r="R1332" s="4">
        <f t="shared" si="216"/>
        <v>17</v>
      </c>
      <c r="S1332" s="4">
        <f t="shared" si="216"/>
        <v>14</v>
      </c>
      <c r="T1332" s="4">
        <f t="shared" si="216"/>
        <v>11</v>
      </c>
      <c r="U1332" s="4">
        <f t="shared" si="216"/>
        <v>1</v>
      </c>
      <c r="V1332" s="4">
        <f t="shared" si="216"/>
        <v>11</v>
      </c>
      <c r="W1332" s="4">
        <v>1000000</v>
      </c>
    </row>
    <row r="1333" spans="1:23" x14ac:dyDescent="0.3">
      <c r="A1333" s="4" t="str">
        <f t="shared" si="218"/>
        <v>Slovenia</v>
      </c>
      <c r="B1333" s="4">
        <f t="shared" si="218"/>
        <v>2021</v>
      </c>
      <c r="C1333" s="4">
        <f t="shared" si="217"/>
        <v>1</v>
      </c>
      <c r="D1333" s="4">
        <f t="shared" si="217"/>
        <v>1</v>
      </c>
      <c r="E1333" s="4">
        <f t="shared" si="217"/>
        <v>12</v>
      </c>
      <c r="F1333" s="4">
        <f t="shared" si="217"/>
        <v>1</v>
      </c>
      <c r="G1333" s="4">
        <f t="shared" si="217"/>
        <v>1</v>
      </c>
      <c r="H1333" s="4">
        <f t="shared" si="217"/>
        <v>1</v>
      </c>
      <c r="I1333" s="4">
        <f t="shared" si="217"/>
        <v>23</v>
      </c>
      <c r="J1333" s="4">
        <f t="shared" si="217"/>
        <v>1</v>
      </c>
      <c r="K1333" s="4">
        <f t="shared" si="217"/>
        <v>7</v>
      </c>
      <c r="L1333" s="4">
        <f t="shared" si="217"/>
        <v>7</v>
      </c>
      <c r="M1333" s="4">
        <f t="shared" si="217"/>
        <v>25</v>
      </c>
      <c r="N1333" s="4">
        <f t="shared" si="217"/>
        <v>7</v>
      </c>
      <c r="O1333" s="4">
        <f t="shared" si="217"/>
        <v>14</v>
      </c>
      <c r="P1333" s="4">
        <f t="shared" si="217"/>
        <v>17</v>
      </c>
      <c r="Q1333" s="4">
        <f t="shared" si="217"/>
        <v>1</v>
      </c>
      <c r="R1333" s="4">
        <f t="shared" si="217"/>
        <v>17</v>
      </c>
      <c r="S1333" s="4">
        <f t="shared" si="216"/>
        <v>14</v>
      </c>
      <c r="T1333" s="4">
        <f t="shared" si="216"/>
        <v>10</v>
      </c>
      <c r="U1333" s="4">
        <f t="shared" si="216"/>
        <v>1</v>
      </c>
      <c r="V1333" s="4">
        <f t="shared" si="216"/>
        <v>10</v>
      </c>
      <c r="W1333" s="4">
        <v>1000000</v>
      </c>
    </row>
    <row r="1334" spans="1:23" x14ac:dyDescent="0.3">
      <c r="A1334" s="4" t="str">
        <f t="shared" si="218"/>
        <v>Estonia</v>
      </c>
      <c r="B1334" s="4">
        <f t="shared" si="218"/>
        <v>1995</v>
      </c>
      <c r="C1334" s="4">
        <f t="shared" si="217"/>
        <v>29</v>
      </c>
      <c r="D1334" s="4">
        <f t="shared" si="217"/>
        <v>29</v>
      </c>
      <c r="E1334" s="4">
        <f t="shared" si="217"/>
        <v>30</v>
      </c>
      <c r="F1334" s="4">
        <f t="shared" si="217"/>
        <v>29</v>
      </c>
      <c r="G1334" s="4">
        <f t="shared" si="217"/>
        <v>20</v>
      </c>
      <c r="H1334" s="4">
        <f t="shared" si="217"/>
        <v>19</v>
      </c>
      <c r="I1334" s="4">
        <f t="shared" si="217"/>
        <v>5</v>
      </c>
      <c r="J1334" s="4">
        <f t="shared" si="217"/>
        <v>19</v>
      </c>
      <c r="K1334" s="4">
        <f t="shared" si="217"/>
        <v>30</v>
      </c>
      <c r="L1334" s="4">
        <f t="shared" si="217"/>
        <v>30</v>
      </c>
      <c r="M1334" s="4">
        <f t="shared" si="216"/>
        <v>30</v>
      </c>
      <c r="N1334" s="4">
        <f t="shared" si="216"/>
        <v>30</v>
      </c>
      <c r="O1334" s="4">
        <f t="shared" si="216"/>
        <v>6</v>
      </c>
      <c r="P1334" s="4">
        <f t="shared" si="216"/>
        <v>5</v>
      </c>
      <c r="Q1334" s="4">
        <f t="shared" si="216"/>
        <v>22</v>
      </c>
      <c r="R1334" s="4">
        <f t="shared" si="216"/>
        <v>5</v>
      </c>
      <c r="S1334" s="4">
        <f t="shared" si="216"/>
        <v>18</v>
      </c>
      <c r="T1334" s="4">
        <f t="shared" si="216"/>
        <v>27</v>
      </c>
      <c r="U1334" s="4">
        <f t="shared" si="216"/>
        <v>21</v>
      </c>
      <c r="V1334" s="4">
        <f t="shared" si="216"/>
        <v>27</v>
      </c>
      <c r="W1334" s="4">
        <v>1000000</v>
      </c>
    </row>
    <row r="1335" spans="1:23" x14ac:dyDescent="0.3">
      <c r="A1335" s="4" t="str">
        <f t="shared" si="218"/>
        <v>Estonia</v>
      </c>
      <c r="B1335" s="4">
        <f t="shared" si="218"/>
        <v>1996</v>
      </c>
      <c r="C1335" s="4">
        <f t="shared" si="217"/>
        <v>28</v>
      </c>
      <c r="D1335" s="4">
        <f t="shared" si="217"/>
        <v>29</v>
      </c>
      <c r="E1335" s="4">
        <f t="shared" si="217"/>
        <v>30</v>
      </c>
      <c r="F1335" s="4">
        <f t="shared" si="217"/>
        <v>29</v>
      </c>
      <c r="G1335" s="4">
        <f t="shared" si="217"/>
        <v>20</v>
      </c>
      <c r="H1335" s="4">
        <f t="shared" si="217"/>
        <v>19</v>
      </c>
      <c r="I1335" s="4">
        <f t="shared" si="217"/>
        <v>5</v>
      </c>
      <c r="J1335" s="4">
        <f t="shared" si="217"/>
        <v>19</v>
      </c>
      <c r="K1335" s="4">
        <f t="shared" si="217"/>
        <v>29</v>
      </c>
      <c r="L1335" s="4">
        <f t="shared" si="217"/>
        <v>29</v>
      </c>
      <c r="M1335" s="4">
        <f t="shared" si="216"/>
        <v>29</v>
      </c>
      <c r="N1335" s="4">
        <f t="shared" si="216"/>
        <v>29</v>
      </c>
      <c r="O1335" s="4">
        <f t="shared" si="216"/>
        <v>6</v>
      </c>
      <c r="P1335" s="4">
        <f t="shared" si="216"/>
        <v>5</v>
      </c>
      <c r="Q1335" s="4">
        <f t="shared" si="216"/>
        <v>22</v>
      </c>
      <c r="R1335" s="4">
        <f t="shared" si="216"/>
        <v>5</v>
      </c>
      <c r="S1335" s="4">
        <f t="shared" si="216"/>
        <v>19</v>
      </c>
      <c r="T1335" s="4">
        <f t="shared" si="216"/>
        <v>26</v>
      </c>
      <c r="U1335" s="4">
        <f t="shared" si="216"/>
        <v>19</v>
      </c>
      <c r="V1335" s="4">
        <f t="shared" si="216"/>
        <v>26</v>
      </c>
      <c r="W1335" s="4">
        <v>1000000</v>
      </c>
    </row>
    <row r="1336" spans="1:23" x14ac:dyDescent="0.3">
      <c r="A1336" s="4" t="str">
        <f t="shared" si="218"/>
        <v>Estonia</v>
      </c>
      <c r="B1336" s="4">
        <f t="shared" si="218"/>
        <v>1997</v>
      </c>
      <c r="C1336" s="4">
        <f t="shared" si="217"/>
        <v>28</v>
      </c>
      <c r="D1336" s="4">
        <f t="shared" si="217"/>
        <v>29</v>
      </c>
      <c r="E1336" s="4">
        <f t="shared" si="217"/>
        <v>30</v>
      </c>
      <c r="F1336" s="4">
        <f t="shared" si="217"/>
        <v>29</v>
      </c>
      <c r="G1336" s="4">
        <f t="shared" si="217"/>
        <v>20</v>
      </c>
      <c r="H1336" s="4">
        <f t="shared" si="217"/>
        <v>19</v>
      </c>
      <c r="I1336" s="4">
        <f t="shared" si="217"/>
        <v>5</v>
      </c>
      <c r="J1336" s="4">
        <f t="shared" si="217"/>
        <v>19</v>
      </c>
      <c r="K1336" s="4">
        <f t="shared" si="217"/>
        <v>29</v>
      </c>
      <c r="L1336" s="4">
        <f t="shared" si="217"/>
        <v>29</v>
      </c>
      <c r="M1336" s="4">
        <f t="shared" si="216"/>
        <v>29</v>
      </c>
      <c r="N1336" s="4">
        <f t="shared" si="216"/>
        <v>29</v>
      </c>
      <c r="O1336" s="4">
        <f t="shared" si="216"/>
        <v>6</v>
      </c>
      <c r="P1336" s="4">
        <f t="shared" si="216"/>
        <v>5</v>
      </c>
      <c r="Q1336" s="4">
        <f t="shared" si="216"/>
        <v>22</v>
      </c>
      <c r="R1336" s="4">
        <f t="shared" si="216"/>
        <v>5</v>
      </c>
      <c r="S1336" s="4">
        <f t="shared" si="216"/>
        <v>18</v>
      </c>
      <c r="T1336" s="4">
        <f t="shared" si="216"/>
        <v>25</v>
      </c>
      <c r="U1336" s="4">
        <f t="shared" si="216"/>
        <v>14</v>
      </c>
      <c r="V1336" s="4">
        <f t="shared" si="216"/>
        <v>25</v>
      </c>
      <c r="W1336" s="4">
        <v>1000000</v>
      </c>
    </row>
    <row r="1337" spans="1:23" x14ac:dyDescent="0.3">
      <c r="A1337" s="4" t="str">
        <f t="shared" si="218"/>
        <v>Estonia</v>
      </c>
      <c r="B1337" s="4">
        <f t="shared" si="218"/>
        <v>1998</v>
      </c>
      <c r="C1337" s="4">
        <f t="shared" si="217"/>
        <v>28</v>
      </c>
      <c r="D1337" s="4">
        <f t="shared" si="217"/>
        <v>28</v>
      </c>
      <c r="E1337" s="4">
        <f t="shared" si="217"/>
        <v>30</v>
      </c>
      <c r="F1337" s="4">
        <f t="shared" si="217"/>
        <v>28</v>
      </c>
      <c r="G1337" s="4">
        <f t="shared" si="217"/>
        <v>20</v>
      </c>
      <c r="H1337" s="4">
        <f t="shared" si="217"/>
        <v>19</v>
      </c>
      <c r="I1337" s="4">
        <f t="shared" si="217"/>
        <v>5</v>
      </c>
      <c r="J1337" s="4">
        <f t="shared" si="217"/>
        <v>19</v>
      </c>
      <c r="K1337" s="4">
        <f t="shared" si="217"/>
        <v>29</v>
      </c>
      <c r="L1337" s="4">
        <f t="shared" si="217"/>
        <v>29</v>
      </c>
      <c r="M1337" s="4">
        <f t="shared" si="216"/>
        <v>30</v>
      </c>
      <c r="N1337" s="4">
        <f t="shared" si="216"/>
        <v>29</v>
      </c>
      <c r="O1337" s="4">
        <f t="shared" si="216"/>
        <v>4</v>
      </c>
      <c r="P1337" s="4">
        <f t="shared" si="216"/>
        <v>4</v>
      </c>
      <c r="Q1337" s="4">
        <f t="shared" si="216"/>
        <v>19</v>
      </c>
      <c r="R1337" s="4">
        <f t="shared" si="216"/>
        <v>4</v>
      </c>
      <c r="S1337" s="4">
        <f t="shared" si="216"/>
        <v>19</v>
      </c>
      <c r="T1337" s="4">
        <f t="shared" si="216"/>
        <v>24</v>
      </c>
      <c r="U1337" s="4">
        <f t="shared" si="216"/>
        <v>13</v>
      </c>
      <c r="V1337" s="4">
        <f t="shared" si="216"/>
        <v>24</v>
      </c>
      <c r="W1337" s="4">
        <v>1000000</v>
      </c>
    </row>
    <row r="1338" spans="1:23" x14ac:dyDescent="0.3">
      <c r="A1338" s="4" t="str">
        <f t="shared" si="218"/>
        <v>Estonia</v>
      </c>
      <c r="B1338" s="4">
        <f t="shared" si="218"/>
        <v>1999</v>
      </c>
      <c r="C1338" s="4">
        <f t="shared" si="217"/>
        <v>28</v>
      </c>
      <c r="D1338" s="4">
        <f t="shared" si="217"/>
        <v>28</v>
      </c>
      <c r="E1338" s="4">
        <f t="shared" si="217"/>
        <v>29</v>
      </c>
      <c r="F1338" s="4">
        <f t="shared" si="217"/>
        <v>28</v>
      </c>
      <c r="G1338" s="4">
        <f t="shared" si="217"/>
        <v>20</v>
      </c>
      <c r="H1338" s="4">
        <f t="shared" si="217"/>
        <v>19</v>
      </c>
      <c r="I1338" s="4">
        <f t="shared" si="217"/>
        <v>5</v>
      </c>
      <c r="J1338" s="4">
        <f t="shared" si="217"/>
        <v>19</v>
      </c>
      <c r="K1338" s="4">
        <f t="shared" si="217"/>
        <v>29</v>
      </c>
      <c r="L1338" s="4">
        <f t="shared" si="217"/>
        <v>29</v>
      </c>
      <c r="M1338" s="4">
        <f t="shared" si="216"/>
        <v>29</v>
      </c>
      <c r="N1338" s="4">
        <f t="shared" si="216"/>
        <v>29</v>
      </c>
      <c r="O1338" s="4">
        <f t="shared" si="216"/>
        <v>14</v>
      </c>
      <c r="P1338" s="4">
        <f t="shared" si="216"/>
        <v>13</v>
      </c>
      <c r="Q1338" s="4">
        <f t="shared" si="216"/>
        <v>19</v>
      </c>
      <c r="R1338" s="4">
        <f t="shared" si="216"/>
        <v>13</v>
      </c>
      <c r="S1338" s="4">
        <f t="shared" si="216"/>
        <v>21</v>
      </c>
      <c r="T1338" s="4">
        <f t="shared" si="216"/>
        <v>25</v>
      </c>
      <c r="U1338" s="4">
        <f t="shared" si="216"/>
        <v>15</v>
      </c>
      <c r="V1338" s="4">
        <f t="shared" si="216"/>
        <v>25</v>
      </c>
      <c r="W1338" s="4">
        <v>1000000</v>
      </c>
    </row>
    <row r="1339" spans="1:23" x14ac:dyDescent="0.3">
      <c r="A1339" s="4" t="str">
        <f t="shared" si="218"/>
        <v>Estonia</v>
      </c>
      <c r="B1339" s="4">
        <f t="shared" si="218"/>
        <v>2000</v>
      </c>
      <c r="C1339" s="4">
        <f t="shared" si="217"/>
        <v>27</v>
      </c>
      <c r="D1339" s="4">
        <f t="shared" si="217"/>
        <v>28</v>
      </c>
      <c r="E1339" s="4">
        <f t="shared" si="217"/>
        <v>29</v>
      </c>
      <c r="F1339" s="4">
        <f t="shared" si="217"/>
        <v>28</v>
      </c>
      <c r="G1339" s="4">
        <f t="shared" si="217"/>
        <v>20</v>
      </c>
      <c r="H1339" s="4">
        <f t="shared" si="217"/>
        <v>19</v>
      </c>
      <c r="I1339" s="4">
        <f t="shared" si="217"/>
        <v>5</v>
      </c>
      <c r="J1339" s="4">
        <f t="shared" si="217"/>
        <v>19</v>
      </c>
      <c r="K1339" s="4">
        <f t="shared" si="217"/>
        <v>29</v>
      </c>
      <c r="L1339" s="4">
        <f t="shared" si="217"/>
        <v>29</v>
      </c>
      <c r="M1339" s="4">
        <f t="shared" si="217"/>
        <v>29</v>
      </c>
      <c r="N1339" s="4">
        <f t="shared" si="217"/>
        <v>29</v>
      </c>
      <c r="O1339" s="4">
        <f t="shared" si="217"/>
        <v>26</v>
      </c>
      <c r="P1339" s="4">
        <f t="shared" si="217"/>
        <v>27</v>
      </c>
      <c r="Q1339" s="4">
        <f t="shared" si="217"/>
        <v>15</v>
      </c>
      <c r="R1339" s="4">
        <f t="shared" si="217"/>
        <v>27</v>
      </c>
      <c r="S1339" s="4">
        <f t="shared" ref="M1339:AB1354" si="219">INT(S741/20)+1</f>
        <v>21</v>
      </c>
      <c r="T1339" s="4">
        <f t="shared" si="219"/>
        <v>24</v>
      </c>
      <c r="U1339" s="4">
        <f t="shared" si="219"/>
        <v>13</v>
      </c>
      <c r="V1339" s="4">
        <f t="shared" si="219"/>
        <v>24</v>
      </c>
      <c r="W1339" s="4">
        <v>1000000</v>
      </c>
    </row>
    <row r="1340" spans="1:23" x14ac:dyDescent="0.3">
      <c r="A1340" s="4" t="str">
        <f t="shared" si="218"/>
        <v>Estonia</v>
      </c>
      <c r="B1340" s="4">
        <f t="shared" si="218"/>
        <v>2001</v>
      </c>
      <c r="C1340" s="4">
        <f t="shared" ref="C1340:R1355" si="220">INT(C742/20)+1</f>
        <v>28</v>
      </c>
      <c r="D1340" s="4">
        <f t="shared" si="220"/>
        <v>27</v>
      </c>
      <c r="E1340" s="4">
        <f t="shared" si="220"/>
        <v>29</v>
      </c>
      <c r="F1340" s="4">
        <f t="shared" si="220"/>
        <v>27</v>
      </c>
      <c r="G1340" s="4">
        <f t="shared" si="220"/>
        <v>21</v>
      </c>
      <c r="H1340" s="4">
        <f t="shared" si="220"/>
        <v>20</v>
      </c>
      <c r="I1340" s="4">
        <f t="shared" si="220"/>
        <v>3</v>
      </c>
      <c r="J1340" s="4">
        <f t="shared" si="220"/>
        <v>20</v>
      </c>
      <c r="K1340" s="4">
        <f t="shared" si="220"/>
        <v>29</v>
      </c>
      <c r="L1340" s="4">
        <f t="shared" si="220"/>
        <v>29</v>
      </c>
      <c r="M1340" s="4">
        <f t="shared" si="219"/>
        <v>29</v>
      </c>
      <c r="N1340" s="4">
        <f t="shared" si="219"/>
        <v>29</v>
      </c>
      <c r="O1340" s="4">
        <f t="shared" si="219"/>
        <v>24</v>
      </c>
      <c r="P1340" s="4">
        <f t="shared" si="219"/>
        <v>24</v>
      </c>
      <c r="Q1340" s="4">
        <f t="shared" si="219"/>
        <v>26</v>
      </c>
      <c r="R1340" s="4">
        <f t="shared" si="219"/>
        <v>24</v>
      </c>
      <c r="S1340" s="4">
        <f t="shared" si="219"/>
        <v>21</v>
      </c>
      <c r="T1340" s="4">
        <f t="shared" si="219"/>
        <v>24</v>
      </c>
      <c r="U1340" s="4">
        <f t="shared" si="219"/>
        <v>12</v>
      </c>
      <c r="V1340" s="4">
        <f t="shared" si="219"/>
        <v>24</v>
      </c>
      <c r="W1340" s="4">
        <v>1000000</v>
      </c>
    </row>
    <row r="1341" spans="1:23" x14ac:dyDescent="0.3">
      <c r="A1341" s="4" t="str">
        <f t="shared" si="218"/>
        <v>Estonia</v>
      </c>
      <c r="B1341" s="4">
        <f t="shared" si="218"/>
        <v>2002</v>
      </c>
      <c r="C1341" s="4">
        <f t="shared" si="220"/>
        <v>27</v>
      </c>
      <c r="D1341" s="4">
        <f t="shared" si="220"/>
        <v>27</v>
      </c>
      <c r="E1341" s="4">
        <f t="shared" si="220"/>
        <v>29</v>
      </c>
      <c r="F1341" s="4">
        <f t="shared" si="220"/>
        <v>27</v>
      </c>
      <c r="G1341" s="4">
        <f t="shared" si="220"/>
        <v>22</v>
      </c>
      <c r="H1341" s="4">
        <f t="shared" si="220"/>
        <v>22</v>
      </c>
      <c r="I1341" s="4">
        <f t="shared" si="220"/>
        <v>1</v>
      </c>
      <c r="J1341" s="4">
        <f t="shared" si="220"/>
        <v>22</v>
      </c>
      <c r="K1341" s="4">
        <f t="shared" si="220"/>
        <v>28</v>
      </c>
      <c r="L1341" s="4">
        <f t="shared" si="220"/>
        <v>28</v>
      </c>
      <c r="M1341" s="4">
        <f t="shared" si="219"/>
        <v>28</v>
      </c>
      <c r="N1341" s="4">
        <f t="shared" si="219"/>
        <v>28</v>
      </c>
      <c r="O1341" s="4">
        <f t="shared" si="219"/>
        <v>17</v>
      </c>
      <c r="P1341" s="4">
        <f t="shared" si="219"/>
        <v>17</v>
      </c>
      <c r="Q1341" s="4">
        <f t="shared" si="219"/>
        <v>25</v>
      </c>
      <c r="R1341" s="4">
        <f t="shared" si="219"/>
        <v>17</v>
      </c>
      <c r="S1341" s="4">
        <f t="shared" si="219"/>
        <v>21</v>
      </c>
      <c r="T1341" s="4">
        <f t="shared" si="219"/>
        <v>23</v>
      </c>
      <c r="U1341" s="4">
        <f t="shared" si="219"/>
        <v>11</v>
      </c>
      <c r="V1341" s="4">
        <f t="shared" si="219"/>
        <v>23</v>
      </c>
      <c r="W1341" s="4">
        <v>1000000</v>
      </c>
    </row>
    <row r="1342" spans="1:23" x14ac:dyDescent="0.3">
      <c r="A1342" s="4" t="str">
        <f t="shared" ref="A1342:B1357" si="221">A744</f>
        <v>Estonia</v>
      </c>
      <c r="B1342" s="4">
        <f t="shared" si="221"/>
        <v>2003</v>
      </c>
      <c r="C1342" s="4">
        <f t="shared" si="220"/>
        <v>26</v>
      </c>
      <c r="D1342" s="4">
        <f t="shared" si="220"/>
        <v>27</v>
      </c>
      <c r="E1342" s="4">
        <f t="shared" si="220"/>
        <v>29</v>
      </c>
      <c r="F1342" s="4">
        <f t="shared" si="220"/>
        <v>27</v>
      </c>
      <c r="G1342" s="4">
        <f t="shared" si="220"/>
        <v>23</v>
      </c>
      <c r="H1342" s="4">
        <f t="shared" si="220"/>
        <v>23</v>
      </c>
      <c r="I1342" s="4">
        <f t="shared" si="220"/>
        <v>4</v>
      </c>
      <c r="J1342" s="4">
        <f t="shared" si="220"/>
        <v>23</v>
      </c>
      <c r="K1342" s="4">
        <f t="shared" si="220"/>
        <v>27</v>
      </c>
      <c r="L1342" s="4">
        <f t="shared" si="220"/>
        <v>27</v>
      </c>
      <c r="M1342" s="4">
        <f t="shared" si="219"/>
        <v>27</v>
      </c>
      <c r="N1342" s="4">
        <f t="shared" si="219"/>
        <v>27</v>
      </c>
      <c r="O1342" s="4">
        <f t="shared" si="219"/>
        <v>10</v>
      </c>
      <c r="P1342" s="4">
        <f t="shared" si="219"/>
        <v>9</v>
      </c>
      <c r="Q1342" s="4">
        <f t="shared" si="219"/>
        <v>20</v>
      </c>
      <c r="R1342" s="4">
        <f t="shared" si="219"/>
        <v>9</v>
      </c>
      <c r="S1342" s="4">
        <f t="shared" si="219"/>
        <v>20</v>
      </c>
      <c r="T1342" s="4">
        <f t="shared" si="219"/>
        <v>22</v>
      </c>
      <c r="U1342" s="4">
        <f t="shared" si="219"/>
        <v>10</v>
      </c>
      <c r="V1342" s="4">
        <f t="shared" si="219"/>
        <v>22</v>
      </c>
      <c r="W1342" s="4">
        <v>1000000</v>
      </c>
    </row>
    <row r="1343" spans="1:23" x14ac:dyDescent="0.3">
      <c r="A1343" s="4" t="str">
        <f t="shared" si="221"/>
        <v>Estonia</v>
      </c>
      <c r="B1343" s="4">
        <f t="shared" si="221"/>
        <v>2004</v>
      </c>
      <c r="C1343" s="4">
        <f t="shared" si="220"/>
        <v>26</v>
      </c>
      <c r="D1343" s="4">
        <f t="shared" si="220"/>
        <v>26</v>
      </c>
      <c r="E1343" s="4">
        <f t="shared" si="220"/>
        <v>28</v>
      </c>
      <c r="F1343" s="4">
        <f t="shared" si="220"/>
        <v>26</v>
      </c>
      <c r="G1343" s="4">
        <f t="shared" si="220"/>
        <v>23</v>
      </c>
      <c r="H1343" s="4">
        <f t="shared" si="220"/>
        <v>23</v>
      </c>
      <c r="I1343" s="4">
        <f t="shared" si="220"/>
        <v>7</v>
      </c>
      <c r="J1343" s="4">
        <f t="shared" si="220"/>
        <v>23</v>
      </c>
      <c r="K1343" s="4">
        <f t="shared" si="220"/>
        <v>27</v>
      </c>
      <c r="L1343" s="4">
        <f t="shared" si="220"/>
        <v>27</v>
      </c>
      <c r="M1343" s="4">
        <f t="shared" si="219"/>
        <v>27</v>
      </c>
      <c r="N1343" s="4">
        <f t="shared" si="219"/>
        <v>27</v>
      </c>
      <c r="O1343" s="4">
        <f t="shared" si="219"/>
        <v>8</v>
      </c>
      <c r="P1343" s="4">
        <f t="shared" si="219"/>
        <v>7</v>
      </c>
      <c r="Q1343" s="4">
        <f t="shared" si="219"/>
        <v>18</v>
      </c>
      <c r="R1343" s="4">
        <f t="shared" si="219"/>
        <v>7</v>
      </c>
      <c r="S1343" s="4">
        <f t="shared" si="219"/>
        <v>20</v>
      </c>
      <c r="T1343" s="4">
        <f t="shared" si="219"/>
        <v>21</v>
      </c>
      <c r="U1343" s="4">
        <f t="shared" si="219"/>
        <v>10</v>
      </c>
      <c r="V1343" s="4">
        <f t="shared" si="219"/>
        <v>21</v>
      </c>
      <c r="W1343" s="4">
        <v>1000000</v>
      </c>
    </row>
    <row r="1344" spans="1:23" x14ac:dyDescent="0.3">
      <c r="A1344" s="4" t="str">
        <f t="shared" si="221"/>
        <v>Estonia</v>
      </c>
      <c r="B1344" s="4">
        <f t="shared" si="221"/>
        <v>2005</v>
      </c>
      <c r="C1344" s="4">
        <f t="shared" si="220"/>
        <v>25</v>
      </c>
      <c r="D1344" s="4">
        <f t="shared" si="220"/>
        <v>25</v>
      </c>
      <c r="E1344" s="4">
        <f t="shared" si="220"/>
        <v>28</v>
      </c>
      <c r="F1344" s="4">
        <f t="shared" si="220"/>
        <v>25</v>
      </c>
      <c r="G1344" s="4">
        <f t="shared" si="220"/>
        <v>25</v>
      </c>
      <c r="H1344" s="4">
        <f t="shared" si="220"/>
        <v>24</v>
      </c>
      <c r="I1344" s="4">
        <f t="shared" si="220"/>
        <v>11</v>
      </c>
      <c r="J1344" s="4">
        <f t="shared" si="220"/>
        <v>24</v>
      </c>
      <c r="K1344" s="4">
        <f t="shared" si="220"/>
        <v>27</v>
      </c>
      <c r="L1344" s="4">
        <f t="shared" si="220"/>
        <v>27</v>
      </c>
      <c r="M1344" s="4">
        <f t="shared" si="219"/>
        <v>26</v>
      </c>
      <c r="N1344" s="4">
        <f t="shared" si="219"/>
        <v>27</v>
      </c>
      <c r="O1344" s="4">
        <f t="shared" si="219"/>
        <v>5</v>
      </c>
      <c r="P1344" s="4">
        <f t="shared" si="219"/>
        <v>5</v>
      </c>
      <c r="Q1344" s="4">
        <f t="shared" si="219"/>
        <v>11</v>
      </c>
      <c r="R1344" s="4">
        <f t="shared" si="219"/>
        <v>5</v>
      </c>
      <c r="S1344" s="4">
        <f t="shared" si="219"/>
        <v>19</v>
      </c>
      <c r="T1344" s="4">
        <f t="shared" si="219"/>
        <v>20</v>
      </c>
      <c r="U1344" s="4">
        <f t="shared" si="219"/>
        <v>8</v>
      </c>
      <c r="V1344" s="4">
        <f t="shared" si="219"/>
        <v>20</v>
      </c>
      <c r="W1344" s="4">
        <v>1000000</v>
      </c>
    </row>
    <row r="1345" spans="1:23" x14ac:dyDescent="0.3">
      <c r="A1345" s="4" t="str">
        <f t="shared" si="221"/>
        <v>Estonia</v>
      </c>
      <c r="B1345" s="4">
        <f t="shared" si="221"/>
        <v>2006</v>
      </c>
      <c r="C1345" s="4">
        <f t="shared" si="220"/>
        <v>24</v>
      </c>
      <c r="D1345" s="4">
        <f t="shared" si="220"/>
        <v>23</v>
      </c>
      <c r="E1345" s="4">
        <f t="shared" si="220"/>
        <v>26</v>
      </c>
      <c r="F1345" s="4">
        <f t="shared" si="220"/>
        <v>23</v>
      </c>
      <c r="G1345" s="4">
        <f t="shared" si="220"/>
        <v>24</v>
      </c>
      <c r="H1345" s="4">
        <f t="shared" si="220"/>
        <v>24</v>
      </c>
      <c r="I1345" s="4">
        <f t="shared" si="220"/>
        <v>12</v>
      </c>
      <c r="J1345" s="4">
        <f t="shared" si="220"/>
        <v>24</v>
      </c>
      <c r="K1345" s="4">
        <f t="shared" si="220"/>
        <v>27</v>
      </c>
      <c r="L1345" s="4">
        <f t="shared" si="220"/>
        <v>27</v>
      </c>
      <c r="M1345" s="4">
        <f t="shared" si="219"/>
        <v>26</v>
      </c>
      <c r="N1345" s="4">
        <f t="shared" si="219"/>
        <v>27</v>
      </c>
      <c r="O1345" s="4">
        <f t="shared" si="219"/>
        <v>12</v>
      </c>
      <c r="P1345" s="4">
        <f t="shared" si="219"/>
        <v>13</v>
      </c>
      <c r="Q1345" s="4">
        <f t="shared" si="219"/>
        <v>2</v>
      </c>
      <c r="R1345" s="4">
        <f t="shared" si="219"/>
        <v>13</v>
      </c>
      <c r="S1345" s="4">
        <f t="shared" si="219"/>
        <v>18</v>
      </c>
      <c r="T1345" s="4">
        <f t="shared" si="219"/>
        <v>18</v>
      </c>
      <c r="U1345" s="4">
        <f t="shared" si="219"/>
        <v>7</v>
      </c>
      <c r="V1345" s="4">
        <f t="shared" si="219"/>
        <v>18</v>
      </c>
      <c r="W1345" s="4">
        <v>1000000</v>
      </c>
    </row>
    <row r="1346" spans="1:23" x14ac:dyDescent="0.3">
      <c r="A1346" s="4" t="str">
        <f t="shared" si="221"/>
        <v>Estonia</v>
      </c>
      <c r="B1346" s="4">
        <f t="shared" si="221"/>
        <v>2007</v>
      </c>
      <c r="C1346" s="4">
        <f t="shared" si="220"/>
        <v>20</v>
      </c>
      <c r="D1346" s="4">
        <f t="shared" si="220"/>
        <v>19</v>
      </c>
      <c r="E1346" s="4">
        <f t="shared" si="220"/>
        <v>19</v>
      </c>
      <c r="F1346" s="4">
        <f t="shared" si="220"/>
        <v>19</v>
      </c>
      <c r="G1346" s="4">
        <f t="shared" si="220"/>
        <v>24</v>
      </c>
      <c r="H1346" s="4">
        <f t="shared" si="220"/>
        <v>24</v>
      </c>
      <c r="I1346" s="4">
        <f t="shared" si="220"/>
        <v>14</v>
      </c>
      <c r="J1346" s="4">
        <f t="shared" si="220"/>
        <v>24</v>
      </c>
      <c r="K1346" s="4">
        <f t="shared" si="220"/>
        <v>27</v>
      </c>
      <c r="L1346" s="4">
        <f t="shared" si="220"/>
        <v>27</v>
      </c>
      <c r="M1346" s="4">
        <f t="shared" si="219"/>
        <v>26</v>
      </c>
      <c r="N1346" s="4">
        <f t="shared" si="219"/>
        <v>27</v>
      </c>
      <c r="O1346" s="4">
        <f t="shared" si="219"/>
        <v>14</v>
      </c>
      <c r="P1346" s="4">
        <f t="shared" si="219"/>
        <v>18</v>
      </c>
      <c r="Q1346" s="4">
        <f t="shared" si="219"/>
        <v>8</v>
      </c>
      <c r="R1346" s="4">
        <f t="shared" si="219"/>
        <v>18</v>
      </c>
      <c r="S1346" s="4">
        <f t="shared" si="219"/>
        <v>18</v>
      </c>
      <c r="T1346" s="4">
        <f t="shared" si="219"/>
        <v>17</v>
      </c>
      <c r="U1346" s="4">
        <f t="shared" si="219"/>
        <v>6</v>
      </c>
      <c r="V1346" s="4">
        <f t="shared" si="219"/>
        <v>17</v>
      </c>
      <c r="W1346" s="4">
        <v>1000000</v>
      </c>
    </row>
    <row r="1347" spans="1:23" x14ac:dyDescent="0.3">
      <c r="A1347" s="4" t="str">
        <f t="shared" si="221"/>
        <v>Estonia</v>
      </c>
      <c r="B1347" s="4">
        <f t="shared" si="221"/>
        <v>2008</v>
      </c>
      <c r="C1347" s="4">
        <f t="shared" si="220"/>
        <v>20</v>
      </c>
      <c r="D1347" s="4">
        <f t="shared" si="220"/>
        <v>19</v>
      </c>
      <c r="E1347" s="4">
        <f t="shared" si="220"/>
        <v>19</v>
      </c>
      <c r="F1347" s="4">
        <f t="shared" si="220"/>
        <v>19</v>
      </c>
      <c r="G1347" s="4">
        <f t="shared" si="220"/>
        <v>23</v>
      </c>
      <c r="H1347" s="4">
        <f t="shared" si="220"/>
        <v>23</v>
      </c>
      <c r="I1347" s="4">
        <f t="shared" si="220"/>
        <v>6</v>
      </c>
      <c r="J1347" s="4">
        <f t="shared" si="220"/>
        <v>23</v>
      </c>
      <c r="K1347" s="4">
        <f t="shared" si="220"/>
        <v>25</v>
      </c>
      <c r="L1347" s="4">
        <f t="shared" si="220"/>
        <v>26</v>
      </c>
      <c r="M1347" s="4">
        <f t="shared" si="219"/>
        <v>21</v>
      </c>
      <c r="N1347" s="4">
        <f t="shared" si="219"/>
        <v>26</v>
      </c>
      <c r="O1347" s="4">
        <f t="shared" si="219"/>
        <v>9</v>
      </c>
      <c r="P1347" s="4">
        <f t="shared" si="219"/>
        <v>10</v>
      </c>
      <c r="Q1347" s="4">
        <f t="shared" si="219"/>
        <v>3</v>
      </c>
      <c r="R1347" s="4">
        <f t="shared" si="219"/>
        <v>10</v>
      </c>
      <c r="S1347" s="4">
        <f t="shared" si="219"/>
        <v>19</v>
      </c>
      <c r="T1347" s="4">
        <f t="shared" si="219"/>
        <v>18</v>
      </c>
      <c r="U1347" s="4">
        <f t="shared" si="219"/>
        <v>7</v>
      </c>
      <c r="V1347" s="4">
        <f t="shared" si="219"/>
        <v>18</v>
      </c>
      <c r="W1347" s="4">
        <v>1000000</v>
      </c>
    </row>
    <row r="1348" spans="1:23" x14ac:dyDescent="0.3">
      <c r="A1348" s="4" t="str">
        <f t="shared" si="221"/>
        <v>Estonia</v>
      </c>
      <c r="B1348" s="4">
        <f t="shared" si="221"/>
        <v>2009</v>
      </c>
      <c r="C1348" s="4">
        <f t="shared" si="220"/>
        <v>22</v>
      </c>
      <c r="D1348" s="4">
        <f t="shared" si="220"/>
        <v>21</v>
      </c>
      <c r="E1348" s="4">
        <f t="shared" si="220"/>
        <v>21</v>
      </c>
      <c r="F1348" s="4">
        <f t="shared" si="220"/>
        <v>21</v>
      </c>
      <c r="G1348" s="4">
        <f t="shared" si="220"/>
        <v>10</v>
      </c>
      <c r="H1348" s="4">
        <f t="shared" si="220"/>
        <v>10</v>
      </c>
      <c r="I1348" s="4">
        <f t="shared" si="220"/>
        <v>16</v>
      </c>
      <c r="J1348" s="4">
        <f t="shared" si="220"/>
        <v>10</v>
      </c>
      <c r="K1348" s="4">
        <f t="shared" si="220"/>
        <v>25</v>
      </c>
      <c r="L1348" s="4">
        <f t="shared" si="220"/>
        <v>25</v>
      </c>
      <c r="M1348" s="4">
        <f t="shared" si="219"/>
        <v>10</v>
      </c>
      <c r="N1348" s="4">
        <f t="shared" si="219"/>
        <v>25</v>
      </c>
      <c r="O1348" s="4">
        <f t="shared" si="219"/>
        <v>23</v>
      </c>
      <c r="P1348" s="4">
        <f t="shared" si="219"/>
        <v>22</v>
      </c>
      <c r="Q1348" s="4">
        <f t="shared" si="219"/>
        <v>8</v>
      </c>
      <c r="R1348" s="4">
        <f t="shared" si="219"/>
        <v>22</v>
      </c>
      <c r="S1348" s="4">
        <f t="shared" si="219"/>
        <v>20</v>
      </c>
      <c r="T1348" s="4">
        <f t="shared" si="219"/>
        <v>20</v>
      </c>
      <c r="U1348" s="4">
        <f t="shared" si="219"/>
        <v>9</v>
      </c>
      <c r="V1348" s="4">
        <f t="shared" si="219"/>
        <v>20</v>
      </c>
      <c r="W1348" s="4">
        <v>1000000</v>
      </c>
    </row>
    <row r="1349" spans="1:23" x14ac:dyDescent="0.3">
      <c r="A1349" s="4" t="str">
        <f t="shared" si="221"/>
        <v>Estonia</v>
      </c>
      <c r="B1349" s="4">
        <f t="shared" si="221"/>
        <v>2010</v>
      </c>
      <c r="C1349" s="4">
        <f t="shared" si="220"/>
        <v>23</v>
      </c>
      <c r="D1349" s="4">
        <f>INT(D751/20)+1</f>
        <v>21</v>
      </c>
      <c r="E1349" s="4">
        <f>INT(E751/20)+1</f>
        <v>22</v>
      </c>
      <c r="F1349" s="4">
        <f t="shared" si="220"/>
        <v>21</v>
      </c>
      <c r="G1349" s="4">
        <f t="shared" si="220"/>
        <v>16</v>
      </c>
      <c r="H1349" s="4">
        <f t="shared" si="220"/>
        <v>16</v>
      </c>
      <c r="I1349" s="4">
        <f t="shared" si="220"/>
        <v>7</v>
      </c>
      <c r="J1349" s="4">
        <f t="shared" si="220"/>
        <v>16</v>
      </c>
      <c r="K1349" s="4">
        <f t="shared" si="220"/>
        <v>22</v>
      </c>
      <c r="L1349" s="4">
        <f t="shared" si="220"/>
        <v>22</v>
      </c>
      <c r="M1349" s="4">
        <f t="shared" si="220"/>
        <v>5</v>
      </c>
      <c r="N1349" s="4">
        <f t="shared" si="220"/>
        <v>22</v>
      </c>
      <c r="O1349" s="4">
        <f t="shared" si="220"/>
        <v>27</v>
      </c>
      <c r="P1349" s="4">
        <f t="shared" si="219"/>
        <v>25</v>
      </c>
      <c r="Q1349" s="4">
        <f t="shared" si="219"/>
        <v>6</v>
      </c>
      <c r="R1349" s="4">
        <f t="shared" si="219"/>
        <v>25</v>
      </c>
      <c r="S1349" s="4">
        <f t="shared" si="219"/>
        <v>20</v>
      </c>
      <c r="T1349" s="4">
        <f t="shared" si="219"/>
        <v>20</v>
      </c>
      <c r="U1349" s="4">
        <f t="shared" si="219"/>
        <v>9</v>
      </c>
      <c r="V1349" s="4">
        <f t="shared" si="219"/>
        <v>20</v>
      </c>
      <c r="W1349" s="4">
        <v>1000000</v>
      </c>
    </row>
    <row r="1350" spans="1:23" x14ac:dyDescent="0.3">
      <c r="A1350" s="4" t="str">
        <f t="shared" si="221"/>
        <v>Estonia</v>
      </c>
      <c r="B1350" s="4">
        <f t="shared" si="221"/>
        <v>2011</v>
      </c>
      <c r="C1350" s="4">
        <f t="shared" si="220"/>
        <v>23</v>
      </c>
      <c r="D1350" s="4">
        <f t="shared" si="220"/>
        <v>22</v>
      </c>
      <c r="E1350" s="4">
        <f t="shared" si="220"/>
        <v>23</v>
      </c>
      <c r="F1350" s="4">
        <f t="shared" si="220"/>
        <v>22</v>
      </c>
      <c r="G1350" s="4">
        <f t="shared" si="220"/>
        <v>21</v>
      </c>
      <c r="H1350" s="4">
        <f t="shared" si="220"/>
        <v>21</v>
      </c>
      <c r="I1350" s="4">
        <f t="shared" si="220"/>
        <v>3</v>
      </c>
      <c r="J1350" s="4">
        <f t="shared" si="220"/>
        <v>21</v>
      </c>
      <c r="K1350" s="4">
        <f t="shared" si="220"/>
        <v>20</v>
      </c>
      <c r="L1350" s="4">
        <f t="shared" si="220"/>
        <v>20</v>
      </c>
      <c r="M1350" s="4">
        <f t="shared" si="220"/>
        <v>3</v>
      </c>
      <c r="N1350" s="4">
        <f t="shared" si="220"/>
        <v>20</v>
      </c>
      <c r="O1350" s="4">
        <f t="shared" si="220"/>
        <v>12</v>
      </c>
      <c r="P1350" s="4">
        <f t="shared" si="220"/>
        <v>10</v>
      </c>
      <c r="Q1350" s="4">
        <f t="shared" si="220"/>
        <v>20</v>
      </c>
      <c r="R1350" s="4">
        <f t="shared" si="219"/>
        <v>10</v>
      </c>
      <c r="S1350" s="4">
        <f t="shared" si="219"/>
        <v>19</v>
      </c>
      <c r="T1350" s="4">
        <f t="shared" si="219"/>
        <v>19</v>
      </c>
      <c r="U1350" s="4">
        <f t="shared" si="219"/>
        <v>7</v>
      </c>
      <c r="V1350" s="4">
        <f t="shared" si="219"/>
        <v>19</v>
      </c>
      <c r="W1350" s="4">
        <v>1000000</v>
      </c>
    </row>
    <row r="1351" spans="1:23" x14ac:dyDescent="0.3">
      <c r="A1351" s="4" t="str">
        <f t="shared" si="221"/>
        <v>Estonia</v>
      </c>
      <c r="B1351" s="4">
        <f t="shared" si="221"/>
        <v>2012</v>
      </c>
      <c r="C1351" s="4">
        <f t="shared" si="220"/>
        <v>22</v>
      </c>
      <c r="D1351" s="4">
        <f t="shared" si="220"/>
        <v>21</v>
      </c>
      <c r="E1351" s="4">
        <f t="shared" si="220"/>
        <v>21</v>
      </c>
      <c r="F1351" s="4">
        <f t="shared" si="220"/>
        <v>21</v>
      </c>
      <c r="G1351" s="4">
        <f t="shared" si="220"/>
        <v>19</v>
      </c>
      <c r="H1351" s="4">
        <f t="shared" si="220"/>
        <v>19</v>
      </c>
      <c r="I1351" s="4">
        <f t="shared" si="220"/>
        <v>4</v>
      </c>
      <c r="J1351" s="4">
        <f t="shared" si="220"/>
        <v>19</v>
      </c>
      <c r="K1351" s="4">
        <f t="shared" si="220"/>
        <v>20</v>
      </c>
      <c r="L1351" s="4">
        <f t="shared" si="220"/>
        <v>20</v>
      </c>
      <c r="M1351" s="4">
        <f t="shared" si="220"/>
        <v>4</v>
      </c>
      <c r="N1351" s="4">
        <f t="shared" si="220"/>
        <v>20</v>
      </c>
      <c r="O1351" s="4">
        <f t="shared" si="220"/>
        <v>9</v>
      </c>
      <c r="P1351" s="4">
        <f t="shared" si="220"/>
        <v>7</v>
      </c>
      <c r="Q1351" s="4">
        <f t="shared" si="220"/>
        <v>14</v>
      </c>
      <c r="R1351" s="4">
        <f t="shared" si="219"/>
        <v>7</v>
      </c>
      <c r="S1351" s="4">
        <f t="shared" si="219"/>
        <v>18</v>
      </c>
      <c r="T1351" s="4">
        <f t="shared" si="219"/>
        <v>18</v>
      </c>
      <c r="U1351" s="4">
        <f t="shared" si="219"/>
        <v>6</v>
      </c>
      <c r="V1351" s="4">
        <f t="shared" si="219"/>
        <v>18</v>
      </c>
      <c r="W1351" s="4">
        <v>1000000</v>
      </c>
    </row>
    <row r="1352" spans="1:23" x14ac:dyDescent="0.3">
      <c r="A1352" s="4" t="str">
        <f t="shared" si="221"/>
        <v>Estonia</v>
      </c>
      <c r="B1352" s="4">
        <f t="shared" si="221"/>
        <v>2013</v>
      </c>
      <c r="C1352" s="4">
        <f t="shared" si="220"/>
        <v>21</v>
      </c>
      <c r="D1352" s="4">
        <f t="shared" si="220"/>
        <v>21</v>
      </c>
      <c r="E1352" s="4">
        <f t="shared" si="220"/>
        <v>20</v>
      </c>
      <c r="F1352" s="4">
        <f t="shared" si="220"/>
        <v>21</v>
      </c>
      <c r="G1352" s="4">
        <f t="shared" si="220"/>
        <v>17</v>
      </c>
      <c r="H1352" s="4">
        <f t="shared" si="220"/>
        <v>17</v>
      </c>
      <c r="I1352" s="4">
        <f t="shared" si="220"/>
        <v>7</v>
      </c>
      <c r="J1352" s="4">
        <f t="shared" si="220"/>
        <v>17</v>
      </c>
      <c r="K1352" s="4">
        <f t="shared" si="220"/>
        <v>17</v>
      </c>
      <c r="L1352" s="4">
        <f t="shared" si="220"/>
        <v>17</v>
      </c>
      <c r="M1352" s="4">
        <f t="shared" si="220"/>
        <v>4</v>
      </c>
      <c r="N1352" s="4">
        <f t="shared" si="220"/>
        <v>17</v>
      </c>
      <c r="O1352" s="4">
        <f t="shared" si="220"/>
        <v>18</v>
      </c>
      <c r="P1352" s="4">
        <f t="shared" si="220"/>
        <v>14</v>
      </c>
      <c r="Q1352" s="4">
        <f t="shared" si="220"/>
        <v>6</v>
      </c>
      <c r="R1352" s="4">
        <f t="shared" si="219"/>
        <v>14</v>
      </c>
      <c r="S1352" s="4">
        <f t="shared" si="219"/>
        <v>17</v>
      </c>
      <c r="T1352" s="4">
        <f t="shared" si="219"/>
        <v>18</v>
      </c>
      <c r="U1352" s="4">
        <f t="shared" si="219"/>
        <v>6</v>
      </c>
      <c r="V1352" s="4">
        <f t="shared" si="219"/>
        <v>18</v>
      </c>
      <c r="W1352" s="4">
        <v>1000000</v>
      </c>
    </row>
    <row r="1353" spans="1:23" x14ac:dyDescent="0.3">
      <c r="A1353" s="4" t="str">
        <f t="shared" si="221"/>
        <v>Estonia</v>
      </c>
      <c r="B1353" s="4">
        <f t="shared" si="221"/>
        <v>2014</v>
      </c>
      <c r="C1353" s="4">
        <f t="shared" si="220"/>
        <v>20</v>
      </c>
      <c r="D1353" s="4">
        <f t="shared" si="220"/>
        <v>19</v>
      </c>
      <c r="E1353" s="4">
        <f t="shared" si="220"/>
        <v>15</v>
      </c>
      <c r="F1353" s="4">
        <f t="shared" si="220"/>
        <v>19</v>
      </c>
      <c r="G1353" s="4">
        <f t="shared" si="220"/>
        <v>16</v>
      </c>
      <c r="H1353" s="4">
        <f t="shared" si="220"/>
        <v>16</v>
      </c>
      <c r="I1353" s="4">
        <f t="shared" si="220"/>
        <v>7</v>
      </c>
      <c r="J1353" s="4">
        <f t="shared" si="220"/>
        <v>16</v>
      </c>
      <c r="K1353" s="4">
        <f t="shared" si="220"/>
        <v>20</v>
      </c>
      <c r="L1353" s="4">
        <f t="shared" si="220"/>
        <v>19</v>
      </c>
      <c r="M1353" s="4">
        <f t="shared" si="220"/>
        <v>3</v>
      </c>
      <c r="N1353" s="4">
        <f t="shared" si="220"/>
        <v>19</v>
      </c>
      <c r="O1353" s="4">
        <f t="shared" si="220"/>
        <v>20</v>
      </c>
      <c r="P1353" s="4">
        <f t="shared" si="220"/>
        <v>18</v>
      </c>
      <c r="Q1353" s="4">
        <f t="shared" si="220"/>
        <v>1</v>
      </c>
      <c r="R1353" s="4">
        <f t="shared" si="219"/>
        <v>18</v>
      </c>
      <c r="S1353" s="4">
        <f t="shared" si="219"/>
        <v>17</v>
      </c>
      <c r="T1353" s="4">
        <f t="shared" si="219"/>
        <v>17</v>
      </c>
      <c r="U1353" s="4">
        <f t="shared" si="219"/>
        <v>6</v>
      </c>
      <c r="V1353" s="4">
        <f t="shared" si="219"/>
        <v>17</v>
      </c>
      <c r="W1353" s="4">
        <v>1000000</v>
      </c>
    </row>
    <row r="1354" spans="1:23" x14ac:dyDescent="0.3">
      <c r="A1354" s="4" t="str">
        <f t="shared" si="221"/>
        <v>Estonia</v>
      </c>
      <c r="B1354" s="4">
        <f t="shared" si="221"/>
        <v>2015</v>
      </c>
      <c r="C1354" s="4">
        <f t="shared" si="220"/>
        <v>19</v>
      </c>
      <c r="D1354" s="4">
        <f t="shared" si="220"/>
        <v>17</v>
      </c>
      <c r="E1354" s="4">
        <f t="shared" si="220"/>
        <v>13</v>
      </c>
      <c r="F1354" s="4">
        <f t="shared" si="220"/>
        <v>17</v>
      </c>
      <c r="G1354" s="4">
        <f t="shared" si="220"/>
        <v>15</v>
      </c>
      <c r="H1354" s="4">
        <f t="shared" si="220"/>
        <v>15</v>
      </c>
      <c r="I1354" s="4">
        <f t="shared" si="220"/>
        <v>8</v>
      </c>
      <c r="J1354" s="4">
        <f t="shared" si="220"/>
        <v>15</v>
      </c>
      <c r="K1354" s="4">
        <f t="shared" si="220"/>
        <v>15</v>
      </c>
      <c r="L1354" s="4">
        <f t="shared" si="220"/>
        <v>15</v>
      </c>
      <c r="M1354" s="4">
        <f t="shared" si="220"/>
        <v>7</v>
      </c>
      <c r="N1354" s="4">
        <f t="shared" si="220"/>
        <v>15</v>
      </c>
      <c r="O1354" s="4">
        <f t="shared" si="220"/>
        <v>21</v>
      </c>
      <c r="P1354" s="4">
        <f t="shared" si="220"/>
        <v>19</v>
      </c>
      <c r="Q1354" s="4">
        <f t="shared" si="220"/>
        <v>3</v>
      </c>
      <c r="R1354" s="4">
        <f t="shared" si="219"/>
        <v>19</v>
      </c>
      <c r="S1354" s="4">
        <f t="shared" si="219"/>
        <v>18</v>
      </c>
      <c r="T1354" s="4">
        <f t="shared" si="219"/>
        <v>18</v>
      </c>
      <c r="U1354" s="4">
        <f t="shared" si="219"/>
        <v>6</v>
      </c>
      <c r="V1354" s="4">
        <f t="shared" si="219"/>
        <v>18</v>
      </c>
      <c r="W1354" s="4">
        <v>1000000</v>
      </c>
    </row>
    <row r="1355" spans="1:23" x14ac:dyDescent="0.3">
      <c r="A1355" s="4" t="str">
        <f t="shared" si="221"/>
        <v>Estonia</v>
      </c>
      <c r="B1355" s="4">
        <f t="shared" si="221"/>
        <v>2016</v>
      </c>
      <c r="C1355" s="4">
        <f t="shared" si="220"/>
        <v>18</v>
      </c>
      <c r="D1355" s="4">
        <f t="shared" si="220"/>
        <v>16</v>
      </c>
      <c r="E1355" s="4">
        <f t="shared" si="220"/>
        <v>10</v>
      </c>
      <c r="F1355" s="4">
        <f t="shared" si="220"/>
        <v>16</v>
      </c>
      <c r="G1355" s="4">
        <f t="shared" si="220"/>
        <v>15</v>
      </c>
      <c r="H1355" s="4">
        <f t="shared" si="220"/>
        <v>15</v>
      </c>
      <c r="I1355" s="4">
        <f t="shared" si="220"/>
        <v>8</v>
      </c>
      <c r="J1355" s="4">
        <f t="shared" si="220"/>
        <v>15</v>
      </c>
      <c r="K1355" s="4">
        <f t="shared" si="220"/>
        <v>17</v>
      </c>
      <c r="L1355" s="4">
        <f t="shared" si="220"/>
        <v>17</v>
      </c>
      <c r="M1355" s="4">
        <f t="shared" si="220"/>
        <v>2</v>
      </c>
      <c r="N1355" s="4">
        <f t="shared" si="220"/>
        <v>17</v>
      </c>
      <c r="O1355" s="4">
        <f t="shared" si="220"/>
        <v>14</v>
      </c>
      <c r="P1355" s="4">
        <f t="shared" si="220"/>
        <v>13</v>
      </c>
      <c r="Q1355" s="4">
        <f t="shared" si="220"/>
        <v>7</v>
      </c>
      <c r="R1355" s="4">
        <f t="shared" si="220"/>
        <v>13</v>
      </c>
      <c r="S1355" s="4">
        <f t="shared" ref="R1355:W1370" si="222">INT(S757/20)+1</f>
        <v>19</v>
      </c>
      <c r="T1355" s="4">
        <f t="shared" si="222"/>
        <v>17</v>
      </c>
      <c r="U1355" s="4">
        <f t="shared" si="222"/>
        <v>6</v>
      </c>
      <c r="V1355" s="4">
        <f t="shared" si="222"/>
        <v>17</v>
      </c>
      <c r="W1355" s="4">
        <v>1000000</v>
      </c>
    </row>
    <row r="1356" spans="1:23" x14ac:dyDescent="0.3">
      <c r="A1356" s="4" t="str">
        <f t="shared" si="221"/>
        <v>Estonia</v>
      </c>
      <c r="B1356" s="4">
        <f t="shared" si="221"/>
        <v>2017</v>
      </c>
      <c r="C1356" s="4">
        <f t="shared" ref="C1356:R1371" si="223">INT(C758/20)+1</f>
        <v>17</v>
      </c>
      <c r="D1356" s="4">
        <f t="shared" si="223"/>
        <v>16</v>
      </c>
      <c r="E1356" s="4">
        <f t="shared" si="223"/>
        <v>10</v>
      </c>
      <c r="F1356" s="4">
        <f t="shared" si="223"/>
        <v>16</v>
      </c>
      <c r="G1356" s="4">
        <f t="shared" si="223"/>
        <v>17</v>
      </c>
      <c r="H1356" s="4">
        <f t="shared" si="223"/>
        <v>17</v>
      </c>
      <c r="I1356" s="4">
        <f t="shared" si="223"/>
        <v>6</v>
      </c>
      <c r="J1356" s="4">
        <f t="shared" si="223"/>
        <v>17</v>
      </c>
      <c r="K1356" s="4">
        <f t="shared" si="223"/>
        <v>15</v>
      </c>
      <c r="L1356" s="4">
        <f t="shared" si="223"/>
        <v>14</v>
      </c>
      <c r="M1356" s="4">
        <f t="shared" si="223"/>
        <v>6</v>
      </c>
      <c r="N1356" s="4">
        <f t="shared" si="223"/>
        <v>14</v>
      </c>
      <c r="O1356" s="4">
        <f t="shared" si="223"/>
        <v>14</v>
      </c>
      <c r="P1356" s="4">
        <f t="shared" si="223"/>
        <v>15</v>
      </c>
      <c r="Q1356" s="4">
        <f t="shared" si="223"/>
        <v>5</v>
      </c>
      <c r="R1356" s="4">
        <f t="shared" si="222"/>
        <v>15</v>
      </c>
      <c r="S1356" s="4">
        <f t="shared" si="222"/>
        <v>18</v>
      </c>
      <c r="T1356" s="4">
        <f t="shared" si="222"/>
        <v>16</v>
      </c>
      <c r="U1356" s="4">
        <f t="shared" si="222"/>
        <v>5</v>
      </c>
      <c r="V1356" s="4">
        <f t="shared" si="222"/>
        <v>16</v>
      </c>
      <c r="W1356" s="4">
        <v>1000000</v>
      </c>
    </row>
    <row r="1357" spans="1:23" x14ac:dyDescent="0.3">
      <c r="A1357" s="4" t="str">
        <f t="shared" si="221"/>
        <v>Estonia</v>
      </c>
      <c r="B1357" s="4">
        <f t="shared" si="221"/>
        <v>2018</v>
      </c>
      <c r="C1357" s="4">
        <f t="shared" si="223"/>
        <v>15</v>
      </c>
      <c r="D1357" s="4">
        <f t="shared" si="223"/>
        <v>14</v>
      </c>
      <c r="E1357" s="4">
        <f t="shared" si="223"/>
        <v>7</v>
      </c>
      <c r="F1357" s="4">
        <f t="shared" si="223"/>
        <v>14</v>
      </c>
      <c r="G1357" s="4">
        <f t="shared" si="223"/>
        <v>8</v>
      </c>
      <c r="H1357" s="4">
        <f t="shared" si="223"/>
        <v>8</v>
      </c>
      <c r="I1357" s="4">
        <f t="shared" si="223"/>
        <v>17</v>
      </c>
      <c r="J1357" s="4">
        <f t="shared" si="223"/>
        <v>8</v>
      </c>
      <c r="K1357" s="4">
        <f t="shared" si="223"/>
        <v>15</v>
      </c>
      <c r="L1357" s="4">
        <f t="shared" si="223"/>
        <v>15</v>
      </c>
      <c r="M1357" s="4">
        <f t="shared" si="223"/>
        <v>6</v>
      </c>
      <c r="N1357" s="4">
        <f t="shared" si="223"/>
        <v>15</v>
      </c>
      <c r="O1357" s="4">
        <f t="shared" si="223"/>
        <v>11</v>
      </c>
      <c r="P1357" s="4">
        <f t="shared" si="223"/>
        <v>13</v>
      </c>
      <c r="Q1357" s="4">
        <f t="shared" si="223"/>
        <v>9</v>
      </c>
      <c r="R1357" s="4">
        <f t="shared" si="222"/>
        <v>13</v>
      </c>
      <c r="S1357" s="4">
        <f t="shared" si="222"/>
        <v>18</v>
      </c>
      <c r="T1357" s="4">
        <f t="shared" si="222"/>
        <v>16</v>
      </c>
      <c r="U1357" s="4">
        <f t="shared" si="222"/>
        <v>5</v>
      </c>
      <c r="V1357" s="4">
        <f t="shared" si="222"/>
        <v>16</v>
      </c>
      <c r="W1357" s="4">
        <v>1000000</v>
      </c>
    </row>
    <row r="1358" spans="1:23" x14ac:dyDescent="0.3">
      <c r="A1358" s="4" t="str">
        <f t="shared" ref="A1358:B1373" si="224">A760</f>
        <v>Estonia</v>
      </c>
      <c r="B1358" s="4">
        <f t="shared" si="224"/>
        <v>2019</v>
      </c>
      <c r="C1358" s="4">
        <f t="shared" si="223"/>
        <v>14</v>
      </c>
      <c r="D1358" s="4">
        <f t="shared" si="223"/>
        <v>13</v>
      </c>
      <c r="E1358" s="4">
        <f t="shared" si="223"/>
        <v>5</v>
      </c>
      <c r="F1358" s="4">
        <f t="shared" si="223"/>
        <v>13</v>
      </c>
      <c r="G1358" s="4">
        <f t="shared" si="223"/>
        <v>8</v>
      </c>
      <c r="H1358" s="4">
        <f t="shared" si="223"/>
        <v>8</v>
      </c>
      <c r="I1358" s="4">
        <f t="shared" si="223"/>
        <v>17</v>
      </c>
      <c r="J1358" s="4">
        <f t="shared" si="223"/>
        <v>8</v>
      </c>
      <c r="K1358" s="4">
        <f t="shared" si="223"/>
        <v>14</v>
      </c>
      <c r="L1358" s="4">
        <f t="shared" si="223"/>
        <v>13</v>
      </c>
      <c r="M1358" s="4">
        <f t="shared" si="223"/>
        <v>7</v>
      </c>
      <c r="N1358" s="4">
        <f t="shared" si="223"/>
        <v>13</v>
      </c>
      <c r="O1358" s="4">
        <f t="shared" si="223"/>
        <v>13</v>
      </c>
      <c r="P1358" s="4">
        <f t="shared" si="223"/>
        <v>17</v>
      </c>
      <c r="Q1358" s="4">
        <f t="shared" si="223"/>
        <v>4</v>
      </c>
      <c r="R1358" s="4">
        <f t="shared" si="222"/>
        <v>17</v>
      </c>
      <c r="S1358" s="4">
        <f t="shared" si="222"/>
        <v>18</v>
      </c>
      <c r="T1358" s="4">
        <f t="shared" si="222"/>
        <v>15</v>
      </c>
      <c r="U1358" s="4">
        <f t="shared" si="222"/>
        <v>5</v>
      </c>
      <c r="V1358" s="4">
        <f t="shared" si="222"/>
        <v>15</v>
      </c>
      <c r="W1358" s="4">
        <v>1000000</v>
      </c>
    </row>
    <row r="1359" spans="1:23" x14ac:dyDescent="0.3">
      <c r="A1359" s="4" t="str">
        <f t="shared" si="224"/>
        <v>Estonia</v>
      </c>
      <c r="B1359" s="4">
        <f t="shared" si="224"/>
        <v>2020</v>
      </c>
      <c r="C1359" s="4">
        <f t="shared" si="223"/>
        <v>13</v>
      </c>
      <c r="D1359" s="4">
        <f t="shared" si="223"/>
        <v>12</v>
      </c>
      <c r="E1359" s="4">
        <f t="shared" si="223"/>
        <v>3</v>
      </c>
      <c r="F1359" s="4">
        <f t="shared" si="223"/>
        <v>12</v>
      </c>
      <c r="G1359" s="4">
        <f t="shared" si="223"/>
        <v>10</v>
      </c>
      <c r="H1359" s="4">
        <f t="shared" si="223"/>
        <v>11</v>
      </c>
      <c r="I1359" s="4">
        <f t="shared" si="223"/>
        <v>11</v>
      </c>
      <c r="J1359" s="4">
        <f t="shared" si="223"/>
        <v>11</v>
      </c>
      <c r="K1359" s="4">
        <f t="shared" si="223"/>
        <v>6</v>
      </c>
      <c r="L1359" s="4">
        <f t="shared" si="223"/>
        <v>6</v>
      </c>
      <c r="M1359" s="4">
        <f t="shared" si="223"/>
        <v>12</v>
      </c>
      <c r="N1359" s="4">
        <f t="shared" si="223"/>
        <v>6</v>
      </c>
      <c r="O1359" s="4">
        <f t="shared" si="223"/>
        <v>2</v>
      </c>
      <c r="P1359" s="4">
        <f t="shared" si="223"/>
        <v>3</v>
      </c>
      <c r="Q1359" s="4">
        <f t="shared" si="223"/>
        <v>18</v>
      </c>
      <c r="R1359" s="4">
        <f t="shared" si="222"/>
        <v>3</v>
      </c>
      <c r="S1359" s="4">
        <f t="shared" si="222"/>
        <v>16</v>
      </c>
      <c r="T1359" s="4">
        <f t="shared" si="222"/>
        <v>15</v>
      </c>
      <c r="U1359" s="4">
        <f t="shared" si="222"/>
        <v>4</v>
      </c>
      <c r="V1359" s="4">
        <f t="shared" si="222"/>
        <v>15</v>
      </c>
      <c r="W1359" s="4">
        <v>1000000</v>
      </c>
    </row>
    <row r="1360" spans="1:23" x14ac:dyDescent="0.3">
      <c r="A1360" s="4" t="str">
        <f t="shared" si="224"/>
        <v>Estonia</v>
      </c>
      <c r="B1360" s="4">
        <f t="shared" si="224"/>
        <v>2021</v>
      </c>
      <c r="C1360" s="4">
        <f t="shared" si="223"/>
        <v>13</v>
      </c>
      <c r="D1360" s="4">
        <f t="shared" si="223"/>
        <v>12</v>
      </c>
      <c r="E1360" s="4">
        <f t="shared" si="223"/>
        <v>2</v>
      </c>
      <c r="F1360" s="4">
        <f t="shared" si="223"/>
        <v>12</v>
      </c>
      <c r="G1360" s="4">
        <f t="shared" si="223"/>
        <v>22</v>
      </c>
      <c r="H1360" s="4">
        <f t="shared" si="223"/>
        <v>23</v>
      </c>
      <c r="I1360" s="4">
        <f t="shared" si="223"/>
        <v>4</v>
      </c>
      <c r="J1360" s="4">
        <f t="shared" si="223"/>
        <v>23</v>
      </c>
      <c r="K1360" s="4">
        <f t="shared" si="223"/>
        <v>20</v>
      </c>
      <c r="L1360" s="4">
        <f t="shared" si="223"/>
        <v>19</v>
      </c>
      <c r="M1360" s="4">
        <f t="shared" si="223"/>
        <v>6</v>
      </c>
      <c r="N1360" s="4">
        <f t="shared" si="223"/>
        <v>19</v>
      </c>
      <c r="O1360" s="4">
        <f t="shared" si="223"/>
        <v>5</v>
      </c>
      <c r="P1360" s="4">
        <f t="shared" si="223"/>
        <v>6</v>
      </c>
      <c r="Q1360" s="4">
        <f t="shared" si="223"/>
        <v>14</v>
      </c>
      <c r="R1360" s="4">
        <f t="shared" si="222"/>
        <v>6</v>
      </c>
      <c r="S1360" s="4">
        <f t="shared" si="222"/>
        <v>17</v>
      </c>
      <c r="T1360" s="4">
        <f t="shared" si="222"/>
        <v>14</v>
      </c>
      <c r="U1360" s="4">
        <f t="shared" si="222"/>
        <v>4</v>
      </c>
      <c r="V1360" s="4">
        <f t="shared" si="222"/>
        <v>14</v>
      </c>
      <c r="W1360" s="4">
        <v>1000000</v>
      </c>
    </row>
    <row r="1361" spans="1:23" x14ac:dyDescent="0.3">
      <c r="A1361" s="4" t="str">
        <f t="shared" si="224"/>
        <v>Latvia</v>
      </c>
      <c r="B1361" s="4">
        <f t="shared" si="224"/>
        <v>1995</v>
      </c>
      <c r="C1361" s="4">
        <f t="shared" si="223"/>
        <v>28</v>
      </c>
      <c r="D1361" s="4">
        <f t="shared" si="223"/>
        <v>29</v>
      </c>
      <c r="E1361" s="4">
        <f t="shared" si="223"/>
        <v>30</v>
      </c>
      <c r="F1361" s="4">
        <f t="shared" si="223"/>
        <v>29</v>
      </c>
      <c r="G1361" s="4">
        <f t="shared" si="223"/>
        <v>19</v>
      </c>
      <c r="H1361" s="4">
        <f t="shared" si="223"/>
        <v>18</v>
      </c>
      <c r="I1361" s="4">
        <f t="shared" si="223"/>
        <v>9</v>
      </c>
      <c r="J1361" s="4">
        <f t="shared" si="223"/>
        <v>18</v>
      </c>
      <c r="K1361" s="4">
        <f t="shared" si="223"/>
        <v>30</v>
      </c>
      <c r="L1361" s="4">
        <f t="shared" si="223"/>
        <v>30</v>
      </c>
      <c r="M1361" s="4">
        <f t="shared" si="223"/>
        <v>30</v>
      </c>
      <c r="N1361" s="4">
        <f t="shared" si="223"/>
        <v>30</v>
      </c>
      <c r="O1361" s="4">
        <f t="shared" si="223"/>
        <v>25</v>
      </c>
      <c r="P1361" s="4">
        <f t="shared" si="223"/>
        <v>25</v>
      </c>
      <c r="Q1361" s="4">
        <f t="shared" si="223"/>
        <v>6</v>
      </c>
      <c r="R1361" s="4">
        <f t="shared" si="222"/>
        <v>25</v>
      </c>
      <c r="S1361" s="4">
        <f t="shared" si="222"/>
        <v>22</v>
      </c>
      <c r="T1361" s="4">
        <f t="shared" si="222"/>
        <v>28</v>
      </c>
      <c r="U1361" s="4">
        <f t="shared" si="222"/>
        <v>29</v>
      </c>
      <c r="V1361" s="4">
        <f t="shared" si="222"/>
        <v>28</v>
      </c>
      <c r="W1361" s="4">
        <v>1000000</v>
      </c>
    </row>
    <row r="1362" spans="1:23" x14ac:dyDescent="0.3">
      <c r="A1362" s="4" t="str">
        <f t="shared" si="224"/>
        <v>Latvia</v>
      </c>
      <c r="B1362" s="4">
        <f t="shared" si="224"/>
        <v>1996</v>
      </c>
      <c r="C1362" s="4">
        <f t="shared" si="223"/>
        <v>28</v>
      </c>
      <c r="D1362" s="4">
        <f t="shared" si="223"/>
        <v>29</v>
      </c>
      <c r="E1362" s="4">
        <f t="shared" si="223"/>
        <v>30</v>
      </c>
      <c r="F1362" s="4">
        <f t="shared" si="223"/>
        <v>29</v>
      </c>
      <c r="G1362" s="4">
        <f t="shared" si="223"/>
        <v>19</v>
      </c>
      <c r="H1362" s="4">
        <f t="shared" si="223"/>
        <v>19</v>
      </c>
      <c r="I1362" s="4">
        <f t="shared" si="223"/>
        <v>9</v>
      </c>
      <c r="J1362" s="4">
        <f t="shared" si="223"/>
        <v>19</v>
      </c>
      <c r="K1362" s="4">
        <f t="shared" si="223"/>
        <v>30</v>
      </c>
      <c r="L1362" s="4">
        <f t="shared" si="223"/>
        <v>30</v>
      </c>
      <c r="M1362" s="4">
        <f t="shared" si="223"/>
        <v>30</v>
      </c>
      <c r="N1362" s="4">
        <f t="shared" si="223"/>
        <v>30</v>
      </c>
      <c r="O1362" s="4">
        <f t="shared" si="223"/>
        <v>25</v>
      </c>
      <c r="P1362" s="4">
        <f t="shared" si="223"/>
        <v>25</v>
      </c>
      <c r="Q1362" s="4">
        <f t="shared" si="223"/>
        <v>6</v>
      </c>
      <c r="R1362" s="4">
        <f t="shared" si="222"/>
        <v>25</v>
      </c>
      <c r="S1362" s="4">
        <f t="shared" si="222"/>
        <v>22</v>
      </c>
      <c r="T1362" s="4">
        <f t="shared" si="222"/>
        <v>28</v>
      </c>
      <c r="U1362" s="4">
        <f t="shared" si="222"/>
        <v>29</v>
      </c>
      <c r="V1362" s="4">
        <f t="shared" si="222"/>
        <v>28</v>
      </c>
      <c r="W1362" s="4">
        <v>1000000</v>
      </c>
    </row>
    <row r="1363" spans="1:23" x14ac:dyDescent="0.3">
      <c r="A1363" s="4" t="str">
        <f t="shared" si="224"/>
        <v>Latvia</v>
      </c>
      <c r="B1363" s="4">
        <f t="shared" si="224"/>
        <v>1997</v>
      </c>
      <c r="C1363" s="4">
        <f t="shared" si="223"/>
        <v>28</v>
      </c>
      <c r="D1363" s="4">
        <f t="shared" si="223"/>
        <v>29</v>
      </c>
      <c r="E1363" s="4">
        <f t="shared" si="223"/>
        <v>30</v>
      </c>
      <c r="F1363" s="4">
        <f t="shared" si="223"/>
        <v>29</v>
      </c>
      <c r="G1363" s="4">
        <f t="shared" si="223"/>
        <v>19</v>
      </c>
      <c r="H1363" s="4">
        <f t="shared" si="223"/>
        <v>18</v>
      </c>
      <c r="I1363" s="4">
        <f t="shared" si="223"/>
        <v>10</v>
      </c>
      <c r="J1363" s="4">
        <f t="shared" si="223"/>
        <v>18</v>
      </c>
      <c r="K1363" s="4">
        <f t="shared" si="223"/>
        <v>30</v>
      </c>
      <c r="L1363" s="4">
        <f t="shared" si="223"/>
        <v>30</v>
      </c>
      <c r="M1363" s="4">
        <f t="shared" si="223"/>
        <v>30</v>
      </c>
      <c r="N1363" s="4">
        <f t="shared" si="223"/>
        <v>30</v>
      </c>
      <c r="O1363" s="4">
        <f t="shared" si="223"/>
        <v>25</v>
      </c>
      <c r="P1363" s="4">
        <f t="shared" si="223"/>
        <v>25</v>
      </c>
      <c r="Q1363" s="4">
        <f t="shared" si="223"/>
        <v>6</v>
      </c>
      <c r="R1363" s="4">
        <f t="shared" si="222"/>
        <v>25</v>
      </c>
      <c r="S1363" s="4">
        <f t="shared" si="222"/>
        <v>23</v>
      </c>
      <c r="T1363" s="4">
        <f t="shared" si="222"/>
        <v>28</v>
      </c>
      <c r="U1363" s="4">
        <f t="shared" si="222"/>
        <v>29</v>
      </c>
      <c r="V1363" s="4">
        <f t="shared" si="222"/>
        <v>28</v>
      </c>
      <c r="W1363" s="4">
        <v>1000000</v>
      </c>
    </row>
    <row r="1364" spans="1:23" x14ac:dyDescent="0.3">
      <c r="A1364" s="4" t="str">
        <f t="shared" si="224"/>
        <v>Latvia</v>
      </c>
      <c r="B1364" s="4">
        <f t="shared" si="224"/>
        <v>1998</v>
      </c>
      <c r="C1364" s="4">
        <f t="shared" si="223"/>
        <v>28</v>
      </c>
      <c r="D1364" s="4">
        <f t="shared" si="223"/>
        <v>29</v>
      </c>
      <c r="E1364" s="4">
        <f t="shared" si="223"/>
        <v>30</v>
      </c>
      <c r="F1364" s="4">
        <f t="shared" si="223"/>
        <v>29</v>
      </c>
      <c r="G1364" s="4">
        <f t="shared" si="223"/>
        <v>18</v>
      </c>
      <c r="H1364" s="4">
        <f t="shared" si="223"/>
        <v>18</v>
      </c>
      <c r="I1364" s="4">
        <f t="shared" si="223"/>
        <v>10</v>
      </c>
      <c r="J1364" s="4">
        <f t="shared" si="223"/>
        <v>18</v>
      </c>
      <c r="K1364" s="4">
        <f t="shared" si="223"/>
        <v>30</v>
      </c>
      <c r="L1364" s="4">
        <f t="shared" si="223"/>
        <v>30</v>
      </c>
      <c r="M1364" s="4">
        <f t="shared" si="223"/>
        <v>30</v>
      </c>
      <c r="N1364" s="4">
        <f t="shared" si="223"/>
        <v>30</v>
      </c>
      <c r="O1364" s="4">
        <f t="shared" si="223"/>
        <v>25</v>
      </c>
      <c r="P1364" s="4">
        <f t="shared" si="223"/>
        <v>25</v>
      </c>
      <c r="Q1364" s="4">
        <f t="shared" si="223"/>
        <v>6</v>
      </c>
      <c r="R1364" s="4">
        <f t="shared" si="222"/>
        <v>25</v>
      </c>
      <c r="S1364" s="4">
        <f t="shared" si="222"/>
        <v>24</v>
      </c>
      <c r="T1364" s="4">
        <f t="shared" si="222"/>
        <v>28</v>
      </c>
      <c r="U1364" s="4">
        <f t="shared" si="222"/>
        <v>28</v>
      </c>
      <c r="V1364" s="4">
        <f t="shared" si="222"/>
        <v>28</v>
      </c>
      <c r="W1364" s="4">
        <v>1000000</v>
      </c>
    </row>
    <row r="1365" spans="1:23" x14ac:dyDescent="0.3">
      <c r="A1365" s="4" t="str">
        <f t="shared" si="224"/>
        <v>Latvia</v>
      </c>
      <c r="B1365" s="4">
        <f t="shared" si="224"/>
        <v>1999</v>
      </c>
      <c r="C1365" s="4">
        <f t="shared" si="223"/>
        <v>28</v>
      </c>
      <c r="D1365" s="4">
        <f t="shared" si="223"/>
        <v>28</v>
      </c>
      <c r="E1365" s="4">
        <f t="shared" si="223"/>
        <v>30</v>
      </c>
      <c r="F1365" s="4">
        <f t="shared" si="223"/>
        <v>28</v>
      </c>
      <c r="G1365" s="4">
        <f t="shared" si="223"/>
        <v>19</v>
      </c>
      <c r="H1365" s="4">
        <f t="shared" si="223"/>
        <v>18</v>
      </c>
      <c r="I1365" s="4">
        <f t="shared" si="223"/>
        <v>10</v>
      </c>
      <c r="J1365" s="4">
        <f t="shared" si="223"/>
        <v>18</v>
      </c>
      <c r="K1365" s="4">
        <f t="shared" si="223"/>
        <v>30</v>
      </c>
      <c r="L1365" s="4">
        <f t="shared" si="223"/>
        <v>30</v>
      </c>
      <c r="M1365" s="4">
        <f t="shared" si="223"/>
        <v>30</v>
      </c>
      <c r="N1365" s="4">
        <f t="shared" si="223"/>
        <v>30</v>
      </c>
      <c r="O1365" s="4">
        <f t="shared" si="223"/>
        <v>25</v>
      </c>
      <c r="P1365" s="4">
        <f t="shared" si="223"/>
        <v>25</v>
      </c>
      <c r="Q1365" s="4">
        <f t="shared" si="223"/>
        <v>6</v>
      </c>
      <c r="R1365" s="4">
        <f t="shared" si="223"/>
        <v>25</v>
      </c>
      <c r="S1365" s="4">
        <f t="shared" si="222"/>
        <v>25</v>
      </c>
      <c r="T1365" s="4">
        <f t="shared" si="222"/>
        <v>28</v>
      </c>
      <c r="U1365" s="4">
        <f t="shared" si="222"/>
        <v>28</v>
      </c>
      <c r="V1365" s="4">
        <f t="shared" si="222"/>
        <v>28</v>
      </c>
      <c r="W1365" s="4">
        <v>1000000</v>
      </c>
    </row>
    <row r="1366" spans="1:23" x14ac:dyDescent="0.3">
      <c r="A1366" s="4" t="str">
        <f t="shared" si="224"/>
        <v>Latvia</v>
      </c>
      <c r="B1366" s="4">
        <f t="shared" si="224"/>
        <v>2000</v>
      </c>
      <c r="C1366" s="4">
        <f t="shared" si="223"/>
        <v>28</v>
      </c>
      <c r="D1366" s="4">
        <f t="shared" si="223"/>
        <v>28</v>
      </c>
      <c r="E1366" s="4">
        <f t="shared" si="223"/>
        <v>30</v>
      </c>
      <c r="F1366" s="4">
        <f t="shared" si="223"/>
        <v>28</v>
      </c>
      <c r="G1366" s="4">
        <f t="shared" si="223"/>
        <v>18</v>
      </c>
      <c r="H1366" s="4">
        <f t="shared" si="223"/>
        <v>18</v>
      </c>
      <c r="I1366" s="4">
        <f t="shared" si="223"/>
        <v>9</v>
      </c>
      <c r="J1366" s="4">
        <f t="shared" si="223"/>
        <v>18</v>
      </c>
      <c r="K1366" s="4">
        <f t="shared" si="223"/>
        <v>30</v>
      </c>
      <c r="L1366" s="4">
        <f t="shared" si="223"/>
        <v>30</v>
      </c>
      <c r="M1366" s="4">
        <f t="shared" si="223"/>
        <v>30</v>
      </c>
      <c r="N1366" s="4">
        <f t="shared" si="223"/>
        <v>30</v>
      </c>
      <c r="O1366" s="4">
        <f t="shared" si="223"/>
        <v>26</v>
      </c>
      <c r="P1366" s="4">
        <f t="shared" si="223"/>
        <v>27</v>
      </c>
      <c r="Q1366" s="4">
        <f t="shared" si="223"/>
        <v>16</v>
      </c>
      <c r="R1366" s="4">
        <f t="shared" si="222"/>
        <v>27</v>
      </c>
      <c r="S1366" s="4">
        <f t="shared" si="222"/>
        <v>27</v>
      </c>
      <c r="T1366" s="4">
        <f t="shared" si="222"/>
        <v>28</v>
      </c>
      <c r="U1366" s="4">
        <f t="shared" si="222"/>
        <v>28</v>
      </c>
      <c r="V1366" s="4">
        <f t="shared" si="222"/>
        <v>28</v>
      </c>
      <c r="W1366" s="4">
        <v>1000000</v>
      </c>
    </row>
    <row r="1367" spans="1:23" x14ac:dyDescent="0.3">
      <c r="A1367" s="4" t="str">
        <f t="shared" si="224"/>
        <v>Latvia</v>
      </c>
      <c r="B1367" s="4">
        <f t="shared" si="224"/>
        <v>2001</v>
      </c>
      <c r="C1367" s="4">
        <f t="shared" si="223"/>
        <v>29</v>
      </c>
      <c r="D1367" s="4">
        <f t="shared" si="223"/>
        <v>28</v>
      </c>
      <c r="E1367" s="4">
        <f t="shared" si="223"/>
        <v>30</v>
      </c>
      <c r="F1367" s="4">
        <f t="shared" si="223"/>
        <v>28</v>
      </c>
      <c r="G1367" s="4">
        <f t="shared" si="223"/>
        <v>20</v>
      </c>
      <c r="H1367" s="4">
        <f t="shared" si="223"/>
        <v>20</v>
      </c>
      <c r="I1367" s="4">
        <f t="shared" si="223"/>
        <v>4</v>
      </c>
      <c r="J1367" s="4">
        <f t="shared" si="223"/>
        <v>20</v>
      </c>
      <c r="K1367" s="4">
        <f t="shared" si="223"/>
        <v>30</v>
      </c>
      <c r="L1367" s="4">
        <f t="shared" si="223"/>
        <v>30</v>
      </c>
      <c r="M1367" s="4">
        <f t="shared" si="223"/>
        <v>30</v>
      </c>
      <c r="N1367" s="4">
        <f t="shared" si="223"/>
        <v>30</v>
      </c>
      <c r="O1367" s="4">
        <f t="shared" si="223"/>
        <v>25</v>
      </c>
      <c r="P1367" s="4">
        <f t="shared" si="223"/>
        <v>25</v>
      </c>
      <c r="Q1367" s="4">
        <f t="shared" si="223"/>
        <v>24</v>
      </c>
      <c r="R1367" s="4">
        <f t="shared" si="222"/>
        <v>25</v>
      </c>
      <c r="S1367" s="4">
        <f t="shared" si="222"/>
        <v>27</v>
      </c>
      <c r="T1367" s="4">
        <f t="shared" si="222"/>
        <v>27</v>
      </c>
      <c r="U1367" s="4">
        <f t="shared" si="222"/>
        <v>28</v>
      </c>
      <c r="V1367" s="4">
        <f t="shared" si="222"/>
        <v>27</v>
      </c>
      <c r="W1367" s="4">
        <v>1000000</v>
      </c>
    </row>
    <row r="1368" spans="1:23" x14ac:dyDescent="0.3">
      <c r="A1368" s="4" t="str">
        <f t="shared" si="224"/>
        <v>Latvia</v>
      </c>
      <c r="B1368" s="4">
        <f t="shared" si="224"/>
        <v>2002</v>
      </c>
      <c r="C1368" s="4">
        <f t="shared" si="223"/>
        <v>29</v>
      </c>
      <c r="D1368" s="4">
        <f t="shared" si="223"/>
        <v>28</v>
      </c>
      <c r="E1368" s="4">
        <f t="shared" si="223"/>
        <v>30</v>
      </c>
      <c r="F1368" s="4">
        <f t="shared" si="223"/>
        <v>28</v>
      </c>
      <c r="G1368" s="4">
        <f t="shared" si="223"/>
        <v>18</v>
      </c>
      <c r="H1368" s="4">
        <f t="shared" si="223"/>
        <v>18</v>
      </c>
      <c r="I1368" s="4">
        <f t="shared" si="223"/>
        <v>8</v>
      </c>
      <c r="J1368" s="4">
        <f t="shared" si="223"/>
        <v>18</v>
      </c>
      <c r="K1368" s="4">
        <f t="shared" si="223"/>
        <v>30</v>
      </c>
      <c r="L1368" s="4">
        <f t="shared" si="223"/>
        <v>30</v>
      </c>
      <c r="M1368" s="4">
        <f t="shared" si="223"/>
        <v>30</v>
      </c>
      <c r="N1368" s="4">
        <f t="shared" si="223"/>
        <v>30</v>
      </c>
      <c r="O1368" s="4">
        <f t="shared" si="223"/>
        <v>22</v>
      </c>
      <c r="P1368" s="4">
        <f t="shared" si="223"/>
        <v>22</v>
      </c>
      <c r="Q1368" s="4">
        <f t="shared" si="223"/>
        <v>23</v>
      </c>
      <c r="R1368" s="4">
        <f t="shared" si="222"/>
        <v>22</v>
      </c>
      <c r="S1368" s="4">
        <f t="shared" si="222"/>
        <v>27</v>
      </c>
      <c r="T1368" s="4">
        <f t="shared" si="222"/>
        <v>27</v>
      </c>
      <c r="U1368" s="4">
        <f t="shared" si="222"/>
        <v>27</v>
      </c>
      <c r="V1368" s="4">
        <f t="shared" si="222"/>
        <v>27</v>
      </c>
      <c r="W1368" s="4">
        <v>1000000</v>
      </c>
    </row>
    <row r="1369" spans="1:23" x14ac:dyDescent="0.3">
      <c r="A1369" s="4" t="str">
        <f t="shared" si="224"/>
        <v>Latvia</v>
      </c>
      <c r="B1369" s="4">
        <f t="shared" si="224"/>
        <v>2003</v>
      </c>
      <c r="C1369" s="4">
        <f t="shared" si="223"/>
        <v>29</v>
      </c>
      <c r="D1369" s="4">
        <f t="shared" si="223"/>
        <v>28</v>
      </c>
      <c r="E1369" s="4">
        <f t="shared" si="223"/>
        <v>30</v>
      </c>
      <c r="F1369" s="4">
        <f t="shared" si="223"/>
        <v>28</v>
      </c>
      <c r="G1369" s="4">
        <f t="shared" si="223"/>
        <v>19</v>
      </c>
      <c r="H1369" s="4">
        <f t="shared" si="223"/>
        <v>18</v>
      </c>
      <c r="I1369" s="4">
        <f t="shared" si="223"/>
        <v>7</v>
      </c>
      <c r="J1369" s="4">
        <f t="shared" si="223"/>
        <v>18</v>
      </c>
      <c r="K1369" s="4">
        <f t="shared" si="223"/>
        <v>29</v>
      </c>
      <c r="L1369" s="4">
        <f t="shared" si="223"/>
        <v>29</v>
      </c>
      <c r="M1369" s="4">
        <f t="shared" si="223"/>
        <v>29</v>
      </c>
      <c r="N1369" s="4">
        <f t="shared" si="223"/>
        <v>29</v>
      </c>
      <c r="O1369" s="4">
        <f t="shared" si="223"/>
        <v>17</v>
      </c>
      <c r="P1369" s="4">
        <f t="shared" si="223"/>
        <v>18</v>
      </c>
      <c r="Q1369" s="4">
        <f t="shared" si="223"/>
        <v>19</v>
      </c>
      <c r="R1369" s="4">
        <f t="shared" si="222"/>
        <v>18</v>
      </c>
      <c r="S1369" s="4">
        <f t="shared" si="222"/>
        <v>26</v>
      </c>
      <c r="T1369" s="4">
        <f t="shared" si="222"/>
        <v>27</v>
      </c>
      <c r="U1369" s="4">
        <f t="shared" si="222"/>
        <v>24</v>
      </c>
      <c r="V1369" s="4">
        <f t="shared" si="222"/>
        <v>27</v>
      </c>
      <c r="W1369" s="4">
        <v>1000000</v>
      </c>
    </row>
    <row r="1370" spans="1:23" x14ac:dyDescent="0.3">
      <c r="A1370" s="4" t="str">
        <f t="shared" si="224"/>
        <v>Latvia</v>
      </c>
      <c r="B1370" s="4">
        <f t="shared" si="224"/>
        <v>2004</v>
      </c>
      <c r="C1370" s="4">
        <f t="shared" si="223"/>
        <v>29</v>
      </c>
      <c r="D1370" s="4">
        <f t="shared" si="223"/>
        <v>28</v>
      </c>
      <c r="E1370" s="4">
        <f t="shared" si="223"/>
        <v>30</v>
      </c>
      <c r="F1370" s="4">
        <f t="shared" si="223"/>
        <v>28</v>
      </c>
      <c r="G1370" s="4">
        <f t="shared" si="223"/>
        <v>12</v>
      </c>
      <c r="H1370" s="4">
        <f t="shared" si="223"/>
        <v>12</v>
      </c>
      <c r="I1370" s="4">
        <f t="shared" si="223"/>
        <v>14</v>
      </c>
      <c r="J1370" s="4">
        <f t="shared" si="223"/>
        <v>12</v>
      </c>
      <c r="K1370" s="4">
        <f t="shared" si="223"/>
        <v>29</v>
      </c>
      <c r="L1370" s="4">
        <f t="shared" si="223"/>
        <v>29</v>
      </c>
      <c r="M1370" s="4">
        <f t="shared" si="223"/>
        <v>29</v>
      </c>
      <c r="N1370" s="4">
        <f t="shared" si="223"/>
        <v>29</v>
      </c>
      <c r="O1370" s="4">
        <f t="shared" si="223"/>
        <v>17</v>
      </c>
      <c r="P1370" s="4">
        <f t="shared" si="223"/>
        <v>17</v>
      </c>
      <c r="Q1370" s="4">
        <f t="shared" si="223"/>
        <v>17</v>
      </c>
      <c r="R1370" s="4">
        <f t="shared" si="222"/>
        <v>17</v>
      </c>
      <c r="S1370" s="4">
        <f t="shared" si="222"/>
        <v>27</v>
      </c>
      <c r="T1370" s="4">
        <f t="shared" si="222"/>
        <v>26</v>
      </c>
      <c r="U1370" s="4">
        <f t="shared" si="222"/>
        <v>21</v>
      </c>
      <c r="V1370" s="4">
        <f t="shared" si="222"/>
        <v>26</v>
      </c>
      <c r="W1370" s="4">
        <v>1000000</v>
      </c>
    </row>
    <row r="1371" spans="1:23" x14ac:dyDescent="0.3">
      <c r="A1371" s="4" t="str">
        <f t="shared" si="224"/>
        <v>Latvia</v>
      </c>
      <c r="B1371" s="4">
        <f t="shared" si="224"/>
        <v>2005</v>
      </c>
      <c r="C1371" s="4">
        <f t="shared" si="223"/>
        <v>28</v>
      </c>
      <c r="D1371" s="4">
        <f t="shared" si="223"/>
        <v>27</v>
      </c>
      <c r="E1371" s="4">
        <f t="shared" si="223"/>
        <v>29</v>
      </c>
      <c r="F1371" s="4">
        <f t="shared" si="223"/>
        <v>27</v>
      </c>
      <c r="G1371" s="4">
        <f t="shared" si="223"/>
        <v>19</v>
      </c>
      <c r="H1371" s="4">
        <f t="shared" si="223"/>
        <v>18</v>
      </c>
      <c r="I1371" s="4">
        <f t="shared" si="223"/>
        <v>8</v>
      </c>
      <c r="J1371" s="4">
        <f t="shared" si="223"/>
        <v>18</v>
      </c>
      <c r="K1371" s="4">
        <f t="shared" si="223"/>
        <v>30</v>
      </c>
      <c r="L1371" s="4">
        <f t="shared" si="223"/>
        <v>30</v>
      </c>
      <c r="M1371" s="4">
        <f t="shared" si="223"/>
        <v>30</v>
      </c>
      <c r="N1371" s="4">
        <f t="shared" si="223"/>
        <v>30</v>
      </c>
      <c r="O1371" s="4">
        <f t="shared" si="223"/>
        <v>10</v>
      </c>
      <c r="P1371" s="4">
        <f t="shared" si="223"/>
        <v>10</v>
      </c>
      <c r="Q1371" s="4">
        <f t="shared" si="223"/>
        <v>16</v>
      </c>
      <c r="R1371" s="4">
        <f t="shared" si="223"/>
        <v>10</v>
      </c>
      <c r="S1371" s="4">
        <f t="shared" ref="R1371:W1386" si="225">INT(S773/20)+1</f>
        <v>25</v>
      </c>
      <c r="T1371" s="4">
        <f t="shared" si="225"/>
        <v>25</v>
      </c>
      <c r="U1371" s="4">
        <f t="shared" si="225"/>
        <v>16</v>
      </c>
      <c r="V1371" s="4">
        <f t="shared" si="225"/>
        <v>25</v>
      </c>
      <c r="W1371" s="4">
        <v>1000000</v>
      </c>
    </row>
    <row r="1372" spans="1:23" x14ac:dyDescent="0.3">
      <c r="A1372" s="4" t="str">
        <f t="shared" si="224"/>
        <v>Latvia</v>
      </c>
      <c r="B1372" s="4">
        <f t="shared" si="224"/>
        <v>2006</v>
      </c>
      <c r="C1372" s="4">
        <f t="shared" ref="C1372:R1387" si="226">INT(C774/20)+1</f>
        <v>26</v>
      </c>
      <c r="D1372" s="4">
        <f t="shared" si="226"/>
        <v>25</v>
      </c>
      <c r="E1372" s="4">
        <f t="shared" si="226"/>
        <v>28</v>
      </c>
      <c r="F1372" s="4">
        <f t="shared" si="226"/>
        <v>25</v>
      </c>
      <c r="G1372" s="4">
        <f t="shared" si="226"/>
        <v>18</v>
      </c>
      <c r="H1372" s="4">
        <f t="shared" si="226"/>
        <v>18</v>
      </c>
      <c r="I1372" s="4">
        <f t="shared" si="226"/>
        <v>9</v>
      </c>
      <c r="J1372" s="4">
        <f t="shared" si="226"/>
        <v>18</v>
      </c>
      <c r="K1372" s="4">
        <f t="shared" si="226"/>
        <v>30</v>
      </c>
      <c r="L1372" s="4">
        <f t="shared" si="226"/>
        <v>30</v>
      </c>
      <c r="M1372" s="4">
        <f t="shared" si="226"/>
        <v>30</v>
      </c>
      <c r="N1372" s="4">
        <f t="shared" si="226"/>
        <v>30</v>
      </c>
      <c r="O1372" s="4">
        <f t="shared" si="226"/>
        <v>5</v>
      </c>
      <c r="P1372" s="4">
        <f t="shared" si="226"/>
        <v>5</v>
      </c>
      <c r="Q1372" s="4">
        <f t="shared" si="226"/>
        <v>10</v>
      </c>
      <c r="R1372" s="4">
        <f t="shared" si="225"/>
        <v>5</v>
      </c>
      <c r="S1372" s="4">
        <f t="shared" si="225"/>
        <v>25</v>
      </c>
      <c r="T1372" s="4">
        <f t="shared" si="225"/>
        <v>24</v>
      </c>
      <c r="U1372" s="4">
        <f t="shared" si="225"/>
        <v>12</v>
      </c>
      <c r="V1372" s="4">
        <f t="shared" si="225"/>
        <v>24</v>
      </c>
      <c r="W1372" s="4">
        <v>1000000</v>
      </c>
    </row>
    <row r="1373" spans="1:23" x14ac:dyDescent="0.3">
      <c r="A1373" s="4" t="str">
        <f t="shared" si="224"/>
        <v>Latvia</v>
      </c>
      <c r="B1373" s="4">
        <f t="shared" si="224"/>
        <v>2007</v>
      </c>
      <c r="C1373" s="4">
        <f t="shared" si="226"/>
        <v>21</v>
      </c>
      <c r="D1373" s="4">
        <f t="shared" si="226"/>
        <v>21</v>
      </c>
      <c r="E1373" s="4">
        <f t="shared" si="226"/>
        <v>22</v>
      </c>
      <c r="F1373" s="4">
        <f t="shared" si="226"/>
        <v>21</v>
      </c>
      <c r="G1373" s="4">
        <f t="shared" si="226"/>
        <v>12</v>
      </c>
      <c r="H1373" s="4">
        <f t="shared" si="226"/>
        <v>12</v>
      </c>
      <c r="I1373" s="4">
        <f t="shared" si="226"/>
        <v>15</v>
      </c>
      <c r="J1373" s="4">
        <f t="shared" si="226"/>
        <v>12</v>
      </c>
      <c r="K1373" s="4">
        <f t="shared" si="226"/>
        <v>30</v>
      </c>
      <c r="L1373" s="4">
        <f t="shared" si="226"/>
        <v>30</v>
      </c>
      <c r="M1373" s="4">
        <f t="shared" si="226"/>
        <v>30</v>
      </c>
      <c r="N1373" s="4">
        <f t="shared" si="226"/>
        <v>30</v>
      </c>
      <c r="O1373" s="4">
        <f t="shared" si="226"/>
        <v>5</v>
      </c>
      <c r="P1373" s="4">
        <f t="shared" si="226"/>
        <v>6</v>
      </c>
      <c r="Q1373" s="4">
        <f t="shared" si="226"/>
        <v>8</v>
      </c>
      <c r="R1373" s="4">
        <f t="shared" si="225"/>
        <v>6</v>
      </c>
      <c r="S1373" s="4">
        <f t="shared" si="225"/>
        <v>25</v>
      </c>
      <c r="T1373" s="4">
        <f t="shared" si="225"/>
        <v>23</v>
      </c>
      <c r="U1373" s="4">
        <f t="shared" si="225"/>
        <v>11</v>
      </c>
      <c r="V1373" s="4">
        <f t="shared" si="225"/>
        <v>23</v>
      </c>
      <c r="W1373" s="4">
        <v>1000000</v>
      </c>
    </row>
    <row r="1374" spans="1:23" x14ac:dyDescent="0.3">
      <c r="A1374" s="4" t="str">
        <f t="shared" ref="A1374:B1389" si="227">A776</f>
        <v>Latvia</v>
      </c>
      <c r="B1374" s="4">
        <f t="shared" si="227"/>
        <v>2008</v>
      </c>
      <c r="C1374" s="4">
        <f t="shared" si="226"/>
        <v>20</v>
      </c>
      <c r="D1374" s="4">
        <f t="shared" si="226"/>
        <v>20</v>
      </c>
      <c r="E1374" s="4">
        <f t="shared" si="226"/>
        <v>21</v>
      </c>
      <c r="F1374" s="4">
        <f t="shared" si="226"/>
        <v>20</v>
      </c>
      <c r="G1374" s="4">
        <f t="shared" si="226"/>
        <v>7</v>
      </c>
      <c r="H1374" s="4">
        <f t="shared" si="226"/>
        <v>7</v>
      </c>
      <c r="I1374" s="4">
        <f t="shared" si="226"/>
        <v>19</v>
      </c>
      <c r="J1374" s="4">
        <f t="shared" si="226"/>
        <v>7</v>
      </c>
      <c r="K1374" s="4">
        <f t="shared" si="226"/>
        <v>29</v>
      </c>
      <c r="L1374" s="4">
        <f t="shared" si="226"/>
        <v>29</v>
      </c>
      <c r="M1374" s="4">
        <f t="shared" si="226"/>
        <v>29</v>
      </c>
      <c r="N1374" s="4">
        <f t="shared" si="226"/>
        <v>29</v>
      </c>
      <c r="O1374" s="4">
        <f t="shared" si="226"/>
        <v>8</v>
      </c>
      <c r="P1374" s="4">
        <f t="shared" si="226"/>
        <v>10</v>
      </c>
      <c r="Q1374" s="4">
        <f t="shared" si="226"/>
        <v>10</v>
      </c>
      <c r="R1374" s="4">
        <f t="shared" si="225"/>
        <v>10</v>
      </c>
      <c r="S1374" s="4">
        <f t="shared" si="225"/>
        <v>25</v>
      </c>
      <c r="T1374" s="4">
        <f t="shared" si="225"/>
        <v>23</v>
      </c>
      <c r="U1374" s="4">
        <f t="shared" si="225"/>
        <v>12</v>
      </c>
      <c r="V1374" s="4">
        <f t="shared" si="225"/>
        <v>23</v>
      </c>
      <c r="W1374" s="4">
        <v>1000000</v>
      </c>
    </row>
    <row r="1375" spans="1:23" x14ac:dyDescent="0.3">
      <c r="A1375" s="4" t="str">
        <f t="shared" si="227"/>
        <v>Latvia</v>
      </c>
      <c r="B1375" s="4">
        <f t="shared" si="227"/>
        <v>2009</v>
      </c>
      <c r="C1375" s="4">
        <f t="shared" si="226"/>
        <v>25</v>
      </c>
      <c r="D1375" s="4">
        <f t="shared" si="226"/>
        <v>24</v>
      </c>
      <c r="E1375" s="4">
        <f t="shared" si="226"/>
        <v>27</v>
      </c>
      <c r="F1375" s="4">
        <f t="shared" si="226"/>
        <v>24</v>
      </c>
      <c r="G1375" s="4">
        <f t="shared" si="226"/>
        <v>6</v>
      </c>
      <c r="H1375" s="4">
        <f t="shared" si="226"/>
        <v>6</v>
      </c>
      <c r="I1375" s="4">
        <f t="shared" si="226"/>
        <v>20</v>
      </c>
      <c r="J1375" s="4">
        <f t="shared" si="226"/>
        <v>6</v>
      </c>
      <c r="K1375" s="4">
        <f t="shared" si="226"/>
        <v>29</v>
      </c>
      <c r="L1375" s="4">
        <f t="shared" si="226"/>
        <v>29</v>
      </c>
      <c r="M1375" s="4">
        <f t="shared" si="226"/>
        <v>29</v>
      </c>
      <c r="N1375" s="4">
        <f t="shared" si="226"/>
        <v>29</v>
      </c>
      <c r="O1375" s="4">
        <f t="shared" si="226"/>
        <v>28</v>
      </c>
      <c r="P1375" s="4">
        <f t="shared" si="226"/>
        <v>28</v>
      </c>
      <c r="Q1375" s="4">
        <f t="shared" si="226"/>
        <v>28</v>
      </c>
      <c r="R1375" s="4">
        <f t="shared" si="225"/>
        <v>28</v>
      </c>
      <c r="S1375" s="4">
        <f t="shared" si="225"/>
        <v>24</v>
      </c>
      <c r="T1375" s="4">
        <f t="shared" si="225"/>
        <v>24</v>
      </c>
      <c r="U1375" s="4">
        <f t="shared" si="225"/>
        <v>13</v>
      </c>
      <c r="V1375" s="4">
        <f t="shared" si="225"/>
        <v>24</v>
      </c>
      <c r="W1375" s="4">
        <v>1000000</v>
      </c>
    </row>
    <row r="1376" spans="1:23" x14ac:dyDescent="0.3">
      <c r="A1376" s="4" t="str">
        <f t="shared" si="227"/>
        <v>Latvia</v>
      </c>
      <c r="B1376" s="4">
        <f t="shared" si="227"/>
        <v>2010</v>
      </c>
      <c r="C1376" s="4">
        <f t="shared" si="226"/>
        <v>26</v>
      </c>
      <c r="D1376" s="4">
        <f t="shared" si="226"/>
        <v>24</v>
      </c>
      <c r="E1376" s="4">
        <f t="shared" si="226"/>
        <v>28</v>
      </c>
      <c r="F1376" s="4">
        <f t="shared" si="226"/>
        <v>24</v>
      </c>
      <c r="G1376" s="4">
        <f t="shared" si="226"/>
        <v>3</v>
      </c>
      <c r="H1376" s="4">
        <f t="shared" si="226"/>
        <v>4</v>
      </c>
      <c r="I1376" s="4">
        <f t="shared" si="226"/>
        <v>20</v>
      </c>
      <c r="J1376" s="4">
        <f t="shared" si="226"/>
        <v>4</v>
      </c>
      <c r="K1376" s="4">
        <f t="shared" si="226"/>
        <v>29</v>
      </c>
      <c r="L1376" s="4">
        <f t="shared" si="226"/>
        <v>29</v>
      </c>
      <c r="M1376" s="4">
        <f t="shared" si="226"/>
        <v>29</v>
      </c>
      <c r="N1376" s="4">
        <f t="shared" si="226"/>
        <v>29</v>
      </c>
      <c r="O1376" s="4">
        <f t="shared" si="226"/>
        <v>29</v>
      </c>
      <c r="P1376" s="4">
        <f t="shared" si="226"/>
        <v>28</v>
      </c>
      <c r="Q1376" s="4">
        <f t="shared" si="226"/>
        <v>23</v>
      </c>
      <c r="R1376" s="4">
        <f t="shared" si="225"/>
        <v>28</v>
      </c>
      <c r="S1376" s="4">
        <f t="shared" si="225"/>
        <v>27</v>
      </c>
      <c r="T1376" s="4">
        <f t="shared" si="225"/>
        <v>25</v>
      </c>
      <c r="U1376" s="4">
        <f t="shared" si="225"/>
        <v>15</v>
      </c>
      <c r="V1376" s="4">
        <f t="shared" si="225"/>
        <v>25</v>
      </c>
      <c r="W1376" s="4">
        <v>1000000</v>
      </c>
    </row>
    <row r="1377" spans="1:23" x14ac:dyDescent="0.3">
      <c r="A1377" s="4" t="str">
        <f t="shared" si="227"/>
        <v>Latvia</v>
      </c>
      <c r="B1377" s="4">
        <f t="shared" si="227"/>
        <v>2011</v>
      </c>
      <c r="C1377" s="4">
        <f t="shared" si="226"/>
        <v>27</v>
      </c>
      <c r="D1377" s="4">
        <f t="shared" si="226"/>
        <v>25</v>
      </c>
      <c r="E1377" s="4">
        <f t="shared" si="226"/>
        <v>28</v>
      </c>
      <c r="F1377" s="4">
        <f t="shared" si="226"/>
        <v>25</v>
      </c>
      <c r="G1377" s="4">
        <f t="shared" si="226"/>
        <v>5</v>
      </c>
      <c r="H1377" s="4">
        <f t="shared" si="226"/>
        <v>5</v>
      </c>
      <c r="I1377" s="4">
        <f t="shared" si="226"/>
        <v>19</v>
      </c>
      <c r="J1377" s="4">
        <f t="shared" si="226"/>
        <v>5</v>
      </c>
      <c r="K1377" s="4">
        <f t="shared" si="226"/>
        <v>29</v>
      </c>
      <c r="L1377" s="4">
        <f t="shared" si="226"/>
        <v>28</v>
      </c>
      <c r="M1377" s="4">
        <f t="shared" si="226"/>
        <v>28</v>
      </c>
      <c r="N1377" s="4">
        <f t="shared" si="226"/>
        <v>28</v>
      </c>
      <c r="O1377" s="4">
        <f t="shared" si="226"/>
        <v>27</v>
      </c>
      <c r="P1377" s="4">
        <f t="shared" si="226"/>
        <v>26</v>
      </c>
      <c r="Q1377" s="4">
        <f t="shared" si="226"/>
        <v>8</v>
      </c>
      <c r="R1377" s="4">
        <f t="shared" si="225"/>
        <v>26</v>
      </c>
      <c r="S1377" s="4">
        <f t="shared" si="225"/>
        <v>26</v>
      </c>
      <c r="T1377" s="4">
        <f t="shared" si="225"/>
        <v>24</v>
      </c>
      <c r="U1377" s="4">
        <f t="shared" si="225"/>
        <v>14</v>
      </c>
      <c r="V1377" s="4">
        <f t="shared" si="225"/>
        <v>24</v>
      </c>
      <c r="W1377" s="4">
        <v>1000000</v>
      </c>
    </row>
    <row r="1378" spans="1:23" x14ac:dyDescent="0.3">
      <c r="A1378" s="4" t="str">
        <f t="shared" si="227"/>
        <v>Latvia</v>
      </c>
      <c r="B1378" s="4">
        <f t="shared" si="227"/>
        <v>2012</v>
      </c>
      <c r="C1378" s="4">
        <f t="shared" si="226"/>
        <v>26</v>
      </c>
      <c r="D1378" s="4">
        <f t="shared" si="226"/>
        <v>24</v>
      </c>
      <c r="E1378" s="4">
        <f t="shared" si="226"/>
        <v>27</v>
      </c>
      <c r="F1378" s="4">
        <f t="shared" si="226"/>
        <v>24</v>
      </c>
      <c r="G1378" s="4">
        <f t="shared" si="226"/>
        <v>5</v>
      </c>
      <c r="H1378" s="4">
        <f t="shared" si="226"/>
        <v>5</v>
      </c>
      <c r="I1378" s="4">
        <f t="shared" si="226"/>
        <v>20</v>
      </c>
      <c r="J1378" s="4">
        <f t="shared" si="226"/>
        <v>5</v>
      </c>
      <c r="K1378" s="4">
        <f t="shared" si="226"/>
        <v>28</v>
      </c>
      <c r="L1378" s="4">
        <f t="shared" si="226"/>
        <v>28</v>
      </c>
      <c r="M1378" s="4">
        <f t="shared" si="226"/>
        <v>28</v>
      </c>
      <c r="N1378" s="4">
        <f t="shared" si="226"/>
        <v>28</v>
      </c>
      <c r="O1378" s="4">
        <f t="shared" si="226"/>
        <v>22</v>
      </c>
      <c r="P1378" s="4">
        <f t="shared" si="226"/>
        <v>20</v>
      </c>
      <c r="Q1378" s="4">
        <f t="shared" si="226"/>
        <v>23</v>
      </c>
      <c r="R1378" s="4">
        <f t="shared" si="225"/>
        <v>20</v>
      </c>
      <c r="S1378" s="4">
        <f t="shared" si="225"/>
        <v>24</v>
      </c>
      <c r="T1378" s="4">
        <f t="shared" si="225"/>
        <v>23</v>
      </c>
      <c r="U1378" s="4">
        <f t="shared" si="225"/>
        <v>12</v>
      </c>
      <c r="V1378" s="4">
        <f t="shared" si="225"/>
        <v>23</v>
      </c>
      <c r="W1378" s="4">
        <v>1000000</v>
      </c>
    </row>
    <row r="1379" spans="1:23" x14ac:dyDescent="0.3">
      <c r="A1379" s="4" t="str">
        <f t="shared" si="227"/>
        <v>Latvia</v>
      </c>
      <c r="B1379" s="4">
        <f t="shared" si="227"/>
        <v>2013</v>
      </c>
      <c r="C1379" s="4">
        <f t="shared" si="226"/>
        <v>24</v>
      </c>
      <c r="D1379" s="4">
        <f t="shared" si="226"/>
        <v>23</v>
      </c>
      <c r="E1379" s="4">
        <f t="shared" si="226"/>
        <v>26</v>
      </c>
      <c r="F1379" s="4">
        <f t="shared" si="226"/>
        <v>23</v>
      </c>
      <c r="G1379" s="4">
        <f t="shared" si="226"/>
        <v>4</v>
      </c>
      <c r="H1379" s="4">
        <f t="shared" si="226"/>
        <v>5</v>
      </c>
      <c r="I1379" s="4">
        <f t="shared" si="226"/>
        <v>21</v>
      </c>
      <c r="J1379" s="4">
        <f t="shared" si="226"/>
        <v>5</v>
      </c>
      <c r="K1379" s="4">
        <f t="shared" si="226"/>
        <v>28</v>
      </c>
      <c r="L1379" s="4">
        <f t="shared" si="226"/>
        <v>28</v>
      </c>
      <c r="M1379" s="4">
        <f t="shared" si="226"/>
        <v>28</v>
      </c>
      <c r="N1379" s="4">
        <f t="shared" si="226"/>
        <v>28</v>
      </c>
      <c r="O1379" s="4">
        <f t="shared" si="226"/>
        <v>5</v>
      </c>
      <c r="P1379" s="4">
        <f t="shared" si="226"/>
        <v>4</v>
      </c>
      <c r="Q1379" s="4">
        <f t="shared" si="226"/>
        <v>22</v>
      </c>
      <c r="R1379" s="4">
        <f t="shared" si="225"/>
        <v>4</v>
      </c>
      <c r="S1379" s="4">
        <f t="shared" si="225"/>
        <v>23</v>
      </c>
      <c r="T1379" s="4">
        <f t="shared" si="225"/>
        <v>23</v>
      </c>
      <c r="U1379" s="4">
        <f t="shared" si="225"/>
        <v>11</v>
      </c>
      <c r="V1379" s="4">
        <f t="shared" si="225"/>
        <v>23</v>
      </c>
      <c r="W1379" s="4">
        <v>1000000</v>
      </c>
    </row>
    <row r="1380" spans="1:23" x14ac:dyDescent="0.3">
      <c r="A1380" s="4" t="str">
        <f t="shared" si="227"/>
        <v>Latvia</v>
      </c>
      <c r="B1380" s="4">
        <f t="shared" si="227"/>
        <v>2014</v>
      </c>
      <c r="C1380" s="4">
        <f t="shared" si="226"/>
        <v>23</v>
      </c>
      <c r="D1380" s="4">
        <f t="shared" si="226"/>
        <v>22</v>
      </c>
      <c r="E1380" s="4">
        <f t="shared" si="226"/>
        <v>23</v>
      </c>
      <c r="F1380" s="4">
        <f t="shared" si="226"/>
        <v>22</v>
      </c>
      <c r="G1380" s="4">
        <f t="shared" si="226"/>
        <v>6</v>
      </c>
      <c r="H1380" s="4">
        <f t="shared" si="226"/>
        <v>6</v>
      </c>
      <c r="I1380" s="4">
        <f t="shared" si="226"/>
        <v>19</v>
      </c>
      <c r="J1380" s="4">
        <f t="shared" si="226"/>
        <v>6</v>
      </c>
      <c r="K1380" s="4">
        <f t="shared" si="226"/>
        <v>29</v>
      </c>
      <c r="L1380" s="4">
        <f t="shared" si="226"/>
        <v>29</v>
      </c>
      <c r="M1380" s="4">
        <f t="shared" si="226"/>
        <v>29</v>
      </c>
      <c r="N1380" s="4">
        <f t="shared" si="226"/>
        <v>29</v>
      </c>
      <c r="O1380" s="4">
        <f t="shared" si="226"/>
        <v>2</v>
      </c>
      <c r="P1380" s="4">
        <f t="shared" si="226"/>
        <v>2</v>
      </c>
      <c r="Q1380" s="4">
        <f t="shared" si="226"/>
        <v>21</v>
      </c>
      <c r="R1380" s="4">
        <f t="shared" si="225"/>
        <v>2</v>
      </c>
      <c r="S1380" s="4">
        <f t="shared" si="225"/>
        <v>23</v>
      </c>
      <c r="T1380" s="4">
        <f t="shared" si="225"/>
        <v>22</v>
      </c>
      <c r="U1380" s="4">
        <f t="shared" si="225"/>
        <v>11</v>
      </c>
      <c r="V1380" s="4">
        <f t="shared" si="225"/>
        <v>22</v>
      </c>
      <c r="W1380" s="4">
        <v>1000000</v>
      </c>
    </row>
    <row r="1381" spans="1:23" x14ac:dyDescent="0.3">
      <c r="A1381" s="4" t="str">
        <f t="shared" si="227"/>
        <v>Latvia</v>
      </c>
      <c r="B1381" s="4">
        <f t="shared" si="227"/>
        <v>2015</v>
      </c>
      <c r="C1381" s="4">
        <f t="shared" si="226"/>
        <v>21</v>
      </c>
      <c r="D1381" s="4">
        <f t="shared" si="226"/>
        <v>19</v>
      </c>
      <c r="E1381" s="4">
        <f t="shared" si="226"/>
        <v>17</v>
      </c>
      <c r="F1381" s="4">
        <f t="shared" si="226"/>
        <v>19</v>
      </c>
      <c r="G1381" s="4">
        <f t="shared" si="226"/>
        <v>2</v>
      </c>
      <c r="H1381" s="4">
        <f t="shared" si="226"/>
        <v>2</v>
      </c>
      <c r="I1381" s="4">
        <f t="shared" si="226"/>
        <v>21</v>
      </c>
      <c r="J1381" s="4">
        <f t="shared" si="226"/>
        <v>2</v>
      </c>
      <c r="K1381" s="4">
        <f t="shared" si="226"/>
        <v>28</v>
      </c>
      <c r="L1381" s="4">
        <f t="shared" si="226"/>
        <v>28</v>
      </c>
      <c r="M1381" s="4">
        <f t="shared" si="226"/>
        <v>28</v>
      </c>
      <c r="N1381" s="4">
        <f t="shared" si="226"/>
        <v>28</v>
      </c>
      <c r="O1381" s="4">
        <f t="shared" si="226"/>
        <v>1</v>
      </c>
      <c r="P1381" s="4">
        <f t="shared" si="226"/>
        <v>1</v>
      </c>
      <c r="Q1381" s="4">
        <f t="shared" si="226"/>
        <v>21</v>
      </c>
      <c r="R1381" s="4">
        <f t="shared" si="226"/>
        <v>1</v>
      </c>
      <c r="S1381" s="4">
        <f t="shared" si="225"/>
        <v>24</v>
      </c>
      <c r="T1381" s="4">
        <f t="shared" si="225"/>
        <v>22</v>
      </c>
      <c r="U1381" s="4">
        <f t="shared" si="225"/>
        <v>11</v>
      </c>
      <c r="V1381" s="4">
        <f t="shared" si="225"/>
        <v>22</v>
      </c>
      <c r="W1381" s="4">
        <v>1000000</v>
      </c>
    </row>
    <row r="1382" spans="1:23" x14ac:dyDescent="0.3">
      <c r="A1382" s="4" t="str">
        <f t="shared" si="227"/>
        <v>Latvia</v>
      </c>
      <c r="B1382" s="4">
        <f t="shared" si="227"/>
        <v>2016</v>
      </c>
      <c r="C1382" s="4">
        <f t="shared" si="226"/>
        <v>19</v>
      </c>
      <c r="D1382" s="4">
        <f t="shared" si="226"/>
        <v>17</v>
      </c>
      <c r="E1382" s="4">
        <f t="shared" si="226"/>
        <v>14</v>
      </c>
      <c r="F1382" s="4">
        <f t="shared" si="226"/>
        <v>17</v>
      </c>
      <c r="G1382" s="4">
        <f t="shared" si="226"/>
        <v>2</v>
      </c>
      <c r="H1382" s="4">
        <f t="shared" si="226"/>
        <v>2</v>
      </c>
      <c r="I1382" s="4">
        <f t="shared" si="226"/>
        <v>21</v>
      </c>
      <c r="J1382" s="4">
        <f t="shared" si="226"/>
        <v>2</v>
      </c>
      <c r="K1382" s="4">
        <f t="shared" si="226"/>
        <v>28</v>
      </c>
      <c r="L1382" s="4">
        <f t="shared" si="226"/>
        <v>28</v>
      </c>
      <c r="M1382" s="4">
        <f t="shared" si="226"/>
        <v>28</v>
      </c>
      <c r="N1382" s="4">
        <f t="shared" si="226"/>
        <v>28</v>
      </c>
      <c r="O1382" s="4">
        <f t="shared" si="226"/>
        <v>6</v>
      </c>
      <c r="P1382" s="4">
        <f t="shared" si="226"/>
        <v>5</v>
      </c>
      <c r="Q1382" s="4">
        <f t="shared" si="226"/>
        <v>23</v>
      </c>
      <c r="R1382" s="4">
        <f t="shared" si="225"/>
        <v>5</v>
      </c>
      <c r="S1382" s="4">
        <f t="shared" si="225"/>
        <v>24</v>
      </c>
      <c r="T1382" s="4">
        <f t="shared" si="225"/>
        <v>22</v>
      </c>
      <c r="U1382" s="4">
        <f t="shared" si="225"/>
        <v>10</v>
      </c>
      <c r="V1382" s="4">
        <f t="shared" si="225"/>
        <v>22</v>
      </c>
      <c r="W1382" s="4">
        <v>1000000</v>
      </c>
    </row>
    <row r="1383" spans="1:23" x14ac:dyDescent="0.3">
      <c r="A1383" s="4" t="str">
        <f t="shared" si="227"/>
        <v>Latvia</v>
      </c>
      <c r="B1383" s="4">
        <f t="shared" si="227"/>
        <v>2017</v>
      </c>
      <c r="C1383" s="4">
        <f t="shared" si="226"/>
        <v>19</v>
      </c>
      <c r="D1383" s="4">
        <f t="shared" si="226"/>
        <v>16</v>
      </c>
      <c r="E1383" s="4">
        <f t="shared" si="226"/>
        <v>12</v>
      </c>
      <c r="F1383" s="4">
        <f t="shared" si="226"/>
        <v>16</v>
      </c>
      <c r="G1383" s="4">
        <f t="shared" si="226"/>
        <v>2</v>
      </c>
      <c r="H1383" s="4">
        <f t="shared" si="226"/>
        <v>2</v>
      </c>
      <c r="I1383" s="4">
        <f t="shared" si="226"/>
        <v>22</v>
      </c>
      <c r="J1383" s="4">
        <f t="shared" si="226"/>
        <v>2</v>
      </c>
      <c r="K1383" s="4">
        <f t="shared" si="226"/>
        <v>28</v>
      </c>
      <c r="L1383" s="4">
        <f t="shared" si="226"/>
        <v>28</v>
      </c>
      <c r="M1383" s="4">
        <f t="shared" si="226"/>
        <v>29</v>
      </c>
      <c r="N1383" s="4">
        <f t="shared" si="226"/>
        <v>28</v>
      </c>
      <c r="O1383" s="4">
        <f t="shared" si="226"/>
        <v>7</v>
      </c>
      <c r="P1383" s="4">
        <f t="shared" si="226"/>
        <v>7</v>
      </c>
      <c r="Q1383" s="4">
        <f t="shared" si="226"/>
        <v>25</v>
      </c>
      <c r="R1383" s="4">
        <f t="shared" si="225"/>
        <v>7</v>
      </c>
      <c r="S1383" s="4">
        <f t="shared" si="225"/>
        <v>25</v>
      </c>
      <c r="T1383" s="4">
        <f t="shared" si="225"/>
        <v>21</v>
      </c>
      <c r="U1383" s="4">
        <f t="shared" si="225"/>
        <v>10</v>
      </c>
      <c r="V1383" s="4">
        <f t="shared" si="225"/>
        <v>21</v>
      </c>
      <c r="W1383" s="4">
        <v>1000000</v>
      </c>
    </row>
    <row r="1384" spans="1:23" x14ac:dyDescent="0.3">
      <c r="A1384" s="4" t="str">
        <f t="shared" si="227"/>
        <v>Latvia</v>
      </c>
      <c r="B1384" s="4">
        <f t="shared" si="227"/>
        <v>2018</v>
      </c>
      <c r="C1384" s="4">
        <f t="shared" si="226"/>
        <v>18</v>
      </c>
      <c r="D1384" s="4">
        <f t="shared" si="226"/>
        <v>16</v>
      </c>
      <c r="E1384" s="4">
        <f t="shared" si="226"/>
        <v>11</v>
      </c>
      <c r="F1384" s="4">
        <f t="shared" si="226"/>
        <v>16</v>
      </c>
      <c r="G1384" s="4">
        <f t="shared" si="226"/>
        <v>3</v>
      </c>
      <c r="H1384" s="4">
        <f t="shared" si="226"/>
        <v>3</v>
      </c>
      <c r="I1384" s="4">
        <f t="shared" si="226"/>
        <v>21</v>
      </c>
      <c r="J1384" s="4">
        <f t="shared" si="226"/>
        <v>3</v>
      </c>
      <c r="K1384" s="4">
        <f t="shared" si="226"/>
        <v>28</v>
      </c>
      <c r="L1384" s="4">
        <f t="shared" si="226"/>
        <v>28</v>
      </c>
      <c r="M1384" s="4">
        <f t="shared" si="226"/>
        <v>29</v>
      </c>
      <c r="N1384" s="4">
        <f t="shared" si="226"/>
        <v>28</v>
      </c>
      <c r="O1384" s="4">
        <f t="shared" si="226"/>
        <v>4</v>
      </c>
      <c r="P1384" s="4">
        <f t="shared" si="226"/>
        <v>5</v>
      </c>
      <c r="Q1384" s="4">
        <f t="shared" si="226"/>
        <v>25</v>
      </c>
      <c r="R1384" s="4">
        <f t="shared" si="225"/>
        <v>5</v>
      </c>
      <c r="S1384" s="4">
        <f t="shared" si="225"/>
        <v>25</v>
      </c>
      <c r="T1384" s="4">
        <f t="shared" si="225"/>
        <v>21</v>
      </c>
      <c r="U1384" s="4">
        <f t="shared" si="225"/>
        <v>10</v>
      </c>
      <c r="V1384" s="4">
        <f t="shared" si="225"/>
        <v>21</v>
      </c>
      <c r="W1384" s="4">
        <v>1000000</v>
      </c>
    </row>
    <row r="1385" spans="1:23" x14ac:dyDescent="0.3">
      <c r="A1385" s="4" t="str">
        <f t="shared" si="227"/>
        <v>Latvia</v>
      </c>
      <c r="B1385" s="4">
        <f t="shared" si="227"/>
        <v>2019</v>
      </c>
      <c r="C1385" s="4">
        <f t="shared" si="226"/>
        <v>16</v>
      </c>
      <c r="D1385" s="4">
        <f t="shared" si="226"/>
        <v>15</v>
      </c>
      <c r="E1385" s="4">
        <f t="shared" si="226"/>
        <v>10</v>
      </c>
      <c r="F1385" s="4">
        <f t="shared" si="226"/>
        <v>15</v>
      </c>
      <c r="G1385" s="4">
        <f t="shared" si="226"/>
        <v>1</v>
      </c>
      <c r="H1385" s="4">
        <f t="shared" si="226"/>
        <v>1</v>
      </c>
      <c r="I1385" s="4">
        <f t="shared" si="226"/>
        <v>21</v>
      </c>
      <c r="J1385" s="4">
        <f t="shared" si="226"/>
        <v>1</v>
      </c>
      <c r="K1385" s="4">
        <f t="shared" si="226"/>
        <v>28</v>
      </c>
      <c r="L1385" s="4">
        <f t="shared" si="226"/>
        <v>27</v>
      </c>
      <c r="M1385" s="4">
        <f t="shared" si="226"/>
        <v>28</v>
      </c>
      <c r="N1385" s="4">
        <f t="shared" si="226"/>
        <v>27</v>
      </c>
      <c r="O1385" s="4">
        <f t="shared" si="226"/>
        <v>1</v>
      </c>
      <c r="P1385" s="4">
        <f t="shared" si="226"/>
        <v>1</v>
      </c>
      <c r="Q1385" s="4">
        <f t="shared" si="226"/>
        <v>22</v>
      </c>
      <c r="R1385" s="4">
        <f t="shared" si="225"/>
        <v>1</v>
      </c>
      <c r="S1385" s="4">
        <f t="shared" si="225"/>
        <v>25</v>
      </c>
      <c r="T1385" s="4">
        <f t="shared" si="225"/>
        <v>21</v>
      </c>
      <c r="U1385" s="4">
        <f t="shared" si="225"/>
        <v>10</v>
      </c>
      <c r="V1385" s="4">
        <f t="shared" si="225"/>
        <v>21</v>
      </c>
      <c r="W1385" s="4">
        <v>1000000</v>
      </c>
    </row>
    <row r="1386" spans="1:23" x14ac:dyDescent="0.3">
      <c r="A1386" s="4" t="str">
        <f t="shared" si="227"/>
        <v>Latvia</v>
      </c>
      <c r="B1386" s="4">
        <f t="shared" si="227"/>
        <v>2020</v>
      </c>
      <c r="C1386" s="4">
        <f t="shared" si="226"/>
        <v>15</v>
      </c>
      <c r="D1386" s="4">
        <f t="shared" si="226"/>
        <v>14</v>
      </c>
      <c r="E1386" s="4">
        <f t="shared" si="226"/>
        <v>7</v>
      </c>
      <c r="F1386" s="4">
        <f t="shared" si="226"/>
        <v>14</v>
      </c>
      <c r="G1386" s="4">
        <f t="shared" si="226"/>
        <v>3</v>
      </c>
      <c r="H1386" s="4">
        <f t="shared" si="226"/>
        <v>4</v>
      </c>
      <c r="I1386" s="4">
        <f t="shared" si="226"/>
        <v>19</v>
      </c>
      <c r="J1386" s="4">
        <f t="shared" si="226"/>
        <v>4</v>
      </c>
      <c r="K1386" s="4">
        <f t="shared" si="226"/>
        <v>27</v>
      </c>
      <c r="L1386" s="4">
        <f t="shared" si="226"/>
        <v>27</v>
      </c>
      <c r="M1386" s="4">
        <f t="shared" si="226"/>
        <v>27</v>
      </c>
      <c r="N1386" s="4">
        <f t="shared" si="226"/>
        <v>27</v>
      </c>
      <c r="O1386" s="4">
        <f t="shared" si="226"/>
        <v>8</v>
      </c>
      <c r="P1386" s="4">
        <f t="shared" si="226"/>
        <v>9</v>
      </c>
      <c r="Q1386" s="4">
        <f t="shared" si="226"/>
        <v>23</v>
      </c>
      <c r="R1386" s="4">
        <f t="shared" si="225"/>
        <v>9</v>
      </c>
      <c r="S1386" s="4">
        <f t="shared" si="225"/>
        <v>23</v>
      </c>
      <c r="T1386" s="4">
        <f t="shared" si="225"/>
        <v>20</v>
      </c>
      <c r="U1386" s="4">
        <f t="shared" si="225"/>
        <v>10</v>
      </c>
      <c r="V1386" s="4">
        <f t="shared" si="225"/>
        <v>20</v>
      </c>
      <c r="W1386" s="4">
        <v>1000000</v>
      </c>
    </row>
    <row r="1387" spans="1:23" x14ac:dyDescent="0.3">
      <c r="A1387" s="4" t="str">
        <f t="shared" si="227"/>
        <v>Latvia</v>
      </c>
      <c r="B1387" s="4">
        <f t="shared" si="227"/>
        <v>2021</v>
      </c>
      <c r="C1387" s="4">
        <f t="shared" si="226"/>
        <v>13</v>
      </c>
      <c r="D1387" s="4">
        <f t="shared" si="226"/>
        <v>12</v>
      </c>
      <c r="E1387" s="4">
        <f t="shared" si="226"/>
        <v>4</v>
      </c>
      <c r="F1387" s="4">
        <f t="shared" si="226"/>
        <v>12</v>
      </c>
      <c r="G1387" s="4">
        <f t="shared" si="226"/>
        <v>1</v>
      </c>
      <c r="H1387" s="4">
        <f t="shared" si="226"/>
        <v>2</v>
      </c>
      <c r="I1387" s="4">
        <f t="shared" si="226"/>
        <v>24</v>
      </c>
      <c r="J1387" s="4">
        <f t="shared" si="226"/>
        <v>2</v>
      </c>
      <c r="K1387" s="4">
        <f t="shared" si="226"/>
        <v>29</v>
      </c>
      <c r="L1387" s="4">
        <f t="shared" si="226"/>
        <v>29</v>
      </c>
      <c r="M1387" s="4">
        <f t="shared" si="226"/>
        <v>29</v>
      </c>
      <c r="N1387" s="4">
        <f t="shared" si="226"/>
        <v>29</v>
      </c>
      <c r="O1387" s="4">
        <f t="shared" si="226"/>
        <v>6</v>
      </c>
      <c r="P1387" s="4">
        <f t="shared" si="226"/>
        <v>8</v>
      </c>
      <c r="Q1387" s="4">
        <f t="shared" si="226"/>
        <v>21</v>
      </c>
      <c r="R1387" s="4">
        <f t="shared" si="226"/>
        <v>8</v>
      </c>
      <c r="S1387" s="4">
        <f t="shared" ref="M1387:AB1402" si="228">INT(S789/20)+1</f>
        <v>26</v>
      </c>
      <c r="T1387" s="4">
        <f t="shared" si="228"/>
        <v>20</v>
      </c>
      <c r="U1387" s="4">
        <f t="shared" si="228"/>
        <v>10</v>
      </c>
      <c r="V1387" s="4">
        <f t="shared" si="228"/>
        <v>20</v>
      </c>
      <c r="W1387" s="4">
        <v>1000000</v>
      </c>
    </row>
    <row r="1388" spans="1:23" x14ac:dyDescent="0.3">
      <c r="A1388" s="4" t="str">
        <f t="shared" si="227"/>
        <v>Lithuania</v>
      </c>
      <c r="B1388" s="4">
        <f t="shared" si="227"/>
        <v>1995</v>
      </c>
      <c r="C1388" s="4">
        <f t="shared" ref="C1388:R1403" si="229">INT(C790/20)+1</f>
        <v>27</v>
      </c>
      <c r="D1388" s="4">
        <f t="shared" si="229"/>
        <v>28</v>
      </c>
      <c r="E1388" s="4">
        <f t="shared" si="229"/>
        <v>30</v>
      </c>
      <c r="F1388" s="4">
        <f t="shared" si="229"/>
        <v>28</v>
      </c>
      <c r="G1388" s="4">
        <f t="shared" si="229"/>
        <v>23</v>
      </c>
      <c r="H1388" s="4">
        <f t="shared" si="229"/>
        <v>22</v>
      </c>
      <c r="I1388" s="4">
        <f t="shared" si="229"/>
        <v>10</v>
      </c>
      <c r="J1388" s="4">
        <f t="shared" si="229"/>
        <v>22</v>
      </c>
      <c r="K1388" s="4">
        <f t="shared" si="229"/>
        <v>29</v>
      </c>
      <c r="L1388" s="4">
        <f t="shared" si="229"/>
        <v>29</v>
      </c>
      <c r="M1388" s="4">
        <f t="shared" si="229"/>
        <v>29</v>
      </c>
      <c r="N1388" s="4">
        <f t="shared" si="229"/>
        <v>29</v>
      </c>
      <c r="O1388" s="4">
        <f t="shared" si="229"/>
        <v>26</v>
      </c>
      <c r="P1388" s="4">
        <f t="shared" si="229"/>
        <v>27</v>
      </c>
      <c r="Q1388" s="4">
        <f t="shared" si="229"/>
        <v>1</v>
      </c>
      <c r="R1388" s="4">
        <f t="shared" si="228"/>
        <v>27</v>
      </c>
      <c r="S1388" s="4">
        <f t="shared" si="228"/>
        <v>22</v>
      </c>
      <c r="T1388" s="4">
        <f t="shared" si="228"/>
        <v>28</v>
      </c>
      <c r="U1388" s="4">
        <f t="shared" si="228"/>
        <v>29</v>
      </c>
      <c r="V1388" s="4">
        <f t="shared" si="228"/>
        <v>28</v>
      </c>
      <c r="W1388" s="4">
        <v>1000000</v>
      </c>
    </row>
    <row r="1389" spans="1:23" x14ac:dyDescent="0.3">
      <c r="A1389" s="4" t="str">
        <f t="shared" si="227"/>
        <v>Lithuania</v>
      </c>
      <c r="B1389" s="4">
        <f t="shared" si="227"/>
        <v>1996</v>
      </c>
      <c r="C1389" s="4">
        <f t="shared" si="229"/>
        <v>25</v>
      </c>
      <c r="D1389" s="4">
        <f t="shared" si="229"/>
        <v>28</v>
      </c>
      <c r="E1389" s="4">
        <f t="shared" si="229"/>
        <v>29</v>
      </c>
      <c r="F1389" s="4">
        <f t="shared" si="229"/>
        <v>28</v>
      </c>
      <c r="G1389" s="4">
        <f t="shared" si="229"/>
        <v>23</v>
      </c>
      <c r="H1389" s="4">
        <f t="shared" si="229"/>
        <v>22</v>
      </c>
      <c r="I1389" s="4">
        <f t="shared" si="229"/>
        <v>10</v>
      </c>
      <c r="J1389" s="4">
        <f t="shared" si="229"/>
        <v>22</v>
      </c>
      <c r="K1389" s="4">
        <f t="shared" si="229"/>
        <v>28</v>
      </c>
      <c r="L1389" s="4">
        <f t="shared" si="229"/>
        <v>29</v>
      </c>
      <c r="M1389" s="4">
        <f t="shared" si="229"/>
        <v>28</v>
      </c>
      <c r="N1389" s="4">
        <f t="shared" si="229"/>
        <v>29</v>
      </c>
      <c r="O1389" s="4">
        <f t="shared" si="229"/>
        <v>26</v>
      </c>
      <c r="P1389" s="4">
        <f t="shared" si="229"/>
        <v>27</v>
      </c>
      <c r="Q1389" s="4">
        <f t="shared" si="229"/>
        <v>1</v>
      </c>
      <c r="R1389" s="4">
        <f t="shared" si="228"/>
        <v>27</v>
      </c>
      <c r="S1389" s="4">
        <f t="shared" si="228"/>
        <v>22</v>
      </c>
      <c r="T1389" s="4">
        <f t="shared" si="228"/>
        <v>28</v>
      </c>
      <c r="U1389" s="4">
        <f t="shared" si="228"/>
        <v>29</v>
      </c>
      <c r="V1389" s="4">
        <f t="shared" si="228"/>
        <v>28</v>
      </c>
      <c r="W1389" s="4">
        <v>1000000</v>
      </c>
    </row>
    <row r="1390" spans="1:23" x14ac:dyDescent="0.3">
      <c r="A1390" s="4" t="str">
        <f t="shared" ref="A1390:B1405" si="230">A792</f>
        <v>Lithuania</v>
      </c>
      <c r="B1390" s="4">
        <f t="shared" si="230"/>
        <v>1997</v>
      </c>
      <c r="C1390" s="4">
        <f t="shared" si="229"/>
        <v>25</v>
      </c>
      <c r="D1390" s="4">
        <f t="shared" si="229"/>
        <v>27</v>
      </c>
      <c r="E1390" s="4">
        <f t="shared" si="229"/>
        <v>29</v>
      </c>
      <c r="F1390" s="4">
        <f t="shared" si="229"/>
        <v>27</v>
      </c>
      <c r="G1390" s="4">
        <f t="shared" si="229"/>
        <v>22</v>
      </c>
      <c r="H1390" s="4">
        <f t="shared" si="229"/>
        <v>22</v>
      </c>
      <c r="I1390" s="4">
        <f t="shared" si="229"/>
        <v>8</v>
      </c>
      <c r="J1390" s="4">
        <f t="shared" si="229"/>
        <v>22</v>
      </c>
      <c r="K1390" s="4">
        <f t="shared" si="229"/>
        <v>27</v>
      </c>
      <c r="L1390" s="4">
        <f t="shared" si="229"/>
        <v>27</v>
      </c>
      <c r="M1390" s="4">
        <f t="shared" si="229"/>
        <v>27</v>
      </c>
      <c r="N1390" s="4">
        <f t="shared" si="229"/>
        <v>27</v>
      </c>
      <c r="O1390" s="4">
        <f t="shared" si="229"/>
        <v>26</v>
      </c>
      <c r="P1390" s="4">
        <f t="shared" si="229"/>
        <v>27</v>
      </c>
      <c r="Q1390" s="4">
        <f t="shared" si="229"/>
        <v>1</v>
      </c>
      <c r="R1390" s="4">
        <f t="shared" si="228"/>
        <v>27</v>
      </c>
      <c r="S1390" s="4">
        <f t="shared" si="228"/>
        <v>22</v>
      </c>
      <c r="T1390" s="4">
        <f t="shared" si="228"/>
        <v>28</v>
      </c>
      <c r="U1390" s="4">
        <f t="shared" si="228"/>
        <v>29</v>
      </c>
      <c r="V1390" s="4">
        <f t="shared" si="228"/>
        <v>28</v>
      </c>
      <c r="W1390" s="4">
        <v>1000000</v>
      </c>
    </row>
    <row r="1391" spans="1:23" x14ac:dyDescent="0.3">
      <c r="A1391" s="4" t="str">
        <f t="shared" si="230"/>
        <v>Lithuania</v>
      </c>
      <c r="B1391" s="4">
        <f t="shared" si="230"/>
        <v>1998</v>
      </c>
      <c r="C1391" s="4">
        <f t="shared" si="229"/>
        <v>24</v>
      </c>
      <c r="D1391" s="4">
        <f t="shared" si="229"/>
        <v>26</v>
      </c>
      <c r="E1391" s="4">
        <f t="shared" si="229"/>
        <v>28</v>
      </c>
      <c r="F1391" s="4">
        <f t="shared" si="229"/>
        <v>26</v>
      </c>
      <c r="G1391" s="4">
        <f t="shared" si="229"/>
        <v>18</v>
      </c>
      <c r="H1391" s="4">
        <f t="shared" si="229"/>
        <v>18</v>
      </c>
      <c r="I1391" s="4">
        <f t="shared" si="229"/>
        <v>3</v>
      </c>
      <c r="J1391" s="4">
        <f t="shared" si="229"/>
        <v>18</v>
      </c>
      <c r="K1391" s="4">
        <f t="shared" si="229"/>
        <v>27</v>
      </c>
      <c r="L1391" s="4">
        <f t="shared" si="229"/>
        <v>27</v>
      </c>
      <c r="M1391" s="4">
        <f t="shared" si="229"/>
        <v>27</v>
      </c>
      <c r="N1391" s="4">
        <f t="shared" si="229"/>
        <v>27</v>
      </c>
      <c r="O1391" s="4">
        <f t="shared" si="229"/>
        <v>26</v>
      </c>
      <c r="P1391" s="4">
        <f t="shared" si="229"/>
        <v>27</v>
      </c>
      <c r="Q1391" s="4">
        <f t="shared" si="229"/>
        <v>1</v>
      </c>
      <c r="R1391" s="4">
        <f t="shared" si="228"/>
        <v>27</v>
      </c>
      <c r="S1391" s="4">
        <f t="shared" si="228"/>
        <v>24</v>
      </c>
      <c r="T1391" s="4">
        <f t="shared" si="228"/>
        <v>28</v>
      </c>
      <c r="U1391" s="4">
        <f t="shared" si="228"/>
        <v>28</v>
      </c>
      <c r="V1391" s="4">
        <f t="shared" si="228"/>
        <v>28</v>
      </c>
      <c r="W1391" s="4">
        <v>1000000</v>
      </c>
    </row>
    <row r="1392" spans="1:23" x14ac:dyDescent="0.3">
      <c r="A1392" s="4" t="str">
        <f t="shared" si="230"/>
        <v>Lithuania</v>
      </c>
      <c r="B1392" s="4">
        <f t="shared" si="230"/>
        <v>1999</v>
      </c>
      <c r="C1392" s="4">
        <f t="shared" si="229"/>
        <v>24</v>
      </c>
      <c r="D1392" s="4">
        <f t="shared" si="229"/>
        <v>26</v>
      </c>
      <c r="E1392" s="4">
        <f t="shared" si="229"/>
        <v>28</v>
      </c>
      <c r="F1392" s="4">
        <f t="shared" si="229"/>
        <v>26</v>
      </c>
      <c r="G1392" s="4">
        <f t="shared" si="229"/>
        <v>23</v>
      </c>
      <c r="H1392" s="4">
        <f t="shared" si="229"/>
        <v>22</v>
      </c>
      <c r="I1392" s="4">
        <f t="shared" si="229"/>
        <v>11</v>
      </c>
      <c r="J1392" s="4">
        <f t="shared" si="229"/>
        <v>22</v>
      </c>
      <c r="K1392" s="4">
        <f t="shared" si="229"/>
        <v>27</v>
      </c>
      <c r="L1392" s="4">
        <f t="shared" si="229"/>
        <v>27</v>
      </c>
      <c r="M1392" s="4">
        <f t="shared" si="229"/>
        <v>27</v>
      </c>
      <c r="N1392" s="4">
        <f t="shared" si="229"/>
        <v>27</v>
      </c>
      <c r="O1392" s="4">
        <f t="shared" si="229"/>
        <v>26</v>
      </c>
      <c r="P1392" s="4">
        <f t="shared" si="229"/>
        <v>27</v>
      </c>
      <c r="Q1392" s="4">
        <f t="shared" si="229"/>
        <v>1</v>
      </c>
      <c r="R1392" s="4">
        <f t="shared" si="228"/>
        <v>27</v>
      </c>
      <c r="S1392" s="4">
        <f t="shared" si="228"/>
        <v>26</v>
      </c>
      <c r="T1392" s="4">
        <f t="shared" si="228"/>
        <v>28</v>
      </c>
      <c r="U1392" s="4">
        <f t="shared" si="228"/>
        <v>29</v>
      </c>
      <c r="V1392" s="4">
        <f t="shared" si="228"/>
        <v>28</v>
      </c>
      <c r="W1392" s="4">
        <v>1000000</v>
      </c>
    </row>
    <row r="1393" spans="1:23" x14ac:dyDescent="0.3">
      <c r="A1393" s="4" t="str">
        <f t="shared" si="230"/>
        <v>Lithuania</v>
      </c>
      <c r="B1393" s="4">
        <f t="shared" si="230"/>
        <v>2000</v>
      </c>
      <c r="C1393" s="4">
        <f t="shared" si="229"/>
        <v>24</v>
      </c>
      <c r="D1393" s="4">
        <f t="shared" si="229"/>
        <v>26</v>
      </c>
      <c r="E1393" s="4">
        <f t="shared" si="229"/>
        <v>28</v>
      </c>
      <c r="F1393" s="4">
        <f t="shared" si="229"/>
        <v>26</v>
      </c>
      <c r="G1393" s="4">
        <f t="shared" si="229"/>
        <v>10</v>
      </c>
      <c r="H1393" s="4">
        <f t="shared" si="229"/>
        <v>9</v>
      </c>
      <c r="I1393" s="4">
        <f t="shared" si="229"/>
        <v>13</v>
      </c>
      <c r="J1393" s="4">
        <f t="shared" si="229"/>
        <v>9</v>
      </c>
      <c r="K1393" s="4">
        <f t="shared" si="229"/>
        <v>27</v>
      </c>
      <c r="L1393" s="4">
        <f t="shared" si="229"/>
        <v>27</v>
      </c>
      <c r="M1393" s="4">
        <f t="shared" si="229"/>
        <v>27</v>
      </c>
      <c r="N1393" s="4">
        <f t="shared" si="229"/>
        <v>27</v>
      </c>
      <c r="O1393" s="4">
        <f t="shared" si="229"/>
        <v>28</v>
      </c>
      <c r="P1393" s="4">
        <f t="shared" si="229"/>
        <v>28</v>
      </c>
      <c r="Q1393" s="4">
        <f t="shared" si="229"/>
        <v>2</v>
      </c>
      <c r="R1393" s="4">
        <f t="shared" si="228"/>
        <v>28</v>
      </c>
      <c r="S1393" s="4">
        <f t="shared" si="228"/>
        <v>28</v>
      </c>
      <c r="T1393" s="4">
        <f t="shared" si="228"/>
        <v>28</v>
      </c>
      <c r="U1393" s="4">
        <f t="shared" si="228"/>
        <v>29</v>
      </c>
      <c r="V1393" s="4">
        <f t="shared" si="228"/>
        <v>28</v>
      </c>
      <c r="W1393" s="4">
        <v>1000000</v>
      </c>
    </row>
    <row r="1394" spans="1:23" x14ac:dyDescent="0.3">
      <c r="A1394" s="4" t="str">
        <f t="shared" si="230"/>
        <v>Lithuania</v>
      </c>
      <c r="B1394" s="4">
        <f t="shared" si="230"/>
        <v>2001</v>
      </c>
      <c r="C1394" s="4">
        <f t="shared" si="229"/>
        <v>24</v>
      </c>
      <c r="D1394" s="4">
        <f t="shared" si="229"/>
        <v>26</v>
      </c>
      <c r="E1394" s="4">
        <f t="shared" si="229"/>
        <v>28</v>
      </c>
      <c r="F1394" s="4">
        <f t="shared" si="229"/>
        <v>26</v>
      </c>
      <c r="G1394" s="4">
        <f t="shared" si="229"/>
        <v>10</v>
      </c>
      <c r="H1394" s="4">
        <f t="shared" si="229"/>
        <v>10</v>
      </c>
      <c r="I1394" s="4">
        <f t="shared" si="229"/>
        <v>13</v>
      </c>
      <c r="J1394" s="4">
        <f t="shared" si="229"/>
        <v>10</v>
      </c>
      <c r="K1394" s="4">
        <f t="shared" si="229"/>
        <v>28</v>
      </c>
      <c r="L1394" s="4">
        <f t="shared" si="229"/>
        <v>28</v>
      </c>
      <c r="M1394" s="4">
        <f t="shared" si="229"/>
        <v>28</v>
      </c>
      <c r="N1394" s="4">
        <f t="shared" si="229"/>
        <v>28</v>
      </c>
      <c r="O1394" s="4">
        <f t="shared" si="229"/>
        <v>29</v>
      </c>
      <c r="P1394" s="4">
        <f t="shared" si="229"/>
        <v>29</v>
      </c>
      <c r="Q1394" s="4">
        <f t="shared" si="229"/>
        <v>9</v>
      </c>
      <c r="R1394" s="4">
        <f t="shared" si="228"/>
        <v>29</v>
      </c>
      <c r="S1394" s="4">
        <f t="shared" si="228"/>
        <v>28</v>
      </c>
      <c r="T1394" s="4">
        <f t="shared" si="228"/>
        <v>28</v>
      </c>
      <c r="U1394" s="4">
        <f t="shared" si="228"/>
        <v>28</v>
      </c>
      <c r="V1394" s="4">
        <f t="shared" si="228"/>
        <v>28</v>
      </c>
      <c r="W1394" s="4">
        <v>1000000</v>
      </c>
    </row>
    <row r="1395" spans="1:23" x14ac:dyDescent="0.3">
      <c r="A1395" s="4" t="str">
        <f t="shared" si="230"/>
        <v>Lithuania</v>
      </c>
      <c r="B1395" s="4">
        <f t="shared" si="230"/>
        <v>2002</v>
      </c>
      <c r="C1395" s="4">
        <f t="shared" si="229"/>
        <v>23</v>
      </c>
      <c r="D1395" s="4">
        <f t="shared" si="229"/>
        <v>25</v>
      </c>
      <c r="E1395" s="4">
        <f t="shared" si="229"/>
        <v>27</v>
      </c>
      <c r="F1395" s="4">
        <f t="shared" si="229"/>
        <v>25</v>
      </c>
      <c r="G1395" s="4">
        <f t="shared" si="229"/>
        <v>12</v>
      </c>
      <c r="H1395" s="4">
        <f t="shared" si="229"/>
        <v>12</v>
      </c>
      <c r="I1395" s="4">
        <f t="shared" si="229"/>
        <v>10</v>
      </c>
      <c r="J1395" s="4">
        <f t="shared" si="229"/>
        <v>12</v>
      </c>
      <c r="K1395" s="4">
        <f t="shared" si="229"/>
        <v>27</v>
      </c>
      <c r="L1395" s="4">
        <f t="shared" si="229"/>
        <v>27</v>
      </c>
      <c r="M1395" s="4">
        <f t="shared" si="229"/>
        <v>27</v>
      </c>
      <c r="N1395" s="4">
        <f t="shared" si="229"/>
        <v>27</v>
      </c>
      <c r="O1395" s="4">
        <f t="shared" si="229"/>
        <v>26</v>
      </c>
      <c r="P1395" s="4">
        <f t="shared" si="229"/>
        <v>26</v>
      </c>
      <c r="Q1395" s="4">
        <f t="shared" si="229"/>
        <v>17</v>
      </c>
      <c r="R1395" s="4">
        <f t="shared" si="228"/>
        <v>26</v>
      </c>
      <c r="S1395" s="4">
        <f t="shared" si="228"/>
        <v>28</v>
      </c>
      <c r="T1395" s="4">
        <f t="shared" si="228"/>
        <v>27</v>
      </c>
      <c r="U1395" s="4">
        <f t="shared" si="228"/>
        <v>28</v>
      </c>
      <c r="V1395" s="4">
        <f t="shared" si="228"/>
        <v>27</v>
      </c>
      <c r="W1395" s="4">
        <v>1000000</v>
      </c>
    </row>
    <row r="1396" spans="1:23" x14ac:dyDescent="0.3">
      <c r="A1396" s="4" t="str">
        <f t="shared" si="230"/>
        <v>Lithuania</v>
      </c>
      <c r="B1396" s="4">
        <f t="shared" si="230"/>
        <v>2003</v>
      </c>
      <c r="C1396" s="4">
        <f t="shared" si="229"/>
        <v>21</v>
      </c>
      <c r="D1396" s="4">
        <f t="shared" si="229"/>
        <v>23</v>
      </c>
      <c r="E1396" s="4">
        <f t="shared" si="229"/>
        <v>23</v>
      </c>
      <c r="F1396" s="4">
        <f t="shared" si="229"/>
        <v>23</v>
      </c>
      <c r="G1396" s="4">
        <f t="shared" si="229"/>
        <v>13</v>
      </c>
      <c r="H1396" s="4">
        <f t="shared" si="229"/>
        <v>13</v>
      </c>
      <c r="I1396" s="4">
        <f t="shared" si="229"/>
        <v>8</v>
      </c>
      <c r="J1396" s="4">
        <f t="shared" si="229"/>
        <v>13</v>
      </c>
      <c r="K1396" s="4">
        <f t="shared" si="229"/>
        <v>27</v>
      </c>
      <c r="L1396" s="4">
        <f t="shared" si="229"/>
        <v>27</v>
      </c>
      <c r="M1396" s="4">
        <f t="shared" si="229"/>
        <v>27</v>
      </c>
      <c r="N1396" s="4">
        <f t="shared" si="229"/>
        <v>27</v>
      </c>
      <c r="O1396" s="4">
        <f t="shared" si="229"/>
        <v>21</v>
      </c>
      <c r="P1396" s="4">
        <f t="shared" si="229"/>
        <v>21</v>
      </c>
      <c r="Q1396" s="4">
        <f t="shared" si="229"/>
        <v>16</v>
      </c>
      <c r="R1396" s="4">
        <f t="shared" si="228"/>
        <v>21</v>
      </c>
      <c r="S1396" s="4">
        <f t="shared" si="228"/>
        <v>27</v>
      </c>
      <c r="T1396" s="4">
        <f t="shared" si="228"/>
        <v>27</v>
      </c>
      <c r="U1396" s="4">
        <f t="shared" si="228"/>
        <v>26</v>
      </c>
      <c r="V1396" s="4">
        <f t="shared" si="228"/>
        <v>27</v>
      </c>
      <c r="W1396" s="4">
        <v>1000000</v>
      </c>
    </row>
    <row r="1397" spans="1:23" x14ac:dyDescent="0.3">
      <c r="A1397" s="4" t="str">
        <f t="shared" si="230"/>
        <v>Lithuania</v>
      </c>
      <c r="B1397" s="4">
        <f t="shared" si="230"/>
        <v>2004</v>
      </c>
      <c r="C1397" s="4">
        <f t="shared" si="229"/>
        <v>19</v>
      </c>
      <c r="D1397" s="4">
        <f t="shared" si="229"/>
        <v>21</v>
      </c>
      <c r="E1397" s="4">
        <f t="shared" si="229"/>
        <v>17</v>
      </c>
      <c r="F1397" s="4">
        <f t="shared" si="229"/>
        <v>21</v>
      </c>
      <c r="G1397" s="4">
        <f t="shared" si="229"/>
        <v>4</v>
      </c>
      <c r="H1397" s="4">
        <f t="shared" si="229"/>
        <v>4</v>
      </c>
      <c r="I1397" s="4">
        <f t="shared" si="229"/>
        <v>20</v>
      </c>
      <c r="J1397" s="4">
        <f t="shared" si="229"/>
        <v>4</v>
      </c>
      <c r="K1397" s="4">
        <f t="shared" si="229"/>
        <v>28</v>
      </c>
      <c r="L1397" s="4">
        <f t="shared" si="229"/>
        <v>28</v>
      </c>
      <c r="M1397" s="4">
        <f t="shared" si="229"/>
        <v>28</v>
      </c>
      <c r="N1397" s="4">
        <f t="shared" si="229"/>
        <v>28</v>
      </c>
      <c r="O1397" s="4">
        <f t="shared" si="229"/>
        <v>12</v>
      </c>
      <c r="P1397" s="4">
        <f t="shared" si="229"/>
        <v>11</v>
      </c>
      <c r="Q1397" s="4">
        <f t="shared" si="229"/>
        <v>18</v>
      </c>
      <c r="R1397" s="4">
        <f t="shared" si="229"/>
        <v>11</v>
      </c>
      <c r="S1397" s="4">
        <f t="shared" si="228"/>
        <v>27</v>
      </c>
      <c r="T1397" s="4">
        <f t="shared" si="228"/>
        <v>27</v>
      </c>
      <c r="U1397" s="4">
        <f t="shared" si="228"/>
        <v>24</v>
      </c>
      <c r="V1397" s="4">
        <f t="shared" si="228"/>
        <v>27</v>
      </c>
      <c r="W1397" s="4">
        <v>1000000</v>
      </c>
    </row>
    <row r="1398" spans="1:23" x14ac:dyDescent="0.3">
      <c r="A1398" s="4" t="str">
        <f t="shared" si="230"/>
        <v>Lithuania</v>
      </c>
      <c r="B1398" s="4">
        <f t="shared" si="230"/>
        <v>2005</v>
      </c>
      <c r="C1398" s="4">
        <f t="shared" si="229"/>
        <v>16</v>
      </c>
      <c r="D1398" s="4">
        <f t="shared" si="229"/>
        <v>17</v>
      </c>
      <c r="E1398" s="4">
        <f t="shared" si="229"/>
        <v>11</v>
      </c>
      <c r="F1398" s="4">
        <f t="shared" si="229"/>
        <v>17</v>
      </c>
      <c r="G1398" s="4">
        <f t="shared" si="229"/>
        <v>3</v>
      </c>
      <c r="H1398" s="4">
        <f t="shared" si="229"/>
        <v>3</v>
      </c>
      <c r="I1398" s="4">
        <f t="shared" si="229"/>
        <v>22</v>
      </c>
      <c r="J1398" s="4">
        <f t="shared" si="229"/>
        <v>3</v>
      </c>
      <c r="K1398" s="4">
        <f t="shared" si="229"/>
        <v>29</v>
      </c>
      <c r="L1398" s="4">
        <f t="shared" si="229"/>
        <v>29</v>
      </c>
      <c r="M1398" s="4">
        <f t="shared" si="228"/>
        <v>29</v>
      </c>
      <c r="N1398" s="4">
        <f t="shared" si="228"/>
        <v>29</v>
      </c>
      <c r="O1398" s="4">
        <f t="shared" si="228"/>
        <v>3</v>
      </c>
      <c r="P1398" s="4">
        <f t="shared" si="228"/>
        <v>3</v>
      </c>
      <c r="Q1398" s="4">
        <f t="shared" si="228"/>
        <v>13</v>
      </c>
      <c r="R1398" s="4">
        <f t="shared" si="228"/>
        <v>3</v>
      </c>
      <c r="S1398" s="4">
        <f t="shared" si="228"/>
        <v>27</v>
      </c>
      <c r="T1398" s="4">
        <f t="shared" si="228"/>
        <v>26</v>
      </c>
      <c r="U1398" s="4">
        <f t="shared" si="228"/>
        <v>20</v>
      </c>
      <c r="V1398" s="4">
        <f t="shared" si="228"/>
        <v>26</v>
      </c>
      <c r="W1398" s="4">
        <v>1000000</v>
      </c>
    </row>
    <row r="1399" spans="1:23" x14ac:dyDescent="0.3">
      <c r="A1399" s="4" t="str">
        <f t="shared" si="230"/>
        <v>Lithuania</v>
      </c>
      <c r="B1399" s="4">
        <f t="shared" si="230"/>
        <v>2006</v>
      </c>
      <c r="C1399" s="4">
        <f t="shared" si="229"/>
        <v>13</v>
      </c>
      <c r="D1399" s="4">
        <f t="shared" si="229"/>
        <v>13</v>
      </c>
      <c r="E1399" s="4">
        <f t="shared" si="229"/>
        <v>4</v>
      </c>
      <c r="F1399" s="4">
        <f t="shared" si="229"/>
        <v>13</v>
      </c>
      <c r="G1399" s="4">
        <f t="shared" si="229"/>
        <v>3</v>
      </c>
      <c r="H1399" s="4">
        <f t="shared" si="229"/>
        <v>3</v>
      </c>
      <c r="I1399" s="4">
        <f t="shared" si="229"/>
        <v>21</v>
      </c>
      <c r="J1399" s="4">
        <f t="shared" si="229"/>
        <v>3</v>
      </c>
      <c r="K1399" s="4">
        <f t="shared" si="229"/>
        <v>30</v>
      </c>
      <c r="L1399" s="4">
        <f t="shared" si="229"/>
        <v>30</v>
      </c>
      <c r="M1399" s="4">
        <f t="shared" si="228"/>
        <v>29</v>
      </c>
      <c r="N1399" s="4">
        <f t="shared" si="228"/>
        <v>30</v>
      </c>
      <c r="O1399" s="4">
        <f t="shared" si="228"/>
        <v>13</v>
      </c>
      <c r="P1399" s="4">
        <f t="shared" si="228"/>
        <v>14</v>
      </c>
      <c r="Q1399" s="4">
        <f t="shared" si="228"/>
        <v>1</v>
      </c>
      <c r="R1399" s="4">
        <f t="shared" si="228"/>
        <v>14</v>
      </c>
      <c r="S1399" s="4">
        <f t="shared" si="228"/>
        <v>28</v>
      </c>
      <c r="T1399" s="4">
        <f t="shared" si="228"/>
        <v>26</v>
      </c>
      <c r="U1399" s="4">
        <f t="shared" si="228"/>
        <v>17</v>
      </c>
      <c r="V1399" s="4">
        <f t="shared" si="228"/>
        <v>26</v>
      </c>
      <c r="W1399" s="4">
        <v>1000000</v>
      </c>
    </row>
    <row r="1400" spans="1:23" x14ac:dyDescent="0.3">
      <c r="A1400" s="4" t="str">
        <f t="shared" si="230"/>
        <v>Lithuania</v>
      </c>
      <c r="B1400" s="4">
        <f t="shared" si="230"/>
        <v>2007</v>
      </c>
      <c r="C1400" s="4">
        <f t="shared" si="229"/>
        <v>12</v>
      </c>
      <c r="D1400" s="4">
        <f t="shared" si="229"/>
        <v>13</v>
      </c>
      <c r="E1400" s="4">
        <f t="shared" si="229"/>
        <v>2</v>
      </c>
      <c r="F1400" s="4">
        <f t="shared" si="229"/>
        <v>13</v>
      </c>
      <c r="G1400" s="4">
        <f t="shared" si="229"/>
        <v>1</v>
      </c>
      <c r="H1400" s="4">
        <f t="shared" si="229"/>
        <v>1</v>
      </c>
      <c r="I1400" s="4">
        <f t="shared" si="229"/>
        <v>23</v>
      </c>
      <c r="J1400" s="4">
        <f t="shared" si="229"/>
        <v>1</v>
      </c>
      <c r="K1400" s="4">
        <f t="shared" si="229"/>
        <v>30</v>
      </c>
      <c r="L1400" s="4">
        <f t="shared" si="229"/>
        <v>30</v>
      </c>
      <c r="M1400" s="4">
        <f t="shared" si="228"/>
        <v>30</v>
      </c>
      <c r="N1400" s="4">
        <f t="shared" si="228"/>
        <v>30</v>
      </c>
      <c r="O1400" s="4">
        <f t="shared" si="228"/>
        <v>16</v>
      </c>
      <c r="P1400" s="4">
        <f t="shared" si="228"/>
        <v>20</v>
      </c>
      <c r="Q1400" s="4">
        <f t="shared" si="228"/>
        <v>13</v>
      </c>
      <c r="R1400" s="4">
        <f t="shared" si="228"/>
        <v>20</v>
      </c>
      <c r="S1400" s="4">
        <f t="shared" si="228"/>
        <v>28</v>
      </c>
      <c r="T1400" s="4">
        <f t="shared" si="228"/>
        <v>24</v>
      </c>
      <c r="U1400" s="4">
        <f t="shared" si="228"/>
        <v>13</v>
      </c>
      <c r="V1400" s="4">
        <f t="shared" si="228"/>
        <v>24</v>
      </c>
      <c r="W1400" s="4">
        <v>1000000</v>
      </c>
    </row>
    <row r="1401" spans="1:23" x14ac:dyDescent="0.3">
      <c r="A1401" s="4" t="str">
        <f t="shared" si="230"/>
        <v>Lithuania</v>
      </c>
      <c r="B1401" s="4">
        <f t="shared" si="230"/>
        <v>2008</v>
      </c>
      <c r="C1401" s="4">
        <f t="shared" si="229"/>
        <v>12</v>
      </c>
      <c r="D1401" s="4">
        <f t="shared" si="229"/>
        <v>12</v>
      </c>
      <c r="E1401" s="4">
        <f t="shared" si="229"/>
        <v>2</v>
      </c>
      <c r="F1401" s="4">
        <f t="shared" si="229"/>
        <v>12</v>
      </c>
      <c r="G1401" s="4">
        <f t="shared" si="229"/>
        <v>2</v>
      </c>
      <c r="H1401" s="4">
        <f t="shared" si="229"/>
        <v>2</v>
      </c>
      <c r="I1401" s="4">
        <f t="shared" si="229"/>
        <v>22</v>
      </c>
      <c r="J1401" s="4">
        <f t="shared" si="229"/>
        <v>2</v>
      </c>
      <c r="K1401" s="4">
        <f t="shared" si="229"/>
        <v>30</v>
      </c>
      <c r="L1401" s="4">
        <f t="shared" si="229"/>
        <v>30</v>
      </c>
      <c r="M1401" s="4">
        <f t="shared" si="228"/>
        <v>30</v>
      </c>
      <c r="N1401" s="4">
        <f t="shared" si="228"/>
        <v>30</v>
      </c>
      <c r="O1401" s="4">
        <f t="shared" si="228"/>
        <v>7</v>
      </c>
      <c r="P1401" s="4">
        <f t="shared" si="228"/>
        <v>9</v>
      </c>
      <c r="Q1401" s="4">
        <f t="shared" si="228"/>
        <v>6</v>
      </c>
      <c r="R1401" s="4">
        <f t="shared" si="228"/>
        <v>9</v>
      </c>
      <c r="S1401" s="4">
        <f t="shared" si="228"/>
        <v>26</v>
      </c>
      <c r="T1401" s="4">
        <f t="shared" si="228"/>
        <v>23</v>
      </c>
      <c r="U1401" s="4">
        <f t="shared" si="228"/>
        <v>12</v>
      </c>
      <c r="V1401" s="4">
        <f t="shared" si="228"/>
        <v>23</v>
      </c>
      <c r="W1401" s="4">
        <v>1000000</v>
      </c>
    </row>
    <row r="1402" spans="1:23" x14ac:dyDescent="0.3">
      <c r="A1402" s="4" t="str">
        <f t="shared" si="230"/>
        <v>Lithuania</v>
      </c>
      <c r="B1402" s="4">
        <f t="shared" si="230"/>
        <v>2009</v>
      </c>
      <c r="C1402" s="4">
        <f t="shared" si="229"/>
        <v>18</v>
      </c>
      <c r="D1402" s="4">
        <f t="shared" si="229"/>
        <v>17</v>
      </c>
      <c r="E1402" s="4">
        <f t="shared" si="229"/>
        <v>11</v>
      </c>
      <c r="F1402" s="4">
        <f t="shared" si="229"/>
        <v>17</v>
      </c>
      <c r="G1402" s="4">
        <f t="shared" si="229"/>
        <v>1</v>
      </c>
      <c r="H1402" s="4">
        <f t="shared" si="229"/>
        <v>1</v>
      </c>
      <c r="I1402" s="4">
        <f t="shared" si="229"/>
        <v>22</v>
      </c>
      <c r="J1402" s="4">
        <f t="shared" si="229"/>
        <v>1</v>
      </c>
      <c r="K1402" s="4">
        <f t="shared" si="229"/>
        <v>29</v>
      </c>
      <c r="L1402" s="4">
        <f t="shared" si="229"/>
        <v>29</v>
      </c>
      <c r="M1402" s="4">
        <f t="shared" si="228"/>
        <v>29</v>
      </c>
      <c r="N1402" s="4">
        <f t="shared" si="228"/>
        <v>29</v>
      </c>
      <c r="O1402" s="4">
        <f t="shared" si="228"/>
        <v>24</v>
      </c>
      <c r="P1402" s="4">
        <f t="shared" si="228"/>
        <v>23</v>
      </c>
      <c r="Q1402" s="4">
        <f t="shared" si="228"/>
        <v>7</v>
      </c>
      <c r="R1402" s="4">
        <f t="shared" si="228"/>
        <v>23</v>
      </c>
      <c r="S1402" s="4">
        <f t="shared" si="228"/>
        <v>26</v>
      </c>
      <c r="T1402" s="4">
        <f t="shared" si="228"/>
        <v>25</v>
      </c>
      <c r="U1402" s="4">
        <f t="shared" si="228"/>
        <v>16</v>
      </c>
      <c r="V1402" s="4">
        <f t="shared" si="228"/>
        <v>25</v>
      </c>
      <c r="W1402" s="4">
        <v>1000000</v>
      </c>
    </row>
    <row r="1403" spans="1:23" x14ac:dyDescent="0.3">
      <c r="A1403" s="4" t="str">
        <f t="shared" si="230"/>
        <v>Lithuania</v>
      </c>
      <c r="B1403" s="4">
        <f t="shared" si="230"/>
        <v>2010</v>
      </c>
      <c r="C1403" s="4">
        <f t="shared" si="229"/>
        <v>18</v>
      </c>
      <c r="D1403" s="4">
        <f t="shared" si="229"/>
        <v>17</v>
      </c>
      <c r="E1403" s="4">
        <f t="shared" si="229"/>
        <v>11</v>
      </c>
      <c r="F1403" s="4">
        <f t="shared" si="229"/>
        <v>17</v>
      </c>
      <c r="G1403" s="4">
        <f t="shared" si="229"/>
        <v>4</v>
      </c>
      <c r="H1403" s="4">
        <f t="shared" si="229"/>
        <v>4</v>
      </c>
      <c r="I1403" s="4">
        <f t="shared" si="229"/>
        <v>20</v>
      </c>
      <c r="J1403" s="4">
        <f t="shared" si="229"/>
        <v>4</v>
      </c>
      <c r="K1403" s="4">
        <f t="shared" si="229"/>
        <v>29</v>
      </c>
      <c r="L1403" s="4">
        <f t="shared" si="229"/>
        <v>29</v>
      </c>
      <c r="M1403" s="4">
        <f t="shared" si="229"/>
        <v>28</v>
      </c>
      <c r="N1403" s="4">
        <f t="shared" si="229"/>
        <v>29</v>
      </c>
      <c r="O1403" s="4">
        <f t="shared" si="229"/>
        <v>28</v>
      </c>
      <c r="P1403" s="4">
        <f t="shared" si="229"/>
        <v>27</v>
      </c>
      <c r="Q1403" s="4">
        <f t="shared" si="229"/>
        <v>4</v>
      </c>
      <c r="R1403" s="4">
        <f t="shared" si="229"/>
        <v>27</v>
      </c>
      <c r="S1403" s="4">
        <f t="shared" ref="M1403:AB1418" si="231">INT(S805/20)+1</f>
        <v>26</v>
      </c>
      <c r="T1403" s="4">
        <f t="shared" si="231"/>
        <v>25</v>
      </c>
      <c r="U1403" s="4">
        <f t="shared" si="231"/>
        <v>15</v>
      </c>
      <c r="V1403" s="4">
        <f t="shared" si="231"/>
        <v>25</v>
      </c>
      <c r="W1403" s="4">
        <v>1000000</v>
      </c>
    </row>
    <row r="1404" spans="1:23" x14ac:dyDescent="0.3">
      <c r="A1404" s="4" t="str">
        <f t="shared" si="230"/>
        <v>Lithuania</v>
      </c>
      <c r="B1404" s="4">
        <f t="shared" si="230"/>
        <v>2011</v>
      </c>
      <c r="C1404" s="4">
        <f t="shared" ref="C1404:R1419" si="232">INT(C806/20)+1</f>
        <v>16</v>
      </c>
      <c r="D1404" s="4">
        <f t="shared" si="232"/>
        <v>16</v>
      </c>
      <c r="E1404" s="4">
        <f t="shared" si="232"/>
        <v>9</v>
      </c>
      <c r="F1404" s="4">
        <f t="shared" si="232"/>
        <v>16</v>
      </c>
      <c r="G1404" s="4">
        <f t="shared" si="232"/>
        <v>2</v>
      </c>
      <c r="H1404" s="4">
        <f t="shared" si="232"/>
        <v>2</v>
      </c>
      <c r="I1404" s="4">
        <f t="shared" si="232"/>
        <v>21</v>
      </c>
      <c r="J1404" s="4">
        <f t="shared" si="232"/>
        <v>2</v>
      </c>
      <c r="K1404" s="4">
        <f t="shared" si="232"/>
        <v>29</v>
      </c>
      <c r="L1404" s="4">
        <f t="shared" si="232"/>
        <v>29</v>
      </c>
      <c r="M1404" s="4">
        <f t="shared" si="231"/>
        <v>29</v>
      </c>
      <c r="N1404" s="4">
        <f t="shared" si="231"/>
        <v>29</v>
      </c>
      <c r="O1404" s="4">
        <f t="shared" si="231"/>
        <v>25</v>
      </c>
      <c r="P1404" s="4">
        <f t="shared" si="231"/>
        <v>23</v>
      </c>
      <c r="Q1404" s="4">
        <f t="shared" si="231"/>
        <v>12</v>
      </c>
      <c r="R1404" s="4">
        <f t="shared" si="231"/>
        <v>23</v>
      </c>
      <c r="S1404" s="4">
        <f t="shared" si="231"/>
        <v>25</v>
      </c>
      <c r="T1404" s="4">
        <f t="shared" si="231"/>
        <v>24</v>
      </c>
      <c r="U1404" s="4">
        <f t="shared" si="231"/>
        <v>12</v>
      </c>
      <c r="V1404" s="4">
        <f t="shared" si="231"/>
        <v>24</v>
      </c>
      <c r="W1404" s="4">
        <v>1000000</v>
      </c>
    </row>
    <row r="1405" spans="1:23" x14ac:dyDescent="0.3">
      <c r="A1405" s="4" t="str">
        <f t="shared" si="230"/>
        <v>Lithuania</v>
      </c>
      <c r="B1405" s="4">
        <f t="shared" si="230"/>
        <v>2012</v>
      </c>
      <c r="C1405" s="4">
        <f t="shared" si="232"/>
        <v>15</v>
      </c>
      <c r="D1405" s="4">
        <f t="shared" si="232"/>
        <v>15</v>
      </c>
      <c r="E1405" s="4">
        <f t="shared" si="232"/>
        <v>7</v>
      </c>
      <c r="F1405" s="4">
        <f t="shared" si="232"/>
        <v>15</v>
      </c>
      <c r="G1405" s="4">
        <f t="shared" si="232"/>
        <v>2</v>
      </c>
      <c r="H1405" s="4">
        <f t="shared" si="232"/>
        <v>2</v>
      </c>
      <c r="I1405" s="4">
        <f t="shared" si="232"/>
        <v>22</v>
      </c>
      <c r="J1405" s="4">
        <f t="shared" si="232"/>
        <v>2</v>
      </c>
      <c r="K1405" s="4">
        <f t="shared" si="232"/>
        <v>28</v>
      </c>
      <c r="L1405" s="4">
        <f t="shared" si="232"/>
        <v>28</v>
      </c>
      <c r="M1405" s="4">
        <f t="shared" si="231"/>
        <v>28</v>
      </c>
      <c r="N1405" s="4">
        <f t="shared" si="231"/>
        <v>28</v>
      </c>
      <c r="O1405" s="4">
        <f t="shared" si="231"/>
        <v>15</v>
      </c>
      <c r="P1405" s="4">
        <f t="shared" si="231"/>
        <v>12</v>
      </c>
      <c r="Q1405" s="4">
        <f t="shared" si="231"/>
        <v>24</v>
      </c>
      <c r="R1405" s="4">
        <f t="shared" si="231"/>
        <v>12</v>
      </c>
      <c r="S1405" s="4">
        <f t="shared" si="231"/>
        <v>23</v>
      </c>
      <c r="T1405" s="4">
        <f t="shared" si="231"/>
        <v>23</v>
      </c>
      <c r="U1405" s="4">
        <f t="shared" si="231"/>
        <v>11</v>
      </c>
      <c r="V1405" s="4">
        <f t="shared" si="231"/>
        <v>23</v>
      </c>
      <c r="W1405" s="4">
        <v>1000000</v>
      </c>
    </row>
    <row r="1406" spans="1:23" x14ac:dyDescent="0.3">
      <c r="A1406" s="4" t="str">
        <f t="shared" ref="A1406:B1421" si="233">A808</f>
        <v>Lithuania</v>
      </c>
      <c r="B1406" s="4">
        <f t="shared" si="233"/>
        <v>2013</v>
      </c>
      <c r="C1406" s="4">
        <f t="shared" si="232"/>
        <v>14</v>
      </c>
      <c r="D1406" s="4">
        <f t="shared" si="232"/>
        <v>14</v>
      </c>
      <c r="E1406" s="4">
        <f t="shared" si="232"/>
        <v>5</v>
      </c>
      <c r="F1406" s="4">
        <f t="shared" si="232"/>
        <v>14</v>
      </c>
      <c r="G1406" s="4">
        <f t="shared" si="232"/>
        <v>2</v>
      </c>
      <c r="H1406" s="4">
        <f t="shared" si="232"/>
        <v>2</v>
      </c>
      <c r="I1406" s="4">
        <f t="shared" si="232"/>
        <v>22</v>
      </c>
      <c r="J1406" s="4">
        <f t="shared" si="232"/>
        <v>2</v>
      </c>
      <c r="K1406" s="4">
        <f t="shared" si="232"/>
        <v>29</v>
      </c>
      <c r="L1406" s="4">
        <f t="shared" si="232"/>
        <v>29</v>
      </c>
      <c r="M1406" s="4">
        <f t="shared" si="231"/>
        <v>29</v>
      </c>
      <c r="N1406" s="4">
        <f t="shared" si="231"/>
        <v>29</v>
      </c>
      <c r="O1406" s="4">
        <f t="shared" si="231"/>
        <v>4</v>
      </c>
      <c r="P1406" s="4">
        <f t="shared" si="231"/>
        <v>3</v>
      </c>
      <c r="Q1406" s="4">
        <f t="shared" si="231"/>
        <v>22</v>
      </c>
      <c r="R1406" s="4">
        <f t="shared" si="231"/>
        <v>3</v>
      </c>
      <c r="S1406" s="4">
        <f t="shared" si="231"/>
        <v>22</v>
      </c>
      <c r="T1406" s="4">
        <f t="shared" si="231"/>
        <v>22</v>
      </c>
      <c r="U1406" s="4">
        <f t="shared" si="231"/>
        <v>11</v>
      </c>
      <c r="V1406" s="4">
        <f t="shared" si="231"/>
        <v>22</v>
      </c>
      <c r="W1406" s="4">
        <v>1000000</v>
      </c>
    </row>
    <row r="1407" spans="1:23" x14ac:dyDescent="0.3">
      <c r="A1407" s="4" t="str">
        <f t="shared" si="233"/>
        <v>Lithuania</v>
      </c>
      <c r="B1407" s="4">
        <f t="shared" si="233"/>
        <v>2014</v>
      </c>
      <c r="C1407" s="4">
        <f t="shared" si="232"/>
        <v>13</v>
      </c>
      <c r="D1407" s="4">
        <f t="shared" si="232"/>
        <v>13</v>
      </c>
      <c r="E1407" s="4">
        <f t="shared" si="232"/>
        <v>3</v>
      </c>
      <c r="F1407" s="4">
        <f t="shared" si="232"/>
        <v>13</v>
      </c>
      <c r="G1407" s="4">
        <f t="shared" si="232"/>
        <v>1</v>
      </c>
      <c r="H1407" s="4">
        <f t="shared" si="232"/>
        <v>1</v>
      </c>
      <c r="I1407" s="4">
        <f t="shared" si="232"/>
        <v>21</v>
      </c>
      <c r="J1407" s="4">
        <f t="shared" si="232"/>
        <v>1</v>
      </c>
      <c r="K1407" s="4">
        <f t="shared" si="232"/>
        <v>28</v>
      </c>
      <c r="L1407" s="4">
        <f t="shared" si="232"/>
        <v>28</v>
      </c>
      <c r="M1407" s="4">
        <f t="shared" si="231"/>
        <v>28</v>
      </c>
      <c r="N1407" s="4">
        <f t="shared" si="231"/>
        <v>28</v>
      </c>
      <c r="O1407" s="4">
        <f t="shared" si="231"/>
        <v>1</v>
      </c>
      <c r="P1407" s="4">
        <f t="shared" si="231"/>
        <v>1</v>
      </c>
      <c r="Q1407" s="4">
        <f t="shared" si="231"/>
        <v>21</v>
      </c>
      <c r="R1407" s="4">
        <f t="shared" si="231"/>
        <v>1</v>
      </c>
      <c r="S1407" s="4">
        <f t="shared" si="231"/>
        <v>22</v>
      </c>
      <c r="T1407" s="4">
        <f t="shared" si="231"/>
        <v>21</v>
      </c>
      <c r="U1407" s="4">
        <f t="shared" si="231"/>
        <v>10</v>
      </c>
      <c r="V1407" s="4">
        <f t="shared" si="231"/>
        <v>21</v>
      </c>
      <c r="W1407" s="4">
        <v>1000000</v>
      </c>
    </row>
    <row r="1408" spans="1:23" x14ac:dyDescent="0.3">
      <c r="A1408" s="4" t="str">
        <f t="shared" si="233"/>
        <v>Lithuania</v>
      </c>
      <c r="B1408" s="4">
        <f t="shared" si="233"/>
        <v>2015</v>
      </c>
      <c r="C1408" s="4">
        <f t="shared" si="232"/>
        <v>12</v>
      </c>
      <c r="D1408" s="4">
        <f t="shared" si="232"/>
        <v>12</v>
      </c>
      <c r="E1408" s="4">
        <f t="shared" si="232"/>
        <v>1</v>
      </c>
      <c r="F1408" s="4">
        <f t="shared" si="232"/>
        <v>12</v>
      </c>
      <c r="G1408" s="4">
        <f t="shared" si="232"/>
        <v>3</v>
      </c>
      <c r="H1408" s="4">
        <f t="shared" si="232"/>
        <v>3</v>
      </c>
      <c r="I1408" s="4">
        <f t="shared" si="232"/>
        <v>20</v>
      </c>
      <c r="J1408" s="4">
        <f t="shared" si="232"/>
        <v>3</v>
      </c>
      <c r="K1408" s="4">
        <f t="shared" si="232"/>
        <v>28</v>
      </c>
      <c r="L1408" s="4">
        <f t="shared" si="232"/>
        <v>28</v>
      </c>
      <c r="M1408" s="4">
        <f t="shared" si="231"/>
        <v>28</v>
      </c>
      <c r="N1408" s="4">
        <f t="shared" si="231"/>
        <v>28</v>
      </c>
      <c r="O1408" s="4">
        <f t="shared" si="231"/>
        <v>5</v>
      </c>
      <c r="P1408" s="4">
        <f t="shared" si="231"/>
        <v>4</v>
      </c>
      <c r="Q1408" s="4">
        <f t="shared" si="231"/>
        <v>17</v>
      </c>
      <c r="R1408" s="4">
        <f t="shared" si="231"/>
        <v>4</v>
      </c>
      <c r="S1408" s="4">
        <f t="shared" si="231"/>
        <v>23</v>
      </c>
      <c r="T1408" s="4">
        <f t="shared" si="231"/>
        <v>21</v>
      </c>
      <c r="U1408" s="4">
        <f t="shared" si="231"/>
        <v>10</v>
      </c>
      <c r="V1408" s="4">
        <f t="shared" si="231"/>
        <v>21</v>
      </c>
      <c r="W1408" s="4">
        <v>1000000</v>
      </c>
    </row>
    <row r="1409" spans="1:23" x14ac:dyDescent="0.3">
      <c r="A1409" s="4" t="str">
        <f t="shared" si="233"/>
        <v>Lithuania</v>
      </c>
      <c r="B1409" s="4">
        <f t="shared" si="233"/>
        <v>2016</v>
      </c>
      <c r="C1409" s="4">
        <f t="shared" si="232"/>
        <v>12</v>
      </c>
      <c r="D1409" s="4">
        <f t="shared" si="232"/>
        <v>11</v>
      </c>
      <c r="E1409" s="4">
        <f t="shared" si="232"/>
        <v>2</v>
      </c>
      <c r="F1409" s="4">
        <f t="shared" si="232"/>
        <v>11</v>
      </c>
      <c r="G1409" s="4">
        <f t="shared" si="232"/>
        <v>5</v>
      </c>
      <c r="H1409" s="4">
        <f t="shared" si="232"/>
        <v>6</v>
      </c>
      <c r="I1409" s="4">
        <f t="shared" si="232"/>
        <v>19</v>
      </c>
      <c r="J1409" s="4">
        <f t="shared" si="232"/>
        <v>6</v>
      </c>
      <c r="K1409" s="4">
        <f t="shared" si="232"/>
        <v>28</v>
      </c>
      <c r="L1409" s="4">
        <f t="shared" si="232"/>
        <v>28</v>
      </c>
      <c r="M1409" s="4">
        <f t="shared" si="231"/>
        <v>28</v>
      </c>
      <c r="N1409" s="4">
        <f t="shared" si="231"/>
        <v>28</v>
      </c>
      <c r="O1409" s="4">
        <f t="shared" si="231"/>
        <v>8</v>
      </c>
      <c r="P1409" s="4">
        <f t="shared" si="231"/>
        <v>8</v>
      </c>
      <c r="Q1409" s="4">
        <f t="shared" si="231"/>
        <v>14</v>
      </c>
      <c r="R1409" s="4">
        <f t="shared" si="231"/>
        <v>8</v>
      </c>
      <c r="S1409" s="4">
        <f t="shared" si="231"/>
        <v>23</v>
      </c>
      <c r="T1409" s="4">
        <f t="shared" si="231"/>
        <v>21</v>
      </c>
      <c r="U1409" s="4">
        <f t="shared" si="231"/>
        <v>10</v>
      </c>
      <c r="V1409" s="4">
        <f t="shared" si="231"/>
        <v>21</v>
      </c>
      <c r="W1409" s="4">
        <v>1000000</v>
      </c>
    </row>
    <row r="1410" spans="1:23" x14ac:dyDescent="0.3">
      <c r="A1410" s="4" t="str">
        <f t="shared" si="233"/>
        <v>Lithuania</v>
      </c>
      <c r="B1410" s="4">
        <f t="shared" si="233"/>
        <v>2017</v>
      </c>
      <c r="C1410" s="4">
        <f t="shared" si="232"/>
        <v>11</v>
      </c>
      <c r="D1410" s="4">
        <f t="shared" si="232"/>
        <v>10</v>
      </c>
      <c r="E1410" s="4">
        <f t="shared" si="232"/>
        <v>4</v>
      </c>
      <c r="F1410" s="4">
        <f t="shared" si="232"/>
        <v>10</v>
      </c>
      <c r="G1410" s="4">
        <f t="shared" si="232"/>
        <v>2</v>
      </c>
      <c r="H1410" s="4">
        <f t="shared" si="232"/>
        <v>2</v>
      </c>
      <c r="I1410" s="4">
        <f t="shared" si="232"/>
        <v>21</v>
      </c>
      <c r="J1410" s="4">
        <f t="shared" si="232"/>
        <v>2</v>
      </c>
      <c r="K1410" s="4">
        <f t="shared" si="232"/>
        <v>27</v>
      </c>
      <c r="L1410" s="4">
        <f t="shared" si="232"/>
        <v>27</v>
      </c>
      <c r="M1410" s="4">
        <f t="shared" si="231"/>
        <v>27</v>
      </c>
      <c r="N1410" s="4">
        <f t="shared" si="231"/>
        <v>27</v>
      </c>
      <c r="O1410" s="4">
        <f t="shared" si="231"/>
        <v>6</v>
      </c>
      <c r="P1410" s="4">
        <f t="shared" si="231"/>
        <v>6</v>
      </c>
      <c r="Q1410" s="4">
        <f t="shared" si="231"/>
        <v>17</v>
      </c>
      <c r="R1410" s="4">
        <f t="shared" si="231"/>
        <v>6</v>
      </c>
      <c r="S1410" s="4">
        <f t="shared" si="231"/>
        <v>23</v>
      </c>
      <c r="T1410" s="4">
        <f t="shared" si="231"/>
        <v>21</v>
      </c>
      <c r="U1410" s="4">
        <f t="shared" si="231"/>
        <v>10</v>
      </c>
      <c r="V1410" s="4">
        <f t="shared" si="231"/>
        <v>21</v>
      </c>
      <c r="W1410" s="4">
        <v>1000000</v>
      </c>
    </row>
    <row r="1411" spans="1:23" x14ac:dyDescent="0.3">
      <c r="A1411" s="4" t="str">
        <f t="shared" si="233"/>
        <v>Lithuania</v>
      </c>
      <c r="B1411" s="4">
        <f t="shared" si="233"/>
        <v>2018</v>
      </c>
      <c r="C1411" s="4">
        <f t="shared" si="232"/>
        <v>10</v>
      </c>
      <c r="D1411" s="4">
        <f t="shared" si="232"/>
        <v>8</v>
      </c>
      <c r="E1411" s="4">
        <f t="shared" si="232"/>
        <v>5</v>
      </c>
      <c r="F1411" s="4">
        <f t="shared" si="232"/>
        <v>8</v>
      </c>
      <c r="G1411" s="4">
        <f t="shared" si="232"/>
        <v>3</v>
      </c>
      <c r="H1411" s="4">
        <f t="shared" si="232"/>
        <v>3</v>
      </c>
      <c r="I1411" s="4">
        <f t="shared" si="232"/>
        <v>21</v>
      </c>
      <c r="J1411" s="4">
        <f t="shared" si="232"/>
        <v>3</v>
      </c>
      <c r="K1411" s="4">
        <f t="shared" si="232"/>
        <v>27</v>
      </c>
      <c r="L1411" s="4">
        <f t="shared" si="232"/>
        <v>26</v>
      </c>
      <c r="M1411" s="4">
        <f t="shared" si="231"/>
        <v>27</v>
      </c>
      <c r="N1411" s="4">
        <f t="shared" si="231"/>
        <v>26</v>
      </c>
      <c r="O1411" s="4">
        <f t="shared" si="231"/>
        <v>5</v>
      </c>
      <c r="P1411" s="4">
        <f t="shared" si="231"/>
        <v>7</v>
      </c>
      <c r="Q1411" s="4">
        <f t="shared" si="231"/>
        <v>17</v>
      </c>
      <c r="R1411" s="4">
        <f t="shared" si="231"/>
        <v>7</v>
      </c>
      <c r="S1411" s="4">
        <f t="shared" si="231"/>
        <v>23</v>
      </c>
      <c r="T1411" s="4">
        <f t="shared" si="231"/>
        <v>20</v>
      </c>
      <c r="U1411" s="4">
        <f t="shared" si="231"/>
        <v>9</v>
      </c>
      <c r="V1411" s="4">
        <f t="shared" si="231"/>
        <v>20</v>
      </c>
      <c r="W1411" s="4">
        <v>1000000</v>
      </c>
    </row>
    <row r="1412" spans="1:23" x14ac:dyDescent="0.3">
      <c r="A1412" s="4" t="str">
        <f t="shared" si="233"/>
        <v>Lithuania</v>
      </c>
      <c r="B1412" s="4">
        <f t="shared" si="233"/>
        <v>2019</v>
      </c>
      <c r="C1412" s="4">
        <f t="shared" si="232"/>
        <v>7</v>
      </c>
      <c r="D1412" s="4">
        <f t="shared" si="232"/>
        <v>6</v>
      </c>
      <c r="E1412" s="4">
        <f t="shared" si="232"/>
        <v>7</v>
      </c>
      <c r="F1412" s="4">
        <f t="shared" si="232"/>
        <v>6</v>
      </c>
      <c r="G1412" s="4">
        <f t="shared" si="232"/>
        <v>4</v>
      </c>
      <c r="H1412" s="4">
        <f t="shared" si="232"/>
        <v>5</v>
      </c>
      <c r="I1412" s="4">
        <f t="shared" si="232"/>
        <v>19</v>
      </c>
      <c r="J1412" s="4">
        <f t="shared" si="232"/>
        <v>5</v>
      </c>
      <c r="K1412" s="4">
        <f t="shared" si="232"/>
        <v>26</v>
      </c>
      <c r="L1412" s="4">
        <f t="shared" si="232"/>
        <v>26</v>
      </c>
      <c r="M1412" s="4">
        <f t="shared" si="231"/>
        <v>27</v>
      </c>
      <c r="N1412" s="4">
        <f t="shared" si="231"/>
        <v>26</v>
      </c>
      <c r="O1412" s="4">
        <f t="shared" si="231"/>
        <v>1</v>
      </c>
      <c r="P1412" s="4">
        <f t="shared" si="231"/>
        <v>1</v>
      </c>
      <c r="Q1412" s="4">
        <f t="shared" si="231"/>
        <v>21</v>
      </c>
      <c r="R1412" s="4">
        <f t="shared" si="231"/>
        <v>1</v>
      </c>
      <c r="S1412" s="4">
        <f t="shared" si="231"/>
        <v>23</v>
      </c>
      <c r="T1412" s="4">
        <f t="shared" si="231"/>
        <v>20</v>
      </c>
      <c r="U1412" s="4">
        <f t="shared" si="231"/>
        <v>9</v>
      </c>
      <c r="V1412" s="4">
        <f t="shared" si="231"/>
        <v>20</v>
      </c>
      <c r="W1412" s="4">
        <v>1000000</v>
      </c>
    </row>
    <row r="1413" spans="1:23" x14ac:dyDescent="0.3">
      <c r="A1413" s="4" t="str">
        <f t="shared" si="233"/>
        <v>Lithuania</v>
      </c>
      <c r="B1413" s="4">
        <f t="shared" si="233"/>
        <v>2020</v>
      </c>
      <c r="C1413" s="4">
        <f t="shared" si="232"/>
        <v>4</v>
      </c>
      <c r="D1413" s="4">
        <f>INT(D815/20)+1</f>
        <v>4</v>
      </c>
      <c r="E1413" s="4">
        <f>INT(E815/20)+1</f>
        <v>9</v>
      </c>
      <c r="F1413" s="4">
        <f t="shared" si="232"/>
        <v>4</v>
      </c>
      <c r="G1413" s="4">
        <f t="shared" si="232"/>
        <v>6</v>
      </c>
      <c r="H1413" s="4">
        <f t="shared" si="232"/>
        <v>6</v>
      </c>
      <c r="I1413" s="4">
        <f t="shared" si="232"/>
        <v>18</v>
      </c>
      <c r="J1413" s="4">
        <f t="shared" si="232"/>
        <v>6</v>
      </c>
      <c r="K1413" s="4">
        <f t="shared" si="232"/>
        <v>27</v>
      </c>
      <c r="L1413" s="4">
        <f t="shared" si="232"/>
        <v>27</v>
      </c>
      <c r="M1413" s="4">
        <f t="shared" si="232"/>
        <v>28</v>
      </c>
      <c r="N1413" s="4">
        <f t="shared" si="232"/>
        <v>27</v>
      </c>
      <c r="O1413" s="4">
        <f t="shared" si="232"/>
        <v>10</v>
      </c>
      <c r="P1413" s="4">
        <f t="shared" si="231"/>
        <v>11</v>
      </c>
      <c r="Q1413" s="4">
        <f t="shared" si="231"/>
        <v>23</v>
      </c>
      <c r="R1413" s="4">
        <f t="shared" si="231"/>
        <v>11</v>
      </c>
      <c r="S1413" s="4">
        <f t="shared" si="231"/>
        <v>21</v>
      </c>
      <c r="T1413" s="4">
        <f t="shared" si="231"/>
        <v>19</v>
      </c>
      <c r="U1413" s="4">
        <f t="shared" si="231"/>
        <v>7</v>
      </c>
      <c r="V1413" s="4">
        <f t="shared" si="231"/>
        <v>19</v>
      </c>
      <c r="W1413" s="4">
        <v>1000000</v>
      </c>
    </row>
    <row r="1414" spans="1:23" x14ac:dyDescent="0.3">
      <c r="A1414" s="4" t="str">
        <f t="shared" si="233"/>
        <v>Lithuania</v>
      </c>
      <c r="B1414" s="4">
        <f t="shared" si="233"/>
        <v>2021</v>
      </c>
      <c r="C1414" s="4">
        <f t="shared" si="232"/>
        <v>3</v>
      </c>
      <c r="D1414" s="4">
        <f t="shared" si="232"/>
        <v>3</v>
      </c>
      <c r="E1414" s="4">
        <f t="shared" si="232"/>
        <v>11</v>
      </c>
      <c r="F1414" s="4">
        <f t="shared" si="232"/>
        <v>3</v>
      </c>
      <c r="G1414" s="4">
        <f t="shared" si="232"/>
        <v>3</v>
      </c>
      <c r="H1414" s="4">
        <f t="shared" si="232"/>
        <v>3</v>
      </c>
      <c r="I1414" s="4">
        <f t="shared" si="232"/>
        <v>23</v>
      </c>
      <c r="J1414" s="4">
        <f t="shared" si="232"/>
        <v>3</v>
      </c>
      <c r="K1414" s="4">
        <f t="shared" si="232"/>
        <v>28</v>
      </c>
      <c r="L1414" s="4">
        <f t="shared" si="232"/>
        <v>28</v>
      </c>
      <c r="M1414" s="4">
        <f t="shared" si="232"/>
        <v>27</v>
      </c>
      <c r="N1414" s="4">
        <f t="shared" si="232"/>
        <v>28</v>
      </c>
      <c r="O1414" s="4">
        <f t="shared" si="232"/>
        <v>3</v>
      </c>
      <c r="P1414" s="4">
        <f t="shared" si="232"/>
        <v>3</v>
      </c>
      <c r="Q1414" s="4">
        <f t="shared" si="232"/>
        <v>19</v>
      </c>
      <c r="R1414" s="4">
        <f t="shared" si="231"/>
        <v>3</v>
      </c>
      <c r="S1414" s="4">
        <f t="shared" si="231"/>
        <v>22</v>
      </c>
      <c r="T1414" s="4">
        <f t="shared" si="231"/>
        <v>19</v>
      </c>
      <c r="U1414" s="4">
        <f t="shared" si="231"/>
        <v>7</v>
      </c>
      <c r="V1414" s="4">
        <f t="shared" si="231"/>
        <v>19</v>
      </c>
      <c r="W1414" s="4">
        <v>1000000</v>
      </c>
    </row>
    <row r="1415" spans="1:23" x14ac:dyDescent="0.3">
      <c r="A1415" s="4" t="str">
        <f t="shared" si="233"/>
        <v>Germany</v>
      </c>
      <c r="B1415" s="4">
        <f t="shared" si="233"/>
        <v>1995</v>
      </c>
      <c r="C1415" s="4">
        <f t="shared" si="232"/>
        <v>16</v>
      </c>
      <c r="D1415" s="4">
        <f t="shared" si="232"/>
        <v>22</v>
      </c>
      <c r="E1415" s="4">
        <f t="shared" si="232"/>
        <v>23</v>
      </c>
      <c r="F1415" s="4">
        <f t="shared" si="232"/>
        <v>22</v>
      </c>
      <c r="G1415" s="4">
        <f t="shared" si="232"/>
        <v>22</v>
      </c>
      <c r="H1415" s="4">
        <f t="shared" si="232"/>
        <v>22</v>
      </c>
      <c r="I1415" s="4">
        <f t="shared" si="232"/>
        <v>8</v>
      </c>
      <c r="J1415" s="4">
        <f t="shared" si="232"/>
        <v>22</v>
      </c>
      <c r="K1415" s="4">
        <f t="shared" si="232"/>
        <v>11</v>
      </c>
      <c r="L1415" s="4">
        <f t="shared" si="232"/>
        <v>11</v>
      </c>
      <c r="M1415" s="4">
        <f t="shared" si="232"/>
        <v>23</v>
      </c>
      <c r="N1415" s="4">
        <f t="shared" si="232"/>
        <v>11</v>
      </c>
      <c r="O1415" s="4">
        <f t="shared" si="232"/>
        <v>9</v>
      </c>
      <c r="P1415" s="4">
        <f t="shared" si="232"/>
        <v>8</v>
      </c>
      <c r="Q1415" s="4">
        <f t="shared" si="232"/>
        <v>23</v>
      </c>
      <c r="R1415" s="4">
        <f t="shared" si="231"/>
        <v>8</v>
      </c>
      <c r="S1415" s="4">
        <f t="shared" si="231"/>
        <v>8</v>
      </c>
      <c r="T1415" s="4">
        <f t="shared" si="231"/>
        <v>11</v>
      </c>
      <c r="U1415" s="4">
        <f t="shared" si="231"/>
        <v>26</v>
      </c>
      <c r="V1415" s="4">
        <f t="shared" si="231"/>
        <v>11</v>
      </c>
      <c r="W1415" s="4">
        <v>1000000</v>
      </c>
    </row>
    <row r="1416" spans="1:23" x14ac:dyDescent="0.3">
      <c r="A1416" s="4" t="str">
        <f t="shared" si="233"/>
        <v>Germany</v>
      </c>
      <c r="B1416" s="4">
        <f t="shared" si="233"/>
        <v>1996</v>
      </c>
      <c r="C1416" s="4">
        <f t="shared" si="232"/>
        <v>18</v>
      </c>
      <c r="D1416" s="4">
        <f t="shared" si="232"/>
        <v>23</v>
      </c>
      <c r="E1416" s="4">
        <f t="shared" si="232"/>
        <v>22</v>
      </c>
      <c r="F1416" s="4">
        <f t="shared" si="232"/>
        <v>23</v>
      </c>
      <c r="G1416" s="4">
        <f t="shared" si="232"/>
        <v>23</v>
      </c>
      <c r="H1416" s="4">
        <f t="shared" si="232"/>
        <v>23</v>
      </c>
      <c r="I1416" s="4">
        <f t="shared" si="232"/>
        <v>13</v>
      </c>
      <c r="J1416" s="4">
        <f t="shared" si="232"/>
        <v>23</v>
      </c>
      <c r="K1416" s="4">
        <f t="shared" si="232"/>
        <v>9</v>
      </c>
      <c r="L1416" s="4">
        <f t="shared" si="232"/>
        <v>10</v>
      </c>
      <c r="M1416" s="4">
        <f t="shared" si="232"/>
        <v>20</v>
      </c>
      <c r="N1416" s="4">
        <f t="shared" si="232"/>
        <v>10</v>
      </c>
      <c r="O1416" s="4">
        <f t="shared" si="232"/>
        <v>2</v>
      </c>
      <c r="P1416" s="4">
        <f t="shared" si="232"/>
        <v>2</v>
      </c>
      <c r="Q1416" s="4">
        <f t="shared" si="232"/>
        <v>24</v>
      </c>
      <c r="R1416" s="4">
        <f t="shared" si="231"/>
        <v>2</v>
      </c>
      <c r="S1416" s="4">
        <f t="shared" si="231"/>
        <v>8</v>
      </c>
      <c r="T1416" s="4">
        <f t="shared" si="231"/>
        <v>10</v>
      </c>
      <c r="U1416" s="4">
        <f t="shared" si="231"/>
        <v>25</v>
      </c>
      <c r="V1416" s="4">
        <f t="shared" si="231"/>
        <v>10</v>
      </c>
      <c r="W1416" s="4">
        <v>1000000</v>
      </c>
    </row>
    <row r="1417" spans="1:23" x14ac:dyDescent="0.3">
      <c r="A1417" s="4" t="str">
        <f t="shared" si="233"/>
        <v>Germany</v>
      </c>
      <c r="B1417" s="4">
        <f t="shared" si="233"/>
        <v>1997</v>
      </c>
      <c r="C1417" s="4">
        <f t="shared" si="232"/>
        <v>16</v>
      </c>
      <c r="D1417" s="4">
        <f t="shared" si="232"/>
        <v>21</v>
      </c>
      <c r="E1417" s="4">
        <f t="shared" si="232"/>
        <v>21</v>
      </c>
      <c r="F1417" s="4">
        <f t="shared" si="232"/>
        <v>21</v>
      </c>
      <c r="G1417" s="4">
        <f t="shared" si="232"/>
        <v>24</v>
      </c>
      <c r="H1417" s="4">
        <f t="shared" si="232"/>
        <v>23</v>
      </c>
      <c r="I1417" s="4">
        <f t="shared" si="232"/>
        <v>17</v>
      </c>
      <c r="J1417" s="4">
        <f t="shared" si="232"/>
        <v>23</v>
      </c>
      <c r="K1417" s="4">
        <f t="shared" si="232"/>
        <v>10</v>
      </c>
      <c r="L1417" s="4">
        <f t="shared" si="232"/>
        <v>11</v>
      </c>
      <c r="M1417" s="4">
        <f t="shared" si="232"/>
        <v>18</v>
      </c>
      <c r="N1417" s="4">
        <f t="shared" si="232"/>
        <v>11</v>
      </c>
      <c r="O1417" s="4">
        <f t="shared" si="232"/>
        <v>6</v>
      </c>
      <c r="P1417" s="4">
        <f t="shared" si="232"/>
        <v>6</v>
      </c>
      <c r="Q1417" s="4">
        <f t="shared" si="232"/>
        <v>22</v>
      </c>
      <c r="R1417" s="4">
        <f t="shared" si="231"/>
        <v>6</v>
      </c>
      <c r="S1417" s="4">
        <f t="shared" si="231"/>
        <v>7</v>
      </c>
      <c r="T1417" s="4">
        <f t="shared" si="231"/>
        <v>8</v>
      </c>
      <c r="U1417" s="4">
        <f t="shared" si="231"/>
        <v>24</v>
      </c>
      <c r="V1417" s="4">
        <f t="shared" si="231"/>
        <v>8</v>
      </c>
      <c r="W1417" s="4">
        <v>1000000</v>
      </c>
    </row>
    <row r="1418" spans="1:23" x14ac:dyDescent="0.3">
      <c r="A1418" s="4" t="str">
        <f t="shared" si="233"/>
        <v>Germany</v>
      </c>
      <c r="B1418" s="4">
        <f t="shared" si="233"/>
        <v>1998</v>
      </c>
      <c r="C1418" s="4">
        <f t="shared" si="232"/>
        <v>15</v>
      </c>
      <c r="D1418" s="4">
        <f t="shared" si="232"/>
        <v>21</v>
      </c>
      <c r="E1418" s="4">
        <f t="shared" si="232"/>
        <v>20</v>
      </c>
      <c r="F1418" s="4">
        <f t="shared" si="232"/>
        <v>21</v>
      </c>
      <c r="G1418" s="4">
        <f t="shared" si="232"/>
        <v>24</v>
      </c>
      <c r="H1418" s="4">
        <f t="shared" si="232"/>
        <v>24</v>
      </c>
      <c r="I1418" s="4">
        <f t="shared" si="232"/>
        <v>19</v>
      </c>
      <c r="J1418" s="4">
        <f t="shared" si="232"/>
        <v>24</v>
      </c>
      <c r="K1418" s="4">
        <f t="shared" si="232"/>
        <v>13</v>
      </c>
      <c r="L1418" s="4">
        <f t="shared" si="232"/>
        <v>13</v>
      </c>
      <c r="M1418" s="4">
        <f t="shared" si="232"/>
        <v>15</v>
      </c>
      <c r="N1418" s="4">
        <f t="shared" si="232"/>
        <v>13</v>
      </c>
      <c r="O1418" s="4">
        <f t="shared" si="232"/>
        <v>7</v>
      </c>
      <c r="P1418" s="4">
        <f t="shared" si="232"/>
        <v>6</v>
      </c>
      <c r="Q1418" s="4">
        <f t="shared" si="232"/>
        <v>20</v>
      </c>
      <c r="R1418" s="4">
        <f t="shared" si="231"/>
        <v>6</v>
      </c>
      <c r="S1418" s="4">
        <f t="shared" si="231"/>
        <v>6</v>
      </c>
      <c r="T1418" s="4">
        <f t="shared" si="231"/>
        <v>8</v>
      </c>
      <c r="U1418" s="4">
        <f t="shared" si="231"/>
        <v>24</v>
      </c>
      <c r="V1418" s="4">
        <f t="shared" si="231"/>
        <v>8</v>
      </c>
      <c r="W1418" s="4">
        <v>1000000</v>
      </c>
    </row>
    <row r="1419" spans="1:23" x14ac:dyDescent="0.3">
      <c r="A1419" s="4" t="str">
        <f t="shared" si="233"/>
        <v>Germany</v>
      </c>
      <c r="B1419" s="4">
        <f t="shared" si="233"/>
        <v>1999</v>
      </c>
      <c r="C1419" s="4">
        <f t="shared" si="232"/>
        <v>15</v>
      </c>
      <c r="D1419" s="4">
        <f t="shared" si="232"/>
        <v>20</v>
      </c>
      <c r="E1419" s="4">
        <f t="shared" si="232"/>
        <v>21</v>
      </c>
      <c r="F1419" s="4">
        <f t="shared" si="232"/>
        <v>20</v>
      </c>
      <c r="G1419" s="4">
        <f t="shared" si="232"/>
        <v>25</v>
      </c>
      <c r="H1419" s="4">
        <f t="shared" si="232"/>
        <v>24</v>
      </c>
      <c r="I1419" s="4">
        <f t="shared" si="232"/>
        <v>24</v>
      </c>
      <c r="J1419" s="4">
        <f t="shared" si="232"/>
        <v>24</v>
      </c>
      <c r="K1419" s="4">
        <f t="shared" si="232"/>
        <v>12</v>
      </c>
      <c r="L1419" s="4">
        <f t="shared" si="232"/>
        <v>13</v>
      </c>
      <c r="M1419" s="4">
        <f t="shared" si="232"/>
        <v>14</v>
      </c>
      <c r="N1419" s="4">
        <f t="shared" si="232"/>
        <v>13</v>
      </c>
      <c r="O1419" s="4">
        <f t="shared" si="232"/>
        <v>4</v>
      </c>
      <c r="P1419" s="4">
        <f t="shared" si="232"/>
        <v>4</v>
      </c>
      <c r="Q1419" s="4">
        <f t="shared" si="232"/>
        <v>14</v>
      </c>
      <c r="R1419" s="4">
        <f t="shared" si="232"/>
        <v>4</v>
      </c>
      <c r="S1419" s="4">
        <f t="shared" ref="R1419:W1434" si="234">INT(S821/20)+1</f>
        <v>5</v>
      </c>
      <c r="T1419" s="4">
        <f t="shared" si="234"/>
        <v>7</v>
      </c>
      <c r="U1419" s="4">
        <f t="shared" si="234"/>
        <v>25</v>
      </c>
      <c r="V1419" s="4">
        <f t="shared" si="234"/>
        <v>7</v>
      </c>
      <c r="W1419" s="4">
        <v>1000000</v>
      </c>
    </row>
    <row r="1420" spans="1:23" x14ac:dyDescent="0.3">
      <c r="A1420" s="4" t="str">
        <f t="shared" si="233"/>
        <v>Germany</v>
      </c>
      <c r="B1420" s="4">
        <f t="shared" si="233"/>
        <v>2000</v>
      </c>
      <c r="C1420" s="4">
        <f t="shared" ref="C1420:R1435" si="235">INT(C822/20)+1</f>
        <v>15</v>
      </c>
      <c r="D1420" s="4">
        <f t="shared" si="235"/>
        <v>19</v>
      </c>
      <c r="E1420" s="4">
        <f t="shared" si="235"/>
        <v>20</v>
      </c>
      <c r="F1420" s="4">
        <f t="shared" si="235"/>
        <v>19</v>
      </c>
      <c r="G1420" s="4">
        <f t="shared" si="235"/>
        <v>28</v>
      </c>
      <c r="H1420" s="4">
        <f t="shared" si="235"/>
        <v>27</v>
      </c>
      <c r="I1420" s="4">
        <f t="shared" si="235"/>
        <v>27</v>
      </c>
      <c r="J1420" s="4">
        <f t="shared" si="235"/>
        <v>27</v>
      </c>
      <c r="K1420" s="4">
        <f t="shared" si="235"/>
        <v>12</v>
      </c>
      <c r="L1420" s="4">
        <f t="shared" si="235"/>
        <v>13</v>
      </c>
      <c r="M1420" s="4">
        <f t="shared" si="235"/>
        <v>12</v>
      </c>
      <c r="N1420" s="4">
        <f t="shared" si="235"/>
        <v>13</v>
      </c>
      <c r="O1420" s="4">
        <f t="shared" si="235"/>
        <v>8</v>
      </c>
      <c r="P1420" s="4">
        <f t="shared" si="235"/>
        <v>8</v>
      </c>
      <c r="Q1420" s="4">
        <f t="shared" si="235"/>
        <v>14</v>
      </c>
      <c r="R1420" s="4">
        <f t="shared" si="234"/>
        <v>8</v>
      </c>
      <c r="S1420" s="4">
        <f t="shared" si="234"/>
        <v>5</v>
      </c>
      <c r="T1420" s="4">
        <f t="shared" si="234"/>
        <v>6</v>
      </c>
      <c r="U1420" s="4">
        <f t="shared" si="234"/>
        <v>24</v>
      </c>
      <c r="V1420" s="4">
        <f t="shared" si="234"/>
        <v>6</v>
      </c>
      <c r="W1420" s="4">
        <v>1000000</v>
      </c>
    </row>
    <row r="1421" spans="1:23" x14ac:dyDescent="0.3">
      <c r="A1421" s="4" t="str">
        <f t="shared" si="233"/>
        <v>Germany</v>
      </c>
      <c r="B1421" s="4">
        <f t="shared" si="233"/>
        <v>2001</v>
      </c>
      <c r="C1421" s="4">
        <f t="shared" si="235"/>
        <v>15</v>
      </c>
      <c r="D1421" s="4">
        <f t="shared" si="235"/>
        <v>18</v>
      </c>
      <c r="E1421" s="4">
        <f t="shared" si="235"/>
        <v>19</v>
      </c>
      <c r="F1421" s="4">
        <f t="shared" si="235"/>
        <v>18</v>
      </c>
      <c r="G1421" s="4">
        <f t="shared" si="235"/>
        <v>28</v>
      </c>
      <c r="H1421" s="4">
        <f t="shared" si="235"/>
        <v>27</v>
      </c>
      <c r="I1421" s="4">
        <f t="shared" si="235"/>
        <v>27</v>
      </c>
      <c r="J1421" s="4">
        <f t="shared" si="235"/>
        <v>27</v>
      </c>
      <c r="K1421" s="4">
        <f t="shared" si="235"/>
        <v>13</v>
      </c>
      <c r="L1421" s="4">
        <f t="shared" si="235"/>
        <v>13</v>
      </c>
      <c r="M1421" s="4">
        <f t="shared" si="235"/>
        <v>14</v>
      </c>
      <c r="N1421" s="4">
        <f t="shared" si="235"/>
        <v>13</v>
      </c>
      <c r="O1421" s="4">
        <f t="shared" si="235"/>
        <v>7</v>
      </c>
      <c r="P1421" s="4">
        <f t="shared" si="235"/>
        <v>7</v>
      </c>
      <c r="Q1421" s="4">
        <f t="shared" si="235"/>
        <v>17</v>
      </c>
      <c r="R1421" s="4">
        <f t="shared" si="234"/>
        <v>7</v>
      </c>
      <c r="S1421" s="4">
        <f t="shared" si="234"/>
        <v>5</v>
      </c>
      <c r="T1421" s="4">
        <f t="shared" si="234"/>
        <v>6</v>
      </c>
      <c r="U1421" s="4">
        <f t="shared" si="234"/>
        <v>23</v>
      </c>
      <c r="V1421" s="4">
        <f t="shared" si="234"/>
        <v>6</v>
      </c>
      <c r="W1421" s="4">
        <v>1000000</v>
      </c>
    </row>
    <row r="1422" spans="1:23" x14ac:dyDescent="0.3">
      <c r="A1422" s="4" t="str">
        <f t="shared" ref="A1422:B1437" si="236">A824</f>
        <v>Germany</v>
      </c>
      <c r="B1422" s="4">
        <f t="shared" si="236"/>
        <v>2002</v>
      </c>
      <c r="C1422" s="4">
        <f t="shared" si="235"/>
        <v>14</v>
      </c>
      <c r="D1422" s="4">
        <f t="shared" si="235"/>
        <v>17</v>
      </c>
      <c r="E1422" s="4">
        <f t="shared" si="235"/>
        <v>19</v>
      </c>
      <c r="F1422" s="4">
        <f t="shared" si="235"/>
        <v>17</v>
      </c>
      <c r="G1422" s="4">
        <f t="shared" si="235"/>
        <v>28</v>
      </c>
      <c r="H1422" s="4">
        <f t="shared" si="235"/>
        <v>27</v>
      </c>
      <c r="I1422" s="4">
        <f t="shared" si="235"/>
        <v>27</v>
      </c>
      <c r="J1422" s="4">
        <f t="shared" si="235"/>
        <v>27</v>
      </c>
      <c r="K1422" s="4">
        <f t="shared" si="235"/>
        <v>14</v>
      </c>
      <c r="L1422" s="4">
        <f t="shared" si="235"/>
        <v>14</v>
      </c>
      <c r="M1422" s="4">
        <f t="shared" si="235"/>
        <v>15</v>
      </c>
      <c r="N1422" s="4">
        <f t="shared" si="235"/>
        <v>14</v>
      </c>
      <c r="O1422" s="4">
        <f t="shared" si="235"/>
        <v>1</v>
      </c>
      <c r="P1422" s="4">
        <f t="shared" si="235"/>
        <v>1</v>
      </c>
      <c r="Q1422" s="4">
        <f t="shared" si="235"/>
        <v>20</v>
      </c>
      <c r="R1422" s="4">
        <f t="shared" si="234"/>
        <v>1</v>
      </c>
      <c r="S1422" s="4">
        <f t="shared" si="234"/>
        <v>4</v>
      </c>
      <c r="T1422" s="4">
        <f t="shared" si="234"/>
        <v>5</v>
      </c>
      <c r="U1422" s="4">
        <f t="shared" si="234"/>
        <v>21</v>
      </c>
      <c r="V1422" s="4">
        <f t="shared" si="234"/>
        <v>5</v>
      </c>
      <c r="W1422" s="4">
        <v>1000000</v>
      </c>
    </row>
    <row r="1423" spans="1:23" x14ac:dyDescent="0.3">
      <c r="A1423" s="4" t="str">
        <f t="shared" si="236"/>
        <v>Germany</v>
      </c>
      <c r="B1423" s="4">
        <f t="shared" si="236"/>
        <v>2003</v>
      </c>
      <c r="C1423" s="4">
        <f t="shared" si="235"/>
        <v>14</v>
      </c>
      <c r="D1423" s="4">
        <f t="shared" si="235"/>
        <v>16</v>
      </c>
      <c r="E1423" s="4">
        <f t="shared" si="235"/>
        <v>17</v>
      </c>
      <c r="F1423" s="4">
        <f t="shared" si="235"/>
        <v>16</v>
      </c>
      <c r="G1423" s="4">
        <f t="shared" si="235"/>
        <v>27</v>
      </c>
      <c r="H1423" s="4">
        <f t="shared" si="235"/>
        <v>27</v>
      </c>
      <c r="I1423" s="4">
        <f t="shared" si="235"/>
        <v>27</v>
      </c>
      <c r="J1423" s="4">
        <f t="shared" si="235"/>
        <v>27</v>
      </c>
      <c r="K1423" s="4">
        <f t="shared" si="235"/>
        <v>13</v>
      </c>
      <c r="L1423" s="4">
        <f t="shared" si="235"/>
        <v>14</v>
      </c>
      <c r="M1423" s="4">
        <f t="shared" si="235"/>
        <v>15</v>
      </c>
      <c r="N1423" s="4">
        <f t="shared" si="235"/>
        <v>14</v>
      </c>
      <c r="O1423" s="4">
        <f t="shared" si="235"/>
        <v>7</v>
      </c>
      <c r="P1423" s="4">
        <f t="shared" si="235"/>
        <v>6</v>
      </c>
      <c r="Q1423" s="4">
        <f t="shared" si="235"/>
        <v>20</v>
      </c>
      <c r="R1423" s="4">
        <f t="shared" si="234"/>
        <v>6</v>
      </c>
      <c r="S1423" s="4">
        <f t="shared" si="234"/>
        <v>4</v>
      </c>
      <c r="T1423" s="4">
        <f t="shared" si="234"/>
        <v>4</v>
      </c>
      <c r="U1423" s="4">
        <f t="shared" si="234"/>
        <v>20</v>
      </c>
      <c r="V1423" s="4">
        <f t="shared" si="234"/>
        <v>4</v>
      </c>
      <c r="W1423" s="4">
        <v>1000000</v>
      </c>
    </row>
    <row r="1424" spans="1:23" x14ac:dyDescent="0.3">
      <c r="A1424" s="4" t="str">
        <f t="shared" si="236"/>
        <v>Germany</v>
      </c>
      <c r="B1424" s="4">
        <f t="shared" si="236"/>
        <v>2004</v>
      </c>
      <c r="C1424" s="4">
        <f t="shared" si="235"/>
        <v>13</v>
      </c>
      <c r="D1424" s="4">
        <f t="shared" si="235"/>
        <v>14</v>
      </c>
      <c r="E1424" s="4">
        <f t="shared" si="235"/>
        <v>17</v>
      </c>
      <c r="F1424" s="4">
        <f t="shared" si="235"/>
        <v>14</v>
      </c>
      <c r="G1424" s="4">
        <f t="shared" si="235"/>
        <v>28</v>
      </c>
      <c r="H1424" s="4">
        <f t="shared" si="235"/>
        <v>28</v>
      </c>
      <c r="I1424" s="4">
        <f t="shared" si="235"/>
        <v>29</v>
      </c>
      <c r="J1424" s="4">
        <f t="shared" si="235"/>
        <v>28</v>
      </c>
      <c r="K1424" s="4">
        <f t="shared" si="235"/>
        <v>14</v>
      </c>
      <c r="L1424" s="4">
        <f t="shared" si="235"/>
        <v>15</v>
      </c>
      <c r="M1424" s="4">
        <f t="shared" si="235"/>
        <v>15</v>
      </c>
      <c r="N1424" s="4">
        <f t="shared" si="235"/>
        <v>15</v>
      </c>
      <c r="O1424" s="4">
        <f t="shared" si="235"/>
        <v>10</v>
      </c>
      <c r="P1424" s="4">
        <f t="shared" si="235"/>
        <v>9</v>
      </c>
      <c r="Q1424" s="4">
        <f t="shared" si="235"/>
        <v>18</v>
      </c>
      <c r="R1424" s="4">
        <f t="shared" si="234"/>
        <v>9</v>
      </c>
      <c r="S1424" s="4">
        <f t="shared" si="234"/>
        <v>3</v>
      </c>
      <c r="T1424" s="4">
        <f t="shared" si="234"/>
        <v>4</v>
      </c>
      <c r="U1424" s="4">
        <f t="shared" si="234"/>
        <v>18</v>
      </c>
      <c r="V1424" s="4">
        <f t="shared" si="234"/>
        <v>4</v>
      </c>
      <c r="W1424" s="4">
        <v>1000000</v>
      </c>
    </row>
    <row r="1425" spans="1:23" x14ac:dyDescent="0.3">
      <c r="A1425" s="4" t="str">
        <f t="shared" si="236"/>
        <v>Germany</v>
      </c>
      <c r="B1425" s="4">
        <f t="shared" si="236"/>
        <v>2005</v>
      </c>
      <c r="C1425" s="4">
        <f t="shared" si="235"/>
        <v>13</v>
      </c>
      <c r="D1425" s="4">
        <f t="shared" si="235"/>
        <v>13</v>
      </c>
      <c r="E1425" s="4">
        <f t="shared" si="235"/>
        <v>16</v>
      </c>
      <c r="F1425" s="4">
        <f t="shared" si="235"/>
        <v>13</v>
      </c>
      <c r="G1425" s="4">
        <f t="shared" si="235"/>
        <v>29</v>
      </c>
      <c r="H1425" s="4">
        <f t="shared" si="235"/>
        <v>29</v>
      </c>
      <c r="I1425" s="4">
        <f t="shared" si="235"/>
        <v>28</v>
      </c>
      <c r="J1425" s="4">
        <f t="shared" si="235"/>
        <v>29</v>
      </c>
      <c r="K1425" s="4">
        <f t="shared" si="235"/>
        <v>15</v>
      </c>
      <c r="L1425" s="4">
        <f t="shared" si="235"/>
        <v>15</v>
      </c>
      <c r="M1425" s="4">
        <f t="shared" si="235"/>
        <v>16</v>
      </c>
      <c r="N1425" s="4">
        <f t="shared" si="235"/>
        <v>15</v>
      </c>
      <c r="O1425" s="4">
        <f t="shared" si="235"/>
        <v>17</v>
      </c>
      <c r="P1425" s="4">
        <f t="shared" si="235"/>
        <v>18</v>
      </c>
      <c r="Q1425" s="4">
        <f t="shared" si="235"/>
        <v>13</v>
      </c>
      <c r="R1425" s="4">
        <f t="shared" si="234"/>
        <v>18</v>
      </c>
      <c r="S1425" s="4">
        <f t="shared" si="234"/>
        <v>3</v>
      </c>
      <c r="T1425" s="4">
        <f t="shared" si="234"/>
        <v>3</v>
      </c>
      <c r="U1425" s="4">
        <f t="shared" si="234"/>
        <v>16</v>
      </c>
      <c r="V1425" s="4">
        <f t="shared" si="234"/>
        <v>3</v>
      </c>
      <c r="W1425" s="4">
        <v>1000000</v>
      </c>
    </row>
    <row r="1426" spans="1:23" x14ac:dyDescent="0.3">
      <c r="A1426" s="4" t="str">
        <f t="shared" si="236"/>
        <v>Germany</v>
      </c>
      <c r="B1426" s="4">
        <f t="shared" si="236"/>
        <v>2006</v>
      </c>
      <c r="C1426" s="4">
        <f t="shared" si="235"/>
        <v>12</v>
      </c>
      <c r="D1426" s="4">
        <f t="shared" si="235"/>
        <v>13</v>
      </c>
      <c r="E1426" s="4">
        <f t="shared" si="235"/>
        <v>15</v>
      </c>
      <c r="F1426" s="4">
        <f t="shared" si="235"/>
        <v>13</v>
      </c>
      <c r="G1426" s="4">
        <f t="shared" si="235"/>
        <v>26</v>
      </c>
      <c r="H1426" s="4">
        <f t="shared" si="235"/>
        <v>26</v>
      </c>
      <c r="I1426" s="4">
        <f t="shared" si="235"/>
        <v>26</v>
      </c>
      <c r="J1426" s="4">
        <f t="shared" si="235"/>
        <v>26</v>
      </c>
      <c r="K1426" s="4">
        <f t="shared" si="235"/>
        <v>15</v>
      </c>
      <c r="L1426" s="4">
        <f t="shared" si="235"/>
        <v>15</v>
      </c>
      <c r="M1426" s="4">
        <f t="shared" si="235"/>
        <v>17</v>
      </c>
      <c r="N1426" s="4">
        <f t="shared" si="235"/>
        <v>15</v>
      </c>
      <c r="O1426" s="4">
        <f t="shared" si="235"/>
        <v>17</v>
      </c>
      <c r="P1426" s="4">
        <f t="shared" si="235"/>
        <v>20</v>
      </c>
      <c r="Q1426" s="4">
        <f t="shared" si="235"/>
        <v>7</v>
      </c>
      <c r="R1426" s="4">
        <f t="shared" si="234"/>
        <v>20</v>
      </c>
      <c r="S1426" s="4">
        <f t="shared" si="234"/>
        <v>3</v>
      </c>
      <c r="T1426" s="4">
        <f t="shared" si="234"/>
        <v>3</v>
      </c>
      <c r="U1426" s="4">
        <f t="shared" si="234"/>
        <v>16</v>
      </c>
      <c r="V1426" s="4">
        <f t="shared" si="234"/>
        <v>3</v>
      </c>
      <c r="W1426" s="4">
        <v>1000000</v>
      </c>
    </row>
    <row r="1427" spans="1:23" x14ac:dyDescent="0.3">
      <c r="A1427" s="4" t="str">
        <f t="shared" si="236"/>
        <v>Germany</v>
      </c>
      <c r="B1427" s="4">
        <f t="shared" si="236"/>
        <v>2007</v>
      </c>
      <c r="C1427" s="4">
        <f t="shared" si="235"/>
        <v>12</v>
      </c>
      <c r="D1427" s="4">
        <f t="shared" si="235"/>
        <v>12</v>
      </c>
      <c r="E1427" s="4">
        <f t="shared" si="235"/>
        <v>15</v>
      </c>
      <c r="F1427" s="4">
        <f t="shared" si="235"/>
        <v>12</v>
      </c>
      <c r="G1427" s="4">
        <f t="shared" si="235"/>
        <v>25</v>
      </c>
      <c r="H1427" s="4">
        <f t="shared" si="235"/>
        <v>25</v>
      </c>
      <c r="I1427" s="4">
        <f t="shared" si="235"/>
        <v>26</v>
      </c>
      <c r="J1427" s="4">
        <f t="shared" si="235"/>
        <v>25</v>
      </c>
      <c r="K1427" s="4">
        <f t="shared" si="235"/>
        <v>16</v>
      </c>
      <c r="L1427" s="4">
        <f t="shared" si="235"/>
        <v>16</v>
      </c>
      <c r="M1427" s="4">
        <f t="shared" si="235"/>
        <v>17</v>
      </c>
      <c r="N1427" s="4">
        <f t="shared" si="235"/>
        <v>16</v>
      </c>
      <c r="O1427" s="4">
        <f t="shared" si="235"/>
        <v>13</v>
      </c>
      <c r="P1427" s="4">
        <f t="shared" si="235"/>
        <v>16</v>
      </c>
      <c r="Q1427" s="4">
        <f t="shared" si="235"/>
        <v>8</v>
      </c>
      <c r="R1427" s="4">
        <f t="shared" si="234"/>
        <v>16</v>
      </c>
      <c r="S1427" s="4">
        <f t="shared" si="234"/>
        <v>3</v>
      </c>
      <c r="T1427" s="4">
        <f t="shared" si="234"/>
        <v>2</v>
      </c>
      <c r="U1427" s="4">
        <f t="shared" si="234"/>
        <v>16</v>
      </c>
      <c r="V1427" s="4">
        <f t="shared" si="234"/>
        <v>2</v>
      </c>
      <c r="W1427" s="4">
        <v>1000000</v>
      </c>
    </row>
    <row r="1428" spans="1:23" x14ac:dyDescent="0.3">
      <c r="A1428" s="4" t="str">
        <f t="shared" si="236"/>
        <v>Germany</v>
      </c>
      <c r="B1428" s="4">
        <f t="shared" si="236"/>
        <v>2008</v>
      </c>
      <c r="C1428" s="4">
        <f t="shared" si="235"/>
        <v>11</v>
      </c>
      <c r="D1428" s="4">
        <f t="shared" si="235"/>
        <v>11</v>
      </c>
      <c r="E1428" s="4">
        <f t="shared" si="235"/>
        <v>15</v>
      </c>
      <c r="F1428" s="4">
        <f t="shared" si="235"/>
        <v>11</v>
      </c>
      <c r="G1428" s="4">
        <f t="shared" si="235"/>
        <v>26</v>
      </c>
      <c r="H1428" s="4">
        <f t="shared" si="235"/>
        <v>26</v>
      </c>
      <c r="I1428" s="4">
        <f t="shared" si="235"/>
        <v>27</v>
      </c>
      <c r="J1428" s="4">
        <f t="shared" si="235"/>
        <v>26</v>
      </c>
      <c r="K1428" s="4">
        <f t="shared" si="235"/>
        <v>13</v>
      </c>
      <c r="L1428" s="4">
        <f t="shared" si="235"/>
        <v>13</v>
      </c>
      <c r="M1428" s="4">
        <f t="shared" si="235"/>
        <v>18</v>
      </c>
      <c r="N1428" s="4">
        <f t="shared" si="235"/>
        <v>13</v>
      </c>
      <c r="O1428" s="4">
        <f t="shared" si="235"/>
        <v>6</v>
      </c>
      <c r="P1428" s="4">
        <f t="shared" si="235"/>
        <v>8</v>
      </c>
      <c r="Q1428" s="4">
        <f t="shared" si="235"/>
        <v>11</v>
      </c>
      <c r="R1428" s="4">
        <f t="shared" si="234"/>
        <v>8</v>
      </c>
      <c r="S1428" s="4">
        <f t="shared" si="234"/>
        <v>4</v>
      </c>
      <c r="T1428" s="4">
        <f t="shared" si="234"/>
        <v>3</v>
      </c>
      <c r="U1428" s="4">
        <f t="shared" si="234"/>
        <v>16</v>
      </c>
      <c r="V1428" s="4">
        <f t="shared" si="234"/>
        <v>3</v>
      </c>
      <c r="W1428" s="4">
        <v>1000000</v>
      </c>
    </row>
    <row r="1429" spans="1:23" x14ac:dyDescent="0.3">
      <c r="A1429" s="4" t="str">
        <f t="shared" si="236"/>
        <v>Germany</v>
      </c>
      <c r="B1429" s="4">
        <f t="shared" si="236"/>
        <v>2009</v>
      </c>
      <c r="C1429" s="4">
        <f t="shared" si="235"/>
        <v>11</v>
      </c>
      <c r="D1429" s="4">
        <f t="shared" si="235"/>
        <v>11</v>
      </c>
      <c r="E1429" s="4">
        <f t="shared" si="235"/>
        <v>17</v>
      </c>
      <c r="F1429" s="4">
        <f t="shared" si="235"/>
        <v>11</v>
      </c>
      <c r="G1429" s="4">
        <f t="shared" si="235"/>
        <v>28</v>
      </c>
      <c r="H1429" s="4">
        <f t="shared" si="235"/>
        <v>28</v>
      </c>
      <c r="I1429" s="4">
        <f t="shared" si="235"/>
        <v>29</v>
      </c>
      <c r="J1429" s="4">
        <f t="shared" si="235"/>
        <v>28</v>
      </c>
      <c r="K1429" s="4">
        <f t="shared" si="235"/>
        <v>11</v>
      </c>
      <c r="L1429" s="4">
        <f t="shared" si="235"/>
        <v>11</v>
      </c>
      <c r="M1429" s="4">
        <f t="shared" si="235"/>
        <v>17</v>
      </c>
      <c r="N1429" s="4">
        <f t="shared" si="235"/>
        <v>11</v>
      </c>
      <c r="O1429" s="4">
        <f t="shared" si="235"/>
        <v>16</v>
      </c>
      <c r="P1429" s="4">
        <f t="shared" si="235"/>
        <v>14</v>
      </c>
      <c r="Q1429" s="4">
        <f t="shared" si="235"/>
        <v>2</v>
      </c>
      <c r="R1429" s="4">
        <f t="shared" si="235"/>
        <v>14</v>
      </c>
      <c r="S1429" s="4">
        <f t="shared" si="234"/>
        <v>3</v>
      </c>
      <c r="T1429" s="4">
        <f t="shared" si="234"/>
        <v>4</v>
      </c>
      <c r="U1429" s="4">
        <f t="shared" si="234"/>
        <v>17</v>
      </c>
      <c r="V1429" s="4">
        <f t="shared" si="234"/>
        <v>4</v>
      </c>
      <c r="W1429" s="4">
        <v>1000000</v>
      </c>
    </row>
    <row r="1430" spans="1:23" x14ac:dyDescent="0.3">
      <c r="A1430" s="4" t="str">
        <f t="shared" si="236"/>
        <v>Germany</v>
      </c>
      <c r="B1430" s="4">
        <f t="shared" si="236"/>
        <v>2010</v>
      </c>
      <c r="C1430" s="4">
        <f t="shared" si="235"/>
        <v>11</v>
      </c>
      <c r="D1430" s="4">
        <f t="shared" si="235"/>
        <v>11</v>
      </c>
      <c r="E1430" s="4">
        <f t="shared" si="235"/>
        <v>17</v>
      </c>
      <c r="F1430" s="4">
        <f t="shared" si="235"/>
        <v>11</v>
      </c>
      <c r="G1430" s="4">
        <f t="shared" si="235"/>
        <v>25</v>
      </c>
      <c r="H1430" s="4">
        <f t="shared" si="235"/>
        <v>26</v>
      </c>
      <c r="I1430" s="4">
        <f t="shared" si="235"/>
        <v>28</v>
      </c>
      <c r="J1430" s="4">
        <f t="shared" si="235"/>
        <v>26</v>
      </c>
      <c r="K1430" s="4">
        <f t="shared" si="235"/>
        <v>10</v>
      </c>
      <c r="L1430" s="4">
        <f t="shared" si="235"/>
        <v>9</v>
      </c>
      <c r="M1430" s="4">
        <f t="shared" si="235"/>
        <v>17</v>
      </c>
      <c r="N1430" s="4">
        <f t="shared" si="235"/>
        <v>9</v>
      </c>
      <c r="O1430" s="4">
        <f t="shared" si="235"/>
        <v>24</v>
      </c>
      <c r="P1430" s="4">
        <f t="shared" si="235"/>
        <v>21</v>
      </c>
      <c r="Q1430" s="4">
        <f t="shared" si="235"/>
        <v>10</v>
      </c>
      <c r="R1430" s="4">
        <f t="shared" si="234"/>
        <v>21</v>
      </c>
      <c r="S1430" s="4">
        <f t="shared" si="234"/>
        <v>5</v>
      </c>
      <c r="T1430" s="4">
        <f t="shared" si="234"/>
        <v>4</v>
      </c>
      <c r="U1430" s="4">
        <f t="shared" si="234"/>
        <v>18</v>
      </c>
      <c r="V1430" s="4">
        <f t="shared" si="234"/>
        <v>4</v>
      </c>
      <c r="W1430" s="4">
        <v>1000000</v>
      </c>
    </row>
    <row r="1431" spans="1:23" x14ac:dyDescent="0.3">
      <c r="A1431" s="4" t="str">
        <f t="shared" si="236"/>
        <v>Germany</v>
      </c>
      <c r="B1431" s="4">
        <f t="shared" si="236"/>
        <v>2011</v>
      </c>
      <c r="C1431" s="4">
        <f t="shared" si="235"/>
        <v>12</v>
      </c>
      <c r="D1431" s="4">
        <f t="shared" si="235"/>
        <v>12</v>
      </c>
      <c r="E1431" s="4">
        <f t="shared" si="235"/>
        <v>16</v>
      </c>
      <c r="F1431" s="4">
        <f t="shared" si="235"/>
        <v>12</v>
      </c>
      <c r="G1431" s="4">
        <f t="shared" si="235"/>
        <v>26</v>
      </c>
      <c r="H1431" s="4">
        <f t="shared" si="235"/>
        <v>26</v>
      </c>
      <c r="I1431" s="4">
        <f t="shared" si="235"/>
        <v>28</v>
      </c>
      <c r="J1431" s="4">
        <f t="shared" si="235"/>
        <v>26</v>
      </c>
      <c r="K1431" s="4">
        <f t="shared" si="235"/>
        <v>6</v>
      </c>
      <c r="L1431" s="4">
        <f t="shared" si="235"/>
        <v>6</v>
      </c>
      <c r="M1431" s="4">
        <f t="shared" si="235"/>
        <v>18</v>
      </c>
      <c r="N1431" s="4">
        <f t="shared" si="235"/>
        <v>6</v>
      </c>
      <c r="O1431" s="4">
        <f t="shared" si="235"/>
        <v>26</v>
      </c>
      <c r="P1431" s="4">
        <f t="shared" si="235"/>
        <v>24</v>
      </c>
      <c r="Q1431" s="4">
        <f t="shared" si="235"/>
        <v>19</v>
      </c>
      <c r="R1431" s="4">
        <f t="shared" si="234"/>
        <v>24</v>
      </c>
      <c r="S1431" s="4">
        <f t="shared" si="234"/>
        <v>6</v>
      </c>
      <c r="T1431" s="4">
        <f t="shared" si="234"/>
        <v>6</v>
      </c>
      <c r="U1431" s="4">
        <f t="shared" si="234"/>
        <v>19</v>
      </c>
      <c r="V1431" s="4">
        <f t="shared" si="234"/>
        <v>6</v>
      </c>
      <c r="W1431" s="4">
        <v>1000000</v>
      </c>
    </row>
    <row r="1432" spans="1:23" x14ac:dyDescent="0.3">
      <c r="A1432" s="4" t="str">
        <f t="shared" si="236"/>
        <v>Germany</v>
      </c>
      <c r="B1432" s="4">
        <f t="shared" si="236"/>
        <v>2012</v>
      </c>
      <c r="C1432" s="4">
        <f t="shared" si="235"/>
        <v>13</v>
      </c>
      <c r="D1432" s="4">
        <f t="shared" si="235"/>
        <v>13</v>
      </c>
      <c r="E1432" s="4">
        <f t="shared" si="235"/>
        <v>16</v>
      </c>
      <c r="F1432" s="4">
        <f t="shared" si="235"/>
        <v>13</v>
      </c>
      <c r="G1432" s="4">
        <f t="shared" si="235"/>
        <v>27</v>
      </c>
      <c r="H1432" s="4">
        <f t="shared" si="235"/>
        <v>27</v>
      </c>
      <c r="I1432" s="4">
        <f t="shared" si="235"/>
        <v>28</v>
      </c>
      <c r="J1432" s="4">
        <f t="shared" si="235"/>
        <v>27</v>
      </c>
      <c r="K1432" s="4">
        <f t="shared" si="235"/>
        <v>6</v>
      </c>
      <c r="L1432" s="4">
        <f t="shared" si="235"/>
        <v>6</v>
      </c>
      <c r="M1432" s="4">
        <f t="shared" si="235"/>
        <v>16</v>
      </c>
      <c r="N1432" s="4">
        <f t="shared" si="235"/>
        <v>6</v>
      </c>
      <c r="O1432" s="4">
        <f t="shared" si="235"/>
        <v>27</v>
      </c>
      <c r="P1432" s="4">
        <f t="shared" si="235"/>
        <v>26</v>
      </c>
      <c r="Q1432" s="4">
        <f t="shared" si="235"/>
        <v>24</v>
      </c>
      <c r="R1432" s="4">
        <f t="shared" si="234"/>
        <v>26</v>
      </c>
      <c r="S1432" s="4">
        <f t="shared" si="234"/>
        <v>7</v>
      </c>
      <c r="T1432" s="4">
        <f t="shared" si="234"/>
        <v>6</v>
      </c>
      <c r="U1432" s="4">
        <f t="shared" si="234"/>
        <v>19</v>
      </c>
      <c r="V1432" s="4">
        <f t="shared" si="234"/>
        <v>6</v>
      </c>
      <c r="W1432" s="4">
        <v>1000000</v>
      </c>
    </row>
    <row r="1433" spans="1:23" x14ac:dyDescent="0.3">
      <c r="A1433" s="4" t="str">
        <f t="shared" si="236"/>
        <v>Germany</v>
      </c>
      <c r="B1433" s="4">
        <f t="shared" si="236"/>
        <v>2013</v>
      </c>
      <c r="C1433" s="4">
        <f t="shared" si="235"/>
        <v>13</v>
      </c>
      <c r="D1433" s="4">
        <f t="shared" si="235"/>
        <v>13</v>
      </c>
      <c r="E1433" s="4">
        <f t="shared" si="235"/>
        <v>15</v>
      </c>
      <c r="F1433" s="4">
        <f t="shared" si="235"/>
        <v>13</v>
      </c>
      <c r="G1433" s="4">
        <f t="shared" si="235"/>
        <v>27</v>
      </c>
      <c r="H1433" s="4">
        <f t="shared" si="235"/>
        <v>28</v>
      </c>
      <c r="I1433" s="4">
        <f t="shared" si="235"/>
        <v>29</v>
      </c>
      <c r="J1433" s="4">
        <f t="shared" si="235"/>
        <v>28</v>
      </c>
      <c r="K1433" s="4">
        <f t="shared" si="235"/>
        <v>4</v>
      </c>
      <c r="L1433" s="4">
        <f t="shared" si="235"/>
        <v>4</v>
      </c>
      <c r="M1433" s="4">
        <f t="shared" si="235"/>
        <v>20</v>
      </c>
      <c r="N1433" s="4">
        <f t="shared" si="235"/>
        <v>4</v>
      </c>
      <c r="O1433" s="4">
        <f t="shared" si="235"/>
        <v>28</v>
      </c>
      <c r="P1433" s="4">
        <f t="shared" si="235"/>
        <v>26</v>
      </c>
      <c r="Q1433" s="4">
        <f t="shared" si="235"/>
        <v>25</v>
      </c>
      <c r="R1433" s="4">
        <f t="shared" si="234"/>
        <v>26</v>
      </c>
      <c r="S1433" s="4">
        <f t="shared" si="234"/>
        <v>7</v>
      </c>
      <c r="T1433" s="4">
        <f t="shared" si="234"/>
        <v>7</v>
      </c>
      <c r="U1433" s="4">
        <f t="shared" si="234"/>
        <v>19</v>
      </c>
      <c r="V1433" s="4">
        <f t="shared" si="234"/>
        <v>7</v>
      </c>
      <c r="W1433" s="4">
        <v>1000000</v>
      </c>
    </row>
    <row r="1434" spans="1:23" x14ac:dyDescent="0.3">
      <c r="A1434" s="4" t="str">
        <f t="shared" si="236"/>
        <v>Germany</v>
      </c>
      <c r="B1434" s="4">
        <f t="shared" si="236"/>
        <v>2014</v>
      </c>
      <c r="C1434" s="4">
        <f t="shared" si="235"/>
        <v>13</v>
      </c>
      <c r="D1434" s="4">
        <f t="shared" si="235"/>
        <v>13</v>
      </c>
      <c r="E1434" s="4">
        <f t="shared" si="235"/>
        <v>15</v>
      </c>
      <c r="F1434" s="4">
        <f t="shared" si="235"/>
        <v>13</v>
      </c>
      <c r="G1434" s="4">
        <f t="shared" si="235"/>
        <v>27</v>
      </c>
      <c r="H1434" s="4">
        <f t="shared" si="235"/>
        <v>27</v>
      </c>
      <c r="I1434" s="4">
        <f t="shared" si="235"/>
        <v>29</v>
      </c>
      <c r="J1434" s="4">
        <f t="shared" si="235"/>
        <v>27</v>
      </c>
      <c r="K1434" s="4">
        <f t="shared" si="235"/>
        <v>5</v>
      </c>
      <c r="L1434" s="4">
        <f t="shared" si="235"/>
        <v>5</v>
      </c>
      <c r="M1434" s="4">
        <f t="shared" si="235"/>
        <v>18</v>
      </c>
      <c r="N1434" s="4">
        <f t="shared" si="235"/>
        <v>5</v>
      </c>
      <c r="O1434" s="4">
        <f t="shared" si="235"/>
        <v>27</v>
      </c>
      <c r="P1434" s="4">
        <f t="shared" si="235"/>
        <v>26</v>
      </c>
      <c r="Q1434" s="4">
        <f t="shared" si="235"/>
        <v>25</v>
      </c>
      <c r="R1434" s="4">
        <f t="shared" si="234"/>
        <v>26</v>
      </c>
      <c r="S1434" s="4">
        <f t="shared" si="234"/>
        <v>8</v>
      </c>
      <c r="T1434" s="4">
        <f t="shared" si="234"/>
        <v>7</v>
      </c>
      <c r="U1434" s="4">
        <f t="shared" si="234"/>
        <v>18</v>
      </c>
      <c r="V1434" s="4">
        <f t="shared" si="234"/>
        <v>7</v>
      </c>
      <c r="W1434" s="4">
        <v>1000000</v>
      </c>
    </row>
    <row r="1435" spans="1:23" x14ac:dyDescent="0.3">
      <c r="A1435" s="4" t="str">
        <f t="shared" si="236"/>
        <v>Germany</v>
      </c>
      <c r="B1435" s="4">
        <f t="shared" si="236"/>
        <v>2015</v>
      </c>
      <c r="C1435" s="4">
        <f t="shared" si="235"/>
        <v>14</v>
      </c>
      <c r="D1435" s="4">
        <f t="shared" si="235"/>
        <v>14</v>
      </c>
      <c r="E1435" s="4">
        <f t="shared" si="235"/>
        <v>13</v>
      </c>
      <c r="F1435" s="4">
        <f t="shared" si="235"/>
        <v>14</v>
      </c>
      <c r="G1435" s="4">
        <f t="shared" si="235"/>
        <v>27</v>
      </c>
      <c r="H1435" s="4">
        <f t="shared" si="235"/>
        <v>27</v>
      </c>
      <c r="I1435" s="4">
        <f t="shared" si="235"/>
        <v>29</v>
      </c>
      <c r="J1435" s="4">
        <f t="shared" si="235"/>
        <v>27</v>
      </c>
      <c r="K1435" s="4">
        <f t="shared" si="235"/>
        <v>3</v>
      </c>
      <c r="L1435" s="4">
        <f t="shared" si="235"/>
        <v>3</v>
      </c>
      <c r="M1435" s="4">
        <f t="shared" si="235"/>
        <v>20</v>
      </c>
      <c r="N1435" s="4">
        <f t="shared" si="235"/>
        <v>3</v>
      </c>
      <c r="O1435" s="4">
        <f t="shared" si="235"/>
        <v>26</v>
      </c>
      <c r="P1435" s="4">
        <f t="shared" si="235"/>
        <v>26</v>
      </c>
      <c r="Q1435" s="4">
        <f t="shared" si="235"/>
        <v>25</v>
      </c>
      <c r="R1435" s="4">
        <f t="shared" si="235"/>
        <v>26</v>
      </c>
      <c r="S1435" s="4">
        <f t="shared" ref="R1435:W1450" si="237">INT(S837/20)+1</f>
        <v>6</v>
      </c>
      <c r="T1435" s="4">
        <f t="shared" si="237"/>
        <v>5</v>
      </c>
      <c r="U1435" s="4">
        <f t="shared" si="237"/>
        <v>17</v>
      </c>
      <c r="V1435" s="4">
        <f t="shared" si="237"/>
        <v>5</v>
      </c>
      <c r="W1435" s="4">
        <v>1000000</v>
      </c>
    </row>
    <row r="1436" spans="1:23" x14ac:dyDescent="0.3">
      <c r="A1436" s="4" t="str">
        <f t="shared" si="236"/>
        <v>Germany</v>
      </c>
      <c r="B1436" s="4">
        <f t="shared" si="236"/>
        <v>2016</v>
      </c>
      <c r="C1436" s="4">
        <f t="shared" ref="C1436:R1451" si="238">INT(C838/20)+1</f>
        <v>14</v>
      </c>
      <c r="D1436" s="4">
        <f t="shared" si="238"/>
        <v>14</v>
      </c>
      <c r="E1436" s="4">
        <f t="shared" si="238"/>
        <v>11</v>
      </c>
      <c r="F1436" s="4">
        <f t="shared" si="238"/>
        <v>14</v>
      </c>
      <c r="G1436" s="4">
        <f t="shared" si="238"/>
        <v>28</v>
      </c>
      <c r="H1436" s="4">
        <f t="shared" si="238"/>
        <v>28</v>
      </c>
      <c r="I1436" s="4">
        <f t="shared" si="238"/>
        <v>30</v>
      </c>
      <c r="J1436" s="4">
        <f t="shared" si="238"/>
        <v>28</v>
      </c>
      <c r="K1436" s="4">
        <f t="shared" si="238"/>
        <v>3</v>
      </c>
      <c r="L1436" s="4">
        <f t="shared" si="238"/>
        <v>3</v>
      </c>
      <c r="M1436" s="4">
        <f t="shared" si="238"/>
        <v>20</v>
      </c>
      <c r="N1436" s="4">
        <f t="shared" si="238"/>
        <v>3</v>
      </c>
      <c r="O1436" s="4">
        <f t="shared" si="238"/>
        <v>26</v>
      </c>
      <c r="P1436" s="4">
        <f t="shared" si="238"/>
        <v>26</v>
      </c>
      <c r="Q1436" s="4">
        <f t="shared" si="238"/>
        <v>25</v>
      </c>
      <c r="R1436" s="4">
        <f t="shared" si="237"/>
        <v>26</v>
      </c>
      <c r="S1436" s="4">
        <f t="shared" si="237"/>
        <v>6</v>
      </c>
      <c r="T1436" s="4">
        <f t="shared" si="237"/>
        <v>5</v>
      </c>
      <c r="U1436" s="4">
        <f t="shared" si="237"/>
        <v>17</v>
      </c>
      <c r="V1436" s="4">
        <f t="shared" si="237"/>
        <v>5</v>
      </c>
      <c r="W1436" s="4">
        <v>1000000</v>
      </c>
    </row>
    <row r="1437" spans="1:23" x14ac:dyDescent="0.3">
      <c r="A1437" s="4" t="str">
        <f t="shared" si="236"/>
        <v>Germany</v>
      </c>
      <c r="B1437" s="4">
        <f t="shared" si="236"/>
        <v>2017</v>
      </c>
      <c r="C1437" s="4">
        <f t="shared" si="238"/>
        <v>14</v>
      </c>
      <c r="D1437" s="4">
        <f t="shared" si="238"/>
        <v>14</v>
      </c>
      <c r="E1437" s="4">
        <f t="shared" si="238"/>
        <v>10</v>
      </c>
      <c r="F1437" s="4">
        <f t="shared" si="238"/>
        <v>14</v>
      </c>
      <c r="G1437" s="4">
        <f t="shared" si="238"/>
        <v>27</v>
      </c>
      <c r="H1437" s="4">
        <f t="shared" si="238"/>
        <v>28</v>
      </c>
      <c r="I1437" s="4">
        <f t="shared" si="238"/>
        <v>30</v>
      </c>
      <c r="J1437" s="4">
        <f t="shared" si="238"/>
        <v>28</v>
      </c>
      <c r="K1437" s="4">
        <f t="shared" si="238"/>
        <v>4</v>
      </c>
      <c r="L1437" s="4">
        <f t="shared" si="238"/>
        <v>3</v>
      </c>
      <c r="M1437" s="4">
        <f t="shared" si="238"/>
        <v>19</v>
      </c>
      <c r="N1437" s="4">
        <f t="shared" si="238"/>
        <v>3</v>
      </c>
      <c r="O1437" s="4">
        <f t="shared" si="238"/>
        <v>24</v>
      </c>
      <c r="P1437" s="4">
        <f t="shared" si="238"/>
        <v>26</v>
      </c>
      <c r="Q1437" s="4">
        <f t="shared" si="238"/>
        <v>23</v>
      </c>
      <c r="R1437" s="4">
        <f t="shared" si="237"/>
        <v>26</v>
      </c>
      <c r="S1437" s="4">
        <f t="shared" si="237"/>
        <v>6</v>
      </c>
      <c r="T1437" s="4">
        <f t="shared" si="237"/>
        <v>5</v>
      </c>
      <c r="U1437" s="4">
        <f t="shared" si="237"/>
        <v>16</v>
      </c>
      <c r="V1437" s="4">
        <f t="shared" si="237"/>
        <v>5</v>
      </c>
      <c r="W1437" s="4">
        <v>1000000</v>
      </c>
    </row>
    <row r="1438" spans="1:23" x14ac:dyDescent="0.3">
      <c r="A1438" s="4" t="str">
        <f t="shared" ref="A1438:B1453" si="239">A840</f>
        <v>Germany</v>
      </c>
      <c r="B1438" s="4">
        <f t="shared" si="239"/>
        <v>2018</v>
      </c>
      <c r="C1438" s="4">
        <f t="shared" si="238"/>
        <v>15</v>
      </c>
      <c r="D1438" s="4">
        <f t="shared" si="238"/>
        <v>14</v>
      </c>
      <c r="E1438" s="4">
        <f t="shared" si="238"/>
        <v>9</v>
      </c>
      <c r="F1438" s="4">
        <f t="shared" si="238"/>
        <v>14</v>
      </c>
      <c r="G1438" s="4">
        <f t="shared" si="238"/>
        <v>27</v>
      </c>
      <c r="H1438" s="4">
        <f t="shared" si="238"/>
        <v>28</v>
      </c>
      <c r="I1438" s="4">
        <f t="shared" si="238"/>
        <v>30</v>
      </c>
      <c r="J1438" s="4">
        <f t="shared" si="238"/>
        <v>28</v>
      </c>
      <c r="K1438" s="4">
        <f t="shared" si="238"/>
        <v>3</v>
      </c>
      <c r="L1438" s="4">
        <f t="shared" si="238"/>
        <v>3</v>
      </c>
      <c r="M1438" s="4">
        <f t="shared" si="238"/>
        <v>19</v>
      </c>
      <c r="N1438" s="4">
        <f t="shared" si="238"/>
        <v>3</v>
      </c>
      <c r="O1438" s="4">
        <f t="shared" si="238"/>
        <v>22</v>
      </c>
      <c r="P1438" s="4">
        <f t="shared" si="238"/>
        <v>25</v>
      </c>
      <c r="Q1438" s="4">
        <f t="shared" si="238"/>
        <v>20</v>
      </c>
      <c r="R1438" s="4">
        <f t="shared" si="237"/>
        <v>25</v>
      </c>
      <c r="S1438" s="4">
        <f t="shared" si="237"/>
        <v>5</v>
      </c>
      <c r="T1438" s="4">
        <f t="shared" si="237"/>
        <v>4</v>
      </c>
      <c r="U1438" s="4">
        <f t="shared" si="237"/>
        <v>15</v>
      </c>
      <c r="V1438" s="4">
        <f t="shared" si="237"/>
        <v>4</v>
      </c>
      <c r="W1438" s="4">
        <v>1000000</v>
      </c>
    </row>
    <row r="1439" spans="1:23" x14ac:dyDescent="0.3">
      <c r="A1439" s="4" t="str">
        <f t="shared" si="239"/>
        <v>Germany</v>
      </c>
      <c r="B1439" s="4">
        <f t="shared" si="239"/>
        <v>2019</v>
      </c>
      <c r="C1439" s="4">
        <f t="shared" si="238"/>
        <v>15</v>
      </c>
      <c r="D1439" s="4">
        <f t="shared" si="238"/>
        <v>14</v>
      </c>
      <c r="E1439" s="4">
        <f t="shared" si="238"/>
        <v>8</v>
      </c>
      <c r="F1439" s="4">
        <f t="shared" si="238"/>
        <v>14</v>
      </c>
      <c r="G1439" s="4">
        <f t="shared" si="238"/>
        <v>27</v>
      </c>
      <c r="H1439" s="4">
        <f t="shared" si="238"/>
        <v>28</v>
      </c>
      <c r="I1439" s="4">
        <f t="shared" si="238"/>
        <v>30</v>
      </c>
      <c r="J1439" s="4">
        <f t="shared" si="238"/>
        <v>28</v>
      </c>
      <c r="K1439" s="4">
        <f t="shared" si="238"/>
        <v>2</v>
      </c>
      <c r="L1439" s="4">
        <f t="shared" si="238"/>
        <v>2</v>
      </c>
      <c r="M1439" s="4">
        <f t="shared" si="238"/>
        <v>19</v>
      </c>
      <c r="N1439" s="4">
        <f t="shared" si="238"/>
        <v>2</v>
      </c>
      <c r="O1439" s="4">
        <f t="shared" si="238"/>
        <v>21</v>
      </c>
      <c r="P1439" s="4">
        <f t="shared" si="238"/>
        <v>25</v>
      </c>
      <c r="Q1439" s="4">
        <f t="shared" si="238"/>
        <v>20</v>
      </c>
      <c r="R1439" s="4">
        <f t="shared" si="237"/>
        <v>25</v>
      </c>
      <c r="S1439" s="4">
        <f t="shared" si="237"/>
        <v>5</v>
      </c>
      <c r="T1439" s="4">
        <f t="shared" si="237"/>
        <v>4</v>
      </c>
      <c r="U1439" s="4">
        <f t="shared" si="237"/>
        <v>14</v>
      </c>
      <c r="V1439" s="4">
        <f t="shared" si="237"/>
        <v>4</v>
      </c>
      <c r="W1439" s="4">
        <v>1000000</v>
      </c>
    </row>
    <row r="1440" spans="1:23" x14ac:dyDescent="0.3">
      <c r="A1440" s="4" t="str">
        <f t="shared" si="239"/>
        <v>Germany</v>
      </c>
      <c r="B1440" s="4">
        <f t="shared" si="239"/>
        <v>2020</v>
      </c>
      <c r="C1440" s="4">
        <f t="shared" si="238"/>
        <v>14</v>
      </c>
      <c r="D1440" s="4">
        <f t="shared" si="238"/>
        <v>13</v>
      </c>
      <c r="E1440" s="4">
        <f t="shared" si="238"/>
        <v>8</v>
      </c>
      <c r="F1440" s="4">
        <f t="shared" si="238"/>
        <v>13</v>
      </c>
      <c r="G1440" s="4">
        <f t="shared" si="238"/>
        <v>25</v>
      </c>
      <c r="H1440" s="4">
        <f t="shared" si="238"/>
        <v>27</v>
      </c>
      <c r="I1440" s="4">
        <f t="shared" si="238"/>
        <v>29</v>
      </c>
      <c r="J1440" s="4">
        <f t="shared" si="238"/>
        <v>27</v>
      </c>
      <c r="K1440" s="4">
        <f t="shared" si="238"/>
        <v>5</v>
      </c>
      <c r="L1440" s="4">
        <f t="shared" si="238"/>
        <v>4</v>
      </c>
      <c r="M1440" s="4">
        <f t="shared" si="238"/>
        <v>17</v>
      </c>
      <c r="N1440" s="4">
        <f t="shared" si="238"/>
        <v>4</v>
      </c>
      <c r="O1440" s="4">
        <f t="shared" si="238"/>
        <v>21</v>
      </c>
      <c r="P1440" s="4">
        <f t="shared" si="238"/>
        <v>24</v>
      </c>
      <c r="Q1440" s="4">
        <f t="shared" si="238"/>
        <v>18</v>
      </c>
      <c r="R1440" s="4">
        <f t="shared" si="237"/>
        <v>24</v>
      </c>
      <c r="S1440" s="4">
        <f t="shared" si="237"/>
        <v>5</v>
      </c>
      <c r="T1440" s="4">
        <f t="shared" si="237"/>
        <v>4</v>
      </c>
      <c r="U1440" s="4">
        <f t="shared" si="237"/>
        <v>15</v>
      </c>
      <c r="V1440" s="4">
        <f t="shared" si="237"/>
        <v>4</v>
      </c>
      <c r="W1440" s="4">
        <v>1000000</v>
      </c>
    </row>
    <row r="1441" spans="1:23" x14ac:dyDescent="0.3">
      <c r="A1441" s="4" t="str">
        <f t="shared" si="239"/>
        <v>Germany</v>
      </c>
      <c r="B1441" s="4">
        <f t="shared" si="239"/>
        <v>2021</v>
      </c>
      <c r="C1441" s="4">
        <f t="shared" si="238"/>
        <v>13</v>
      </c>
      <c r="D1441" s="4">
        <f t="shared" si="238"/>
        <v>12</v>
      </c>
      <c r="E1441" s="4">
        <f t="shared" si="238"/>
        <v>9</v>
      </c>
      <c r="F1441" s="4">
        <f t="shared" si="238"/>
        <v>12</v>
      </c>
      <c r="G1441" s="4">
        <f t="shared" si="238"/>
        <v>27</v>
      </c>
      <c r="H1441" s="4">
        <f t="shared" si="238"/>
        <v>28</v>
      </c>
      <c r="I1441" s="4">
        <f t="shared" si="238"/>
        <v>28</v>
      </c>
      <c r="J1441" s="4">
        <f t="shared" si="238"/>
        <v>28</v>
      </c>
      <c r="K1441" s="4">
        <f t="shared" si="238"/>
        <v>7</v>
      </c>
      <c r="L1441" s="4">
        <f t="shared" si="238"/>
        <v>7</v>
      </c>
      <c r="M1441" s="4">
        <f t="shared" si="238"/>
        <v>25</v>
      </c>
      <c r="N1441" s="4">
        <f t="shared" si="238"/>
        <v>7</v>
      </c>
      <c r="O1441" s="4">
        <f t="shared" si="238"/>
        <v>20</v>
      </c>
      <c r="P1441" s="4">
        <f t="shared" si="238"/>
        <v>24</v>
      </c>
      <c r="Q1441" s="4">
        <f t="shared" si="238"/>
        <v>18</v>
      </c>
      <c r="R1441" s="4">
        <f t="shared" si="237"/>
        <v>24</v>
      </c>
      <c r="S1441" s="4">
        <f t="shared" si="237"/>
        <v>4</v>
      </c>
      <c r="T1441" s="4">
        <f t="shared" si="237"/>
        <v>3</v>
      </c>
      <c r="U1441" s="4">
        <f t="shared" si="237"/>
        <v>14</v>
      </c>
      <c r="V1441" s="4">
        <f t="shared" si="237"/>
        <v>3</v>
      </c>
      <c r="W1441" s="4">
        <v>1000000</v>
      </c>
    </row>
    <row r="1442" spans="1:23" x14ac:dyDescent="0.3">
      <c r="A1442" s="4" t="str">
        <f t="shared" si="239"/>
        <v>France</v>
      </c>
      <c r="B1442" s="4">
        <f t="shared" si="239"/>
        <v>1995</v>
      </c>
      <c r="C1442" s="4">
        <f t="shared" si="238"/>
        <v>9</v>
      </c>
      <c r="D1442" s="4">
        <f t="shared" si="238"/>
        <v>10</v>
      </c>
      <c r="E1442" s="4">
        <f t="shared" si="238"/>
        <v>26</v>
      </c>
      <c r="F1442" s="4">
        <f t="shared" si="238"/>
        <v>10</v>
      </c>
      <c r="G1442" s="4">
        <f t="shared" si="238"/>
        <v>14</v>
      </c>
      <c r="H1442" s="4">
        <f t="shared" si="238"/>
        <v>13</v>
      </c>
      <c r="I1442" s="4">
        <f t="shared" si="238"/>
        <v>10</v>
      </c>
      <c r="J1442" s="4">
        <f t="shared" si="238"/>
        <v>13</v>
      </c>
      <c r="K1442" s="4">
        <f t="shared" si="238"/>
        <v>21</v>
      </c>
      <c r="L1442" s="4">
        <f t="shared" si="238"/>
        <v>22</v>
      </c>
      <c r="M1442" s="4">
        <f t="shared" si="238"/>
        <v>6</v>
      </c>
      <c r="N1442" s="4">
        <f t="shared" si="238"/>
        <v>22</v>
      </c>
      <c r="O1442" s="4">
        <f t="shared" si="238"/>
        <v>17</v>
      </c>
      <c r="P1442" s="4">
        <f t="shared" si="238"/>
        <v>16</v>
      </c>
      <c r="Q1442" s="4">
        <f t="shared" si="238"/>
        <v>28</v>
      </c>
      <c r="R1442" s="4">
        <f t="shared" si="237"/>
        <v>16</v>
      </c>
      <c r="S1442" s="4">
        <f t="shared" si="237"/>
        <v>5</v>
      </c>
      <c r="T1442" s="4">
        <f t="shared" si="237"/>
        <v>7</v>
      </c>
      <c r="U1442" s="4">
        <f t="shared" si="237"/>
        <v>25</v>
      </c>
      <c r="V1442" s="4">
        <f t="shared" si="237"/>
        <v>7</v>
      </c>
      <c r="W1442" s="4">
        <v>1000000</v>
      </c>
    </row>
    <row r="1443" spans="1:23" x14ac:dyDescent="0.3">
      <c r="A1443" s="4" t="str">
        <f t="shared" si="239"/>
        <v>France</v>
      </c>
      <c r="B1443" s="4">
        <f t="shared" si="239"/>
        <v>1996</v>
      </c>
      <c r="C1443" s="4">
        <f t="shared" si="238"/>
        <v>10</v>
      </c>
      <c r="D1443" s="4">
        <f t="shared" si="238"/>
        <v>11</v>
      </c>
      <c r="E1443" s="4">
        <f t="shared" si="238"/>
        <v>26</v>
      </c>
      <c r="F1443" s="4">
        <f t="shared" si="238"/>
        <v>11</v>
      </c>
      <c r="G1443" s="4">
        <f t="shared" si="238"/>
        <v>14</v>
      </c>
      <c r="H1443" s="4">
        <f t="shared" si="238"/>
        <v>13</v>
      </c>
      <c r="I1443" s="4">
        <f t="shared" si="238"/>
        <v>9</v>
      </c>
      <c r="J1443" s="4">
        <f t="shared" si="238"/>
        <v>13</v>
      </c>
      <c r="K1443" s="4">
        <f t="shared" si="238"/>
        <v>19</v>
      </c>
      <c r="L1443" s="4">
        <f t="shared" si="238"/>
        <v>19</v>
      </c>
      <c r="M1443" s="4">
        <f t="shared" si="238"/>
        <v>5</v>
      </c>
      <c r="N1443" s="4">
        <f t="shared" si="238"/>
        <v>19</v>
      </c>
      <c r="O1443" s="4">
        <f t="shared" si="238"/>
        <v>20</v>
      </c>
      <c r="P1443" s="4">
        <f t="shared" si="238"/>
        <v>20</v>
      </c>
      <c r="Q1443" s="4">
        <f t="shared" si="238"/>
        <v>26</v>
      </c>
      <c r="R1443" s="4">
        <f t="shared" si="237"/>
        <v>20</v>
      </c>
      <c r="S1443" s="4">
        <f t="shared" si="237"/>
        <v>4</v>
      </c>
      <c r="T1443" s="4">
        <f t="shared" si="237"/>
        <v>7</v>
      </c>
      <c r="U1443" s="4">
        <f t="shared" si="237"/>
        <v>23</v>
      </c>
      <c r="V1443" s="4">
        <f t="shared" si="237"/>
        <v>7</v>
      </c>
      <c r="W1443" s="4">
        <v>1000000</v>
      </c>
    </row>
    <row r="1444" spans="1:23" x14ac:dyDescent="0.3">
      <c r="A1444" s="4" t="str">
        <f t="shared" si="239"/>
        <v>France</v>
      </c>
      <c r="B1444" s="4">
        <f t="shared" si="239"/>
        <v>1997</v>
      </c>
      <c r="C1444" s="4">
        <f t="shared" si="238"/>
        <v>9</v>
      </c>
      <c r="D1444" s="4">
        <f t="shared" si="238"/>
        <v>10</v>
      </c>
      <c r="E1444" s="4">
        <f t="shared" si="238"/>
        <v>25</v>
      </c>
      <c r="F1444" s="4">
        <f t="shared" si="238"/>
        <v>10</v>
      </c>
      <c r="G1444" s="4">
        <f t="shared" si="238"/>
        <v>14</v>
      </c>
      <c r="H1444" s="4">
        <f t="shared" si="238"/>
        <v>14</v>
      </c>
      <c r="I1444" s="4">
        <f t="shared" si="238"/>
        <v>8</v>
      </c>
      <c r="J1444" s="4">
        <f t="shared" si="238"/>
        <v>14</v>
      </c>
      <c r="K1444" s="4">
        <f t="shared" si="238"/>
        <v>19</v>
      </c>
      <c r="L1444" s="4">
        <f t="shared" si="238"/>
        <v>20</v>
      </c>
      <c r="M1444" s="4">
        <f t="shared" si="238"/>
        <v>3</v>
      </c>
      <c r="N1444" s="4">
        <f t="shared" si="238"/>
        <v>20</v>
      </c>
      <c r="O1444" s="4">
        <f t="shared" si="238"/>
        <v>21</v>
      </c>
      <c r="P1444" s="4">
        <f t="shared" si="238"/>
        <v>21</v>
      </c>
      <c r="Q1444" s="4">
        <f t="shared" si="238"/>
        <v>17</v>
      </c>
      <c r="R1444" s="4">
        <f t="shared" si="237"/>
        <v>21</v>
      </c>
      <c r="S1444" s="4">
        <f t="shared" si="237"/>
        <v>4</v>
      </c>
      <c r="T1444" s="4">
        <f t="shared" si="237"/>
        <v>6</v>
      </c>
      <c r="U1444" s="4">
        <f t="shared" si="237"/>
        <v>21</v>
      </c>
      <c r="V1444" s="4">
        <f t="shared" si="237"/>
        <v>6</v>
      </c>
      <c r="W1444" s="4">
        <v>1000000</v>
      </c>
    </row>
    <row r="1445" spans="1:23" x14ac:dyDescent="0.3">
      <c r="A1445" s="4" t="str">
        <f t="shared" si="239"/>
        <v>France</v>
      </c>
      <c r="B1445" s="4">
        <f t="shared" si="239"/>
        <v>1998</v>
      </c>
      <c r="C1445" s="4">
        <f t="shared" si="238"/>
        <v>9</v>
      </c>
      <c r="D1445" s="4">
        <f t="shared" si="238"/>
        <v>10</v>
      </c>
      <c r="E1445" s="4">
        <f t="shared" si="238"/>
        <v>25</v>
      </c>
      <c r="F1445" s="4">
        <f t="shared" si="238"/>
        <v>10</v>
      </c>
      <c r="G1445" s="4">
        <f t="shared" si="238"/>
        <v>16</v>
      </c>
      <c r="H1445" s="4">
        <f t="shared" si="238"/>
        <v>16</v>
      </c>
      <c r="I1445" s="4">
        <f t="shared" si="238"/>
        <v>6</v>
      </c>
      <c r="J1445" s="4">
        <f t="shared" si="238"/>
        <v>16</v>
      </c>
      <c r="K1445" s="4">
        <f t="shared" si="238"/>
        <v>20</v>
      </c>
      <c r="L1445" s="4">
        <f t="shared" si="238"/>
        <v>20</v>
      </c>
      <c r="M1445" s="4">
        <f t="shared" si="238"/>
        <v>3</v>
      </c>
      <c r="N1445" s="4">
        <f t="shared" si="238"/>
        <v>20</v>
      </c>
      <c r="O1445" s="4">
        <f t="shared" si="238"/>
        <v>21</v>
      </c>
      <c r="P1445" s="4">
        <f t="shared" si="238"/>
        <v>21</v>
      </c>
      <c r="Q1445" s="4">
        <f t="shared" si="238"/>
        <v>11</v>
      </c>
      <c r="R1445" s="4">
        <f t="shared" si="238"/>
        <v>21</v>
      </c>
      <c r="S1445" s="4">
        <f t="shared" si="237"/>
        <v>4</v>
      </c>
      <c r="T1445" s="4">
        <f t="shared" si="237"/>
        <v>5</v>
      </c>
      <c r="U1445" s="4">
        <f t="shared" si="237"/>
        <v>21</v>
      </c>
      <c r="V1445" s="4">
        <f t="shared" si="237"/>
        <v>5</v>
      </c>
      <c r="W1445" s="4">
        <v>1000000</v>
      </c>
    </row>
    <row r="1446" spans="1:23" x14ac:dyDescent="0.3">
      <c r="A1446" s="4" t="str">
        <f t="shared" si="239"/>
        <v>France</v>
      </c>
      <c r="B1446" s="4">
        <f t="shared" si="239"/>
        <v>1999</v>
      </c>
      <c r="C1446" s="4">
        <f t="shared" si="238"/>
        <v>10</v>
      </c>
      <c r="D1446" s="4">
        <f t="shared" si="238"/>
        <v>10</v>
      </c>
      <c r="E1446" s="4">
        <f t="shared" si="238"/>
        <v>25</v>
      </c>
      <c r="F1446" s="4">
        <f t="shared" si="238"/>
        <v>10</v>
      </c>
      <c r="G1446" s="4">
        <f t="shared" si="238"/>
        <v>17</v>
      </c>
      <c r="H1446" s="4">
        <f t="shared" si="238"/>
        <v>16</v>
      </c>
      <c r="I1446" s="4">
        <f t="shared" si="238"/>
        <v>5</v>
      </c>
      <c r="J1446" s="4">
        <f t="shared" si="238"/>
        <v>16</v>
      </c>
      <c r="K1446" s="4">
        <f t="shared" si="238"/>
        <v>19</v>
      </c>
      <c r="L1446" s="4">
        <f t="shared" si="238"/>
        <v>19</v>
      </c>
      <c r="M1446" s="4">
        <f t="shared" si="238"/>
        <v>4</v>
      </c>
      <c r="N1446" s="4">
        <f t="shared" si="238"/>
        <v>19</v>
      </c>
      <c r="O1446" s="4">
        <f t="shared" si="238"/>
        <v>14</v>
      </c>
      <c r="P1446" s="4">
        <f t="shared" si="238"/>
        <v>13</v>
      </c>
      <c r="Q1446" s="4">
        <f t="shared" si="238"/>
        <v>19</v>
      </c>
      <c r="R1446" s="4">
        <f t="shared" si="237"/>
        <v>13</v>
      </c>
      <c r="S1446" s="4">
        <f t="shared" si="237"/>
        <v>4</v>
      </c>
      <c r="T1446" s="4">
        <f t="shared" si="237"/>
        <v>5</v>
      </c>
      <c r="U1446" s="4">
        <f t="shared" si="237"/>
        <v>22</v>
      </c>
      <c r="V1446" s="4">
        <f t="shared" si="237"/>
        <v>5</v>
      </c>
      <c r="W1446" s="4">
        <v>1000000</v>
      </c>
    </row>
    <row r="1447" spans="1:23" x14ac:dyDescent="0.3">
      <c r="A1447" s="4" t="str">
        <f t="shared" si="239"/>
        <v>France</v>
      </c>
      <c r="B1447" s="4">
        <f t="shared" si="239"/>
        <v>2000</v>
      </c>
      <c r="C1447" s="4">
        <f t="shared" si="238"/>
        <v>9</v>
      </c>
      <c r="D1447" s="4">
        <f t="shared" si="238"/>
        <v>10</v>
      </c>
      <c r="E1447" s="4">
        <f t="shared" si="238"/>
        <v>25</v>
      </c>
      <c r="F1447" s="4">
        <f t="shared" si="238"/>
        <v>10</v>
      </c>
      <c r="G1447" s="4">
        <f t="shared" si="238"/>
        <v>20</v>
      </c>
      <c r="H1447" s="4">
        <f t="shared" si="238"/>
        <v>19</v>
      </c>
      <c r="I1447" s="4">
        <f t="shared" si="238"/>
        <v>3</v>
      </c>
      <c r="J1447" s="4">
        <f t="shared" si="238"/>
        <v>19</v>
      </c>
      <c r="K1447" s="4">
        <f t="shared" si="238"/>
        <v>19</v>
      </c>
      <c r="L1447" s="4">
        <f t="shared" si="238"/>
        <v>19</v>
      </c>
      <c r="M1447" s="4">
        <f t="shared" si="238"/>
        <v>3</v>
      </c>
      <c r="N1447" s="4">
        <f t="shared" si="238"/>
        <v>19</v>
      </c>
      <c r="O1447" s="4">
        <f t="shared" si="238"/>
        <v>4</v>
      </c>
      <c r="P1447" s="4">
        <f t="shared" si="238"/>
        <v>4</v>
      </c>
      <c r="Q1447" s="4">
        <f t="shared" si="238"/>
        <v>22</v>
      </c>
      <c r="R1447" s="4">
        <f t="shared" si="237"/>
        <v>4</v>
      </c>
      <c r="S1447" s="4">
        <f t="shared" si="237"/>
        <v>4</v>
      </c>
      <c r="T1447" s="4">
        <f t="shared" si="237"/>
        <v>4</v>
      </c>
      <c r="U1447" s="4">
        <f t="shared" si="237"/>
        <v>22</v>
      </c>
      <c r="V1447" s="4">
        <f t="shared" si="237"/>
        <v>4</v>
      </c>
      <c r="W1447" s="4">
        <v>1000000</v>
      </c>
    </row>
    <row r="1448" spans="1:23" x14ac:dyDescent="0.3">
      <c r="A1448" s="4" t="str">
        <f t="shared" si="239"/>
        <v>France</v>
      </c>
      <c r="B1448" s="4">
        <f t="shared" si="239"/>
        <v>2001</v>
      </c>
      <c r="C1448" s="4">
        <f t="shared" si="238"/>
        <v>8</v>
      </c>
      <c r="D1448" s="4">
        <f t="shared" si="238"/>
        <v>9</v>
      </c>
      <c r="E1448" s="4">
        <f t="shared" si="238"/>
        <v>24</v>
      </c>
      <c r="F1448" s="4">
        <f t="shared" si="238"/>
        <v>9</v>
      </c>
      <c r="G1448" s="4">
        <f t="shared" si="238"/>
        <v>21</v>
      </c>
      <c r="H1448" s="4">
        <f t="shared" si="238"/>
        <v>20</v>
      </c>
      <c r="I1448" s="4">
        <f t="shared" si="238"/>
        <v>5</v>
      </c>
      <c r="J1448" s="4">
        <f t="shared" si="238"/>
        <v>20</v>
      </c>
      <c r="K1448" s="4">
        <f t="shared" si="238"/>
        <v>18</v>
      </c>
      <c r="L1448" s="4">
        <f t="shared" si="238"/>
        <v>18</v>
      </c>
      <c r="M1448" s="4">
        <f t="shared" si="238"/>
        <v>7</v>
      </c>
      <c r="N1448" s="4">
        <f t="shared" si="238"/>
        <v>18</v>
      </c>
      <c r="O1448" s="4">
        <f t="shared" si="238"/>
        <v>1</v>
      </c>
      <c r="P1448" s="4">
        <f t="shared" si="238"/>
        <v>1</v>
      </c>
      <c r="Q1448" s="4">
        <f t="shared" si="238"/>
        <v>21</v>
      </c>
      <c r="R1448" s="4">
        <f t="shared" si="237"/>
        <v>1</v>
      </c>
      <c r="S1448" s="4">
        <f t="shared" si="237"/>
        <v>4</v>
      </c>
      <c r="T1448" s="4">
        <f t="shared" si="237"/>
        <v>4</v>
      </c>
      <c r="U1448" s="4">
        <f t="shared" si="237"/>
        <v>21</v>
      </c>
      <c r="V1448" s="4">
        <f t="shared" si="237"/>
        <v>4</v>
      </c>
      <c r="W1448" s="4">
        <v>1000000</v>
      </c>
    </row>
    <row r="1449" spans="1:23" x14ac:dyDescent="0.3">
      <c r="A1449" s="4" t="str">
        <f t="shared" si="239"/>
        <v>France</v>
      </c>
      <c r="B1449" s="4">
        <f t="shared" si="239"/>
        <v>2002</v>
      </c>
      <c r="C1449" s="4">
        <f t="shared" si="238"/>
        <v>9</v>
      </c>
      <c r="D1449" s="4">
        <f t="shared" si="238"/>
        <v>10</v>
      </c>
      <c r="E1449" s="4">
        <f t="shared" si="238"/>
        <v>23</v>
      </c>
      <c r="F1449" s="4">
        <f t="shared" si="238"/>
        <v>10</v>
      </c>
      <c r="G1449" s="4">
        <f t="shared" si="238"/>
        <v>23</v>
      </c>
      <c r="H1449" s="4">
        <f t="shared" si="238"/>
        <v>23</v>
      </c>
      <c r="I1449" s="4">
        <f t="shared" si="238"/>
        <v>13</v>
      </c>
      <c r="J1449" s="4">
        <f t="shared" si="238"/>
        <v>23</v>
      </c>
      <c r="K1449" s="4">
        <f t="shared" si="238"/>
        <v>19</v>
      </c>
      <c r="L1449" s="4">
        <f t="shared" si="238"/>
        <v>19</v>
      </c>
      <c r="M1449" s="4">
        <f t="shared" si="238"/>
        <v>6</v>
      </c>
      <c r="N1449" s="4">
        <f t="shared" si="238"/>
        <v>19</v>
      </c>
      <c r="O1449" s="4">
        <f t="shared" si="238"/>
        <v>1</v>
      </c>
      <c r="P1449" s="4">
        <f t="shared" si="238"/>
        <v>1</v>
      </c>
      <c r="Q1449" s="4">
        <f t="shared" si="238"/>
        <v>20</v>
      </c>
      <c r="R1449" s="4">
        <f t="shared" si="237"/>
        <v>1</v>
      </c>
      <c r="S1449" s="4">
        <f t="shared" si="237"/>
        <v>3</v>
      </c>
      <c r="T1449" s="4">
        <f t="shared" si="237"/>
        <v>4</v>
      </c>
      <c r="U1449" s="4">
        <f t="shared" si="237"/>
        <v>20</v>
      </c>
      <c r="V1449" s="4">
        <f t="shared" si="237"/>
        <v>4</v>
      </c>
      <c r="W1449" s="4">
        <v>1000000</v>
      </c>
    </row>
    <row r="1450" spans="1:23" x14ac:dyDescent="0.3">
      <c r="A1450" s="4" t="str">
        <f t="shared" si="239"/>
        <v>France</v>
      </c>
      <c r="B1450" s="4">
        <f t="shared" si="239"/>
        <v>2003</v>
      </c>
      <c r="C1450" s="4">
        <f t="shared" si="238"/>
        <v>9</v>
      </c>
      <c r="D1450" s="4">
        <f t="shared" si="238"/>
        <v>9</v>
      </c>
      <c r="E1450" s="4">
        <f t="shared" si="238"/>
        <v>22</v>
      </c>
      <c r="F1450" s="4">
        <f t="shared" si="238"/>
        <v>9</v>
      </c>
      <c r="G1450" s="4">
        <f t="shared" si="238"/>
        <v>22</v>
      </c>
      <c r="H1450" s="4">
        <f t="shared" si="238"/>
        <v>22</v>
      </c>
      <c r="I1450" s="4">
        <f t="shared" si="238"/>
        <v>8</v>
      </c>
      <c r="J1450" s="4">
        <f t="shared" si="238"/>
        <v>22</v>
      </c>
      <c r="K1450" s="4">
        <f t="shared" si="238"/>
        <v>18</v>
      </c>
      <c r="L1450" s="4">
        <f t="shared" si="238"/>
        <v>18</v>
      </c>
      <c r="M1450" s="4">
        <f t="shared" si="238"/>
        <v>7</v>
      </c>
      <c r="N1450" s="4">
        <f t="shared" si="238"/>
        <v>18</v>
      </c>
      <c r="O1450" s="4">
        <f t="shared" si="238"/>
        <v>3</v>
      </c>
      <c r="P1450" s="4">
        <f t="shared" si="238"/>
        <v>3</v>
      </c>
      <c r="Q1450" s="4">
        <f t="shared" si="238"/>
        <v>15</v>
      </c>
      <c r="R1450" s="4">
        <f t="shared" si="237"/>
        <v>3</v>
      </c>
      <c r="S1450" s="4">
        <f t="shared" si="237"/>
        <v>3</v>
      </c>
      <c r="T1450" s="4">
        <f t="shared" si="237"/>
        <v>3</v>
      </c>
      <c r="U1450" s="4">
        <f t="shared" si="237"/>
        <v>18</v>
      </c>
      <c r="V1450" s="4">
        <f t="shared" si="237"/>
        <v>3</v>
      </c>
      <c r="W1450" s="4">
        <v>1000000</v>
      </c>
    </row>
    <row r="1451" spans="1:23" x14ac:dyDescent="0.3">
      <c r="A1451" s="4" t="str">
        <f t="shared" si="239"/>
        <v>France</v>
      </c>
      <c r="B1451" s="4">
        <f t="shared" si="239"/>
        <v>2004</v>
      </c>
      <c r="C1451" s="4">
        <f t="shared" si="238"/>
        <v>8</v>
      </c>
      <c r="D1451" s="4">
        <f t="shared" si="238"/>
        <v>9</v>
      </c>
      <c r="E1451" s="4">
        <f t="shared" si="238"/>
        <v>21</v>
      </c>
      <c r="F1451" s="4">
        <f t="shared" si="238"/>
        <v>9</v>
      </c>
      <c r="G1451" s="4">
        <f t="shared" si="238"/>
        <v>20</v>
      </c>
      <c r="H1451" s="4">
        <f t="shared" si="238"/>
        <v>20</v>
      </c>
      <c r="I1451" s="4">
        <f t="shared" si="238"/>
        <v>6</v>
      </c>
      <c r="J1451" s="4">
        <f t="shared" si="238"/>
        <v>20</v>
      </c>
      <c r="K1451" s="4">
        <f t="shared" si="238"/>
        <v>22</v>
      </c>
      <c r="L1451" s="4">
        <f t="shared" si="238"/>
        <v>22</v>
      </c>
      <c r="M1451" s="4">
        <f t="shared" si="238"/>
        <v>2</v>
      </c>
      <c r="N1451" s="4">
        <f t="shared" si="238"/>
        <v>22</v>
      </c>
      <c r="O1451" s="4">
        <f t="shared" si="238"/>
        <v>2</v>
      </c>
      <c r="P1451" s="4">
        <f t="shared" si="238"/>
        <v>2</v>
      </c>
      <c r="Q1451" s="4">
        <f t="shared" si="238"/>
        <v>15</v>
      </c>
      <c r="R1451" s="4">
        <f t="shared" si="238"/>
        <v>2</v>
      </c>
      <c r="S1451" s="4">
        <f t="shared" ref="M1451:AB1466" si="240">INT(S853/20)+1</f>
        <v>3</v>
      </c>
      <c r="T1451" s="4">
        <f t="shared" si="240"/>
        <v>3</v>
      </c>
      <c r="U1451" s="4">
        <f t="shared" si="240"/>
        <v>17</v>
      </c>
      <c r="V1451" s="4">
        <f t="shared" si="240"/>
        <v>3</v>
      </c>
      <c r="W1451" s="4">
        <v>1000000</v>
      </c>
    </row>
    <row r="1452" spans="1:23" x14ac:dyDescent="0.3">
      <c r="A1452" s="4" t="str">
        <f t="shared" si="239"/>
        <v>France</v>
      </c>
      <c r="B1452" s="4">
        <f t="shared" si="239"/>
        <v>2005</v>
      </c>
      <c r="C1452" s="4">
        <f t="shared" ref="C1452:R1467" si="241">INT(C854/20)+1</f>
        <v>8</v>
      </c>
      <c r="D1452" s="4">
        <f t="shared" si="241"/>
        <v>8</v>
      </c>
      <c r="E1452" s="4">
        <f t="shared" si="241"/>
        <v>21</v>
      </c>
      <c r="F1452" s="4">
        <f t="shared" si="241"/>
        <v>8</v>
      </c>
      <c r="G1452" s="4">
        <f t="shared" si="241"/>
        <v>20</v>
      </c>
      <c r="H1452" s="4">
        <f t="shared" si="241"/>
        <v>20</v>
      </c>
      <c r="I1452" s="4">
        <f t="shared" si="241"/>
        <v>3</v>
      </c>
      <c r="J1452" s="4">
        <f t="shared" si="241"/>
        <v>20</v>
      </c>
      <c r="K1452" s="4">
        <f t="shared" si="241"/>
        <v>21</v>
      </c>
      <c r="L1452" s="4">
        <f t="shared" si="241"/>
        <v>21</v>
      </c>
      <c r="M1452" s="4">
        <f t="shared" si="241"/>
        <v>5</v>
      </c>
      <c r="N1452" s="4">
        <f t="shared" si="241"/>
        <v>21</v>
      </c>
      <c r="O1452" s="4">
        <f t="shared" si="241"/>
        <v>2</v>
      </c>
      <c r="P1452" s="4">
        <f t="shared" si="241"/>
        <v>2</v>
      </c>
      <c r="Q1452" s="4">
        <f t="shared" si="241"/>
        <v>15</v>
      </c>
      <c r="R1452" s="4">
        <f t="shared" si="240"/>
        <v>2</v>
      </c>
      <c r="S1452" s="4">
        <f t="shared" si="240"/>
        <v>2</v>
      </c>
      <c r="T1452" s="4">
        <f t="shared" si="240"/>
        <v>2</v>
      </c>
      <c r="U1452" s="4">
        <f t="shared" si="240"/>
        <v>15</v>
      </c>
      <c r="V1452" s="4">
        <f t="shared" si="240"/>
        <v>2</v>
      </c>
      <c r="W1452" s="4">
        <v>1000000</v>
      </c>
    </row>
    <row r="1453" spans="1:23" x14ac:dyDescent="0.3">
      <c r="A1453" s="4" t="str">
        <f t="shared" si="239"/>
        <v>France</v>
      </c>
      <c r="B1453" s="4">
        <f t="shared" si="239"/>
        <v>2006</v>
      </c>
      <c r="C1453" s="4">
        <f t="shared" si="241"/>
        <v>8</v>
      </c>
      <c r="D1453" s="4">
        <f t="shared" si="241"/>
        <v>7</v>
      </c>
      <c r="E1453" s="4">
        <f t="shared" si="241"/>
        <v>20</v>
      </c>
      <c r="F1453" s="4">
        <f t="shared" si="241"/>
        <v>7</v>
      </c>
      <c r="G1453" s="4">
        <f t="shared" si="241"/>
        <v>21</v>
      </c>
      <c r="H1453" s="4">
        <f t="shared" si="241"/>
        <v>21</v>
      </c>
      <c r="I1453" s="4">
        <f t="shared" si="241"/>
        <v>7</v>
      </c>
      <c r="J1453" s="4">
        <f t="shared" si="241"/>
        <v>21</v>
      </c>
      <c r="K1453" s="4">
        <f t="shared" si="241"/>
        <v>23</v>
      </c>
      <c r="L1453" s="4">
        <f t="shared" si="241"/>
        <v>23</v>
      </c>
      <c r="M1453" s="4">
        <f t="shared" si="241"/>
        <v>4</v>
      </c>
      <c r="N1453" s="4">
        <f t="shared" si="241"/>
        <v>23</v>
      </c>
      <c r="O1453" s="4">
        <f t="shared" si="241"/>
        <v>9</v>
      </c>
      <c r="P1453" s="4">
        <f t="shared" si="241"/>
        <v>10</v>
      </c>
      <c r="Q1453" s="4">
        <f t="shared" si="241"/>
        <v>14</v>
      </c>
      <c r="R1453" s="4">
        <f t="shared" si="240"/>
        <v>10</v>
      </c>
      <c r="S1453" s="4">
        <f t="shared" si="240"/>
        <v>2</v>
      </c>
      <c r="T1453" s="4">
        <f t="shared" si="240"/>
        <v>2</v>
      </c>
      <c r="U1453" s="4">
        <f t="shared" si="240"/>
        <v>14</v>
      </c>
      <c r="V1453" s="4">
        <f t="shared" si="240"/>
        <v>2</v>
      </c>
      <c r="W1453" s="4">
        <v>1000000</v>
      </c>
    </row>
    <row r="1454" spans="1:23" x14ac:dyDescent="0.3">
      <c r="A1454" s="4" t="str">
        <f t="shared" ref="A1454:B1469" si="242">A856</f>
        <v>France</v>
      </c>
      <c r="B1454" s="4">
        <f t="shared" si="242"/>
        <v>2007</v>
      </c>
      <c r="C1454" s="4">
        <f t="shared" si="241"/>
        <v>7</v>
      </c>
      <c r="D1454" s="4">
        <f t="shared" si="241"/>
        <v>6</v>
      </c>
      <c r="E1454" s="4">
        <f t="shared" si="241"/>
        <v>18</v>
      </c>
      <c r="F1454" s="4">
        <f t="shared" si="241"/>
        <v>6</v>
      </c>
      <c r="G1454" s="4">
        <f t="shared" si="241"/>
        <v>19</v>
      </c>
      <c r="H1454" s="4">
        <f t="shared" si="241"/>
        <v>18</v>
      </c>
      <c r="I1454" s="4">
        <f t="shared" si="241"/>
        <v>1</v>
      </c>
      <c r="J1454" s="4">
        <f t="shared" si="241"/>
        <v>18</v>
      </c>
      <c r="K1454" s="4">
        <f t="shared" si="241"/>
        <v>24</v>
      </c>
      <c r="L1454" s="4">
        <f t="shared" si="241"/>
        <v>24</v>
      </c>
      <c r="M1454" s="4">
        <f t="shared" si="241"/>
        <v>2</v>
      </c>
      <c r="N1454" s="4">
        <f t="shared" si="241"/>
        <v>24</v>
      </c>
      <c r="O1454" s="4">
        <f t="shared" si="241"/>
        <v>10</v>
      </c>
      <c r="P1454" s="4">
        <f t="shared" si="241"/>
        <v>12</v>
      </c>
      <c r="Q1454" s="4">
        <f t="shared" si="241"/>
        <v>11</v>
      </c>
      <c r="R1454" s="4">
        <f t="shared" si="240"/>
        <v>12</v>
      </c>
      <c r="S1454" s="4">
        <f t="shared" si="240"/>
        <v>1</v>
      </c>
      <c r="T1454" s="4">
        <f t="shared" si="240"/>
        <v>1</v>
      </c>
      <c r="U1454" s="4">
        <f t="shared" si="240"/>
        <v>13</v>
      </c>
      <c r="V1454" s="4">
        <f t="shared" si="240"/>
        <v>1</v>
      </c>
      <c r="W1454" s="4">
        <v>1000000</v>
      </c>
    </row>
    <row r="1455" spans="1:23" x14ac:dyDescent="0.3">
      <c r="A1455" s="4" t="str">
        <f t="shared" si="242"/>
        <v>France</v>
      </c>
      <c r="B1455" s="4">
        <f t="shared" si="242"/>
        <v>2008</v>
      </c>
      <c r="C1455" s="4">
        <f t="shared" si="241"/>
        <v>6</v>
      </c>
      <c r="D1455" s="4">
        <f t="shared" si="241"/>
        <v>6</v>
      </c>
      <c r="E1455" s="4">
        <f t="shared" si="241"/>
        <v>17</v>
      </c>
      <c r="F1455" s="4">
        <f t="shared" si="241"/>
        <v>6</v>
      </c>
      <c r="G1455" s="4">
        <f t="shared" si="241"/>
        <v>18</v>
      </c>
      <c r="H1455" s="4">
        <f t="shared" si="241"/>
        <v>17</v>
      </c>
      <c r="I1455" s="4">
        <f t="shared" si="241"/>
        <v>1</v>
      </c>
      <c r="J1455" s="4">
        <f t="shared" si="241"/>
        <v>17</v>
      </c>
      <c r="K1455" s="4">
        <f t="shared" si="241"/>
        <v>21</v>
      </c>
      <c r="L1455" s="4">
        <f t="shared" si="241"/>
        <v>21</v>
      </c>
      <c r="M1455" s="4">
        <f t="shared" si="241"/>
        <v>4</v>
      </c>
      <c r="N1455" s="4">
        <f t="shared" si="241"/>
        <v>21</v>
      </c>
      <c r="O1455" s="4">
        <f t="shared" si="241"/>
        <v>6</v>
      </c>
      <c r="P1455" s="4">
        <f t="shared" si="241"/>
        <v>8</v>
      </c>
      <c r="Q1455" s="4">
        <f t="shared" si="241"/>
        <v>11</v>
      </c>
      <c r="R1455" s="4">
        <f t="shared" si="240"/>
        <v>8</v>
      </c>
      <c r="S1455" s="4">
        <f t="shared" si="240"/>
        <v>2</v>
      </c>
      <c r="T1455" s="4">
        <f t="shared" si="240"/>
        <v>2</v>
      </c>
      <c r="U1455" s="4">
        <f t="shared" si="240"/>
        <v>13</v>
      </c>
      <c r="V1455" s="4">
        <f t="shared" si="240"/>
        <v>2</v>
      </c>
      <c r="W1455" s="4">
        <v>1000000</v>
      </c>
    </row>
    <row r="1456" spans="1:23" x14ac:dyDescent="0.3">
      <c r="A1456" s="4" t="str">
        <f t="shared" si="242"/>
        <v>France</v>
      </c>
      <c r="B1456" s="4">
        <f t="shared" si="242"/>
        <v>2009</v>
      </c>
      <c r="C1456" s="4">
        <f t="shared" si="241"/>
        <v>7</v>
      </c>
      <c r="D1456" s="4">
        <f t="shared" si="241"/>
        <v>7</v>
      </c>
      <c r="E1456" s="4">
        <f t="shared" si="241"/>
        <v>19</v>
      </c>
      <c r="F1456" s="4">
        <f t="shared" si="241"/>
        <v>7</v>
      </c>
      <c r="G1456" s="4">
        <f t="shared" si="241"/>
        <v>15</v>
      </c>
      <c r="H1456" s="4">
        <f t="shared" si="241"/>
        <v>15</v>
      </c>
      <c r="I1456" s="4">
        <f t="shared" si="241"/>
        <v>4</v>
      </c>
      <c r="J1456" s="4">
        <f t="shared" si="241"/>
        <v>15</v>
      </c>
      <c r="K1456" s="4">
        <f t="shared" si="241"/>
        <v>20</v>
      </c>
      <c r="L1456" s="4">
        <f t="shared" si="241"/>
        <v>20</v>
      </c>
      <c r="M1456" s="4">
        <f t="shared" si="241"/>
        <v>2</v>
      </c>
      <c r="N1456" s="4">
        <f t="shared" si="241"/>
        <v>20</v>
      </c>
      <c r="O1456" s="4">
        <f t="shared" si="241"/>
        <v>4</v>
      </c>
      <c r="P1456" s="4">
        <f t="shared" si="241"/>
        <v>3</v>
      </c>
      <c r="Q1456" s="4">
        <f t="shared" si="241"/>
        <v>13</v>
      </c>
      <c r="R1456" s="4">
        <f t="shared" si="240"/>
        <v>3</v>
      </c>
      <c r="S1456" s="4">
        <f t="shared" si="240"/>
        <v>2</v>
      </c>
      <c r="T1456" s="4">
        <f t="shared" si="240"/>
        <v>2</v>
      </c>
      <c r="U1456" s="4">
        <f t="shared" si="240"/>
        <v>15</v>
      </c>
      <c r="V1456" s="4">
        <f t="shared" si="240"/>
        <v>2</v>
      </c>
      <c r="W1456" s="4">
        <v>1000000</v>
      </c>
    </row>
    <row r="1457" spans="1:23" x14ac:dyDescent="0.3">
      <c r="A1457" s="4" t="str">
        <f t="shared" si="242"/>
        <v>France</v>
      </c>
      <c r="B1457" s="4">
        <f t="shared" si="242"/>
        <v>2010</v>
      </c>
      <c r="C1457" s="4">
        <f t="shared" si="241"/>
        <v>8</v>
      </c>
      <c r="D1457" s="4">
        <f t="shared" si="241"/>
        <v>8</v>
      </c>
      <c r="E1457" s="4">
        <f t="shared" si="241"/>
        <v>19</v>
      </c>
      <c r="F1457" s="4">
        <f t="shared" si="241"/>
        <v>8</v>
      </c>
      <c r="G1457" s="4">
        <f t="shared" si="241"/>
        <v>14</v>
      </c>
      <c r="H1457" s="4">
        <f t="shared" si="241"/>
        <v>14</v>
      </c>
      <c r="I1457" s="4">
        <f t="shared" si="241"/>
        <v>4</v>
      </c>
      <c r="J1457" s="4">
        <f t="shared" si="241"/>
        <v>14</v>
      </c>
      <c r="K1457" s="4">
        <f t="shared" si="241"/>
        <v>20</v>
      </c>
      <c r="L1457" s="4">
        <f t="shared" si="241"/>
        <v>20</v>
      </c>
      <c r="M1457" s="4">
        <f t="shared" si="241"/>
        <v>1</v>
      </c>
      <c r="N1457" s="4">
        <f t="shared" si="241"/>
        <v>20</v>
      </c>
      <c r="O1457" s="4">
        <f t="shared" si="241"/>
        <v>11</v>
      </c>
      <c r="P1457" s="4">
        <f t="shared" si="241"/>
        <v>9</v>
      </c>
      <c r="Q1457" s="4">
        <f t="shared" si="241"/>
        <v>10</v>
      </c>
      <c r="R1457" s="4">
        <f t="shared" si="240"/>
        <v>9</v>
      </c>
      <c r="S1457" s="4">
        <f t="shared" si="240"/>
        <v>2</v>
      </c>
      <c r="T1457" s="4">
        <f t="shared" si="240"/>
        <v>2</v>
      </c>
      <c r="U1457" s="4">
        <f t="shared" si="240"/>
        <v>15</v>
      </c>
      <c r="V1457" s="4">
        <f t="shared" si="240"/>
        <v>2</v>
      </c>
      <c r="W1457" s="4">
        <v>1000000</v>
      </c>
    </row>
    <row r="1458" spans="1:23" x14ac:dyDescent="0.3">
      <c r="A1458" s="4" t="str">
        <f t="shared" si="242"/>
        <v>France</v>
      </c>
      <c r="B1458" s="4">
        <f t="shared" si="242"/>
        <v>2011</v>
      </c>
      <c r="C1458" s="4">
        <f t="shared" si="241"/>
        <v>9</v>
      </c>
      <c r="D1458" s="4">
        <f t="shared" si="241"/>
        <v>8</v>
      </c>
      <c r="E1458" s="4">
        <f t="shared" si="241"/>
        <v>20</v>
      </c>
      <c r="F1458" s="4">
        <f t="shared" si="241"/>
        <v>8</v>
      </c>
      <c r="G1458" s="4">
        <f t="shared" si="241"/>
        <v>13</v>
      </c>
      <c r="H1458" s="4">
        <f t="shared" si="241"/>
        <v>13</v>
      </c>
      <c r="I1458" s="4">
        <f t="shared" si="241"/>
        <v>5</v>
      </c>
      <c r="J1458" s="4">
        <f t="shared" si="241"/>
        <v>13</v>
      </c>
      <c r="K1458" s="4">
        <f t="shared" si="241"/>
        <v>21</v>
      </c>
      <c r="L1458" s="4">
        <f t="shared" si="241"/>
        <v>20</v>
      </c>
      <c r="M1458" s="4">
        <f t="shared" si="241"/>
        <v>1</v>
      </c>
      <c r="N1458" s="4">
        <f t="shared" si="241"/>
        <v>20</v>
      </c>
      <c r="O1458" s="4">
        <f t="shared" si="241"/>
        <v>9</v>
      </c>
      <c r="P1458" s="4">
        <f t="shared" si="241"/>
        <v>8</v>
      </c>
      <c r="Q1458" s="4">
        <f t="shared" si="241"/>
        <v>11</v>
      </c>
      <c r="R1458" s="4">
        <f t="shared" si="240"/>
        <v>8</v>
      </c>
      <c r="S1458" s="4">
        <f t="shared" si="240"/>
        <v>2</v>
      </c>
      <c r="T1458" s="4">
        <f t="shared" si="240"/>
        <v>2</v>
      </c>
      <c r="U1458" s="4">
        <f t="shared" si="240"/>
        <v>14</v>
      </c>
      <c r="V1458" s="4">
        <f t="shared" si="240"/>
        <v>2</v>
      </c>
      <c r="W1458" s="4">
        <v>1000000</v>
      </c>
    </row>
    <row r="1459" spans="1:23" x14ac:dyDescent="0.3">
      <c r="A1459" s="4" t="str">
        <f t="shared" si="242"/>
        <v>France</v>
      </c>
      <c r="B1459" s="4">
        <f t="shared" si="242"/>
        <v>2012</v>
      </c>
      <c r="C1459" s="4">
        <f t="shared" si="241"/>
        <v>10</v>
      </c>
      <c r="D1459" s="4">
        <f t="shared" si="241"/>
        <v>9</v>
      </c>
      <c r="E1459" s="4">
        <f t="shared" si="241"/>
        <v>20</v>
      </c>
      <c r="F1459" s="4">
        <f t="shared" si="241"/>
        <v>9</v>
      </c>
      <c r="G1459" s="4">
        <f t="shared" si="241"/>
        <v>12</v>
      </c>
      <c r="H1459" s="4">
        <f t="shared" si="241"/>
        <v>12</v>
      </c>
      <c r="I1459" s="4">
        <f t="shared" si="241"/>
        <v>7</v>
      </c>
      <c r="J1459" s="4">
        <f t="shared" si="241"/>
        <v>12</v>
      </c>
      <c r="K1459" s="4">
        <f t="shared" si="241"/>
        <v>19</v>
      </c>
      <c r="L1459" s="4">
        <f t="shared" si="241"/>
        <v>19</v>
      </c>
      <c r="M1459" s="4">
        <f t="shared" si="241"/>
        <v>2</v>
      </c>
      <c r="N1459" s="4">
        <f t="shared" si="241"/>
        <v>19</v>
      </c>
      <c r="O1459" s="4">
        <f t="shared" si="241"/>
        <v>10</v>
      </c>
      <c r="P1459" s="4">
        <f t="shared" si="241"/>
        <v>8</v>
      </c>
      <c r="Q1459" s="4">
        <f t="shared" si="241"/>
        <v>13</v>
      </c>
      <c r="R1459" s="4">
        <f t="shared" si="240"/>
        <v>8</v>
      </c>
      <c r="S1459" s="4">
        <f t="shared" si="240"/>
        <v>2</v>
      </c>
      <c r="T1459" s="4">
        <f t="shared" si="240"/>
        <v>2</v>
      </c>
      <c r="U1459" s="4">
        <f t="shared" si="240"/>
        <v>15</v>
      </c>
      <c r="V1459" s="4">
        <f t="shared" si="240"/>
        <v>2</v>
      </c>
      <c r="W1459" s="4">
        <v>1000000</v>
      </c>
    </row>
    <row r="1460" spans="1:23" x14ac:dyDescent="0.3">
      <c r="A1460" s="4" t="str">
        <f t="shared" si="242"/>
        <v>France</v>
      </c>
      <c r="B1460" s="4">
        <f t="shared" si="242"/>
        <v>2013</v>
      </c>
      <c r="C1460" s="4">
        <f t="shared" si="241"/>
        <v>10</v>
      </c>
      <c r="D1460" s="4">
        <f t="shared" si="241"/>
        <v>10</v>
      </c>
      <c r="E1460" s="4">
        <f t="shared" si="241"/>
        <v>20</v>
      </c>
      <c r="F1460" s="4">
        <f t="shared" si="241"/>
        <v>10</v>
      </c>
      <c r="G1460" s="4">
        <f t="shared" si="241"/>
        <v>14</v>
      </c>
      <c r="H1460" s="4">
        <f t="shared" si="241"/>
        <v>14</v>
      </c>
      <c r="I1460" s="4">
        <f t="shared" si="241"/>
        <v>5</v>
      </c>
      <c r="J1460" s="4">
        <f t="shared" si="241"/>
        <v>14</v>
      </c>
      <c r="K1460" s="4">
        <f t="shared" si="241"/>
        <v>19</v>
      </c>
      <c r="L1460" s="4">
        <f t="shared" si="241"/>
        <v>19</v>
      </c>
      <c r="M1460" s="4">
        <f t="shared" si="241"/>
        <v>2</v>
      </c>
      <c r="N1460" s="4">
        <f t="shared" si="241"/>
        <v>19</v>
      </c>
      <c r="O1460" s="4">
        <f t="shared" si="241"/>
        <v>8</v>
      </c>
      <c r="P1460" s="4">
        <f t="shared" si="241"/>
        <v>6</v>
      </c>
      <c r="Q1460" s="4">
        <f t="shared" si="241"/>
        <v>16</v>
      </c>
      <c r="R1460" s="4">
        <f t="shared" si="240"/>
        <v>6</v>
      </c>
      <c r="S1460" s="4">
        <f t="shared" si="240"/>
        <v>2</v>
      </c>
      <c r="T1460" s="4">
        <f t="shared" si="240"/>
        <v>2</v>
      </c>
      <c r="U1460" s="4">
        <f t="shared" si="240"/>
        <v>15</v>
      </c>
      <c r="V1460" s="4">
        <f t="shared" si="240"/>
        <v>2</v>
      </c>
      <c r="W1460" s="4">
        <v>1000000</v>
      </c>
    </row>
    <row r="1461" spans="1:23" x14ac:dyDescent="0.3">
      <c r="A1461" s="4" t="str">
        <f t="shared" si="242"/>
        <v>France</v>
      </c>
      <c r="B1461" s="4">
        <f t="shared" si="242"/>
        <v>2014</v>
      </c>
      <c r="C1461" s="4">
        <f t="shared" si="241"/>
        <v>10</v>
      </c>
      <c r="D1461" s="4">
        <f t="shared" si="241"/>
        <v>9</v>
      </c>
      <c r="E1461" s="4">
        <f t="shared" si="241"/>
        <v>19</v>
      </c>
      <c r="F1461" s="4">
        <f t="shared" si="241"/>
        <v>9</v>
      </c>
      <c r="G1461" s="4">
        <f t="shared" si="241"/>
        <v>15</v>
      </c>
      <c r="H1461" s="4">
        <f t="shared" si="241"/>
        <v>16</v>
      </c>
      <c r="I1461" s="4">
        <f t="shared" si="241"/>
        <v>3</v>
      </c>
      <c r="J1461" s="4">
        <f t="shared" si="241"/>
        <v>16</v>
      </c>
      <c r="K1461" s="4">
        <f t="shared" si="241"/>
        <v>20</v>
      </c>
      <c r="L1461" s="4">
        <f t="shared" si="241"/>
        <v>19</v>
      </c>
      <c r="M1461" s="4">
        <f t="shared" si="241"/>
        <v>1</v>
      </c>
      <c r="N1461" s="4">
        <f t="shared" si="241"/>
        <v>19</v>
      </c>
      <c r="O1461" s="4">
        <f t="shared" si="241"/>
        <v>3</v>
      </c>
      <c r="P1461" s="4">
        <f t="shared" si="241"/>
        <v>2</v>
      </c>
      <c r="Q1461" s="4">
        <f t="shared" si="241"/>
        <v>19</v>
      </c>
      <c r="R1461" s="4">
        <f t="shared" si="241"/>
        <v>2</v>
      </c>
      <c r="S1461" s="4">
        <f t="shared" si="240"/>
        <v>2</v>
      </c>
      <c r="T1461" s="4">
        <f t="shared" si="240"/>
        <v>2</v>
      </c>
      <c r="U1461" s="4">
        <f t="shared" si="240"/>
        <v>13</v>
      </c>
      <c r="V1461" s="4">
        <f t="shared" si="240"/>
        <v>2</v>
      </c>
      <c r="W1461" s="4">
        <v>1000000</v>
      </c>
    </row>
    <row r="1462" spans="1:23" x14ac:dyDescent="0.3">
      <c r="A1462" s="4" t="str">
        <f t="shared" si="242"/>
        <v>France</v>
      </c>
      <c r="B1462" s="4">
        <f t="shared" si="242"/>
        <v>2015</v>
      </c>
      <c r="C1462" s="4">
        <f t="shared" si="241"/>
        <v>10</v>
      </c>
      <c r="D1462" s="4">
        <f t="shared" si="241"/>
        <v>8</v>
      </c>
      <c r="E1462" s="4">
        <f t="shared" si="241"/>
        <v>18</v>
      </c>
      <c r="F1462" s="4">
        <f t="shared" si="241"/>
        <v>8</v>
      </c>
      <c r="G1462" s="4">
        <f t="shared" si="241"/>
        <v>14</v>
      </c>
      <c r="H1462" s="4">
        <f t="shared" si="241"/>
        <v>15</v>
      </c>
      <c r="I1462" s="4">
        <f t="shared" si="241"/>
        <v>3</v>
      </c>
      <c r="J1462" s="4">
        <f t="shared" si="241"/>
        <v>15</v>
      </c>
      <c r="K1462" s="4">
        <f t="shared" si="241"/>
        <v>18</v>
      </c>
      <c r="L1462" s="4">
        <f t="shared" si="241"/>
        <v>18</v>
      </c>
      <c r="M1462" s="4">
        <f t="shared" si="240"/>
        <v>4</v>
      </c>
      <c r="N1462" s="4">
        <f t="shared" si="240"/>
        <v>18</v>
      </c>
      <c r="O1462" s="4">
        <f t="shared" si="240"/>
        <v>5</v>
      </c>
      <c r="P1462" s="4">
        <f t="shared" si="240"/>
        <v>4</v>
      </c>
      <c r="Q1462" s="4">
        <f t="shared" si="240"/>
        <v>22</v>
      </c>
      <c r="R1462" s="4">
        <f t="shared" si="240"/>
        <v>4</v>
      </c>
      <c r="S1462" s="4">
        <f t="shared" si="240"/>
        <v>1</v>
      </c>
      <c r="T1462" s="4">
        <f t="shared" si="240"/>
        <v>1</v>
      </c>
      <c r="U1462" s="4">
        <f t="shared" si="240"/>
        <v>13</v>
      </c>
      <c r="V1462" s="4">
        <f t="shared" si="240"/>
        <v>1</v>
      </c>
      <c r="W1462" s="4">
        <v>1000000</v>
      </c>
    </row>
    <row r="1463" spans="1:23" x14ac:dyDescent="0.3">
      <c r="A1463" s="4" t="str">
        <f t="shared" si="242"/>
        <v>France</v>
      </c>
      <c r="B1463" s="4">
        <f t="shared" si="242"/>
        <v>2016</v>
      </c>
      <c r="C1463" s="4">
        <f t="shared" si="241"/>
        <v>10</v>
      </c>
      <c r="D1463" s="4">
        <f t="shared" si="241"/>
        <v>8</v>
      </c>
      <c r="E1463" s="4">
        <f t="shared" si="241"/>
        <v>17</v>
      </c>
      <c r="F1463" s="4">
        <f t="shared" si="241"/>
        <v>8</v>
      </c>
      <c r="G1463" s="4">
        <f t="shared" si="241"/>
        <v>15</v>
      </c>
      <c r="H1463" s="4">
        <f t="shared" si="241"/>
        <v>15</v>
      </c>
      <c r="I1463" s="4">
        <f t="shared" si="241"/>
        <v>3</v>
      </c>
      <c r="J1463" s="4">
        <f t="shared" si="241"/>
        <v>15</v>
      </c>
      <c r="K1463" s="4">
        <f t="shared" si="241"/>
        <v>18</v>
      </c>
      <c r="L1463" s="4">
        <f t="shared" si="241"/>
        <v>17</v>
      </c>
      <c r="M1463" s="4">
        <f t="shared" si="240"/>
        <v>4</v>
      </c>
      <c r="N1463" s="4">
        <f t="shared" si="240"/>
        <v>17</v>
      </c>
      <c r="O1463" s="4">
        <f t="shared" si="240"/>
        <v>9</v>
      </c>
      <c r="P1463" s="4">
        <f t="shared" si="240"/>
        <v>9</v>
      </c>
      <c r="Q1463" s="4">
        <f t="shared" si="240"/>
        <v>24</v>
      </c>
      <c r="R1463" s="4">
        <f t="shared" si="240"/>
        <v>9</v>
      </c>
      <c r="S1463" s="4">
        <f t="shared" si="240"/>
        <v>1</v>
      </c>
      <c r="T1463" s="4">
        <f t="shared" si="240"/>
        <v>1</v>
      </c>
      <c r="U1463" s="4">
        <f t="shared" si="240"/>
        <v>12</v>
      </c>
      <c r="V1463" s="4">
        <f t="shared" si="240"/>
        <v>1</v>
      </c>
      <c r="W1463" s="4">
        <v>1000000</v>
      </c>
    </row>
    <row r="1464" spans="1:23" x14ac:dyDescent="0.3">
      <c r="A1464" s="4" t="str">
        <f t="shared" si="242"/>
        <v>France</v>
      </c>
      <c r="B1464" s="4">
        <f t="shared" si="242"/>
        <v>2017</v>
      </c>
      <c r="C1464" s="4">
        <f t="shared" si="241"/>
        <v>10</v>
      </c>
      <c r="D1464" s="4">
        <f t="shared" si="241"/>
        <v>8</v>
      </c>
      <c r="E1464" s="4">
        <f t="shared" si="241"/>
        <v>16</v>
      </c>
      <c r="F1464" s="4">
        <f t="shared" si="241"/>
        <v>8</v>
      </c>
      <c r="G1464" s="4">
        <f t="shared" si="241"/>
        <v>16</v>
      </c>
      <c r="H1464" s="4">
        <f t="shared" si="241"/>
        <v>16</v>
      </c>
      <c r="I1464" s="4">
        <f t="shared" si="241"/>
        <v>2</v>
      </c>
      <c r="J1464" s="4">
        <f t="shared" si="241"/>
        <v>16</v>
      </c>
      <c r="K1464" s="4">
        <f t="shared" si="241"/>
        <v>17</v>
      </c>
      <c r="L1464" s="4">
        <f t="shared" si="241"/>
        <v>17</v>
      </c>
      <c r="M1464" s="4">
        <f t="shared" si="240"/>
        <v>4</v>
      </c>
      <c r="N1464" s="4">
        <f t="shared" si="240"/>
        <v>17</v>
      </c>
      <c r="O1464" s="4">
        <f t="shared" si="240"/>
        <v>11</v>
      </c>
      <c r="P1464" s="4">
        <f t="shared" si="240"/>
        <v>11</v>
      </c>
      <c r="Q1464" s="4">
        <f t="shared" si="240"/>
        <v>26</v>
      </c>
      <c r="R1464" s="4">
        <f t="shared" si="240"/>
        <v>11</v>
      </c>
      <c r="S1464" s="4">
        <f t="shared" si="240"/>
        <v>1</v>
      </c>
      <c r="T1464" s="4">
        <f t="shared" si="240"/>
        <v>1</v>
      </c>
      <c r="U1464" s="4">
        <f t="shared" si="240"/>
        <v>12</v>
      </c>
      <c r="V1464" s="4">
        <f t="shared" si="240"/>
        <v>1</v>
      </c>
      <c r="W1464" s="4">
        <v>1000000</v>
      </c>
    </row>
    <row r="1465" spans="1:23" x14ac:dyDescent="0.3">
      <c r="A1465" s="4" t="str">
        <f t="shared" si="242"/>
        <v>France</v>
      </c>
      <c r="B1465" s="4">
        <f t="shared" si="242"/>
        <v>2018</v>
      </c>
      <c r="C1465" s="4">
        <f t="shared" si="241"/>
        <v>9</v>
      </c>
      <c r="D1465" s="4">
        <f t="shared" si="241"/>
        <v>7</v>
      </c>
      <c r="E1465" s="4">
        <f t="shared" si="241"/>
        <v>15</v>
      </c>
      <c r="F1465" s="4">
        <f t="shared" si="241"/>
        <v>7</v>
      </c>
      <c r="G1465" s="4">
        <f t="shared" si="241"/>
        <v>13</v>
      </c>
      <c r="H1465" s="4">
        <f t="shared" si="241"/>
        <v>14</v>
      </c>
      <c r="I1465" s="4">
        <f t="shared" si="241"/>
        <v>5</v>
      </c>
      <c r="J1465" s="4">
        <f t="shared" si="241"/>
        <v>14</v>
      </c>
      <c r="K1465" s="4">
        <f t="shared" si="241"/>
        <v>17</v>
      </c>
      <c r="L1465" s="4">
        <f t="shared" si="241"/>
        <v>17</v>
      </c>
      <c r="M1465" s="4">
        <f t="shared" si="240"/>
        <v>4</v>
      </c>
      <c r="N1465" s="4">
        <f t="shared" si="240"/>
        <v>17</v>
      </c>
      <c r="O1465" s="4">
        <f t="shared" si="240"/>
        <v>14</v>
      </c>
      <c r="P1465" s="4">
        <f t="shared" si="240"/>
        <v>18</v>
      </c>
      <c r="Q1465" s="4">
        <f t="shared" si="240"/>
        <v>27</v>
      </c>
      <c r="R1465" s="4">
        <f t="shared" si="240"/>
        <v>18</v>
      </c>
      <c r="S1465" s="4">
        <f t="shared" si="240"/>
        <v>1</v>
      </c>
      <c r="T1465" s="4">
        <f t="shared" si="240"/>
        <v>1</v>
      </c>
      <c r="U1465" s="4">
        <f t="shared" si="240"/>
        <v>12</v>
      </c>
      <c r="V1465" s="4">
        <f t="shared" si="240"/>
        <v>1</v>
      </c>
      <c r="W1465" s="4">
        <v>1000000</v>
      </c>
    </row>
    <row r="1466" spans="1:23" x14ac:dyDescent="0.3">
      <c r="A1466" s="4" t="str">
        <f t="shared" si="242"/>
        <v>France</v>
      </c>
      <c r="B1466" s="4">
        <f t="shared" si="242"/>
        <v>2019</v>
      </c>
      <c r="C1466" s="4">
        <f t="shared" si="241"/>
        <v>8</v>
      </c>
      <c r="D1466" s="4">
        <f t="shared" si="241"/>
        <v>7</v>
      </c>
      <c r="E1466" s="4">
        <f t="shared" si="241"/>
        <v>14</v>
      </c>
      <c r="F1466" s="4">
        <f t="shared" si="241"/>
        <v>7</v>
      </c>
      <c r="G1466" s="4">
        <f t="shared" si="241"/>
        <v>12</v>
      </c>
      <c r="H1466" s="4">
        <f t="shared" si="241"/>
        <v>12</v>
      </c>
      <c r="I1466" s="4">
        <f t="shared" si="241"/>
        <v>6</v>
      </c>
      <c r="J1466" s="4">
        <f t="shared" si="241"/>
        <v>12</v>
      </c>
      <c r="K1466" s="4">
        <f t="shared" si="241"/>
        <v>16</v>
      </c>
      <c r="L1466" s="4">
        <f t="shared" si="241"/>
        <v>16</v>
      </c>
      <c r="M1466" s="4">
        <f t="shared" si="240"/>
        <v>5</v>
      </c>
      <c r="N1466" s="4">
        <f t="shared" si="240"/>
        <v>16</v>
      </c>
      <c r="O1466" s="4">
        <f t="shared" si="240"/>
        <v>14</v>
      </c>
      <c r="P1466" s="4">
        <f t="shared" si="240"/>
        <v>19</v>
      </c>
      <c r="Q1466" s="4">
        <f t="shared" si="240"/>
        <v>27</v>
      </c>
      <c r="R1466" s="4">
        <f t="shared" si="240"/>
        <v>19</v>
      </c>
      <c r="S1466" s="4">
        <f t="shared" si="240"/>
        <v>1</v>
      </c>
      <c r="T1466" s="4">
        <f t="shared" si="240"/>
        <v>1</v>
      </c>
      <c r="U1466" s="4">
        <f t="shared" si="240"/>
        <v>12</v>
      </c>
      <c r="V1466" s="4">
        <f t="shared" si="240"/>
        <v>1</v>
      </c>
      <c r="W1466" s="4">
        <v>1000000</v>
      </c>
    </row>
    <row r="1467" spans="1:23" x14ac:dyDescent="0.3">
      <c r="A1467" s="4" t="str">
        <f t="shared" si="242"/>
        <v>France</v>
      </c>
      <c r="B1467" s="4">
        <f t="shared" si="242"/>
        <v>2020</v>
      </c>
      <c r="C1467" s="4">
        <f t="shared" si="241"/>
        <v>5</v>
      </c>
      <c r="D1467" s="4">
        <f t="shared" si="241"/>
        <v>4</v>
      </c>
      <c r="E1467" s="4">
        <f t="shared" si="241"/>
        <v>15</v>
      </c>
      <c r="F1467" s="4">
        <f t="shared" si="241"/>
        <v>4</v>
      </c>
      <c r="G1467" s="4">
        <f t="shared" si="241"/>
        <v>17</v>
      </c>
      <c r="H1467" s="4">
        <f t="shared" si="241"/>
        <v>19</v>
      </c>
      <c r="I1467" s="4">
        <f t="shared" si="241"/>
        <v>5</v>
      </c>
      <c r="J1467" s="4">
        <f t="shared" si="241"/>
        <v>19</v>
      </c>
      <c r="K1467" s="4">
        <f t="shared" si="241"/>
        <v>16</v>
      </c>
      <c r="L1467" s="4">
        <f t="shared" si="241"/>
        <v>16</v>
      </c>
      <c r="M1467" s="4">
        <f t="shared" si="241"/>
        <v>6</v>
      </c>
      <c r="N1467" s="4">
        <f t="shared" si="241"/>
        <v>16</v>
      </c>
      <c r="O1467" s="4">
        <f t="shared" si="241"/>
        <v>7</v>
      </c>
      <c r="P1467" s="4">
        <f t="shared" si="241"/>
        <v>8</v>
      </c>
      <c r="Q1467" s="4">
        <f t="shared" si="241"/>
        <v>23</v>
      </c>
      <c r="R1467" s="4">
        <f t="shared" si="241"/>
        <v>8</v>
      </c>
      <c r="S1467" s="4">
        <f t="shared" ref="M1467:AB1482" si="243">INT(S869/20)+1</f>
        <v>1</v>
      </c>
      <c r="T1467" s="4">
        <f t="shared" si="243"/>
        <v>1</v>
      </c>
      <c r="U1467" s="4">
        <f t="shared" si="243"/>
        <v>11</v>
      </c>
      <c r="V1467" s="4">
        <f t="shared" si="243"/>
        <v>1</v>
      </c>
      <c r="W1467" s="4">
        <v>1000000</v>
      </c>
    </row>
    <row r="1468" spans="1:23" x14ac:dyDescent="0.3">
      <c r="A1468" s="4" t="str">
        <f t="shared" si="242"/>
        <v>France</v>
      </c>
      <c r="B1468" s="4">
        <f t="shared" si="242"/>
        <v>2021</v>
      </c>
      <c r="C1468" s="4">
        <f t="shared" ref="C1468:R1483" si="244">INT(C870/20)+1</f>
        <v>6</v>
      </c>
      <c r="D1468" s="4">
        <f t="shared" si="244"/>
        <v>5</v>
      </c>
      <c r="E1468" s="4">
        <f t="shared" si="244"/>
        <v>14</v>
      </c>
      <c r="F1468" s="4">
        <f t="shared" si="244"/>
        <v>5</v>
      </c>
      <c r="G1468" s="4">
        <f t="shared" si="244"/>
        <v>11</v>
      </c>
      <c r="H1468" s="4">
        <f t="shared" si="244"/>
        <v>11</v>
      </c>
      <c r="I1468" s="4">
        <f t="shared" si="244"/>
        <v>9</v>
      </c>
      <c r="J1468" s="4">
        <f t="shared" si="244"/>
        <v>11</v>
      </c>
      <c r="K1468" s="4">
        <f t="shared" si="244"/>
        <v>20</v>
      </c>
      <c r="L1468" s="4">
        <f t="shared" si="244"/>
        <v>20</v>
      </c>
      <c r="M1468" s="4">
        <f t="shared" si="243"/>
        <v>8</v>
      </c>
      <c r="N1468" s="4">
        <f t="shared" si="243"/>
        <v>20</v>
      </c>
      <c r="O1468" s="4">
        <f t="shared" si="243"/>
        <v>8</v>
      </c>
      <c r="P1468" s="4">
        <f t="shared" si="243"/>
        <v>9</v>
      </c>
      <c r="Q1468" s="4">
        <f t="shared" si="243"/>
        <v>21</v>
      </c>
      <c r="R1468" s="4">
        <f t="shared" si="243"/>
        <v>9</v>
      </c>
      <c r="S1468" s="4">
        <f t="shared" si="243"/>
        <v>1</v>
      </c>
      <c r="T1468" s="4">
        <f t="shared" si="243"/>
        <v>1</v>
      </c>
      <c r="U1468" s="4">
        <f t="shared" si="243"/>
        <v>11</v>
      </c>
      <c r="V1468" s="4">
        <f t="shared" si="243"/>
        <v>1</v>
      </c>
      <c r="W1468" s="4">
        <v>1000000</v>
      </c>
    </row>
    <row r="1469" spans="1:23" x14ac:dyDescent="0.3">
      <c r="A1469" s="4" t="str">
        <f t="shared" si="242"/>
        <v>Spain</v>
      </c>
      <c r="B1469" s="4">
        <f t="shared" si="242"/>
        <v>1995</v>
      </c>
      <c r="C1469" s="4">
        <f t="shared" si="244"/>
        <v>11</v>
      </c>
      <c r="D1469" s="4">
        <f t="shared" si="244"/>
        <v>11</v>
      </c>
      <c r="E1469" s="4">
        <f t="shared" si="244"/>
        <v>27</v>
      </c>
      <c r="F1469" s="4">
        <f t="shared" si="244"/>
        <v>11</v>
      </c>
      <c r="G1469" s="4">
        <f t="shared" si="244"/>
        <v>4</v>
      </c>
      <c r="H1469" s="4">
        <f t="shared" si="244"/>
        <v>4</v>
      </c>
      <c r="I1469" s="4">
        <f t="shared" si="244"/>
        <v>25</v>
      </c>
      <c r="J1469" s="4">
        <f t="shared" si="244"/>
        <v>4</v>
      </c>
      <c r="K1469" s="4">
        <f t="shared" si="244"/>
        <v>21</v>
      </c>
      <c r="L1469" s="4">
        <f t="shared" si="244"/>
        <v>22</v>
      </c>
      <c r="M1469" s="4">
        <f t="shared" si="243"/>
        <v>6</v>
      </c>
      <c r="N1469" s="4">
        <f t="shared" si="243"/>
        <v>22</v>
      </c>
      <c r="O1469" s="4">
        <f t="shared" si="243"/>
        <v>30</v>
      </c>
      <c r="P1469" s="4">
        <f t="shared" si="243"/>
        <v>29</v>
      </c>
      <c r="Q1469" s="4">
        <f t="shared" si="243"/>
        <v>30</v>
      </c>
      <c r="R1469" s="4">
        <f t="shared" si="243"/>
        <v>29</v>
      </c>
      <c r="S1469" s="4">
        <f t="shared" si="243"/>
        <v>2</v>
      </c>
      <c r="T1469" s="4">
        <f t="shared" si="243"/>
        <v>3</v>
      </c>
      <c r="U1469" s="4">
        <f t="shared" si="243"/>
        <v>9</v>
      </c>
      <c r="V1469" s="4">
        <f t="shared" si="243"/>
        <v>3</v>
      </c>
      <c r="W1469" s="4">
        <v>1000000</v>
      </c>
    </row>
    <row r="1470" spans="1:23" x14ac:dyDescent="0.3">
      <c r="A1470" s="4" t="str">
        <f t="shared" ref="A1470:B1485" si="245">A872</f>
        <v>Spain</v>
      </c>
      <c r="B1470" s="4">
        <f t="shared" si="245"/>
        <v>1996</v>
      </c>
      <c r="C1470" s="4">
        <f t="shared" si="244"/>
        <v>11</v>
      </c>
      <c r="D1470" s="4">
        <f t="shared" si="244"/>
        <v>12</v>
      </c>
      <c r="E1470" s="4">
        <f t="shared" si="244"/>
        <v>26</v>
      </c>
      <c r="F1470" s="4">
        <f t="shared" si="244"/>
        <v>12</v>
      </c>
      <c r="G1470" s="4">
        <f t="shared" si="244"/>
        <v>4</v>
      </c>
      <c r="H1470" s="4">
        <f t="shared" si="244"/>
        <v>3</v>
      </c>
      <c r="I1470" s="4">
        <f t="shared" si="244"/>
        <v>25</v>
      </c>
      <c r="J1470" s="4">
        <f t="shared" si="244"/>
        <v>3</v>
      </c>
      <c r="K1470" s="4">
        <f t="shared" si="244"/>
        <v>19</v>
      </c>
      <c r="L1470" s="4">
        <f t="shared" si="244"/>
        <v>20</v>
      </c>
      <c r="M1470" s="4">
        <f t="shared" si="243"/>
        <v>3</v>
      </c>
      <c r="N1470" s="4">
        <f t="shared" si="243"/>
        <v>20</v>
      </c>
      <c r="O1470" s="4">
        <f t="shared" si="243"/>
        <v>29</v>
      </c>
      <c r="P1470" s="4">
        <f t="shared" si="243"/>
        <v>29</v>
      </c>
      <c r="Q1470" s="4">
        <f t="shared" si="243"/>
        <v>30</v>
      </c>
      <c r="R1470" s="4">
        <f t="shared" si="243"/>
        <v>29</v>
      </c>
      <c r="S1470" s="4">
        <f t="shared" si="243"/>
        <v>2</v>
      </c>
      <c r="T1470" s="4">
        <f t="shared" si="243"/>
        <v>3</v>
      </c>
      <c r="U1470" s="4">
        <f t="shared" si="243"/>
        <v>8</v>
      </c>
      <c r="V1470" s="4">
        <f t="shared" si="243"/>
        <v>3</v>
      </c>
      <c r="W1470" s="4">
        <v>1000000</v>
      </c>
    </row>
    <row r="1471" spans="1:23" x14ac:dyDescent="0.3">
      <c r="A1471" s="4" t="str">
        <f t="shared" si="245"/>
        <v>Spain</v>
      </c>
      <c r="B1471" s="4">
        <f t="shared" si="245"/>
        <v>1997</v>
      </c>
      <c r="C1471" s="4">
        <f t="shared" si="244"/>
        <v>11</v>
      </c>
      <c r="D1471" s="4">
        <f t="shared" si="244"/>
        <v>11</v>
      </c>
      <c r="E1471" s="4">
        <f t="shared" si="244"/>
        <v>25</v>
      </c>
      <c r="F1471" s="4">
        <f t="shared" si="244"/>
        <v>11</v>
      </c>
      <c r="G1471" s="4">
        <f t="shared" si="244"/>
        <v>3</v>
      </c>
      <c r="H1471" s="4">
        <f t="shared" si="244"/>
        <v>3</v>
      </c>
      <c r="I1471" s="4">
        <f t="shared" si="244"/>
        <v>25</v>
      </c>
      <c r="J1471" s="4">
        <f t="shared" si="244"/>
        <v>3</v>
      </c>
      <c r="K1471" s="4">
        <f t="shared" si="244"/>
        <v>21</v>
      </c>
      <c r="L1471" s="4">
        <f t="shared" si="244"/>
        <v>21</v>
      </c>
      <c r="M1471" s="4">
        <f t="shared" si="243"/>
        <v>1</v>
      </c>
      <c r="N1471" s="4">
        <f t="shared" si="243"/>
        <v>21</v>
      </c>
      <c r="O1471" s="4">
        <f t="shared" si="243"/>
        <v>29</v>
      </c>
      <c r="P1471" s="4">
        <f t="shared" si="243"/>
        <v>29</v>
      </c>
      <c r="Q1471" s="4">
        <f t="shared" si="243"/>
        <v>30</v>
      </c>
      <c r="R1471" s="4">
        <f t="shared" si="243"/>
        <v>29</v>
      </c>
      <c r="S1471" s="4">
        <f t="shared" si="243"/>
        <v>2</v>
      </c>
      <c r="T1471" s="4">
        <f t="shared" si="243"/>
        <v>3</v>
      </c>
      <c r="U1471" s="4">
        <f t="shared" si="243"/>
        <v>8</v>
      </c>
      <c r="V1471" s="4">
        <f t="shared" si="243"/>
        <v>3</v>
      </c>
      <c r="W1471" s="4">
        <v>1000000</v>
      </c>
    </row>
    <row r="1472" spans="1:23" x14ac:dyDescent="0.3">
      <c r="A1472" s="4" t="str">
        <f t="shared" si="245"/>
        <v>Spain</v>
      </c>
      <c r="B1472" s="4">
        <f t="shared" si="245"/>
        <v>1998</v>
      </c>
      <c r="C1472" s="4">
        <f t="shared" si="244"/>
        <v>10</v>
      </c>
      <c r="D1472" s="4">
        <f t="shared" si="244"/>
        <v>11</v>
      </c>
      <c r="E1472" s="4">
        <f t="shared" si="244"/>
        <v>25</v>
      </c>
      <c r="F1472" s="4">
        <f t="shared" si="244"/>
        <v>11</v>
      </c>
      <c r="G1472" s="4">
        <f t="shared" si="244"/>
        <v>4</v>
      </c>
      <c r="H1472" s="4">
        <f t="shared" si="244"/>
        <v>4</v>
      </c>
      <c r="I1472" s="4">
        <f t="shared" si="244"/>
        <v>24</v>
      </c>
      <c r="J1472" s="4">
        <f t="shared" si="244"/>
        <v>4</v>
      </c>
      <c r="K1472" s="4">
        <f t="shared" si="244"/>
        <v>20</v>
      </c>
      <c r="L1472" s="4">
        <f t="shared" si="244"/>
        <v>20</v>
      </c>
      <c r="M1472" s="4">
        <f t="shared" si="243"/>
        <v>3</v>
      </c>
      <c r="N1472" s="4">
        <f t="shared" si="243"/>
        <v>20</v>
      </c>
      <c r="O1472" s="4">
        <f t="shared" si="243"/>
        <v>28</v>
      </c>
      <c r="P1472" s="4">
        <f t="shared" si="243"/>
        <v>28</v>
      </c>
      <c r="Q1472" s="4">
        <f t="shared" si="243"/>
        <v>29</v>
      </c>
      <c r="R1472" s="4">
        <f t="shared" si="243"/>
        <v>28</v>
      </c>
      <c r="S1472" s="4">
        <f t="shared" si="243"/>
        <v>2</v>
      </c>
      <c r="T1472" s="4">
        <f t="shared" si="243"/>
        <v>3</v>
      </c>
      <c r="U1472" s="4">
        <f t="shared" si="243"/>
        <v>8</v>
      </c>
      <c r="V1472" s="4">
        <f t="shared" si="243"/>
        <v>3</v>
      </c>
      <c r="W1472" s="4">
        <v>1000000</v>
      </c>
    </row>
    <row r="1473" spans="1:23" x14ac:dyDescent="0.3">
      <c r="A1473" s="4" t="str">
        <f t="shared" si="245"/>
        <v>Spain</v>
      </c>
      <c r="B1473" s="4">
        <f t="shared" si="245"/>
        <v>1999</v>
      </c>
      <c r="C1473" s="4">
        <f t="shared" si="244"/>
        <v>8</v>
      </c>
      <c r="D1473" s="4">
        <f t="shared" si="244"/>
        <v>10</v>
      </c>
      <c r="E1473" s="4">
        <f t="shared" si="244"/>
        <v>25</v>
      </c>
      <c r="F1473" s="4">
        <f t="shared" si="244"/>
        <v>10</v>
      </c>
      <c r="G1473" s="4">
        <f t="shared" si="244"/>
        <v>4</v>
      </c>
      <c r="H1473" s="4">
        <f t="shared" si="244"/>
        <v>4</v>
      </c>
      <c r="I1473" s="4">
        <f t="shared" si="244"/>
        <v>24</v>
      </c>
      <c r="J1473" s="4">
        <f t="shared" si="244"/>
        <v>4</v>
      </c>
      <c r="K1473" s="4">
        <f t="shared" si="244"/>
        <v>18</v>
      </c>
      <c r="L1473" s="4">
        <f t="shared" si="244"/>
        <v>19</v>
      </c>
      <c r="M1473" s="4">
        <f t="shared" si="243"/>
        <v>5</v>
      </c>
      <c r="N1473" s="4">
        <f t="shared" si="243"/>
        <v>19</v>
      </c>
      <c r="O1473" s="4">
        <f t="shared" si="243"/>
        <v>24</v>
      </c>
      <c r="P1473" s="4">
        <f t="shared" si="243"/>
        <v>24</v>
      </c>
      <c r="Q1473" s="4">
        <f t="shared" si="243"/>
        <v>9</v>
      </c>
      <c r="R1473" s="4">
        <f t="shared" si="243"/>
        <v>24</v>
      </c>
      <c r="S1473" s="4">
        <f t="shared" si="243"/>
        <v>2</v>
      </c>
      <c r="T1473" s="4">
        <f t="shared" si="243"/>
        <v>3</v>
      </c>
      <c r="U1473" s="4">
        <f t="shared" si="243"/>
        <v>9</v>
      </c>
      <c r="V1473" s="4">
        <f t="shared" si="243"/>
        <v>3</v>
      </c>
      <c r="W1473" s="4">
        <v>1000000</v>
      </c>
    </row>
    <row r="1474" spans="1:23" x14ac:dyDescent="0.3">
      <c r="A1474" s="4" t="str">
        <f t="shared" si="245"/>
        <v>Spain</v>
      </c>
      <c r="B1474" s="4">
        <f t="shared" si="245"/>
        <v>2000</v>
      </c>
      <c r="C1474" s="4">
        <f t="shared" si="244"/>
        <v>6</v>
      </c>
      <c r="D1474" s="4">
        <f t="shared" si="244"/>
        <v>7</v>
      </c>
      <c r="E1474" s="4">
        <f t="shared" si="244"/>
        <v>24</v>
      </c>
      <c r="F1474" s="4">
        <f t="shared" si="244"/>
        <v>7</v>
      </c>
      <c r="G1474" s="4">
        <f t="shared" si="244"/>
        <v>3</v>
      </c>
      <c r="H1474" s="4">
        <f t="shared" si="244"/>
        <v>3</v>
      </c>
      <c r="I1474" s="4">
        <f t="shared" si="244"/>
        <v>24</v>
      </c>
      <c r="J1474" s="4">
        <f t="shared" si="244"/>
        <v>3</v>
      </c>
      <c r="K1474" s="4">
        <f t="shared" si="244"/>
        <v>19</v>
      </c>
      <c r="L1474" s="4">
        <f t="shared" si="244"/>
        <v>20</v>
      </c>
      <c r="M1474" s="4">
        <f t="shared" si="243"/>
        <v>1</v>
      </c>
      <c r="N1474" s="4">
        <f t="shared" si="243"/>
        <v>20</v>
      </c>
      <c r="O1474" s="4">
        <f t="shared" si="243"/>
        <v>18</v>
      </c>
      <c r="P1474" s="4">
        <f t="shared" si="243"/>
        <v>18</v>
      </c>
      <c r="Q1474" s="4">
        <f t="shared" si="243"/>
        <v>25</v>
      </c>
      <c r="R1474" s="4">
        <f t="shared" si="243"/>
        <v>18</v>
      </c>
      <c r="S1474" s="4">
        <f t="shared" si="243"/>
        <v>3</v>
      </c>
      <c r="T1474" s="4">
        <f t="shared" si="243"/>
        <v>3</v>
      </c>
      <c r="U1474" s="4">
        <f t="shared" si="243"/>
        <v>9</v>
      </c>
      <c r="V1474" s="4">
        <f t="shared" si="243"/>
        <v>3</v>
      </c>
      <c r="W1474" s="4">
        <v>1000000</v>
      </c>
    </row>
    <row r="1475" spans="1:23" x14ac:dyDescent="0.3">
      <c r="A1475" s="4" t="str">
        <f t="shared" si="245"/>
        <v>Spain</v>
      </c>
      <c r="B1475" s="4">
        <f t="shared" si="245"/>
        <v>2001</v>
      </c>
      <c r="C1475" s="4">
        <f t="shared" si="244"/>
        <v>5</v>
      </c>
      <c r="D1475" s="4">
        <f t="shared" si="244"/>
        <v>5</v>
      </c>
      <c r="E1475" s="4">
        <f t="shared" si="244"/>
        <v>23</v>
      </c>
      <c r="F1475" s="4">
        <f t="shared" si="244"/>
        <v>5</v>
      </c>
      <c r="G1475" s="4">
        <f t="shared" si="244"/>
        <v>6</v>
      </c>
      <c r="H1475" s="4">
        <f t="shared" si="244"/>
        <v>6</v>
      </c>
      <c r="I1475" s="4">
        <f t="shared" si="244"/>
        <v>22</v>
      </c>
      <c r="J1475" s="4">
        <f t="shared" si="244"/>
        <v>6</v>
      </c>
      <c r="K1475" s="4">
        <f t="shared" si="244"/>
        <v>21</v>
      </c>
      <c r="L1475" s="4">
        <f t="shared" si="244"/>
        <v>21</v>
      </c>
      <c r="M1475" s="4">
        <f t="shared" si="243"/>
        <v>2</v>
      </c>
      <c r="N1475" s="4">
        <f t="shared" si="243"/>
        <v>21</v>
      </c>
      <c r="O1475" s="4">
        <f t="shared" si="243"/>
        <v>12</v>
      </c>
      <c r="P1475" s="4">
        <f t="shared" si="243"/>
        <v>12</v>
      </c>
      <c r="Q1475" s="4">
        <f t="shared" si="243"/>
        <v>26</v>
      </c>
      <c r="R1475" s="4">
        <f t="shared" si="243"/>
        <v>12</v>
      </c>
      <c r="S1475" s="4">
        <f t="shared" si="243"/>
        <v>2</v>
      </c>
      <c r="T1475" s="4">
        <f t="shared" si="243"/>
        <v>2</v>
      </c>
      <c r="U1475" s="4">
        <f t="shared" si="243"/>
        <v>9</v>
      </c>
      <c r="V1475" s="4">
        <f t="shared" si="243"/>
        <v>2</v>
      </c>
      <c r="W1475" s="4">
        <v>1000000</v>
      </c>
    </row>
    <row r="1476" spans="1:23" x14ac:dyDescent="0.3">
      <c r="A1476" s="4" t="str">
        <f t="shared" si="245"/>
        <v>Spain</v>
      </c>
      <c r="B1476" s="4">
        <f t="shared" si="245"/>
        <v>2002</v>
      </c>
      <c r="C1476" s="4">
        <f t="shared" si="244"/>
        <v>4</v>
      </c>
      <c r="D1476" s="4">
        <f t="shared" si="244"/>
        <v>4</v>
      </c>
      <c r="E1476" s="4">
        <f t="shared" si="244"/>
        <v>23</v>
      </c>
      <c r="F1476" s="4">
        <f t="shared" si="244"/>
        <v>4</v>
      </c>
      <c r="G1476" s="4">
        <f t="shared" si="244"/>
        <v>7</v>
      </c>
      <c r="H1476" s="4">
        <f t="shared" si="244"/>
        <v>7</v>
      </c>
      <c r="I1476" s="4">
        <f t="shared" si="244"/>
        <v>22</v>
      </c>
      <c r="J1476" s="4">
        <f t="shared" si="244"/>
        <v>7</v>
      </c>
      <c r="K1476" s="4">
        <f t="shared" si="244"/>
        <v>22</v>
      </c>
      <c r="L1476" s="4">
        <f t="shared" si="244"/>
        <v>23</v>
      </c>
      <c r="M1476" s="4">
        <f t="shared" si="243"/>
        <v>1</v>
      </c>
      <c r="N1476" s="4">
        <f t="shared" si="243"/>
        <v>23</v>
      </c>
      <c r="O1476" s="4">
        <f t="shared" si="243"/>
        <v>17</v>
      </c>
      <c r="P1476" s="4">
        <f t="shared" si="243"/>
        <v>18</v>
      </c>
      <c r="Q1476" s="4">
        <f t="shared" si="243"/>
        <v>25</v>
      </c>
      <c r="R1476" s="4">
        <f t="shared" si="243"/>
        <v>18</v>
      </c>
      <c r="S1476" s="4">
        <f t="shared" si="243"/>
        <v>3</v>
      </c>
      <c r="T1476" s="4">
        <f t="shared" si="243"/>
        <v>2</v>
      </c>
      <c r="U1476" s="4">
        <f t="shared" si="243"/>
        <v>9</v>
      </c>
      <c r="V1476" s="4">
        <f t="shared" si="243"/>
        <v>2</v>
      </c>
      <c r="W1476" s="4">
        <v>1000000</v>
      </c>
    </row>
    <row r="1477" spans="1:23" x14ac:dyDescent="0.3">
      <c r="A1477" s="4" t="str">
        <f t="shared" si="245"/>
        <v>Spain</v>
      </c>
      <c r="B1477" s="4">
        <f t="shared" si="245"/>
        <v>2003</v>
      </c>
      <c r="C1477" s="4">
        <f t="shared" si="244"/>
        <v>4</v>
      </c>
      <c r="D1477" s="4">
        <f>INT(D879/20)+1</f>
        <v>4</v>
      </c>
      <c r="E1477" s="4">
        <f>INT(E879/20)+1</f>
        <v>22</v>
      </c>
      <c r="F1477" s="4">
        <f t="shared" si="244"/>
        <v>4</v>
      </c>
      <c r="G1477" s="4">
        <f t="shared" si="244"/>
        <v>7</v>
      </c>
      <c r="H1477" s="4">
        <f t="shared" si="244"/>
        <v>7</v>
      </c>
      <c r="I1477" s="4">
        <f t="shared" si="244"/>
        <v>21</v>
      </c>
      <c r="J1477" s="4">
        <f t="shared" si="244"/>
        <v>7</v>
      </c>
      <c r="K1477" s="4">
        <f t="shared" si="244"/>
        <v>21</v>
      </c>
      <c r="L1477" s="4">
        <f t="shared" si="244"/>
        <v>21</v>
      </c>
      <c r="M1477" s="4">
        <f t="shared" si="244"/>
        <v>2</v>
      </c>
      <c r="N1477" s="4">
        <f t="shared" si="244"/>
        <v>21</v>
      </c>
      <c r="O1477" s="4">
        <f t="shared" si="244"/>
        <v>17</v>
      </c>
      <c r="P1477" s="4">
        <f t="shared" si="243"/>
        <v>16</v>
      </c>
      <c r="Q1477" s="4">
        <f t="shared" si="243"/>
        <v>20</v>
      </c>
      <c r="R1477" s="4">
        <f t="shared" si="243"/>
        <v>16</v>
      </c>
      <c r="S1477" s="4">
        <f t="shared" si="243"/>
        <v>3</v>
      </c>
      <c r="T1477" s="4">
        <f t="shared" si="243"/>
        <v>2</v>
      </c>
      <c r="U1477" s="4">
        <f t="shared" si="243"/>
        <v>9</v>
      </c>
      <c r="V1477" s="4">
        <f t="shared" si="243"/>
        <v>2</v>
      </c>
      <c r="W1477" s="4">
        <v>1000000</v>
      </c>
    </row>
    <row r="1478" spans="1:23" x14ac:dyDescent="0.3">
      <c r="A1478" s="4" t="str">
        <f t="shared" si="245"/>
        <v>Spain</v>
      </c>
      <c r="B1478" s="4">
        <f t="shared" si="245"/>
        <v>2004</v>
      </c>
      <c r="C1478" s="4">
        <f t="shared" si="244"/>
        <v>2</v>
      </c>
      <c r="D1478" s="4">
        <f t="shared" si="244"/>
        <v>2</v>
      </c>
      <c r="E1478" s="4">
        <f t="shared" si="244"/>
        <v>21</v>
      </c>
      <c r="F1478" s="4">
        <f t="shared" si="244"/>
        <v>2</v>
      </c>
      <c r="G1478" s="4">
        <f t="shared" si="244"/>
        <v>5</v>
      </c>
      <c r="H1478" s="4">
        <f t="shared" si="244"/>
        <v>5</v>
      </c>
      <c r="I1478" s="4">
        <f t="shared" si="244"/>
        <v>22</v>
      </c>
      <c r="J1478" s="4">
        <f t="shared" si="244"/>
        <v>5</v>
      </c>
      <c r="K1478" s="4">
        <f t="shared" si="244"/>
        <v>22</v>
      </c>
      <c r="L1478" s="4">
        <f t="shared" si="244"/>
        <v>22</v>
      </c>
      <c r="M1478" s="4">
        <f t="shared" si="244"/>
        <v>2</v>
      </c>
      <c r="N1478" s="4">
        <f t="shared" si="244"/>
        <v>22</v>
      </c>
      <c r="O1478" s="4">
        <f t="shared" si="244"/>
        <v>13</v>
      </c>
      <c r="P1478" s="4">
        <f t="shared" si="244"/>
        <v>12</v>
      </c>
      <c r="Q1478" s="4">
        <f t="shared" si="244"/>
        <v>18</v>
      </c>
      <c r="R1478" s="4">
        <f t="shared" si="243"/>
        <v>12</v>
      </c>
      <c r="S1478" s="4">
        <f t="shared" si="243"/>
        <v>3</v>
      </c>
      <c r="T1478" s="4">
        <f t="shared" si="243"/>
        <v>3</v>
      </c>
      <c r="U1478" s="4">
        <f t="shared" si="243"/>
        <v>8</v>
      </c>
      <c r="V1478" s="4">
        <f t="shared" si="243"/>
        <v>3</v>
      </c>
      <c r="W1478" s="4">
        <v>1000000</v>
      </c>
    </row>
    <row r="1479" spans="1:23" x14ac:dyDescent="0.3">
      <c r="A1479" s="4" t="str">
        <f t="shared" si="245"/>
        <v>Spain</v>
      </c>
      <c r="B1479" s="4">
        <f t="shared" si="245"/>
        <v>2005</v>
      </c>
      <c r="C1479" s="4">
        <f t="shared" si="244"/>
        <v>2</v>
      </c>
      <c r="D1479" s="4">
        <f t="shared" si="244"/>
        <v>2</v>
      </c>
      <c r="E1479" s="4">
        <f t="shared" si="244"/>
        <v>18</v>
      </c>
      <c r="F1479" s="4">
        <f t="shared" si="244"/>
        <v>2</v>
      </c>
      <c r="G1479" s="4">
        <f t="shared" si="244"/>
        <v>3</v>
      </c>
      <c r="H1479" s="4">
        <f t="shared" si="244"/>
        <v>3</v>
      </c>
      <c r="I1479" s="4">
        <f t="shared" si="244"/>
        <v>24</v>
      </c>
      <c r="J1479" s="4">
        <f t="shared" si="244"/>
        <v>3</v>
      </c>
      <c r="K1479" s="4">
        <f t="shared" si="244"/>
        <v>20</v>
      </c>
      <c r="L1479" s="4">
        <f t="shared" si="244"/>
        <v>20</v>
      </c>
      <c r="M1479" s="4">
        <f t="shared" si="244"/>
        <v>6</v>
      </c>
      <c r="N1479" s="4">
        <f t="shared" si="244"/>
        <v>20</v>
      </c>
      <c r="O1479" s="4">
        <f t="shared" si="244"/>
        <v>4</v>
      </c>
      <c r="P1479" s="4">
        <f t="shared" si="244"/>
        <v>4</v>
      </c>
      <c r="Q1479" s="4">
        <f t="shared" si="244"/>
        <v>16</v>
      </c>
      <c r="R1479" s="4">
        <f t="shared" si="243"/>
        <v>4</v>
      </c>
      <c r="S1479" s="4">
        <f t="shared" si="243"/>
        <v>3</v>
      </c>
      <c r="T1479" s="4">
        <f t="shared" si="243"/>
        <v>3</v>
      </c>
      <c r="U1479" s="4">
        <f t="shared" si="243"/>
        <v>8</v>
      </c>
      <c r="V1479" s="4">
        <f t="shared" si="243"/>
        <v>3</v>
      </c>
      <c r="W1479" s="4">
        <v>1000000</v>
      </c>
    </row>
    <row r="1480" spans="1:23" x14ac:dyDescent="0.3">
      <c r="A1480" s="4" t="str">
        <f t="shared" si="245"/>
        <v>Spain</v>
      </c>
      <c r="B1480" s="4">
        <f t="shared" si="245"/>
        <v>2006</v>
      </c>
      <c r="C1480" s="4">
        <f t="shared" si="244"/>
        <v>1</v>
      </c>
      <c r="D1480" s="4">
        <f t="shared" si="244"/>
        <v>1</v>
      </c>
      <c r="E1480" s="4">
        <f t="shared" si="244"/>
        <v>16</v>
      </c>
      <c r="F1480" s="4">
        <f t="shared" si="244"/>
        <v>1</v>
      </c>
      <c r="G1480" s="4">
        <f t="shared" si="244"/>
        <v>3</v>
      </c>
      <c r="H1480" s="4">
        <f t="shared" si="244"/>
        <v>3</v>
      </c>
      <c r="I1480" s="4">
        <f t="shared" si="244"/>
        <v>24</v>
      </c>
      <c r="J1480" s="4">
        <f t="shared" si="244"/>
        <v>3</v>
      </c>
      <c r="K1480" s="4">
        <f t="shared" si="244"/>
        <v>24</v>
      </c>
      <c r="L1480" s="4">
        <f t="shared" si="244"/>
        <v>24</v>
      </c>
      <c r="M1480" s="4">
        <f t="shared" si="244"/>
        <v>2</v>
      </c>
      <c r="N1480" s="4">
        <f t="shared" si="244"/>
        <v>24</v>
      </c>
      <c r="O1480" s="4">
        <f t="shared" si="244"/>
        <v>7</v>
      </c>
      <c r="P1480" s="4">
        <f t="shared" si="244"/>
        <v>7</v>
      </c>
      <c r="Q1480" s="4">
        <f t="shared" si="244"/>
        <v>14</v>
      </c>
      <c r="R1480" s="4">
        <f t="shared" si="243"/>
        <v>7</v>
      </c>
      <c r="S1480" s="4">
        <f t="shared" si="243"/>
        <v>4</v>
      </c>
      <c r="T1480" s="4">
        <f t="shared" si="243"/>
        <v>4</v>
      </c>
      <c r="U1480" s="4">
        <f t="shared" si="243"/>
        <v>7</v>
      </c>
      <c r="V1480" s="4">
        <f t="shared" si="243"/>
        <v>4</v>
      </c>
      <c r="W1480" s="4">
        <v>1000000</v>
      </c>
    </row>
    <row r="1481" spans="1:23" x14ac:dyDescent="0.3">
      <c r="A1481" s="4" t="str">
        <f t="shared" si="245"/>
        <v>Spain</v>
      </c>
      <c r="B1481" s="4">
        <f t="shared" si="245"/>
        <v>2007</v>
      </c>
      <c r="C1481" s="4">
        <f t="shared" si="244"/>
        <v>1</v>
      </c>
      <c r="D1481" s="4">
        <f t="shared" si="244"/>
        <v>1</v>
      </c>
      <c r="E1481" s="4">
        <f t="shared" si="244"/>
        <v>15</v>
      </c>
      <c r="F1481" s="4">
        <f t="shared" si="244"/>
        <v>1</v>
      </c>
      <c r="G1481" s="4">
        <f t="shared" si="244"/>
        <v>2</v>
      </c>
      <c r="H1481" s="4">
        <f t="shared" si="244"/>
        <v>2</v>
      </c>
      <c r="I1481" s="4">
        <f t="shared" si="244"/>
        <v>23</v>
      </c>
      <c r="J1481" s="4">
        <f t="shared" si="244"/>
        <v>2</v>
      </c>
      <c r="K1481" s="4">
        <f t="shared" si="244"/>
        <v>22</v>
      </c>
      <c r="L1481" s="4">
        <f t="shared" si="244"/>
        <v>22</v>
      </c>
      <c r="M1481" s="4">
        <f t="shared" si="244"/>
        <v>5</v>
      </c>
      <c r="N1481" s="4">
        <f t="shared" si="244"/>
        <v>22</v>
      </c>
      <c r="O1481" s="4">
        <f t="shared" si="244"/>
        <v>11</v>
      </c>
      <c r="P1481" s="4">
        <f t="shared" si="244"/>
        <v>14</v>
      </c>
      <c r="Q1481" s="4">
        <f t="shared" si="244"/>
        <v>9</v>
      </c>
      <c r="R1481" s="4">
        <f t="shared" si="243"/>
        <v>14</v>
      </c>
      <c r="S1481" s="4">
        <f t="shared" si="243"/>
        <v>5</v>
      </c>
      <c r="T1481" s="4">
        <f t="shared" si="243"/>
        <v>4</v>
      </c>
      <c r="U1481" s="4">
        <f t="shared" si="243"/>
        <v>7</v>
      </c>
      <c r="V1481" s="4">
        <f t="shared" si="243"/>
        <v>4</v>
      </c>
      <c r="W1481" s="4">
        <v>1000000</v>
      </c>
    </row>
    <row r="1482" spans="1:23" x14ac:dyDescent="0.3">
      <c r="A1482" s="4" t="str">
        <f t="shared" si="245"/>
        <v>Spain</v>
      </c>
      <c r="B1482" s="4">
        <f t="shared" si="245"/>
        <v>2008</v>
      </c>
      <c r="C1482" s="4">
        <f t="shared" si="244"/>
        <v>1</v>
      </c>
      <c r="D1482" s="4">
        <f t="shared" si="244"/>
        <v>1</v>
      </c>
      <c r="E1482" s="4">
        <f t="shared" si="244"/>
        <v>15</v>
      </c>
      <c r="F1482" s="4">
        <f t="shared" si="244"/>
        <v>1</v>
      </c>
      <c r="G1482" s="4">
        <f t="shared" si="244"/>
        <v>3</v>
      </c>
      <c r="H1482" s="4">
        <f t="shared" si="244"/>
        <v>3</v>
      </c>
      <c r="I1482" s="4">
        <f t="shared" si="244"/>
        <v>22</v>
      </c>
      <c r="J1482" s="4">
        <f t="shared" si="244"/>
        <v>3</v>
      </c>
      <c r="K1482" s="4">
        <f t="shared" si="244"/>
        <v>22</v>
      </c>
      <c r="L1482" s="4">
        <f t="shared" si="244"/>
        <v>22</v>
      </c>
      <c r="M1482" s="4">
        <f t="shared" si="244"/>
        <v>2</v>
      </c>
      <c r="N1482" s="4">
        <f t="shared" si="244"/>
        <v>22</v>
      </c>
      <c r="O1482" s="4">
        <f t="shared" si="244"/>
        <v>25</v>
      </c>
      <c r="P1482" s="4">
        <f t="shared" si="244"/>
        <v>28</v>
      </c>
      <c r="Q1482" s="4">
        <f t="shared" si="244"/>
        <v>28</v>
      </c>
      <c r="R1482" s="4">
        <f t="shared" si="243"/>
        <v>28</v>
      </c>
      <c r="S1482" s="4">
        <f t="shared" si="243"/>
        <v>5</v>
      </c>
      <c r="T1482" s="4">
        <f t="shared" si="243"/>
        <v>4</v>
      </c>
      <c r="U1482" s="4">
        <f t="shared" si="243"/>
        <v>7</v>
      </c>
      <c r="V1482" s="4">
        <f t="shared" si="243"/>
        <v>4</v>
      </c>
      <c r="W1482" s="4">
        <v>1000000</v>
      </c>
    </row>
    <row r="1483" spans="1:23" x14ac:dyDescent="0.3">
      <c r="A1483" s="4" t="str">
        <f t="shared" si="245"/>
        <v>Spain</v>
      </c>
      <c r="B1483" s="4">
        <f t="shared" si="245"/>
        <v>2009</v>
      </c>
      <c r="C1483" s="4">
        <f t="shared" si="244"/>
        <v>3</v>
      </c>
      <c r="D1483" s="4">
        <f t="shared" si="244"/>
        <v>3</v>
      </c>
      <c r="E1483" s="4">
        <f t="shared" si="244"/>
        <v>18</v>
      </c>
      <c r="F1483" s="4">
        <f t="shared" si="244"/>
        <v>3</v>
      </c>
      <c r="G1483" s="4">
        <f t="shared" si="244"/>
        <v>7</v>
      </c>
      <c r="H1483" s="4">
        <f t="shared" si="244"/>
        <v>7</v>
      </c>
      <c r="I1483" s="4">
        <f t="shared" si="244"/>
        <v>19</v>
      </c>
      <c r="J1483" s="4">
        <f t="shared" si="244"/>
        <v>7</v>
      </c>
      <c r="K1483" s="4">
        <f t="shared" si="244"/>
        <v>23</v>
      </c>
      <c r="L1483" s="4">
        <f t="shared" si="244"/>
        <v>23</v>
      </c>
      <c r="M1483" s="4">
        <f t="shared" si="244"/>
        <v>3</v>
      </c>
      <c r="N1483" s="4">
        <f t="shared" si="244"/>
        <v>23</v>
      </c>
      <c r="O1483" s="4">
        <f t="shared" si="244"/>
        <v>29</v>
      </c>
      <c r="P1483" s="4">
        <f t="shared" si="244"/>
        <v>28</v>
      </c>
      <c r="Q1483" s="4">
        <f t="shared" si="244"/>
        <v>28</v>
      </c>
      <c r="R1483" s="4">
        <f t="shared" si="244"/>
        <v>28</v>
      </c>
      <c r="S1483" s="4">
        <f t="shared" ref="R1483:W1498" si="246">INT(S885/20)+1</f>
        <v>4</v>
      </c>
      <c r="T1483" s="4">
        <f t="shared" si="246"/>
        <v>4</v>
      </c>
      <c r="U1483" s="4">
        <f t="shared" si="246"/>
        <v>7</v>
      </c>
      <c r="V1483" s="4">
        <f t="shared" si="246"/>
        <v>4</v>
      </c>
      <c r="W1483" s="4">
        <v>1000000</v>
      </c>
    </row>
    <row r="1484" spans="1:23" x14ac:dyDescent="0.3">
      <c r="A1484" s="4" t="str">
        <f t="shared" si="245"/>
        <v>Spain</v>
      </c>
      <c r="B1484" s="4">
        <f t="shared" si="245"/>
        <v>2010</v>
      </c>
      <c r="C1484" s="4">
        <f t="shared" ref="C1484:R1499" si="247">INT(C886/20)+1</f>
        <v>3</v>
      </c>
      <c r="D1484" s="4">
        <f t="shared" si="247"/>
        <v>3</v>
      </c>
      <c r="E1484" s="4">
        <f t="shared" si="247"/>
        <v>18</v>
      </c>
      <c r="F1484" s="4">
        <f t="shared" si="247"/>
        <v>3</v>
      </c>
      <c r="G1484" s="4">
        <f t="shared" si="247"/>
        <v>5</v>
      </c>
      <c r="H1484" s="4">
        <f t="shared" si="247"/>
        <v>5</v>
      </c>
      <c r="I1484" s="4">
        <f t="shared" si="247"/>
        <v>19</v>
      </c>
      <c r="J1484" s="4">
        <f t="shared" si="247"/>
        <v>5</v>
      </c>
      <c r="K1484" s="4">
        <f t="shared" si="247"/>
        <v>24</v>
      </c>
      <c r="L1484" s="4">
        <f t="shared" si="247"/>
        <v>24</v>
      </c>
      <c r="M1484" s="4">
        <f t="shared" si="247"/>
        <v>7</v>
      </c>
      <c r="N1484" s="4">
        <f t="shared" si="247"/>
        <v>24</v>
      </c>
      <c r="O1484" s="4">
        <f t="shared" si="247"/>
        <v>29</v>
      </c>
      <c r="P1484" s="4">
        <f t="shared" si="247"/>
        <v>28</v>
      </c>
      <c r="Q1484" s="4">
        <f t="shared" si="247"/>
        <v>27</v>
      </c>
      <c r="R1484" s="4">
        <f t="shared" si="246"/>
        <v>28</v>
      </c>
      <c r="S1484" s="4">
        <f t="shared" si="246"/>
        <v>5</v>
      </c>
      <c r="T1484" s="4">
        <f t="shared" si="246"/>
        <v>5</v>
      </c>
      <c r="U1484" s="4">
        <f t="shared" si="246"/>
        <v>6</v>
      </c>
      <c r="V1484" s="4">
        <f t="shared" si="246"/>
        <v>5</v>
      </c>
      <c r="W1484" s="4">
        <v>1000000</v>
      </c>
    </row>
    <row r="1485" spans="1:23" x14ac:dyDescent="0.3">
      <c r="A1485" s="4" t="str">
        <f t="shared" si="245"/>
        <v>Spain</v>
      </c>
      <c r="B1485" s="4">
        <f t="shared" si="245"/>
        <v>2011</v>
      </c>
      <c r="C1485" s="4">
        <f t="shared" si="247"/>
        <v>2</v>
      </c>
      <c r="D1485" s="4">
        <f t="shared" si="247"/>
        <v>2</v>
      </c>
      <c r="E1485" s="4">
        <f t="shared" si="247"/>
        <v>18</v>
      </c>
      <c r="F1485" s="4">
        <f t="shared" si="247"/>
        <v>2</v>
      </c>
      <c r="G1485" s="4">
        <f t="shared" si="247"/>
        <v>6</v>
      </c>
      <c r="H1485" s="4">
        <f t="shared" si="247"/>
        <v>6</v>
      </c>
      <c r="I1485" s="4">
        <f t="shared" si="247"/>
        <v>18</v>
      </c>
      <c r="J1485" s="4">
        <f t="shared" si="247"/>
        <v>6</v>
      </c>
      <c r="K1485" s="4">
        <f t="shared" si="247"/>
        <v>23</v>
      </c>
      <c r="L1485" s="4">
        <f t="shared" si="247"/>
        <v>23</v>
      </c>
      <c r="M1485" s="4">
        <f t="shared" si="247"/>
        <v>6</v>
      </c>
      <c r="N1485" s="4">
        <f t="shared" si="247"/>
        <v>23</v>
      </c>
      <c r="O1485" s="4">
        <f t="shared" si="247"/>
        <v>30</v>
      </c>
      <c r="P1485" s="4">
        <f t="shared" si="247"/>
        <v>29</v>
      </c>
      <c r="Q1485" s="4">
        <f t="shared" si="247"/>
        <v>29</v>
      </c>
      <c r="R1485" s="4">
        <f t="shared" si="246"/>
        <v>29</v>
      </c>
      <c r="S1485" s="4">
        <f t="shared" si="246"/>
        <v>6</v>
      </c>
      <c r="T1485" s="4">
        <f t="shared" si="246"/>
        <v>5</v>
      </c>
      <c r="U1485" s="4">
        <f t="shared" si="246"/>
        <v>6</v>
      </c>
      <c r="V1485" s="4">
        <f t="shared" si="246"/>
        <v>5</v>
      </c>
      <c r="W1485" s="4">
        <v>1000000</v>
      </c>
    </row>
    <row r="1486" spans="1:23" x14ac:dyDescent="0.3">
      <c r="A1486" s="4" t="str">
        <f t="shared" ref="A1486:B1501" si="248">A888</f>
        <v>Spain</v>
      </c>
      <c r="B1486" s="4">
        <f t="shared" si="248"/>
        <v>2012</v>
      </c>
      <c r="C1486" s="4">
        <f t="shared" si="247"/>
        <v>1</v>
      </c>
      <c r="D1486" s="4">
        <f t="shared" si="247"/>
        <v>1</v>
      </c>
      <c r="E1486" s="4">
        <f t="shared" si="247"/>
        <v>17</v>
      </c>
      <c r="F1486" s="4">
        <f t="shared" si="247"/>
        <v>1</v>
      </c>
      <c r="G1486" s="4">
        <f t="shared" si="247"/>
        <v>5</v>
      </c>
      <c r="H1486" s="4">
        <f t="shared" si="247"/>
        <v>5</v>
      </c>
      <c r="I1486" s="4">
        <f t="shared" si="247"/>
        <v>20</v>
      </c>
      <c r="J1486" s="4">
        <f t="shared" si="247"/>
        <v>5</v>
      </c>
      <c r="K1486" s="4">
        <f t="shared" si="247"/>
        <v>21</v>
      </c>
      <c r="L1486" s="4">
        <f t="shared" si="247"/>
        <v>21</v>
      </c>
      <c r="M1486" s="4">
        <f t="shared" si="247"/>
        <v>5</v>
      </c>
      <c r="N1486" s="4">
        <f t="shared" si="247"/>
        <v>21</v>
      </c>
      <c r="O1486" s="4">
        <f t="shared" si="247"/>
        <v>30</v>
      </c>
      <c r="P1486" s="4">
        <f t="shared" si="247"/>
        <v>30</v>
      </c>
      <c r="Q1486" s="4">
        <f t="shared" si="247"/>
        <v>29</v>
      </c>
      <c r="R1486" s="4">
        <f t="shared" si="246"/>
        <v>30</v>
      </c>
      <c r="S1486" s="4">
        <f t="shared" si="246"/>
        <v>6</v>
      </c>
      <c r="T1486" s="4">
        <f t="shared" si="246"/>
        <v>6</v>
      </c>
      <c r="U1486" s="4">
        <f t="shared" si="246"/>
        <v>5</v>
      </c>
      <c r="V1486" s="4">
        <f t="shared" si="246"/>
        <v>6</v>
      </c>
      <c r="W1486" s="4">
        <v>1000000</v>
      </c>
    </row>
    <row r="1487" spans="1:23" x14ac:dyDescent="0.3">
      <c r="A1487" s="4" t="str">
        <f t="shared" si="248"/>
        <v>Spain</v>
      </c>
      <c r="B1487" s="4">
        <f t="shared" si="248"/>
        <v>2013</v>
      </c>
      <c r="C1487" s="4">
        <f t="shared" si="247"/>
        <v>1</v>
      </c>
      <c r="D1487" s="4">
        <f t="shared" si="247"/>
        <v>1</v>
      </c>
      <c r="E1487" s="4">
        <f t="shared" si="247"/>
        <v>17</v>
      </c>
      <c r="F1487" s="4">
        <f t="shared" si="247"/>
        <v>1</v>
      </c>
      <c r="G1487" s="4">
        <f t="shared" si="247"/>
        <v>5</v>
      </c>
      <c r="H1487" s="4">
        <f t="shared" si="247"/>
        <v>5</v>
      </c>
      <c r="I1487" s="4">
        <f t="shared" si="247"/>
        <v>20</v>
      </c>
      <c r="J1487" s="4">
        <f t="shared" si="247"/>
        <v>5</v>
      </c>
      <c r="K1487" s="4">
        <f t="shared" si="247"/>
        <v>24</v>
      </c>
      <c r="L1487" s="4">
        <f t="shared" si="247"/>
        <v>24</v>
      </c>
      <c r="M1487" s="4">
        <f t="shared" si="247"/>
        <v>10</v>
      </c>
      <c r="N1487" s="4">
        <f t="shared" si="247"/>
        <v>24</v>
      </c>
      <c r="O1487" s="4">
        <f t="shared" si="247"/>
        <v>30</v>
      </c>
      <c r="P1487" s="4">
        <f t="shared" si="247"/>
        <v>30</v>
      </c>
      <c r="Q1487" s="4">
        <f t="shared" si="247"/>
        <v>29</v>
      </c>
      <c r="R1487" s="4">
        <f t="shared" si="246"/>
        <v>30</v>
      </c>
      <c r="S1487" s="4">
        <f t="shared" si="246"/>
        <v>7</v>
      </c>
      <c r="T1487" s="4">
        <f t="shared" si="246"/>
        <v>6</v>
      </c>
      <c r="U1487" s="4">
        <f t="shared" si="246"/>
        <v>5</v>
      </c>
      <c r="V1487" s="4">
        <f t="shared" si="246"/>
        <v>6</v>
      </c>
      <c r="W1487" s="4">
        <v>1000000</v>
      </c>
    </row>
    <row r="1488" spans="1:23" x14ac:dyDescent="0.3">
      <c r="A1488" s="4" t="str">
        <f t="shared" si="248"/>
        <v>Spain</v>
      </c>
      <c r="B1488" s="4">
        <f t="shared" si="248"/>
        <v>2014</v>
      </c>
      <c r="C1488" s="4">
        <f t="shared" si="247"/>
        <v>1</v>
      </c>
      <c r="D1488" s="4">
        <f t="shared" si="247"/>
        <v>1</v>
      </c>
      <c r="E1488" s="4">
        <f t="shared" si="247"/>
        <v>16</v>
      </c>
      <c r="F1488" s="4">
        <f t="shared" si="247"/>
        <v>1</v>
      </c>
      <c r="G1488" s="4">
        <f t="shared" si="247"/>
        <v>5</v>
      </c>
      <c r="H1488" s="4">
        <f t="shared" si="247"/>
        <v>5</v>
      </c>
      <c r="I1488" s="4">
        <f t="shared" si="247"/>
        <v>20</v>
      </c>
      <c r="J1488" s="4">
        <f t="shared" si="247"/>
        <v>5</v>
      </c>
      <c r="K1488" s="4">
        <f t="shared" si="247"/>
        <v>23</v>
      </c>
      <c r="L1488" s="4">
        <f t="shared" si="247"/>
        <v>22</v>
      </c>
      <c r="M1488" s="4">
        <f t="shared" si="247"/>
        <v>7</v>
      </c>
      <c r="N1488" s="4">
        <f t="shared" si="247"/>
        <v>22</v>
      </c>
      <c r="O1488" s="4">
        <f t="shared" si="247"/>
        <v>30</v>
      </c>
      <c r="P1488" s="4">
        <f t="shared" si="247"/>
        <v>30</v>
      </c>
      <c r="Q1488" s="4">
        <f t="shared" si="247"/>
        <v>30</v>
      </c>
      <c r="R1488" s="4">
        <f t="shared" si="246"/>
        <v>30</v>
      </c>
      <c r="S1488" s="4">
        <f t="shared" si="246"/>
        <v>7</v>
      </c>
      <c r="T1488" s="4">
        <f t="shared" si="246"/>
        <v>6</v>
      </c>
      <c r="U1488" s="4">
        <f t="shared" si="246"/>
        <v>5</v>
      </c>
      <c r="V1488" s="4">
        <f t="shared" si="246"/>
        <v>6</v>
      </c>
      <c r="W1488" s="4">
        <v>1000000</v>
      </c>
    </row>
    <row r="1489" spans="1:23" x14ac:dyDescent="0.3">
      <c r="A1489" s="4" t="str">
        <f t="shared" si="248"/>
        <v>Spain</v>
      </c>
      <c r="B1489" s="4">
        <f t="shared" si="248"/>
        <v>2015</v>
      </c>
      <c r="C1489" s="4">
        <f t="shared" si="247"/>
        <v>1</v>
      </c>
      <c r="D1489" s="4">
        <f t="shared" si="247"/>
        <v>1</v>
      </c>
      <c r="E1489" s="4">
        <f t="shared" si="247"/>
        <v>15</v>
      </c>
      <c r="F1489" s="4">
        <f t="shared" si="247"/>
        <v>1</v>
      </c>
      <c r="G1489" s="4">
        <f t="shared" si="247"/>
        <v>6</v>
      </c>
      <c r="H1489" s="4">
        <f t="shared" si="247"/>
        <v>6</v>
      </c>
      <c r="I1489" s="4">
        <f t="shared" si="247"/>
        <v>19</v>
      </c>
      <c r="J1489" s="4">
        <f t="shared" si="247"/>
        <v>6</v>
      </c>
      <c r="K1489" s="4">
        <f t="shared" si="247"/>
        <v>21</v>
      </c>
      <c r="L1489" s="4">
        <f t="shared" si="247"/>
        <v>21</v>
      </c>
      <c r="M1489" s="4">
        <f t="shared" si="247"/>
        <v>6</v>
      </c>
      <c r="N1489" s="4">
        <f t="shared" si="247"/>
        <v>21</v>
      </c>
      <c r="O1489" s="4">
        <f t="shared" si="247"/>
        <v>30</v>
      </c>
      <c r="P1489" s="4">
        <f t="shared" si="247"/>
        <v>30</v>
      </c>
      <c r="Q1489" s="4">
        <f t="shared" si="247"/>
        <v>29</v>
      </c>
      <c r="R1489" s="4">
        <f t="shared" si="246"/>
        <v>30</v>
      </c>
      <c r="S1489" s="4">
        <f t="shared" si="246"/>
        <v>8</v>
      </c>
      <c r="T1489" s="4">
        <f t="shared" si="246"/>
        <v>6</v>
      </c>
      <c r="U1489" s="4">
        <f t="shared" si="246"/>
        <v>5</v>
      </c>
      <c r="V1489" s="4">
        <f t="shared" si="246"/>
        <v>6</v>
      </c>
      <c r="W1489" s="4">
        <v>1000000</v>
      </c>
    </row>
    <row r="1490" spans="1:23" x14ac:dyDescent="0.3">
      <c r="A1490" s="4" t="str">
        <f t="shared" si="248"/>
        <v>Spain</v>
      </c>
      <c r="B1490" s="4">
        <f t="shared" si="248"/>
        <v>2016</v>
      </c>
      <c r="C1490" s="4">
        <f t="shared" si="247"/>
        <v>1</v>
      </c>
      <c r="D1490" s="4">
        <f t="shared" si="247"/>
        <v>1</v>
      </c>
      <c r="E1490" s="4">
        <f t="shared" si="247"/>
        <v>14</v>
      </c>
      <c r="F1490" s="4">
        <f t="shared" si="247"/>
        <v>1</v>
      </c>
      <c r="G1490" s="4">
        <f t="shared" si="247"/>
        <v>6</v>
      </c>
      <c r="H1490" s="4">
        <f t="shared" si="247"/>
        <v>6</v>
      </c>
      <c r="I1490" s="4">
        <f t="shared" si="247"/>
        <v>18</v>
      </c>
      <c r="J1490" s="4">
        <f t="shared" si="247"/>
        <v>6</v>
      </c>
      <c r="K1490" s="4">
        <f t="shared" si="247"/>
        <v>23</v>
      </c>
      <c r="L1490" s="4">
        <f t="shared" si="247"/>
        <v>22</v>
      </c>
      <c r="M1490" s="4">
        <f t="shared" si="247"/>
        <v>8</v>
      </c>
      <c r="N1490" s="4">
        <f t="shared" si="247"/>
        <v>22</v>
      </c>
      <c r="O1490" s="4">
        <f t="shared" si="247"/>
        <v>29</v>
      </c>
      <c r="P1490" s="4">
        <f t="shared" si="247"/>
        <v>29</v>
      </c>
      <c r="Q1490" s="4">
        <f t="shared" si="247"/>
        <v>29</v>
      </c>
      <c r="R1490" s="4">
        <f t="shared" si="246"/>
        <v>29</v>
      </c>
      <c r="S1490" s="4">
        <f t="shared" si="246"/>
        <v>7</v>
      </c>
      <c r="T1490" s="4">
        <f t="shared" si="246"/>
        <v>5</v>
      </c>
      <c r="U1490" s="4">
        <f t="shared" si="246"/>
        <v>5</v>
      </c>
      <c r="V1490" s="4">
        <f t="shared" si="246"/>
        <v>5</v>
      </c>
      <c r="W1490" s="4">
        <v>1000000</v>
      </c>
    </row>
    <row r="1491" spans="1:23" x14ac:dyDescent="0.3">
      <c r="A1491" s="4" t="str">
        <f t="shared" si="248"/>
        <v>Spain</v>
      </c>
      <c r="B1491" s="4">
        <f t="shared" si="248"/>
        <v>2017</v>
      </c>
      <c r="C1491" s="4">
        <f t="shared" si="247"/>
        <v>2</v>
      </c>
      <c r="D1491" s="4">
        <f t="shared" si="247"/>
        <v>2</v>
      </c>
      <c r="E1491" s="4">
        <f t="shared" si="247"/>
        <v>13</v>
      </c>
      <c r="F1491" s="4">
        <f t="shared" si="247"/>
        <v>2</v>
      </c>
      <c r="G1491" s="4">
        <f t="shared" si="247"/>
        <v>6</v>
      </c>
      <c r="H1491" s="4">
        <f t="shared" si="247"/>
        <v>6</v>
      </c>
      <c r="I1491" s="4">
        <f t="shared" si="247"/>
        <v>18</v>
      </c>
      <c r="J1491" s="4">
        <f t="shared" si="247"/>
        <v>6</v>
      </c>
      <c r="K1491" s="4">
        <f t="shared" si="247"/>
        <v>21</v>
      </c>
      <c r="L1491" s="4">
        <f t="shared" si="247"/>
        <v>21</v>
      </c>
      <c r="M1491" s="4">
        <f t="shared" si="247"/>
        <v>7</v>
      </c>
      <c r="N1491" s="4">
        <f t="shared" si="247"/>
        <v>21</v>
      </c>
      <c r="O1491" s="4">
        <f t="shared" si="247"/>
        <v>29</v>
      </c>
      <c r="P1491" s="4">
        <f t="shared" si="247"/>
        <v>29</v>
      </c>
      <c r="Q1491" s="4">
        <f t="shared" si="247"/>
        <v>28</v>
      </c>
      <c r="R1491" s="4">
        <f t="shared" si="246"/>
        <v>29</v>
      </c>
      <c r="S1491" s="4">
        <f t="shared" si="246"/>
        <v>7</v>
      </c>
      <c r="T1491" s="4">
        <f t="shared" si="246"/>
        <v>5</v>
      </c>
      <c r="U1491" s="4">
        <f t="shared" si="246"/>
        <v>5</v>
      </c>
      <c r="V1491" s="4">
        <f t="shared" si="246"/>
        <v>5</v>
      </c>
      <c r="W1491" s="4">
        <v>1000000</v>
      </c>
    </row>
    <row r="1492" spans="1:23" x14ac:dyDescent="0.3">
      <c r="A1492" s="4" t="str">
        <f t="shared" si="248"/>
        <v>Spain</v>
      </c>
      <c r="B1492" s="4">
        <f t="shared" si="248"/>
        <v>2018</v>
      </c>
      <c r="C1492" s="4">
        <f t="shared" si="247"/>
        <v>3</v>
      </c>
      <c r="D1492" s="4">
        <f t="shared" si="247"/>
        <v>3</v>
      </c>
      <c r="E1492" s="4">
        <f t="shared" si="247"/>
        <v>11</v>
      </c>
      <c r="F1492" s="4">
        <f t="shared" si="247"/>
        <v>3</v>
      </c>
      <c r="G1492" s="4">
        <f t="shared" si="247"/>
        <v>7</v>
      </c>
      <c r="H1492" s="4">
        <f t="shared" si="247"/>
        <v>7</v>
      </c>
      <c r="I1492" s="4">
        <f t="shared" si="247"/>
        <v>18</v>
      </c>
      <c r="J1492" s="4">
        <f t="shared" si="247"/>
        <v>7</v>
      </c>
      <c r="K1492" s="4">
        <f t="shared" si="247"/>
        <v>21</v>
      </c>
      <c r="L1492" s="4">
        <f t="shared" si="247"/>
        <v>21</v>
      </c>
      <c r="M1492" s="4">
        <f t="shared" si="247"/>
        <v>7</v>
      </c>
      <c r="N1492" s="4">
        <f t="shared" si="247"/>
        <v>21</v>
      </c>
      <c r="O1492" s="4">
        <f t="shared" si="247"/>
        <v>29</v>
      </c>
      <c r="P1492" s="4">
        <f t="shared" si="247"/>
        <v>29</v>
      </c>
      <c r="Q1492" s="4">
        <f t="shared" si="247"/>
        <v>27</v>
      </c>
      <c r="R1492" s="4">
        <f t="shared" si="246"/>
        <v>29</v>
      </c>
      <c r="S1492" s="4">
        <f t="shared" si="246"/>
        <v>8</v>
      </c>
      <c r="T1492" s="4">
        <f t="shared" si="246"/>
        <v>5</v>
      </c>
      <c r="U1492" s="4">
        <f t="shared" si="246"/>
        <v>5</v>
      </c>
      <c r="V1492" s="4">
        <f t="shared" si="246"/>
        <v>5</v>
      </c>
      <c r="W1492" s="4">
        <v>1000000</v>
      </c>
    </row>
    <row r="1493" spans="1:23" x14ac:dyDescent="0.3">
      <c r="A1493" s="4" t="str">
        <f t="shared" si="248"/>
        <v>Spain</v>
      </c>
      <c r="B1493" s="4">
        <f t="shared" si="248"/>
        <v>2019</v>
      </c>
      <c r="C1493" s="4">
        <f t="shared" si="247"/>
        <v>4</v>
      </c>
      <c r="D1493" s="4">
        <f t="shared" si="247"/>
        <v>4</v>
      </c>
      <c r="E1493" s="4">
        <f t="shared" si="247"/>
        <v>10</v>
      </c>
      <c r="F1493" s="4">
        <f t="shared" si="247"/>
        <v>4</v>
      </c>
      <c r="G1493" s="4">
        <f t="shared" si="247"/>
        <v>7</v>
      </c>
      <c r="H1493" s="4">
        <f t="shared" si="247"/>
        <v>7</v>
      </c>
      <c r="I1493" s="4">
        <f t="shared" si="247"/>
        <v>18</v>
      </c>
      <c r="J1493" s="4">
        <f t="shared" si="247"/>
        <v>7</v>
      </c>
      <c r="K1493" s="4">
        <f t="shared" si="247"/>
        <v>23</v>
      </c>
      <c r="L1493" s="4">
        <f t="shared" si="247"/>
        <v>22</v>
      </c>
      <c r="M1493" s="4">
        <f t="shared" si="247"/>
        <v>10</v>
      </c>
      <c r="N1493" s="4">
        <f t="shared" si="247"/>
        <v>22</v>
      </c>
      <c r="O1493" s="4">
        <f t="shared" si="247"/>
        <v>28</v>
      </c>
      <c r="P1493" s="4">
        <f t="shared" si="247"/>
        <v>30</v>
      </c>
      <c r="Q1493" s="4">
        <f t="shared" si="247"/>
        <v>28</v>
      </c>
      <c r="R1493" s="4">
        <f t="shared" si="247"/>
        <v>30</v>
      </c>
      <c r="S1493" s="4">
        <f t="shared" si="246"/>
        <v>8</v>
      </c>
      <c r="T1493" s="4">
        <f t="shared" si="246"/>
        <v>6</v>
      </c>
      <c r="U1493" s="4">
        <f t="shared" si="246"/>
        <v>5</v>
      </c>
      <c r="V1493" s="4">
        <f t="shared" si="246"/>
        <v>6</v>
      </c>
      <c r="W1493" s="4">
        <v>1000000</v>
      </c>
    </row>
    <row r="1494" spans="1:23" x14ac:dyDescent="0.3">
      <c r="A1494" s="4" t="str">
        <f t="shared" si="248"/>
        <v>Spain</v>
      </c>
      <c r="B1494" s="4">
        <f t="shared" si="248"/>
        <v>2020</v>
      </c>
      <c r="C1494" s="4">
        <f t="shared" si="247"/>
        <v>6</v>
      </c>
      <c r="D1494" s="4">
        <f t="shared" si="247"/>
        <v>5</v>
      </c>
      <c r="E1494" s="4">
        <f t="shared" si="247"/>
        <v>8</v>
      </c>
      <c r="F1494" s="4">
        <f t="shared" si="247"/>
        <v>5</v>
      </c>
      <c r="G1494" s="4">
        <f t="shared" si="247"/>
        <v>3</v>
      </c>
      <c r="H1494" s="4">
        <f t="shared" si="247"/>
        <v>3</v>
      </c>
      <c r="I1494" s="4">
        <f t="shared" si="247"/>
        <v>19</v>
      </c>
      <c r="J1494" s="4">
        <f t="shared" si="247"/>
        <v>3</v>
      </c>
      <c r="K1494" s="4">
        <f t="shared" si="247"/>
        <v>17</v>
      </c>
      <c r="L1494" s="4">
        <f t="shared" si="247"/>
        <v>17</v>
      </c>
      <c r="M1494" s="4">
        <f t="shared" si="247"/>
        <v>4</v>
      </c>
      <c r="N1494" s="4">
        <f t="shared" si="247"/>
        <v>17</v>
      </c>
      <c r="O1494" s="4">
        <f t="shared" si="247"/>
        <v>29</v>
      </c>
      <c r="P1494" s="4">
        <f t="shared" si="247"/>
        <v>29</v>
      </c>
      <c r="Q1494" s="4">
        <f t="shared" si="247"/>
        <v>29</v>
      </c>
      <c r="R1494" s="4">
        <f t="shared" si="246"/>
        <v>29</v>
      </c>
      <c r="S1494" s="4">
        <f t="shared" si="246"/>
        <v>10</v>
      </c>
      <c r="T1494" s="4">
        <f t="shared" si="246"/>
        <v>8</v>
      </c>
      <c r="U1494" s="4">
        <f t="shared" si="246"/>
        <v>3</v>
      </c>
      <c r="V1494" s="4">
        <f t="shared" si="246"/>
        <v>8</v>
      </c>
      <c r="W1494" s="4">
        <v>1000000</v>
      </c>
    </row>
    <row r="1495" spans="1:23" x14ac:dyDescent="0.3">
      <c r="A1495" s="4" t="str">
        <f t="shared" si="248"/>
        <v>Spain</v>
      </c>
      <c r="B1495" s="4">
        <f t="shared" si="248"/>
        <v>2021</v>
      </c>
      <c r="C1495" s="4">
        <f t="shared" si="247"/>
        <v>6</v>
      </c>
      <c r="D1495" s="4">
        <f t="shared" si="247"/>
        <v>5</v>
      </c>
      <c r="E1495" s="4">
        <f t="shared" si="247"/>
        <v>7</v>
      </c>
      <c r="F1495" s="4">
        <f t="shared" si="247"/>
        <v>5</v>
      </c>
      <c r="G1495" s="4">
        <f t="shared" si="247"/>
        <v>6</v>
      </c>
      <c r="H1495" s="4">
        <f t="shared" si="247"/>
        <v>6</v>
      </c>
      <c r="I1495" s="4">
        <f t="shared" si="247"/>
        <v>22</v>
      </c>
      <c r="J1495" s="4">
        <f t="shared" si="247"/>
        <v>6</v>
      </c>
      <c r="K1495" s="4">
        <f t="shared" si="247"/>
        <v>25</v>
      </c>
      <c r="L1495" s="4">
        <f t="shared" si="247"/>
        <v>25</v>
      </c>
      <c r="M1495" s="4">
        <f t="shared" si="247"/>
        <v>4</v>
      </c>
      <c r="N1495" s="4">
        <f t="shared" si="247"/>
        <v>25</v>
      </c>
      <c r="O1495" s="4">
        <f t="shared" si="247"/>
        <v>28</v>
      </c>
      <c r="P1495" s="4">
        <f t="shared" si="247"/>
        <v>29</v>
      </c>
      <c r="Q1495" s="4">
        <f t="shared" si="247"/>
        <v>29</v>
      </c>
      <c r="R1495" s="4">
        <f t="shared" si="246"/>
        <v>29</v>
      </c>
      <c r="S1495" s="4">
        <f t="shared" si="246"/>
        <v>11</v>
      </c>
      <c r="T1495" s="4">
        <f t="shared" si="246"/>
        <v>8</v>
      </c>
      <c r="U1495" s="4">
        <f t="shared" si="246"/>
        <v>3</v>
      </c>
      <c r="V1495" s="4">
        <f t="shared" si="246"/>
        <v>8</v>
      </c>
      <c r="W1495" s="4">
        <v>1000000</v>
      </c>
    </row>
    <row r="1496" spans="1:23" x14ac:dyDescent="0.3">
      <c r="A1496" s="4" t="str">
        <f t="shared" si="248"/>
        <v>Italy</v>
      </c>
      <c r="B1496" s="4">
        <f t="shared" si="248"/>
        <v>1995</v>
      </c>
      <c r="C1496" s="4">
        <f t="shared" si="247"/>
        <v>9</v>
      </c>
      <c r="D1496" s="4">
        <f t="shared" si="247"/>
        <v>11</v>
      </c>
      <c r="E1496" s="4">
        <f t="shared" si="247"/>
        <v>27</v>
      </c>
      <c r="F1496" s="4">
        <f t="shared" si="247"/>
        <v>11</v>
      </c>
      <c r="G1496" s="4">
        <f t="shared" si="247"/>
        <v>18</v>
      </c>
      <c r="H1496" s="4">
        <f t="shared" si="247"/>
        <v>17</v>
      </c>
      <c r="I1496" s="4">
        <f t="shared" si="247"/>
        <v>12</v>
      </c>
      <c r="J1496" s="4">
        <f t="shared" si="247"/>
        <v>17</v>
      </c>
      <c r="K1496" s="4">
        <f t="shared" si="247"/>
        <v>23</v>
      </c>
      <c r="L1496" s="4">
        <f t="shared" si="247"/>
        <v>23</v>
      </c>
      <c r="M1496" s="4">
        <f t="shared" si="247"/>
        <v>2</v>
      </c>
      <c r="N1496" s="4">
        <f t="shared" si="247"/>
        <v>23</v>
      </c>
      <c r="O1496" s="4">
        <f t="shared" si="247"/>
        <v>12</v>
      </c>
      <c r="P1496" s="4">
        <f t="shared" si="247"/>
        <v>11</v>
      </c>
      <c r="Q1496" s="4">
        <f t="shared" si="247"/>
        <v>28</v>
      </c>
      <c r="R1496" s="4">
        <f t="shared" si="246"/>
        <v>11</v>
      </c>
      <c r="S1496" s="4">
        <f t="shared" si="246"/>
        <v>4</v>
      </c>
      <c r="T1496" s="4">
        <f t="shared" si="246"/>
        <v>7</v>
      </c>
      <c r="U1496" s="4">
        <f t="shared" si="246"/>
        <v>24</v>
      </c>
      <c r="V1496" s="4">
        <f t="shared" si="246"/>
        <v>7</v>
      </c>
      <c r="W1496" s="4">
        <v>1000000</v>
      </c>
    </row>
    <row r="1497" spans="1:23" x14ac:dyDescent="0.3">
      <c r="A1497" s="4" t="str">
        <f t="shared" si="248"/>
        <v>Italy</v>
      </c>
      <c r="B1497" s="4">
        <f t="shared" si="248"/>
        <v>1996</v>
      </c>
      <c r="C1497" s="4">
        <f t="shared" si="247"/>
        <v>11</v>
      </c>
      <c r="D1497" s="4">
        <f t="shared" si="247"/>
        <v>12</v>
      </c>
      <c r="E1497" s="4">
        <f t="shared" si="247"/>
        <v>26</v>
      </c>
      <c r="F1497" s="4">
        <f t="shared" si="247"/>
        <v>12</v>
      </c>
      <c r="G1497" s="4">
        <f t="shared" si="247"/>
        <v>19</v>
      </c>
      <c r="H1497" s="4">
        <f t="shared" si="247"/>
        <v>19</v>
      </c>
      <c r="I1497" s="4">
        <f t="shared" si="247"/>
        <v>9</v>
      </c>
      <c r="J1497" s="4">
        <f t="shared" si="247"/>
        <v>19</v>
      </c>
      <c r="K1497" s="4">
        <f t="shared" si="247"/>
        <v>22</v>
      </c>
      <c r="L1497" s="4">
        <f t="shared" si="247"/>
        <v>23</v>
      </c>
      <c r="M1497" s="4">
        <f t="shared" si="247"/>
        <v>5</v>
      </c>
      <c r="N1497" s="4">
        <f t="shared" si="247"/>
        <v>23</v>
      </c>
      <c r="O1497" s="4">
        <f t="shared" si="247"/>
        <v>13</v>
      </c>
      <c r="P1497" s="4">
        <f t="shared" si="247"/>
        <v>12</v>
      </c>
      <c r="Q1497" s="4">
        <f t="shared" si="247"/>
        <v>27</v>
      </c>
      <c r="R1497" s="4">
        <f t="shared" si="246"/>
        <v>12</v>
      </c>
      <c r="S1497" s="4">
        <f t="shared" si="246"/>
        <v>4</v>
      </c>
      <c r="T1497" s="4">
        <f t="shared" si="246"/>
        <v>6</v>
      </c>
      <c r="U1497" s="4">
        <f t="shared" si="246"/>
        <v>22</v>
      </c>
      <c r="V1497" s="4">
        <f t="shared" si="246"/>
        <v>6</v>
      </c>
      <c r="W1497" s="4">
        <v>1000000</v>
      </c>
    </row>
    <row r="1498" spans="1:23" x14ac:dyDescent="0.3">
      <c r="A1498" s="4" t="str">
        <f t="shared" si="248"/>
        <v>Italy</v>
      </c>
      <c r="B1498" s="4">
        <f t="shared" si="248"/>
        <v>1997</v>
      </c>
      <c r="C1498" s="4">
        <f t="shared" si="247"/>
        <v>11</v>
      </c>
      <c r="D1498" s="4">
        <f t="shared" si="247"/>
        <v>12</v>
      </c>
      <c r="E1498" s="4">
        <f t="shared" si="247"/>
        <v>25</v>
      </c>
      <c r="F1498" s="4">
        <f t="shared" si="247"/>
        <v>12</v>
      </c>
      <c r="G1498" s="4">
        <f t="shared" si="247"/>
        <v>18</v>
      </c>
      <c r="H1498" s="4">
        <f t="shared" si="247"/>
        <v>18</v>
      </c>
      <c r="I1498" s="4">
        <f t="shared" si="247"/>
        <v>11</v>
      </c>
      <c r="J1498" s="4">
        <f t="shared" si="247"/>
        <v>18</v>
      </c>
      <c r="K1498" s="4">
        <f t="shared" si="247"/>
        <v>22</v>
      </c>
      <c r="L1498" s="4">
        <f t="shared" si="247"/>
        <v>23</v>
      </c>
      <c r="M1498" s="4">
        <f t="shared" si="247"/>
        <v>4</v>
      </c>
      <c r="N1498" s="4">
        <f t="shared" si="247"/>
        <v>23</v>
      </c>
      <c r="O1498" s="4">
        <f t="shared" si="247"/>
        <v>16</v>
      </c>
      <c r="P1498" s="4">
        <f t="shared" si="247"/>
        <v>15</v>
      </c>
      <c r="Q1498" s="4">
        <f t="shared" si="247"/>
        <v>22</v>
      </c>
      <c r="R1498" s="4">
        <f t="shared" si="246"/>
        <v>15</v>
      </c>
      <c r="S1498" s="4">
        <f t="shared" si="246"/>
        <v>4</v>
      </c>
      <c r="T1498" s="4">
        <f t="shared" si="246"/>
        <v>5</v>
      </c>
      <c r="U1498" s="4">
        <f t="shared" si="246"/>
        <v>20</v>
      </c>
      <c r="V1498" s="4">
        <f t="shared" si="246"/>
        <v>5</v>
      </c>
      <c r="W1498" s="4">
        <v>1000000</v>
      </c>
    </row>
    <row r="1499" spans="1:23" x14ac:dyDescent="0.3">
      <c r="A1499" s="4" t="str">
        <f t="shared" si="248"/>
        <v>Italy</v>
      </c>
      <c r="B1499" s="4">
        <f t="shared" si="248"/>
        <v>1998</v>
      </c>
      <c r="C1499" s="4">
        <f t="shared" si="247"/>
        <v>11</v>
      </c>
      <c r="D1499" s="4">
        <f t="shared" si="247"/>
        <v>11</v>
      </c>
      <c r="E1499" s="4">
        <f t="shared" si="247"/>
        <v>25</v>
      </c>
      <c r="F1499" s="4">
        <f t="shared" si="247"/>
        <v>11</v>
      </c>
      <c r="G1499" s="4">
        <f t="shared" si="247"/>
        <v>19</v>
      </c>
      <c r="H1499" s="4">
        <f t="shared" si="247"/>
        <v>19</v>
      </c>
      <c r="I1499" s="4">
        <f t="shared" si="247"/>
        <v>7</v>
      </c>
      <c r="J1499" s="4">
        <f t="shared" si="247"/>
        <v>19</v>
      </c>
      <c r="K1499" s="4">
        <f t="shared" si="247"/>
        <v>22</v>
      </c>
      <c r="L1499" s="4">
        <f t="shared" si="247"/>
        <v>23</v>
      </c>
      <c r="M1499" s="4">
        <f t="shared" si="247"/>
        <v>2</v>
      </c>
      <c r="N1499" s="4">
        <f t="shared" si="247"/>
        <v>23</v>
      </c>
      <c r="O1499" s="4">
        <f t="shared" si="247"/>
        <v>17</v>
      </c>
      <c r="P1499" s="4">
        <f t="shared" si="247"/>
        <v>18</v>
      </c>
      <c r="Q1499" s="4">
        <f t="shared" si="247"/>
        <v>16</v>
      </c>
      <c r="R1499" s="4">
        <f t="shared" si="247"/>
        <v>18</v>
      </c>
      <c r="S1499" s="4">
        <f t="shared" ref="R1499:W1514" si="249">INT(S901/20)+1</f>
        <v>3</v>
      </c>
      <c r="T1499" s="4">
        <f t="shared" si="249"/>
        <v>4</v>
      </c>
      <c r="U1499" s="4">
        <f t="shared" si="249"/>
        <v>20</v>
      </c>
      <c r="V1499" s="4">
        <f t="shared" si="249"/>
        <v>4</v>
      </c>
      <c r="W1499" s="4">
        <v>1000000</v>
      </c>
    </row>
    <row r="1500" spans="1:23" x14ac:dyDescent="0.3">
      <c r="A1500" s="4" t="str">
        <f t="shared" si="248"/>
        <v>Italy</v>
      </c>
      <c r="B1500" s="4">
        <f t="shared" si="248"/>
        <v>1999</v>
      </c>
      <c r="C1500" s="4">
        <f t="shared" ref="C1500:R1515" si="250">INT(C902/20)+1</f>
        <v>10</v>
      </c>
      <c r="D1500" s="4">
        <f t="shared" si="250"/>
        <v>11</v>
      </c>
      <c r="E1500" s="4">
        <f t="shared" si="250"/>
        <v>25</v>
      </c>
      <c r="F1500" s="4">
        <f t="shared" si="250"/>
        <v>11</v>
      </c>
      <c r="G1500" s="4">
        <f t="shared" si="250"/>
        <v>19</v>
      </c>
      <c r="H1500" s="4">
        <f t="shared" si="250"/>
        <v>19</v>
      </c>
      <c r="I1500" s="4">
        <f t="shared" si="250"/>
        <v>7</v>
      </c>
      <c r="J1500" s="4">
        <f t="shared" si="250"/>
        <v>19</v>
      </c>
      <c r="K1500" s="4">
        <f t="shared" si="250"/>
        <v>24</v>
      </c>
      <c r="L1500" s="4">
        <f t="shared" si="250"/>
        <v>24</v>
      </c>
      <c r="M1500" s="4">
        <f t="shared" si="250"/>
        <v>8</v>
      </c>
      <c r="N1500" s="4">
        <f t="shared" si="250"/>
        <v>24</v>
      </c>
      <c r="O1500" s="4">
        <f t="shared" si="250"/>
        <v>11</v>
      </c>
      <c r="P1500" s="4">
        <f t="shared" si="250"/>
        <v>11</v>
      </c>
      <c r="Q1500" s="4">
        <f t="shared" si="250"/>
        <v>19</v>
      </c>
      <c r="R1500" s="4">
        <f t="shared" si="249"/>
        <v>11</v>
      </c>
      <c r="S1500" s="4">
        <f t="shared" si="249"/>
        <v>3</v>
      </c>
      <c r="T1500" s="4">
        <f t="shared" si="249"/>
        <v>3</v>
      </c>
      <c r="U1500" s="4">
        <f t="shared" si="249"/>
        <v>19</v>
      </c>
      <c r="V1500" s="4">
        <f t="shared" si="249"/>
        <v>3</v>
      </c>
      <c r="W1500" s="4">
        <v>1000000</v>
      </c>
    </row>
    <row r="1501" spans="1:23" x14ac:dyDescent="0.3">
      <c r="A1501" s="4" t="str">
        <f t="shared" si="248"/>
        <v>Italy</v>
      </c>
      <c r="B1501" s="4">
        <f t="shared" si="248"/>
        <v>2000</v>
      </c>
      <c r="C1501" s="4">
        <f t="shared" si="250"/>
        <v>9</v>
      </c>
      <c r="D1501" s="4">
        <f t="shared" si="250"/>
        <v>10</v>
      </c>
      <c r="E1501" s="4">
        <f t="shared" si="250"/>
        <v>24</v>
      </c>
      <c r="F1501" s="4">
        <f t="shared" si="250"/>
        <v>10</v>
      </c>
      <c r="G1501" s="4">
        <f t="shared" si="250"/>
        <v>16</v>
      </c>
      <c r="H1501" s="4">
        <f t="shared" si="250"/>
        <v>15</v>
      </c>
      <c r="I1501" s="4">
        <f t="shared" si="250"/>
        <v>12</v>
      </c>
      <c r="J1501" s="4">
        <f t="shared" si="250"/>
        <v>15</v>
      </c>
      <c r="K1501" s="4">
        <f t="shared" si="250"/>
        <v>24</v>
      </c>
      <c r="L1501" s="4">
        <f t="shared" si="250"/>
        <v>24</v>
      </c>
      <c r="M1501" s="4">
        <f t="shared" si="250"/>
        <v>9</v>
      </c>
      <c r="N1501" s="4">
        <f t="shared" si="250"/>
        <v>24</v>
      </c>
      <c r="O1501" s="4">
        <f t="shared" si="250"/>
        <v>8</v>
      </c>
      <c r="P1501" s="4">
        <f t="shared" si="250"/>
        <v>7</v>
      </c>
      <c r="Q1501" s="4">
        <f t="shared" si="250"/>
        <v>23</v>
      </c>
      <c r="R1501" s="4">
        <f t="shared" si="249"/>
        <v>7</v>
      </c>
      <c r="S1501" s="4">
        <f t="shared" si="249"/>
        <v>3</v>
      </c>
      <c r="T1501" s="4">
        <f t="shared" si="249"/>
        <v>3</v>
      </c>
      <c r="U1501" s="4">
        <f t="shared" si="249"/>
        <v>19</v>
      </c>
      <c r="V1501" s="4">
        <f t="shared" si="249"/>
        <v>3</v>
      </c>
      <c r="W1501" s="4">
        <v>1000000</v>
      </c>
    </row>
    <row r="1502" spans="1:23" x14ac:dyDescent="0.3">
      <c r="A1502" s="4" t="str">
        <f t="shared" ref="A1502:B1517" si="251">A904</f>
        <v>Italy</v>
      </c>
      <c r="B1502" s="4">
        <f t="shared" si="251"/>
        <v>2001</v>
      </c>
      <c r="C1502" s="4">
        <f t="shared" si="250"/>
        <v>8</v>
      </c>
      <c r="D1502" s="4">
        <f t="shared" si="250"/>
        <v>9</v>
      </c>
      <c r="E1502" s="4">
        <f t="shared" si="250"/>
        <v>24</v>
      </c>
      <c r="F1502" s="4">
        <f t="shared" si="250"/>
        <v>9</v>
      </c>
      <c r="G1502" s="4">
        <f t="shared" si="250"/>
        <v>16</v>
      </c>
      <c r="H1502" s="4">
        <f t="shared" si="250"/>
        <v>16</v>
      </c>
      <c r="I1502" s="4">
        <f t="shared" si="250"/>
        <v>12</v>
      </c>
      <c r="J1502" s="4">
        <f t="shared" si="250"/>
        <v>16</v>
      </c>
      <c r="K1502" s="4">
        <f t="shared" si="250"/>
        <v>25</v>
      </c>
      <c r="L1502" s="4">
        <f t="shared" si="250"/>
        <v>25</v>
      </c>
      <c r="M1502" s="4">
        <f t="shared" si="250"/>
        <v>10</v>
      </c>
      <c r="N1502" s="4">
        <f t="shared" si="250"/>
        <v>25</v>
      </c>
      <c r="O1502" s="4">
        <f t="shared" si="250"/>
        <v>2</v>
      </c>
      <c r="P1502" s="4">
        <f t="shared" si="250"/>
        <v>2</v>
      </c>
      <c r="Q1502" s="4">
        <f t="shared" si="250"/>
        <v>23</v>
      </c>
      <c r="R1502" s="4">
        <f t="shared" si="249"/>
        <v>2</v>
      </c>
      <c r="S1502" s="4">
        <f t="shared" si="249"/>
        <v>3</v>
      </c>
      <c r="T1502" s="4">
        <f t="shared" si="249"/>
        <v>3</v>
      </c>
      <c r="U1502" s="4">
        <f t="shared" si="249"/>
        <v>19</v>
      </c>
      <c r="V1502" s="4">
        <f t="shared" si="249"/>
        <v>3</v>
      </c>
      <c r="W1502" s="4">
        <v>1000000</v>
      </c>
    </row>
    <row r="1503" spans="1:23" x14ac:dyDescent="0.3">
      <c r="A1503" s="4" t="str">
        <f t="shared" si="251"/>
        <v>Italy</v>
      </c>
      <c r="B1503" s="4">
        <f t="shared" si="251"/>
        <v>2002</v>
      </c>
      <c r="C1503" s="4">
        <f t="shared" si="250"/>
        <v>7</v>
      </c>
      <c r="D1503" s="4">
        <f t="shared" si="250"/>
        <v>7</v>
      </c>
      <c r="E1503" s="4">
        <f t="shared" si="250"/>
        <v>23</v>
      </c>
      <c r="F1503" s="4">
        <f t="shared" si="250"/>
        <v>7</v>
      </c>
      <c r="G1503" s="4">
        <f t="shared" si="250"/>
        <v>16</v>
      </c>
      <c r="H1503" s="4">
        <f t="shared" si="250"/>
        <v>16</v>
      </c>
      <c r="I1503" s="4">
        <f t="shared" si="250"/>
        <v>12</v>
      </c>
      <c r="J1503" s="4">
        <f t="shared" si="250"/>
        <v>16</v>
      </c>
      <c r="K1503" s="4">
        <f t="shared" si="250"/>
        <v>25</v>
      </c>
      <c r="L1503" s="4">
        <f t="shared" si="250"/>
        <v>25</v>
      </c>
      <c r="M1503" s="4">
        <f t="shared" si="250"/>
        <v>9</v>
      </c>
      <c r="N1503" s="4">
        <f t="shared" si="250"/>
        <v>25</v>
      </c>
      <c r="O1503" s="4">
        <f t="shared" si="250"/>
        <v>2</v>
      </c>
      <c r="P1503" s="4">
        <f t="shared" si="250"/>
        <v>2</v>
      </c>
      <c r="Q1503" s="4">
        <f t="shared" si="250"/>
        <v>19</v>
      </c>
      <c r="R1503" s="4">
        <f t="shared" si="249"/>
        <v>2</v>
      </c>
      <c r="S1503" s="4">
        <f t="shared" si="249"/>
        <v>2</v>
      </c>
      <c r="T1503" s="4">
        <f t="shared" si="249"/>
        <v>2</v>
      </c>
      <c r="U1503" s="4">
        <f t="shared" si="249"/>
        <v>17</v>
      </c>
      <c r="V1503" s="4">
        <f t="shared" si="249"/>
        <v>2</v>
      </c>
      <c r="W1503" s="4">
        <v>1000000</v>
      </c>
    </row>
    <row r="1504" spans="1:23" x14ac:dyDescent="0.3">
      <c r="A1504" s="4" t="str">
        <f t="shared" si="251"/>
        <v>Italy</v>
      </c>
      <c r="B1504" s="4">
        <f t="shared" si="251"/>
        <v>2003</v>
      </c>
      <c r="C1504" s="4">
        <f t="shared" si="250"/>
        <v>5</v>
      </c>
      <c r="D1504" s="4">
        <f t="shared" si="250"/>
        <v>6</v>
      </c>
      <c r="E1504" s="4">
        <f t="shared" si="250"/>
        <v>22</v>
      </c>
      <c r="F1504" s="4">
        <f t="shared" si="250"/>
        <v>6</v>
      </c>
      <c r="G1504" s="4">
        <f t="shared" si="250"/>
        <v>16</v>
      </c>
      <c r="H1504" s="4">
        <f t="shared" si="250"/>
        <v>15</v>
      </c>
      <c r="I1504" s="4">
        <f t="shared" si="250"/>
        <v>12</v>
      </c>
      <c r="J1504" s="4">
        <f t="shared" si="250"/>
        <v>15</v>
      </c>
      <c r="K1504" s="4">
        <f t="shared" si="250"/>
        <v>24</v>
      </c>
      <c r="L1504" s="4">
        <f t="shared" si="250"/>
        <v>24</v>
      </c>
      <c r="M1504" s="4">
        <f t="shared" si="250"/>
        <v>5</v>
      </c>
      <c r="N1504" s="4">
        <f t="shared" si="250"/>
        <v>24</v>
      </c>
      <c r="O1504" s="4">
        <f t="shared" si="250"/>
        <v>4</v>
      </c>
      <c r="P1504" s="4">
        <f t="shared" si="250"/>
        <v>4</v>
      </c>
      <c r="Q1504" s="4">
        <f t="shared" si="250"/>
        <v>15</v>
      </c>
      <c r="R1504" s="4">
        <f t="shared" si="249"/>
        <v>4</v>
      </c>
      <c r="S1504" s="4">
        <f t="shared" si="249"/>
        <v>2</v>
      </c>
      <c r="T1504" s="4">
        <f t="shared" si="249"/>
        <v>2</v>
      </c>
      <c r="U1504" s="4">
        <f t="shared" si="249"/>
        <v>16</v>
      </c>
      <c r="V1504" s="4">
        <f t="shared" si="249"/>
        <v>2</v>
      </c>
      <c r="W1504" s="4">
        <v>1000000</v>
      </c>
    </row>
    <row r="1505" spans="1:23" x14ac:dyDescent="0.3">
      <c r="A1505" s="4" t="str">
        <f t="shared" si="251"/>
        <v>Italy</v>
      </c>
      <c r="B1505" s="4">
        <f t="shared" si="251"/>
        <v>2004</v>
      </c>
      <c r="C1505" s="4">
        <f t="shared" si="250"/>
        <v>5</v>
      </c>
      <c r="D1505" s="4">
        <f t="shared" si="250"/>
        <v>6</v>
      </c>
      <c r="E1505" s="4">
        <f t="shared" si="250"/>
        <v>21</v>
      </c>
      <c r="F1505" s="4">
        <f t="shared" si="250"/>
        <v>6</v>
      </c>
      <c r="G1505" s="4">
        <f t="shared" si="250"/>
        <v>14</v>
      </c>
      <c r="H1505" s="4">
        <f t="shared" si="250"/>
        <v>14</v>
      </c>
      <c r="I1505" s="4">
        <f t="shared" si="250"/>
        <v>12</v>
      </c>
      <c r="J1505" s="4">
        <f t="shared" si="250"/>
        <v>14</v>
      </c>
      <c r="K1505" s="4">
        <f t="shared" si="250"/>
        <v>25</v>
      </c>
      <c r="L1505" s="4">
        <f t="shared" si="250"/>
        <v>25</v>
      </c>
      <c r="M1505" s="4">
        <f t="shared" si="250"/>
        <v>7</v>
      </c>
      <c r="N1505" s="4">
        <f t="shared" si="250"/>
        <v>25</v>
      </c>
      <c r="O1505" s="4">
        <f t="shared" si="250"/>
        <v>8</v>
      </c>
      <c r="P1505" s="4">
        <f t="shared" si="250"/>
        <v>8</v>
      </c>
      <c r="Q1505" s="4">
        <f t="shared" si="250"/>
        <v>11</v>
      </c>
      <c r="R1505" s="4">
        <f t="shared" si="249"/>
        <v>8</v>
      </c>
      <c r="S1505" s="4">
        <f t="shared" si="249"/>
        <v>1</v>
      </c>
      <c r="T1505" s="4">
        <f t="shared" si="249"/>
        <v>1</v>
      </c>
      <c r="U1505" s="4">
        <f t="shared" si="249"/>
        <v>14</v>
      </c>
      <c r="V1505" s="4">
        <f t="shared" si="249"/>
        <v>1</v>
      </c>
      <c r="W1505" s="4">
        <v>1000000</v>
      </c>
    </row>
    <row r="1506" spans="1:23" x14ac:dyDescent="0.3">
      <c r="A1506" s="4" t="str">
        <f t="shared" si="251"/>
        <v>Italy</v>
      </c>
      <c r="B1506" s="4">
        <f t="shared" si="251"/>
        <v>2005</v>
      </c>
      <c r="C1506" s="4">
        <f t="shared" si="250"/>
        <v>5</v>
      </c>
      <c r="D1506" s="4">
        <f t="shared" si="250"/>
        <v>6</v>
      </c>
      <c r="E1506" s="4">
        <f t="shared" si="250"/>
        <v>21</v>
      </c>
      <c r="F1506" s="4">
        <f t="shared" si="250"/>
        <v>6</v>
      </c>
      <c r="G1506" s="4">
        <f t="shared" si="250"/>
        <v>14</v>
      </c>
      <c r="H1506" s="4">
        <f t="shared" si="250"/>
        <v>14</v>
      </c>
      <c r="I1506" s="4">
        <f t="shared" si="250"/>
        <v>15</v>
      </c>
      <c r="J1506" s="4">
        <f t="shared" si="250"/>
        <v>14</v>
      </c>
      <c r="K1506" s="4">
        <f t="shared" si="250"/>
        <v>25</v>
      </c>
      <c r="L1506" s="4">
        <f t="shared" si="250"/>
        <v>25</v>
      </c>
      <c r="M1506" s="4">
        <f t="shared" si="250"/>
        <v>3</v>
      </c>
      <c r="N1506" s="4">
        <f t="shared" si="250"/>
        <v>25</v>
      </c>
      <c r="O1506" s="4">
        <f t="shared" si="250"/>
        <v>7</v>
      </c>
      <c r="P1506" s="4">
        <f t="shared" si="250"/>
        <v>7</v>
      </c>
      <c r="Q1506" s="4">
        <f t="shared" si="250"/>
        <v>10</v>
      </c>
      <c r="R1506" s="4">
        <f t="shared" si="249"/>
        <v>7</v>
      </c>
      <c r="S1506" s="4">
        <f t="shared" si="249"/>
        <v>1</v>
      </c>
      <c r="T1506" s="4">
        <f t="shared" si="249"/>
        <v>1</v>
      </c>
      <c r="U1506" s="4">
        <f t="shared" si="249"/>
        <v>13</v>
      </c>
      <c r="V1506" s="4">
        <f t="shared" si="249"/>
        <v>1</v>
      </c>
      <c r="W1506" s="4">
        <v>1000000</v>
      </c>
    </row>
    <row r="1507" spans="1:23" x14ac:dyDescent="0.3">
      <c r="A1507" s="4" t="str">
        <f t="shared" si="251"/>
        <v>Italy</v>
      </c>
      <c r="B1507" s="4">
        <f t="shared" si="251"/>
        <v>2006</v>
      </c>
      <c r="C1507" s="4">
        <f t="shared" si="250"/>
        <v>5</v>
      </c>
      <c r="D1507" s="4">
        <f t="shared" si="250"/>
        <v>5</v>
      </c>
      <c r="E1507" s="4">
        <f t="shared" si="250"/>
        <v>20</v>
      </c>
      <c r="F1507" s="4">
        <f t="shared" si="250"/>
        <v>5</v>
      </c>
      <c r="G1507" s="4">
        <f t="shared" si="250"/>
        <v>15</v>
      </c>
      <c r="H1507" s="4">
        <f t="shared" si="250"/>
        <v>15</v>
      </c>
      <c r="I1507" s="4">
        <f t="shared" si="250"/>
        <v>12</v>
      </c>
      <c r="J1507" s="4">
        <f t="shared" si="250"/>
        <v>15</v>
      </c>
      <c r="K1507" s="4">
        <f t="shared" si="250"/>
        <v>25</v>
      </c>
      <c r="L1507" s="4">
        <f t="shared" si="250"/>
        <v>25</v>
      </c>
      <c r="M1507" s="4">
        <f t="shared" si="250"/>
        <v>3</v>
      </c>
      <c r="N1507" s="4">
        <f t="shared" si="250"/>
        <v>25</v>
      </c>
      <c r="O1507" s="4">
        <f t="shared" si="250"/>
        <v>6</v>
      </c>
      <c r="P1507" s="4">
        <f t="shared" si="250"/>
        <v>7</v>
      </c>
      <c r="Q1507" s="4">
        <f t="shared" si="250"/>
        <v>9</v>
      </c>
      <c r="R1507" s="4">
        <f t="shared" si="249"/>
        <v>7</v>
      </c>
      <c r="S1507" s="4">
        <f t="shared" si="249"/>
        <v>1</v>
      </c>
      <c r="T1507" s="4">
        <f t="shared" si="249"/>
        <v>1</v>
      </c>
      <c r="U1507" s="4">
        <f t="shared" si="249"/>
        <v>12</v>
      </c>
      <c r="V1507" s="4">
        <f t="shared" si="249"/>
        <v>1</v>
      </c>
      <c r="W1507" s="4">
        <v>1000000</v>
      </c>
    </row>
    <row r="1508" spans="1:23" x14ac:dyDescent="0.3">
      <c r="A1508" s="4" t="str">
        <f t="shared" si="251"/>
        <v>Italy</v>
      </c>
      <c r="B1508" s="4">
        <f t="shared" si="251"/>
        <v>2007</v>
      </c>
      <c r="C1508" s="4">
        <f t="shared" si="250"/>
        <v>4</v>
      </c>
      <c r="D1508" s="4">
        <f t="shared" si="250"/>
        <v>4</v>
      </c>
      <c r="E1508" s="4">
        <f t="shared" si="250"/>
        <v>17</v>
      </c>
      <c r="F1508" s="4">
        <f t="shared" si="250"/>
        <v>4</v>
      </c>
      <c r="G1508" s="4">
        <f t="shared" si="250"/>
        <v>17</v>
      </c>
      <c r="H1508" s="4">
        <f t="shared" si="250"/>
        <v>16</v>
      </c>
      <c r="I1508" s="4">
        <f t="shared" si="250"/>
        <v>10</v>
      </c>
      <c r="J1508" s="4">
        <f t="shared" si="250"/>
        <v>16</v>
      </c>
      <c r="K1508" s="4">
        <f t="shared" si="250"/>
        <v>25</v>
      </c>
      <c r="L1508" s="4">
        <f t="shared" si="250"/>
        <v>25</v>
      </c>
      <c r="M1508" s="4">
        <f t="shared" si="250"/>
        <v>3</v>
      </c>
      <c r="N1508" s="4">
        <f t="shared" si="250"/>
        <v>25</v>
      </c>
      <c r="O1508" s="4">
        <f t="shared" si="250"/>
        <v>4</v>
      </c>
      <c r="P1508" s="4">
        <f t="shared" si="250"/>
        <v>5</v>
      </c>
      <c r="Q1508" s="4">
        <f t="shared" si="250"/>
        <v>9</v>
      </c>
      <c r="R1508" s="4">
        <f t="shared" si="249"/>
        <v>5</v>
      </c>
      <c r="S1508" s="4">
        <f t="shared" si="249"/>
        <v>1</v>
      </c>
      <c r="T1508" s="4">
        <f t="shared" si="249"/>
        <v>1</v>
      </c>
      <c r="U1508" s="4">
        <f t="shared" si="249"/>
        <v>12</v>
      </c>
      <c r="V1508" s="4">
        <f t="shared" si="249"/>
        <v>1</v>
      </c>
      <c r="W1508" s="4">
        <v>1000000</v>
      </c>
    </row>
    <row r="1509" spans="1:23" x14ac:dyDescent="0.3">
      <c r="A1509" s="4" t="str">
        <f t="shared" si="251"/>
        <v>Italy</v>
      </c>
      <c r="B1509" s="4">
        <f t="shared" si="251"/>
        <v>2008</v>
      </c>
      <c r="C1509" s="4">
        <f t="shared" si="250"/>
        <v>3</v>
      </c>
      <c r="D1509" s="4">
        <f t="shared" si="250"/>
        <v>3</v>
      </c>
      <c r="E1509" s="4">
        <f t="shared" si="250"/>
        <v>17</v>
      </c>
      <c r="F1509" s="4">
        <f t="shared" si="250"/>
        <v>3</v>
      </c>
      <c r="G1509" s="4">
        <f t="shared" si="250"/>
        <v>15</v>
      </c>
      <c r="H1509" s="4">
        <f t="shared" si="250"/>
        <v>15</v>
      </c>
      <c r="I1509" s="4">
        <f t="shared" si="250"/>
        <v>11</v>
      </c>
      <c r="J1509" s="4">
        <f t="shared" si="250"/>
        <v>15</v>
      </c>
      <c r="K1509" s="4">
        <f t="shared" si="250"/>
        <v>24</v>
      </c>
      <c r="L1509" s="4">
        <f t="shared" si="250"/>
        <v>23</v>
      </c>
      <c r="M1509" s="4">
        <f t="shared" si="250"/>
        <v>1</v>
      </c>
      <c r="N1509" s="4">
        <f t="shared" si="250"/>
        <v>23</v>
      </c>
      <c r="O1509" s="4">
        <f t="shared" si="250"/>
        <v>1</v>
      </c>
      <c r="P1509" s="4">
        <f t="shared" si="250"/>
        <v>1</v>
      </c>
      <c r="Q1509" s="4">
        <f t="shared" si="250"/>
        <v>11</v>
      </c>
      <c r="R1509" s="4">
        <f t="shared" si="250"/>
        <v>1</v>
      </c>
      <c r="S1509" s="4">
        <f t="shared" si="249"/>
        <v>1</v>
      </c>
      <c r="T1509" s="4">
        <f t="shared" si="249"/>
        <v>1</v>
      </c>
      <c r="U1509" s="4">
        <f t="shared" si="249"/>
        <v>11</v>
      </c>
      <c r="V1509" s="4">
        <f t="shared" si="249"/>
        <v>1</v>
      </c>
      <c r="W1509" s="4">
        <v>1000000</v>
      </c>
    </row>
    <row r="1510" spans="1:23" x14ac:dyDescent="0.3">
      <c r="A1510" s="4" t="str">
        <f t="shared" si="251"/>
        <v>Italy</v>
      </c>
      <c r="B1510" s="4">
        <f t="shared" si="251"/>
        <v>2009</v>
      </c>
      <c r="C1510" s="4">
        <f t="shared" si="250"/>
        <v>3</v>
      </c>
      <c r="D1510" s="4">
        <f t="shared" si="250"/>
        <v>3</v>
      </c>
      <c r="E1510" s="4">
        <f t="shared" si="250"/>
        <v>18</v>
      </c>
      <c r="F1510" s="4">
        <f t="shared" si="250"/>
        <v>3</v>
      </c>
      <c r="G1510" s="4">
        <f t="shared" si="250"/>
        <v>15</v>
      </c>
      <c r="H1510" s="4">
        <f t="shared" si="250"/>
        <v>15</v>
      </c>
      <c r="I1510" s="4">
        <f t="shared" si="250"/>
        <v>11</v>
      </c>
      <c r="J1510" s="4">
        <f t="shared" si="250"/>
        <v>15</v>
      </c>
      <c r="K1510" s="4">
        <f t="shared" si="250"/>
        <v>22</v>
      </c>
      <c r="L1510" s="4">
        <f t="shared" si="250"/>
        <v>22</v>
      </c>
      <c r="M1510" s="4">
        <f t="shared" si="250"/>
        <v>1</v>
      </c>
      <c r="N1510" s="4">
        <f t="shared" si="250"/>
        <v>22</v>
      </c>
      <c r="O1510" s="4">
        <f t="shared" si="250"/>
        <v>12</v>
      </c>
      <c r="P1510" s="4">
        <f t="shared" si="250"/>
        <v>10</v>
      </c>
      <c r="Q1510" s="4">
        <f t="shared" si="250"/>
        <v>7</v>
      </c>
      <c r="R1510" s="4">
        <f t="shared" si="249"/>
        <v>10</v>
      </c>
      <c r="S1510" s="4">
        <f t="shared" si="249"/>
        <v>1</v>
      </c>
      <c r="T1510" s="4">
        <f t="shared" si="249"/>
        <v>1</v>
      </c>
      <c r="U1510" s="4">
        <f t="shared" si="249"/>
        <v>11</v>
      </c>
      <c r="V1510" s="4">
        <f t="shared" si="249"/>
        <v>1</v>
      </c>
      <c r="W1510" s="4">
        <v>1000000</v>
      </c>
    </row>
    <row r="1511" spans="1:23" x14ac:dyDescent="0.3">
      <c r="A1511" s="4" t="str">
        <f t="shared" si="251"/>
        <v>Italy</v>
      </c>
      <c r="B1511" s="4">
        <f t="shared" si="251"/>
        <v>2010</v>
      </c>
      <c r="C1511" s="4">
        <f t="shared" si="250"/>
        <v>3</v>
      </c>
      <c r="D1511" s="4">
        <f t="shared" si="250"/>
        <v>3</v>
      </c>
      <c r="E1511" s="4">
        <f t="shared" si="250"/>
        <v>18</v>
      </c>
      <c r="F1511" s="4">
        <f t="shared" si="250"/>
        <v>3</v>
      </c>
      <c r="G1511" s="4">
        <f t="shared" si="250"/>
        <v>14</v>
      </c>
      <c r="H1511" s="4">
        <f t="shared" si="250"/>
        <v>14</v>
      </c>
      <c r="I1511" s="4">
        <f t="shared" si="250"/>
        <v>8</v>
      </c>
      <c r="J1511" s="4">
        <f t="shared" si="250"/>
        <v>14</v>
      </c>
      <c r="K1511" s="4">
        <f t="shared" si="250"/>
        <v>23</v>
      </c>
      <c r="L1511" s="4">
        <f t="shared" si="250"/>
        <v>22</v>
      </c>
      <c r="M1511" s="4">
        <f t="shared" si="250"/>
        <v>4</v>
      </c>
      <c r="N1511" s="4">
        <f t="shared" si="250"/>
        <v>22</v>
      </c>
      <c r="O1511" s="4">
        <f t="shared" si="250"/>
        <v>15</v>
      </c>
      <c r="P1511" s="4">
        <f t="shared" si="250"/>
        <v>12</v>
      </c>
      <c r="Q1511" s="4">
        <f t="shared" si="250"/>
        <v>6</v>
      </c>
      <c r="R1511" s="4">
        <f t="shared" si="249"/>
        <v>12</v>
      </c>
      <c r="S1511" s="4">
        <f t="shared" si="249"/>
        <v>1</v>
      </c>
      <c r="T1511" s="4">
        <f t="shared" si="249"/>
        <v>1</v>
      </c>
      <c r="U1511" s="4">
        <f t="shared" si="249"/>
        <v>11</v>
      </c>
      <c r="V1511" s="4">
        <f t="shared" si="249"/>
        <v>1</v>
      </c>
      <c r="W1511" s="4">
        <v>1000000</v>
      </c>
    </row>
    <row r="1512" spans="1:23" x14ac:dyDescent="0.3">
      <c r="A1512" s="4" t="str">
        <f t="shared" si="251"/>
        <v>Italy</v>
      </c>
      <c r="B1512" s="4">
        <f t="shared" si="251"/>
        <v>2011</v>
      </c>
      <c r="C1512" s="4">
        <f t="shared" si="250"/>
        <v>3</v>
      </c>
      <c r="D1512" s="4">
        <f t="shared" si="250"/>
        <v>3</v>
      </c>
      <c r="E1512" s="4">
        <f t="shared" si="250"/>
        <v>18</v>
      </c>
      <c r="F1512" s="4">
        <f t="shared" si="250"/>
        <v>3</v>
      </c>
      <c r="G1512" s="4">
        <f t="shared" si="250"/>
        <v>13</v>
      </c>
      <c r="H1512" s="4">
        <f t="shared" si="250"/>
        <v>13</v>
      </c>
      <c r="I1512" s="4">
        <f t="shared" si="250"/>
        <v>10</v>
      </c>
      <c r="J1512" s="4">
        <f t="shared" si="250"/>
        <v>13</v>
      </c>
      <c r="K1512" s="4">
        <f t="shared" si="250"/>
        <v>21</v>
      </c>
      <c r="L1512" s="4">
        <f t="shared" si="250"/>
        <v>21</v>
      </c>
      <c r="M1512" s="4">
        <f t="shared" si="250"/>
        <v>3</v>
      </c>
      <c r="N1512" s="4">
        <f t="shared" si="250"/>
        <v>21</v>
      </c>
      <c r="O1512" s="4">
        <f t="shared" si="250"/>
        <v>14</v>
      </c>
      <c r="P1512" s="4">
        <f t="shared" si="250"/>
        <v>11</v>
      </c>
      <c r="Q1512" s="4">
        <f t="shared" si="250"/>
        <v>7</v>
      </c>
      <c r="R1512" s="4">
        <f t="shared" si="249"/>
        <v>11</v>
      </c>
      <c r="S1512" s="4">
        <f t="shared" si="249"/>
        <v>1</v>
      </c>
      <c r="T1512" s="4">
        <f t="shared" si="249"/>
        <v>1</v>
      </c>
      <c r="U1512" s="4">
        <f t="shared" si="249"/>
        <v>11</v>
      </c>
      <c r="V1512" s="4">
        <f t="shared" si="249"/>
        <v>1</v>
      </c>
      <c r="W1512" s="4">
        <v>1000000</v>
      </c>
    </row>
    <row r="1513" spans="1:23" x14ac:dyDescent="0.3">
      <c r="A1513" s="4" t="str">
        <f t="shared" si="251"/>
        <v>Italy</v>
      </c>
      <c r="B1513" s="4">
        <f t="shared" si="251"/>
        <v>2012</v>
      </c>
      <c r="C1513" s="4">
        <f t="shared" si="250"/>
        <v>2</v>
      </c>
      <c r="D1513" s="4">
        <f t="shared" si="250"/>
        <v>2</v>
      </c>
      <c r="E1513" s="4">
        <f t="shared" si="250"/>
        <v>18</v>
      </c>
      <c r="F1513" s="4">
        <f t="shared" si="250"/>
        <v>2</v>
      </c>
      <c r="G1513" s="4">
        <f t="shared" si="250"/>
        <v>9</v>
      </c>
      <c r="H1513" s="4">
        <f t="shared" si="250"/>
        <v>9</v>
      </c>
      <c r="I1513" s="4">
        <f t="shared" si="250"/>
        <v>16</v>
      </c>
      <c r="J1513" s="4">
        <f t="shared" si="250"/>
        <v>9</v>
      </c>
      <c r="K1513" s="4">
        <f t="shared" si="250"/>
        <v>21</v>
      </c>
      <c r="L1513" s="4">
        <f t="shared" si="250"/>
        <v>21</v>
      </c>
      <c r="M1513" s="4">
        <f t="shared" si="250"/>
        <v>3</v>
      </c>
      <c r="N1513" s="4">
        <f t="shared" si="250"/>
        <v>21</v>
      </c>
      <c r="O1513" s="4">
        <f t="shared" si="250"/>
        <v>2</v>
      </c>
      <c r="P1513" s="4">
        <f t="shared" si="250"/>
        <v>2</v>
      </c>
      <c r="Q1513" s="4">
        <f t="shared" si="250"/>
        <v>19</v>
      </c>
      <c r="R1513" s="4">
        <f t="shared" si="249"/>
        <v>2</v>
      </c>
      <c r="S1513" s="4">
        <f t="shared" si="249"/>
        <v>1</v>
      </c>
      <c r="T1513" s="4">
        <f t="shared" si="249"/>
        <v>1</v>
      </c>
      <c r="U1513" s="4">
        <f t="shared" si="249"/>
        <v>10</v>
      </c>
      <c r="V1513" s="4">
        <f t="shared" si="249"/>
        <v>1</v>
      </c>
      <c r="W1513" s="4">
        <v>1000000</v>
      </c>
    </row>
    <row r="1514" spans="1:23" x14ac:dyDescent="0.3">
      <c r="A1514" s="4" t="str">
        <f t="shared" si="251"/>
        <v>Italy</v>
      </c>
      <c r="B1514" s="4">
        <f t="shared" si="251"/>
        <v>2013</v>
      </c>
      <c r="C1514" s="4">
        <f t="shared" si="250"/>
        <v>2</v>
      </c>
      <c r="D1514" s="4">
        <f t="shared" si="250"/>
        <v>2</v>
      </c>
      <c r="E1514" s="4">
        <f t="shared" si="250"/>
        <v>18</v>
      </c>
      <c r="F1514" s="4">
        <f t="shared" si="250"/>
        <v>2</v>
      </c>
      <c r="G1514" s="4">
        <f t="shared" si="250"/>
        <v>8</v>
      </c>
      <c r="H1514" s="4">
        <f t="shared" si="250"/>
        <v>8</v>
      </c>
      <c r="I1514" s="4">
        <f t="shared" si="250"/>
        <v>17</v>
      </c>
      <c r="J1514" s="4">
        <f t="shared" si="250"/>
        <v>8</v>
      </c>
      <c r="K1514" s="4">
        <f t="shared" si="250"/>
        <v>22</v>
      </c>
      <c r="L1514" s="4">
        <f t="shared" si="250"/>
        <v>22</v>
      </c>
      <c r="M1514" s="4">
        <f t="shared" si="250"/>
        <v>6</v>
      </c>
      <c r="N1514" s="4">
        <f t="shared" si="250"/>
        <v>22</v>
      </c>
      <c r="O1514" s="4">
        <f t="shared" si="250"/>
        <v>8</v>
      </c>
      <c r="P1514" s="4">
        <f t="shared" si="250"/>
        <v>6</v>
      </c>
      <c r="Q1514" s="4">
        <f t="shared" si="250"/>
        <v>23</v>
      </c>
      <c r="R1514" s="4">
        <f t="shared" si="249"/>
        <v>6</v>
      </c>
      <c r="S1514" s="4">
        <f t="shared" si="249"/>
        <v>1</v>
      </c>
      <c r="T1514" s="4">
        <f t="shared" si="249"/>
        <v>1</v>
      </c>
      <c r="U1514" s="4">
        <f t="shared" si="249"/>
        <v>10</v>
      </c>
      <c r="V1514" s="4">
        <f t="shared" si="249"/>
        <v>1</v>
      </c>
      <c r="W1514" s="4">
        <v>1000000</v>
      </c>
    </row>
    <row r="1515" spans="1:23" x14ac:dyDescent="0.3">
      <c r="A1515" s="4" t="str">
        <f t="shared" si="251"/>
        <v>Italy</v>
      </c>
      <c r="B1515" s="4">
        <f t="shared" si="251"/>
        <v>2014</v>
      </c>
      <c r="C1515" s="4">
        <f t="shared" si="250"/>
        <v>1</v>
      </c>
      <c r="D1515" s="4">
        <f t="shared" si="250"/>
        <v>1</v>
      </c>
      <c r="E1515" s="4">
        <f t="shared" si="250"/>
        <v>17</v>
      </c>
      <c r="F1515" s="4">
        <f t="shared" si="250"/>
        <v>1</v>
      </c>
      <c r="G1515" s="4">
        <f t="shared" si="250"/>
        <v>8</v>
      </c>
      <c r="H1515" s="4">
        <f t="shared" si="250"/>
        <v>8</v>
      </c>
      <c r="I1515" s="4">
        <f t="shared" si="250"/>
        <v>17</v>
      </c>
      <c r="J1515" s="4">
        <f t="shared" si="250"/>
        <v>8</v>
      </c>
      <c r="K1515" s="4">
        <f t="shared" si="250"/>
        <v>22</v>
      </c>
      <c r="L1515" s="4">
        <f t="shared" si="250"/>
        <v>21</v>
      </c>
      <c r="M1515" s="4">
        <f t="shared" si="250"/>
        <v>5</v>
      </c>
      <c r="N1515" s="4">
        <f t="shared" si="250"/>
        <v>21</v>
      </c>
      <c r="O1515" s="4">
        <f t="shared" si="250"/>
        <v>15</v>
      </c>
      <c r="P1515" s="4">
        <f t="shared" si="250"/>
        <v>12</v>
      </c>
      <c r="Q1515" s="4">
        <f t="shared" si="250"/>
        <v>25</v>
      </c>
      <c r="R1515" s="4">
        <f t="shared" si="250"/>
        <v>12</v>
      </c>
      <c r="S1515" s="4">
        <f t="shared" ref="M1515:AB1530" si="252">INT(S917/20)+1</f>
        <v>1</v>
      </c>
      <c r="T1515" s="4">
        <f t="shared" si="252"/>
        <v>1</v>
      </c>
      <c r="U1515" s="4">
        <f t="shared" si="252"/>
        <v>10</v>
      </c>
      <c r="V1515" s="4">
        <f t="shared" si="252"/>
        <v>1</v>
      </c>
      <c r="W1515" s="4">
        <v>1000000</v>
      </c>
    </row>
    <row r="1516" spans="1:23" x14ac:dyDescent="0.3">
      <c r="A1516" s="4" t="str">
        <f t="shared" si="251"/>
        <v>Italy</v>
      </c>
      <c r="B1516" s="4">
        <f t="shared" si="251"/>
        <v>2015</v>
      </c>
      <c r="C1516" s="4">
        <f t="shared" ref="C1516:R1531" si="253">INT(C918/20)+1</f>
        <v>1</v>
      </c>
      <c r="D1516" s="4">
        <f t="shared" si="253"/>
        <v>1</v>
      </c>
      <c r="E1516" s="4">
        <f t="shared" si="253"/>
        <v>16</v>
      </c>
      <c r="F1516" s="4">
        <f t="shared" si="253"/>
        <v>1</v>
      </c>
      <c r="G1516" s="4">
        <f t="shared" si="253"/>
        <v>8</v>
      </c>
      <c r="H1516" s="4">
        <f t="shared" si="253"/>
        <v>8</v>
      </c>
      <c r="I1516" s="4">
        <f t="shared" si="253"/>
        <v>16</v>
      </c>
      <c r="J1516" s="4">
        <f t="shared" si="253"/>
        <v>8</v>
      </c>
      <c r="K1516" s="4">
        <f t="shared" si="253"/>
        <v>19</v>
      </c>
      <c r="L1516" s="4">
        <f t="shared" si="253"/>
        <v>19</v>
      </c>
      <c r="M1516" s="4">
        <f t="shared" si="253"/>
        <v>1</v>
      </c>
      <c r="N1516" s="4">
        <f t="shared" si="253"/>
        <v>19</v>
      </c>
      <c r="O1516" s="4">
        <f t="shared" si="253"/>
        <v>15</v>
      </c>
      <c r="P1516" s="4">
        <f t="shared" si="253"/>
        <v>13</v>
      </c>
      <c r="Q1516" s="4">
        <f t="shared" si="253"/>
        <v>25</v>
      </c>
      <c r="R1516" s="4">
        <f t="shared" si="252"/>
        <v>13</v>
      </c>
      <c r="S1516" s="4">
        <f t="shared" si="252"/>
        <v>2</v>
      </c>
      <c r="T1516" s="4">
        <f t="shared" si="252"/>
        <v>2</v>
      </c>
      <c r="U1516" s="4">
        <f t="shared" si="252"/>
        <v>9</v>
      </c>
      <c r="V1516" s="4">
        <f t="shared" si="252"/>
        <v>2</v>
      </c>
      <c r="W1516" s="4">
        <v>1000000</v>
      </c>
    </row>
    <row r="1517" spans="1:23" x14ac:dyDescent="0.3">
      <c r="A1517" s="4" t="str">
        <f t="shared" si="251"/>
        <v>Italy</v>
      </c>
      <c r="B1517" s="4">
        <f t="shared" si="251"/>
        <v>2016</v>
      </c>
      <c r="C1517" s="4">
        <f t="shared" si="253"/>
        <v>1</v>
      </c>
      <c r="D1517" s="4">
        <f t="shared" si="253"/>
        <v>1</v>
      </c>
      <c r="E1517" s="4">
        <f t="shared" si="253"/>
        <v>15</v>
      </c>
      <c r="F1517" s="4">
        <f t="shared" si="253"/>
        <v>1</v>
      </c>
      <c r="G1517" s="4">
        <f t="shared" si="253"/>
        <v>8</v>
      </c>
      <c r="H1517" s="4">
        <f t="shared" si="253"/>
        <v>9</v>
      </c>
      <c r="I1517" s="4">
        <f t="shared" si="253"/>
        <v>16</v>
      </c>
      <c r="J1517" s="4">
        <f t="shared" si="253"/>
        <v>9</v>
      </c>
      <c r="K1517" s="4">
        <f t="shared" si="253"/>
        <v>22</v>
      </c>
      <c r="L1517" s="4">
        <f t="shared" si="253"/>
        <v>21</v>
      </c>
      <c r="M1517" s="4">
        <f t="shared" si="253"/>
        <v>7</v>
      </c>
      <c r="N1517" s="4">
        <f t="shared" si="253"/>
        <v>21</v>
      </c>
      <c r="O1517" s="4">
        <f t="shared" si="253"/>
        <v>18</v>
      </c>
      <c r="P1517" s="4">
        <f t="shared" si="253"/>
        <v>19</v>
      </c>
      <c r="Q1517" s="4">
        <f t="shared" si="253"/>
        <v>26</v>
      </c>
      <c r="R1517" s="4">
        <f t="shared" si="252"/>
        <v>19</v>
      </c>
      <c r="S1517" s="4">
        <f t="shared" si="252"/>
        <v>2</v>
      </c>
      <c r="T1517" s="4">
        <f t="shared" si="252"/>
        <v>2</v>
      </c>
      <c r="U1517" s="4">
        <f t="shared" si="252"/>
        <v>9</v>
      </c>
      <c r="V1517" s="4">
        <f t="shared" si="252"/>
        <v>2</v>
      </c>
      <c r="W1517" s="4">
        <v>1000000</v>
      </c>
    </row>
    <row r="1518" spans="1:23" x14ac:dyDescent="0.3">
      <c r="A1518" s="4" t="str">
        <f t="shared" ref="A1518:B1533" si="254">A920</f>
        <v>Italy</v>
      </c>
      <c r="B1518" s="4">
        <f t="shared" si="254"/>
        <v>2017</v>
      </c>
      <c r="C1518" s="4">
        <f t="shared" si="253"/>
        <v>1</v>
      </c>
      <c r="D1518" s="4">
        <f t="shared" si="253"/>
        <v>1</v>
      </c>
      <c r="E1518" s="4">
        <f t="shared" si="253"/>
        <v>14</v>
      </c>
      <c r="F1518" s="4">
        <f t="shared" si="253"/>
        <v>1</v>
      </c>
      <c r="G1518" s="4">
        <f t="shared" si="253"/>
        <v>9</v>
      </c>
      <c r="H1518" s="4">
        <f t="shared" si="253"/>
        <v>9</v>
      </c>
      <c r="I1518" s="4">
        <f t="shared" si="253"/>
        <v>16</v>
      </c>
      <c r="J1518" s="4">
        <f t="shared" si="253"/>
        <v>9</v>
      </c>
      <c r="K1518" s="4">
        <f t="shared" si="253"/>
        <v>19</v>
      </c>
      <c r="L1518" s="4">
        <f t="shared" si="253"/>
        <v>19</v>
      </c>
      <c r="M1518" s="4">
        <f t="shared" si="253"/>
        <v>2</v>
      </c>
      <c r="N1518" s="4">
        <f t="shared" si="253"/>
        <v>19</v>
      </c>
      <c r="O1518" s="4">
        <f t="shared" si="253"/>
        <v>21</v>
      </c>
      <c r="P1518" s="4">
        <f t="shared" si="253"/>
        <v>22</v>
      </c>
      <c r="Q1518" s="4">
        <f t="shared" si="253"/>
        <v>26</v>
      </c>
      <c r="R1518" s="4">
        <f t="shared" si="252"/>
        <v>22</v>
      </c>
      <c r="S1518" s="4">
        <f t="shared" si="252"/>
        <v>2</v>
      </c>
      <c r="T1518" s="4">
        <f t="shared" si="252"/>
        <v>2</v>
      </c>
      <c r="U1518" s="4">
        <f t="shared" si="252"/>
        <v>9</v>
      </c>
      <c r="V1518" s="4">
        <f t="shared" si="252"/>
        <v>2</v>
      </c>
      <c r="W1518" s="4">
        <v>1000000</v>
      </c>
    </row>
    <row r="1519" spans="1:23" x14ac:dyDescent="0.3">
      <c r="A1519" s="4" t="str">
        <f t="shared" si="254"/>
        <v>Italy</v>
      </c>
      <c r="B1519" s="4">
        <f t="shared" si="254"/>
        <v>2018</v>
      </c>
      <c r="C1519" s="4">
        <f t="shared" si="253"/>
        <v>1</v>
      </c>
      <c r="D1519" s="4">
        <f t="shared" si="253"/>
        <v>1</v>
      </c>
      <c r="E1519" s="4">
        <f t="shared" si="253"/>
        <v>13</v>
      </c>
      <c r="F1519" s="4">
        <f t="shared" si="253"/>
        <v>1</v>
      </c>
      <c r="G1519" s="4">
        <f t="shared" si="253"/>
        <v>10</v>
      </c>
      <c r="H1519" s="4">
        <f t="shared" si="253"/>
        <v>10</v>
      </c>
      <c r="I1519" s="4">
        <f t="shared" si="253"/>
        <v>15</v>
      </c>
      <c r="J1519" s="4">
        <f t="shared" si="253"/>
        <v>10</v>
      </c>
      <c r="K1519" s="4">
        <f t="shared" si="253"/>
        <v>21</v>
      </c>
      <c r="L1519" s="4">
        <f t="shared" si="253"/>
        <v>20</v>
      </c>
      <c r="M1519" s="4">
        <f t="shared" si="253"/>
        <v>6</v>
      </c>
      <c r="N1519" s="4">
        <f t="shared" si="253"/>
        <v>20</v>
      </c>
      <c r="O1519" s="4">
        <f t="shared" si="253"/>
        <v>22</v>
      </c>
      <c r="P1519" s="4">
        <f t="shared" si="253"/>
        <v>25</v>
      </c>
      <c r="Q1519" s="4">
        <f t="shared" si="253"/>
        <v>26</v>
      </c>
      <c r="R1519" s="4">
        <f t="shared" si="252"/>
        <v>25</v>
      </c>
      <c r="S1519" s="4">
        <f t="shared" si="252"/>
        <v>3</v>
      </c>
      <c r="T1519" s="4">
        <f t="shared" si="252"/>
        <v>2</v>
      </c>
      <c r="U1519" s="4">
        <f t="shared" si="252"/>
        <v>8</v>
      </c>
      <c r="V1519" s="4">
        <f t="shared" si="252"/>
        <v>2</v>
      </c>
      <c r="W1519" s="4">
        <v>1000000</v>
      </c>
    </row>
    <row r="1520" spans="1:23" x14ac:dyDescent="0.3">
      <c r="A1520" s="4" t="str">
        <f t="shared" si="254"/>
        <v>Italy</v>
      </c>
      <c r="B1520" s="4">
        <f t="shared" si="254"/>
        <v>2019</v>
      </c>
      <c r="C1520" s="4">
        <f t="shared" si="253"/>
        <v>2</v>
      </c>
      <c r="D1520" s="4">
        <f t="shared" si="253"/>
        <v>2</v>
      </c>
      <c r="E1520" s="4">
        <f t="shared" si="253"/>
        <v>12</v>
      </c>
      <c r="F1520" s="4">
        <f t="shared" si="253"/>
        <v>2</v>
      </c>
      <c r="G1520" s="4">
        <f t="shared" si="253"/>
        <v>9</v>
      </c>
      <c r="H1520" s="4">
        <f t="shared" si="253"/>
        <v>10</v>
      </c>
      <c r="I1520" s="4">
        <f t="shared" si="253"/>
        <v>15</v>
      </c>
      <c r="J1520" s="4">
        <f t="shared" si="253"/>
        <v>10</v>
      </c>
      <c r="K1520" s="4">
        <f t="shared" si="253"/>
        <v>20</v>
      </c>
      <c r="L1520" s="4">
        <f t="shared" si="253"/>
        <v>19</v>
      </c>
      <c r="M1520" s="4">
        <f t="shared" si="253"/>
        <v>4</v>
      </c>
      <c r="N1520" s="4">
        <f t="shared" si="253"/>
        <v>19</v>
      </c>
      <c r="O1520" s="4">
        <f t="shared" si="253"/>
        <v>21</v>
      </c>
      <c r="P1520" s="4">
        <f t="shared" si="253"/>
        <v>26</v>
      </c>
      <c r="Q1520" s="4">
        <f t="shared" si="253"/>
        <v>24</v>
      </c>
      <c r="R1520" s="4">
        <f t="shared" si="252"/>
        <v>26</v>
      </c>
      <c r="S1520" s="4">
        <f t="shared" si="252"/>
        <v>3</v>
      </c>
      <c r="T1520" s="4">
        <f t="shared" si="252"/>
        <v>2</v>
      </c>
      <c r="U1520" s="4">
        <f t="shared" si="252"/>
        <v>8</v>
      </c>
      <c r="V1520" s="4">
        <f t="shared" si="252"/>
        <v>2</v>
      </c>
      <c r="W1520" s="4">
        <v>1000000</v>
      </c>
    </row>
    <row r="1521" spans="1:23" x14ac:dyDescent="0.3">
      <c r="A1521" s="4" t="str">
        <f t="shared" si="254"/>
        <v>Italy</v>
      </c>
      <c r="B1521" s="4">
        <f t="shared" si="254"/>
        <v>2020</v>
      </c>
      <c r="C1521" s="4">
        <f t="shared" si="253"/>
        <v>5</v>
      </c>
      <c r="D1521" s="4">
        <f t="shared" si="253"/>
        <v>4</v>
      </c>
      <c r="E1521" s="4">
        <f t="shared" si="253"/>
        <v>9</v>
      </c>
      <c r="F1521" s="4">
        <f t="shared" si="253"/>
        <v>4</v>
      </c>
      <c r="G1521" s="4">
        <f t="shared" si="253"/>
        <v>1</v>
      </c>
      <c r="H1521" s="4">
        <f t="shared" si="253"/>
        <v>1</v>
      </c>
      <c r="I1521" s="4">
        <f t="shared" si="253"/>
        <v>20</v>
      </c>
      <c r="J1521" s="4">
        <f t="shared" si="253"/>
        <v>1</v>
      </c>
      <c r="K1521" s="4">
        <f t="shared" si="253"/>
        <v>16</v>
      </c>
      <c r="L1521" s="4">
        <f t="shared" si="253"/>
        <v>16</v>
      </c>
      <c r="M1521" s="4">
        <f t="shared" si="253"/>
        <v>6</v>
      </c>
      <c r="N1521" s="4">
        <f t="shared" si="253"/>
        <v>16</v>
      </c>
      <c r="O1521" s="4">
        <f t="shared" si="253"/>
        <v>14</v>
      </c>
      <c r="P1521" s="4">
        <f t="shared" si="253"/>
        <v>17</v>
      </c>
      <c r="Q1521" s="4">
        <f t="shared" si="253"/>
        <v>23</v>
      </c>
      <c r="R1521" s="4">
        <f t="shared" si="252"/>
        <v>17</v>
      </c>
      <c r="S1521" s="4">
        <f t="shared" si="252"/>
        <v>4</v>
      </c>
      <c r="T1521" s="4">
        <f t="shared" si="252"/>
        <v>4</v>
      </c>
      <c r="U1521" s="4">
        <f t="shared" si="252"/>
        <v>7</v>
      </c>
      <c r="V1521" s="4">
        <f t="shared" si="252"/>
        <v>4</v>
      </c>
      <c r="W1521" s="4">
        <v>1000000</v>
      </c>
    </row>
    <row r="1522" spans="1:23" x14ac:dyDescent="0.3">
      <c r="A1522" s="4" t="str">
        <f t="shared" si="254"/>
        <v>Italy</v>
      </c>
      <c r="B1522" s="4">
        <f t="shared" si="254"/>
        <v>2021</v>
      </c>
      <c r="C1522" s="4">
        <f t="shared" si="253"/>
        <v>4</v>
      </c>
      <c r="D1522" s="4">
        <f t="shared" si="253"/>
        <v>4</v>
      </c>
      <c r="E1522" s="4">
        <f t="shared" si="253"/>
        <v>9</v>
      </c>
      <c r="F1522" s="4">
        <f t="shared" si="253"/>
        <v>4</v>
      </c>
      <c r="G1522" s="4">
        <f t="shared" si="253"/>
        <v>8</v>
      </c>
      <c r="H1522" s="4">
        <f t="shared" si="253"/>
        <v>9</v>
      </c>
      <c r="I1522" s="4">
        <f t="shared" si="253"/>
        <v>18</v>
      </c>
      <c r="J1522" s="4">
        <f t="shared" si="253"/>
        <v>9</v>
      </c>
      <c r="K1522" s="4">
        <f t="shared" si="253"/>
        <v>23</v>
      </c>
      <c r="L1522" s="4">
        <f t="shared" si="253"/>
        <v>23</v>
      </c>
      <c r="M1522" s="4">
        <f t="shared" si="253"/>
        <v>3</v>
      </c>
      <c r="N1522" s="4">
        <f t="shared" si="253"/>
        <v>23</v>
      </c>
      <c r="O1522" s="4">
        <f t="shared" si="253"/>
        <v>18</v>
      </c>
      <c r="P1522" s="4">
        <f t="shared" si="253"/>
        <v>21</v>
      </c>
      <c r="Q1522" s="4">
        <f t="shared" si="253"/>
        <v>18</v>
      </c>
      <c r="R1522" s="4">
        <f t="shared" si="252"/>
        <v>21</v>
      </c>
      <c r="S1522" s="4">
        <f t="shared" si="252"/>
        <v>4</v>
      </c>
      <c r="T1522" s="4">
        <f t="shared" si="252"/>
        <v>3</v>
      </c>
      <c r="U1522" s="4">
        <f t="shared" si="252"/>
        <v>8</v>
      </c>
      <c r="V1522" s="4">
        <f t="shared" si="252"/>
        <v>3</v>
      </c>
      <c r="W1522" s="4">
        <v>1000000</v>
      </c>
    </row>
    <row r="1523" spans="1:23" x14ac:dyDescent="0.3">
      <c r="A1523" s="4" t="str">
        <f t="shared" si="254"/>
        <v>Greece</v>
      </c>
      <c r="B1523" s="4">
        <f t="shared" si="254"/>
        <v>1995</v>
      </c>
      <c r="C1523" s="4">
        <f t="shared" si="253"/>
        <v>12</v>
      </c>
      <c r="D1523" s="4">
        <f t="shared" si="253"/>
        <v>15</v>
      </c>
      <c r="E1523" s="4">
        <f t="shared" si="253"/>
        <v>3</v>
      </c>
      <c r="F1523" s="4">
        <f t="shared" si="253"/>
        <v>15</v>
      </c>
      <c r="G1523" s="4">
        <f t="shared" si="253"/>
        <v>29</v>
      </c>
      <c r="H1523" s="4">
        <f t="shared" si="253"/>
        <v>29</v>
      </c>
      <c r="I1523" s="4">
        <f t="shared" si="253"/>
        <v>8</v>
      </c>
      <c r="J1523" s="4">
        <f t="shared" si="253"/>
        <v>29</v>
      </c>
      <c r="K1523" s="4">
        <f t="shared" si="253"/>
        <v>19</v>
      </c>
      <c r="L1523" s="4">
        <f t="shared" si="253"/>
        <v>20</v>
      </c>
      <c r="M1523" s="4">
        <f t="shared" si="253"/>
        <v>9</v>
      </c>
      <c r="N1523" s="4">
        <f t="shared" si="253"/>
        <v>20</v>
      </c>
      <c r="O1523" s="4">
        <f t="shared" si="253"/>
        <v>18</v>
      </c>
      <c r="P1523" s="4">
        <f t="shared" si="253"/>
        <v>18</v>
      </c>
      <c r="Q1523" s="4">
        <f t="shared" si="253"/>
        <v>17</v>
      </c>
      <c r="R1523" s="4">
        <f t="shared" si="252"/>
        <v>18</v>
      </c>
      <c r="S1523" s="4">
        <f t="shared" si="252"/>
        <v>6</v>
      </c>
      <c r="T1523" s="4">
        <f t="shared" si="252"/>
        <v>9</v>
      </c>
      <c r="U1523" s="4">
        <f t="shared" si="252"/>
        <v>3</v>
      </c>
      <c r="V1523" s="4">
        <f t="shared" si="252"/>
        <v>9</v>
      </c>
      <c r="W1523" s="4">
        <v>1000000</v>
      </c>
    </row>
    <row r="1524" spans="1:23" x14ac:dyDescent="0.3">
      <c r="A1524" s="4" t="str">
        <f t="shared" si="254"/>
        <v>Greece</v>
      </c>
      <c r="B1524" s="4">
        <f t="shared" si="254"/>
        <v>1996</v>
      </c>
      <c r="C1524" s="4">
        <f t="shared" si="253"/>
        <v>12</v>
      </c>
      <c r="D1524" s="4">
        <f t="shared" si="253"/>
        <v>14</v>
      </c>
      <c r="E1524" s="4">
        <f t="shared" si="253"/>
        <v>2</v>
      </c>
      <c r="F1524" s="4">
        <f t="shared" si="253"/>
        <v>14</v>
      </c>
      <c r="G1524" s="4">
        <f t="shared" si="253"/>
        <v>29</v>
      </c>
      <c r="H1524" s="4">
        <f t="shared" si="253"/>
        <v>29</v>
      </c>
      <c r="I1524" s="4">
        <f t="shared" si="253"/>
        <v>13</v>
      </c>
      <c r="J1524" s="4">
        <f t="shared" si="253"/>
        <v>29</v>
      </c>
      <c r="K1524" s="4">
        <f t="shared" si="253"/>
        <v>17</v>
      </c>
      <c r="L1524" s="4">
        <f t="shared" si="253"/>
        <v>18</v>
      </c>
      <c r="M1524" s="4">
        <f t="shared" si="253"/>
        <v>8</v>
      </c>
      <c r="N1524" s="4">
        <f t="shared" si="253"/>
        <v>18</v>
      </c>
      <c r="O1524" s="4">
        <f t="shared" si="253"/>
        <v>18</v>
      </c>
      <c r="P1524" s="4">
        <f t="shared" si="253"/>
        <v>18</v>
      </c>
      <c r="Q1524" s="4">
        <f t="shared" si="253"/>
        <v>17</v>
      </c>
      <c r="R1524" s="4">
        <f t="shared" si="252"/>
        <v>18</v>
      </c>
      <c r="S1524" s="4">
        <f t="shared" si="252"/>
        <v>6</v>
      </c>
      <c r="T1524" s="4">
        <f t="shared" si="252"/>
        <v>9</v>
      </c>
      <c r="U1524" s="4">
        <f t="shared" si="252"/>
        <v>3</v>
      </c>
      <c r="V1524" s="4">
        <f t="shared" si="252"/>
        <v>9</v>
      </c>
      <c r="W1524" s="4">
        <v>1000000</v>
      </c>
    </row>
    <row r="1525" spans="1:23" x14ac:dyDescent="0.3">
      <c r="A1525" s="4" t="str">
        <f t="shared" si="254"/>
        <v>Greece</v>
      </c>
      <c r="B1525" s="4">
        <f t="shared" si="254"/>
        <v>1997</v>
      </c>
      <c r="C1525" s="4">
        <f t="shared" si="253"/>
        <v>11</v>
      </c>
      <c r="D1525" s="4">
        <f t="shared" si="253"/>
        <v>12</v>
      </c>
      <c r="E1525" s="4">
        <f t="shared" si="253"/>
        <v>3</v>
      </c>
      <c r="F1525" s="4">
        <f t="shared" si="253"/>
        <v>12</v>
      </c>
      <c r="G1525" s="4">
        <f t="shared" si="253"/>
        <v>29</v>
      </c>
      <c r="H1525" s="4">
        <f t="shared" si="253"/>
        <v>29</v>
      </c>
      <c r="I1525" s="4">
        <f t="shared" si="253"/>
        <v>17</v>
      </c>
      <c r="J1525" s="4">
        <f t="shared" si="253"/>
        <v>29</v>
      </c>
      <c r="K1525" s="4">
        <f t="shared" si="253"/>
        <v>18</v>
      </c>
      <c r="L1525" s="4">
        <f t="shared" si="253"/>
        <v>19</v>
      </c>
      <c r="M1525" s="4">
        <f t="shared" si="253"/>
        <v>6</v>
      </c>
      <c r="N1525" s="4">
        <f t="shared" si="253"/>
        <v>19</v>
      </c>
      <c r="O1525" s="4">
        <f t="shared" si="253"/>
        <v>18</v>
      </c>
      <c r="P1525" s="4">
        <f t="shared" si="253"/>
        <v>18</v>
      </c>
      <c r="Q1525" s="4">
        <f t="shared" si="253"/>
        <v>17</v>
      </c>
      <c r="R1525" s="4">
        <f t="shared" si="253"/>
        <v>18</v>
      </c>
      <c r="S1525" s="4">
        <f t="shared" si="252"/>
        <v>7</v>
      </c>
      <c r="T1525" s="4">
        <f t="shared" si="252"/>
        <v>9</v>
      </c>
      <c r="U1525" s="4">
        <f t="shared" si="252"/>
        <v>3</v>
      </c>
      <c r="V1525" s="4">
        <f t="shared" si="252"/>
        <v>9</v>
      </c>
      <c r="W1525" s="4">
        <v>1000000</v>
      </c>
    </row>
    <row r="1526" spans="1:23" x14ac:dyDescent="0.3">
      <c r="A1526" s="4" t="str">
        <f t="shared" si="254"/>
        <v>Greece</v>
      </c>
      <c r="B1526" s="4">
        <f t="shared" si="254"/>
        <v>1998</v>
      </c>
      <c r="C1526" s="4">
        <f t="shared" si="253"/>
        <v>10</v>
      </c>
      <c r="D1526" s="4">
        <f t="shared" si="253"/>
        <v>11</v>
      </c>
      <c r="E1526" s="4">
        <f t="shared" si="253"/>
        <v>6</v>
      </c>
      <c r="F1526" s="4">
        <f t="shared" si="253"/>
        <v>11</v>
      </c>
      <c r="G1526" s="4">
        <f t="shared" si="253"/>
        <v>29</v>
      </c>
      <c r="H1526" s="4">
        <f t="shared" si="253"/>
        <v>29</v>
      </c>
      <c r="I1526" s="4">
        <f t="shared" si="253"/>
        <v>19</v>
      </c>
      <c r="J1526" s="4">
        <f t="shared" si="253"/>
        <v>29</v>
      </c>
      <c r="K1526" s="4">
        <f t="shared" si="253"/>
        <v>17</v>
      </c>
      <c r="L1526" s="4">
        <f t="shared" si="253"/>
        <v>17</v>
      </c>
      <c r="M1526" s="4">
        <f t="shared" si="252"/>
        <v>9</v>
      </c>
      <c r="N1526" s="4">
        <f t="shared" si="252"/>
        <v>17</v>
      </c>
      <c r="O1526" s="4">
        <f t="shared" si="252"/>
        <v>18</v>
      </c>
      <c r="P1526" s="4">
        <f t="shared" si="252"/>
        <v>18</v>
      </c>
      <c r="Q1526" s="4">
        <f t="shared" si="252"/>
        <v>17</v>
      </c>
      <c r="R1526" s="4">
        <f t="shared" si="252"/>
        <v>18</v>
      </c>
      <c r="S1526" s="4">
        <f t="shared" si="252"/>
        <v>8</v>
      </c>
      <c r="T1526" s="4">
        <f t="shared" si="252"/>
        <v>9</v>
      </c>
      <c r="U1526" s="4">
        <f t="shared" si="252"/>
        <v>3</v>
      </c>
      <c r="V1526" s="4">
        <f t="shared" si="252"/>
        <v>9</v>
      </c>
      <c r="W1526" s="4">
        <v>1000000</v>
      </c>
    </row>
    <row r="1527" spans="1:23" x14ac:dyDescent="0.3">
      <c r="A1527" s="4" t="str">
        <f t="shared" si="254"/>
        <v>Greece</v>
      </c>
      <c r="B1527" s="4">
        <f t="shared" si="254"/>
        <v>1999</v>
      </c>
      <c r="C1527" s="4">
        <f t="shared" si="253"/>
        <v>11</v>
      </c>
      <c r="D1527" s="4">
        <f t="shared" si="253"/>
        <v>11</v>
      </c>
      <c r="E1527" s="4">
        <f t="shared" si="253"/>
        <v>5</v>
      </c>
      <c r="F1527" s="4">
        <f t="shared" si="253"/>
        <v>11</v>
      </c>
      <c r="G1527" s="4">
        <f t="shared" si="253"/>
        <v>29</v>
      </c>
      <c r="H1527" s="4">
        <f t="shared" si="253"/>
        <v>29</v>
      </c>
      <c r="I1527" s="4">
        <f t="shared" si="253"/>
        <v>24</v>
      </c>
      <c r="J1527" s="4">
        <f t="shared" si="253"/>
        <v>29</v>
      </c>
      <c r="K1527" s="4">
        <f t="shared" si="253"/>
        <v>17</v>
      </c>
      <c r="L1527" s="4">
        <f t="shared" si="253"/>
        <v>17</v>
      </c>
      <c r="M1527" s="4">
        <f t="shared" si="252"/>
        <v>9</v>
      </c>
      <c r="N1527" s="4">
        <f t="shared" si="252"/>
        <v>17</v>
      </c>
      <c r="O1527" s="4">
        <f t="shared" si="252"/>
        <v>18</v>
      </c>
      <c r="P1527" s="4">
        <f t="shared" si="252"/>
        <v>18</v>
      </c>
      <c r="Q1527" s="4">
        <f t="shared" si="252"/>
        <v>17</v>
      </c>
      <c r="R1527" s="4">
        <f t="shared" si="252"/>
        <v>18</v>
      </c>
      <c r="S1527" s="4">
        <f t="shared" si="252"/>
        <v>8</v>
      </c>
      <c r="T1527" s="4">
        <f t="shared" si="252"/>
        <v>9</v>
      </c>
      <c r="U1527" s="4">
        <f t="shared" si="252"/>
        <v>2</v>
      </c>
      <c r="V1527" s="4">
        <f t="shared" si="252"/>
        <v>9</v>
      </c>
      <c r="W1527" s="4">
        <v>1000000</v>
      </c>
    </row>
    <row r="1528" spans="1:23" x14ac:dyDescent="0.3">
      <c r="A1528" s="4" t="str">
        <f t="shared" si="254"/>
        <v>Greece</v>
      </c>
      <c r="B1528" s="4">
        <f t="shared" si="254"/>
        <v>2000</v>
      </c>
      <c r="C1528" s="4">
        <f t="shared" si="253"/>
        <v>9</v>
      </c>
      <c r="D1528" s="4">
        <f t="shared" si="253"/>
        <v>10</v>
      </c>
      <c r="E1528" s="4">
        <f t="shared" si="253"/>
        <v>7</v>
      </c>
      <c r="F1528" s="4">
        <f t="shared" si="253"/>
        <v>10</v>
      </c>
      <c r="G1528" s="4">
        <f t="shared" si="253"/>
        <v>29</v>
      </c>
      <c r="H1528" s="4">
        <f t="shared" si="253"/>
        <v>29</v>
      </c>
      <c r="I1528" s="4">
        <f t="shared" si="253"/>
        <v>27</v>
      </c>
      <c r="J1528" s="4">
        <f t="shared" si="253"/>
        <v>29</v>
      </c>
      <c r="K1528" s="4">
        <f t="shared" si="253"/>
        <v>15</v>
      </c>
      <c r="L1528" s="4">
        <f t="shared" si="253"/>
        <v>15</v>
      </c>
      <c r="M1528" s="4">
        <f t="shared" si="252"/>
        <v>9</v>
      </c>
      <c r="N1528" s="4">
        <f t="shared" si="252"/>
        <v>15</v>
      </c>
      <c r="O1528" s="4">
        <f t="shared" si="252"/>
        <v>15</v>
      </c>
      <c r="P1528" s="4">
        <f t="shared" si="252"/>
        <v>14</v>
      </c>
      <c r="Q1528" s="4">
        <f t="shared" si="252"/>
        <v>25</v>
      </c>
      <c r="R1528" s="4">
        <f t="shared" si="252"/>
        <v>14</v>
      </c>
      <c r="S1528" s="4">
        <f t="shared" si="252"/>
        <v>9</v>
      </c>
      <c r="T1528" s="4">
        <f t="shared" si="252"/>
        <v>10</v>
      </c>
      <c r="U1528" s="4">
        <f t="shared" si="252"/>
        <v>2</v>
      </c>
      <c r="V1528" s="4">
        <f t="shared" si="252"/>
        <v>10</v>
      </c>
      <c r="W1528" s="4">
        <v>1000000</v>
      </c>
    </row>
    <row r="1529" spans="1:23" x14ac:dyDescent="0.3">
      <c r="A1529" s="4" t="str">
        <f t="shared" si="254"/>
        <v>Greece</v>
      </c>
      <c r="B1529" s="4">
        <f t="shared" si="254"/>
        <v>2001</v>
      </c>
      <c r="C1529" s="4">
        <f t="shared" si="253"/>
        <v>8</v>
      </c>
      <c r="D1529" s="4">
        <f t="shared" si="253"/>
        <v>9</v>
      </c>
      <c r="E1529" s="4">
        <f t="shared" si="253"/>
        <v>8</v>
      </c>
      <c r="F1529" s="4">
        <f t="shared" si="253"/>
        <v>9</v>
      </c>
      <c r="G1529" s="4">
        <f t="shared" si="253"/>
        <v>29</v>
      </c>
      <c r="H1529" s="4">
        <f t="shared" si="253"/>
        <v>29</v>
      </c>
      <c r="I1529" s="4">
        <f t="shared" si="253"/>
        <v>27</v>
      </c>
      <c r="J1529" s="4">
        <f t="shared" si="253"/>
        <v>29</v>
      </c>
      <c r="K1529" s="4">
        <f t="shared" si="253"/>
        <v>17</v>
      </c>
      <c r="L1529" s="4">
        <f t="shared" si="253"/>
        <v>17</v>
      </c>
      <c r="M1529" s="4">
        <f t="shared" si="252"/>
        <v>8</v>
      </c>
      <c r="N1529" s="4">
        <f t="shared" si="252"/>
        <v>17</v>
      </c>
      <c r="O1529" s="4">
        <f t="shared" si="252"/>
        <v>13</v>
      </c>
      <c r="P1529" s="4">
        <f t="shared" si="252"/>
        <v>13</v>
      </c>
      <c r="Q1529" s="4">
        <f t="shared" si="252"/>
        <v>26</v>
      </c>
      <c r="R1529" s="4">
        <f t="shared" si="252"/>
        <v>13</v>
      </c>
      <c r="S1529" s="4">
        <f t="shared" si="252"/>
        <v>9</v>
      </c>
      <c r="T1529" s="4">
        <f t="shared" si="252"/>
        <v>9</v>
      </c>
      <c r="U1529" s="4">
        <f t="shared" si="252"/>
        <v>3</v>
      </c>
      <c r="V1529" s="4">
        <f t="shared" si="252"/>
        <v>9</v>
      </c>
      <c r="W1529" s="4">
        <v>1000000</v>
      </c>
    </row>
    <row r="1530" spans="1:23" x14ac:dyDescent="0.3">
      <c r="A1530" s="4" t="str">
        <f t="shared" si="254"/>
        <v>Greece</v>
      </c>
      <c r="B1530" s="4">
        <f t="shared" si="254"/>
        <v>2002</v>
      </c>
      <c r="C1530" s="4">
        <f t="shared" si="253"/>
        <v>5</v>
      </c>
      <c r="D1530" s="4">
        <f t="shared" si="253"/>
        <v>5</v>
      </c>
      <c r="E1530" s="4">
        <f t="shared" si="253"/>
        <v>12</v>
      </c>
      <c r="F1530" s="4">
        <f t="shared" si="253"/>
        <v>5</v>
      </c>
      <c r="G1530" s="4">
        <f t="shared" si="253"/>
        <v>29</v>
      </c>
      <c r="H1530" s="4">
        <f t="shared" si="253"/>
        <v>29</v>
      </c>
      <c r="I1530" s="4">
        <f t="shared" si="253"/>
        <v>27</v>
      </c>
      <c r="J1530" s="4">
        <f t="shared" si="253"/>
        <v>29</v>
      </c>
      <c r="K1530" s="4">
        <f t="shared" si="253"/>
        <v>18</v>
      </c>
      <c r="L1530" s="4">
        <f t="shared" si="253"/>
        <v>18</v>
      </c>
      <c r="M1530" s="4">
        <f t="shared" si="252"/>
        <v>8</v>
      </c>
      <c r="N1530" s="4">
        <f t="shared" si="252"/>
        <v>18</v>
      </c>
      <c r="O1530" s="4">
        <f t="shared" si="252"/>
        <v>11</v>
      </c>
      <c r="P1530" s="4">
        <f t="shared" si="252"/>
        <v>11</v>
      </c>
      <c r="Q1530" s="4">
        <f t="shared" si="252"/>
        <v>25</v>
      </c>
      <c r="R1530" s="4">
        <f t="shared" si="252"/>
        <v>11</v>
      </c>
      <c r="S1530" s="4">
        <f t="shared" si="252"/>
        <v>9</v>
      </c>
      <c r="T1530" s="4">
        <f t="shared" si="252"/>
        <v>9</v>
      </c>
      <c r="U1530" s="4">
        <f t="shared" si="252"/>
        <v>3</v>
      </c>
      <c r="V1530" s="4">
        <f t="shared" si="252"/>
        <v>9</v>
      </c>
      <c r="W1530" s="4">
        <v>1000000</v>
      </c>
    </row>
    <row r="1531" spans="1:23" x14ac:dyDescent="0.3">
      <c r="A1531" s="4" t="str">
        <f t="shared" si="254"/>
        <v>Greece</v>
      </c>
      <c r="B1531" s="4">
        <f t="shared" si="254"/>
        <v>2003</v>
      </c>
      <c r="C1531" s="4">
        <f t="shared" si="253"/>
        <v>4</v>
      </c>
      <c r="D1531" s="4">
        <f t="shared" si="253"/>
        <v>4</v>
      </c>
      <c r="E1531" s="4">
        <f t="shared" si="253"/>
        <v>13</v>
      </c>
      <c r="F1531" s="4">
        <f t="shared" si="253"/>
        <v>4</v>
      </c>
      <c r="G1531" s="4">
        <f t="shared" si="253"/>
        <v>30</v>
      </c>
      <c r="H1531" s="4">
        <f t="shared" si="253"/>
        <v>29</v>
      </c>
      <c r="I1531" s="4">
        <f t="shared" si="253"/>
        <v>27</v>
      </c>
      <c r="J1531" s="4">
        <f t="shared" si="253"/>
        <v>29</v>
      </c>
      <c r="K1531" s="4">
        <f t="shared" si="253"/>
        <v>18</v>
      </c>
      <c r="L1531" s="4">
        <f t="shared" si="253"/>
        <v>18</v>
      </c>
      <c r="M1531" s="4">
        <f t="shared" si="253"/>
        <v>7</v>
      </c>
      <c r="N1531" s="4">
        <f t="shared" si="253"/>
        <v>18</v>
      </c>
      <c r="O1531" s="4">
        <f t="shared" si="253"/>
        <v>7</v>
      </c>
      <c r="P1531" s="4">
        <f t="shared" si="253"/>
        <v>6</v>
      </c>
      <c r="Q1531" s="4">
        <f t="shared" si="253"/>
        <v>20</v>
      </c>
      <c r="R1531" s="4">
        <f t="shared" si="253"/>
        <v>6</v>
      </c>
      <c r="S1531" s="4">
        <f t="shared" ref="M1531:AB1546" si="255">INT(S933/20)+1</f>
        <v>8</v>
      </c>
      <c r="T1531" s="4">
        <f t="shared" si="255"/>
        <v>8</v>
      </c>
      <c r="U1531" s="4">
        <f t="shared" si="255"/>
        <v>4</v>
      </c>
      <c r="V1531" s="4">
        <f t="shared" si="255"/>
        <v>8</v>
      </c>
      <c r="W1531" s="4">
        <v>1000000</v>
      </c>
    </row>
    <row r="1532" spans="1:23" x14ac:dyDescent="0.3">
      <c r="A1532" s="4" t="str">
        <f t="shared" si="254"/>
        <v>Greece</v>
      </c>
      <c r="B1532" s="4">
        <f t="shared" si="254"/>
        <v>2004</v>
      </c>
      <c r="C1532" s="4">
        <f t="shared" ref="C1532:R1547" si="256">INT(C934/20)+1</f>
        <v>4</v>
      </c>
      <c r="D1532" s="4">
        <f t="shared" si="256"/>
        <v>4</v>
      </c>
      <c r="E1532" s="4">
        <f t="shared" si="256"/>
        <v>12</v>
      </c>
      <c r="F1532" s="4">
        <f t="shared" si="256"/>
        <v>4</v>
      </c>
      <c r="G1532" s="4">
        <f t="shared" si="256"/>
        <v>29</v>
      </c>
      <c r="H1532" s="4">
        <f t="shared" si="256"/>
        <v>29</v>
      </c>
      <c r="I1532" s="4">
        <f t="shared" si="256"/>
        <v>29</v>
      </c>
      <c r="J1532" s="4">
        <f t="shared" si="256"/>
        <v>29</v>
      </c>
      <c r="K1532" s="4">
        <f t="shared" si="256"/>
        <v>15</v>
      </c>
      <c r="L1532" s="4">
        <f t="shared" si="256"/>
        <v>15</v>
      </c>
      <c r="M1532" s="4">
        <f t="shared" si="255"/>
        <v>13</v>
      </c>
      <c r="N1532" s="4">
        <f t="shared" si="255"/>
        <v>15</v>
      </c>
      <c r="O1532" s="4">
        <f t="shared" si="255"/>
        <v>11</v>
      </c>
      <c r="P1532" s="4">
        <f t="shared" si="255"/>
        <v>10</v>
      </c>
      <c r="Q1532" s="4">
        <f t="shared" si="255"/>
        <v>19</v>
      </c>
      <c r="R1532" s="4">
        <f t="shared" si="255"/>
        <v>10</v>
      </c>
      <c r="S1532" s="4">
        <f t="shared" si="255"/>
        <v>8</v>
      </c>
      <c r="T1532" s="4">
        <f t="shared" si="255"/>
        <v>7</v>
      </c>
      <c r="U1532" s="4">
        <f t="shared" si="255"/>
        <v>4</v>
      </c>
      <c r="V1532" s="4">
        <f t="shared" si="255"/>
        <v>7</v>
      </c>
      <c r="W1532" s="4">
        <v>1000000</v>
      </c>
    </row>
    <row r="1533" spans="1:23" x14ac:dyDescent="0.3">
      <c r="A1533" s="4" t="str">
        <f t="shared" si="254"/>
        <v>Greece</v>
      </c>
      <c r="B1533" s="4">
        <f t="shared" si="254"/>
        <v>2005</v>
      </c>
      <c r="C1533" s="4">
        <f t="shared" si="256"/>
        <v>5</v>
      </c>
      <c r="D1533" s="4">
        <f t="shared" si="256"/>
        <v>5</v>
      </c>
      <c r="E1533" s="4">
        <f t="shared" si="256"/>
        <v>10</v>
      </c>
      <c r="F1533" s="4">
        <f t="shared" si="256"/>
        <v>5</v>
      </c>
      <c r="G1533" s="4">
        <f t="shared" si="256"/>
        <v>30</v>
      </c>
      <c r="H1533" s="4">
        <f t="shared" si="256"/>
        <v>30</v>
      </c>
      <c r="I1533" s="4">
        <f t="shared" si="256"/>
        <v>28</v>
      </c>
      <c r="J1533" s="4">
        <f t="shared" si="256"/>
        <v>30</v>
      </c>
      <c r="K1533" s="4">
        <f t="shared" si="256"/>
        <v>16</v>
      </c>
      <c r="L1533" s="4">
        <f t="shared" si="256"/>
        <v>16</v>
      </c>
      <c r="M1533" s="4">
        <f t="shared" si="255"/>
        <v>13</v>
      </c>
      <c r="N1533" s="4">
        <f t="shared" si="255"/>
        <v>16</v>
      </c>
      <c r="O1533" s="4">
        <f t="shared" si="255"/>
        <v>10</v>
      </c>
      <c r="P1533" s="4">
        <f t="shared" si="255"/>
        <v>9</v>
      </c>
      <c r="Q1533" s="4">
        <f t="shared" si="255"/>
        <v>17</v>
      </c>
      <c r="R1533" s="4">
        <f t="shared" si="255"/>
        <v>9</v>
      </c>
      <c r="S1533" s="4">
        <f t="shared" si="255"/>
        <v>8</v>
      </c>
      <c r="T1533" s="4">
        <f t="shared" si="255"/>
        <v>8</v>
      </c>
      <c r="U1533" s="4">
        <f t="shared" si="255"/>
        <v>4</v>
      </c>
      <c r="V1533" s="4">
        <f t="shared" si="255"/>
        <v>8</v>
      </c>
      <c r="W1533" s="4">
        <v>1000000</v>
      </c>
    </row>
    <row r="1534" spans="1:23" x14ac:dyDescent="0.3">
      <c r="A1534" s="4" t="str">
        <f t="shared" ref="A1534:B1549" si="257">A936</f>
        <v>Greece</v>
      </c>
      <c r="B1534" s="4">
        <f t="shared" si="257"/>
        <v>2006</v>
      </c>
      <c r="C1534" s="4">
        <f t="shared" si="256"/>
        <v>5</v>
      </c>
      <c r="D1534" s="4">
        <f t="shared" si="256"/>
        <v>6</v>
      </c>
      <c r="E1534" s="4">
        <f t="shared" si="256"/>
        <v>9</v>
      </c>
      <c r="F1534" s="4">
        <f t="shared" si="256"/>
        <v>6</v>
      </c>
      <c r="G1534" s="4">
        <f t="shared" si="256"/>
        <v>30</v>
      </c>
      <c r="H1534" s="4">
        <f t="shared" si="256"/>
        <v>30</v>
      </c>
      <c r="I1534" s="4">
        <f t="shared" si="256"/>
        <v>26</v>
      </c>
      <c r="J1534" s="4">
        <f t="shared" si="256"/>
        <v>30</v>
      </c>
      <c r="K1534" s="4">
        <f t="shared" si="256"/>
        <v>15</v>
      </c>
      <c r="L1534" s="4">
        <f t="shared" si="256"/>
        <v>15</v>
      </c>
      <c r="M1534" s="4">
        <f t="shared" si="255"/>
        <v>17</v>
      </c>
      <c r="N1534" s="4">
        <f t="shared" si="255"/>
        <v>15</v>
      </c>
      <c r="O1534" s="4">
        <f t="shared" si="255"/>
        <v>10</v>
      </c>
      <c r="P1534" s="4">
        <f t="shared" si="255"/>
        <v>11</v>
      </c>
      <c r="Q1534" s="4">
        <f t="shared" si="255"/>
        <v>13</v>
      </c>
      <c r="R1534" s="4">
        <f t="shared" si="255"/>
        <v>11</v>
      </c>
      <c r="S1534" s="4">
        <f t="shared" si="255"/>
        <v>8</v>
      </c>
      <c r="T1534" s="4">
        <f t="shared" si="255"/>
        <v>7</v>
      </c>
      <c r="U1534" s="4">
        <f t="shared" si="255"/>
        <v>4</v>
      </c>
      <c r="V1534" s="4">
        <f t="shared" si="255"/>
        <v>7</v>
      </c>
      <c r="W1534" s="4">
        <v>1000000</v>
      </c>
    </row>
    <row r="1535" spans="1:23" x14ac:dyDescent="0.3">
      <c r="A1535" s="4" t="str">
        <f t="shared" si="257"/>
        <v>Greece</v>
      </c>
      <c r="B1535" s="4">
        <f t="shared" si="257"/>
        <v>2007</v>
      </c>
      <c r="C1535" s="4">
        <f t="shared" si="256"/>
        <v>7</v>
      </c>
      <c r="D1535" s="4">
        <f t="shared" si="256"/>
        <v>7</v>
      </c>
      <c r="E1535" s="4">
        <f t="shared" si="256"/>
        <v>7</v>
      </c>
      <c r="F1535" s="4">
        <f t="shared" si="256"/>
        <v>7</v>
      </c>
      <c r="G1535" s="4">
        <f t="shared" si="256"/>
        <v>30</v>
      </c>
      <c r="H1535" s="4">
        <f t="shared" si="256"/>
        <v>30</v>
      </c>
      <c r="I1535" s="4">
        <f t="shared" si="256"/>
        <v>26</v>
      </c>
      <c r="J1535" s="4">
        <f t="shared" si="256"/>
        <v>30</v>
      </c>
      <c r="K1535" s="4">
        <f t="shared" si="256"/>
        <v>13</v>
      </c>
      <c r="L1535" s="4">
        <f t="shared" si="256"/>
        <v>13</v>
      </c>
      <c r="M1535" s="4">
        <f t="shared" si="255"/>
        <v>22</v>
      </c>
      <c r="N1535" s="4">
        <f t="shared" si="255"/>
        <v>13</v>
      </c>
      <c r="O1535" s="4">
        <f t="shared" si="255"/>
        <v>12</v>
      </c>
      <c r="P1535" s="4">
        <f t="shared" si="255"/>
        <v>16</v>
      </c>
      <c r="Q1535" s="4">
        <f t="shared" si="255"/>
        <v>8</v>
      </c>
      <c r="R1535" s="4">
        <f t="shared" si="255"/>
        <v>16</v>
      </c>
      <c r="S1535" s="4">
        <f t="shared" si="255"/>
        <v>9</v>
      </c>
      <c r="T1535" s="4">
        <f t="shared" si="255"/>
        <v>8</v>
      </c>
      <c r="U1535" s="4">
        <f t="shared" si="255"/>
        <v>4</v>
      </c>
      <c r="V1535" s="4">
        <f t="shared" si="255"/>
        <v>8</v>
      </c>
      <c r="W1535" s="4">
        <v>1000000</v>
      </c>
    </row>
    <row r="1536" spans="1:23" x14ac:dyDescent="0.3">
      <c r="A1536" s="4" t="str">
        <f t="shared" si="257"/>
        <v>Greece</v>
      </c>
      <c r="B1536" s="4">
        <f t="shared" si="257"/>
        <v>2008</v>
      </c>
      <c r="C1536" s="4">
        <f t="shared" si="256"/>
        <v>9</v>
      </c>
      <c r="D1536" s="4">
        <f t="shared" si="256"/>
        <v>8</v>
      </c>
      <c r="E1536" s="4">
        <f t="shared" si="256"/>
        <v>6</v>
      </c>
      <c r="F1536" s="4">
        <f t="shared" si="256"/>
        <v>8</v>
      </c>
      <c r="G1536" s="4">
        <f t="shared" si="256"/>
        <v>30</v>
      </c>
      <c r="H1536" s="4">
        <f t="shared" si="256"/>
        <v>30</v>
      </c>
      <c r="I1536" s="4">
        <f t="shared" si="256"/>
        <v>27</v>
      </c>
      <c r="J1536" s="4">
        <f t="shared" si="256"/>
        <v>30</v>
      </c>
      <c r="K1536" s="4">
        <f t="shared" si="256"/>
        <v>13</v>
      </c>
      <c r="L1536" s="4">
        <f t="shared" si="256"/>
        <v>13</v>
      </c>
      <c r="M1536" s="4">
        <f t="shared" si="255"/>
        <v>18</v>
      </c>
      <c r="N1536" s="4">
        <f t="shared" si="255"/>
        <v>13</v>
      </c>
      <c r="O1536" s="4">
        <f t="shared" si="255"/>
        <v>9</v>
      </c>
      <c r="P1536" s="4">
        <f t="shared" si="255"/>
        <v>10</v>
      </c>
      <c r="Q1536" s="4">
        <f t="shared" si="255"/>
        <v>10</v>
      </c>
      <c r="R1536" s="4">
        <f t="shared" si="255"/>
        <v>10</v>
      </c>
      <c r="S1536" s="4">
        <f t="shared" si="255"/>
        <v>9</v>
      </c>
      <c r="T1536" s="4">
        <f t="shared" si="255"/>
        <v>8</v>
      </c>
      <c r="U1536" s="4">
        <f t="shared" si="255"/>
        <v>4</v>
      </c>
      <c r="V1536" s="4">
        <f t="shared" si="255"/>
        <v>8</v>
      </c>
      <c r="W1536" s="4">
        <v>1000000</v>
      </c>
    </row>
    <row r="1537" spans="1:23" x14ac:dyDescent="0.3">
      <c r="A1537" s="4" t="str">
        <f t="shared" si="257"/>
        <v>Greece</v>
      </c>
      <c r="B1537" s="4">
        <f t="shared" si="257"/>
        <v>2009</v>
      </c>
      <c r="C1537" s="4">
        <f t="shared" si="256"/>
        <v>7</v>
      </c>
      <c r="D1537" s="4">
        <f t="shared" si="256"/>
        <v>6</v>
      </c>
      <c r="E1537" s="4">
        <f t="shared" si="256"/>
        <v>8</v>
      </c>
      <c r="F1537" s="4">
        <f t="shared" si="256"/>
        <v>6</v>
      </c>
      <c r="G1537" s="4">
        <f t="shared" si="256"/>
        <v>30</v>
      </c>
      <c r="H1537" s="4">
        <f t="shared" si="256"/>
        <v>30</v>
      </c>
      <c r="I1537" s="4">
        <f t="shared" si="256"/>
        <v>29</v>
      </c>
      <c r="J1537" s="4">
        <f t="shared" si="256"/>
        <v>30</v>
      </c>
      <c r="K1537" s="4">
        <f t="shared" si="256"/>
        <v>12</v>
      </c>
      <c r="L1537" s="4">
        <f t="shared" si="256"/>
        <v>12</v>
      </c>
      <c r="M1537" s="4">
        <f t="shared" si="255"/>
        <v>15</v>
      </c>
      <c r="N1537" s="4">
        <f t="shared" si="255"/>
        <v>12</v>
      </c>
      <c r="O1537" s="4">
        <f t="shared" si="255"/>
        <v>2</v>
      </c>
      <c r="P1537" s="4">
        <f t="shared" si="255"/>
        <v>2</v>
      </c>
      <c r="Q1537" s="4">
        <f t="shared" si="255"/>
        <v>15</v>
      </c>
      <c r="R1537" s="4">
        <f t="shared" si="255"/>
        <v>2</v>
      </c>
      <c r="S1537" s="4">
        <f t="shared" si="255"/>
        <v>8</v>
      </c>
      <c r="T1537" s="4">
        <f t="shared" si="255"/>
        <v>7</v>
      </c>
      <c r="U1537" s="4">
        <f t="shared" si="255"/>
        <v>4</v>
      </c>
      <c r="V1537" s="4">
        <f t="shared" si="255"/>
        <v>7</v>
      </c>
      <c r="W1537" s="4">
        <v>1000000</v>
      </c>
    </row>
    <row r="1538" spans="1:23" x14ac:dyDescent="0.3">
      <c r="A1538" s="4" t="str">
        <f t="shared" si="257"/>
        <v>Greece</v>
      </c>
      <c r="B1538" s="4">
        <f t="shared" si="257"/>
        <v>2010</v>
      </c>
      <c r="C1538" s="4">
        <f t="shared" si="256"/>
        <v>10</v>
      </c>
      <c r="D1538" s="4">
        <f t="shared" si="256"/>
        <v>9</v>
      </c>
      <c r="E1538" s="4">
        <f t="shared" si="256"/>
        <v>5</v>
      </c>
      <c r="F1538" s="4">
        <f t="shared" si="256"/>
        <v>9</v>
      </c>
      <c r="G1538" s="4">
        <f t="shared" si="256"/>
        <v>29</v>
      </c>
      <c r="H1538" s="4">
        <f t="shared" si="256"/>
        <v>29</v>
      </c>
      <c r="I1538" s="4">
        <f t="shared" si="256"/>
        <v>28</v>
      </c>
      <c r="J1538" s="4">
        <f t="shared" si="256"/>
        <v>29</v>
      </c>
      <c r="K1538" s="4">
        <f t="shared" si="256"/>
        <v>11</v>
      </c>
      <c r="L1538" s="4">
        <f t="shared" si="256"/>
        <v>11</v>
      </c>
      <c r="M1538" s="4">
        <f t="shared" si="255"/>
        <v>16</v>
      </c>
      <c r="N1538" s="4">
        <f t="shared" si="255"/>
        <v>11</v>
      </c>
      <c r="O1538" s="4">
        <f t="shared" si="255"/>
        <v>15</v>
      </c>
      <c r="P1538" s="4">
        <f t="shared" si="255"/>
        <v>11</v>
      </c>
      <c r="Q1538" s="4">
        <f t="shared" si="255"/>
        <v>20</v>
      </c>
      <c r="R1538" s="4">
        <f t="shared" si="255"/>
        <v>11</v>
      </c>
      <c r="S1538" s="4">
        <f t="shared" si="255"/>
        <v>10</v>
      </c>
      <c r="T1538" s="4">
        <f t="shared" si="255"/>
        <v>9</v>
      </c>
      <c r="U1538" s="4">
        <f t="shared" si="255"/>
        <v>2</v>
      </c>
      <c r="V1538" s="4">
        <f t="shared" si="255"/>
        <v>9</v>
      </c>
      <c r="W1538" s="4">
        <v>1000000</v>
      </c>
    </row>
    <row r="1539" spans="1:23" x14ac:dyDescent="0.3">
      <c r="A1539" s="4" t="str">
        <f t="shared" si="257"/>
        <v>Greece</v>
      </c>
      <c r="B1539" s="4">
        <f t="shared" si="257"/>
        <v>2011</v>
      </c>
      <c r="C1539" s="4">
        <f t="shared" si="256"/>
        <v>11</v>
      </c>
      <c r="D1539" s="4">
        <f t="shared" si="256"/>
        <v>11</v>
      </c>
      <c r="E1539" s="4">
        <f t="shared" si="256"/>
        <v>3</v>
      </c>
      <c r="F1539" s="4">
        <f t="shared" si="256"/>
        <v>11</v>
      </c>
      <c r="G1539" s="4">
        <f t="shared" si="256"/>
        <v>29</v>
      </c>
      <c r="H1539" s="4">
        <f t="shared" si="256"/>
        <v>29</v>
      </c>
      <c r="I1539" s="4">
        <f t="shared" si="256"/>
        <v>28</v>
      </c>
      <c r="J1539" s="4">
        <f t="shared" si="256"/>
        <v>29</v>
      </c>
      <c r="K1539" s="4">
        <f t="shared" si="256"/>
        <v>9</v>
      </c>
      <c r="L1539" s="4">
        <f t="shared" si="256"/>
        <v>9</v>
      </c>
      <c r="M1539" s="4">
        <f t="shared" si="255"/>
        <v>16</v>
      </c>
      <c r="N1539" s="4">
        <f t="shared" si="255"/>
        <v>9</v>
      </c>
      <c r="O1539" s="4">
        <f t="shared" si="255"/>
        <v>28</v>
      </c>
      <c r="P1539" s="4">
        <f t="shared" si="255"/>
        <v>28</v>
      </c>
      <c r="Q1539" s="4">
        <f t="shared" si="255"/>
        <v>8</v>
      </c>
      <c r="R1539" s="4">
        <f t="shared" si="255"/>
        <v>28</v>
      </c>
      <c r="S1539" s="4">
        <f t="shared" si="255"/>
        <v>15</v>
      </c>
      <c r="T1539" s="4">
        <f t="shared" si="255"/>
        <v>13</v>
      </c>
      <c r="U1539" s="4">
        <f t="shared" si="255"/>
        <v>2</v>
      </c>
      <c r="V1539" s="4">
        <f t="shared" si="255"/>
        <v>13</v>
      </c>
      <c r="W1539" s="4">
        <v>1000000</v>
      </c>
    </row>
    <row r="1540" spans="1:23" x14ac:dyDescent="0.3">
      <c r="A1540" s="4" t="str">
        <f t="shared" si="257"/>
        <v>Greece</v>
      </c>
      <c r="B1540" s="4">
        <f t="shared" si="257"/>
        <v>2012</v>
      </c>
      <c r="C1540" s="4">
        <f t="shared" si="256"/>
        <v>13</v>
      </c>
      <c r="D1540" s="4">
        <f t="shared" si="256"/>
        <v>13</v>
      </c>
      <c r="E1540" s="4">
        <f t="shared" si="256"/>
        <v>1</v>
      </c>
      <c r="F1540" s="4">
        <f t="shared" si="256"/>
        <v>13</v>
      </c>
      <c r="G1540" s="4">
        <f t="shared" si="256"/>
        <v>30</v>
      </c>
      <c r="H1540" s="4">
        <f t="shared" si="256"/>
        <v>30</v>
      </c>
      <c r="I1540" s="4">
        <f t="shared" si="256"/>
        <v>28</v>
      </c>
      <c r="J1540" s="4">
        <f t="shared" si="256"/>
        <v>30</v>
      </c>
      <c r="K1540" s="4">
        <f t="shared" si="256"/>
        <v>6</v>
      </c>
      <c r="L1540" s="4">
        <f t="shared" si="256"/>
        <v>6</v>
      </c>
      <c r="M1540" s="4">
        <f t="shared" si="255"/>
        <v>16</v>
      </c>
      <c r="N1540" s="4">
        <f t="shared" si="255"/>
        <v>6</v>
      </c>
      <c r="O1540" s="4">
        <f t="shared" si="255"/>
        <v>30</v>
      </c>
      <c r="P1540" s="4">
        <f t="shared" si="255"/>
        <v>30</v>
      </c>
      <c r="Q1540" s="4">
        <f t="shared" si="255"/>
        <v>29</v>
      </c>
      <c r="R1540" s="4">
        <f t="shared" si="255"/>
        <v>30</v>
      </c>
      <c r="S1540" s="4">
        <f t="shared" si="255"/>
        <v>15</v>
      </c>
      <c r="T1540" s="4">
        <f t="shared" si="255"/>
        <v>15</v>
      </c>
      <c r="U1540" s="4">
        <f t="shared" si="255"/>
        <v>4</v>
      </c>
      <c r="V1540" s="4">
        <f t="shared" si="255"/>
        <v>15</v>
      </c>
      <c r="W1540" s="4">
        <v>1000000</v>
      </c>
    </row>
    <row r="1541" spans="1:23" x14ac:dyDescent="0.3">
      <c r="A1541" s="4" t="str">
        <f t="shared" si="257"/>
        <v>Greece</v>
      </c>
      <c r="B1541" s="4">
        <f t="shared" si="257"/>
        <v>2013</v>
      </c>
      <c r="C1541" s="4">
        <f t="shared" si="256"/>
        <v>14</v>
      </c>
      <c r="D1541" s="4">
        <f>INT(D943/20)+1</f>
        <v>14</v>
      </c>
      <c r="E1541" s="4">
        <f>INT(E943/20)+1</f>
        <v>5</v>
      </c>
      <c r="F1541" s="4">
        <f t="shared" si="256"/>
        <v>14</v>
      </c>
      <c r="G1541" s="4">
        <f t="shared" si="256"/>
        <v>30</v>
      </c>
      <c r="H1541" s="4">
        <f t="shared" si="256"/>
        <v>30</v>
      </c>
      <c r="I1541" s="4">
        <f t="shared" si="256"/>
        <v>29</v>
      </c>
      <c r="J1541" s="4">
        <f t="shared" si="256"/>
        <v>30</v>
      </c>
      <c r="K1541" s="4">
        <f t="shared" si="256"/>
        <v>11</v>
      </c>
      <c r="L1541" s="4">
        <f t="shared" si="256"/>
        <v>11</v>
      </c>
      <c r="M1541" s="4">
        <f t="shared" si="256"/>
        <v>12</v>
      </c>
      <c r="N1541" s="4">
        <f t="shared" si="256"/>
        <v>11</v>
      </c>
      <c r="O1541" s="4">
        <f t="shared" si="256"/>
        <v>30</v>
      </c>
      <c r="P1541" s="4">
        <f t="shared" si="255"/>
        <v>30</v>
      </c>
      <c r="Q1541" s="4">
        <f t="shared" si="255"/>
        <v>30</v>
      </c>
      <c r="R1541" s="4">
        <f t="shared" si="255"/>
        <v>30</v>
      </c>
      <c r="S1541" s="4">
        <f t="shared" si="255"/>
        <v>16</v>
      </c>
      <c r="T1541" s="4">
        <f t="shared" si="255"/>
        <v>15</v>
      </c>
      <c r="U1541" s="4">
        <f t="shared" si="255"/>
        <v>4</v>
      </c>
      <c r="V1541" s="4">
        <f t="shared" si="255"/>
        <v>15</v>
      </c>
      <c r="W1541" s="4">
        <v>1000000</v>
      </c>
    </row>
    <row r="1542" spans="1:23" x14ac:dyDescent="0.3">
      <c r="A1542" s="4" t="str">
        <f t="shared" si="257"/>
        <v>Greece</v>
      </c>
      <c r="B1542" s="4">
        <f t="shared" si="257"/>
        <v>2014</v>
      </c>
      <c r="C1542" s="4">
        <f t="shared" si="256"/>
        <v>15</v>
      </c>
      <c r="D1542" s="4">
        <f t="shared" si="256"/>
        <v>15</v>
      </c>
      <c r="E1542" s="4">
        <f t="shared" si="256"/>
        <v>6</v>
      </c>
      <c r="F1542" s="4">
        <f t="shared" si="256"/>
        <v>15</v>
      </c>
      <c r="G1542" s="4">
        <f t="shared" si="256"/>
        <v>30</v>
      </c>
      <c r="H1542" s="4">
        <f t="shared" si="256"/>
        <v>30</v>
      </c>
      <c r="I1542" s="4">
        <f t="shared" si="256"/>
        <v>29</v>
      </c>
      <c r="J1542" s="4">
        <f t="shared" si="256"/>
        <v>30</v>
      </c>
      <c r="K1542" s="4">
        <f t="shared" si="256"/>
        <v>8</v>
      </c>
      <c r="L1542" s="4">
        <f t="shared" si="256"/>
        <v>8</v>
      </c>
      <c r="M1542" s="4">
        <f t="shared" si="256"/>
        <v>15</v>
      </c>
      <c r="N1542" s="4">
        <f t="shared" si="256"/>
        <v>8</v>
      </c>
      <c r="O1542" s="4">
        <f t="shared" si="256"/>
        <v>30</v>
      </c>
      <c r="P1542" s="4">
        <f t="shared" si="256"/>
        <v>30</v>
      </c>
      <c r="Q1542" s="4">
        <f t="shared" si="256"/>
        <v>30</v>
      </c>
      <c r="R1542" s="4">
        <f t="shared" si="255"/>
        <v>30</v>
      </c>
      <c r="S1542" s="4">
        <f t="shared" si="255"/>
        <v>16</v>
      </c>
      <c r="T1542" s="4">
        <f t="shared" si="255"/>
        <v>15</v>
      </c>
      <c r="U1542" s="4">
        <f t="shared" si="255"/>
        <v>5</v>
      </c>
      <c r="V1542" s="4">
        <f t="shared" si="255"/>
        <v>15</v>
      </c>
      <c r="W1542" s="4">
        <v>1000000</v>
      </c>
    </row>
    <row r="1543" spans="1:23" x14ac:dyDescent="0.3">
      <c r="A1543" s="4" t="str">
        <f t="shared" si="257"/>
        <v>Greece</v>
      </c>
      <c r="B1543" s="4">
        <f t="shared" si="257"/>
        <v>2015</v>
      </c>
      <c r="C1543" s="4">
        <f t="shared" si="256"/>
        <v>15</v>
      </c>
      <c r="D1543" s="4">
        <f t="shared" si="256"/>
        <v>15</v>
      </c>
      <c r="E1543" s="4">
        <f t="shared" si="256"/>
        <v>7</v>
      </c>
      <c r="F1543" s="4">
        <f t="shared" si="256"/>
        <v>15</v>
      </c>
      <c r="G1543" s="4">
        <f t="shared" si="256"/>
        <v>30</v>
      </c>
      <c r="H1543" s="4">
        <f t="shared" si="256"/>
        <v>30</v>
      </c>
      <c r="I1543" s="4">
        <f t="shared" si="256"/>
        <v>29</v>
      </c>
      <c r="J1543" s="4">
        <f t="shared" si="256"/>
        <v>30</v>
      </c>
      <c r="K1543" s="4">
        <f t="shared" si="256"/>
        <v>5</v>
      </c>
      <c r="L1543" s="4">
        <f t="shared" si="256"/>
        <v>5</v>
      </c>
      <c r="M1543" s="4">
        <f t="shared" si="256"/>
        <v>17</v>
      </c>
      <c r="N1543" s="4">
        <f t="shared" si="256"/>
        <v>5</v>
      </c>
      <c r="O1543" s="4">
        <f t="shared" si="256"/>
        <v>30</v>
      </c>
      <c r="P1543" s="4">
        <f t="shared" si="256"/>
        <v>30</v>
      </c>
      <c r="Q1543" s="4">
        <f t="shared" si="256"/>
        <v>30</v>
      </c>
      <c r="R1543" s="4">
        <f t="shared" si="255"/>
        <v>30</v>
      </c>
      <c r="S1543" s="4">
        <f t="shared" si="255"/>
        <v>17</v>
      </c>
      <c r="T1543" s="4">
        <f t="shared" si="255"/>
        <v>17</v>
      </c>
      <c r="U1543" s="4">
        <f t="shared" si="255"/>
        <v>5</v>
      </c>
      <c r="V1543" s="4">
        <f t="shared" si="255"/>
        <v>17</v>
      </c>
      <c r="W1543" s="4">
        <v>1000000</v>
      </c>
    </row>
    <row r="1544" spans="1:23" x14ac:dyDescent="0.3">
      <c r="A1544" s="4" t="str">
        <f t="shared" si="257"/>
        <v>Greece</v>
      </c>
      <c r="B1544" s="4">
        <f t="shared" si="257"/>
        <v>2016</v>
      </c>
      <c r="C1544" s="4">
        <f t="shared" si="256"/>
        <v>18</v>
      </c>
      <c r="D1544" s="4">
        <f t="shared" si="256"/>
        <v>16</v>
      </c>
      <c r="E1544" s="4">
        <f t="shared" si="256"/>
        <v>10</v>
      </c>
      <c r="F1544" s="4">
        <f t="shared" si="256"/>
        <v>16</v>
      </c>
      <c r="G1544" s="4">
        <f t="shared" si="256"/>
        <v>30</v>
      </c>
      <c r="H1544" s="4">
        <f t="shared" si="256"/>
        <v>30</v>
      </c>
      <c r="I1544" s="4">
        <f t="shared" si="256"/>
        <v>30</v>
      </c>
      <c r="J1544" s="4">
        <f t="shared" si="256"/>
        <v>30</v>
      </c>
      <c r="K1544" s="4">
        <f t="shared" si="256"/>
        <v>6</v>
      </c>
      <c r="L1544" s="4">
        <f t="shared" si="256"/>
        <v>6</v>
      </c>
      <c r="M1544" s="4">
        <f t="shared" si="256"/>
        <v>16</v>
      </c>
      <c r="N1544" s="4">
        <f t="shared" si="256"/>
        <v>6</v>
      </c>
      <c r="O1544" s="4">
        <f t="shared" si="256"/>
        <v>30</v>
      </c>
      <c r="P1544" s="4">
        <f t="shared" si="256"/>
        <v>30</v>
      </c>
      <c r="Q1544" s="4">
        <f t="shared" si="256"/>
        <v>30</v>
      </c>
      <c r="R1544" s="4">
        <f t="shared" si="255"/>
        <v>30</v>
      </c>
      <c r="S1544" s="4">
        <f t="shared" si="255"/>
        <v>18</v>
      </c>
      <c r="T1544" s="4">
        <f t="shared" si="255"/>
        <v>17</v>
      </c>
      <c r="U1544" s="4">
        <f t="shared" si="255"/>
        <v>6</v>
      </c>
      <c r="V1544" s="4">
        <f t="shared" si="255"/>
        <v>17</v>
      </c>
      <c r="W1544" s="4">
        <v>1000000</v>
      </c>
    </row>
    <row r="1545" spans="1:23" x14ac:dyDescent="0.3">
      <c r="A1545" s="4" t="str">
        <f t="shared" si="257"/>
        <v>Greece</v>
      </c>
      <c r="B1545" s="4">
        <f t="shared" si="257"/>
        <v>2017</v>
      </c>
      <c r="C1545" s="4">
        <f t="shared" si="256"/>
        <v>18</v>
      </c>
      <c r="D1545" s="4">
        <f t="shared" si="256"/>
        <v>16</v>
      </c>
      <c r="E1545" s="4">
        <f t="shared" si="256"/>
        <v>11</v>
      </c>
      <c r="F1545" s="4">
        <f t="shared" si="256"/>
        <v>16</v>
      </c>
      <c r="G1545" s="4">
        <f t="shared" si="256"/>
        <v>30</v>
      </c>
      <c r="H1545" s="4">
        <f t="shared" si="256"/>
        <v>30</v>
      </c>
      <c r="I1545" s="4">
        <f t="shared" si="256"/>
        <v>30</v>
      </c>
      <c r="J1545" s="4">
        <f t="shared" si="256"/>
        <v>30</v>
      </c>
      <c r="K1545" s="4">
        <f t="shared" si="256"/>
        <v>5</v>
      </c>
      <c r="L1545" s="4">
        <f t="shared" si="256"/>
        <v>5</v>
      </c>
      <c r="M1545" s="4">
        <f t="shared" si="256"/>
        <v>16</v>
      </c>
      <c r="N1545" s="4">
        <f t="shared" si="256"/>
        <v>5</v>
      </c>
      <c r="O1545" s="4">
        <f t="shared" si="256"/>
        <v>30</v>
      </c>
      <c r="P1545" s="4">
        <f t="shared" si="256"/>
        <v>30</v>
      </c>
      <c r="Q1545" s="4">
        <f t="shared" si="256"/>
        <v>30</v>
      </c>
      <c r="R1545" s="4">
        <f t="shared" si="255"/>
        <v>30</v>
      </c>
      <c r="S1545" s="4">
        <f t="shared" si="255"/>
        <v>19</v>
      </c>
      <c r="T1545" s="4">
        <f t="shared" si="255"/>
        <v>17</v>
      </c>
      <c r="U1545" s="4">
        <f t="shared" si="255"/>
        <v>6</v>
      </c>
      <c r="V1545" s="4">
        <f t="shared" si="255"/>
        <v>17</v>
      </c>
      <c r="W1545" s="4">
        <v>1000000</v>
      </c>
    </row>
    <row r="1546" spans="1:23" x14ac:dyDescent="0.3">
      <c r="A1546" s="4" t="str">
        <f t="shared" si="257"/>
        <v>Greece</v>
      </c>
      <c r="B1546" s="4">
        <f t="shared" si="257"/>
        <v>2018</v>
      </c>
      <c r="C1546" s="4">
        <f t="shared" si="256"/>
        <v>21</v>
      </c>
      <c r="D1546" s="4">
        <f t="shared" si="256"/>
        <v>18</v>
      </c>
      <c r="E1546" s="4">
        <f t="shared" si="256"/>
        <v>19</v>
      </c>
      <c r="F1546" s="4">
        <f t="shared" si="256"/>
        <v>18</v>
      </c>
      <c r="G1546" s="4">
        <f t="shared" si="256"/>
        <v>30</v>
      </c>
      <c r="H1546" s="4">
        <f t="shared" si="256"/>
        <v>30</v>
      </c>
      <c r="I1546" s="4">
        <f t="shared" si="256"/>
        <v>30</v>
      </c>
      <c r="J1546" s="4">
        <f t="shared" si="256"/>
        <v>30</v>
      </c>
      <c r="K1546" s="4">
        <f t="shared" si="256"/>
        <v>9</v>
      </c>
      <c r="L1546" s="4">
        <f t="shared" si="256"/>
        <v>9</v>
      </c>
      <c r="M1546" s="4">
        <f t="shared" si="256"/>
        <v>12</v>
      </c>
      <c r="N1546" s="4">
        <f t="shared" si="256"/>
        <v>9</v>
      </c>
      <c r="O1546" s="4">
        <f t="shared" si="256"/>
        <v>30</v>
      </c>
      <c r="P1546" s="4">
        <f t="shared" si="256"/>
        <v>30</v>
      </c>
      <c r="Q1546" s="4">
        <f t="shared" si="256"/>
        <v>30</v>
      </c>
      <c r="R1546" s="4">
        <f t="shared" si="255"/>
        <v>30</v>
      </c>
      <c r="S1546" s="4">
        <f t="shared" si="255"/>
        <v>20</v>
      </c>
      <c r="T1546" s="4">
        <f t="shared" si="255"/>
        <v>18</v>
      </c>
      <c r="U1546" s="4">
        <f t="shared" si="255"/>
        <v>6</v>
      </c>
      <c r="V1546" s="4">
        <f t="shared" si="255"/>
        <v>18</v>
      </c>
      <c r="W1546" s="4">
        <v>1000000</v>
      </c>
    </row>
    <row r="1547" spans="1:23" x14ac:dyDescent="0.3">
      <c r="A1547" s="4" t="str">
        <f t="shared" si="257"/>
        <v>Greece</v>
      </c>
      <c r="B1547" s="4">
        <f t="shared" si="257"/>
        <v>2019</v>
      </c>
      <c r="C1547" s="4">
        <f t="shared" si="256"/>
        <v>22</v>
      </c>
      <c r="D1547" s="4">
        <f t="shared" si="256"/>
        <v>19</v>
      </c>
      <c r="E1547" s="4">
        <f t="shared" si="256"/>
        <v>21</v>
      </c>
      <c r="F1547" s="4">
        <f t="shared" si="256"/>
        <v>19</v>
      </c>
      <c r="G1547" s="4">
        <f t="shared" si="256"/>
        <v>29</v>
      </c>
      <c r="H1547" s="4">
        <f t="shared" si="256"/>
        <v>30</v>
      </c>
      <c r="I1547" s="4">
        <f t="shared" si="256"/>
        <v>30</v>
      </c>
      <c r="J1547" s="4">
        <f t="shared" si="256"/>
        <v>30</v>
      </c>
      <c r="K1547" s="4">
        <f t="shared" si="256"/>
        <v>4</v>
      </c>
      <c r="L1547" s="4">
        <f t="shared" si="256"/>
        <v>4</v>
      </c>
      <c r="M1547" s="4">
        <f t="shared" si="256"/>
        <v>17</v>
      </c>
      <c r="N1547" s="4">
        <f t="shared" si="256"/>
        <v>4</v>
      </c>
      <c r="O1547" s="4">
        <f t="shared" si="256"/>
        <v>30</v>
      </c>
      <c r="P1547" s="4">
        <f t="shared" si="256"/>
        <v>30</v>
      </c>
      <c r="Q1547" s="4">
        <f t="shared" si="256"/>
        <v>30</v>
      </c>
      <c r="R1547" s="4">
        <f t="shared" si="256"/>
        <v>30</v>
      </c>
      <c r="S1547" s="4">
        <f t="shared" ref="R1547:W1562" si="258">INT(S949/20)+1</f>
        <v>20</v>
      </c>
      <c r="T1547" s="4">
        <f t="shared" si="258"/>
        <v>17</v>
      </c>
      <c r="U1547" s="4">
        <f t="shared" si="258"/>
        <v>6</v>
      </c>
      <c r="V1547" s="4">
        <f t="shared" si="258"/>
        <v>17</v>
      </c>
      <c r="W1547" s="4">
        <v>1000000</v>
      </c>
    </row>
    <row r="1548" spans="1:23" x14ac:dyDescent="0.3">
      <c r="A1548" s="4" t="str">
        <f t="shared" si="257"/>
        <v>Greece</v>
      </c>
      <c r="B1548" s="4">
        <f t="shared" si="257"/>
        <v>2020</v>
      </c>
      <c r="C1548" s="4">
        <f t="shared" ref="C1548:R1563" si="259">INT(C950/20)+1</f>
        <v>22</v>
      </c>
      <c r="D1548" s="4">
        <f t="shared" si="259"/>
        <v>19</v>
      </c>
      <c r="E1548" s="4">
        <f t="shared" si="259"/>
        <v>22</v>
      </c>
      <c r="F1548" s="4">
        <f t="shared" si="259"/>
        <v>19</v>
      </c>
      <c r="G1548" s="4">
        <f t="shared" si="259"/>
        <v>23</v>
      </c>
      <c r="H1548" s="4">
        <f t="shared" si="259"/>
        <v>24</v>
      </c>
      <c r="I1548" s="4">
        <f t="shared" si="259"/>
        <v>29</v>
      </c>
      <c r="J1548" s="4">
        <f t="shared" si="259"/>
        <v>24</v>
      </c>
      <c r="K1548" s="4">
        <f t="shared" si="259"/>
        <v>8</v>
      </c>
      <c r="L1548" s="4">
        <f t="shared" si="259"/>
        <v>7</v>
      </c>
      <c r="M1548" s="4">
        <f t="shared" si="259"/>
        <v>13</v>
      </c>
      <c r="N1548" s="4">
        <f t="shared" si="259"/>
        <v>7</v>
      </c>
      <c r="O1548" s="4">
        <f t="shared" si="259"/>
        <v>29</v>
      </c>
      <c r="P1548" s="4">
        <f t="shared" si="259"/>
        <v>30</v>
      </c>
      <c r="Q1548" s="4">
        <f t="shared" si="259"/>
        <v>30</v>
      </c>
      <c r="R1548" s="4">
        <f t="shared" si="258"/>
        <v>30</v>
      </c>
      <c r="S1548" s="4">
        <f t="shared" si="258"/>
        <v>21</v>
      </c>
      <c r="T1548" s="4">
        <f t="shared" si="258"/>
        <v>19</v>
      </c>
      <c r="U1548" s="4">
        <f t="shared" si="258"/>
        <v>7</v>
      </c>
      <c r="V1548" s="4">
        <f t="shared" si="258"/>
        <v>19</v>
      </c>
      <c r="W1548" s="4">
        <v>1000000</v>
      </c>
    </row>
    <row r="1549" spans="1:23" x14ac:dyDescent="0.3">
      <c r="A1549" s="4" t="str">
        <f t="shared" si="257"/>
        <v>Greece</v>
      </c>
      <c r="B1549" s="4">
        <f t="shared" si="257"/>
        <v>2021</v>
      </c>
      <c r="C1549" s="4">
        <f t="shared" si="259"/>
        <v>24</v>
      </c>
      <c r="D1549" s="4">
        <f t="shared" si="259"/>
        <v>20</v>
      </c>
      <c r="E1549" s="4">
        <f t="shared" si="259"/>
        <v>24</v>
      </c>
      <c r="F1549" s="4">
        <f t="shared" si="259"/>
        <v>20</v>
      </c>
      <c r="G1549" s="4">
        <f t="shared" si="259"/>
        <v>29</v>
      </c>
      <c r="H1549" s="4">
        <f t="shared" si="259"/>
        <v>30</v>
      </c>
      <c r="I1549" s="4">
        <f t="shared" si="259"/>
        <v>28</v>
      </c>
      <c r="J1549" s="4">
        <f t="shared" si="259"/>
        <v>30</v>
      </c>
      <c r="K1549" s="4">
        <f t="shared" si="259"/>
        <v>3</v>
      </c>
      <c r="L1549" s="4">
        <f t="shared" si="259"/>
        <v>3</v>
      </c>
      <c r="M1549" s="4">
        <f t="shared" si="259"/>
        <v>25</v>
      </c>
      <c r="N1549" s="4">
        <f t="shared" si="259"/>
        <v>3</v>
      </c>
      <c r="O1549" s="4">
        <f t="shared" si="259"/>
        <v>28</v>
      </c>
      <c r="P1549" s="4">
        <f t="shared" si="259"/>
        <v>29</v>
      </c>
      <c r="Q1549" s="4">
        <f t="shared" si="259"/>
        <v>29</v>
      </c>
      <c r="R1549" s="4">
        <f t="shared" si="258"/>
        <v>29</v>
      </c>
      <c r="S1549" s="4">
        <f t="shared" si="258"/>
        <v>22</v>
      </c>
      <c r="T1549" s="4">
        <f t="shared" si="258"/>
        <v>18</v>
      </c>
      <c r="U1549" s="4">
        <f t="shared" si="258"/>
        <v>6</v>
      </c>
      <c r="V1549" s="4">
        <f t="shared" si="258"/>
        <v>18</v>
      </c>
      <c r="W1549" s="4">
        <v>1000000</v>
      </c>
    </row>
    <row r="1550" spans="1:23" x14ac:dyDescent="0.3">
      <c r="A1550" s="4" t="str">
        <f t="shared" ref="A1550:B1565" si="260">A952</f>
        <v>Austria</v>
      </c>
      <c r="B1550" s="4">
        <f t="shared" si="260"/>
        <v>1995</v>
      </c>
      <c r="C1550" s="4">
        <f t="shared" si="259"/>
        <v>22</v>
      </c>
      <c r="D1550" s="4">
        <f t="shared" si="259"/>
        <v>26</v>
      </c>
      <c r="E1550" s="4">
        <f t="shared" si="259"/>
        <v>16</v>
      </c>
      <c r="F1550" s="4">
        <f t="shared" si="259"/>
        <v>26</v>
      </c>
      <c r="G1550" s="4">
        <f t="shared" si="259"/>
        <v>7</v>
      </c>
      <c r="H1550" s="4">
        <f t="shared" si="259"/>
        <v>7</v>
      </c>
      <c r="I1550" s="4">
        <f t="shared" si="259"/>
        <v>19</v>
      </c>
      <c r="J1550" s="4">
        <f t="shared" si="259"/>
        <v>7</v>
      </c>
      <c r="K1550" s="4">
        <f t="shared" si="259"/>
        <v>13</v>
      </c>
      <c r="L1550" s="4">
        <f t="shared" si="259"/>
        <v>14</v>
      </c>
      <c r="M1550" s="4">
        <f t="shared" si="259"/>
        <v>22</v>
      </c>
      <c r="N1550" s="4">
        <f t="shared" si="259"/>
        <v>14</v>
      </c>
      <c r="O1550" s="4">
        <f t="shared" si="259"/>
        <v>26</v>
      </c>
      <c r="P1550" s="4">
        <f t="shared" si="259"/>
        <v>26</v>
      </c>
      <c r="Q1550" s="4">
        <f t="shared" si="259"/>
        <v>28</v>
      </c>
      <c r="R1550" s="4">
        <f t="shared" si="258"/>
        <v>26</v>
      </c>
      <c r="S1550" s="4">
        <f t="shared" si="258"/>
        <v>10</v>
      </c>
      <c r="T1550" s="4">
        <f t="shared" si="258"/>
        <v>15</v>
      </c>
      <c r="U1550" s="4">
        <f t="shared" si="258"/>
        <v>27</v>
      </c>
      <c r="V1550" s="4">
        <f t="shared" si="258"/>
        <v>15</v>
      </c>
      <c r="W1550" s="4">
        <v>1000000</v>
      </c>
    </row>
    <row r="1551" spans="1:23" x14ac:dyDescent="0.3">
      <c r="A1551" s="4" t="str">
        <f t="shared" si="260"/>
        <v>Austria</v>
      </c>
      <c r="B1551" s="4">
        <f t="shared" si="260"/>
        <v>1996</v>
      </c>
      <c r="C1551" s="4">
        <f t="shared" si="259"/>
        <v>22</v>
      </c>
      <c r="D1551" s="4">
        <f t="shared" si="259"/>
        <v>26</v>
      </c>
      <c r="E1551" s="4">
        <f t="shared" si="259"/>
        <v>16</v>
      </c>
      <c r="F1551" s="4">
        <f t="shared" si="259"/>
        <v>26</v>
      </c>
      <c r="G1551" s="4">
        <f t="shared" si="259"/>
        <v>3</v>
      </c>
      <c r="H1551" s="4">
        <f t="shared" si="259"/>
        <v>3</v>
      </c>
      <c r="I1551" s="4">
        <f t="shared" si="259"/>
        <v>24</v>
      </c>
      <c r="J1551" s="4">
        <f t="shared" si="259"/>
        <v>3</v>
      </c>
      <c r="K1551" s="4">
        <f t="shared" si="259"/>
        <v>10</v>
      </c>
      <c r="L1551" s="4">
        <f t="shared" si="259"/>
        <v>11</v>
      </c>
      <c r="M1551" s="4">
        <f t="shared" si="259"/>
        <v>18</v>
      </c>
      <c r="N1551" s="4">
        <f t="shared" si="259"/>
        <v>11</v>
      </c>
      <c r="O1551" s="4">
        <f t="shared" si="259"/>
        <v>24</v>
      </c>
      <c r="P1551" s="4">
        <f t="shared" si="259"/>
        <v>24</v>
      </c>
      <c r="Q1551" s="4">
        <f t="shared" si="259"/>
        <v>26</v>
      </c>
      <c r="R1551" s="4">
        <f t="shared" si="258"/>
        <v>24</v>
      </c>
      <c r="S1551" s="4">
        <f t="shared" si="258"/>
        <v>11</v>
      </c>
      <c r="T1551" s="4">
        <f t="shared" si="258"/>
        <v>15</v>
      </c>
      <c r="U1551" s="4">
        <f t="shared" si="258"/>
        <v>26</v>
      </c>
      <c r="V1551" s="4">
        <f t="shared" si="258"/>
        <v>15</v>
      </c>
      <c r="W1551" s="4">
        <v>1000000</v>
      </c>
    </row>
    <row r="1552" spans="1:23" x14ac:dyDescent="0.3">
      <c r="A1552" s="4" t="str">
        <f t="shared" si="260"/>
        <v>Austria</v>
      </c>
      <c r="B1552" s="4">
        <f t="shared" si="260"/>
        <v>1997</v>
      </c>
      <c r="C1552" s="4">
        <f t="shared" si="259"/>
        <v>20</v>
      </c>
      <c r="D1552" s="4">
        <f t="shared" si="259"/>
        <v>24</v>
      </c>
      <c r="E1552" s="4">
        <f t="shared" si="259"/>
        <v>16</v>
      </c>
      <c r="F1552" s="4">
        <f t="shared" si="259"/>
        <v>24</v>
      </c>
      <c r="G1552" s="4">
        <f t="shared" si="259"/>
        <v>2</v>
      </c>
      <c r="H1552" s="4">
        <f t="shared" si="259"/>
        <v>2</v>
      </c>
      <c r="I1552" s="4">
        <f t="shared" si="259"/>
        <v>24</v>
      </c>
      <c r="J1552" s="4">
        <f t="shared" si="259"/>
        <v>2</v>
      </c>
      <c r="K1552" s="4">
        <f t="shared" si="259"/>
        <v>11</v>
      </c>
      <c r="L1552" s="4">
        <f t="shared" si="259"/>
        <v>12</v>
      </c>
      <c r="M1552" s="4">
        <f t="shared" si="259"/>
        <v>17</v>
      </c>
      <c r="N1552" s="4">
        <f t="shared" si="259"/>
        <v>12</v>
      </c>
      <c r="O1552" s="4">
        <f t="shared" si="259"/>
        <v>24</v>
      </c>
      <c r="P1552" s="4">
        <f t="shared" si="259"/>
        <v>23</v>
      </c>
      <c r="Q1552" s="4">
        <f t="shared" si="259"/>
        <v>24</v>
      </c>
      <c r="R1552" s="4">
        <f t="shared" si="258"/>
        <v>23</v>
      </c>
      <c r="S1552" s="4">
        <f t="shared" si="258"/>
        <v>10</v>
      </c>
      <c r="T1552" s="4">
        <f t="shared" si="258"/>
        <v>14</v>
      </c>
      <c r="U1552" s="4">
        <f t="shared" si="258"/>
        <v>26</v>
      </c>
      <c r="V1552" s="4">
        <f t="shared" si="258"/>
        <v>14</v>
      </c>
      <c r="W1552" s="4">
        <v>1000000</v>
      </c>
    </row>
    <row r="1553" spans="1:23" x14ac:dyDescent="0.3">
      <c r="A1553" s="4" t="str">
        <f t="shared" si="260"/>
        <v>Austria</v>
      </c>
      <c r="B1553" s="4">
        <f t="shared" si="260"/>
        <v>1998</v>
      </c>
      <c r="C1553" s="4">
        <f t="shared" si="259"/>
        <v>22</v>
      </c>
      <c r="D1553" s="4">
        <f t="shared" si="259"/>
        <v>25</v>
      </c>
      <c r="E1553" s="4">
        <f t="shared" si="259"/>
        <v>13</v>
      </c>
      <c r="F1553" s="4">
        <f t="shared" si="259"/>
        <v>25</v>
      </c>
      <c r="G1553" s="4">
        <f t="shared" si="259"/>
        <v>5</v>
      </c>
      <c r="H1553" s="4">
        <f t="shared" si="259"/>
        <v>4</v>
      </c>
      <c r="I1553" s="4">
        <f t="shared" si="259"/>
        <v>22</v>
      </c>
      <c r="J1553" s="4">
        <f t="shared" si="259"/>
        <v>4</v>
      </c>
      <c r="K1553" s="4">
        <f t="shared" si="259"/>
        <v>14</v>
      </c>
      <c r="L1553" s="4">
        <f t="shared" si="259"/>
        <v>14</v>
      </c>
      <c r="M1553" s="4">
        <f t="shared" si="259"/>
        <v>14</v>
      </c>
      <c r="N1553" s="4">
        <f t="shared" si="259"/>
        <v>14</v>
      </c>
      <c r="O1553" s="4">
        <f t="shared" si="259"/>
        <v>22</v>
      </c>
      <c r="P1553" s="4">
        <f t="shared" si="259"/>
        <v>23</v>
      </c>
      <c r="Q1553" s="4">
        <f t="shared" si="259"/>
        <v>22</v>
      </c>
      <c r="R1553" s="4">
        <f t="shared" si="258"/>
        <v>23</v>
      </c>
      <c r="S1553" s="4">
        <f t="shared" si="258"/>
        <v>11</v>
      </c>
      <c r="T1553" s="4">
        <f t="shared" si="258"/>
        <v>14</v>
      </c>
      <c r="U1553" s="4">
        <f t="shared" si="258"/>
        <v>26</v>
      </c>
      <c r="V1553" s="4">
        <f t="shared" si="258"/>
        <v>14</v>
      </c>
      <c r="W1553" s="4">
        <v>1000000</v>
      </c>
    </row>
    <row r="1554" spans="1:23" x14ac:dyDescent="0.3">
      <c r="A1554" s="4" t="str">
        <f t="shared" si="260"/>
        <v>Austria</v>
      </c>
      <c r="B1554" s="4">
        <f t="shared" si="260"/>
        <v>1999</v>
      </c>
      <c r="C1554" s="4">
        <f t="shared" si="259"/>
        <v>22</v>
      </c>
      <c r="D1554" s="4">
        <f t="shared" si="259"/>
        <v>25</v>
      </c>
      <c r="E1554" s="4">
        <f t="shared" si="259"/>
        <v>13</v>
      </c>
      <c r="F1554" s="4">
        <f t="shared" si="259"/>
        <v>25</v>
      </c>
      <c r="G1554" s="4">
        <f t="shared" si="259"/>
        <v>4</v>
      </c>
      <c r="H1554" s="4">
        <f t="shared" si="259"/>
        <v>4</v>
      </c>
      <c r="I1554" s="4">
        <f t="shared" si="259"/>
        <v>23</v>
      </c>
      <c r="J1554" s="4">
        <f t="shared" si="259"/>
        <v>4</v>
      </c>
      <c r="K1554" s="4">
        <f t="shared" si="259"/>
        <v>14</v>
      </c>
      <c r="L1554" s="4">
        <f t="shared" si="259"/>
        <v>14</v>
      </c>
      <c r="M1554" s="4">
        <f t="shared" si="259"/>
        <v>12</v>
      </c>
      <c r="N1554" s="4">
        <f t="shared" si="259"/>
        <v>14</v>
      </c>
      <c r="O1554" s="4">
        <f t="shared" si="259"/>
        <v>26</v>
      </c>
      <c r="P1554" s="4">
        <f t="shared" si="259"/>
        <v>26</v>
      </c>
      <c r="Q1554" s="4">
        <f t="shared" si="259"/>
        <v>27</v>
      </c>
      <c r="R1554" s="4">
        <f t="shared" si="258"/>
        <v>26</v>
      </c>
      <c r="S1554" s="4">
        <f t="shared" si="258"/>
        <v>11</v>
      </c>
      <c r="T1554" s="4">
        <f t="shared" si="258"/>
        <v>13</v>
      </c>
      <c r="U1554" s="4">
        <f t="shared" si="258"/>
        <v>27</v>
      </c>
      <c r="V1554" s="4">
        <f t="shared" si="258"/>
        <v>13</v>
      </c>
      <c r="W1554" s="4">
        <v>1000000</v>
      </c>
    </row>
    <row r="1555" spans="1:23" x14ac:dyDescent="0.3">
      <c r="A1555" s="4" t="str">
        <f t="shared" si="260"/>
        <v>Austria</v>
      </c>
      <c r="B1555" s="4">
        <f t="shared" si="260"/>
        <v>2000</v>
      </c>
      <c r="C1555" s="4">
        <f t="shared" si="259"/>
        <v>21</v>
      </c>
      <c r="D1555" s="4">
        <f t="shared" si="259"/>
        <v>24</v>
      </c>
      <c r="E1555" s="4">
        <f t="shared" si="259"/>
        <v>13</v>
      </c>
      <c r="F1555" s="4">
        <f t="shared" si="259"/>
        <v>24</v>
      </c>
      <c r="G1555" s="4">
        <f t="shared" si="259"/>
        <v>5</v>
      </c>
      <c r="H1555" s="4">
        <f t="shared" si="259"/>
        <v>5</v>
      </c>
      <c r="I1555" s="4">
        <f t="shared" si="259"/>
        <v>20</v>
      </c>
      <c r="J1555" s="4">
        <f t="shared" si="259"/>
        <v>5</v>
      </c>
      <c r="K1555" s="4">
        <f t="shared" si="259"/>
        <v>12</v>
      </c>
      <c r="L1555" s="4">
        <f t="shared" si="259"/>
        <v>13</v>
      </c>
      <c r="M1555" s="4">
        <f t="shared" si="259"/>
        <v>12</v>
      </c>
      <c r="N1555" s="4">
        <f t="shared" si="259"/>
        <v>13</v>
      </c>
      <c r="O1555" s="4">
        <f t="shared" si="259"/>
        <v>26</v>
      </c>
      <c r="P1555" s="4">
        <f t="shared" si="259"/>
        <v>26</v>
      </c>
      <c r="Q1555" s="4">
        <f t="shared" si="259"/>
        <v>26</v>
      </c>
      <c r="R1555" s="4">
        <f t="shared" si="258"/>
        <v>26</v>
      </c>
      <c r="S1555" s="4">
        <f t="shared" si="258"/>
        <v>11</v>
      </c>
      <c r="T1555" s="4">
        <f t="shared" si="258"/>
        <v>13</v>
      </c>
      <c r="U1555" s="4">
        <f t="shared" si="258"/>
        <v>27</v>
      </c>
      <c r="V1555" s="4">
        <f t="shared" si="258"/>
        <v>13</v>
      </c>
      <c r="W1555" s="4">
        <v>1000000</v>
      </c>
    </row>
    <row r="1556" spans="1:23" x14ac:dyDescent="0.3">
      <c r="A1556" s="4" t="str">
        <f t="shared" si="260"/>
        <v>Austria</v>
      </c>
      <c r="B1556" s="4">
        <f t="shared" si="260"/>
        <v>2001</v>
      </c>
      <c r="C1556" s="4">
        <f t="shared" si="259"/>
        <v>20</v>
      </c>
      <c r="D1556" s="4">
        <f t="shared" si="259"/>
        <v>23</v>
      </c>
      <c r="E1556" s="4">
        <f t="shared" si="259"/>
        <v>13</v>
      </c>
      <c r="F1556" s="4">
        <f t="shared" si="259"/>
        <v>23</v>
      </c>
      <c r="G1556" s="4">
        <f t="shared" si="259"/>
        <v>5</v>
      </c>
      <c r="H1556" s="4">
        <f t="shared" si="259"/>
        <v>5</v>
      </c>
      <c r="I1556" s="4">
        <f t="shared" si="259"/>
        <v>20</v>
      </c>
      <c r="J1556" s="4">
        <f t="shared" si="259"/>
        <v>5</v>
      </c>
      <c r="K1556" s="4">
        <f t="shared" si="259"/>
        <v>14</v>
      </c>
      <c r="L1556" s="4">
        <f t="shared" si="259"/>
        <v>15</v>
      </c>
      <c r="M1556" s="4">
        <f t="shared" si="259"/>
        <v>11</v>
      </c>
      <c r="N1556" s="4">
        <f t="shared" si="259"/>
        <v>15</v>
      </c>
      <c r="O1556" s="4">
        <f t="shared" si="259"/>
        <v>25</v>
      </c>
      <c r="P1556" s="4">
        <f t="shared" si="259"/>
        <v>26</v>
      </c>
      <c r="Q1556" s="4">
        <f t="shared" si="259"/>
        <v>22</v>
      </c>
      <c r="R1556" s="4">
        <f t="shared" si="258"/>
        <v>26</v>
      </c>
      <c r="S1556" s="4">
        <f t="shared" si="258"/>
        <v>10</v>
      </c>
      <c r="T1556" s="4">
        <f t="shared" si="258"/>
        <v>12</v>
      </c>
      <c r="U1556" s="4">
        <f t="shared" si="258"/>
        <v>27</v>
      </c>
      <c r="V1556" s="4">
        <f t="shared" si="258"/>
        <v>12</v>
      </c>
      <c r="W1556" s="4">
        <v>1000000</v>
      </c>
    </row>
    <row r="1557" spans="1:23" x14ac:dyDescent="0.3">
      <c r="A1557" s="4" t="str">
        <f t="shared" si="260"/>
        <v>Austria</v>
      </c>
      <c r="B1557" s="4">
        <f t="shared" si="260"/>
        <v>2002</v>
      </c>
      <c r="C1557" s="4">
        <f t="shared" si="259"/>
        <v>21</v>
      </c>
      <c r="D1557" s="4">
        <f t="shared" si="259"/>
        <v>23</v>
      </c>
      <c r="E1557" s="4">
        <f t="shared" si="259"/>
        <v>12</v>
      </c>
      <c r="F1557" s="4">
        <f t="shared" si="259"/>
        <v>23</v>
      </c>
      <c r="G1557" s="4">
        <f t="shared" si="259"/>
        <v>4</v>
      </c>
      <c r="H1557" s="4">
        <f t="shared" si="259"/>
        <v>4</v>
      </c>
      <c r="I1557" s="4">
        <f t="shared" si="259"/>
        <v>21</v>
      </c>
      <c r="J1557" s="4">
        <f t="shared" si="259"/>
        <v>4</v>
      </c>
      <c r="K1557" s="4">
        <f t="shared" si="259"/>
        <v>16</v>
      </c>
      <c r="L1557" s="4">
        <f t="shared" si="259"/>
        <v>17</v>
      </c>
      <c r="M1557" s="4">
        <f t="shared" si="259"/>
        <v>10</v>
      </c>
      <c r="N1557" s="4">
        <f t="shared" si="259"/>
        <v>17</v>
      </c>
      <c r="O1557" s="4">
        <f t="shared" si="259"/>
        <v>24</v>
      </c>
      <c r="P1557" s="4">
        <f t="shared" si="259"/>
        <v>24</v>
      </c>
      <c r="Q1557" s="4">
        <f t="shared" si="259"/>
        <v>18</v>
      </c>
      <c r="R1557" s="4">
        <f t="shared" si="259"/>
        <v>24</v>
      </c>
      <c r="S1557" s="4">
        <f t="shared" si="258"/>
        <v>10</v>
      </c>
      <c r="T1557" s="4">
        <f t="shared" si="258"/>
        <v>12</v>
      </c>
      <c r="U1557" s="4">
        <f t="shared" si="258"/>
        <v>26</v>
      </c>
      <c r="V1557" s="4">
        <f t="shared" si="258"/>
        <v>12</v>
      </c>
      <c r="W1557" s="4">
        <v>1000000</v>
      </c>
    </row>
    <row r="1558" spans="1:23" x14ac:dyDescent="0.3">
      <c r="A1558" s="4" t="str">
        <f t="shared" si="260"/>
        <v>Austria</v>
      </c>
      <c r="B1558" s="4">
        <f t="shared" si="260"/>
        <v>2003</v>
      </c>
      <c r="C1558" s="4">
        <f t="shared" si="259"/>
        <v>20</v>
      </c>
      <c r="D1558" s="4">
        <f t="shared" si="259"/>
        <v>22</v>
      </c>
      <c r="E1558" s="4">
        <f t="shared" si="259"/>
        <v>11</v>
      </c>
      <c r="F1558" s="4">
        <f t="shared" si="259"/>
        <v>22</v>
      </c>
      <c r="G1558" s="4">
        <f t="shared" si="259"/>
        <v>4</v>
      </c>
      <c r="H1558" s="4">
        <f t="shared" si="259"/>
        <v>4</v>
      </c>
      <c r="I1558" s="4">
        <f t="shared" si="259"/>
        <v>21</v>
      </c>
      <c r="J1558" s="4">
        <f t="shared" si="259"/>
        <v>4</v>
      </c>
      <c r="K1558" s="4">
        <f t="shared" si="259"/>
        <v>15</v>
      </c>
      <c r="L1558" s="4">
        <f t="shared" si="259"/>
        <v>15</v>
      </c>
      <c r="M1558" s="4">
        <f t="shared" si="259"/>
        <v>11</v>
      </c>
      <c r="N1558" s="4">
        <f t="shared" si="259"/>
        <v>15</v>
      </c>
      <c r="O1558" s="4">
        <f t="shared" si="259"/>
        <v>24</v>
      </c>
      <c r="P1558" s="4">
        <f t="shared" si="259"/>
        <v>23</v>
      </c>
      <c r="Q1558" s="4">
        <f t="shared" si="259"/>
        <v>18</v>
      </c>
      <c r="R1558" s="4">
        <f t="shared" si="258"/>
        <v>23</v>
      </c>
      <c r="S1558" s="4">
        <f t="shared" si="258"/>
        <v>10</v>
      </c>
      <c r="T1558" s="4">
        <f t="shared" si="258"/>
        <v>11</v>
      </c>
      <c r="U1558" s="4">
        <f t="shared" si="258"/>
        <v>25</v>
      </c>
      <c r="V1558" s="4">
        <f t="shared" si="258"/>
        <v>11</v>
      </c>
      <c r="W1558" s="4">
        <v>1000000</v>
      </c>
    </row>
    <row r="1559" spans="1:23" x14ac:dyDescent="0.3">
      <c r="A1559" s="4" t="str">
        <f t="shared" si="260"/>
        <v>Austria</v>
      </c>
      <c r="B1559" s="4">
        <f t="shared" si="260"/>
        <v>2004</v>
      </c>
      <c r="C1559" s="4">
        <f t="shared" si="259"/>
        <v>20</v>
      </c>
      <c r="D1559" s="4">
        <f t="shared" si="259"/>
        <v>22</v>
      </c>
      <c r="E1559" s="4">
        <f t="shared" si="259"/>
        <v>10</v>
      </c>
      <c r="F1559" s="4">
        <f t="shared" si="259"/>
        <v>22</v>
      </c>
      <c r="G1559" s="4">
        <f t="shared" si="259"/>
        <v>4</v>
      </c>
      <c r="H1559" s="4">
        <f t="shared" si="259"/>
        <v>4</v>
      </c>
      <c r="I1559" s="4">
        <f t="shared" si="259"/>
        <v>19</v>
      </c>
      <c r="J1559" s="4">
        <f t="shared" si="259"/>
        <v>4</v>
      </c>
      <c r="K1559" s="4">
        <f t="shared" si="259"/>
        <v>14</v>
      </c>
      <c r="L1559" s="4">
        <f t="shared" si="259"/>
        <v>15</v>
      </c>
      <c r="M1559" s="4">
        <f t="shared" si="259"/>
        <v>15</v>
      </c>
      <c r="N1559" s="4">
        <f t="shared" si="259"/>
        <v>15</v>
      </c>
      <c r="O1559" s="4">
        <f t="shared" si="259"/>
        <v>20</v>
      </c>
      <c r="P1559" s="4">
        <f t="shared" si="259"/>
        <v>20</v>
      </c>
      <c r="Q1559" s="4">
        <f t="shared" si="259"/>
        <v>7</v>
      </c>
      <c r="R1559" s="4">
        <f t="shared" si="258"/>
        <v>20</v>
      </c>
      <c r="S1559" s="4">
        <f t="shared" si="258"/>
        <v>10</v>
      </c>
      <c r="T1559" s="4">
        <f t="shared" si="258"/>
        <v>10</v>
      </c>
      <c r="U1559" s="4">
        <f t="shared" si="258"/>
        <v>25</v>
      </c>
      <c r="V1559" s="4">
        <f t="shared" si="258"/>
        <v>10</v>
      </c>
      <c r="W1559" s="4">
        <v>1000000</v>
      </c>
    </row>
    <row r="1560" spans="1:23" x14ac:dyDescent="0.3">
      <c r="A1560" s="4" t="str">
        <f t="shared" si="260"/>
        <v>Austria</v>
      </c>
      <c r="B1560" s="4">
        <f t="shared" si="260"/>
        <v>2005</v>
      </c>
      <c r="C1560" s="4">
        <f t="shared" si="259"/>
        <v>19</v>
      </c>
      <c r="D1560" s="4">
        <f t="shared" si="259"/>
        <v>20</v>
      </c>
      <c r="E1560" s="4">
        <f t="shared" si="259"/>
        <v>8</v>
      </c>
      <c r="F1560" s="4">
        <f t="shared" si="259"/>
        <v>20</v>
      </c>
      <c r="G1560" s="4">
        <f t="shared" si="259"/>
        <v>7</v>
      </c>
      <c r="H1560" s="4">
        <f t="shared" si="259"/>
        <v>6</v>
      </c>
      <c r="I1560" s="4">
        <f t="shared" si="259"/>
        <v>18</v>
      </c>
      <c r="J1560" s="4">
        <f t="shared" si="259"/>
        <v>6</v>
      </c>
      <c r="K1560" s="4">
        <f t="shared" si="259"/>
        <v>15</v>
      </c>
      <c r="L1560" s="4">
        <f t="shared" si="259"/>
        <v>15</v>
      </c>
      <c r="M1560" s="4">
        <f t="shared" si="259"/>
        <v>15</v>
      </c>
      <c r="N1560" s="4">
        <f t="shared" si="259"/>
        <v>15</v>
      </c>
      <c r="O1560" s="4">
        <f t="shared" si="259"/>
        <v>17</v>
      </c>
      <c r="P1560" s="4">
        <f t="shared" si="259"/>
        <v>17</v>
      </c>
      <c r="Q1560" s="4">
        <f t="shared" si="259"/>
        <v>4</v>
      </c>
      <c r="R1560" s="4">
        <f t="shared" si="258"/>
        <v>17</v>
      </c>
      <c r="S1560" s="4">
        <f t="shared" si="258"/>
        <v>10</v>
      </c>
      <c r="T1560" s="4">
        <f t="shared" si="258"/>
        <v>9</v>
      </c>
      <c r="U1560" s="4">
        <f t="shared" si="258"/>
        <v>23</v>
      </c>
      <c r="V1560" s="4">
        <f t="shared" si="258"/>
        <v>9</v>
      </c>
      <c r="W1560" s="4">
        <v>1000000</v>
      </c>
    </row>
    <row r="1561" spans="1:23" x14ac:dyDescent="0.3">
      <c r="A1561" s="4" t="str">
        <f t="shared" si="260"/>
        <v>Austria</v>
      </c>
      <c r="B1561" s="4">
        <f t="shared" si="260"/>
        <v>2006</v>
      </c>
      <c r="C1561" s="4">
        <f t="shared" si="259"/>
        <v>20</v>
      </c>
      <c r="D1561" s="4">
        <f t="shared" si="259"/>
        <v>20</v>
      </c>
      <c r="E1561" s="4">
        <f t="shared" si="259"/>
        <v>7</v>
      </c>
      <c r="F1561" s="4">
        <f t="shared" si="259"/>
        <v>20</v>
      </c>
      <c r="G1561" s="4">
        <f t="shared" si="259"/>
        <v>8</v>
      </c>
      <c r="H1561" s="4">
        <f t="shared" si="259"/>
        <v>8</v>
      </c>
      <c r="I1561" s="4">
        <f t="shared" si="259"/>
        <v>16</v>
      </c>
      <c r="J1561" s="4">
        <f t="shared" si="259"/>
        <v>8</v>
      </c>
      <c r="K1561" s="4">
        <f t="shared" si="259"/>
        <v>17</v>
      </c>
      <c r="L1561" s="4">
        <f t="shared" si="259"/>
        <v>17</v>
      </c>
      <c r="M1561" s="4">
        <f t="shared" si="259"/>
        <v>14</v>
      </c>
      <c r="N1561" s="4">
        <f t="shared" si="259"/>
        <v>17</v>
      </c>
      <c r="O1561" s="4">
        <f t="shared" si="259"/>
        <v>13</v>
      </c>
      <c r="P1561" s="4">
        <f t="shared" si="259"/>
        <v>15</v>
      </c>
      <c r="Q1561" s="4">
        <f t="shared" si="259"/>
        <v>2</v>
      </c>
      <c r="R1561" s="4">
        <f t="shared" si="258"/>
        <v>15</v>
      </c>
      <c r="S1561" s="4">
        <f t="shared" si="258"/>
        <v>10</v>
      </c>
      <c r="T1561" s="4">
        <f t="shared" si="258"/>
        <v>9</v>
      </c>
      <c r="U1561" s="4">
        <f t="shared" si="258"/>
        <v>22</v>
      </c>
      <c r="V1561" s="4">
        <f t="shared" si="258"/>
        <v>9</v>
      </c>
      <c r="W1561" s="4">
        <v>1000000</v>
      </c>
    </row>
    <row r="1562" spans="1:23" x14ac:dyDescent="0.3">
      <c r="A1562" s="4" t="str">
        <f t="shared" si="260"/>
        <v>Austria</v>
      </c>
      <c r="B1562" s="4">
        <f t="shared" si="260"/>
        <v>2007</v>
      </c>
      <c r="C1562" s="4">
        <f t="shared" si="259"/>
        <v>18</v>
      </c>
      <c r="D1562" s="4">
        <f t="shared" si="259"/>
        <v>18</v>
      </c>
      <c r="E1562" s="4">
        <f t="shared" si="259"/>
        <v>6</v>
      </c>
      <c r="F1562" s="4">
        <f t="shared" si="259"/>
        <v>18</v>
      </c>
      <c r="G1562" s="4">
        <f t="shared" si="259"/>
        <v>8</v>
      </c>
      <c r="H1562" s="4">
        <f t="shared" si="259"/>
        <v>8</v>
      </c>
      <c r="I1562" s="4">
        <f t="shared" si="259"/>
        <v>14</v>
      </c>
      <c r="J1562" s="4">
        <f t="shared" si="259"/>
        <v>8</v>
      </c>
      <c r="K1562" s="4">
        <f t="shared" si="259"/>
        <v>17</v>
      </c>
      <c r="L1562" s="4">
        <f t="shared" si="259"/>
        <v>18</v>
      </c>
      <c r="M1562" s="4">
        <f t="shared" si="259"/>
        <v>14</v>
      </c>
      <c r="N1562" s="4">
        <f t="shared" si="259"/>
        <v>18</v>
      </c>
      <c r="O1562" s="4">
        <f t="shared" si="259"/>
        <v>10</v>
      </c>
      <c r="P1562" s="4">
        <f t="shared" si="259"/>
        <v>13</v>
      </c>
      <c r="Q1562" s="4">
        <f t="shared" si="259"/>
        <v>1</v>
      </c>
      <c r="R1562" s="4">
        <f t="shared" si="258"/>
        <v>13</v>
      </c>
      <c r="S1562" s="4">
        <f t="shared" si="258"/>
        <v>10</v>
      </c>
      <c r="T1562" s="4">
        <f t="shared" si="258"/>
        <v>8</v>
      </c>
      <c r="U1562" s="4">
        <f t="shared" si="258"/>
        <v>23</v>
      </c>
      <c r="V1562" s="4">
        <f t="shared" si="258"/>
        <v>8</v>
      </c>
      <c r="W1562" s="4">
        <v>1000000</v>
      </c>
    </row>
    <row r="1563" spans="1:23" x14ac:dyDescent="0.3">
      <c r="A1563" s="4" t="str">
        <f t="shared" si="260"/>
        <v>Austria</v>
      </c>
      <c r="B1563" s="4">
        <f t="shared" si="260"/>
        <v>2008</v>
      </c>
      <c r="C1563" s="4">
        <f t="shared" si="259"/>
        <v>19</v>
      </c>
      <c r="D1563" s="4">
        <f t="shared" si="259"/>
        <v>19</v>
      </c>
      <c r="E1563" s="4">
        <f t="shared" si="259"/>
        <v>5</v>
      </c>
      <c r="F1563" s="4">
        <f t="shared" si="259"/>
        <v>19</v>
      </c>
      <c r="G1563" s="4">
        <f t="shared" si="259"/>
        <v>9</v>
      </c>
      <c r="H1563" s="4">
        <f t="shared" si="259"/>
        <v>9</v>
      </c>
      <c r="I1563" s="4">
        <f t="shared" si="259"/>
        <v>13</v>
      </c>
      <c r="J1563" s="4">
        <f t="shared" si="259"/>
        <v>9</v>
      </c>
      <c r="K1563" s="4">
        <f t="shared" si="259"/>
        <v>16</v>
      </c>
      <c r="L1563" s="4">
        <f t="shared" si="259"/>
        <v>16</v>
      </c>
      <c r="M1563" s="4">
        <f t="shared" si="259"/>
        <v>11</v>
      </c>
      <c r="N1563" s="4">
        <f t="shared" si="259"/>
        <v>16</v>
      </c>
      <c r="O1563" s="4">
        <f t="shared" si="259"/>
        <v>15</v>
      </c>
      <c r="P1563" s="4">
        <f t="shared" si="259"/>
        <v>19</v>
      </c>
      <c r="Q1563" s="4">
        <f t="shared" si="259"/>
        <v>12</v>
      </c>
      <c r="R1563" s="4">
        <f t="shared" si="259"/>
        <v>19</v>
      </c>
      <c r="S1563" s="4">
        <f t="shared" ref="R1563:W1578" si="261">INT(S965/20)+1</f>
        <v>11</v>
      </c>
      <c r="T1563" s="4">
        <f t="shared" si="261"/>
        <v>10</v>
      </c>
      <c r="U1563" s="4">
        <f t="shared" si="261"/>
        <v>21</v>
      </c>
      <c r="V1563" s="4">
        <f t="shared" si="261"/>
        <v>10</v>
      </c>
      <c r="W1563" s="4">
        <v>1000000</v>
      </c>
    </row>
    <row r="1564" spans="1:23" x14ac:dyDescent="0.3">
      <c r="A1564" s="4" t="str">
        <f t="shared" si="260"/>
        <v>Austria</v>
      </c>
      <c r="B1564" s="4">
        <f t="shared" si="260"/>
        <v>2009</v>
      </c>
      <c r="C1564" s="4">
        <f t="shared" ref="C1564:R1579" si="262">INT(C966/20)+1</f>
        <v>20</v>
      </c>
      <c r="D1564" s="4">
        <f t="shared" si="262"/>
        <v>19</v>
      </c>
      <c r="E1564" s="4">
        <f t="shared" si="262"/>
        <v>7</v>
      </c>
      <c r="F1564" s="4">
        <f t="shared" si="262"/>
        <v>19</v>
      </c>
      <c r="G1564" s="4">
        <f t="shared" si="262"/>
        <v>11</v>
      </c>
      <c r="H1564" s="4">
        <f t="shared" si="262"/>
        <v>11</v>
      </c>
      <c r="I1564" s="4">
        <f t="shared" si="262"/>
        <v>10</v>
      </c>
      <c r="J1564" s="4">
        <f t="shared" si="262"/>
        <v>11</v>
      </c>
      <c r="K1564" s="4">
        <f t="shared" si="262"/>
        <v>13</v>
      </c>
      <c r="L1564" s="4">
        <f t="shared" si="262"/>
        <v>13</v>
      </c>
      <c r="M1564" s="4">
        <f t="shared" si="262"/>
        <v>14</v>
      </c>
      <c r="N1564" s="4">
        <f t="shared" si="262"/>
        <v>13</v>
      </c>
      <c r="O1564" s="4">
        <f t="shared" si="262"/>
        <v>22</v>
      </c>
      <c r="P1564" s="4">
        <f t="shared" si="262"/>
        <v>21</v>
      </c>
      <c r="Q1564" s="4">
        <f t="shared" si="262"/>
        <v>14</v>
      </c>
      <c r="R1564" s="4">
        <f t="shared" si="261"/>
        <v>21</v>
      </c>
      <c r="S1564" s="4">
        <f t="shared" si="261"/>
        <v>11</v>
      </c>
      <c r="T1564" s="4">
        <f t="shared" si="261"/>
        <v>11</v>
      </c>
      <c r="U1564" s="4">
        <f t="shared" si="261"/>
        <v>23</v>
      </c>
      <c r="V1564" s="4">
        <f t="shared" si="261"/>
        <v>11</v>
      </c>
      <c r="W1564" s="4">
        <v>1000000</v>
      </c>
    </row>
    <row r="1565" spans="1:23" x14ac:dyDescent="0.3">
      <c r="A1565" s="4" t="str">
        <f t="shared" si="260"/>
        <v>Austria</v>
      </c>
      <c r="B1565" s="4">
        <f t="shared" si="260"/>
        <v>2010</v>
      </c>
      <c r="C1565" s="4">
        <f t="shared" si="262"/>
        <v>19</v>
      </c>
      <c r="D1565" s="4">
        <f t="shared" si="262"/>
        <v>18</v>
      </c>
      <c r="E1565" s="4">
        <f t="shared" si="262"/>
        <v>8</v>
      </c>
      <c r="F1565" s="4">
        <f t="shared" si="262"/>
        <v>18</v>
      </c>
      <c r="G1565" s="4">
        <f t="shared" si="262"/>
        <v>12</v>
      </c>
      <c r="H1565" s="4">
        <f t="shared" si="262"/>
        <v>12</v>
      </c>
      <c r="I1565" s="4">
        <f t="shared" si="262"/>
        <v>6</v>
      </c>
      <c r="J1565" s="4">
        <f t="shared" si="262"/>
        <v>12</v>
      </c>
      <c r="K1565" s="4">
        <f t="shared" si="262"/>
        <v>12</v>
      </c>
      <c r="L1565" s="4">
        <f t="shared" si="262"/>
        <v>12</v>
      </c>
      <c r="M1565" s="4">
        <f t="shared" si="262"/>
        <v>15</v>
      </c>
      <c r="N1565" s="4">
        <f t="shared" si="262"/>
        <v>12</v>
      </c>
      <c r="O1565" s="4">
        <f t="shared" si="262"/>
        <v>27</v>
      </c>
      <c r="P1565" s="4">
        <f t="shared" si="262"/>
        <v>25</v>
      </c>
      <c r="Q1565" s="4">
        <f t="shared" si="262"/>
        <v>25</v>
      </c>
      <c r="R1565" s="4">
        <f t="shared" si="261"/>
        <v>25</v>
      </c>
      <c r="S1565" s="4">
        <f t="shared" si="261"/>
        <v>12</v>
      </c>
      <c r="T1565" s="4">
        <f t="shared" si="261"/>
        <v>11</v>
      </c>
      <c r="U1565" s="4">
        <f t="shared" si="261"/>
        <v>23</v>
      </c>
      <c r="V1565" s="4">
        <f t="shared" si="261"/>
        <v>11</v>
      </c>
      <c r="W1565" s="4">
        <v>1000000</v>
      </c>
    </row>
    <row r="1566" spans="1:23" x14ac:dyDescent="0.3">
      <c r="A1566" s="4" t="str">
        <f t="shared" ref="A1566:B1581" si="263">A968</f>
        <v>Austria</v>
      </c>
      <c r="B1566" s="4">
        <f t="shared" si="263"/>
        <v>2011</v>
      </c>
      <c r="C1566" s="4">
        <f t="shared" si="262"/>
        <v>19</v>
      </c>
      <c r="D1566" s="4">
        <f t="shared" si="262"/>
        <v>17</v>
      </c>
      <c r="E1566" s="4">
        <f t="shared" si="262"/>
        <v>9</v>
      </c>
      <c r="F1566" s="4">
        <f t="shared" si="262"/>
        <v>17</v>
      </c>
      <c r="G1566" s="4">
        <f t="shared" si="262"/>
        <v>11</v>
      </c>
      <c r="H1566" s="4">
        <f t="shared" si="262"/>
        <v>11</v>
      </c>
      <c r="I1566" s="4">
        <f t="shared" si="262"/>
        <v>7</v>
      </c>
      <c r="J1566" s="4">
        <f t="shared" si="262"/>
        <v>11</v>
      </c>
      <c r="K1566" s="4">
        <f t="shared" si="262"/>
        <v>12</v>
      </c>
      <c r="L1566" s="4">
        <f t="shared" si="262"/>
        <v>12</v>
      </c>
      <c r="M1566" s="4">
        <f t="shared" si="262"/>
        <v>12</v>
      </c>
      <c r="N1566" s="4">
        <f t="shared" si="262"/>
        <v>12</v>
      </c>
      <c r="O1566" s="4">
        <f t="shared" si="262"/>
        <v>27</v>
      </c>
      <c r="P1566" s="4">
        <f t="shared" si="262"/>
        <v>25</v>
      </c>
      <c r="Q1566" s="4">
        <f t="shared" si="262"/>
        <v>26</v>
      </c>
      <c r="R1566" s="4">
        <f t="shared" si="261"/>
        <v>25</v>
      </c>
      <c r="S1566" s="4">
        <f t="shared" si="261"/>
        <v>13</v>
      </c>
      <c r="T1566" s="4">
        <f t="shared" si="261"/>
        <v>12</v>
      </c>
      <c r="U1566" s="4">
        <f t="shared" si="261"/>
        <v>22</v>
      </c>
      <c r="V1566" s="4">
        <f t="shared" si="261"/>
        <v>12</v>
      </c>
      <c r="W1566" s="4">
        <v>1000000</v>
      </c>
    </row>
    <row r="1567" spans="1:23" x14ac:dyDescent="0.3">
      <c r="A1567" s="4" t="str">
        <f t="shared" si="263"/>
        <v>Austria</v>
      </c>
      <c r="B1567" s="4">
        <f t="shared" si="263"/>
        <v>2012</v>
      </c>
      <c r="C1567" s="4">
        <f t="shared" si="262"/>
        <v>20</v>
      </c>
      <c r="D1567" s="4">
        <f t="shared" si="262"/>
        <v>18</v>
      </c>
      <c r="E1567" s="4">
        <f t="shared" si="262"/>
        <v>9</v>
      </c>
      <c r="F1567" s="4">
        <f t="shared" si="262"/>
        <v>18</v>
      </c>
      <c r="G1567" s="4">
        <f t="shared" si="262"/>
        <v>13</v>
      </c>
      <c r="H1567" s="4">
        <f t="shared" si="262"/>
        <v>14</v>
      </c>
      <c r="I1567" s="4">
        <f t="shared" si="262"/>
        <v>6</v>
      </c>
      <c r="J1567" s="4">
        <f t="shared" si="262"/>
        <v>14</v>
      </c>
      <c r="K1567" s="4">
        <f t="shared" si="262"/>
        <v>12</v>
      </c>
      <c r="L1567" s="4">
        <f t="shared" si="262"/>
        <v>11</v>
      </c>
      <c r="M1567" s="4">
        <f t="shared" si="262"/>
        <v>11</v>
      </c>
      <c r="N1567" s="4">
        <f t="shared" si="262"/>
        <v>11</v>
      </c>
      <c r="O1567" s="4">
        <f t="shared" si="262"/>
        <v>27</v>
      </c>
      <c r="P1567" s="4">
        <f t="shared" si="262"/>
        <v>25</v>
      </c>
      <c r="Q1567" s="4">
        <f t="shared" si="262"/>
        <v>23</v>
      </c>
      <c r="R1567" s="4">
        <f t="shared" si="261"/>
        <v>25</v>
      </c>
      <c r="S1567" s="4">
        <f t="shared" si="261"/>
        <v>14</v>
      </c>
      <c r="T1567" s="4">
        <f t="shared" si="261"/>
        <v>13</v>
      </c>
      <c r="U1567" s="4">
        <f t="shared" si="261"/>
        <v>22</v>
      </c>
      <c r="V1567" s="4">
        <f t="shared" si="261"/>
        <v>13</v>
      </c>
      <c r="W1567" s="4">
        <v>1000000</v>
      </c>
    </row>
    <row r="1568" spans="1:23" x14ac:dyDescent="0.3">
      <c r="A1568" s="4" t="str">
        <f t="shared" si="263"/>
        <v>Austria</v>
      </c>
      <c r="B1568" s="4">
        <f t="shared" si="263"/>
        <v>2013</v>
      </c>
      <c r="C1568" s="4">
        <f t="shared" si="262"/>
        <v>19</v>
      </c>
      <c r="D1568" s="4">
        <f t="shared" si="262"/>
        <v>18</v>
      </c>
      <c r="E1568" s="4">
        <f t="shared" si="262"/>
        <v>9</v>
      </c>
      <c r="F1568" s="4">
        <f t="shared" si="262"/>
        <v>18</v>
      </c>
      <c r="G1568" s="4">
        <f t="shared" si="262"/>
        <v>15</v>
      </c>
      <c r="H1568" s="4">
        <f t="shared" si="262"/>
        <v>15</v>
      </c>
      <c r="I1568" s="4">
        <f t="shared" si="262"/>
        <v>4</v>
      </c>
      <c r="J1568" s="4">
        <f t="shared" si="262"/>
        <v>15</v>
      </c>
      <c r="K1568" s="4">
        <f t="shared" si="262"/>
        <v>10</v>
      </c>
      <c r="L1568" s="4">
        <f t="shared" si="262"/>
        <v>10</v>
      </c>
      <c r="M1568" s="4">
        <f t="shared" si="262"/>
        <v>13</v>
      </c>
      <c r="N1568" s="4">
        <f t="shared" si="262"/>
        <v>10</v>
      </c>
      <c r="O1568" s="4">
        <f t="shared" si="262"/>
        <v>27</v>
      </c>
      <c r="P1568" s="4">
        <f t="shared" si="262"/>
        <v>24</v>
      </c>
      <c r="Q1568" s="4">
        <f t="shared" si="262"/>
        <v>18</v>
      </c>
      <c r="R1568" s="4">
        <f t="shared" si="261"/>
        <v>24</v>
      </c>
      <c r="S1568" s="4">
        <f t="shared" si="261"/>
        <v>13</v>
      </c>
      <c r="T1568" s="4">
        <f t="shared" si="261"/>
        <v>12</v>
      </c>
      <c r="U1568" s="4">
        <f t="shared" si="261"/>
        <v>22</v>
      </c>
      <c r="V1568" s="4">
        <f t="shared" si="261"/>
        <v>12</v>
      </c>
      <c r="W1568" s="4">
        <v>1000000</v>
      </c>
    </row>
    <row r="1569" spans="1:23" x14ac:dyDescent="0.3">
      <c r="A1569" s="4" t="str">
        <f t="shared" si="263"/>
        <v>Austria</v>
      </c>
      <c r="B1569" s="4">
        <f t="shared" si="263"/>
        <v>2014</v>
      </c>
      <c r="C1569" s="4">
        <f t="shared" si="262"/>
        <v>19</v>
      </c>
      <c r="D1569" s="4">
        <f t="shared" si="262"/>
        <v>17</v>
      </c>
      <c r="E1569" s="4">
        <f t="shared" si="262"/>
        <v>9</v>
      </c>
      <c r="F1569" s="4">
        <f t="shared" si="262"/>
        <v>17</v>
      </c>
      <c r="G1569" s="4">
        <f t="shared" si="262"/>
        <v>17</v>
      </c>
      <c r="H1569" s="4">
        <f t="shared" si="262"/>
        <v>17</v>
      </c>
      <c r="I1569" s="4">
        <f t="shared" si="262"/>
        <v>1</v>
      </c>
      <c r="J1569" s="4">
        <f t="shared" si="262"/>
        <v>17</v>
      </c>
      <c r="K1569" s="4">
        <f t="shared" si="262"/>
        <v>10</v>
      </c>
      <c r="L1569" s="4">
        <f t="shared" si="262"/>
        <v>9</v>
      </c>
      <c r="M1569" s="4">
        <f t="shared" si="262"/>
        <v>14</v>
      </c>
      <c r="N1569" s="4">
        <f t="shared" si="262"/>
        <v>9</v>
      </c>
      <c r="O1569" s="4">
        <f t="shared" si="262"/>
        <v>25</v>
      </c>
      <c r="P1569" s="4">
        <f t="shared" si="262"/>
        <v>22</v>
      </c>
      <c r="Q1569" s="4">
        <f t="shared" si="262"/>
        <v>10</v>
      </c>
      <c r="R1569" s="4">
        <f t="shared" si="261"/>
        <v>22</v>
      </c>
      <c r="S1569" s="4">
        <f t="shared" si="261"/>
        <v>12</v>
      </c>
      <c r="T1569" s="4">
        <f t="shared" si="261"/>
        <v>11</v>
      </c>
      <c r="U1569" s="4">
        <f t="shared" si="261"/>
        <v>21</v>
      </c>
      <c r="V1569" s="4">
        <f t="shared" si="261"/>
        <v>11</v>
      </c>
      <c r="W1569" s="4">
        <v>1000000</v>
      </c>
    </row>
    <row r="1570" spans="1:23" x14ac:dyDescent="0.3">
      <c r="A1570" s="4" t="str">
        <f t="shared" si="263"/>
        <v>Austria</v>
      </c>
      <c r="B1570" s="4">
        <f t="shared" si="263"/>
        <v>2015</v>
      </c>
      <c r="C1570" s="4">
        <f t="shared" si="262"/>
        <v>19</v>
      </c>
      <c r="D1570" s="4">
        <f t="shared" si="262"/>
        <v>17</v>
      </c>
      <c r="E1570" s="4">
        <f t="shared" si="262"/>
        <v>9</v>
      </c>
      <c r="F1570" s="4">
        <f t="shared" si="262"/>
        <v>17</v>
      </c>
      <c r="G1570" s="4">
        <f t="shared" si="262"/>
        <v>18</v>
      </c>
      <c r="H1570" s="4">
        <f t="shared" si="262"/>
        <v>19</v>
      </c>
      <c r="I1570" s="4">
        <f t="shared" si="262"/>
        <v>4</v>
      </c>
      <c r="J1570" s="4">
        <f t="shared" si="262"/>
        <v>19</v>
      </c>
      <c r="K1570" s="4">
        <f t="shared" si="262"/>
        <v>7</v>
      </c>
      <c r="L1570" s="4">
        <f t="shared" si="262"/>
        <v>7</v>
      </c>
      <c r="M1570" s="4">
        <f t="shared" si="262"/>
        <v>15</v>
      </c>
      <c r="N1570" s="4">
        <f t="shared" si="262"/>
        <v>7</v>
      </c>
      <c r="O1570" s="4">
        <f t="shared" si="262"/>
        <v>22</v>
      </c>
      <c r="P1570" s="4">
        <f t="shared" si="262"/>
        <v>20</v>
      </c>
      <c r="Q1570" s="4">
        <f t="shared" si="262"/>
        <v>5</v>
      </c>
      <c r="R1570" s="4">
        <f t="shared" si="261"/>
        <v>20</v>
      </c>
      <c r="S1570" s="4">
        <f t="shared" si="261"/>
        <v>10</v>
      </c>
      <c r="T1570" s="4">
        <f t="shared" si="261"/>
        <v>8</v>
      </c>
      <c r="U1570" s="4">
        <f t="shared" si="261"/>
        <v>20</v>
      </c>
      <c r="V1570" s="4">
        <f t="shared" si="261"/>
        <v>8</v>
      </c>
      <c r="W1570" s="4">
        <v>1000000</v>
      </c>
    </row>
    <row r="1571" spans="1:23" x14ac:dyDescent="0.3">
      <c r="A1571" s="4" t="str">
        <f t="shared" si="263"/>
        <v>Austria</v>
      </c>
      <c r="B1571" s="4">
        <f t="shared" si="263"/>
        <v>2016</v>
      </c>
      <c r="C1571" s="4">
        <f t="shared" si="262"/>
        <v>19</v>
      </c>
      <c r="D1571" s="4">
        <f t="shared" si="262"/>
        <v>17</v>
      </c>
      <c r="E1571" s="4">
        <f t="shared" si="262"/>
        <v>8</v>
      </c>
      <c r="F1571" s="4">
        <f t="shared" si="262"/>
        <v>17</v>
      </c>
      <c r="G1571" s="4">
        <f t="shared" si="262"/>
        <v>17</v>
      </c>
      <c r="H1571" s="4">
        <f t="shared" si="262"/>
        <v>17</v>
      </c>
      <c r="I1571" s="4">
        <f t="shared" si="262"/>
        <v>1</v>
      </c>
      <c r="J1571" s="4">
        <f t="shared" si="262"/>
        <v>17</v>
      </c>
      <c r="K1571" s="4">
        <f t="shared" si="262"/>
        <v>10</v>
      </c>
      <c r="L1571" s="4">
        <f t="shared" si="262"/>
        <v>9</v>
      </c>
      <c r="M1571" s="4">
        <f t="shared" si="262"/>
        <v>12</v>
      </c>
      <c r="N1571" s="4">
        <f t="shared" si="262"/>
        <v>9</v>
      </c>
      <c r="O1571" s="4">
        <f t="shared" si="262"/>
        <v>16</v>
      </c>
      <c r="P1571" s="4">
        <f t="shared" si="262"/>
        <v>16</v>
      </c>
      <c r="Q1571" s="4">
        <f t="shared" si="262"/>
        <v>4</v>
      </c>
      <c r="R1571" s="4">
        <f t="shared" si="261"/>
        <v>16</v>
      </c>
      <c r="S1571" s="4">
        <f t="shared" si="261"/>
        <v>10</v>
      </c>
      <c r="T1571" s="4">
        <f t="shared" si="261"/>
        <v>8</v>
      </c>
      <c r="U1571" s="4">
        <f t="shared" si="261"/>
        <v>20</v>
      </c>
      <c r="V1571" s="4">
        <f t="shared" si="261"/>
        <v>8</v>
      </c>
      <c r="W1571" s="4">
        <v>1000000</v>
      </c>
    </row>
    <row r="1572" spans="1:23" x14ac:dyDescent="0.3">
      <c r="A1572" s="4" t="str">
        <f t="shared" si="263"/>
        <v>Austria</v>
      </c>
      <c r="B1572" s="4">
        <f t="shared" si="263"/>
        <v>2017</v>
      </c>
      <c r="C1572" s="4">
        <f t="shared" si="262"/>
        <v>18</v>
      </c>
      <c r="D1572" s="4">
        <f t="shared" si="262"/>
        <v>16</v>
      </c>
      <c r="E1572" s="4">
        <f t="shared" si="262"/>
        <v>7</v>
      </c>
      <c r="F1572" s="4">
        <f t="shared" si="262"/>
        <v>16</v>
      </c>
      <c r="G1572" s="4">
        <f t="shared" si="262"/>
        <v>17</v>
      </c>
      <c r="H1572" s="4">
        <f t="shared" si="262"/>
        <v>18</v>
      </c>
      <c r="I1572" s="4">
        <f t="shared" si="262"/>
        <v>1</v>
      </c>
      <c r="J1572" s="4">
        <f t="shared" si="262"/>
        <v>18</v>
      </c>
      <c r="K1572" s="4">
        <f t="shared" si="262"/>
        <v>8</v>
      </c>
      <c r="L1572" s="4">
        <f t="shared" si="262"/>
        <v>8</v>
      </c>
      <c r="M1572" s="4">
        <f t="shared" si="262"/>
        <v>12</v>
      </c>
      <c r="N1572" s="4">
        <f t="shared" si="262"/>
        <v>8</v>
      </c>
      <c r="O1572" s="4">
        <f t="shared" si="262"/>
        <v>13</v>
      </c>
      <c r="P1572" s="4">
        <f t="shared" si="262"/>
        <v>14</v>
      </c>
      <c r="Q1572" s="4">
        <f t="shared" si="262"/>
        <v>7</v>
      </c>
      <c r="R1572" s="4">
        <f t="shared" si="261"/>
        <v>14</v>
      </c>
      <c r="S1572" s="4">
        <f t="shared" si="261"/>
        <v>9</v>
      </c>
      <c r="T1572" s="4">
        <f t="shared" si="261"/>
        <v>8</v>
      </c>
      <c r="U1572" s="4">
        <f t="shared" si="261"/>
        <v>18</v>
      </c>
      <c r="V1572" s="4">
        <f t="shared" si="261"/>
        <v>8</v>
      </c>
      <c r="W1572" s="4">
        <v>1000000</v>
      </c>
    </row>
    <row r="1573" spans="1:23" x14ac:dyDescent="0.3">
      <c r="A1573" s="4" t="str">
        <f t="shared" si="263"/>
        <v>Austria</v>
      </c>
      <c r="B1573" s="4">
        <f t="shared" si="263"/>
        <v>2018</v>
      </c>
      <c r="C1573" s="4">
        <f t="shared" si="262"/>
        <v>17</v>
      </c>
      <c r="D1573" s="4">
        <f t="shared" si="262"/>
        <v>15</v>
      </c>
      <c r="E1573" s="4">
        <f t="shared" si="262"/>
        <v>7</v>
      </c>
      <c r="F1573" s="4">
        <f t="shared" si="262"/>
        <v>15</v>
      </c>
      <c r="G1573" s="4">
        <f t="shared" si="262"/>
        <v>16</v>
      </c>
      <c r="H1573" s="4">
        <f t="shared" si="262"/>
        <v>16</v>
      </c>
      <c r="I1573" s="4">
        <f t="shared" si="262"/>
        <v>2</v>
      </c>
      <c r="J1573" s="4">
        <f t="shared" si="262"/>
        <v>16</v>
      </c>
      <c r="K1573" s="4">
        <f t="shared" si="262"/>
        <v>8</v>
      </c>
      <c r="L1573" s="4">
        <f t="shared" si="262"/>
        <v>8</v>
      </c>
      <c r="M1573" s="4">
        <f t="shared" si="262"/>
        <v>13</v>
      </c>
      <c r="N1573" s="4">
        <f t="shared" si="262"/>
        <v>8</v>
      </c>
      <c r="O1573" s="4">
        <f t="shared" si="262"/>
        <v>12</v>
      </c>
      <c r="P1573" s="4">
        <f t="shared" si="262"/>
        <v>14</v>
      </c>
      <c r="Q1573" s="4">
        <f t="shared" si="262"/>
        <v>8</v>
      </c>
      <c r="R1573" s="4">
        <f t="shared" si="262"/>
        <v>14</v>
      </c>
      <c r="S1573" s="4">
        <f t="shared" si="261"/>
        <v>10</v>
      </c>
      <c r="T1573" s="4">
        <f t="shared" si="261"/>
        <v>8</v>
      </c>
      <c r="U1573" s="4">
        <f t="shared" si="261"/>
        <v>16</v>
      </c>
      <c r="V1573" s="4">
        <f t="shared" si="261"/>
        <v>8</v>
      </c>
      <c r="W1573" s="4">
        <v>1000000</v>
      </c>
    </row>
    <row r="1574" spans="1:23" x14ac:dyDescent="0.3">
      <c r="A1574" s="4" t="str">
        <f t="shared" si="263"/>
        <v>Austria</v>
      </c>
      <c r="B1574" s="4">
        <f t="shared" si="263"/>
        <v>2019</v>
      </c>
      <c r="C1574" s="4">
        <f t="shared" si="262"/>
        <v>16</v>
      </c>
      <c r="D1574" s="4">
        <f t="shared" si="262"/>
        <v>15</v>
      </c>
      <c r="E1574" s="4">
        <f t="shared" si="262"/>
        <v>6</v>
      </c>
      <c r="F1574" s="4">
        <f t="shared" si="262"/>
        <v>15</v>
      </c>
      <c r="G1574" s="4">
        <f t="shared" si="262"/>
        <v>13</v>
      </c>
      <c r="H1574" s="4">
        <f t="shared" si="262"/>
        <v>14</v>
      </c>
      <c r="I1574" s="4">
        <f t="shared" si="262"/>
        <v>4</v>
      </c>
      <c r="J1574" s="4">
        <f t="shared" si="262"/>
        <v>14</v>
      </c>
      <c r="K1574" s="4">
        <f t="shared" si="262"/>
        <v>6</v>
      </c>
      <c r="L1574" s="4">
        <f t="shared" si="262"/>
        <v>6</v>
      </c>
      <c r="M1574" s="4">
        <f t="shared" si="262"/>
        <v>14</v>
      </c>
      <c r="N1574" s="4">
        <f t="shared" si="262"/>
        <v>6</v>
      </c>
      <c r="O1574" s="4">
        <f t="shared" si="262"/>
        <v>11</v>
      </c>
      <c r="P1574" s="4">
        <f t="shared" si="262"/>
        <v>14</v>
      </c>
      <c r="Q1574" s="4">
        <f t="shared" si="262"/>
        <v>8</v>
      </c>
      <c r="R1574" s="4">
        <f t="shared" si="261"/>
        <v>14</v>
      </c>
      <c r="S1574" s="4">
        <f t="shared" si="261"/>
        <v>9</v>
      </c>
      <c r="T1574" s="4">
        <f t="shared" si="261"/>
        <v>7</v>
      </c>
      <c r="U1574" s="4">
        <f t="shared" si="261"/>
        <v>16</v>
      </c>
      <c r="V1574" s="4">
        <f t="shared" si="261"/>
        <v>7</v>
      </c>
      <c r="W1574" s="4">
        <v>1000000</v>
      </c>
    </row>
    <row r="1575" spans="1:23" x14ac:dyDescent="0.3">
      <c r="A1575" s="4" t="str">
        <f t="shared" si="263"/>
        <v>Austria</v>
      </c>
      <c r="B1575" s="4">
        <f t="shared" si="263"/>
        <v>2020</v>
      </c>
      <c r="C1575" s="4">
        <f t="shared" si="262"/>
        <v>16</v>
      </c>
      <c r="D1575" s="4">
        <f t="shared" si="262"/>
        <v>14</v>
      </c>
      <c r="E1575" s="4">
        <f t="shared" si="262"/>
        <v>6</v>
      </c>
      <c r="F1575" s="4">
        <f t="shared" si="262"/>
        <v>14</v>
      </c>
      <c r="G1575" s="4">
        <f t="shared" si="262"/>
        <v>18</v>
      </c>
      <c r="H1575" s="4">
        <f t="shared" si="262"/>
        <v>19</v>
      </c>
      <c r="I1575" s="4">
        <f t="shared" si="262"/>
        <v>7</v>
      </c>
      <c r="J1575" s="4">
        <f t="shared" si="262"/>
        <v>19</v>
      </c>
      <c r="K1575" s="4">
        <f t="shared" si="262"/>
        <v>6</v>
      </c>
      <c r="L1575" s="4">
        <f t="shared" si="262"/>
        <v>6</v>
      </c>
      <c r="M1575" s="4">
        <f t="shared" si="262"/>
        <v>15</v>
      </c>
      <c r="N1575" s="4">
        <f t="shared" si="262"/>
        <v>6</v>
      </c>
      <c r="O1575" s="4">
        <f t="shared" si="262"/>
        <v>9</v>
      </c>
      <c r="P1575" s="4">
        <f t="shared" si="262"/>
        <v>9</v>
      </c>
      <c r="Q1575" s="4">
        <f t="shared" si="262"/>
        <v>11</v>
      </c>
      <c r="R1575" s="4">
        <f t="shared" si="261"/>
        <v>9</v>
      </c>
      <c r="S1575" s="4">
        <f t="shared" si="261"/>
        <v>8</v>
      </c>
      <c r="T1575" s="4">
        <f t="shared" si="261"/>
        <v>5</v>
      </c>
      <c r="U1575" s="4">
        <f t="shared" si="261"/>
        <v>17</v>
      </c>
      <c r="V1575" s="4">
        <f t="shared" si="261"/>
        <v>5</v>
      </c>
      <c r="W1575" s="4">
        <v>1000000</v>
      </c>
    </row>
    <row r="1576" spans="1:23" x14ac:dyDescent="0.3">
      <c r="A1576" s="4" t="str">
        <f t="shared" si="263"/>
        <v>Austria</v>
      </c>
      <c r="B1576" s="4">
        <f t="shared" si="263"/>
        <v>2021</v>
      </c>
      <c r="C1576" s="4">
        <f t="shared" si="262"/>
        <v>15</v>
      </c>
      <c r="D1576" s="4">
        <f t="shared" si="262"/>
        <v>14</v>
      </c>
      <c r="E1576" s="4">
        <f t="shared" si="262"/>
        <v>6</v>
      </c>
      <c r="F1576" s="4">
        <f t="shared" si="262"/>
        <v>14</v>
      </c>
      <c r="G1576" s="4">
        <f t="shared" si="262"/>
        <v>19</v>
      </c>
      <c r="H1576" s="4">
        <f t="shared" si="262"/>
        <v>19</v>
      </c>
      <c r="I1576" s="4">
        <f t="shared" si="262"/>
        <v>3</v>
      </c>
      <c r="J1576" s="4">
        <f t="shared" si="262"/>
        <v>19</v>
      </c>
      <c r="K1576" s="4">
        <f t="shared" si="262"/>
        <v>12</v>
      </c>
      <c r="L1576" s="4">
        <f t="shared" si="262"/>
        <v>11</v>
      </c>
      <c r="M1576" s="4">
        <f t="shared" si="262"/>
        <v>22</v>
      </c>
      <c r="N1576" s="4">
        <f t="shared" si="262"/>
        <v>11</v>
      </c>
      <c r="O1576" s="4">
        <f t="shared" si="262"/>
        <v>5</v>
      </c>
      <c r="P1576" s="4">
        <f t="shared" si="262"/>
        <v>6</v>
      </c>
      <c r="Q1576" s="4">
        <f t="shared" si="262"/>
        <v>13</v>
      </c>
      <c r="R1576" s="4">
        <f t="shared" si="261"/>
        <v>6</v>
      </c>
      <c r="S1576" s="4">
        <f t="shared" si="261"/>
        <v>7</v>
      </c>
      <c r="T1576" s="4">
        <f t="shared" si="261"/>
        <v>5</v>
      </c>
      <c r="U1576" s="4">
        <f t="shared" si="261"/>
        <v>16</v>
      </c>
      <c r="V1576" s="4">
        <f t="shared" si="261"/>
        <v>5</v>
      </c>
      <c r="W1576" s="4">
        <v>1000000</v>
      </c>
    </row>
    <row r="1577" spans="1:23" x14ac:dyDescent="0.3">
      <c r="A1577" s="4" t="str">
        <f t="shared" si="263"/>
        <v>Belgium</v>
      </c>
      <c r="B1577" s="4">
        <f t="shared" si="263"/>
        <v>1995</v>
      </c>
      <c r="C1577" s="4">
        <f t="shared" si="262"/>
        <v>25</v>
      </c>
      <c r="D1577" s="4">
        <f t="shared" si="262"/>
        <v>27</v>
      </c>
      <c r="E1577" s="4">
        <f t="shared" si="262"/>
        <v>10</v>
      </c>
      <c r="F1577" s="4">
        <f t="shared" si="262"/>
        <v>27</v>
      </c>
      <c r="G1577" s="4">
        <f t="shared" si="262"/>
        <v>17</v>
      </c>
      <c r="H1577" s="4">
        <f t="shared" si="262"/>
        <v>17</v>
      </c>
      <c r="I1577" s="4">
        <f t="shared" si="262"/>
        <v>5</v>
      </c>
      <c r="J1577" s="4">
        <f t="shared" si="262"/>
        <v>17</v>
      </c>
      <c r="K1577" s="4">
        <f t="shared" si="262"/>
        <v>14</v>
      </c>
      <c r="L1577" s="4">
        <f t="shared" si="262"/>
        <v>14</v>
      </c>
      <c r="M1577" s="4">
        <f t="shared" si="262"/>
        <v>21</v>
      </c>
      <c r="N1577" s="4">
        <f t="shared" si="262"/>
        <v>14</v>
      </c>
      <c r="O1577" s="4">
        <f t="shared" si="262"/>
        <v>2</v>
      </c>
      <c r="P1577" s="4">
        <f t="shared" si="262"/>
        <v>2</v>
      </c>
      <c r="Q1577" s="4">
        <f t="shared" si="262"/>
        <v>27</v>
      </c>
      <c r="R1577" s="4">
        <f t="shared" si="261"/>
        <v>2</v>
      </c>
      <c r="S1577" s="4">
        <f t="shared" si="261"/>
        <v>7</v>
      </c>
      <c r="T1577" s="4">
        <f t="shared" si="261"/>
        <v>10</v>
      </c>
      <c r="U1577" s="4">
        <f t="shared" si="261"/>
        <v>26</v>
      </c>
      <c r="V1577" s="4">
        <f t="shared" si="261"/>
        <v>10</v>
      </c>
      <c r="W1577" s="4">
        <v>1000000</v>
      </c>
    </row>
    <row r="1578" spans="1:23" x14ac:dyDescent="0.3">
      <c r="A1578" s="4" t="str">
        <f t="shared" si="263"/>
        <v>Belgium</v>
      </c>
      <c r="B1578" s="4">
        <f t="shared" si="263"/>
        <v>1996</v>
      </c>
      <c r="C1578" s="4">
        <f t="shared" si="262"/>
        <v>26</v>
      </c>
      <c r="D1578" s="4">
        <f t="shared" si="262"/>
        <v>28</v>
      </c>
      <c r="E1578" s="4">
        <f t="shared" si="262"/>
        <v>8</v>
      </c>
      <c r="F1578" s="4">
        <f t="shared" si="262"/>
        <v>28</v>
      </c>
      <c r="G1578" s="4">
        <f t="shared" si="262"/>
        <v>17</v>
      </c>
      <c r="H1578" s="4">
        <f t="shared" si="262"/>
        <v>17</v>
      </c>
      <c r="I1578" s="4">
        <f t="shared" si="262"/>
        <v>5</v>
      </c>
      <c r="J1578" s="4">
        <f t="shared" si="262"/>
        <v>17</v>
      </c>
      <c r="K1578" s="4">
        <f t="shared" si="262"/>
        <v>13</v>
      </c>
      <c r="L1578" s="4">
        <f t="shared" si="262"/>
        <v>13</v>
      </c>
      <c r="M1578" s="4">
        <f t="shared" si="262"/>
        <v>15</v>
      </c>
      <c r="N1578" s="4">
        <f t="shared" si="262"/>
        <v>13</v>
      </c>
      <c r="O1578" s="4">
        <f t="shared" si="262"/>
        <v>3</v>
      </c>
      <c r="P1578" s="4">
        <f t="shared" si="262"/>
        <v>3</v>
      </c>
      <c r="Q1578" s="4">
        <f t="shared" si="262"/>
        <v>26</v>
      </c>
      <c r="R1578" s="4">
        <f t="shared" si="261"/>
        <v>3</v>
      </c>
      <c r="S1578" s="4">
        <f t="shared" si="261"/>
        <v>7</v>
      </c>
      <c r="T1578" s="4">
        <f t="shared" si="261"/>
        <v>9</v>
      </c>
      <c r="U1578" s="4">
        <f t="shared" si="261"/>
        <v>25</v>
      </c>
      <c r="V1578" s="4">
        <f t="shared" si="261"/>
        <v>9</v>
      </c>
      <c r="W1578" s="4">
        <v>1000000</v>
      </c>
    </row>
    <row r="1579" spans="1:23" x14ac:dyDescent="0.3">
      <c r="A1579" s="4" t="str">
        <f t="shared" si="263"/>
        <v>Belgium</v>
      </c>
      <c r="B1579" s="4">
        <f t="shared" si="263"/>
        <v>1997</v>
      </c>
      <c r="C1579" s="4">
        <f t="shared" si="262"/>
        <v>26</v>
      </c>
      <c r="D1579" s="4">
        <f t="shared" si="262"/>
        <v>28</v>
      </c>
      <c r="E1579" s="4">
        <f t="shared" si="262"/>
        <v>7</v>
      </c>
      <c r="F1579" s="4">
        <f t="shared" si="262"/>
        <v>28</v>
      </c>
      <c r="G1579" s="4">
        <f t="shared" si="262"/>
        <v>17</v>
      </c>
      <c r="H1579" s="4">
        <f t="shared" si="262"/>
        <v>16</v>
      </c>
      <c r="I1579" s="4">
        <f t="shared" si="262"/>
        <v>6</v>
      </c>
      <c r="J1579" s="4">
        <f t="shared" si="262"/>
        <v>16</v>
      </c>
      <c r="K1579" s="4">
        <f t="shared" si="262"/>
        <v>11</v>
      </c>
      <c r="L1579" s="4">
        <f t="shared" si="262"/>
        <v>12</v>
      </c>
      <c r="M1579" s="4">
        <f t="shared" si="262"/>
        <v>17</v>
      </c>
      <c r="N1579" s="4">
        <f t="shared" si="262"/>
        <v>12</v>
      </c>
      <c r="O1579" s="4">
        <f t="shared" si="262"/>
        <v>3</v>
      </c>
      <c r="P1579" s="4">
        <f t="shared" si="262"/>
        <v>3</v>
      </c>
      <c r="Q1579" s="4">
        <f t="shared" si="262"/>
        <v>21</v>
      </c>
      <c r="R1579" s="4">
        <f t="shared" si="262"/>
        <v>3</v>
      </c>
      <c r="S1579" s="4">
        <f t="shared" ref="M1579:AB1594" si="264">INT(S981/20)+1</f>
        <v>7</v>
      </c>
      <c r="T1579" s="4">
        <f t="shared" si="264"/>
        <v>9</v>
      </c>
      <c r="U1579" s="4">
        <f t="shared" si="264"/>
        <v>25</v>
      </c>
      <c r="V1579" s="4">
        <f t="shared" si="264"/>
        <v>9</v>
      </c>
      <c r="W1579" s="4">
        <v>1000000</v>
      </c>
    </row>
    <row r="1580" spans="1:23" x14ac:dyDescent="0.3">
      <c r="A1580" s="4" t="str">
        <f t="shared" si="263"/>
        <v>Belgium</v>
      </c>
      <c r="B1580" s="4">
        <f t="shared" si="263"/>
        <v>1998</v>
      </c>
      <c r="C1580" s="4">
        <f t="shared" ref="C1580:R1595" si="265">INT(C982/20)+1</f>
        <v>25</v>
      </c>
      <c r="D1580" s="4">
        <f t="shared" si="265"/>
        <v>27</v>
      </c>
      <c r="E1580" s="4">
        <f t="shared" si="265"/>
        <v>7</v>
      </c>
      <c r="F1580" s="4">
        <f t="shared" si="265"/>
        <v>27</v>
      </c>
      <c r="G1580" s="4">
        <f t="shared" si="265"/>
        <v>18</v>
      </c>
      <c r="H1580" s="4">
        <f t="shared" si="265"/>
        <v>17</v>
      </c>
      <c r="I1580" s="4">
        <f t="shared" si="265"/>
        <v>4</v>
      </c>
      <c r="J1580" s="4">
        <f t="shared" si="265"/>
        <v>17</v>
      </c>
      <c r="K1580" s="4">
        <f t="shared" si="265"/>
        <v>11</v>
      </c>
      <c r="L1580" s="4">
        <f t="shared" si="265"/>
        <v>11</v>
      </c>
      <c r="M1580" s="4">
        <f t="shared" si="265"/>
        <v>19</v>
      </c>
      <c r="N1580" s="4">
        <f t="shared" si="265"/>
        <v>11</v>
      </c>
      <c r="O1580" s="4">
        <f t="shared" si="265"/>
        <v>6</v>
      </c>
      <c r="P1580" s="4">
        <f t="shared" si="265"/>
        <v>6</v>
      </c>
      <c r="Q1580" s="4">
        <f t="shared" si="265"/>
        <v>20</v>
      </c>
      <c r="R1580" s="4">
        <f t="shared" si="264"/>
        <v>6</v>
      </c>
      <c r="S1580" s="4">
        <f t="shared" si="264"/>
        <v>6</v>
      </c>
      <c r="T1580" s="4">
        <f t="shared" si="264"/>
        <v>8</v>
      </c>
      <c r="U1580" s="4">
        <f t="shared" si="264"/>
        <v>24</v>
      </c>
      <c r="V1580" s="4">
        <f t="shared" si="264"/>
        <v>8</v>
      </c>
      <c r="W1580" s="4">
        <v>1000000</v>
      </c>
    </row>
    <row r="1581" spans="1:23" x14ac:dyDescent="0.3">
      <c r="A1581" s="4" t="str">
        <f t="shared" si="263"/>
        <v>Belgium</v>
      </c>
      <c r="B1581" s="4">
        <f t="shared" si="263"/>
        <v>1999</v>
      </c>
      <c r="C1581" s="4">
        <f t="shared" si="265"/>
        <v>28</v>
      </c>
      <c r="D1581" s="4">
        <f t="shared" si="265"/>
        <v>28</v>
      </c>
      <c r="E1581" s="4">
        <f t="shared" si="265"/>
        <v>3</v>
      </c>
      <c r="F1581" s="4">
        <f t="shared" si="265"/>
        <v>28</v>
      </c>
      <c r="G1581" s="4">
        <f t="shared" si="265"/>
        <v>17</v>
      </c>
      <c r="H1581" s="4">
        <f t="shared" si="265"/>
        <v>17</v>
      </c>
      <c r="I1581" s="4">
        <f t="shared" si="265"/>
        <v>4</v>
      </c>
      <c r="J1581" s="4">
        <f t="shared" si="265"/>
        <v>17</v>
      </c>
      <c r="K1581" s="4">
        <f t="shared" si="265"/>
        <v>9</v>
      </c>
      <c r="L1581" s="4">
        <f t="shared" si="265"/>
        <v>10</v>
      </c>
      <c r="M1581" s="4">
        <f t="shared" si="265"/>
        <v>19</v>
      </c>
      <c r="N1581" s="4">
        <f t="shared" si="265"/>
        <v>10</v>
      </c>
      <c r="O1581" s="4">
        <f t="shared" si="265"/>
        <v>7</v>
      </c>
      <c r="P1581" s="4">
        <f t="shared" si="265"/>
        <v>6</v>
      </c>
      <c r="Q1581" s="4">
        <f t="shared" si="265"/>
        <v>12</v>
      </c>
      <c r="R1581" s="4">
        <f t="shared" si="264"/>
        <v>6</v>
      </c>
      <c r="S1581" s="4">
        <f t="shared" si="264"/>
        <v>6</v>
      </c>
      <c r="T1581" s="4">
        <f t="shared" si="264"/>
        <v>8</v>
      </c>
      <c r="U1581" s="4">
        <f t="shared" si="264"/>
        <v>25</v>
      </c>
      <c r="V1581" s="4">
        <f t="shared" si="264"/>
        <v>8</v>
      </c>
      <c r="W1581" s="4">
        <v>1000000</v>
      </c>
    </row>
    <row r="1582" spans="1:23" x14ac:dyDescent="0.3">
      <c r="A1582" s="4" t="str">
        <f t="shared" ref="A1582:B1597" si="266">A984</f>
        <v>Belgium</v>
      </c>
      <c r="B1582" s="4">
        <f t="shared" si="266"/>
        <v>2000</v>
      </c>
      <c r="C1582" s="4">
        <f t="shared" si="265"/>
        <v>27</v>
      </c>
      <c r="D1582" s="4">
        <f t="shared" si="265"/>
        <v>27</v>
      </c>
      <c r="E1582" s="4">
        <f t="shared" si="265"/>
        <v>4</v>
      </c>
      <c r="F1582" s="4">
        <f t="shared" si="265"/>
        <v>27</v>
      </c>
      <c r="G1582" s="4">
        <f t="shared" si="265"/>
        <v>16</v>
      </c>
      <c r="H1582" s="4">
        <f t="shared" si="265"/>
        <v>16</v>
      </c>
      <c r="I1582" s="4">
        <f t="shared" si="265"/>
        <v>5</v>
      </c>
      <c r="J1582" s="4">
        <f t="shared" si="265"/>
        <v>16</v>
      </c>
      <c r="K1582" s="4">
        <f t="shared" si="265"/>
        <v>7</v>
      </c>
      <c r="L1582" s="4">
        <f t="shared" si="265"/>
        <v>8</v>
      </c>
      <c r="M1582" s="4">
        <f t="shared" si="265"/>
        <v>19</v>
      </c>
      <c r="N1582" s="4">
        <f t="shared" si="265"/>
        <v>8</v>
      </c>
      <c r="O1582" s="4">
        <f t="shared" si="265"/>
        <v>14</v>
      </c>
      <c r="P1582" s="4">
        <f t="shared" si="265"/>
        <v>14</v>
      </c>
      <c r="Q1582" s="4">
        <f t="shared" si="265"/>
        <v>6</v>
      </c>
      <c r="R1582" s="4">
        <f t="shared" si="264"/>
        <v>14</v>
      </c>
      <c r="S1582" s="4">
        <f t="shared" si="264"/>
        <v>7</v>
      </c>
      <c r="T1582" s="4">
        <f t="shared" si="264"/>
        <v>7</v>
      </c>
      <c r="U1582" s="4">
        <f t="shared" si="264"/>
        <v>25</v>
      </c>
      <c r="V1582" s="4">
        <f t="shared" si="264"/>
        <v>7</v>
      </c>
      <c r="W1582" s="4">
        <v>1000000</v>
      </c>
    </row>
    <row r="1583" spans="1:23" x14ac:dyDescent="0.3">
      <c r="A1583" s="4" t="str">
        <f t="shared" si="266"/>
        <v>Belgium</v>
      </c>
      <c r="B1583" s="4">
        <f t="shared" si="266"/>
        <v>2001</v>
      </c>
      <c r="C1583" s="4">
        <f t="shared" si="265"/>
        <v>27</v>
      </c>
      <c r="D1583" s="4">
        <f t="shared" si="265"/>
        <v>27</v>
      </c>
      <c r="E1583" s="4">
        <f t="shared" si="265"/>
        <v>4</v>
      </c>
      <c r="F1583" s="4">
        <f t="shared" si="265"/>
        <v>27</v>
      </c>
      <c r="G1583" s="4">
        <f t="shared" si="265"/>
        <v>16</v>
      </c>
      <c r="H1583" s="4">
        <f t="shared" si="265"/>
        <v>15</v>
      </c>
      <c r="I1583" s="4">
        <f t="shared" si="265"/>
        <v>6</v>
      </c>
      <c r="J1583" s="4">
        <f t="shared" si="265"/>
        <v>15</v>
      </c>
      <c r="K1583" s="4">
        <f t="shared" si="265"/>
        <v>7</v>
      </c>
      <c r="L1583" s="4">
        <f t="shared" si="265"/>
        <v>7</v>
      </c>
      <c r="M1583" s="4">
        <f t="shared" si="265"/>
        <v>20</v>
      </c>
      <c r="N1583" s="4">
        <f t="shared" si="265"/>
        <v>7</v>
      </c>
      <c r="O1583" s="4">
        <f t="shared" si="265"/>
        <v>15</v>
      </c>
      <c r="P1583" s="4">
        <f t="shared" si="265"/>
        <v>14</v>
      </c>
      <c r="Q1583" s="4">
        <f t="shared" si="265"/>
        <v>7</v>
      </c>
      <c r="R1583" s="4">
        <f t="shared" si="264"/>
        <v>14</v>
      </c>
      <c r="S1583" s="4">
        <f t="shared" si="264"/>
        <v>6</v>
      </c>
      <c r="T1583" s="4">
        <f t="shared" si="264"/>
        <v>7</v>
      </c>
      <c r="U1583" s="4">
        <f t="shared" si="264"/>
        <v>24</v>
      </c>
      <c r="V1583" s="4">
        <f t="shared" si="264"/>
        <v>7</v>
      </c>
      <c r="W1583" s="4">
        <v>1000000</v>
      </c>
    </row>
    <row r="1584" spans="1:23" x14ac:dyDescent="0.3">
      <c r="A1584" s="4" t="str">
        <f t="shared" si="266"/>
        <v>Belgium</v>
      </c>
      <c r="B1584" s="4">
        <f t="shared" si="266"/>
        <v>2002</v>
      </c>
      <c r="C1584" s="4">
        <f t="shared" si="265"/>
        <v>28</v>
      </c>
      <c r="D1584" s="4">
        <f t="shared" si="265"/>
        <v>27</v>
      </c>
      <c r="E1584" s="4">
        <f t="shared" si="265"/>
        <v>3</v>
      </c>
      <c r="F1584" s="4">
        <f t="shared" si="265"/>
        <v>27</v>
      </c>
      <c r="G1584" s="4">
        <f t="shared" si="265"/>
        <v>11</v>
      </c>
      <c r="H1584" s="4">
        <f t="shared" si="265"/>
        <v>11</v>
      </c>
      <c r="I1584" s="4">
        <f t="shared" si="265"/>
        <v>11</v>
      </c>
      <c r="J1584" s="4">
        <f t="shared" si="265"/>
        <v>11</v>
      </c>
      <c r="K1584" s="4">
        <f t="shared" si="265"/>
        <v>10</v>
      </c>
      <c r="L1584" s="4">
        <f t="shared" si="265"/>
        <v>10</v>
      </c>
      <c r="M1584" s="4">
        <f t="shared" si="265"/>
        <v>20</v>
      </c>
      <c r="N1584" s="4">
        <f t="shared" si="265"/>
        <v>10</v>
      </c>
      <c r="O1584" s="4">
        <f t="shared" si="265"/>
        <v>9</v>
      </c>
      <c r="P1584" s="4">
        <f t="shared" si="265"/>
        <v>9</v>
      </c>
      <c r="Q1584" s="4">
        <f t="shared" si="265"/>
        <v>12</v>
      </c>
      <c r="R1584" s="4">
        <f t="shared" si="264"/>
        <v>9</v>
      </c>
      <c r="S1584" s="4">
        <f t="shared" si="264"/>
        <v>6</v>
      </c>
      <c r="T1584" s="4">
        <f t="shared" si="264"/>
        <v>7</v>
      </c>
      <c r="U1584" s="4">
        <f t="shared" si="264"/>
        <v>23</v>
      </c>
      <c r="V1584" s="4">
        <f t="shared" si="264"/>
        <v>7</v>
      </c>
      <c r="W1584" s="4">
        <v>1000000</v>
      </c>
    </row>
    <row r="1585" spans="1:23" x14ac:dyDescent="0.3">
      <c r="A1585" s="4" t="str">
        <f t="shared" si="266"/>
        <v>Belgium</v>
      </c>
      <c r="B1585" s="4">
        <f t="shared" si="266"/>
        <v>2003</v>
      </c>
      <c r="C1585" s="4">
        <f t="shared" si="265"/>
        <v>27</v>
      </c>
      <c r="D1585" s="4">
        <f t="shared" si="265"/>
        <v>27</v>
      </c>
      <c r="E1585" s="4">
        <f t="shared" si="265"/>
        <v>2</v>
      </c>
      <c r="F1585" s="4">
        <f t="shared" si="265"/>
        <v>27</v>
      </c>
      <c r="G1585" s="4">
        <f t="shared" si="265"/>
        <v>10</v>
      </c>
      <c r="H1585" s="4">
        <f t="shared" si="265"/>
        <v>10</v>
      </c>
      <c r="I1585" s="4">
        <f t="shared" si="265"/>
        <v>13</v>
      </c>
      <c r="J1585" s="4">
        <f t="shared" si="265"/>
        <v>10</v>
      </c>
      <c r="K1585" s="4">
        <f t="shared" si="265"/>
        <v>10</v>
      </c>
      <c r="L1585" s="4">
        <f t="shared" si="265"/>
        <v>10</v>
      </c>
      <c r="M1585" s="4">
        <f t="shared" si="265"/>
        <v>19</v>
      </c>
      <c r="N1585" s="4">
        <f t="shared" si="265"/>
        <v>10</v>
      </c>
      <c r="O1585" s="4">
        <f t="shared" si="265"/>
        <v>6</v>
      </c>
      <c r="P1585" s="4">
        <f t="shared" si="265"/>
        <v>6</v>
      </c>
      <c r="Q1585" s="4">
        <f t="shared" si="265"/>
        <v>13</v>
      </c>
      <c r="R1585" s="4">
        <f t="shared" si="264"/>
        <v>6</v>
      </c>
      <c r="S1585" s="4">
        <f t="shared" si="264"/>
        <v>6</v>
      </c>
      <c r="T1585" s="4">
        <f t="shared" si="264"/>
        <v>6</v>
      </c>
      <c r="U1585" s="4">
        <f t="shared" si="264"/>
        <v>22</v>
      </c>
      <c r="V1585" s="4">
        <f t="shared" si="264"/>
        <v>6</v>
      </c>
      <c r="W1585" s="4">
        <v>1000000</v>
      </c>
    </row>
    <row r="1586" spans="1:23" x14ac:dyDescent="0.3">
      <c r="A1586" s="4" t="str">
        <f t="shared" si="266"/>
        <v>Belgium</v>
      </c>
      <c r="B1586" s="4">
        <f t="shared" si="266"/>
        <v>2004</v>
      </c>
      <c r="C1586" s="4">
        <f t="shared" si="265"/>
        <v>26</v>
      </c>
      <c r="D1586" s="4">
        <f t="shared" si="265"/>
        <v>26</v>
      </c>
      <c r="E1586" s="4">
        <f t="shared" si="265"/>
        <v>3</v>
      </c>
      <c r="F1586" s="4">
        <f t="shared" si="265"/>
        <v>26</v>
      </c>
      <c r="G1586" s="4">
        <f t="shared" si="265"/>
        <v>12</v>
      </c>
      <c r="H1586" s="4">
        <f t="shared" si="265"/>
        <v>12</v>
      </c>
      <c r="I1586" s="4">
        <f t="shared" si="265"/>
        <v>8</v>
      </c>
      <c r="J1586" s="4">
        <f t="shared" si="265"/>
        <v>12</v>
      </c>
      <c r="K1586" s="4">
        <f t="shared" si="265"/>
        <v>12</v>
      </c>
      <c r="L1586" s="4">
        <f t="shared" si="265"/>
        <v>12</v>
      </c>
      <c r="M1586" s="4">
        <f t="shared" si="265"/>
        <v>19</v>
      </c>
      <c r="N1586" s="4">
        <f t="shared" si="265"/>
        <v>12</v>
      </c>
      <c r="O1586" s="4">
        <f t="shared" si="265"/>
        <v>6</v>
      </c>
      <c r="P1586" s="4">
        <f t="shared" si="265"/>
        <v>5</v>
      </c>
      <c r="Q1586" s="4">
        <f t="shared" si="265"/>
        <v>12</v>
      </c>
      <c r="R1586" s="4">
        <f t="shared" si="264"/>
        <v>5</v>
      </c>
      <c r="S1586" s="4">
        <f t="shared" si="264"/>
        <v>6</v>
      </c>
      <c r="T1586" s="4">
        <f t="shared" si="264"/>
        <v>6</v>
      </c>
      <c r="U1586" s="4">
        <f t="shared" si="264"/>
        <v>21</v>
      </c>
      <c r="V1586" s="4">
        <f t="shared" si="264"/>
        <v>6</v>
      </c>
      <c r="W1586" s="4">
        <v>1000000</v>
      </c>
    </row>
    <row r="1587" spans="1:23" x14ac:dyDescent="0.3">
      <c r="A1587" s="4" t="str">
        <f t="shared" si="266"/>
        <v>Belgium</v>
      </c>
      <c r="B1587" s="4">
        <f t="shared" si="266"/>
        <v>2005</v>
      </c>
      <c r="C1587" s="4">
        <f t="shared" si="265"/>
        <v>24</v>
      </c>
      <c r="D1587" s="4">
        <f t="shared" si="265"/>
        <v>24</v>
      </c>
      <c r="E1587" s="4">
        <f t="shared" si="265"/>
        <v>4</v>
      </c>
      <c r="F1587" s="4">
        <f t="shared" si="265"/>
        <v>24</v>
      </c>
      <c r="G1587" s="4">
        <f t="shared" si="265"/>
        <v>13</v>
      </c>
      <c r="H1587" s="4">
        <f t="shared" si="265"/>
        <v>13</v>
      </c>
      <c r="I1587" s="4">
        <f t="shared" si="265"/>
        <v>8</v>
      </c>
      <c r="J1587" s="4">
        <f t="shared" si="265"/>
        <v>13</v>
      </c>
      <c r="K1587" s="4">
        <f t="shared" si="265"/>
        <v>12</v>
      </c>
      <c r="L1587" s="4">
        <f t="shared" si="265"/>
        <v>12</v>
      </c>
      <c r="M1587" s="4">
        <f t="shared" si="265"/>
        <v>20</v>
      </c>
      <c r="N1587" s="4">
        <f t="shared" si="265"/>
        <v>12</v>
      </c>
      <c r="O1587" s="4">
        <f t="shared" si="265"/>
        <v>2</v>
      </c>
      <c r="P1587" s="4">
        <f t="shared" si="265"/>
        <v>2</v>
      </c>
      <c r="Q1587" s="4">
        <f t="shared" si="265"/>
        <v>13</v>
      </c>
      <c r="R1587" s="4">
        <f t="shared" si="264"/>
        <v>2</v>
      </c>
      <c r="S1587" s="4">
        <f t="shared" si="264"/>
        <v>6</v>
      </c>
      <c r="T1587" s="4">
        <f t="shared" si="264"/>
        <v>6</v>
      </c>
      <c r="U1587" s="4">
        <f t="shared" si="264"/>
        <v>20</v>
      </c>
      <c r="V1587" s="4">
        <f t="shared" si="264"/>
        <v>6</v>
      </c>
      <c r="W1587" s="4">
        <v>1000000</v>
      </c>
    </row>
    <row r="1588" spans="1:23" x14ac:dyDescent="0.3">
      <c r="A1588" s="4" t="str">
        <f t="shared" si="266"/>
        <v>Belgium</v>
      </c>
      <c r="B1588" s="4">
        <f t="shared" si="266"/>
        <v>2006</v>
      </c>
      <c r="C1588" s="4">
        <f t="shared" si="265"/>
        <v>23</v>
      </c>
      <c r="D1588" s="4">
        <f t="shared" si="265"/>
        <v>23</v>
      </c>
      <c r="E1588" s="4">
        <f t="shared" si="265"/>
        <v>3</v>
      </c>
      <c r="F1588" s="4">
        <f t="shared" si="265"/>
        <v>23</v>
      </c>
      <c r="G1588" s="4">
        <f t="shared" si="265"/>
        <v>11</v>
      </c>
      <c r="H1588" s="4">
        <f t="shared" si="265"/>
        <v>10</v>
      </c>
      <c r="I1588" s="4">
        <f t="shared" si="265"/>
        <v>12</v>
      </c>
      <c r="J1588" s="4">
        <f t="shared" si="265"/>
        <v>10</v>
      </c>
      <c r="K1588" s="4">
        <f t="shared" si="265"/>
        <v>12</v>
      </c>
      <c r="L1588" s="4">
        <f t="shared" si="265"/>
        <v>12</v>
      </c>
      <c r="M1588" s="4">
        <f t="shared" si="265"/>
        <v>21</v>
      </c>
      <c r="N1588" s="4">
        <f t="shared" si="265"/>
        <v>12</v>
      </c>
      <c r="O1588" s="4">
        <f t="shared" si="265"/>
        <v>5</v>
      </c>
      <c r="P1588" s="4">
        <f t="shared" si="265"/>
        <v>6</v>
      </c>
      <c r="Q1588" s="4">
        <f t="shared" si="265"/>
        <v>14</v>
      </c>
      <c r="R1588" s="4">
        <f t="shared" si="264"/>
        <v>6</v>
      </c>
      <c r="S1588" s="4">
        <f t="shared" si="264"/>
        <v>5</v>
      </c>
      <c r="T1588" s="4">
        <f t="shared" si="264"/>
        <v>5</v>
      </c>
      <c r="U1588" s="4">
        <f t="shared" si="264"/>
        <v>19</v>
      </c>
      <c r="V1588" s="4">
        <f t="shared" si="264"/>
        <v>5</v>
      </c>
      <c r="W1588" s="4">
        <v>1000000</v>
      </c>
    </row>
    <row r="1589" spans="1:23" x14ac:dyDescent="0.3">
      <c r="A1589" s="4" t="str">
        <f t="shared" si="266"/>
        <v>Belgium</v>
      </c>
      <c r="B1589" s="4">
        <f t="shared" si="266"/>
        <v>2007</v>
      </c>
      <c r="C1589" s="4">
        <f t="shared" si="265"/>
        <v>22</v>
      </c>
      <c r="D1589" s="4">
        <f t="shared" si="265"/>
        <v>22</v>
      </c>
      <c r="E1589" s="4">
        <f t="shared" si="265"/>
        <v>3</v>
      </c>
      <c r="F1589" s="4">
        <f t="shared" si="265"/>
        <v>22</v>
      </c>
      <c r="G1589" s="4">
        <f t="shared" si="265"/>
        <v>10</v>
      </c>
      <c r="H1589" s="4">
        <f t="shared" si="265"/>
        <v>10</v>
      </c>
      <c r="I1589" s="4">
        <f t="shared" si="265"/>
        <v>12</v>
      </c>
      <c r="J1589" s="4">
        <f t="shared" si="265"/>
        <v>10</v>
      </c>
      <c r="K1589" s="4">
        <f t="shared" si="265"/>
        <v>14</v>
      </c>
      <c r="L1589" s="4">
        <f t="shared" si="265"/>
        <v>14</v>
      </c>
      <c r="M1589" s="4">
        <f t="shared" si="265"/>
        <v>20</v>
      </c>
      <c r="N1589" s="4">
        <f t="shared" si="265"/>
        <v>14</v>
      </c>
      <c r="O1589" s="4">
        <f t="shared" si="265"/>
        <v>7</v>
      </c>
      <c r="P1589" s="4">
        <f t="shared" si="265"/>
        <v>8</v>
      </c>
      <c r="Q1589" s="4">
        <f t="shared" si="265"/>
        <v>12</v>
      </c>
      <c r="R1589" s="4">
        <f t="shared" si="265"/>
        <v>8</v>
      </c>
      <c r="S1589" s="4">
        <f t="shared" si="264"/>
        <v>5</v>
      </c>
      <c r="T1589" s="4">
        <f t="shared" si="264"/>
        <v>4</v>
      </c>
      <c r="U1589" s="4">
        <f t="shared" si="264"/>
        <v>18</v>
      </c>
      <c r="V1589" s="4">
        <f t="shared" si="264"/>
        <v>4</v>
      </c>
      <c r="W1589" s="4">
        <v>1000000</v>
      </c>
    </row>
    <row r="1590" spans="1:23" x14ac:dyDescent="0.3">
      <c r="A1590" s="4" t="str">
        <f t="shared" si="266"/>
        <v>Belgium</v>
      </c>
      <c r="B1590" s="4">
        <f t="shared" si="266"/>
        <v>2008</v>
      </c>
      <c r="C1590" s="4">
        <f t="shared" si="265"/>
        <v>21</v>
      </c>
      <c r="D1590" s="4">
        <f t="shared" si="265"/>
        <v>21</v>
      </c>
      <c r="E1590" s="4">
        <f t="shared" si="265"/>
        <v>4</v>
      </c>
      <c r="F1590" s="4">
        <f t="shared" si="265"/>
        <v>21</v>
      </c>
      <c r="G1590" s="4">
        <f t="shared" si="265"/>
        <v>11</v>
      </c>
      <c r="H1590" s="4">
        <f t="shared" si="265"/>
        <v>11</v>
      </c>
      <c r="I1590" s="4">
        <f t="shared" si="265"/>
        <v>9</v>
      </c>
      <c r="J1590" s="4">
        <f t="shared" si="265"/>
        <v>11</v>
      </c>
      <c r="K1590" s="4">
        <f t="shared" si="265"/>
        <v>9</v>
      </c>
      <c r="L1590" s="4">
        <f t="shared" si="265"/>
        <v>9</v>
      </c>
      <c r="M1590" s="4">
        <f t="shared" si="264"/>
        <v>22</v>
      </c>
      <c r="N1590" s="4">
        <f t="shared" si="264"/>
        <v>9</v>
      </c>
      <c r="O1590" s="4">
        <f t="shared" si="264"/>
        <v>3</v>
      </c>
      <c r="P1590" s="4">
        <f t="shared" si="264"/>
        <v>3</v>
      </c>
      <c r="Q1590" s="4">
        <f t="shared" si="264"/>
        <v>11</v>
      </c>
      <c r="R1590" s="4">
        <f t="shared" si="264"/>
        <v>3</v>
      </c>
      <c r="S1590" s="4">
        <f t="shared" si="264"/>
        <v>5</v>
      </c>
      <c r="T1590" s="4">
        <f t="shared" si="264"/>
        <v>5</v>
      </c>
      <c r="U1590" s="4">
        <f t="shared" si="264"/>
        <v>18</v>
      </c>
      <c r="V1590" s="4">
        <f t="shared" si="264"/>
        <v>5</v>
      </c>
      <c r="W1590" s="4">
        <v>1000000</v>
      </c>
    </row>
    <row r="1591" spans="1:23" x14ac:dyDescent="0.3">
      <c r="A1591" s="4" t="str">
        <f t="shared" si="266"/>
        <v>Belgium</v>
      </c>
      <c r="B1591" s="4">
        <f t="shared" si="266"/>
        <v>2009</v>
      </c>
      <c r="C1591" s="4">
        <f t="shared" si="265"/>
        <v>22</v>
      </c>
      <c r="D1591" s="4">
        <f t="shared" si="265"/>
        <v>21</v>
      </c>
      <c r="E1591" s="4">
        <f t="shared" si="265"/>
        <v>6</v>
      </c>
      <c r="F1591" s="4">
        <f t="shared" si="265"/>
        <v>21</v>
      </c>
      <c r="G1591" s="4">
        <f t="shared" si="265"/>
        <v>10</v>
      </c>
      <c r="H1591" s="4">
        <f t="shared" si="265"/>
        <v>10</v>
      </c>
      <c r="I1591" s="4">
        <f t="shared" si="265"/>
        <v>11</v>
      </c>
      <c r="J1591" s="4">
        <f t="shared" si="265"/>
        <v>10</v>
      </c>
      <c r="K1591" s="4">
        <f t="shared" si="265"/>
        <v>10</v>
      </c>
      <c r="L1591" s="4">
        <f t="shared" si="265"/>
        <v>10</v>
      </c>
      <c r="M1591" s="4">
        <f t="shared" si="264"/>
        <v>18</v>
      </c>
      <c r="N1591" s="4">
        <f t="shared" si="264"/>
        <v>10</v>
      </c>
      <c r="O1591" s="4">
        <f t="shared" si="264"/>
        <v>11</v>
      </c>
      <c r="P1591" s="4">
        <f t="shared" si="264"/>
        <v>10</v>
      </c>
      <c r="Q1591" s="4">
        <f t="shared" si="264"/>
        <v>8</v>
      </c>
      <c r="R1591" s="4">
        <f t="shared" si="264"/>
        <v>10</v>
      </c>
      <c r="S1591" s="4">
        <f t="shared" si="264"/>
        <v>6</v>
      </c>
      <c r="T1591" s="4">
        <f t="shared" si="264"/>
        <v>6</v>
      </c>
      <c r="U1591" s="4">
        <f t="shared" si="264"/>
        <v>20</v>
      </c>
      <c r="V1591" s="4">
        <f t="shared" si="264"/>
        <v>6</v>
      </c>
      <c r="W1591" s="4">
        <v>1000000</v>
      </c>
    </row>
    <row r="1592" spans="1:23" x14ac:dyDescent="0.3">
      <c r="A1592" s="4" t="str">
        <f t="shared" si="266"/>
        <v>Belgium</v>
      </c>
      <c r="B1592" s="4">
        <f t="shared" si="266"/>
        <v>2010</v>
      </c>
      <c r="C1592" s="4">
        <f t="shared" si="265"/>
        <v>21</v>
      </c>
      <c r="D1592" s="4">
        <f t="shared" si="265"/>
        <v>20</v>
      </c>
      <c r="E1592" s="4">
        <f t="shared" si="265"/>
        <v>7</v>
      </c>
      <c r="F1592" s="4">
        <f t="shared" si="265"/>
        <v>20</v>
      </c>
      <c r="G1592" s="4">
        <f t="shared" si="265"/>
        <v>9</v>
      </c>
      <c r="H1592" s="4">
        <f t="shared" si="265"/>
        <v>9</v>
      </c>
      <c r="I1592" s="4">
        <f t="shared" si="265"/>
        <v>11</v>
      </c>
      <c r="J1592" s="4">
        <f t="shared" si="265"/>
        <v>9</v>
      </c>
      <c r="K1592" s="4">
        <f t="shared" si="265"/>
        <v>7</v>
      </c>
      <c r="L1592" s="4">
        <f t="shared" si="265"/>
        <v>7</v>
      </c>
      <c r="M1592" s="4">
        <f t="shared" si="264"/>
        <v>19</v>
      </c>
      <c r="N1592" s="4">
        <f t="shared" si="264"/>
        <v>7</v>
      </c>
      <c r="O1592" s="4">
        <f t="shared" si="264"/>
        <v>16</v>
      </c>
      <c r="P1592" s="4">
        <f t="shared" si="264"/>
        <v>13</v>
      </c>
      <c r="Q1592" s="4">
        <f t="shared" si="264"/>
        <v>5</v>
      </c>
      <c r="R1592" s="4">
        <f t="shared" si="264"/>
        <v>13</v>
      </c>
      <c r="S1592" s="4">
        <f t="shared" si="264"/>
        <v>7</v>
      </c>
      <c r="T1592" s="4">
        <f t="shared" si="264"/>
        <v>6</v>
      </c>
      <c r="U1592" s="4">
        <f t="shared" si="264"/>
        <v>20</v>
      </c>
      <c r="V1592" s="4">
        <f t="shared" si="264"/>
        <v>6</v>
      </c>
      <c r="W1592" s="4">
        <v>1000000</v>
      </c>
    </row>
    <row r="1593" spans="1:23" x14ac:dyDescent="0.3">
      <c r="A1593" s="4" t="str">
        <f t="shared" si="266"/>
        <v>Belgium</v>
      </c>
      <c r="B1593" s="4">
        <f t="shared" si="266"/>
        <v>2011</v>
      </c>
      <c r="C1593" s="4">
        <f t="shared" si="265"/>
        <v>23</v>
      </c>
      <c r="D1593" s="4">
        <f t="shared" si="265"/>
        <v>22</v>
      </c>
      <c r="E1593" s="4">
        <f t="shared" si="265"/>
        <v>6</v>
      </c>
      <c r="F1593" s="4">
        <f t="shared" si="265"/>
        <v>22</v>
      </c>
      <c r="G1593" s="4">
        <f t="shared" si="265"/>
        <v>7</v>
      </c>
      <c r="H1593" s="4">
        <f t="shared" si="265"/>
        <v>7</v>
      </c>
      <c r="I1593" s="4">
        <f t="shared" si="265"/>
        <v>14</v>
      </c>
      <c r="J1593" s="4">
        <f t="shared" si="265"/>
        <v>7</v>
      </c>
      <c r="K1593" s="4">
        <f t="shared" si="265"/>
        <v>7</v>
      </c>
      <c r="L1593" s="4">
        <f t="shared" si="265"/>
        <v>7</v>
      </c>
      <c r="M1593" s="4">
        <f t="shared" si="264"/>
        <v>17</v>
      </c>
      <c r="N1593" s="4">
        <f t="shared" si="264"/>
        <v>7</v>
      </c>
      <c r="O1593" s="4">
        <f t="shared" si="264"/>
        <v>20</v>
      </c>
      <c r="P1593" s="4">
        <f t="shared" si="264"/>
        <v>18</v>
      </c>
      <c r="Q1593" s="4">
        <f t="shared" si="264"/>
        <v>3</v>
      </c>
      <c r="R1593" s="4">
        <f t="shared" si="264"/>
        <v>18</v>
      </c>
      <c r="S1593" s="4">
        <f t="shared" si="264"/>
        <v>6</v>
      </c>
      <c r="T1593" s="4">
        <f t="shared" si="264"/>
        <v>5</v>
      </c>
      <c r="U1593" s="4">
        <f t="shared" si="264"/>
        <v>19</v>
      </c>
      <c r="V1593" s="4">
        <f t="shared" si="264"/>
        <v>5</v>
      </c>
      <c r="W1593" s="4">
        <v>1000000</v>
      </c>
    </row>
    <row r="1594" spans="1:23" x14ac:dyDescent="0.3">
      <c r="A1594" s="4" t="str">
        <f t="shared" si="266"/>
        <v>Belgium</v>
      </c>
      <c r="B1594" s="4">
        <f t="shared" si="266"/>
        <v>2012</v>
      </c>
      <c r="C1594" s="4">
        <f t="shared" si="265"/>
        <v>24</v>
      </c>
      <c r="D1594" s="4">
        <f t="shared" si="265"/>
        <v>23</v>
      </c>
      <c r="E1594" s="4">
        <f t="shared" si="265"/>
        <v>5</v>
      </c>
      <c r="F1594" s="4">
        <f t="shared" si="265"/>
        <v>23</v>
      </c>
      <c r="G1594" s="4">
        <f t="shared" si="265"/>
        <v>7</v>
      </c>
      <c r="H1594" s="4">
        <f t="shared" si="265"/>
        <v>7</v>
      </c>
      <c r="I1594" s="4">
        <f t="shared" si="265"/>
        <v>16</v>
      </c>
      <c r="J1594" s="4">
        <f t="shared" si="265"/>
        <v>7</v>
      </c>
      <c r="K1594" s="4">
        <f t="shared" si="265"/>
        <v>5</v>
      </c>
      <c r="L1594" s="4">
        <f t="shared" si="265"/>
        <v>5</v>
      </c>
      <c r="M1594" s="4">
        <f t="shared" si="264"/>
        <v>19</v>
      </c>
      <c r="N1594" s="4">
        <f t="shared" si="264"/>
        <v>5</v>
      </c>
      <c r="O1594" s="4">
        <f t="shared" si="264"/>
        <v>21</v>
      </c>
      <c r="P1594" s="4">
        <f t="shared" si="264"/>
        <v>18</v>
      </c>
      <c r="Q1594" s="4">
        <f t="shared" si="264"/>
        <v>1</v>
      </c>
      <c r="R1594" s="4">
        <f t="shared" si="264"/>
        <v>18</v>
      </c>
      <c r="S1594" s="4">
        <f t="shared" si="264"/>
        <v>7</v>
      </c>
      <c r="T1594" s="4">
        <f t="shared" si="264"/>
        <v>6</v>
      </c>
      <c r="U1594" s="4">
        <f t="shared" si="264"/>
        <v>19</v>
      </c>
      <c r="V1594" s="4">
        <f t="shared" si="264"/>
        <v>6</v>
      </c>
      <c r="W1594" s="4">
        <v>1000000</v>
      </c>
    </row>
    <row r="1595" spans="1:23" x14ac:dyDescent="0.3">
      <c r="A1595" s="4" t="str">
        <f t="shared" si="266"/>
        <v>Belgium</v>
      </c>
      <c r="B1595" s="4">
        <f t="shared" si="266"/>
        <v>2013</v>
      </c>
      <c r="C1595" s="4">
        <f t="shared" si="265"/>
        <v>24</v>
      </c>
      <c r="D1595" s="4">
        <f t="shared" si="265"/>
        <v>23</v>
      </c>
      <c r="E1595" s="4">
        <f t="shared" si="265"/>
        <v>4</v>
      </c>
      <c r="F1595" s="4">
        <f t="shared" si="265"/>
        <v>23</v>
      </c>
      <c r="G1595" s="4">
        <f t="shared" si="265"/>
        <v>6</v>
      </c>
      <c r="H1595" s="4">
        <f t="shared" si="265"/>
        <v>6</v>
      </c>
      <c r="I1595" s="4">
        <f t="shared" si="265"/>
        <v>16</v>
      </c>
      <c r="J1595" s="4">
        <f t="shared" si="265"/>
        <v>6</v>
      </c>
      <c r="K1595" s="4">
        <f t="shared" si="265"/>
        <v>4</v>
      </c>
      <c r="L1595" s="4">
        <f t="shared" si="265"/>
        <v>4</v>
      </c>
      <c r="M1595" s="4">
        <f t="shared" si="265"/>
        <v>20</v>
      </c>
      <c r="N1595" s="4">
        <f t="shared" si="265"/>
        <v>4</v>
      </c>
      <c r="O1595" s="4">
        <f t="shared" si="265"/>
        <v>18</v>
      </c>
      <c r="P1595" s="4">
        <f t="shared" si="265"/>
        <v>14</v>
      </c>
      <c r="Q1595" s="4">
        <f t="shared" si="265"/>
        <v>6</v>
      </c>
      <c r="R1595" s="4">
        <f t="shared" si="265"/>
        <v>14</v>
      </c>
      <c r="S1595" s="4">
        <f t="shared" ref="M1595:AB1610" si="267">INT(S997/20)+1</f>
        <v>7</v>
      </c>
      <c r="T1595" s="4">
        <f t="shared" si="267"/>
        <v>6</v>
      </c>
      <c r="U1595" s="4">
        <f t="shared" si="267"/>
        <v>19</v>
      </c>
      <c r="V1595" s="4">
        <f t="shared" si="267"/>
        <v>6</v>
      </c>
      <c r="W1595" s="4">
        <v>1000000</v>
      </c>
    </row>
    <row r="1596" spans="1:23" x14ac:dyDescent="0.3">
      <c r="A1596" s="4" t="str">
        <f t="shared" si="266"/>
        <v>Belgium</v>
      </c>
      <c r="B1596" s="4">
        <f t="shared" si="266"/>
        <v>2014</v>
      </c>
      <c r="C1596" s="4">
        <f t="shared" ref="C1596:R1611" si="268">INT(C998/20)+1</f>
        <v>24</v>
      </c>
      <c r="D1596" s="4">
        <f t="shared" si="268"/>
        <v>23</v>
      </c>
      <c r="E1596" s="4">
        <f t="shared" si="268"/>
        <v>4</v>
      </c>
      <c r="F1596" s="4">
        <f t="shared" si="268"/>
        <v>23</v>
      </c>
      <c r="G1596" s="4">
        <f t="shared" si="268"/>
        <v>6</v>
      </c>
      <c r="H1596" s="4">
        <f t="shared" si="268"/>
        <v>7</v>
      </c>
      <c r="I1596" s="4">
        <f t="shared" si="268"/>
        <v>15</v>
      </c>
      <c r="J1596" s="4">
        <f t="shared" si="268"/>
        <v>7</v>
      </c>
      <c r="K1596" s="4">
        <f t="shared" si="268"/>
        <v>7</v>
      </c>
      <c r="L1596" s="4">
        <f t="shared" si="268"/>
        <v>7</v>
      </c>
      <c r="M1596" s="4">
        <f t="shared" si="267"/>
        <v>16</v>
      </c>
      <c r="N1596" s="4">
        <f t="shared" si="267"/>
        <v>7</v>
      </c>
      <c r="O1596" s="4">
        <f t="shared" si="267"/>
        <v>13</v>
      </c>
      <c r="P1596" s="4">
        <f t="shared" si="267"/>
        <v>11</v>
      </c>
      <c r="Q1596" s="4">
        <f t="shared" si="267"/>
        <v>10</v>
      </c>
      <c r="R1596" s="4">
        <f t="shared" si="267"/>
        <v>11</v>
      </c>
      <c r="S1596" s="4">
        <f t="shared" si="267"/>
        <v>7</v>
      </c>
      <c r="T1596" s="4">
        <f t="shared" si="267"/>
        <v>6</v>
      </c>
      <c r="U1596" s="4">
        <f t="shared" si="267"/>
        <v>18</v>
      </c>
      <c r="V1596" s="4">
        <f t="shared" si="267"/>
        <v>6</v>
      </c>
      <c r="W1596" s="4">
        <v>1000000</v>
      </c>
    </row>
    <row r="1597" spans="1:23" x14ac:dyDescent="0.3">
      <c r="A1597" s="4" t="str">
        <f t="shared" si="266"/>
        <v>Belgium</v>
      </c>
      <c r="B1597" s="4">
        <f t="shared" si="266"/>
        <v>2015</v>
      </c>
      <c r="C1597" s="4">
        <f t="shared" si="268"/>
        <v>23</v>
      </c>
      <c r="D1597" s="4">
        <f t="shared" si="268"/>
        <v>21</v>
      </c>
      <c r="E1597" s="4">
        <f t="shared" si="268"/>
        <v>5</v>
      </c>
      <c r="F1597" s="4">
        <f t="shared" si="268"/>
        <v>21</v>
      </c>
      <c r="G1597" s="4">
        <f t="shared" si="268"/>
        <v>7</v>
      </c>
      <c r="H1597" s="4">
        <f t="shared" si="268"/>
        <v>7</v>
      </c>
      <c r="I1597" s="4">
        <f t="shared" si="268"/>
        <v>15</v>
      </c>
      <c r="J1597" s="4">
        <f t="shared" si="268"/>
        <v>7</v>
      </c>
      <c r="K1597" s="4">
        <f t="shared" si="268"/>
        <v>5</v>
      </c>
      <c r="L1597" s="4">
        <f t="shared" si="268"/>
        <v>5</v>
      </c>
      <c r="M1597" s="4">
        <f t="shared" si="267"/>
        <v>17</v>
      </c>
      <c r="N1597" s="4">
        <f t="shared" si="267"/>
        <v>5</v>
      </c>
      <c r="O1597" s="4">
        <f t="shared" si="267"/>
        <v>8</v>
      </c>
      <c r="P1597" s="4">
        <f t="shared" si="267"/>
        <v>8</v>
      </c>
      <c r="Q1597" s="4">
        <f t="shared" si="267"/>
        <v>14</v>
      </c>
      <c r="R1597" s="4">
        <f t="shared" si="267"/>
        <v>8</v>
      </c>
      <c r="S1597" s="4">
        <f t="shared" si="267"/>
        <v>6</v>
      </c>
      <c r="T1597" s="4">
        <f t="shared" si="267"/>
        <v>5</v>
      </c>
      <c r="U1597" s="4">
        <f t="shared" si="267"/>
        <v>17</v>
      </c>
      <c r="V1597" s="4">
        <f t="shared" si="267"/>
        <v>5</v>
      </c>
      <c r="W1597" s="4">
        <v>1000000</v>
      </c>
    </row>
    <row r="1598" spans="1:23" x14ac:dyDescent="0.3">
      <c r="A1598" s="4" t="str">
        <f t="shared" ref="A1598:B1613" si="269">A1000</f>
        <v>Belgium</v>
      </c>
      <c r="B1598" s="4">
        <f t="shared" si="269"/>
        <v>2016</v>
      </c>
      <c r="C1598" s="4">
        <f t="shared" si="268"/>
        <v>22</v>
      </c>
      <c r="D1598" s="4">
        <f t="shared" si="268"/>
        <v>20</v>
      </c>
      <c r="E1598" s="4">
        <f t="shared" si="268"/>
        <v>5</v>
      </c>
      <c r="F1598" s="4">
        <f t="shared" si="268"/>
        <v>20</v>
      </c>
      <c r="G1598" s="4">
        <f t="shared" si="268"/>
        <v>7</v>
      </c>
      <c r="H1598" s="4">
        <f t="shared" si="268"/>
        <v>8</v>
      </c>
      <c r="I1598" s="4">
        <f t="shared" si="268"/>
        <v>14</v>
      </c>
      <c r="J1598" s="4">
        <f t="shared" si="268"/>
        <v>8</v>
      </c>
      <c r="K1598" s="4">
        <f t="shared" si="268"/>
        <v>6</v>
      </c>
      <c r="L1598" s="4">
        <f t="shared" si="268"/>
        <v>6</v>
      </c>
      <c r="M1598" s="4">
        <f t="shared" si="267"/>
        <v>16</v>
      </c>
      <c r="N1598" s="4">
        <f t="shared" si="267"/>
        <v>6</v>
      </c>
      <c r="O1598" s="4">
        <f t="shared" si="267"/>
        <v>8</v>
      </c>
      <c r="P1598" s="4">
        <f t="shared" si="267"/>
        <v>8</v>
      </c>
      <c r="Q1598" s="4">
        <f t="shared" si="267"/>
        <v>14</v>
      </c>
      <c r="R1598" s="4">
        <f t="shared" si="267"/>
        <v>8</v>
      </c>
      <c r="S1598" s="4">
        <f t="shared" si="267"/>
        <v>5</v>
      </c>
      <c r="T1598" s="4">
        <f t="shared" si="267"/>
        <v>5</v>
      </c>
      <c r="U1598" s="4">
        <f t="shared" si="267"/>
        <v>17</v>
      </c>
      <c r="V1598" s="4">
        <f t="shared" si="267"/>
        <v>5</v>
      </c>
      <c r="W1598" s="4">
        <v>1000000</v>
      </c>
    </row>
    <row r="1599" spans="1:23" x14ac:dyDescent="0.3">
      <c r="A1599" s="4" t="str">
        <f t="shared" si="269"/>
        <v>Belgium</v>
      </c>
      <c r="B1599" s="4">
        <f t="shared" si="269"/>
        <v>2017</v>
      </c>
      <c r="C1599" s="4">
        <f t="shared" si="268"/>
        <v>20</v>
      </c>
      <c r="D1599" s="4">
        <f t="shared" si="268"/>
        <v>18</v>
      </c>
      <c r="E1599" s="4">
        <f t="shared" si="268"/>
        <v>5</v>
      </c>
      <c r="F1599" s="4">
        <f t="shared" si="268"/>
        <v>18</v>
      </c>
      <c r="G1599" s="4">
        <f t="shared" si="268"/>
        <v>6</v>
      </c>
      <c r="H1599" s="4">
        <f t="shared" si="268"/>
        <v>6</v>
      </c>
      <c r="I1599" s="4">
        <f t="shared" si="268"/>
        <v>16</v>
      </c>
      <c r="J1599" s="4">
        <f t="shared" si="268"/>
        <v>6</v>
      </c>
      <c r="K1599" s="4">
        <f t="shared" si="268"/>
        <v>6</v>
      </c>
      <c r="L1599" s="4">
        <f t="shared" si="268"/>
        <v>6</v>
      </c>
      <c r="M1599" s="4">
        <f t="shared" si="267"/>
        <v>14</v>
      </c>
      <c r="N1599" s="4">
        <f t="shared" si="267"/>
        <v>6</v>
      </c>
      <c r="O1599" s="4">
        <f t="shared" si="267"/>
        <v>6</v>
      </c>
      <c r="P1599" s="4">
        <f t="shared" si="267"/>
        <v>7</v>
      </c>
      <c r="Q1599" s="4">
        <f t="shared" si="267"/>
        <v>16</v>
      </c>
      <c r="R1599" s="4">
        <f t="shared" si="267"/>
        <v>7</v>
      </c>
      <c r="S1599" s="4">
        <f t="shared" si="267"/>
        <v>5</v>
      </c>
      <c r="T1599" s="4">
        <f t="shared" si="267"/>
        <v>4</v>
      </c>
      <c r="U1599" s="4">
        <f t="shared" si="267"/>
        <v>15</v>
      </c>
      <c r="V1599" s="4">
        <f t="shared" si="267"/>
        <v>4</v>
      </c>
      <c r="W1599" s="4">
        <v>1000000</v>
      </c>
    </row>
    <row r="1600" spans="1:23" x14ac:dyDescent="0.3">
      <c r="A1600" s="4" t="str">
        <f t="shared" si="269"/>
        <v>Belgium</v>
      </c>
      <c r="B1600" s="4">
        <f t="shared" si="269"/>
        <v>2018</v>
      </c>
      <c r="C1600" s="4">
        <f t="shared" si="268"/>
        <v>20</v>
      </c>
      <c r="D1600" s="4">
        <f t="shared" si="268"/>
        <v>17</v>
      </c>
      <c r="E1600" s="4">
        <f t="shared" si="268"/>
        <v>5</v>
      </c>
      <c r="F1600" s="4">
        <f t="shared" si="268"/>
        <v>17</v>
      </c>
      <c r="G1600" s="4">
        <f t="shared" si="268"/>
        <v>5</v>
      </c>
      <c r="H1600" s="4">
        <f t="shared" si="268"/>
        <v>5</v>
      </c>
      <c r="I1600" s="4">
        <f t="shared" si="268"/>
        <v>17</v>
      </c>
      <c r="J1600" s="4">
        <f t="shared" si="268"/>
        <v>5</v>
      </c>
      <c r="K1600" s="4">
        <f t="shared" si="268"/>
        <v>6</v>
      </c>
      <c r="L1600" s="4">
        <f t="shared" si="268"/>
        <v>6</v>
      </c>
      <c r="M1600" s="4">
        <f t="shared" si="267"/>
        <v>14</v>
      </c>
      <c r="N1600" s="4">
        <f t="shared" si="267"/>
        <v>6</v>
      </c>
      <c r="O1600" s="4">
        <f t="shared" si="267"/>
        <v>7</v>
      </c>
      <c r="P1600" s="4">
        <f t="shared" si="267"/>
        <v>9</v>
      </c>
      <c r="Q1600" s="4">
        <f t="shared" si="267"/>
        <v>15</v>
      </c>
      <c r="R1600" s="4">
        <f t="shared" si="267"/>
        <v>9</v>
      </c>
      <c r="S1600" s="4">
        <f t="shared" si="267"/>
        <v>5</v>
      </c>
      <c r="T1600" s="4">
        <f t="shared" si="267"/>
        <v>4</v>
      </c>
      <c r="U1600" s="4">
        <f t="shared" si="267"/>
        <v>14</v>
      </c>
      <c r="V1600" s="4">
        <f t="shared" si="267"/>
        <v>4</v>
      </c>
      <c r="W1600" s="4">
        <v>1000000</v>
      </c>
    </row>
    <row r="1601" spans="1:23" x14ac:dyDescent="0.3">
      <c r="A1601" s="4" t="str">
        <f t="shared" si="269"/>
        <v>Belgium</v>
      </c>
      <c r="B1601" s="4">
        <f t="shared" si="269"/>
        <v>2019</v>
      </c>
      <c r="C1601" s="4">
        <f t="shared" si="268"/>
        <v>20</v>
      </c>
      <c r="D1601" s="4">
        <f t="shared" si="268"/>
        <v>16</v>
      </c>
      <c r="E1601" s="4">
        <f t="shared" si="268"/>
        <v>4</v>
      </c>
      <c r="F1601" s="4">
        <f t="shared" si="268"/>
        <v>16</v>
      </c>
      <c r="G1601" s="4">
        <f t="shared" si="268"/>
        <v>5</v>
      </c>
      <c r="H1601" s="4">
        <f t="shared" si="268"/>
        <v>5</v>
      </c>
      <c r="I1601" s="4">
        <f t="shared" si="268"/>
        <v>17</v>
      </c>
      <c r="J1601" s="4">
        <f t="shared" si="268"/>
        <v>5</v>
      </c>
      <c r="K1601" s="4">
        <f t="shared" si="268"/>
        <v>7</v>
      </c>
      <c r="L1601" s="4">
        <f t="shared" si="268"/>
        <v>7</v>
      </c>
      <c r="M1601" s="4">
        <f t="shared" si="267"/>
        <v>12</v>
      </c>
      <c r="N1601" s="4">
        <f t="shared" si="267"/>
        <v>7</v>
      </c>
      <c r="O1601" s="4">
        <f t="shared" si="267"/>
        <v>8</v>
      </c>
      <c r="P1601" s="4">
        <f t="shared" si="267"/>
        <v>9</v>
      </c>
      <c r="Q1601" s="4">
        <f t="shared" si="267"/>
        <v>13</v>
      </c>
      <c r="R1601" s="4">
        <f t="shared" si="267"/>
        <v>9</v>
      </c>
      <c r="S1601" s="4">
        <f t="shared" si="267"/>
        <v>5</v>
      </c>
      <c r="T1601" s="4">
        <f t="shared" si="267"/>
        <v>4</v>
      </c>
      <c r="U1601" s="4">
        <f t="shared" si="267"/>
        <v>14</v>
      </c>
      <c r="V1601" s="4">
        <f t="shared" si="267"/>
        <v>4</v>
      </c>
      <c r="W1601" s="4">
        <v>1000000</v>
      </c>
    </row>
    <row r="1602" spans="1:23" x14ac:dyDescent="0.3">
      <c r="A1602" s="4" t="str">
        <f t="shared" si="269"/>
        <v>Belgium</v>
      </c>
      <c r="B1602" s="4">
        <f t="shared" si="269"/>
        <v>2020</v>
      </c>
      <c r="C1602" s="4">
        <f t="shared" si="268"/>
        <v>16</v>
      </c>
      <c r="D1602" s="4">
        <f t="shared" si="268"/>
        <v>14</v>
      </c>
      <c r="E1602" s="4">
        <f t="shared" si="268"/>
        <v>6</v>
      </c>
      <c r="F1602" s="4">
        <f t="shared" si="268"/>
        <v>14</v>
      </c>
      <c r="G1602" s="4">
        <f t="shared" si="268"/>
        <v>11</v>
      </c>
      <c r="H1602" s="4">
        <f t="shared" si="268"/>
        <v>12</v>
      </c>
      <c r="I1602" s="4">
        <f t="shared" si="268"/>
        <v>5</v>
      </c>
      <c r="J1602" s="4">
        <f t="shared" si="268"/>
        <v>12</v>
      </c>
      <c r="K1602" s="4">
        <f t="shared" si="268"/>
        <v>3</v>
      </c>
      <c r="L1602" s="4">
        <f t="shared" si="268"/>
        <v>3</v>
      </c>
      <c r="M1602" s="4">
        <f t="shared" si="267"/>
        <v>19</v>
      </c>
      <c r="N1602" s="4">
        <f t="shared" si="267"/>
        <v>3</v>
      </c>
      <c r="O1602" s="4">
        <f t="shared" si="267"/>
        <v>11</v>
      </c>
      <c r="P1602" s="4">
        <f t="shared" si="267"/>
        <v>13</v>
      </c>
      <c r="Q1602" s="4">
        <f t="shared" si="267"/>
        <v>7</v>
      </c>
      <c r="R1602" s="4">
        <f t="shared" si="267"/>
        <v>13</v>
      </c>
      <c r="S1602" s="4">
        <f t="shared" si="267"/>
        <v>4</v>
      </c>
      <c r="T1602" s="4">
        <f t="shared" si="267"/>
        <v>3</v>
      </c>
      <c r="U1602" s="4">
        <f t="shared" si="267"/>
        <v>14</v>
      </c>
      <c r="V1602" s="4">
        <f t="shared" si="267"/>
        <v>3</v>
      </c>
      <c r="W1602" s="4">
        <v>1000000</v>
      </c>
    </row>
    <row r="1603" spans="1:23" x14ac:dyDescent="0.3">
      <c r="A1603" s="4" t="str">
        <f t="shared" si="269"/>
        <v>Belgium</v>
      </c>
      <c r="B1603" s="4">
        <f t="shared" si="269"/>
        <v>2021</v>
      </c>
      <c r="C1603" s="4">
        <f t="shared" si="268"/>
        <v>18</v>
      </c>
      <c r="D1603" s="4">
        <f t="shared" si="268"/>
        <v>15</v>
      </c>
      <c r="E1603" s="4">
        <f t="shared" si="268"/>
        <v>5</v>
      </c>
      <c r="F1603" s="4">
        <f t="shared" si="268"/>
        <v>15</v>
      </c>
      <c r="G1603" s="4">
        <f t="shared" si="268"/>
        <v>11</v>
      </c>
      <c r="H1603" s="4">
        <f t="shared" si="268"/>
        <v>11</v>
      </c>
      <c r="I1603" s="4">
        <f t="shared" si="268"/>
        <v>10</v>
      </c>
      <c r="J1603" s="4">
        <f t="shared" si="268"/>
        <v>11</v>
      </c>
      <c r="K1603" s="4">
        <f t="shared" si="268"/>
        <v>17</v>
      </c>
      <c r="L1603" s="4">
        <f t="shared" si="268"/>
        <v>16</v>
      </c>
      <c r="M1603" s="4">
        <f t="shared" si="267"/>
        <v>15</v>
      </c>
      <c r="N1603" s="4">
        <f t="shared" si="267"/>
        <v>16</v>
      </c>
      <c r="O1603" s="4">
        <f t="shared" si="267"/>
        <v>4</v>
      </c>
      <c r="P1603" s="4">
        <f t="shared" si="267"/>
        <v>5</v>
      </c>
      <c r="Q1603" s="4">
        <f t="shared" si="267"/>
        <v>14</v>
      </c>
      <c r="R1603" s="4">
        <f t="shared" si="267"/>
        <v>5</v>
      </c>
      <c r="S1603" s="4">
        <f t="shared" si="267"/>
        <v>4</v>
      </c>
      <c r="T1603" s="4">
        <f t="shared" si="267"/>
        <v>3</v>
      </c>
      <c r="U1603" s="4">
        <f t="shared" si="267"/>
        <v>15</v>
      </c>
      <c r="V1603" s="4">
        <f t="shared" si="267"/>
        <v>3</v>
      </c>
      <c r="W1603" s="4">
        <v>1000000</v>
      </c>
    </row>
    <row r="1604" spans="1:23" x14ac:dyDescent="0.3">
      <c r="A1604" s="4" t="str">
        <f t="shared" si="269"/>
        <v>Denmark</v>
      </c>
      <c r="B1604" s="4">
        <f t="shared" si="269"/>
        <v>1995</v>
      </c>
      <c r="C1604" s="4">
        <f t="shared" si="268"/>
        <v>15</v>
      </c>
      <c r="D1604" s="4">
        <f t="shared" si="268"/>
        <v>20</v>
      </c>
      <c r="E1604" s="4">
        <f t="shared" si="268"/>
        <v>24</v>
      </c>
      <c r="F1604" s="4">
        <f t="shared" si="268"/>
        <v>20</v>
      </c>
      <c r="G1604" s="4">
        <f t="shared" si="268"/>
        <v>30</v>
      </c>
      <c r="H1604" s="4">
        <f t="shared" si="268"/>
        <v>29</v>
      </c>
      <c r="I1604" s="4">
        <f t="shared" si="268"/>
        <v>30</v>
      </c>
      <c r="J1604" s="4">
        <f t="shared" si="268"/>
        <v>29</v>
      </c>
      <c r="K1604" s="4">
        <f t="shared" si="268"/>
        <v>1</v>
      </c>
      <c r="L1604" s="4">
        <f t="shared" si="268"/>
        <v>1</v>
      </c>
      <c r="M1604" s="4">
        <f t="shared" si="267"/>
        <v>26</v>
      </c>
      <c r="N1604" s="4">
        <f t="shared" si="267"/>
        <v>1</v>
      </c>
      <c r="O1604" s="4">
        <f t="shared" si="267"/>
        <v>17</v>
      </c>
      <c r="P1604" s="4">
        <f t="shared" si="267"/>
        <v>16</v>
      </c>
      <c r="Q1604" s="4">
        <f t="shared" si="267"/>
        <v>4</v>
      </c>
      <c r="R1604" s="4">
        <f t="shared" si="267"/>
        <v>16</v>
      </c>
      <c r="S1604" s="4">
        <f t="shared" si="267"/>
        <v>24</v>
      </c>
      <c r="T1604" s="4">
        <f t="shared" si="267"/>
        <v>29</v>
      </c>
      <c r="U1604" s="4">
        <f t="shared" si="267"/>
        <v>15</v>
      </c>
      <c r="V1604" s="4">
        <f t="shared" si="267"/>
        <v>29</v>
      </c>
      <c r="W1604" s="4">
        <v>1000000</v>
      </c>
    </row>
    <row r="1605" spans="1:23" x14ac:dyDescent="0.3">
      <c r="A1605" s="4" t="str">
        <f t="shared" si="269"/>
        <v>Denmark</v>
      </c>
      <c r="B1605" s="4">
        <f t="shared" si="269"/>
        <v>1996</v>
      </c>
      <c r="C1605" s="4">
        <f t="shared" si="268"/>
        <v>17</v>
      </c>
      <c r="D1605" s="4">
        <f>INT(D1007/20)+1</f>
        <v>23</v>
      </c>
      <c r="E1605" s="4">
        <f>INT(E1007/20)+1</f>
        <v>22</v>
      </c>
      <c r="F1605" s="4">
        <f t="shared" si="268"/>
        <v>23</v>
      </c>
      <c r="G1605" s="4">
        <f t="shared" si="268"/>
        <v>30</v>
      </c>
      <c r="H1605" s="4">
        <f t="shared" si="268"/>
        <v>30</v>
      </c>
      <c r="I1605" s="4">
        <f t="shared" si="268"/>
        <v>30</v>
      </c>
      <c r="J1605" s="4">
        <f t="shared" si="268"/>
        <v>30</v>
      </c>
      <c r="K1605" s="4">
        <f t="shared" si="268"/>
        <v>1</v>
      </c>
      <c r="L1605" s="4">
        <f t="shared" si="268"/>
        <v>1</v>
      </c>
      <c r="M1605" s="4">
        <f t="shared" si="268"/>
        <v>25</v>
      </c>
      <c r="N1605" s="4">
        <f t="shared" si="268"/>
        <v>1</v>
      </c>
      <c r="O1605" s="4">
        <f t="shared" si="268"/>
        <v>18</v>
      </c>
      <c r="P1605" s="4">
        <f t="shared" si="267"/>
        <v>18</v>
      </c>
      <c r="Q1605" s="4">
        <f t="shared" si="267"/>
        <v>2</v>
      </c>
      <c r="R1605" s="4">
        <f t="shared" si="267"/>
        <v>18</v>
      </c>
      <c r="S1605" s="4">
        <f t="shared" si="267"/>
        <v>25</v>
      </c>
      <c r="T1605" s="4">
        <f t="shared" si="267"/>
        <v>29</v>
      </c>
      <c r="U1605" s="4">
        <f t="shared" si="267"/>
        <v>13</v>
      </c>
      <c r="V1605" s="4">
        <f t="shared" si="267"/>
        <v>29</v>
      </c>
      <c r="W1605" s="4">
        <v>1000000</v>
      </c>
    </row>
    <row r="1606" spans="1:23" x14ac:dyDescent="0.3">
      <c r="A1606" s="4" t="str">
        <f t="shared" si="269"/>
        <v>Denmark</v>
      </c>
      <c r="B1606" s="4">
        <f t="shared" si="269"/>
        <v>1997</v>
      </c>
      <c r="C1606" s="4">
        <f t="shared" si="268"/>
        <v>17</v>
      </c>
      <c r="D1606" s="4">
        <f t="shared" si="268"/>
        <v>22</v>
      </c>
      <c r="E1606" s="4">
        <f t="shared" si="268"/>
        <v>21</v>
      </c>
      <c r="F1606" s="4">
        <f t="shared" si="268"/>
        <v>22</v>
      </c>
      <c r="G1606" s="4">
        <f t="shared" si="268"/>
        <v>29</v>
      </c>
      <c r="H1606" s="4">
        <f t="shared" si="268"/>
        <v>29</v>
      </c>
      <c r="I1606" s="4">
        <f t="shared" si="268"/>
        <v>30</v>
      </c>
      <c r="J1606" s="4">
        <f t="shared" si="268"/>
        <v>29</v>
      </c>
      <c r="K1606" s="4">
        <f t="shared" si="268"/>
        <v>1</v>
      </c>
      <c r="L1606" s="4">
        <f t="shared" si="268"/>
        <v>1</v>
      </c>
      <c r="M1606" s="4">
        <f t="shared" si="268"/>
        <v>24</v>
      </c>
      <c r="N1606" s="4">
        <f t="shared" si="268"/>
        <v>1</v>
      </c>
      <c r="O1606" s="4">
        <f t="shared" si="268"/>
        <v>22</v>
      </c>
      <c r="P1606" s="4">
        <f t="shared" si="268"/>
        <v>22</v>
      </c>
      <c r="Q1606" s="4">
        <f t="shared" si="268"/>
        <v>16</v>
      </c>
      <c r="R1606" s="4">
        <f t="shared" si="267"/>
        <v>22</v>
      </c>
      <c r="S1606" s="4">
        <f t="shared" si="267"/>
        <v>26</v>
      </c>
      <c r="T1606" s="4">
        <f t="shared" si="267"/>
        <v>28</v>
      </c>
      <c r="U1606" s="4">
        <f t="shared" si="267"/>
        <v>13</v>
      </c>
      <c r="V1606" s="4">
        <f t="shared" si="267"/>
        <v>28</v>
      </c>
      <c r="W1606" s="4">
        <v>1000000</v>
      </c>
    </row>
    <row r="1607" spans="1:23" x14ac:dyDescent="0.3">
      <c r="A1607" s="4" t="str">
        <f t="shared" si="269"/>
        <v>Denmark</v>
      </c>
      <c r="B1607" s="4">
        <f t="shared" si="269"/>
        <v>1998</v>
      </c>
      <c r="C1607" s="4">
        <f t="shared" si="268"/>
        <v>17</v>
      </c>
      <c r="D1607" s="4">
        <f t="shared" si="268"/>
        <v>22</v>
      </c>
      <c r="E1607" s="4">
        <f t="shared" si="268"/>
        <v>18</v>
      </c>
      <c r="F1607" s="4">
        <f t="shared" si="268"/>
        <v>22</v>
      </c>
      <c r="G1607" s="4">
        <f t="shared" si="268"/>
        <v>29</v>
      </c>
      <c r="H1607" s="4">
        <f t="shared" si="268"/>
        <v>29</v>
      </c>
      <c r="I1607" s="4">
        <f t="shared" si="268"/>
        <v>30</v>
      </c>
      <c r="J1607" s="4">
        <f t="shared" si="268"/>
        <v>29</v>
      </c>
      <c r="K1607" s="4">
        <f t="shared" si="268"/>
        <v>2</v>
      </c>
      <c r="L1607" s="4">
        <f t="shared" si="268"/>
        <v>2</v>
      </c>
      <c r="M1607" s="4">
        <f t="shared" si="268"/>
        <v>25</v>
      </c>
      <c r="N1607" s="4">
        <f t="shared" si="268"/>
        <v>2</v>
      </c>
      <c r="O1607" s="4">
        <f t="shared" si="268"/>
        <v>22</v>
      </c>
      <c r="P1607" s="4">
        <f t="shared" si="268"/>
        <v>22</v>
      </c>
      <c r="Q1607" s="4">
        <f t="shared" si="268"/>
        <v>20</v>
      </c>
      <c r="R1607" s="4">
        <f t="shared" si="267"/>
        <v>22</v>
      </c>
      <c r="S1607" s="4">
        <f t="shared" si="267"/>
        <v>25</v>
      </c>
      <c r="T1607" s="4">
        <f t="shared" si="267"/>
        <v>28</v>
      </c>
      <c r="U1607" s="4">
        <f t="shared" si="267"/>
        <v>16</v>
      </c>
      <c r="V1607" s="4">
        <f t="shared" si="267"/>
        <v>28</v>
      </c>
      <c r="W1607" s="4">
        <v>1000000</v>
      </c>
    </row>
    <row r="1608" spans="1:23" x14ac:dyDescent="0.3">
      <c r="A1608" s="4" t="str">
        <f t="shared" si="269"/>
        <v>Denmark</v>
      </c>
      <c r="B1608" s="4">
        <f t="shared" si="269"/>
        <v>1999</v>
      </c>
      <c r="C1608" s="4">
        <f t="shared" si="268"/>
        <v>17</v>
      </c>
      <c r="D1608" s="4">
        <f t="shared" si="268"/>
        <v>21</v>
      </c>
      <c r="E1608" s="4">
        <f t="shared" si="268"/>
        <v>19</v>
      </c>
      <c r="F1608" s="4">
        <f t="shared" si="268"/>
        <v>21</v>
      </c>
      <c r="G1608" s="4">
        <f t="shared" si="268"/>
        <v>28</v>
      </c>
      <c r="H1608" s="4">
        <f t="shared" si="268"/>
        <v>28</v>
      </c>
      <c r="I1608" s="4">
        <f t="shared" si="268"/>
        <v>28</v>
      </c>
      <c r="J1608" s="4">
        <f t="shared" si="268"/>
        <v>28</v>
      </c>
      <c r="K1608" s="4">
        <f t="shared" si="268"/>
        <v>2</v>
      </c>
      <c r="L1608" s="4">
        <f t="shared" si="268"/>
        <v>2</v>
      </c>
      <c r="M1608" s="4">
        <f t="shared" si="268"/>
        <v>24</v>
      </c>
      <c r="N1608" s="4">
        <f t="shared" si="268"/>
        <v>2</v>
      </c>
      <c r="O1608" s="4">
        <f t="shared" si="268"/>
        <v>23</v>
      </c>
      <c r="P1608" s="4">
        <f t="shared" si="268"/>
        <v>22</v>
      </c>
      <c r="Q1608" s="4">
        <f t="shared" si="268"/>
        <v>15</v>
      </c>
      <c r="R1608" s="4">
        <f t="shared" si="267"/>
        <v>22</v>
      </c>
      <c r="S1608" s="4">
        <f t="shared" si="267"/>
        <v>26</v>
      </c>
      <c r="T1608" s="4">
        <f t="shared" si="267"/>
        <v>28</v>
      </c>
      <c r="U1608" s="4">
        <f t="shared" si="267"/>
        <v>20</v>
      </c>
      <c r="V1608" s="4">
        <f t="shared" si="267"/>
        <v>28</v>
      </c>
      <c r="W1608" s="4">
        <v>1000000</v>
      </c>
    </row>
    <row r="1609" spans="1:23" x14ac:dyDescent="0.3">
      <c r="A1609" s="4" t="str">
        <f t="shared" si="269"/>
        <v>Denmark</v>
      </c>
      <c r="B1609" s="4">
        <f t="shared" si="269"/>
        <v>2000</v>
      </c>
      <c r="C1609" s="4">
        <f t="shared" si="268"/>
        <v>15</v>
      </c>
      <c r="D1609" s="4">
        <f t="shared" si="268"/>
        <v>19</v>
      </c>
      <c r="E1609" s="4">
        <f t="shared" si="268"/>
        <v>20</v>
      </c>
      <c r="F1609" s="4">
        <f t="shared" si="268"/>
        <v>19</v>
      </c>
      <c r="G1609" s="4">
        <f t="shared" si="268"/>
        <v>28</v>
      </c>
      <c r="H1609" s="4">
        <f t="shared" si="268"/>
        <v>27</v>
      </c>
      <c r="I1609" s="4">
        <f t="shared" si="268"/>
        <v>27</v>
      </c>
      <c r="J1609" s="4">
        <f t="shared" si="268"/>
        <v>27</v>
      </c>
      <c r="K1609" s="4">
        <f t="shared" si="268"/>
        <v>2</v>
      </c>
      <c r="L1609" s="4">
        <f t="shared" si="268"/>
        <v>2</v>
      </c>
      <c r="M1609" s="4">
        <f t="shared" si="268"/>
        <v>23</v>
      </c>
      <c r="N1609" s="4">
        <f t="shared" si="268"/>
        <v>2</v>
      </c>
      <c r="O1609" s="4">
        <f t="shared" si="268"/>
        <v>25</v>
      </c>
      <c r="P1609" s="4">
        <f t="shared" si="268"/>
        <v>25</v>
      </c>
      <c r="Q1609" s="4">
        <f t="shared" si="268"/>
        <v>21</v>
      </c>
      <c r="R1609" s="4">
        <f t="shared" si="267"/>
        <v>25</v>
      </c>
      <c r="S1609" s="4">
        <f t="shared" si="267"/>
        <v>27</v>
      </c>
      <c r="T1609" s="4">
        <f t="shared" si="267"/>
        <v>28</v>
      </c>
      <c r="U1609" s="4">
        <f t="shared" si="267"/>
        <v>23</v>
      </c>
      <c r="V1609" s="4">
        <f t="shared" si="267"/>
        <v>28</v>
      </c>
      <c r="W1609" s="4">
        <v>1000000</v>
      </c>
    </row>
    <row r="1610" spans="1:23" x14ac:dyDescent="0.3">
      <c r="A1610" s="4" t="str">
        <f t="shared" si="269"/>
        <v>Denmark</v>
      </c>
      <c r="B1610" s="4">
        <f t="shared" si="269"/>
        <v>2001</v>
      </c>
      <c r="C1610" s="4">
        <f t="shared" si="268"/>
        <v>15</v>
      </c>
      <c r="D1610" s="4">
        <f t="shared" si="268"/>
        <v>18</v>
      </c>
      <c r="E1610" s="4">
        <f t="shared" si="268"/>
        <v>18</v>
      </c>
      <c r="F1610" s="4">
        <f t="shared" si="268"/>
        <v>18</v>
      </c>
      <c r="G1610" s="4">
        <f t="shared" si="268"/>
        <v>27</v>
      </c>
      <c r="H1610" s="4">
        <f t="shared" si="268"/>
        <v>26</v>
      </c>
      <c r="I1610" s="4">
        <f t="shared" si="268"/>
        <v>26</v>
      </c>
      <c r="J1610" s="4">
        <f t="shared" si="268"/>
        <v>26</v>
      </c>
      <c r="K1610" s="4">
        <f t="shared" si="268"/>
        <v>1</v>
      </c>
      <c r="L1610" s="4">
        <f t="shared" si="268"/>
        <v>1</v>
      </c>
      <c r="M1610" s="4">
        <f t="shared" si="268"/>
        <v>24</v>
      </c>
      <c r="N1610" s="4">
        <f t="shared" si="268"/>
        <v>1</v>
      </c>
      <c r="O1610" s="4">
        <f t="shared" si="268"/>
        <v>24</v>
      </c>
      <c r="P1610" s="4">
        <f t="shared" si="268"/>
        <v>24</v>
      </c>
      <c r="Q1610" s="4">
        <f t="shared" si="268"/>
        <v>15</v>
      </c>
      <c r="R1610" s="4">
        <f t="shared" si="267"/>
        <v>24</v>
      </c>
      <c r="S1610" s="4">
        <f t="shared" si="267"/>
        <v>26</v>
      </c>
      <c r="T1610" s="4">
        <f t="shared" si="267"/>
        <v>27</v>
      </c>
      <c r="U1610" s="4">
        <f t="shared" si="267"/>
        <v>23</v>
      </c>
      <c r="V1610" s="4">
        <f t="shared" si="267"/>
        <v>27</v>
      </c>
      <c r="W1610" s="4">
        <v>1000000</v>
      </c>
    </row>
    <row r="1611" spans="1:23" x14ac:dyDescent="0.3">
      <c r="A1611" s="4" t="str">
        <f t="shared" si="269"/>
        <v>Denmark</v>
      </c>
      <c r="B1611" s="4">
        <f t="shared" si="269"/>
        <v>2002</v>
      </c>
      <c r="C1611" s="4">
        <f t="shared" si="268"/>
        <v>16</v>
      </c>
      <c r="D1611" s="4">
        <f t="shared" si="268"/>
        <v>19</v>
      </c>
      <c r="E1611" s="4">
        <f t="shared" si="268"/>
        <v>16</v>
      </c>
      <c r="F1611" s="4">
        <f t="shared" si="268"/>
        <v>19</v>
      </c>
      <c r="G1611" s="4">
        <f t="shared" si="268"/>
        <v>26</v>
      </c>
      <c r="H1611" s="4">
        <f t="shared" si="268"/>
        <v>25</v>
      </c>
      <c r="I1611" s="4">
        <f t="shared" si="268"/>
        <v>25</v>
      </c>
      <c r="J1611" s="4">
        <f t="shared" si="268"/>
        <v>25</v>
      </c>
      <c r="K1611" s="4">
        <f t="shared" si="268"/>
        <v>2</v>
      </c>
      <c r="L1611" s="4">
        <f t="shared" si="268"/>
        <v>2</v>
      </c>
      <c r="M1611" s="4">
        <f t="shared" si="268"/>
        <v>24</v>
      </c>
      <c r="N1611" s="4">
        <f t="shared" si="268"/>
        <v>2</v>
      </c>
      <c r="O1611" s="4">
        <f t="shared" si="268"/>
        <v>23</v>
      </c>
      <c r="P1611" s="4">
        <f t="shared" si="268"/>
        <v>24</v>
      </c>
      <c r="Q1611" s="4">
        <f t="shared" si="268"/>
        <v>15</v>
      </c>
      <c r="R1611" s="4">
        <f t="shared" si="268"/>
        <v>24</v>
      </c>
      <c r="S1611" s="4">
        <f t="shared" ref="R1611:W1626" si="270">INT(S1013/20)+1</f>
        <v>25</v>
      </c>
      <c r="T1611" s="4">
        <f t="shared" si="270"/>
        <v>27</v>
      </c>
      <c r="U1611" s="4">
        <f t="shared" si="270"/>
        <v>23</v>
      </c>
      <c r="V1611" s="4">
        <f t="shared" si="270"/>
        <v>27</v>
      </c>
      <c r="W1611" s="4">
        <v>1000000</v>
      </c>
    </row>
    <row r="1612" spans="1:23" x14ac:dyDescent="0.3">
      <c r="A1612" s="4" t="str">
        <f t="shared" si="269"/>
        <v>Denmark</v>
      </c>
      <c r="B1612" s="4">
        <f t="shared" si="269"/>
        <v>2003</v>
      </c>
      <c r="C1612" s="4">
        <f t="shared" ref="C1612:R1627" si="271">INT(C1014/20)+1</f>
        <v>18</v>
      </c>
      <c r="D1612" s="4">
        <f t="shared" si="271"/>
        <v>20</v>
      </c>
      <c r="E1612" s="4">
        <f t="shared" si="271"/>
        <v>14</v>
      </c>
      <c r="F1612" s="4">
        <f t="shared" si="271"/>
        <v>20</v>
      </c>
      <c r="G1612" s="4">
        <f t="shared" si="271"/>
        <v>25</v>
      </c>
      <c r="H1612" s="4">
        <f t="shared" si="271"/>
        <v>25</v>
      </c>
      <c r="I1612" s="4">
        <f t="shared" si="271"/>
        <v>25</v>
      </c>
      <c r="J1612" s="4">
        <f t="shared" si="271"/>
        <v>25</v>
      </c>
      <c r="K1612" s="4">
        <f t="shared" si="271"/>
        <v>3</v>
      </c>
      <c r="L1612" s="4">
        <f t="shared" si="271"/>
        <v>3</v>
      </c>
      <c r="M1612" s="4">
        <f t="shared" si="271"/>
        <v>23</v>
      </c>
      <c r="N1612" s="4">
        <f t="shared" si="271"/>
        <v>3</v>
      </c>
      <c r="O1612" s="4">
        <f t="shared" si="271"/>
        <v>21</v>
      </c>
      <c r="P1612" s="4">
        <f t="shared" si="271"/>
        <v>21</v>
      </c>
      <c r="Q1612" s="4">
        <f t="shared" si="271"/>
        <v>9</v>
      </c>
      <c r="R1612" s="4">
        <f t="shared" si="270"/>
        <v>21</v>
      </c>
      <c r="S1612" s="4">
        <f t="shared" si="270"/>
        <v>24</v>
      </c>
      <c r="T1612" s="4">
        <f t="shared" si="270"/>
        <v>26</v>
      </c>
      <c r="U1612" s="4">
        <f t="shared" si="270"/>
        <v>22</v>
      </c>
      <c r="V1612" s="4">
        <f t="shared" si="270"/>
        <v>26</v>
      </c>
      <c r="W1612" s="4">
        <v>1000000</v>
      </c>
    </row>
    <row r="1613" spans="1:23" x14ac:dyDescent="0.3">
      <c r="A1613" s="4" t="str">
        <f t="shared" si="269"/>
        <v>Denmark</v>
      </c>
      <c r="B1613" s="4">
        <f t="shared" si="269"/>
        <v>2004</v>
      </c>
      <c r="C1613" s="4">
        <f t="shared" si="271"/>
        <v>18</v>
      </c>
      <c r="D1613" s="4">
        <f t="shared" si="271"/>
        <v>20</v>
      </c>
      <c r="E1613" s="4">
        <f t="shared" si="271"/>
        <v>11</v>
      </c>
      <c r="F1613" s="4">
        <f t="shared" si="271"/>
        <v>20</v>
      </c>
      <c r="G1613" s="4">
        <f t="shared" si="271"/>
        <v>26</v>
      </c>
      <c r="H1613" s="4">
        <f t="shared" si="271"/>
        <v>26</v>
      </c>
      <c r="I1613" s="4">
        <f t="shared" si="271"/>
        <v>27</v>
      </c>
      <c r="J1613" s="4">
        <f t="shared" si="271"/>
        <v>26</v>
      </c>
      <c r="K1613" s="4">
        <f t="shared" si="271"/>
        <v>2</v>
      </c>
      <c r="L1613" s="4">
        <f t="shared" si="271"/>
        <v>2</v>
      </c>
      <c r="M1613" s="4">
        <f t="shared" si="271"/>
        <v>25</v>
      </c>
      <c r="N1613" s="4">
        <f t="shared" si="271"/>
        <v>2</v>
      </c>
      <c r="O1613" s="4">
        <f t="shared" si="271"/>
        <v>22</v>
      </c>
      <c r="P1613" s="4">
        <f t="shared" si="271"/>
        <v>21</v>
      </c>
      <c r="Q1613" s="4">
        <f t="shared" si="271"/>
        <v>11</v>
      </c>
      <c r="R1613" s="4">
        <f t="shared" si="270"/>
        <v>21</v>
      </c>
      <c r="S1613" s="4">
        <f t="shared" si="270"/>
        <v>24</v>
      </c>
      <c r="T1613" s="4">
        <f t="shared" si="270"/>
        <v>25</v>
      </c>
      <c r="U1613" s="4">
        <f t="shared" si="270"/>
        <v>22</v>
      </c>
      <c r="V1613" s="4">
        <f t="shared" si="270"/>
        <v>25</v>
      </c>
      <c r="W1613" s="4">
        <v>1000000</v>
      </c>
    </row>
    <row r="1614" spans="1:23" x14ac:dyDescent="0.3">
      <c r="A1614" s="4" t="str">
        <f t="shared" ref="A1614:B1629" si="272">A1016</f>
        <v>Denmark</v>
      </c>
      <c r="B1614" s="4">
        <f t="shared" si="272"/>
        <v>2005</v>
      </c>
      <c r="C1614" s="4">
        <f t="shared" si="271"/>
        <v>19</v>
      </c>
      <c r="D1614" s="4">
        <f t="shared" si="271"/>
        <v>20</v>
      </c>
      <c r="E1614" s="4">
        <f t="shared" si="271"/>
        <v>9</v>
      </c>
      <c r="F1614" s="4">
        <f t="shared" si="271"/>
        <v>20</v>
      </c>
      <c r="G1614" s="4">
        <f t="shared" si="271"/>
        <v>27</v>
      </c>
      <c r="H1614" s="4">
        <f t="shared" si="271"/>
        <v>27</v>
      </c>
      <c r="I1614" s="4">
        <f t="shared" si="271"/>
        <v>26</v>
      </c>
      <c r="J1614" s="4">
        <f t="shared" si="271"/>
        <v>27</v>
      </c>
      <c r="K1614" s="4">
        <f t="shared" si="271"/>
        <v>4</v>
      </c>
      <c r="L1614" s="4">
        <f t="shared" si="271"/>
        <v>4</v>
      </c>
      <c r="M1614" s="4">
        <f t="shared" si="271"/>
        <v>24</v>
      </c>
      <c r="N1614" s="4">
        <f t="shared" si="271"/>
        <v>4</v>
      </c>
      <c r="O1614" s="4">
        <f t="shared" si="271"/>
        <v>22</v>
      </c>
      <c r="P1614" s="4">
        <f t="shared" si="271"/>
        <v>22</v>
      </c>
      <c r="Q1614" s="4">
        <f t="shared" si="271"/>
        <v>19</v>
      </c>
      <c r="R1614" s="4">
        <f t="shared" si="270"/>
        <v>22</v>
      </c>
      <c r="S1614" s="4">
        <f t="shared" si="270"/>
        <v>26</v>
      </c>
      <c r="T1614" s="4">
        <f t="shared" si="270"/>
        <v>25</v>
      </c>
      <c r="U1614" s="4">
        <f t="shared" si="270"/>
        <v>19</v>
      </c>
      <c r="V1614" s="4">
        <f t="shared" si="270"/>
        <v>25</v>
      </c>
      <c r="W1614" s="4">
        <v>1000000</v>
      </c>
    </row>
    <row r="1615" spans="1:23" x14ac:dyDescent="0.3">
      <c r="A1615" s="4" t="str">
        <f t="shared" si="272"/>
        <v>Denmark</v>
      </c>
      <c r="B1615" s="4">
        <f t="shared" si="272"/>
        <v>2006</v>
      </c>
      <c r="C1615" s="4">
        <f t="shared" si="271"/>
        <v>19</v>
      </c>
      <c r="D1615" s="4">
        <f t="shared" si="271"/>
        <v>19</v>
      </c>
      <c r="E1615" s="4">
        <f t="shared" si="271"/>
        <v>7</v>
      </c>
      <c r="F1615" s="4">
        <f t="shared" si="271"/>
        <v>19</v>
      </c>
      <c r="G1615" s="4">
        <f t="shared" si="271"/>
        <v>26</v>
      </c>
      <c r="H1615" s="4">
        <f t="shared" si="271"/>
        <v>25</v>
      </c>
      <c r="I1615" s="4">
        <f t="shared" si="271"/>
        <v>26</v>
      </c>
      <c r="J1615" s="4">
        <f t="shared" si="271"/>
        <v>25</v>
      </c>
      <c r="K1615" s="4">
        <f t="shared" si="271"/>
        <v>3</v>
      </c>
      <c r="L1615" s="4">
        <f t="shared" si="271"/>
        <v>3</v>
      </c>
      <c r="M1615" s="4">
        <f t="shared" si="271"/>
        <v>25</v>
      </c>
      <c r="N1615" s="4">
        <f t="shared" si="271"/>
        <v>3</v>
      </c>
      <c r="O1615" s="4">
        <f t="shared" si="271"/>
        <v>22</v>
      </c>
      <c r="P1615" s="4">
        <f t="shared" si="271"/>
        <v>24</v>
      </c>
      <c r="Q1615" s="4">
        <f t="shared" si="271"/>
        <v>26</v>
      </c>
      <c r="R1615" s="4">
        <f t="shared" si="270"/>
        <v>24</v>
      </c>
      <c r="S1615" s="4">
        <f t="shared" si="270"/>
        <v>27</v>
      </c>
      <c r="T1615" s="4">
        <f t="shared" si="270"/>
        <v>25</v>
      </c>
      <c r="U1615" s="4">
        <f t="shared" si="270"/>
        <v>19</v>
      </c>
      <c r="V1615" s="4">
        <f t="shared" si="270"/>
        <v>25</v>
      </c>
      <c r="W1615" s="4">
        <v>1000000</v>
      </c>
    </row>
    <row r="1616" spans="1:23" x14ac:dyDescent="0.3">
      <c r="A1616" s="4" t="str">
        <f t="shared" si="272"/>
        <v>Denmark</v>
      </c>
      <c r="B1616" s="4">
        <f t="shared" si="272"/>
        <v>2007</v>
      </c>
      <c r="C1616" s="4">
        <f t="shared" si="271"/>
        <v>19</v>
      </c>
      <c r="D1616" s="4">
        <f t="shared" si="271"/>
        <v>18</v>
      </c>
      <c r="E1616" s="4">
        <f t="shared" si="271"/>
        <v>6</v>
      </c>
      <c r="F1616" s="4">
        <f t="shared" si="271"/>
        <v>18</v>
      </c>
      <c r="G1616" s="4">
        <f t="shared" si="271"/>
        <v>28</v>
      </c>
      <c r="H1616" s="4">
        <f t="shared" si="271"/>
        <v>28</v>
      </c>
      <c r="I1616" s="4">
        <f t="shared" si="271"/>
        <v>28</v>
      </c>
      <c r="J1616" s="4">
        <f t="shared" si="271"/>
        <v>28</v>
      </c>
      <c r="K1616" s="4">
        <f t="shared" si="271"/>
        <v>2</v>
      </c>
      <c r="L1616" s="4">
        <f t="shared" si="271"/>
        <v>2</v>
      </c>
      <c r="M1616" s="4">
        <f t="shared" si="271"/>
        <v>25</v>
      </c>
      <c r="N1616" s="4">
        <f t="shared" si="271"/>
        <v>2</v>
      </c>
      <c r="O1616" s="4">
        <f t="shared" si="271"/>
        <v>19</v>
      </c>
      <c r="P1616" s="4">
        <f t="shared" si="271"/>
        <v>22</v>
      </c>
      <c r="Q1616" s="4">
        <f t="shared" si="271"/>
        <v>23</v>
      </c>
      <c r="R1616" s="4">
        <f t="shared" si="270"/>
        <v>22</v>
      </c>
      <c r="S1616" s="4">
        <f t="shared" si="270"/>
        <v>24</v>
      </c>
      <c r="T1616" s="4">
        <f t="shared" si="270"/>
        <v>23</v>
      </c>
      <c r="U1616" s="4">
        <f t="shared" si="270"/>
        <v>21</v>
      </c>
      <c r="V1616" s="4">
        <f t="shared" si="270"/>
        <v>23</v>
      </c>
      <c r="W1616" s="4">
        <v>1000000</v>
      </c>
    </row>
    <row r="1617" spans="1:23" x14ac:dyDescent="0.3">
      <c r="A1617" s="4" t="str">
        <f t="shared" si="272"/>
        <v>Denmark</v>
      </c>
      <c r="B1617" s="4">
        <f t="shared" si="272"/>
        <v>2008</v>
      </c>
      <c r="C1617" s="4">
        <f t="shared" si="271"/>
        <v>19</v>
      </c>
      <c r="D1617" s="4">
        <f t="shared" si="271"/>
        <v>18</v>
      </c>
      <c r="E1617" s="4">
        <f t="shared" si="271"/>
        <v>6</v>
      </c>
      <c r="F1617" s="4">
        <f t="shared" si="271"/>
        <v>18</v>
      </c>
      <c r="G1617" s="4">
        <f t="shared" si="271"/>
        <v>28</v>
      </c>
      <c r="H1617" s="4">
        <f t="shared" si="271"/>
        <v>28</v>
      </c>
      <c r="I1617" s="4">
        <f t="shared" si="271"/>
        <v>29</v>
      </c>
      <c r="J1617" s="4">
        <f t="shared" si="271"/>
        <v>28</v>
      </c>
      <c r="K1617" s="4">
        <f t="shared" si="271"/>
        <v>2</v>
      </c>
      <c r="L1617" s="4">
        <f t="shared" si="271"/>
        <v>2</v>
      </c>
      <c r="M1617" s="4">
        <f t="shared" si="271"/>
        <v>25</v>
      </c>
      <c r="N1617" s="4">
        <f t="shared" si="271"/>
        <v>2</v>
      </c>
      <c r="O1617" s="4">
        <f t="shared" si="271"/>
        <v>19</v>
      </c>
      <c r="P1617" s="4">
        <f t="shared" si="271"/>
        <v>23</v>
      </c>
      <c r="Q1617" s="4">
        <f t="shared" si="271"/>
        <v>26</v>
      </c>
      <c r="R1617" s="4">
        <f t="shared" si="270"/>
        <v>23</v>
      </c>
      <c r="S1617" s="4">
        <f t="shared" si="270"/>
        <v>24</v>
      </c>
      <c r="T1617" s="4">
        <f t="shared" si="270"/>
        <v>22</v>
      </c>
      <c r="U1617" s="4">
        <f t="shared" si="270"/>
        <v>20</v>
      </c>
      <c r="V1617" s="4">
        <f t="shared" si="270"/>
        <v>22</v>
      </c>
      <c r="W1617" s="4">
        <v>1000000</v>
      </c>
    </row>
    <row r="1618" spans="1:23" x14ac:dyDescent="0.3">
      <c r="A1618" s="4" t="str">
        <f t="shared" si="272"/>
        <v>Denmark</v>
      </c>
      <c r="B1618" s="4">
        <f t="shared" si="272"/>
        <v>2009</v>
      </c>
      <c r="C1618" s="4">
        <f t="shared" si="271"/>
        <v>20</v>
      </c>
      <c r="D1618" s="4">
        <f t="shared" si="271"/>
        <v>19</v>
      </c>
      <c r="E1618" s="4">
        <f t="shared" si="271"/>
        <v>7</v>
      </c>
      <c r="F1618" s="4">
        <f t="shared" si="271"/>
        <v>19</v>
      </c>
      <c r="G1618" s="4">
        <f t="shared" si="271"/>
        <v>26</v>
      </c>
      <c r="H1618" s="4">
        <f t="shared" si="271"/>
        <v>27</v>
      </c>
      <c r="I1618" s="4">
        <f t="shared" si="271"/>
        <v>27</v>
      </c>
      <c r="J1618" s="4">
        <f t="shared" si="271"/>
        <v>27</v>
      </c>
      <c r="K1618" s="4">
        <f t="shared" si="271"/>
        <v>1</v>
      </c>
      <c r="L1618" s="4">
        <f t="shared" si="271"/>
        <v>1</v>
      </c>
      <c r="M1618" s="4">
        <f t="shared" si="271"/>
        <v>23</v>
      </c>
      <c r="N1618" s="4">
        <f t="shared" si="271"/>
        <v>1</v>
      </c>
      <c r="O1618" s="4">
        <f t="shared" si="271"/>
        <v>20</v>
      </c>
      <c r="P1618" s="4">
        <f t="shared" si="271"/>
        <v>19</v>
      </c>
      <c r="Q1618" s="4">
        <f t="shared" si="271"/>
        <v>6</v>
      </c>
      <c r="R1618" s="4">
        <f t="shared" si="270"/>
        <v>19</v>
      </c>
      <c r="S1618" s="4">
        <f t="shared" si="270"/>
        <v>22</v>
      </c>
      <c r="T1618" s="4">
        <f t="shared" si="270"/>
        <v>22</v>
      </c>
      <c r="U1618" s="4">
        <f t="shared" si="270"/>
        <v>21</v>
      </c>
      <c r="V1618" s="4">
        <f t="shared" si="270"/>
        <v>22</v>
      </c>
      <c r="W1618" s="4">
        <v>1000000</v>
      </c>
    </row>
    <row r="1619" spans="1:23" x14ac:dyDescent="0.3">
      <c r="A1619" s="4" t="str">
        <f t="shared" si="272"/>
        <v>Denmark</v>
      </c>
      <c r="B1619" s="4">
        <f t="shared" si="272"/>
        <v>2010</v>
      </c>
      <c r="C1619" s="4">
        <f t="shared" si="271"/>
        <v>21</v>
      </c>
      <c r="D1619" s="4">
        <f t="shared" si="271"/>
        <v>20</v>
      </c>
      <c r="E1619" s="4">
        <f t="shared" si="271"/>
        <v>6</v>
      </c>
      <c r="F1619" s="4">
        <f t="shared" si="271"/>
        <v>20</v>
      </c>
      <c r="G1619" s="4">
        <f t="shared" si="271"/>
        <v>26</v>
      </c>
      <c r="H1619" s="4">
        <f t="shared" si="271"/>
        <v>26</v>
      </c>
      <c r="I1619" s="4">
        <f t="shared" si="271"/>
        <v>28</v>
      </c>
      <c r="J1619" s="4">
        <f t="shared" si="271"/>
        <v>26</v>
      </c>
      <c r="K1619" s="4">
        <f t="shared" si="271"/>
        <v>1</v>
      </c>
      <c r="L1619" s="4">
        <f t="shared" si="271"/>
        <v>1</v>
      </c>
      <c r="M1619" s="4">
        <f t="shared" si="271"/>
        <v>23</v>
      </c>
      <c r="N1619" s="4">
        <f t="shared" si="271"/>
        <v>1</v>
      </c>
      <c r="O1619" s="4">
        <f t="shared" si="271"/>
        <v>19</v>
      </c>
      <c r="P1619" s="4">
        <f t="shared" si="271"/>
        <v>16</v>
      </c>
      <c r="Q1619" s="4">
        <f t="shared" si="271"/>
        <v>1</v>
      </c>
      <c r="R1619" s="4">
        <f t="shared" si="270"/>
        <v>16</v>
      </c>
      <c r="S1619" s="4">
        <f t="shared" si="270"/>
        <v>22</v>
      </c>
      <c r="T1619" s="4">
        <f t="shared" si="270"/>
        <v>22</v>
      </c>
      <c r="U1619" s="4">
        <f t="shared" si="270"/>
        <v>21</v>
      </c>
      <c r="V1619" s="4">
        <f t="shared" si="270"/>
        <v>22</v>
      </c>
      <c r="W1619" s="4">
        <v>1000000</v>
      </c>
    </row>
    <row r="1620" spans="1:23" x14ac:dyDescent="0.3">
      <c r="A1620" s="4" t="str">
        <f t="shared" si="272"/>
        <v>Denmark</v>
      </c>
      <c r="B1620" s="4">
        <f t="shared" si="272"/>
        <v>2011</v>
      </c>
      <c r="C1620" s="4">
        <f t="shared" si="271"/>
        <v>21</v>
      </c>
      <c r="D1620" s="4">
        <f t="shared" si="271"/>
        <v>20</v>
      </c>
      <c r="E1620" s="4">
        <f t="shared" si="271"/>
        <v>7</v>
      </c>
      <c r="F1620" s="4">
        <f t="shared" si="271"/>
        <v>20</v>
      </c>
      <c r="G1620" s="4">
        <f t="shared" si="271"/>
        <v>25</v>
      </c>
      <c r="H1620" s="4">
        <f t="shared" si="271"/>
        <v>25</v>
      </c>
      <c r="I1620" s="4">
        <f t="shared" si="271"/>
        <v>26</v>
      </c>
      <c r="J1620" s="4">
        <f t="shared" si="271"/>
        <v>25</v>
      </c>
      <c r="K1620" s="4">
        <f t="shared" si="271"/>
        <v>2</v>
      </c>
      <c r="L1620" s="4">
        <f t="shared" si="271"/>
        <v>2</v>
      </c>
      <c r="M1620" s="4">
        <f t="shared" si="271"/>
        <v>22</v>
      </c>
      <c r="N1620" s="4">
        <f t="shared" si="271"/>
        <v>2</v>
      </c>
      <c r="O1620" s="4">
        <f t="shared" si="271"/>
        <v>18</v>
      </c>
      <c r="P1620" s="4">
        <f t="shared" si="271"/>
        <v>15</v>
      </c>
      <c r="Q1620" s="4">
        <f t="shared" si="271"/>
        <v>2</v>
      </c>
      <c r="R1620" s="4">
        <f t="shared" si="270"/>
        <v>15</v>
      </c>
      <c r="S1620" s="4">
        <f t="shared" si="270"/>
        <v>23</v>
      </c>
      <c r="T1620" s="4">
        <f t="shared" si="270"/>
        <v>22</v>
      </c>
      <c r="U1620" s="4">
        <f t="shared" si="270"/>
        <v>20</v>
      </c>
      <c r="V1620" s="4">
        <f t="shared" si="270"/>
        <v>22</v>
      </c>
      <c r="W1620" s="4">
        <v>1000000</v>
      </c>
    </row>
    <row r="1621" spans="1:23" x14ac:dyDescent="0.3">
      <c r="A1621" s="4" t="str">
        <f t="shared" si="272"/>
        <v>Denmark</v>
      </c>
      <c r="B1621" s="4">
        <f t="shared" si="272"/>
        <v>2012</v>
      </c>
      <c r="C1621" s="4">
        <f t="shared" si="271"/>
        <v>21</v>
      </c>
      <c r="D1621" s="4">
        <f t="shared" si="271"/>
        <v>20</v>
      </c>
      <c r="E1621" s="4">
        <f t="shared" si="271"/>
        <v>7</v>
      </c>
      <c r="F1621" s="4">
        <f t="shared" si="271"/>
        <v>20</v>
      </c>
      <c r="G1621" s="4">
        <f t="shared" si="271"/>
        <v>25</v>
      </c>
      <c r="H1621" s="4">
        <f t="shared" si="271"/>
        <v>25</v>
      </c>
      <c r="I1621" s="4">
        <f t="shared" si="271"/>
        <v>26</v>
      </c>
      <c r="J1621" s="4">
        <f t="shared" si="271"/>
        <v>25</v>
      </c>
      <c r="K1621" s="4">
        <f t="shared" si="271"/>
        <v>4</v>
      </c>
      <c r="L1621" s="4">
        <f t="shared" si="271"/>
        <v>4</v>
      </c>
      <c r="M1621" s="4">
        <f t="shared" si="271"/>
        <v>20</v>
      </c>
      <c r="N1621" s="4">
        <f t="shared" si="271"/>
        <v>4</v>
      </c>
      <c r="O1621" s="4">
        <f t="shared" si="271"/>
        <v>21</v>
      </c>
      <c r="P1621" s="4">
        <f t="shared" si="271"/>
        <v>17</v>
      </c>
      <c r="Q1621" s="4">
        <f t="shared" si="271"/>
        <v>1</v>
      </c>
      <c r="R1621" s="4">
        <f t="shared" si="271"/>
        <v>17</v>
      </c>
      <c r="S1621" s="4">
        <f t="shared" si="270"/>
        <v>23</v>
      </c>
      <c r="T1621" s="4">
        <f t="shared" si="270"/>
        <v>23</v>
      </c>
      <c r="U1621" s="4">
        <f t="shared" si="270"/>
        <v>19</v>
      </c>
      <c r="V1621" s="4">
        <f t="shared" si="270"/>
        <v>23</v>
      </c>
      <c r="W1621" s="4">
        <v>1000000</v>
      </c>
    </row>
    <row r="1622" spans="1:23" x14ac:dyDescent="0.3">
      <c r="A1622" s="4" t="str">
        <f t="shared" si="272"/>
        <v>Denmark</v>
      </c>
      <c r="B1622" s="4">
        <f t="shared" si="272"/>
        <v>2013</v>
      </c>
      <c r="C1622" s="4">
        <f t="shared" si="271"/>
        <v>22</v>
      </c>
      <c r="D1622" s="4">
        <f t="shared" si="271"/>
        <v>21</v>
      </c>
      <c r="E1622" s="4">
        <f t="shared" si="271"/>
        <v>7</v>
      </c>
      <c r="F1622" s="4">
        <f t="shared" si="271"/>
        <v>21</v>
      </c>
      <c r="G1622" s="4">
        <f t="shared" si="271"/>
        <v>24</v>
      </c>
      <c r="H1622" s="4">
        <f t="shared" si="271"/>
        <v>25</v>
      </c>
      <c r="I1622" s="4">
        <f t="shared" si="271"/>
        <v>26</v>
      </c>
      <c r="J1622" s="4">
        <f t="shared" si="271"/>
        <v>25</v>
      </c>
      <c r="K1622" s="4">
        <f t="shared" si="271"/>
        <v>3</v>
      </c>
      <c r="L1622" s="4">
        <f t="shared" si="271"/>
        <v>3</v>
      </c>
      <c r="M1622" s="4">
        <f t="shared" si="271"/>
        <v>21</v>
      </c>
      <c r="N1622" s="4">
        <f t="shared" si="271"/>
        <v>3</v>
      </c>
      <c r="O1622" s="4">
        <f t="shared" si="271"/>
        <v>23</v>
      </c>
      <c r="P1622" s="4">
        <f t="shared" si="271"/>
        <v>20</v>
      </c>
      <c r="Q1622" s="4">
        <f t="shared" si="271"/>
        <v>3</v>
      </c>
      <c r="R1622" s="4">
        <f t="shared" si="270"/>
        <v>20</v>
      </c>
      <c r="S1622" s="4">
        <f t="shared" si="270"/>
        <v>23</v>
      </c>
      <c r="T1622" s="4">
        <f t="shared" si="270"/>
        <v>23</v>
      </c>
      <c r="U1622" s="4">
        <f t="shared" si="270"/>
        <v>19</v>
      </c>
      <c r="V1622" s="4">
        <f t="shared" si="270"/>
        <v>23</v>
      </c>
      <c r="W1622" s="4">
        <v>1000000</v>
      </c>
    </row>
    <row r="1623" spans="1:23" x14ac:dyDescent="0.3">
      <c r="A1623" s="4" t="str">
        <f t="shared" si="272"/>
        <v>Denmark</v>
      </c>
      <c r="B1623" s="4">
        <f t="shared" si="272"/>
        <v>2014</v>
      </c>
      <c r="C1623" s="4">
        <f t="shared" si="271"/>
        <v>23</v>
      </c>
      <c r="D1623" s="4">
        <f t="shared" si="271"/>
        <v>22</v>
      </c>
      <c r="E1623" s="4">
        <f t="shared" si="271"/>
        <v>5</v>
      </c>
      <c r="F1623" s="4">
        <f t="shared" si="271"/>
        <v>22</v>
      </c>
      <c r="G1623" s="4">
        <f t="shared" si="271"/>
        <v>25</v>
      </c>
      <c r="H1623" s="4">
        <f t="shared" si="271"/>
        <v>26</v>
      </c>
      <c r="I1623" s="4">
        <f t="shared" si="271"/>
        <v>27</v>
      </c>
      <c r="J1623" s="4">
        <f t="shared" si="271"/>
        <v>26</v>
      </c>
      <c r="K1623" s="4">
        <f t="shared" si="271"/>
        <v>3</v>
      </c>
      <c r="L1623" s="4">
        <f t="shared" si="271"/>
        <v>3</v>
      </c>
      <c r="M1623" s="4">
        <f t="shared" si="271"/>
        <v>21</v>
      </c>
      <c r="N1623" s="4">
        <f t="shared" si="271"/>
        <v>3</v>
      </c>
      <c r="O1623" s="4">
        <f t="shared" si="271"/>
        <v>22</v>
      </c>
      <c r="P1623" s="4">
        <f t="shared" si="271"/>
        <v>20</v>
      </c>
      <c r="Q1623" s="4">
        <f t="shared" si="271"/>
        <v>3</v>
      </c>
      <c r="R1623" s="4">
        <f t="shared" si="270"/>
        <v>20</v>
      </c>
      <c r="S1623" s="4">
        <f t="shared" si="270"/>
        <v>24</v>
      </c>
      <c r="T1623" s="4">
        <f t="shared" si="270"/>
        <v>23</v>
      </c>
      <c r="U1623" s="4">
        <f t="shared" si="270"/>
        <v>18</v>
      </c>
      <c r="V1623" s="4">
        <f t="shared" si="270"/>
        <v>23</v>
      </c>
      <c r="W1623" s="4">
        <v>1000000</v>
      </c>
    </row>
    <row r="1624" spans="1:23" x14ac:dyDescent="0.3">
      <c r="A1624" s="4" t="str">
        <f t="shared" si="272"/>
        <v>Denmark</v>
      </c>
      <c r="B1624" s="4">
        <f t="shared" si="272"/>
        <v>2015</v>
      </c>
      <c r="C1624" s="4">
        <f t="shared" si="271"/>
        <v>24</v>
      </c>
      <c r="D1624" s="4">
        <f t="shared" si="271"/>
        <v>22</v>
      </c>
      <c r="E1624" s="4">
        <f t="shared" si="271"/>
        <v>4</v>
      </c>
      <c r="F1624" s="4">
        <f t="shared" si="271"/>
        <v>22</v>
      </c>
      <c r="G1624" s="4">
        <f t="shared" si="271"/>
        <v>26</v>
      </c>
      <c r="H1624" s="4">
        <f t="shared" si="271"/>
        <v>26</v>
      </c>
      <c r="I1624" s="4">
        <f t="shared" si="271"/>
        <v>28</v>
      </c>
      <c r="J1624" s="4">
        <f t="shared" si="271"/>
        <v>26</v>
      </c>
      <c r="K1624" s="4">
        <f t="shared" si="271"/>
        <v>4</v>
      </c>
      <c r="L1624" s="4">
        <f t="shared" si="271"/>
        <v>4</v>
      </c>
      <c r="M1624" s="4">
        <f t="shared" si="271"/>
        <v>19</v>
      </c>
      <c r="N1624" s="4">
        <f t="shared" si="271"/>
        <v>4</v>
      </c>
      <c r="O1624" s="4">
        <f t="shared" si="271"/>
        <v>21</v>
      </c>
      <c r="P1624" s="4">
        <f t="shared" si="271"/>
        <v>20</v>
      </c>
      <c r="Q1624" s="4">
        <f t="shared" si="271"/>
        <v>4</v>
      </c>
      <c r="R1624" s="4">
        <f t="shared" si="270"/>
        <v>20</v>
      </c>
      <c r="S1624" s="4">
        <f t="shared" si="270"/>
        <v>23</v>
      </c>
      <c r="T1624" s="4">
        <f t="shared" si="270"/>
        <v>21</v>
      </c>
      <c r="U1624" s="4">
        <f t="shared" si="270"/>
        <v>18</v>
      </c>
      <c r="V1624" s="4">
        <f t="shared" si="270"/>
        <v>21</v>
      </c>
      <c r="W1624" s="4">
        <v>1000000</v>
      </c>
    </row>
    <row r="1625" spans="1:23" x14ac:dyDescent="0.3">
      <c r="A1625" s="4" t="str">
        <f t="shared" si="272"/>
        <v>Denmark</v>
      </c>
      <c r="B1625" s="4">
        <f t="shared" si="272"/>
        <v>2016</v>
      </c>
      <c r="C1625" s="4">
        <f t="shared" si="271"/>
        <v>23</v>
      </c>
      <c r="D1625" s="4">
        <f t="shared" si="271"/>
        <v>21</v>
      </c>
      <c r="E1625" s="4">
        <f t="shared" si="271"/>
        <v>4</v>
      </c>
      <c r="F1625" s="4">
        <f t="shared" si="271"/>
        <v>21</v>
      </c>
      <c r="G1625" s="4">
        <f t="shared" si="271"/>
        <v>25</v>
      </c>
      <c r="H1625" s="4">
        <f t="shared" si="271"/>
        <v>26</v>
      </c>
      <c r="I1625" s="4">
        <f t="shared" si="271"/>
        <v>28</v>
      </c>
      <c r="J1625" s="4">
        <f t="shared" si="271"/>
        <v>26</v>
      </c>
      <c r="K1625" s="4">
        <f t="shared" si="271"/>
        <v>3</v>
      </c>
      <c r="L1625" s="4">
        <f t="shared" si="271"/>
        <v>3</v>
      </c>
      <c r="M1625" s="4">
        <f t="shared" si="271"/>
        <v>20</v>
      </c>
      <c r="N1625" s="4">
        <f t="shared" si="271"/>
        <v>3</v>
      </c>
      <c r="O1625" s="4">
        <f t="shared" si="271"/>
        <v>19</v>
      </c>
      <c r="P1625" s="4">
        <f t="shared" si="271"/>
        <v>19</v>
      </c>
      <c r="Q1625" s="4">
        <f t="shared" si="271"/>
        <v>1</v>
      </c>
      <c r="R1625" s="4">
        <f t="shared" si="270"/>
        <v>19</v>
      </c>
      <c r="S1625" s="4">
        <f t="shared" si="270"/>
        <v>24</v>
      </c>
      <c r="T1625" s="4">
        <f t="shared" si="270"/>
        <v>22</v>
      </c>
      <c r="U1625" s="4">
        <f t="shared" si="270"/>
        <v>17</v>
      </c>
      <c r="V1625" s="4">
        <f t="shared" si="270"/>
        <v>22</v>
      </c>
      <c r="W1625" s="4">
        <v>1000000</v>
      </c>
    </row>
    <row r="1626" spans="1:23" x14ac:dyDescent="0.3">
      <c r="A1626" s="4" t="str">
        <f t="shared" si="272"/>
        <v>Denmark</v>
      </c>
      <c r="B1626" s="4">
        <f t="shared" si="272"/>
        <v>2017</v>
      </c>
      <c r="C1626" s="4">
        <f t="shared" si="271"/>
        <v>22</v>
      </c>
      <c r="D1626" s="4">
        <f t="shared" si="271"/>
        <v>20</v>
      </c>
      <c r="E1626" s="4">
        <f t="shared" si="271"/>
        <v>4</v>
      </c>
      <c r="F1626" s="4">
        <f t="shared" si="271"/>
        <v>20</v>
      </c>
      <c r="G1626" s="4">
        <f t="shared" si="271"/>
        <v>25</v>
      </c>
      <c r="H1626" s="4">
        <f t="shared" si="271"/>
        <v>26</v>
      </c>
      <c r="I1626" s="4">
        <f t="shared" si="271"/>
        <v>27</v>
      </c>
      <c r="J1626" s="4">
        <f t="shared" si="271"/>
        <v>26</v>
      </c>
      <c r="K1626" s="4">
        <f t="shared" si="271"/>
        <v>4</v>
      </c>
      <c r="L1626" s="4">
        <f t="shared" si="271"/>
        <v>3</v>
      </c>
      <c r="M1626" s="4">
        <f t="shared" si="271"/>
        <v>19</v>
      </c>
      <c r="N1626" s="4">
        <f t="shared" si="271"/>
        <v>3</v>
      </c>
      <c r="O1626" s="4">
        <f t="shared" si="271"/>
        <v>14</v>
      </c>
      <c r="P1626" s="4">
        <f t="shared" si="271"/>
        <v>15</v>
      </c>
      <c r="Q1626" s="4">
        <f t="shared" si="271"/>
        <v>6</v>
      </c>
      <c r="R1626" s="4">
        <f t="shared" si="270"/>
        <v>15</v>
      </c>
      <c r="S1626" s="4">
        <f t="shared" si="270"/>
        <v>25</v>
      </c>
      <c r="T1626" s="4">
        <f t="shared" si="270"/>
        <v>22</v>
      </c>
      <c r="U1626" s="4">
        <f t="shared" si="270"/>
        <v>15</v>
      </c>
      <c r="V1626" s="4">
        <f t="shared" si="270"/>
        <v>22</v>
      </c>
      <c r="W1626" s="4">
        <v>1000000</v>
      </c>
    </row>
    <row r="1627" spans="1:23" x14ac:dyDescent="0.3">
      <c r="A1627" s="4" t="str">
        <f t="shared" si="272"/>
        <v>Denmark</v>
      </c>
      <c r="B1627" s="4">
        <f t="shared" si="272"/>
        <v>2018</v>
      </c>
      <c r="C1627" s="4">
        <f t="shared" si="271"/>
        <v>22</v>
      </c>
      <c r="D1627" s="4">
        <f t="shared" si="271"/>
        <v>20</v>
      </c>
      <c r="E1627" s="4">
        <f t="shared" si="271"/>
        <v>3</v>
      </c>
      <c r="F1627" s="4">
        <f t="shared" si="271"/>
        <v>20</v>
      </c>
      <c r="G1627" s="4">
        <f t="shared" si="271"/>
        <v>28</v>
      </c>
      <c r="H1627" s="4">
        <f t="shared" si="271"/>
        <v>28</v>
      </c>
      <c r="I1627" s="4">
        <f t="shared" si="271"/>
        <v>30</v>
      </c>
      <c r="J1627" s="4">
        <f t="shared" si="271"/>
        <v>28</v>
      </c>
      <c r="K1627" s="4">
        <f t="shared" si="271"/>
        <v>3</v>
      </c>
      <c r="L1627" s="4">
        <f t="shared" si="271"/>
        <v>3</v>
      </c>
      <c r="M1627" s="4">
        <f t="shared" si="271"/>
        <v>19</v>
      </c>
      <c r="N1627" s="4">
        <f t="shared" si="271"/>
        <v>3</v>
      </c>
      <c r="O1627" s="4">
        <f t="shared" si="271"/>
        <v>12</v>
      </c>
      <c r="P1627" s="4">
        <f t="shared" si="271"/>
        <v>15</v>
      </c>
      <c r="Q1627" s="4">
        <f t="shared" si="271"/>
        <v>7</v>
      </c>
      <c r="R1627" s="4">
        <f t="shared" si="271"/>
        <v>15</v>
      </c>
      <c r="S1627" s="4">
        <f t="shared" ref="R1627:W1642" si="273">INT(S1029/20)+1</f>
        <v>25</v>
      </c>
      <c r="T1627" s="4">
        <f t="shared" si="273"/>
        <v>21</v>
      </c>
      <c r="U1627" s="4">
        <f t="shared" si="273"/>
        <v>14</v>
      </c>
      <c r="V1627" s="4">
        <f t="shared" si="273"/>
        <v>21</v>
      </c>
      <c r="W1627" s="4">
        <v>1000000</v>
      </c>
    </row>
    <row r="1628" spans="1:23" x14ac:dyDescent="0.3">
      <c r="A1628" s="4" t="str">
        <f t="shared" si="272"/>
        <v>Denmark</v>
      </c>
      <c r="B1628" s="4">
        <f t="shared" si="272"/>
        <v>2019</v>
      </c>
      <c r="C1628" s="4">
        <f t="shared" ref="C1628:R1643" si="274">INT(C1030/20)+1</f>
        <v>22</v>
      </c>
      <c r="D1628" s="4">
        <f t="shared" si="274"/>
        <v>19</v>
      </c>
      <c r="E1628" s="4">
        <f t="shared" si="274"/>
        <v>2</v>
      </c>
      <c r="F1628" s="4">
        <f t="shared" si="274"/>
        <v>19</v>
      </c>
      <c r="G1628" s="4">
        <f t="shared" si="274"/>
        <v>28</v>
      </c>
      <c r="H1628" s="4">
        <f t="shared" si="274"/>
        <v>29</v>
      </c>
      <c r="I1628" s="4">
        <f t="shared" si="274"/>
        <v>30</v>
      </c>
      <c r="J1628" s="4">
        <f t="shared" si="274"/>
        <v>29</v>
      </c>
      <c r="K1628" s="4">
        <f t="shared" si="274"/>
        <v>3</v>
      </c>
      <c r="L1628" s="4">
        <f t="shared" si="274"/>
        <v>3</v>
      </c>
      <c r="M1628" s="4">
        <f t="shared" si="274"/>
        <v>18</v>
      </c>
      <c r="N1628" s="4">
        <f t="shared" si="274"/>
        <v>3</v>
      </c>
      <c r="O1628" s="4">
        <f t="shared" si="274"/>
        <v>10</v>
      </c>
      <c r="P1628" s="4">
        <f t="shared" si="274"/>
        <v>12</v>
      </c>
      <c r="Q1628" s="4">
        <f t="shared" si="274"/>
        <v>9</v>
      </c>
      <c r="R1628" s="4">
        <f t="shared" si="273"/>
        <v>12</v>
      </c>
      <c r="S1628" s="4">
        <f t="shared" si="273"/>
        <v>25</v>
      </c>
      <c r="T1628" s="4">
        <f t="shared" si="273"/>
        <v>21</v>
      </c>
      <c r="U1628" s="4">
        <f t="shared" si="273"/>
        <v>14</v>
      </c>
      <c r="V1628" s="4">
        <f t="shared" si="273"/>
        <v>21</v>
      </c>
      <c r="W1628" s="4">
        <v>1000000</v>
      </c>
    </row>
    <row r="1629" spans="1:23" x14ac:dyDescent="0.3">
      <c r="A1629" s="4" t="str">
        <f t="shared" si="272"/>
        <v>Denmark</v>
      </c>
      <c r="B1629" s="4">
        <f t="shared" si="272"/>
        <v>2020</v>
      </c>
      <c r="C1629" s="4">
        <f t="shared" si="274"/>
        <v>23</v>
      </c>
      <c r="D1629" s="4">
        <f t="shared" si="274"/>
        <v>19</v>
      </c>
      <c r="E1629" s="4">
        <f t="shared" si="274"/>
        <v>1</v>
      </c>
      <c r="F1629" s="4">
        <f t="shared" si="274"/>
        <v>19</v>
      </c>
      <c r="G1629" s="4">
        <f t="shared" si="274"/>
        <v>23</v>
      </c>
      <c r="H1629" s="4">
        <f t="shared" si="274"/>
        <v>24</v>
      </c>
      <c r="I1629" s="4">
        <f t="shared" si="274"/>
        <v>26</v>
      </c>
      <c r="J1629" s="4">
        <f t="shared" si="274"/>
        <v>24</v>
      </c>
      <c r="K1629" s="4">
        <f t="shared" si="274"/>
        <v>10</v>
      </c>
      <c r="L1629" s="4">
        <f t="shared" si="274"/>
        <v>10</v>
      </c>
      <c r="M1629" s="4">
        <f t="shared" si="274"/>
        <v>11</v>
      </c>
      <c r="N1629" s="4">
        <f t="shared" si="274"/>
        <v>10</v>
      </c>
      <c r="O1629" s="4">
        <f t="shared" si="274"/>
        <v>11</v>
      </c>
      <c r="P1629" s="4">
        <f t="shared" si="274"/>
        <v>12</v>
      </c>
      <c r="Q1629" s="4">
        <f t="shared" si="274"/>
        <v>8</v>
      </c>
      <c r="R1629" s="4">
        <f t="shared" si="273"/>
        <v>12</v>
      </c>
      <c r="S1629" s="4">
        <f t="shared" si="273"/>
        <v>25</v>
      </c>
      <c r="T1629" s="4">
        <f t="shared" si="273"/>
        <v>22</v>
      </c>
      <c r="U1629" s="4">
        <f t="shared" si="273"/>
        <v>16</v>
      </c>
      <c r="V1629" s="4">
        <f t="shared" si="273"/>
        <v>22</v>
      </c>
      <c r="W1629" s="4">
        <v>1000000</v>
      </c>
    </row>
    <row r="1630" spans="1:23" x14ac:dyDescent="0.3">
      <c r="A1630" s="4" t="str">
        <f t="shared" ref="A1630:B1645" si="275">A1032</f>
        <v>Denmark</v>
      </c>
      <c r="B1630" s="4">
        <f t="shared" si="275"/>
        <v>2021</v>
      </c>
      <c r="C1630" s="4">
        <f t="shared" si="274"/>
        <v>22</v>
      </c>
      <c r="D1630" s="4">
        <f t="shared" si="274"/>
        <v>18</v>
      </c>
      <c r="E1630" s="4">
        <f t="shared" si="274"/>
        <v>2</v>
      </c>
      <c r="F1630" s="4">
        <f t="shared" si="274"/>
        <v>18</v>
      </c>
      <c r="G1630" s="4">
        <f t="shared" si="274"/>
        <v>25</v>
      </c>
      <c r="H1630" s="4">
        <f t="shared" si="274"/>
        <v>26</v>
      </c>
      <c r="I1630" s="4">
        <f t="shared" si="274"/>
        <v>26</v>
      </c>
      <c r="J1630" s="4">
        <f t="shared" si="274"/>
        <v>26</v>
      </c>
      <c r="K1630" s="4">
        <f t="shared" si="274"/>
        <v>13</v>
      </c>
      <c r="L1630" s="4">
        <f t="shared" si="274"/>
        <v>12</v>
      </c>
      <c r="M1630" s="4">
        <f t="shared" si="274"/>
        <v>22</v>
      </c>
      <c r="N1630" s="4">
        <f t="shared" si="274"/>
        <v>12</v>
      </c>
      <c r="O1630" s="4">
        <f t="shared" si="274"/>
        <v>12</v>
      </c>
      <c r="P1630" s="4">
        <f t="shared" si="274"/>
        <v>15</v>
      </c>
      <c r="Q1630" s="4">
        <f t="shared" si="274"/>
        <v>4</v>
      </c>
      <c r="R1630" s="4">
        <f t="shared" si="273"/>
        <v>15</v>
      </c>
      <c r="S1630" s="4">
        <f t="shared" si="273"/>
        <v>27</v>
      </c>
      <c r="T1630" s="4">
        <f t="shared" si="273"/>
        <v>21</v>
      </c>
      <c r="U1630" s="4">
        <f t="shared" si="273"/>
        <v>17</v>
      </c>
      <c r="V1630" s="4">
        <f t="shared" si="273"/>
        <v>21</v>
      </c>
      <c r="W1630" s="4">
        <v>1000000</v>
      </c>
    </row>
    <row r="1631" spans="1:23" x14ac:dyDescent="0.3">
      <c r="A1631" s="4" t="str">
        <f t="shared" si="275"/>
        <v>Finland</v>
      </c>
      <c r="B1631" s="4">
        <f t="shared" si="275"/>
        <v>1995</v>
      </c>
      <c r="C1631" s="4">
        <f t="shared" si="274"/>
        <v>6</v>
      </c>
      <c r="D1631" s="4">
        <f t="shared" si="274"/>
        <v>8</v>
      </c>
      <c r="E1631" s="4">
        <f t="shared" si="274"/>
        <v>26</v>
      </c>
      <c r="F1631" s="4">
        <f t="shared" si="274"/>
        <v>8</v>
      </c>
      <c r="G1631" s="4">
        <f t="shared" si="274"/>
        <v>4</v>
      </c>
      <c r="H1631" s="4">
        <f t="shared" si="274"/>
        <v>4</v>
      </c>
      <c r="I1631" s="4">
        <f t="shared" si="274"/>
        <v>23</v>
      </c>
      <c r="J1631" s="4">
        <f t="shared" si="274"/>
        <v>4</v>
      </c>
      <c r="K1631" s="4">
        <f t="shared" si="274"/>
        <v>11</v>
      </c>
      <c r="L1631" s="4">
        <f t="shared" si="274"/>
        <v>11</v>
      </c>
      <c r="M1631" s="4">
        <f t="shared" si="274"/>
        <v>23</v>
      </c>
      <c r="N1631" s="4">
        <f t="shared" si="274"/>
        <v>11</v>
      </c>
      <c r="O1631" s="4">
        <f t="shared" si="274"/>
        <v>27</v>
      </c>
      <c r="P1631" s="4">
        <f t="shared" si="274"/>
        <v>27</v>
      </c>
      <c r="Q1631" s="4">
        <f t="shared" si="274"/>
        <v>16</v>
      </c>
      <c r="R1631" s="4">
        <f t="shared" si="273"/>
        <v>27</v>
      </c>
      <c r="S1631" s="4">
        <f t="shared" si="273"/>
        <v>5</v>
      </c>
      <c r="T1631" s="4">
        <f t="shared" si="273"/>
        <v>7</v>
      </c>
      <c r="U1631" s="4">
        <f t="shared" si="273"/>
        <v>25</v>
      </c>
      <c r="V1631" s="4">
        <f t="shared" si="273"/>
        <v>7</v>
      </c>
      <c r="W1631" s="4">
        <v>1000000</v>
      </c>
    </row>
    <row r="1632" spans="1:23" x14ac:dyDescent="0.3">
      <c r="A1632" s="4" t="str">
        <f t="shared" si="275"/>
        <v>Finland</v>
      </c>
      <c r="B1632" s="4">
        <f t="shared" si="275"/>
        <v>1996</v>
      </c>
      <c r="C1632" s="4">
        <f t="shared" si="274"/>
        <v>8</v>
      </c>
      <c r="D1632" s="4">
        <f t="shared" si="274"/>
        <v>10</v>
      </c>
      <c r="E1632" s="4">
        <f t="shared" si="274"/>
        <v>26</v>
      </c>
      <c r="F1632" s="4">
        <f t="shared" si="274"/>
        <v>10</v>
      </c>
      <c r="G1632" s="4">
        <f t="shared" si="274"/>
        <v>4</v>
      </c>
      <c r="H1632" s="4">
        <f t="shared" si="274"/>
        <v>4</v>
      </c>
      <c r="I1632" s="4">
        <f t="shared" si="274"/>
        <v>23</v>
      </c>
      <c r="J1632" s="4">
        <f t="shared" si="274"/>
        <v>4</v>
      </c>
      <c r="K1632" s="4">
        <f t="shared" si="274"/>
        <v>9</v>
      </c>
      <c r="L1632" s="4">
        <f t="shared" si="274"/>
        <v>10</v>
      </c>
      <c r="M1632" s="4">
        <f t="shared" si="274"/>
        <v>20</v>
      </c>
      <c r="N1632" s="4">
        <f t="shared" si="274"/>
        <v>10</v>
      </c>
      <c r="O1632" s="4">
        <f t="shared" si="274"/>
        <v>26</v>
      </c>
      <c r="P1632" s="4">
        <f t="shared" si="274"/>
        <v>27</v>
      </c>
      <c r="Q1632" s="4">
        <f t="shared" si="274"/>
        <v>10</v>
      </c>
      <c r="R1632" s="4">
        <f t="shared" si="273"/>
        <v>27</v>
      </c>
      <c r="S1632" s="4">
        <f t="shared" si="273"/>
        <v>5</v>
      </c>
      <c r="T1632" s="4">
        <f t="shared" si="273"/>
        <v>8</v>
      </c>
      <c r="U1632" s="4">
        <f t="shared" si="273"/>
        <v>24</v>
      </c>
      <c r="V1632" s="4">
        <f t="shared" si="273"/>
        <v>8</v>
      </c>
      <c r="W1632" s="4">
        <v>1000000</v>
      </c>
    </row>
    <row r="1633" spans="1:23" x14ac:dyDescent="0.3">
      <c r="A1633" s="4" t="str">
        <f t="shared" si="275"/>
        <v>Finland</v>
      </c>
      <c r="B1633" s="4">
        <f t="shared" si="275"/>
        <v>1997</v>
      </c>
      <c r="C1633" s="4">
        <f t="shared" si="274"/>
        <v>7</v>
      </c>
      <c r="D1633" s="4">
        <f t="shared" si="274"/>
        <v>9</v>
      </c>
      <c r="E1633" s="4">
        <f t="shared" si="274"/>
        <v>25</v>
      </c>
      <c r="F1633" s="4">
        <f t="shared" si="274"/>
        <v>9</v>
      </c>
      <c r="G1633" s="4">
        <f t="shared" si="274"/>
        <v>4</v>
      </c>
      <c r="H1633" s="4">
        <f t="shared" si="274"/>
        <v>4</v>
      </c>
      <c r="I1633" s="4">
        <f t="shared" si="274"/>
        <v>23</v>
      </c>
      <c r="J1633" s="4">
        <f t="shared" si="274"/>
        <v>4</v>
      </c>
      <c r="K1633" s="4">
        <f t="shared" si="274"/>
        <v>8</v>
      </c>
      <c r="L1633" s="4">
        <f t="shared" si="274"/>
        <v>8</v>
      </c>
      <c r="M1633" s="4">
        <f t="shared" si="274"/>
        <v>21</v>
      </c>
      <c r="N1633" s="4">
        <f t="shared" si="274"/>
        <v>8</v>
      </c>
      <c r="O1633" s="4">
        <f t="shared" si="274"/>
        <v>22</v>
      </c>
      <c r="P1633" s="4">
        <f t="shared" si="274"/>
        <v>22</v>
      </c>
      <c r="Q1633" s="4">
        <f t="shared" si="274"/>
        <v>14</v>
      </c>
      <c r="R1633" s="4">
        <f t="shared" si="273"/>
        <v>22</v>
      </c>
      <c r="S1633" s="4">
        <f t="shared" si="273"/>
        <v>7</v>
      </c>
      <c r="T1633" s="4">
        <f t="shared" si="273"/>
        <v>9</v>
      </c>
      <c r="U1633" s="4">
        <f t="shared" si="273"/>
        <v>25</v>
      </c>
      <c r="V1633" s="4">
        <f t="shared" si="273"/>
        <v>9</v>
      </c>
      <c r="W1633" s="4">
        <v>1000000</v>
      </c>
    </row>
    <row r="1634" spans="1:23" x14ac:dyDescent="0.3">
      <c r="A1634" s="4" t="str">
        <f t="shared" si="275"/>
        <v>Finland</v>
      </c>
      <c r="B1634" s="4">
        <f t="shared" si="275"/>
        <v>1998</v>
      </c>
      <c r="C1634" s="4">
        <f t="shared" si="274"/>
        <v>8</v>
      </c>
      <c r="D1634" s="4">
        <f t="shared" si="274"/>
        <v>10</v>
      </c>
      <c r="E1634" s="4">
        <f t="shared" si="274"/>
        <v>25</v>
      </c>
      <c r="F1634" s="4">
        <f t="shared" si="274"/>
        <v>10</v>
      </c>
      <c r="G1634" s="4">
        <f t="shared" si="274"/>
        <v>6</v>
      </c>
      <c r="H1634" s="4">
        <f t="shared" si="274"/>
        <v>6</v>
      </c>
      <c r="I1634" s="4">
        <f t="shared" si="274"/>
        <v>20</v>
      </c>
      <c r="J1634" s="4">
        <f t="shared" si="274"/>
        <v>6</v>
      </c>
      <c r="K1634" s="4">
        <f t="shared" si="274"/>
        <v>8</v>
      </c>
      <c r="L1634" s="4">
        <f t="shared" si="274"/>
        <v>9</v>
      </c>
      <c r="M1634" s="4">
        <f t="shared" si="274"/>
        <v>21</v>
      </c>
      <c r="N1634" s="4">
        <f t="shared" si="274"/>
        <v>9</v>
      </c>
      <c r="O1634" s="4">
        <f t="shared" si="274"/>
        <v>18</v>
      </c>
      <c r="P1634" s="4">
        <f t="shared" si="274"/>
        <v>18</v>
      </c>
      <c r="Q1634" s="4">
        <f t="shared" si="274"/>
        <v>15</v>
      </c>
      <c r="R1634" s="4">
        <f t="shared" si="273"/>
        <v>18</v>
      </c>
      <c r="S1634" s="4">
        <f t="shared" si="273"/>
        <v>8</v>
      </c>
      <c r="T1634" s="4">
        <f t="shared" si="273"/>
        <v>10</v>
      </c>
      <c r="U1634" s="4">
        <f t="shared" si="273"/>
        <v>25</v>
      </c>
      <c r="V1634" s="4">
        <f t="shared" si="273"/>
        <v>10</v>
      </c>
      <c r="W1634" s="4">
        <v>1000000</v>
      </c>
    </row>
    <row r="1635" spans="1:23" x14ac:dyDescent="0.3">
      <c r="A1635" s="4" t="str">
        <f t="shared" si="275"/>
        <v>Finland</v>
      </c>
      <c r="B1635" s="4">
        <f t="shared" si="275"/>
        <v>1999</v>
      </c>
      <c r="C1635" s="4">
        <f t="shared" si="274"/>
        <v>8</v>
      </c>
      <c r="D1635" s="4">
        <f t="shared" si="274"/>
        <v>10</v>
      </c>
      <c r="E1635" s="4">
        <f t="shared" si="274"/>
        <v>25</v>
      </c>
      <c r="F1635" s="4">
        <f t="shared" si="274"/>
        <v>10</v>
      </c>
      <c r="G1635" s="4">
        <f t="shared" si="274"/>
        <v>6</v>
      </c>
      <c r="H1635" s="4">
        <f t="shared" si="274"/>
        <v>6</v>
      </c>
      <c r="I1635" s="4">
        <f t="shared" si="274"/>
        <v>21</v>
      </c>
      <c r="J1635" s="4">
        <f t="shared" si="274"/>
        <v>6</v>
      </c>
      <c r="K1635" s="4">
        <f t="shared" si="274"/>
        <v>8</v>
      </c>
      <c r="L1635" s="4">
        <f t="shared" si="274"/>
        <v>8</v>
      </c>
      <c r="M1635" s="4">
        <f t="shared" si="274"/>
        <v>20</v>
      </c>
      <c r="N1635" s="4">
        <f t="shared" si="274"/>
        <v>8</v>
      </c>
      <c r="O1635" s="4">
        <f t="shared" si="274"/>
        <v>8</v>
      </c>
      <c r="P1635" s="4">
        <f t="shared" si="274"/>
        <v>7</v>
      </c>
      <c r="Q1635" s="4">
        <f t="shared" si="274"/>
        <v>19</v>
      </c>
      <c r="R1635" s="4">
        <f t="shared" si="273"/>
        <v>7</v>
      </c>
      <c r="S1635" s="4">
        <f t="shared" si="273"/>
        <v>9</v>
      </c>
      <c r="T1635" s="4">
        <f t="shared" si="273"/>
        <v>10</v>
      </c>
      <c r="U1635" s="4">
        <f t="shared" si="273"/>
        <v>26</v>
      </c>
      <c r="V1635" s="4">
        <f t="shared" si="273"/>
        <v>10</v>
      </c>
      <c r="W1635" s="4">
        <v>1000000</v>
      </c>
    </row>
    <row r="1636" spans="1:23" x14ac:dyDescent="0.3">
      <c r="A1636" s="4" t="str">
        <f t="shared" si="275"/>
        <v>Finland</v>
      </c>
      <c r="B1636" s="4">
        <f t="shared" si="275"/>
        <v>2000</v>
      </c>
      <c r="C1636" s="4">
        <f t="shared" si="274"/>
        <v>8</v>
      </c>
      <c r="D1636" s="4">
        <f t="shared" si="274"/>
        <v>10</v>
      </c>
      <c r="E1636" s="4">
        <f t="shared" si="274"/>
        <v>24</v>
      </c>
      <c r="F1636" s="4">
        <f t="shared" si="274"/>
        <v>10</v>
      </c>
      <c r="G1636" s="4">
        <f t="shared" si="274"/>
        <v>8</v>
      </c>
      <c r="H1636" s="4">
        <f t="shared" si="274"/>
        <v>7</v>
      </c>
      <c r="I1636" s="4">
        <f t="shared" si="274"/>
        <v>16</v>
      </c>
      <c r="J1636" s="4">
        <f t="shared" si="274"/>
        <v>7</v>
      </c>
      <c r="K1636" s="4">
        <f t="shared" si="274"/>
        <v>6</v>
      </c>
      <c r="L1636" s="4">
        <f t="shared" si="274"/>
        <v>7</v>
      </c>
      <c r="M1636" s="4">
        <f t="shared" si="274"/>
        <v>20</v>
      </c>
      <c r="N1636" s="4">
        <f t="shared" si="274"/>
        <v>7</v>
      </c>
      <c r="O1636" s="4">
        <f t="shared" si="274"/>
        <v>6</v>
      </c>
      <c r="P1636" s="4">
        <f t="shared" si="274"/>
        <v>6</v>
      </c>
      <c r="Q1636" s="4">
        <f t="shared" si="274"/>
        <v>23</v>
      </c>
      <c r="R1636" s="4">
        <f t="shared" si="273"/>
        <v>6</v>
      </c>
      <c r="S1636" s="4">
        <f t="shared" si="273"/>
        <v>9</v>
      </c>
      <c r="T1636" s="4">
        <f t="shared" si="273"/>
        <v>11</v>
      </c>
      <c r="U1636" s="4">
        <f t="shared" si="273"/>
        <v>27</v>
      </c>
      <c r="V1636" s="4">
        <f t="shared" si="273"/>
        <v>11</v>
      </c>
      <c r="W1636" s="4">
        <v>1000000</v>
      </c>
    </row>
    <row r="1637" spans="1:23" x14ac:dyDescent="0.3">
      <c r="A1637" s="4" t="str">
        <f t="shared" si="275"/>
        <v>Finland</v>
      </c>
      <c r="B1637" s="4">
        <f t="shared" si="275"/>
        <v>2001</v>
      </c>
      <c r="C1637" s="4">
        <f t="shared" si="274"/>
        <v>8</v>
      </c>
      <c r="D1637" s="4">
        <f t="shared" si="274"/>
        <v>9</v>
      </c>
      <c r="E1637" s="4">
        <f t="shared" si="274"/>
        <v>24</v>
      </c>
      <c r="F1637" s="4">
        <f t="shared" si="274"/>
        <v>9</v>
      </c>
      <c r="G1637" s="4">
        <f t="shared" si="274"/>
        <v>8</v>
      </c>
      <c r="H1637" s="4">
        <f t="shared" si="274"/>
        <v>7</v>
      </c>
      <c r="I1637" s="4">
        <f t="shared" si="274"/>
        <v>16</v>
      </c>
      <c r="J1637" s="4">
        <f t="shared" si="274"/>
        <v>7</v>
      </c>
      <c r="K1637" s="4">
        <f t="shared" si="274"/>
        <v>8</v>
      </c>
      <c r="L1637" s="4">
        <f t="shared" si="274"/>
        <v>8</v>
      </c>
      <c r="M1637" s="4">
        <f t="shared" si="274"/>
        <v>20</v>
      </c>
      <c r="N1637" s="4">
        <f t="shared" si="274"/>
        <v>8</v>
      </c>
      <c r="O1637" s="4">
        <f t="shared" si="274"/>
        <v>3</v>
      </c>
      <c r="P1637" s="4">
        <f t="shared" si="274"/>
        <v>3</v>
      </c>
      <c r="Q1637" s="4">
        <f t="shared" si="274"/>
        <v>23</v>
      </c>
      <c r="R1637" s="4">
        <f t="shared" si="274"/>
        <v>3</v>
      </c>
      <c r="S1637" s="4">
        <f t="shared" si="273"/>
        <v>10</v>
      </c>
      <c r="T1637" s="4">
        <f t="shared" si="273"/>
        <v>11</v>
      </c>
      <c r="U1637" s="4">
        <f t="shared" si="273"/>
        <v>27</v>
      </c>
      <c r="V1637" s="4">
        <f t="shared" si="273"/>
        <v>11</v>
      </c>
      <c r="W1637" s="4">
        <v>1000000</v>
      </c>
    </row>
    <row r="1638" spans="1:23" x14ac:dyDescent="0.3">
      <c r="A1638" s="4" t="str">
        <f t="shared" si="275"/>
        <v>Finland</v>
      </c>
      <c r="B1638" s="4">
        <f t="shared" si="275"/>
        <v>2002</v>
      </c>
      <c r="C1638" s="4">
        <f t="shared" si="274"/>
        <v>7</v>
      </c>
      <c r="D1638" s="4">
        <f t="shared" si="274"/>
        <v>8</v>
      </c>
      <c r="E1638" s="4">
        <f t="shared" si="274"/>
        <v>23</v>
      </c>
      <c r="F1638" s="4">
        <f t="shared" si="274"/>
        <v>8</v>
      </c>
      <c r="G1638" s="4">
        <f t="shared" si="274"/>
        <v>7</v>
      </c>
      <c r="H1638" s="4">
        <f t="shared" si="274"/>
        <v>7</v>
      </c>
      <c r="I1638" s="4">
        <f t="shared" si="274"/>
        <v>17</v>
      </c>
      <c r="J1638" s="4">
        <f t="shared" si="274"/>
        <v>7</v>
      </c>
      <c r="K1638" s="4">
        <f t="shared" si="274"/>
        <v>11</v>
      </c>
      <c r="L1638" s="4">
        <f t="shared" si="274"/>
        <v>11</v>
      </c>
      <c r="M1638" s="4">
        <f t="shared" si="274"/>
        <v>19</v>
      </c>
      <c r="N1638" s="4">
        <f t="shared" si="274"/>
        <v>11</v>
      </c>
      <c r="O1638" s="4">
        <f t="shared" si="274"/>
        <v>3</v>
      </c>
      <c r="P1638" s="4">
        <f t="shared" si="274"/>
        <v>3</v>
      </c>
      <c r="Q1638" s="4">
        <f t="shared" si="274"/>
        <v>21</v>
      </c>
      <c r="R1638" s="4">
        <f t="shared" si="273"/>
        <v>3</v>
      </c>
      <c r="S1638" s="4">
        <f t="shared" si="273"/>
        <v>10</v>
      </c>
      <c r="T1638" s="4">
        <f t="shared" si="273"/>
        <v>11</v>
      </c>
      <c r="U1638" s="4">
        <f t="shared" si="273"/>
        <v>26</v>
      </c>
      <c r="V1638" s="4">
        <f t="shared" si="273"/>
        <v>11</v>
      </c>
      <c r="W1638" s="4">
        <v>1000000</v>
      </c>
    </row>
    <row r="1639" spans="1:23" x14ac:dyDescent="0.3">
      <c r="A1639" s="4" t="str">
        <f t="shared" si="275"/>
        <v>Finland</v>
      </c>
      <c r="B1639" s="4">
        <f t="shared" si="275"/>
        <v>2003</v>
      </c>
      <c r="C1639" s="4">
        <f t="shared" si="274"/>
        <v>7</v>
      </c>
      <c r="D1639" s="4">
        <f t="shared" si="274"/>
        <v>8</v>
      </c>
      <c r="E1639" s="4">
        <f t="shared" si="274"/>
        <v>22</v>
      </c>
      <c r="F1639" s="4">
        <f t="shared" si="274"/>
        <v>8</v>
      </c>
      <c r="G1639" s="4">
        <f t="shared" si="274"/>
        <v>7</v>
      </c>
      <c r="H1639" s="4">
        <f t="shared" si="274"/>
        <v>7</v>
      </c>
      <c r="I1639" s="4">
        <f t="shared" si="274"/>
        <v>17</v>
      </c>
      <c r="J1639" s="4">
        <f t="shared" si="274"/>
        <v>7</v>
      </c>
      <c r="K1639" s="4">
        <f t="shared" si="274"/>
        <v>13</v>
      </c>
      <c r="L1639" s="4">
        <f t="shared" si="274"/>
        <v>14</v>
      </c>
      <c r="M1639" s="4">
        <f t="shared" si="274"/>
        <v>15</v>
      </c>
      <c r="N1639" s="4">
        <f t="shared" si="274"/>
        <v>14</v>
      </c>
      <c r="O1639" s="4">
        <f t="shared" si="274"/>
        <v>1</v>
      </c>
      <c r="P1639" s="4">
        <f t="shared" si="274"/>
        <v>1</v>
      </c>
      <c r="Q1639" s="4">
        <f t="shared" si="274"/>
        <v>18</v>
      </c>
      <c r="R1639" s="4">
        <f t="shared" si="273"/>
        <v>1</v>
      </c>
      <c r="S1639" s="4">
        <f t="shared" si="273"/>
        <v>10</v>
      </c>
      <c r="T1639" s="4">
        <f t="shared" si="273"/>
        <v>11</v>
      </c>
      <c r="U1639" s="4">
        <f t="shared" si="273"/>
        <v>25</v>
      </c>
      <c r="V1639" s="4">
        <f t="shared" si="273"/>
        <v>11</v>
      </c>
      <c r="W1639" s="4">
        <v>1000000</v>
      </c>
    </row>
    <row r="1640" spans="1:23" x14ac:dyDescent="0.3">
      <c r="A1640" s="4" t="str">
        <f t="shared" si="275"/>
        <v>Finland</v>
      </c>
      <c r="B1640" s="4">
        <f t="shared" si="275"/>
        <v>2004</v>
      </c>
      <c r="C1640" s="4">
        <f t="shared" si="274"/>
        <v>9</v>
      </c>
      <c r="D1640" s="4">
        <f t="shared" si="274"/>
        <v>9</v>
      </c>
      <c r="E1640" s="4">
        <f t="shared" si="274"/>
        <v>21</v>
      </c>
      <c r="F1640" s="4">
        <f t="shared" si="274"/>
        <v>9</v>
      </c>
      <c r="G1640" s="4">
        <f t="shared" si="274"/>
        <v>8</v>
      </c>
      <c r="H1640" s="4">
        <f t="shared" si="274"/>
        <v>8</v>
      </c>
      <c r="I1640" s="4">
        <f t="shared" si="274"/>
        <v>15</v>
      </c>
      <c r="J1640" s="4">
        <f t="shared" si="274"/>
        <v>8</v>
      </c>
      <c r="K1640" s="4">
        <f t="shared" si="274"/>
        <v>12</v>
      </c>
      <c r="L1640" s="4">
        <f t="shared" si="274"/>
        <v>12</v>
      </c>
      <c r="M1640" s="4">
        <f t="shared" si="274"/>
        <v>19</v>
      </c>
      <c r="N1640" s="4">
        <f t="shared" si="274"/>
        <v>12</v>
      </c>
      <c r="O1640" s="4">
        <f t="shared" si="274"/>
        <v>3</v>
      </c>
      <c r="P1640" s="4">
        <f t="shared" si="274"/>
        <v>2</v>
      </c>
      <c r="Q1640" s="4">
        <f t="shared" si="274"/>
        <v>14</v>
      </c>
      <c r="R1640" s="4">
        <f t="shared" si="273"/>
        <v>2</v>
      </c>
      <c r="S1640" s="4">
        <f t="shared" si="273"/>
        <v>11</v>
      </c>
      <c r="T1640" s="4">
        <f t="shared" si="273"/>
        <v>12</v>
      </c>
      <c r="U1640" s="4">
        <f t="shared" si="273"/>
        <v>25</v>
      </c>
      <c r="V1640" s="4">
        <f t="shared" si="273"/>
        <v>12</v>
      </c>
      <c r="W1640" s="4">
        <v>1000000</v>
      </c>
    </row>
    <row r="1641" spans="1:23" x14ac:dyDescent="0.3">
      <c r="A1641" s="4" t="str">
        <f t="shared" si="275"/>
        <v>Finland</v>
      </c>
      <c r="B1641" s="4">
        <f t="shared" si="275"/>
        <v>2005</v>
      </c>
      <c r="C1641" s="4">
        <f t="shared" si="274"/>
        <v>9</v>
      </c>
      <c r="D1641" s="4">
        <f t="shared" si="274"/>
        <v>9</v>
      </c>
      <c r="E1641" s="4">
        <f t="shared" si="274"/>
        <v>21</v>
      </c>
      <c r="F1641" s="4">
        <f t="shared" si="274"/>
        <v>9</v>
      </c>
      <c r="G1641" s="4">
        <f t="shared" si="274"/>
        <v>9</v>
      </c>
      <c r="H1641" s="4">
        <f t="shared" si="274"/>
        <v>8</v>
      </c>
      <c r="I1641" s="4">
        <f t="shared" si="274"/>
        <v>15</v>
      </c>
      <c r="J1641" s="4">
        <f t="shared" si="274"/>
        <v>8</v>
      </c>
      <c r="K1641" s="4">
        <f t="shared" si="274"/>
        <v>12</v>
      </c>
      <c r="L1641" s="4">
        <f t="shared" si="274"/>
        <v>12</v>
      </c>
      <c r="M1641" s="4">
        <f t="shared" si="274"/>
        <v>20</v>
      </c>
      <c r="N1641" s="4">
        <f t="shared" si="274"/>
        <v>12</v>
      </c>
      <c r="O1641" s="4">
        <f t="shared" si="274"/>
        <v>2</v>
      </c>
      <c r="P1641" s="4">
        <f t="shared" si="274"/>
        <v>2</v>
      </c>
      <c r="Q1641" s="4">
        <f t="shared" si="274"/>
        <v>13</v>
      </c>
      <c r="R1641" s="4">
        <f t="shared" si="273"/>
        <v>2</v>
      </c>
      <c r="S1641" s="4">
        <f t="shared" si="273"/>
        <v>12</v>
      </c>
      <c r="T1641" s="4">
        <f t="shared" si="273"/>
        <v>12</v>
      </c>
      <c r="U1641" s="4">
        <f t="shared" si="273"/>
        <v>24</v>
      </c>
      <c r="V1641" s="4">
        <f t="shared" si="273"/>
        <v>12</v>
      </c>
      <c r="W1641" s="4">
        <v>1000000</v>
      </c>
    </row>
    <row r="1642" spans="1:23" x14ac:dyDescent="0.3">
      <c r="A1642" s="4" t="str">
        <f t="shared" si="275"/>
        <v>Finland</v>
      </c>
      <c r="B1642" s="4">
        <f t="shared" si="275"/>
        <v>2006</v>
      </c>
      <c r="C1642" s="4">
        <f t="shared" si="274"/>
        <v>9</v>
      </c>
      <c r="D1642" s="4">
        <f t="shared" si="274"/>
        <v>9</v>
      </c>
      <c r="E1642" s="4">
        <f t="shared" si="274"/>
        <v>19</v>
      </c>
      <c r="F1642" s="4">
        <f t="shared" si="274"/>
        <v>9</v>
      </c>
      <c r="G1642" s="4">
        <f t="shared" si="274"/>
        <v>9</v>
      </c>
      <c r="H1642" s="4">
        <f t="shared" si="274"/>
        <v>8</v>
      </c>
      <c r="I1642" s="4">
        <f t="shared" si="274"/>
        <v>15</v>
      </c>
      <c r="J1642" s="4">
        <f t="shared" si="274"/>
        <v>8</v>
      </c>
      <c r="K1642" s="4">
        <f t="shared" si="274"/>
        <v>12</v>
      </c>
      <c r="L1642" s="4">
        <f t="shared" si="274"/>
        <v>12</v>
      </c>
      <c r="M1642" s="4">
        <f t="shared" si="274"/>
        <v>21</v>
      </c>
      <c r="N1642" s="4">
        <f t="shared" si="274"/>
        <v>12</v>
      </c>
      <c r="O1642" s="4">
        <f t="shared" si="274"/>
        <v>1</v>
      </c>
      <c r="P1642" s="4">
        <f t="shared" si="274"/>
        <v>1</v>
      </c>
      <c r="Q1642" s="4">
        <f t="shared" si="274"/>
        <v>13</v>
      </c>
      <c r="R1642" s="4">
        <f t="shared" si="273"/>
        <v>1</v>
      </c>
      <c r="S1642" s="4">
        <f t="shared" si="273"/>
        <v>12</v>
      </c>
      <c r="T1642" s="4">
        <f t="shared" si="273"/>
        <v>12</v>
      </c>
      <c r="U1642" s="4">
        <f t="shared" si="273"/>
        <v>23</v>
      </c>
      <c r="V1642" s="4">
        <f t="shared" si="273"/>
        <v>12</v>
      </c>
      <c r="W1642" s="4">
        <v>1000000</v>
      </c>
    </row>
    <row r="1643" spans="1:23" x14ac:dyDescent="0.3">
      <c r="A1643" s="4" t="str">
        <f t="shared" si="275"/>
        <v>Finland</v>
      </c>
      <c r="B1643" s="4">
        <f t="shared" si="275"/>
        <v>2007</v>
      </c>
      <c r="C1643" s="4">
        <f t="shared" si="274"/>
        <v>9</v>
      </c>
      <c r="D1643" s="4">
        <f t="shared" si="274"/>
        <v>8</v>
      </c>
      <c r="E1643" s="4">
        <f t="shared" si="274"/>
        <v>17</v>
      </c>
      <c r="F1643" s="4">
        <f t="shared" si="274"/>
        <v>8</v>
      </c>
      <c r="G1643" s="4">
        <f t="shared" si="274"/>
        <v>9</v>
      </c>
      <c r="H1643" s="4">
        <f t="shared" si="274"/>
        <v>9</v>
      </c>
      <c r="I1643" s="4">
        <f t="shared" si="274"/>
        <v>14</v>
      </c>
      <c r="J1643" s="4">
        <f t="shared" si="274"/>
        <v>9</v>
      </c>
      <c r="K1643" s="4">
        <f t="shared" si="274"/>
        <v>12</v>
      </c>
      <c r="L1643" s="4">
        <f t="shared" si="274"/>
        <v>12</v>
      </c>
      <c r="M1643" s="4">
        <f t="shared" si="274"/>
        <v>22</v>
      </c>
      <c r="N1643" s="4">
        <f t="shared" si="274"/>
        <v>12</v>
      </c>
      <c r="O1643" s="4">
        <f t="shared" si="274"/>
        <v>2</v>
      </c>
      <c r="P1643" s="4">
        <f t="shared" si="274"/>
        <v>2</v>
      </c>
      <c r="Q1643" s="4">
        <f t="shared" si="274"/>
        <v>12</v>
      </c>
      <c r="R1643" s="4">
        <f t="shared" si="274"/>
        <v>2</v>
      </c>
      <c r="S1643" s="4">
        <f t="shared" ref="M1643:AB1658" si="276">INT(S1045/20)+1</f>
        <v>15</v>
      </c>
      <c r="T1643" s="4">
        <f t="shared" si="276"/>
        <v>12</v>
      </c>
      <c r="U1643" s="4">
        <f t="shared" si="276"/>
        <v>24</v>
      </c>
      <c r="V1643" s="4">
        <f t="shared" si="276"/>
        <v>12</v>
      </c>
      <c r="W1643" s="4">
        <v>1000000</v>
      </c>
    </row>
    <row r="1644" spans="1:23" x14ac:dyDescent="0.3">
      <c r="A1644" s="4" t="str">
        <f t="shared" si="275"/>
        <v>Finland</v>
      </c>
      <c r="B1644" s="4">
        <f t="shared" si="275"/>
        <v>2008</v>
      </c>
      <c r="C1644" s="4">
        <f t="shared" ref="C1644:R1659" si="277">INT(C1046/20)+1</f>
        <v>9</v>
      </c>
      <c r="D1644" s="4">
        <f t="shared" si="277"/>
        <v>8</v>
      </c>
      <c r="E1644" s="4">
        <f t="shared" si="277"/>
        <v>17</v>
      </c>
      <c r="F1644" s="4">
        <f t="shared" si="277"/>
        <v>8</v>
      </c>
      <c r="G1644" s="4">
        <f t="shared" si="277"/>
        <v>9</v>
      </c>
      <c r="H1644" s="4">
        <f t="shared" si="277"/>
        <v>9</v>
      </c>
      <c r="I1644" s="4">
        <f t="shared" si="277"/>
        <v>13</v>
      </c>
      <c r="J1644" s="4">
        <f t="shared" si="277"/>
        <v>9</v>
      </c>
      <c r="K1644" s="4">
        <f t="shared" si="277"/>
        <v>10</v>
      </c>
      <c r="L1644" s="4">
        <f t="shared" si="277"/>
        <v>10</v>
      </c>
      <c r="M1644" s="4">
        <f t="shared" si="277"/>
        <v>21</v>
      </c>
      <c r="N1644" s="4">
        <f t="shared" si="277"/>
        <v>10</v>
      </c>
      <c r="O1644" s="4">
        <f t="shared" si="277"/>
        <v>3</v>
      </c>
      <c r="P1644" s="4">
        <f t="shared" si="277"/>
        <v>3</v>
      </c>
      <c r="Q1644" s="4">
        <f t="shared" si="277"/>
        <v>9</v>
      </c>
      <c r="R1644" s="4">
        <f t="shared" si="276"/>
        <v>3</v>
      </c>
      <c r="S1644" s="4">
        <f t="shared" si="276"/>
        <v>15</v>
      </c>
      <c r="T1644" s="4">
        <f t="shared" si="276"/>
        <v>13</v>
      </c>
      <c r="U1644" s="4">
        <f t="shared" si="276"/>
        <v>22</v>
      </c>
      <c r="V1644" s="4">
        <f t="shared" si="276"/>
        <v>13</v>
      </c>
      <c r="W1644" s="4">
        <v>1000000</v>
      </c>
    </row>
    <row r="1645" spans="1:23" x14ac:dyDescent="0.3">
      <c r="A1645" s="4" t="str">
        <f t="shared" si="275"/>
        <v>Finland</v>
      </c>
      <c r="B1645" s="4">
        <f t="shared" si="275"/>
        <v>2009</v>
      </c>
      <c r="C1645" s="4">
        <f t="shared" si="277"/>
        <v>8</v>
      </c>
      <c r="D1645" s="4">
        <f t="shared" si="277"/>
        <v>8</v>
      </c>
      <c r="E1645" s="4">
        <f t="shared" si="277"/>
        <v>19</v>
      </c>
      <c r="F1645" s="4">
        <f t="shared" si="277"/>
        <v>8</v>
      </c>
      <c r="G1645" s="4">
        <f t="shared" si="277"/>
        <v>8</v>
      </c>
      <c r="H1645" s="4">
        <f t="shared" si="277"/>
        <v>8</v>
      </c>
      <c r="I1645" s="4">
        <f t="shared" si="277"/>
        <v>14</v>
      </c>
      <c r="J1645" s="4">
        <f t="shared" si="277"/>
        <v>8</v>
      </c>
      <c r="K1645" s="4">
        <f t="shared" si="277"/>
        <v>8</v>
      </c>
      <c r="L1645" s="4">
        <f t="shared" si="277"/>
        <v>9</v>
      </c>
      <c r="M1645" s="4">
        <f t="shared" si="277"/>
        <v>19</v>
      </c>
      <c r="N1645" s="4">
        <f t="shared" si="277"/>
        <v>9</v>
      </c>
      <c r="O1645" s="4">
        <f t="shared" si="277"/>
        <v>9</v>
      </c>
      <c r="P1645" s="4">
        <f t="shared" si="277"/>
        <v>8</v>
      </c>
      <c r="Q1645" s="4">
        <f t="shared" si="277"/>
        <v>9</v>
      </c>
      <c r="R1645" s="4">
        <f t="shared" si="276"/>
        <v>8</v>
      </c>
      <c r="S1645" s="4">
        <f t="shared" si="276"/>
        <v>11</v>
      </c>
      <c r="T1645" s="4">
        <f t="shared" si="276"/>
        <v>10</v>
      </c>
      <c r="U1645" s="4">
        <f t="shared" si="276"/>
        <v>23</v>
      </c>
      <c r="V1645" s="4">
        <f t="shared" si="276"/>
        <v>10</v>
      </c>
      <c r="W1645" s="4">
        <v>1000000</v>
      </c>
    </row>
    <row r="1646" spans="1:23" x14ac:dyDescent="0.3">
      <c r="A1646" s="4" t="str">
        <f t="shared" ref="A1646:B1661" si="278">A1048</f>
        <v>Finland</v>
      </c>
      <c r="B1646" s="4">
        <f t="shared" si="278"/>
        <v>2010</v>
      </c>
      <c r="C1646" s="4">
        <f t="shared" si="277"/>
        <v>9</v>
      </c>
      <c r="D1646" s="4">
        <f t="shared" si="277"/>
        <v>8</v>
      </c>
      <c r="E1646" s="4">
        <f t="shared" si="277"/>
        <v>19</v>
      </c>
      <c r="F1646" s="4">
        <f t="shared" si="277"/>
        <v>8</v>
      </c>
      <c r="G1646" s="4">
        <f t="shared" si="277"/>
        <v>8</v>
      </c>
      <c r="H1646" s="4">
        <f t="shared" si="277"/>
        <v>8</v>
      </c>
      <c r="I1646" s="4">
        <f t="shared" si="277"/>
        <v>13</v>
      </c>
      <c r="J1646" s="4">
        <f t="shared" si="277"/>
        <v>8</v>
      </c>
      <c r="K1646" s="4">
        <f t="shared" si="277"/>
        <v>6</v>
      </c>
      <c r="L1646" s="4">
        <f t="shared" si="277"/>
        <v>6</v>
      </c>
      <c r="M1646" s="4">
        <f t="shared" si="277"/>
        <v>20</v>
      </c>
      <c r="N1646" s="4">
        <f t="shared" si="277"/>
        <v>6</v>
      </c>
      <c r="O1646" s="4">
        <f t="shared" si="277"/>
        <v>15</v>
      </c>
      <c r="P1646" s="4">
        <f t="shared" si="277"/>
        <v>12</v>
      </c>
      <c r="Q1646" s="4">
        <f t="shared" si="277"/>
        <v>6</v>
      </c>
      <c r="R1646" s="4">
        <f t="shared" si="276"/>
        <v>12</v>
      </c>
      <c r="S1646" s="4">
        <f t="shared" si="276"/>
        <v>12</v>
      </c>
      <c r="T1646" s="4">
        <f t="shared" si="276"/>
        <v>11</v>
      </c>
      <c r="U1646" s="4">
        <f t="shared" si="276"/>
        <v>23</v>
      </c>
      <c r="V1646" s="4">
        <f t="shared" si="276"/>
        <v>11</v>
      </c>
      <c r="W1646" s="4">
        <v>1000000</v>
      </c>
    </row>
    <row r="1647" spans="1:23" x14ac:dyDescent="0.3">
      <c r="A1647" s="4" t="str">
        <f t="shared" si="278"/>
        <v>Finland</v>
      </c>
      <c r="B1647" s="4">
        <f t="shared" si="278"/>
        <v>2011</v>
      </c>
      <c r="C1647" s="4">
        <f t="shared" si="277"/>
        <v>10</v>
      </c>
      <c r="D1647" s="4">
        <f t="shared" si="277"/>
        <v>9</v>
      </c>
      <c r="E1647" s="4">
        <f t="shared" si="277"/>
        <v>19</v>
      </c>
      <c r="F1647" s="4">
        <f t="shared" si="277"/>
        <v>9</v>
      </c>
      <c r="G1647" s="4">
        <f t="shared" si="277"/>
        <v>9</v>
      </c>
      <c r="H1647" s="4">
        <f t="shared" si="277"/>
        <v>9</v>
      </c>
      <c r="I1647" s="4">
        <f t="shared" si="277"/>
        <v>12</v>
      </c>
      <c r="J1647" s="4">
        <f t="shared" si="277"/>
        <v>9</v>
      </c>
      <c r="K1647" s="4">
        <f t="shared" si="277"/>
        <v>6</v>
      </c>
      <c r="L1647" s="4">
        <f t="shared" si="277"/>
        <v>6</v>
      </c>
      <c r="M1647" s="4">
        <f t="shared" si="277"/>
        <v>18</v>
      </c>
      <c r="N1647" s="4">
        <f t="shared" si="277"/>
        <v>6</v>
      </c>
      <c r="O1647" s="4">
        <f t="shared" si="277"/>
        <v>17</v>
      </c>
      <c r="P1647" s="4">
        <f t="shared" si="277"/>
        <v>14</v>
      </c>
      <c r="Q1647" s="4">
        <f t="shared" si="277"/>
        <v>4</v>
      </c>
      <c r="R1647" s="4">
        <f t="shared" si="276"/>
        <v>14</v>
      </c>
      <c r="S1647" s="4">
        <f t="shared" si="276"/>
        <v>13</v>
      </c>
      <c r="T1647" s="4">
        <f t="shared" si="276"/>
        <v>12</v>
      </c>
      <c r="U1647" s="4">
        <f t="shared" si="276"/>
        <v>22</v>
      </c>
      <c r="V1647" s="4">
        <f t="shared" si="276"/>
        <v>12</v>
      </c>
      <c r="W1647" s="4">
        <v>1000000</v>
      </c>
    </row>
    <row r="1648" spans="1:23" x14ac:dyDescent="0.3">
      <c r="A1648" s="4" t="str">
        <f t="shared" si="278"/>
        <v>Finland</v>
      </c>
      <c r="B1648" s="4">
        <f t="shared" si="278"/>
        <v>2012</v>
      </c>
      <c r="C1648" s="4">
        <f t="shared" si="277"/>
        <v>10</v>
      </c>
      <c r="D1648" s="4">
        <f t="shared" si="277"/>
        <v>10</v>
      </c>
      <c r="E1648" s="4">
        <f t="shared" si="277"/>
        <v>20</v>
      </c>
      <c r="F1648" s="4">
        <f t="shared" si="277"/>
        <v>10</v>
      </c>
      <c r="G1648" s="4">
        <f t="shared" si="277"/>
        <v>9</v>
      </c>
      <c r="H1648" s="4">
        <f t="shared" si="277"/>
        <v>9</v>
      </c>
      <c r="I1648" s="4">
        <f t="shared" si="277"/>
        <v>12</v>
      </c>
      <c r="J1648" s="4">
        <f t="shared" si="277"/>
        <v>9</v>
      </c>
      <c r="K1648" s="4">
        <f t="shared" si="277"/>
        <v>6</v>
      </c>
      <c r="L1648" s="4">
        <f t="shared" si="277"/>
        <v>6</v>
      </c>
      <c r="M1648" s="4">
        <f t="shared" si="277"/>
        <v>16</v>
      </c>
      <c r="N1648" s="4">
        <f t="shared" si="277"/>
        <v>6</v>
      </c>
      <c r="O1648" s="4">
        <f t="shared" si="277"/>
        <v>20</v>
      </c>
      <c r="P1648" s="4">
        <f t="shared" si="277"/>
        <v>17</v>
      </c>
      <c r="Q1648" s="4">
        <f t="shared" si="277"/>
        <v>2</v>
      </c>
      <c r="R1648" s="4">
        <f t="shared" si="276"/>
        <v>17</v>
      </c>
      <c r="S1648" s="4">
        <f t="shared" si="276"/>
        <v>12</v>
      </c>
      <c r="T1648" s="4">
        <f t="shared" si="276"/>
        <v>11</v>
      </c>
      <c r="U1648" s="4">
        <f t="shared" si="276"/>
        <v>21</v>
      </c>
      <c r="V1648" s="4">
        <f t="shared" si="276"/>
        <v>11</v>
      </c>
      <c r="W1648" s="4">
        <v>1000000</v>
      </c>
    </row>
    <row r="1649" spans="1:23" x14ac:dyDescent="0.3">
      <c r="A1649" s="4" t="str">
        <f t="shared" si="278"/>
        <v>Finland</v>
      </c>
      <c r="B1649" s="4">
        <f t="shared" si="278"/>
        <v>2013</v>
      </c>
      <c r="C1649" s="4">
        <f t="shared" si="277"/>
        <v>9</v>
      </c>
      <c r="D1649" s="4">
        <f t="shared" si="277"/>
        <v>8</v>
      </c>
      <c r="E1649" s="4">
        <f t="shared" si="277"/>
        <v>20</v>
      </c>
      <c r="F1649" s="4">
        <f t="shared" si="277"/>
        <v>8</v>
      </c>
      <c r="G1649" s="4">
        <f t="shared" si="277"/>
        <v>9</v>
      </c>
      <c r="H1649" s="4">
        <f t="shared" si="277"/>
        <v>9</v>
      </c>
      <c r="I1649" s="4">
        <f t="shared" si="277"/>
        <v>12</v>
      </c>
      <c r="J1649" s="4">
        <f t="shared" si="277"/>
        <v>9</v>
      </c>
      <c r="K1649" s="4">
        <f t="shared" si="277"/>
        <v>8</v>
      </c>
      <c r="L1649" s="4">
        <f t="shared" si="277"/>
        <v>8</v>
      </c>
      <c r="M1649" s="4">
        <f t="shared" si="277"/>
        <v>16</v>
      </c>
      <c r="N1649" s="4">
        <f t="shared" si="277"/>
        <v>8</v>
      </c>
      <c r="O1649" s="4">
        <f t="shared" si="277"/>
        <v>19</v>
      </c>
      <c r="P1649" s="4">
        <f t="shared" si="277"/>
        <v>16</v>
      </c>
      <c r="Q1649" s="4">
        <f t="shared" si="277"/>
        <v>5</v>
      </c>
      <c r="R1649" s="4">
        <f t="shared" si="276"/>
        <v>16</v>
      </c>
      <c r="S1649" s="4">
        <f t="shared" si="276"/>
        <v>11</v>
      </c>
      <c r="T1649" s="4">
        <f t="shared" si="276"/>
        <v>10</v>
      </c>
      <c r="U1649" s="4">
        <f t="shared" si="276"/>
        <v>21</v>
      </c>
      <c r="V1649" s="4">
        <f t="shared" si="276"/>
        <v>10</v>
      </c>
      <c r="W1649" s="4">
        <v>1000000</v>
      </c>
    </row>
    <row r="1650" spans="1:23" x14ac:dyDescent="0.3">
      <c r="A1650" s="4" t="str">
        <f t="shared" si="278"/>
        <v>Finland</v>
      </c>
      <c r="B1650" s="4">
        <f t="shared" si="278"/>
        <v>2014</v>
      </c>
      <c r="C1650" s="4">
        <f t="shared" si="277"/>
        <v>8</v>
      </c>
      <c r="D1650" s="4">
        <f t="shared" si="277"/>
        <v>7</v>
      </c>
      <c r="E1650" s="4">
        <f t="shared" si="277"/>
        <v>20</v>
      </c>
      <c r="F1650" s="4">
        <f t="shared" si="277"/>
        <v>7</v>
      </c>
      <c r="G1650" s="4">
        <f t="shared" si="277"/>
        <v>9</v>
      </c>
      <c r="H1650" s="4">
        <f t="shared" si="277"/>
        <v>9</v>
      </c>
      <c r="I1650" s="4">
        <f t="shared" si="277"/>
        <v>11</v>
      </c>
      <c r="J1650" s="4">
        <f t="shared" si="277"/>
        <v>9</v>
      </c>
      <c r="K1650" s="4">
        <f t="shared" si="277"/>
        <v>5</v>
      </c>
      <c r="L1650" s="4">
        <f t="shared" si="277"/>
        <v>5</v>
      </c>
      <c r="M1650" s="4">
        <f t="shared" si="277"/>
        <v>17</v>
      </c>
      <c r="N1650" s="4">
        <f t="shared" si="277"/>
        <v>5</v>
      </c>
      <c r="O1650" s="4">
        <f t="shared" si="277"/>
        <v>12</v>
      </c>
      <c r="P1650" s="4">
        <f t="shared" si="277"/>
        <v>10</v>
      </c>
      <c r="Q1650" s="4">
        <f t="shared" si="277"/>
        <v>11</v>
      </c>
      <c r="R1650" s="4">
        <f t="shared" si="276"/>
        <v>10</v>
      </c>
      <c r="S1650" s="4">
        <f t="shared" si="276"/>
        <v>9</v>
      </c>
      <c r="T1650" s="4">
        <f t="shared" si="276"/>
        <v>8</v>
      </c>
      <c r="U1650" s="4">
        <f t="shared" si="276"/>
        <v>20</v>
      </c>
      <c r="V1650" s="4">
        <f t="shared" si="276"/>
        <v>8</v>
      </c>
      <c r="W1650" s="4">
        <v>1000000</v>
      </c>
    </row>
    <row r="1651" spans="1:23" x14ac:dyDescent="0.3">
      <c r="A1651" s="4" t="str">
        <f t="shared" si="278"/>
        <v>Finland</v>
      </c>
      <c r="B1651" s="4">
        <f t="shared" si="278"/>
        <v>2015</v>
      </c>
      <c r="C1651" s="4">
        <f t="shared" si="277"/>
        <v>8</v>
      </c>
      <c r="D1651" s="4">
        <f t="shared" si="277"/>
        <v>7</v>
      </c>
      <c r="E1651" s="4">
        <f t="shared" si="277"/>
        <v>19</v>
      </c>
      <c r="F1651" s="4">
        <f t="shared" si="277"/>
        <v>7</v>
      </c>
      <c r="G1651" s="4">
        <f t="shared" si="277"/>
        <v>9</v>
      </c>
      <c r="H1651" s="4">
        <f t="shared" si="277"/>
        <v>9</v>
      </c>
      <c r="I1651" s="4">
        <f t="shared" si="277"/>
        <v>11</v>
      </c>
      <c r="J1651" s="4">
        <f t="shared" si="277"/>
        <v>9</v>
      </c>
      <c r="K1651" s="4">
        <f t="shared" si="277"/>
        <v>11</v>
      </c>
      <c r="L1651" s="4">
        <f t="shared" si="277"/>
        <v>10</v>
      </c>
      <c r="M1651" s="4">
        <f t="shared" si="277"/>
        <v>11</v>
      </c>
      <c r="N1651" s="4">
        <f t="shared" si="277"/>
        <v>10</v>
      </c>
      <c r="O1651" s="4">
        <f t="shared" si="277"/>
        <v>2</v>
      </c>
      <c r="P1651" s="4">
        <f t="shared" si="277"/>
        <v>2</v>
      </c>
      <c r="Q1651" s="4">
        <f t="shared" si="277"/>
        <v>19</v>
      </c>
      <c r="R1651" s="4">
        <f t="shared" si="276"/>
        <v>2</v>
      </c>
      <c r="S1651" s="4">
        <f t="shared" si="276"/>
        <v>8</v>
      </c>
      <c r="T1651" s="4">
        <f t="shared" si="276"/>
        <v>7</v>
      </c>
      <c r="U1651" s="4">
        <f t="shared" si="276"/>
        <v>19</v>
      </c>
      <c r="V1651" s="4">
        <f t="shared" si="276"/>
        <v>7</v>
      </c>
      <c r="W1651" s="4">
        <v>1000000</v>
      </c>
    </row>
    <row r="1652" spans="1:23" x14ac:dyDescent="0.3">
      <c r="A1652" s="4" t="str">
        <f t="shared" si="278"/>
        <v>Finland</v>
      </c>
      <c r="B1652" s="4">
        <f t="shared" si="278"/>
        <v>2016</v>
      </c>
      <c r="C1652" s="4">
        <f t="shared" si="277"/>
        <v>7</v>
      </c>
      <c r="D1652" s="4">
        <f t="shared" si="277"/>
        <v>7</v>
      </c>
      <c r="E1652" s="4">
        <f t="shared" si="277"/>
        <v>18</v>
      </c>
      <c r="F1652" s="4">
        <f t="shared" si="277"/>
        <v>7</v>
      </c>
      <c r="G1652" s="4">
        <f t="shared" si="277"/>
        <v>10</v>
      </c>
      <c r="H1652" s="4">
        <f t="shared" si="277"/>
        <v>10</v>
      </c>
      <c r="I1652" s="4">
        <f t="shared" si="277"/>
        <v>10</v>
      </c>
      <c r="J1652" s="4">
        <f t="shared" si="277"/>
        <v>10</v>
      </c>
      <c r="K1652" s="4">
        <f t="shared" si="277"/>
        <v>6</v>
      </c>
      <c r="L1652" s="4">
        <f t="shared" si="277"/>
        <v>6</v>
      </c>
      <c r="M1652" s="4">
        <f t="shared" si="277"/>
        <v>16</v>
      </c>
      <c r="N1652" s="4">
        <f t="shared" si="277"/>
        <v>6</v>
      </c>
      <c r="O1652" s="4">
        <f t="shared" si="277"/>
        <v>1</v>
      </c>
      <c r="P1652" s="4">
        <f t="shared" si="277"/>
        <v>1</v>
      </c>
      <c r="Q1652" s="4">
        <f t="shared" si="277"/>
        <v>21</v>
      </c>
      <c r="R1652" s="4">
        <f t="shared" si="276"/>
        <v>1</v>
      </c>
      <c r="S1652" s="4">
        <f t="shared" si="276"/>
        <v>9</v>
      </c>
      <c r="T1652" s="4">
        <f t="shared" si="276"/>
        <v>7</v>
      </c>
      <c r="U1652" s="4">
        <f t="shared" si="276"/>
        <v>19</v>
      </c>
      <c r="V1652" s="4">
        <f t="shared" si="276"/>
        <v>7</v>
      </c>
      <c r="W1652" s="4">
        <v>1000000</v>
      </c>
    </row>
    <row r="1653" spans="1:23" x14ac:dyDescent="0.3">
      <c r="A1653" s="4" t="str">
        <f t="shared" si="278"/>
        <v>Finland</v>
      </c>
      <c r="B1653" s="4">
        <f t="shared" si="278"/>
        <v>2017</v>
      </c>
      <c r="C1653" s="4">
        <f t="shared" si="277"/>
        <v>6</v>
      </c>
      <c r="D1653" s="4">
        <f t="shared" si="277"/>
        <v>6</v>
      </c>
      <c r="E1653" s="4">
        <f t="shared" si="277"/>
        <v>16</v>
      </c>
      <c r="F1653" s="4">
        <f t="shared" si="277"/>
        <v>6</v>
      </c>
      <c r="G1653" s="4">
        <f t="shared" si="277"/>
        <v>9</v>
      </c>
      <c r="H1653" s="4">
        <f t="shared" si="277"/>
        <v>9</v>
      </c>
      <c r="I1653" s="4">
        <f t="shared" si="277"/>
        <v>11</v>
      </c>
      <c r="J1653" s="4">
        <f t="shared" si="277"/>
        <v>9</v>
      </c>
      <c r="K1653" s="4">
        <f t="shared" si="277"/>
        <v>8</v>
      </c>
      <c r="L1653" s="4">
        <f t="shared" si="277"/>
        <v>8</v>
      </c>
      <c r="M1653" s="4">
        <f t="shared" si="277"/>
        <v>12</v>
      </c>
      <c r="N1653" s="4">
        <f t="shared" si="277"/>
        <v>8</v>
      </c>
      <c r="O1653" s="4">
        <f t="shared" si="277"/>
        <v>7</v>
      </c>
      <c r="P1653" s="4">
        <f t="shared" si="277"/>
        <v>8</v>
      </c>
      <c r="Q1653" s="4">
        <f t="shared" si="277"/>
        <v>25</v>
      </c>
      <c r="R1653" s="4">
        <f t="shared" si="277"/>
        <v>8</v>
      </c>
      <c r="S1653" s="4">
        <f t="shared" si="276"/>
        <v>9</v>
      </c>
      <c r="T1653" s="4">
        <f t="shared" si="276"/>
        <v>8</v>
      </c>
      <c r="U1653" s="4">
        <f t="shared" si="276"/>
        <v>17</v>
      </c>
      <c r="V1653" s="4">
        <f t="shared" si="276"/>
        <v>8</v>
      </c>
      <c r="W1653" s="4">
        <v>1000000</v>
      </c>
    </row>
    <row r="1654" spans="1:23" x14ac:dyDescent="0.3">
      <c r="A1654" s="4" t="str">
        <f t="shared" si="278"/>
        <v>Finland</v>
      </c>
      <c r="B1654" s="4">
        <f t="shared" si="278"/>
        <v>2018</v>
      </c>
      <c r="C1654" s="4">
        <f t="shared" si="277"/>
        <v>6</v>
      </c>
      <c r="D1654" s="4">
        <f t="shared" si="277"/>
        <v>5</v>
      </c>
      <c r="E1654" s="4">
        <f t="shared" si="277"/>
        <v>16</v>
      </c>
      <c r="F1654" s="4">
        <f t="shared" si="277"/>
        <v>5</v>
      </c>
      <c r="G1654" s="4">
        <f t="shared" si="277"/>
        <v>9</v>
      </c>
      <c r="H1654" s="4">
        <f t="shared" si="277"/>
        <v>9</v>
      </c>
      <c r="I1654" s="4">
        <f t="shared" si="277"/>
        <v>11</v>
      </c>
      <c r="J1654" s="4">
        <f t="shared" si="277"/>
        <v>9</v>
      </c>
      <c r="K1654" s="4">
        <f t="shared" si="277"/>
        <v>8</v>
      </c>
      <c r="L1654" s="4">
        <f t="shared" si="277"/>
        <v>8</v>
      </c>
      <c r="M1654" s="4">
        <f t="shared" si="276"/>
        <v>13</v>
      </c>
      <c r="N1654" s="4">
        <f t="shared" si="276"/>
        <v>8</v>
      </c>
      <c r="O1654" s="4">
        <f t="shared" si="276"/>
        <v>4</v>
      </c>
      <c r="P1654" s="4">
        <f t="shared" si="276"/>
        <v>5</v>
      </c>
      <c r="Q1654" s="4">
        <f t="shared" si="276"/>
        <v>25</v>
      </c>
      <c r="R1654" s="4">
        <f t="shared" si="276"/>
        <v>5</v>
      </c>
      <c r="S1654" s="4">
        <f t="shared" si="276"/>
        <v>9</v>
      </c>
      <c r="T1654" s="4">
        <f t="shared" si="276"/>
        <v>7</v>
      </c>
      <c r="U1654" s="4">
        <f t="shared" si="276"/>
        <v>16</v>
      </c>
      <c r="V1654" s="4">
        <f t="shared" si="276"/>
        <v>7</v>
      </c>
      <c r="W1654" s="4">
        <v>1000000</v>
      </c>
    </row>
    <row r="1655" spans="1:23" x14ac:dyDescent="0.3">
      <c r="A1655" s="4" t="str">
        <f t="shared" si="278"/>
        <v>Finland</v>
      </c>
      <c r="B1655" s="4">
        <f t="shared" si="278"/>
        <v>2019</v>
      </c>
      <c r="C1655" s="4">
        <f t="shared" si="277"/>
        <v>5</v>
      </c>
      <c r="D1655" s="4">
        <f t="shared" si="277"/>
        <v>5</v>
      </c>
      <c r="E1655" s="4">
        <f t="shared" si="277"/>
        <v>15</v>
      </c>
      <c r="F1655" s="4">
        <f t="shared" si="277"/>
        <v>5</v>
      </c>
      <c r="G1655" s="4">
        <f t="shared" si="277"/>
        <v>9</v>
      </c>
      <c r="H1655" s="4">
        <f t="shared" si="277"/>
        <v>9</v>
      </c>
      <c r="I1655" s="4">
        <f t="shared" si="277"/>
        <v>11</v>
      </c>
      <c r="J1655" s="4">
        <f t="shared" si="277"/>
        <v>9</v>
      </c>
      <c r="K1655" s="4">
        <f t="shared" si="277"/>
        <v>7</v>
      </c>
      <c r="L1655" s="4">
        <f t="shared" si="277"/>
        <v>7</v>
      </c>
      <c r="M1655" s="4">
        <f t="shared" si="276"/>
        <v>12</v>
      </c>
      <c r="N1655" s="4">
        <f t="shared" si="276"/>
        <v>7</v>
      </c>
      <c r="O1655" s="4">
        <f t="shared" si="276"/>
        <v>3</v>
      </c>
      <c r="P1655" s="4">
        <f t="shared" si="276"/>
        <v>4</v>
      </c>
      <c r="Q1655" s="4">
        <f t="shared" si="276"/>
        <v>24</v>
      </c>
      <c r="R1655" s="4">
        <f t="shared" si="276"/>
        <v>4</v>
      </c>
      <c r="S1655" s="4">
        <f t="shared" si="276"/>
        <v>9</v>
      </c>
      <c r="T1655" s="4">
        <f t="shared" si="276"/>
        <v>7</v>
      </c>
      <c r="U1655" s="4">
        <f t="shared" si="276"/>
        <v>15</v>
      </c>
      <c r="V1655" s="4">
        <f t="shared" si="276"/>
        <v>7</v>
      </c>
      <c r="W1655" s="4">
        <v>1000000</v>
      </c>
    </row>
    <row r="1656" spans="1:23" x14ac:dyDescent="0.3">
      <c r="A1656" s="4" t="str">
        <f t="shared" si="278"/>
        <v>Finland</v>
      </c>
      <c r="B1656" s="4">
        <f t="shared" si="278"/>
        <v>2020</v>
      </c>
      <c r="C1656" s="4">
        <f t="shared" si="277"/>
        <v>5</v>
      </c>
      <c r="D1656" s="4">
        <f t="shared" si="277"/>
        <v>5</v>
      </c>
      <c r="E1656" s="4">
        <f t="shared" si="277"/>
        <v>14</v>
      </c>
      <c r="F1656" s="4">
        <f t="shared" si="277"/>
        <v>5</v>
      </c>
      <c r="G1656" s="4">
        <f t="shared" si="277"/>
        <v>2</v>
      </c>
      <c r="H1656" s="4">
        <f t="shared" si="277"/>
        <v>2</v>
      </c>
      <c r="I1656" s="4">
        <f t="shared" si="277"/>
        <v>18</v>
      </c>
      <c r="J1656" s="4">
        <f t="shared" si="277"/>
        <v>2</v>
      </c>
      <c r="K1656" s="4">
        <f t="shared" si="277"/>
        <v>14</v>
      </c>
      <c r="L1656" s="4">
        <f t="shared" si="277"/>
        <v>14</v>
      </c>
      <c r="M1656" s="4">
        <f t="shared" si="276"/>
        <v>8</v>
      </c>
      <c r="N1656" s="4">
        <f t="shared" si="276"/>
        <v>14</v>
      </c>
      <c r="O1656" s="4">
        <f t="shared" si="276"/>
        <v>5</v>
      </c>
      <c r="P1656" s="4">
        <f t="shared" si="276"/>
        <v>5</v>
      </c>
      <c r="Q1656" s="4">
        <f t="shared" si="276"/>
        <v>22</v>
      </c>
      <c r="R1656" s="4">
        <f t="shared" si="276"/>
        <v>5</v>
      </c>
      <c r="S1656" s="4">
        <f t="shared" si="276"/>
        <v>9</v>
      </c>
      <c r="T1656" s="4">
        <f t="shared" si="276"/>
        <v>7</v>
      </c>
      <c r="U1656" s="4">
        <f t="shared" si="276"/>
        <v>18</v>
      </c>
      <c r="V1656" s="4">
        <f t="shared" si="276"/>
        <v>7</v>
      </c>
      <c r="W1656" s="4">
        <v>1000000</v>
      </c>
    </row>
    <row r="1657" spans="1:23" x14ac:dyDescent="0.3">
      <c r="A1657" s="4" t="str">
        <f t="shared" si="278"/>
        <v>Finland</v>
      </c>
      <c r="B1657" s="4">
        <f t="shared" si="278"/>
        <v>2021</v>
      </c>
      <c r="C1657" s="4">
        <f t="shared" si="277"/>
        <v>7</v>
      </c>
      <c r="D1657" s="4">
        <f t="shared" si="277"/>
        <v>6</v>
      </c>
      <c r="E1657" s="4">
        <f t="shared" si="277"/>
        <v>14</v>
      </c>
      <c r="F1657" s="4">
        <f t="shared" si="277"/>
        <v>6</v>
      </c>
      <c r="G1657" s="4">
        <f t="shared" si="277"/>
        <v>8</v>
      </c>
      <c r="H1657" s="4">
        <f t="shared" si="277"/>
        <v>8</v>
      </c>
      <c r="I1657" s="4">
        <f t="shared" si="277"/>
        <v>15</v>
      </c>
      <c r="J1657" s="4">
        <f t="shared" si="277"/>
        <v>8</v>
      </c>
      <c r="K1657" s="4">
        <f t="shared" si="277"/>
        <v>17</v>
      </c>
      <c r="L1657" s="4">
        <f t="shared" si="277"/>
        <v>17</v>
      </c>
      <c r="M1657" s="4">
        <f t="shared" si="276"/>
        <v>14</v>
      </c>
      <c r="N1657" s="4">
        <f t="shared" si="276"/>
        <v>17</v>
      </c>
      <c r="O1657" s="4">
        <f t="shared" si="276"/>
        <v>7</v>
      </c>
      <c r="P1657" s="4">
        <f t="shared" si="276"/>
        <v>9</v>
      </c>
      <c r="Q1657" s="4">
        <f t="shared" si="276"/>
        <v>21</v>
      </c>
      <c r="R1657" s="4">
        <f t="shared" si="276"/>
        <v>9</v>
      </c>
      <c r="S1657" s="4">
        <f t="shared" si="276"/>
        <v>8</v>
      </c>
      <c r="T1657" s="4">
        <f t="shared" si="276"/>
        <v>6</v>
      </c>
      <c r="U1657" s="4">
        <f t="shared" si="276"/>
        <v>17</v>
      </c>
      <c r="V1657" s="4">
        <f t="shared" si="276"/>
        <v>6</v>
      </c>
      <c r="W1657" s="4">
        <v>1000000</v>
      </c>
    </row>
    <row r="1658" spans="1:23" x14ac:dyDescent="0.3">
      <c r="A1658" s="4" t="str">
        <f t="shared" si="278"/>
        <v>Ireland</v>
      </c>
      <c r="B1658" s="4">
        <f t="shared" si="278"/>
        <v>1995</v>
      </c>
      <c r="C1658" s="4">
        <f t="shared" si="277"/>
        <v>1</v>
      </c>
      <c r="D1658" s="4">
        <f t="shared" si="277"/>
        <v>1</v>
      </c>
      <c r="E1658" s="4">
        <f t="shared" si="277"/>
        <v>23</v>
      </c>
      <c r="F1658" s="4">
        <f t="shared" si="277"/>
        <v>1</v>
      </c>
      <c r="G1658" s="4">
        <f t="shared" si="277"/>
        <v>28</v>
      </c>
      <c r="H1658" s="4">
        <f t="shared" si="277"/>
        <v>27</v>
      </c>
      <c r="I1658" s="4">
        <f t="shared" si="277"/>
        <v>20</v>
      </c>
      <c r="J1658" s="4">
        <f t="shared" si="277"/>
        <v>27</v>
      </c>
      <c r="K1658" s="4">
        <f t="shared" si="277"/>
        <v>2</v>
      </c>
      <c r="L1658" s="4">
        <f t="shared" si="277"/>
        <v>2</v>
      </c>
      <c r="M1658" s="4">
        <f t="shared" si="276"/>
        <v>26</v>
      </c>
      <c r="N1658" s="4">
        <f t="shared" si="276"/>
        <v>2</v>
      </c>
      <c r="O1658" s="4">
        <f t="shared" si="276"/>
        <v>19</v>
      </c>
      <c r="P1658" s="4">
        <f t="shared" si="276"/>
        <v>18</v>
      </c>
      <c r="Q1658" s="4">
        <f t="shared" si="276"/>
        <v>28</v>
      </c>
      <c r="R1658" s="4">
        <f t="shared" si="276"/>
        <v>18</v>
      </c>
      <c r="S1658" s="4">
        <f t="shared" si="276"/>
        <v>3</v>
      </c>
      <c r="T1658" s="4">
        <f t="shared" si="276"/>
        <v>5</v>
      </c>
      <c r="U1658" s="4">
        <f t="shared" si="276"/>
        <v>22</v>
      </c>
      <c r="V1658" s="4">
        <f t="shared" si="276"/>
        <v>5</v>
      </c>
      <c r="W1658" s="4">
        <v>1000000</v>
      </c>
    </row>
    <row r="1659" spans="1:23" x14ac:dyDescent="0.3">
      <c r="A1659" s="4" t="str">
        <f t="shared" si="278"/>
        <v>Ireland</v>
      </c>
      <c r="B1659" s="4">
        <f t="shared" si="278"/>
        <v>1996</v>
      </c>
      <c r="C1659" s="4">
        <f t="shared" si="277"/>
        <v>1</v>
      </c>
      <c r="D1659" s="4">
        <f t="shared" si="277"/>
        <v>1</v>
      </c>
      <c r="E1659" s="4">
        <f t="shared" si="277"/>
        <v>23</v>
      </c>
      <c r="F1659" s="4">
        <f t="shared" si="277"/>
        <v>1</v>
      </c>
      <c r="G1659" s="4">
        <f t="shared" si="277"/>
        <v>27</v>
      </c>
      <c r="H1659" s="4">
        <f t="shared" si="277"/>
        <v>26</v>
      </c>
      <c r="I1659" s="4">
        <f t="shared" si="277"/>
        <v>17</v>
      </c>
      <c r="J1659" s="4">
        <f t="shared" si="277"/>
        <v>26</v>
      </c>
      <c r="K1659" s="4">
        <f t="shared" si="277"/>
        <v>1</v>
      </c>
      <c r="L1659" s="4">
        <f t="shared" si="277"/>
        <v>1</v>
      </c>
      <c r="M1659" s="4">
        <f t="shared" si="277"/>
        <v>25</v>
      </c>
      <c r="N1659" s="4">
        <f t="shared" si="277"/>
        <v>1</v>
      </c>
      <c r="O1659" s="4">
        <f t="shared" si="277"/>
        <v>16</v>
      </c>
      <c r="P1659" s="4">
        <f t="shared" si="277"/>
        <v>16</v>
      </c>
      <c r="Q1659" s="4">
        <f t="shared" si="277"/>
        <v>27</v>
      </c>
      <c r="R1659" s="4">
        <f t="shared" si="277"/>
        <v>16</v>
      </c>
      <c r="S1659" s="4">
        <f t="shared" ref="M1659:AB1674" si="279">INT(S1061/20)+1</f>
        <v>4</v>
      </c>
      <c r="T1659" s="4">
        <f t="shared" si="279"/>
        <v>7</v>
      </c>
      <c r="U1659" s="4">
        <f t="shared" si="279"/>
        <v>23</v>
      </c>
      <c r="V1659" s="4">
        <f t="shared" si="279"/>
        <v>7</v>
      </c>
      <c r="W1659" s="4">
        <v>1000000</v>
      </c>
    </row>
    <row r="1660" spans="1:23" x14ac:dyDescent="0.3">
      <c r="A1660" s="4" t="str">
        <f t="shared" si="278"/>
        <v>Ireland</v>
      </c>
      <c r="B1660" s="4">
        <f t="shared" si="278"/>
        <v>1997</v>
      </c>
      <c r="C1660" s="4">
        <f t="shared" ref="C1660:R1675" si="280">INT(C1062/20)+1</f>
        <v>2</v>
      </c>
      <c r="D1660" s="4">
        <f t="shared" si="280"/>
        <v>2</v>
      </c>
      <c r="E1660" s="4">
        <f t="shared" si="280"/>
        <v>23</v>
      </c>
      <c r="F1660" s="4">
        <f t="shared" si="280"/>
        <v>2</v>
      </c>
      <c r="G1660" s="4">
        <f t="shared" si="280"/>
        <v>27</v>
      </c>
      <c r="H1660" s="4">
        <f t="shared" si="280"/>
        <v>26</v>
      </c>
      <c r="I1660" s="4">
        <f t="shared" si="280"/>
        <v>17</v>
      </c>
      <c r="J1660" s="4">
        <f t="shared" si="280"/>
        <v>26</v>
      </c>
      <c r="K1660" s="4">
        <f t="shared" si="280"/>
        <v>1</v>
      </c>
      <c r="L1660" s="4">
        <f t="shared" si="280"/>
        <v>1</v>
      </c>
      <c r="M1660" s="4">
        <f t="shared" si="279"/>
        <v>25</v>
      </c>
      <c r="N1660" s="4">
        <f t="shared" si="279"/>
        <v>1</v>
      </c>
      <c r="O1660" s="4">
        <f t="shared" si="279"/>
        <v>8</v>
      </c>
      <c r="P1660" s="4">
        <f t="shared" si="279"/>
        <v>7</v>
      </c>
      <c r="Q1660" s="4">
        <f t="shared" si="279"/>
        <v>23</v>
      </c>
      <c r="R1660" s="4">
        <f t="shared" si="279"/>
        <v>7</v>
      </c>
      <c r="S1660" s="4">
        <f t="shared" si="279"/>
        <v>8</v>
      </c>
      <c r="T1660" s="4">
        <f t="shared" si="279"/>
        <v>10</v>
      </c>
      <c r="U1660" s="4">
        <f t="shared" si="279"/>
        <v>25</v>
      </c>
      <c r="V1660" s="4">
        <f t="shared" si="279"/>
        <v>10</v>
      </c>
      <c r="W1660" s="4">
        <v>1000000</v>
      </c>
    </row>
    <row r="1661" spans="1:23" x14ac:dyDescent="0.3">
      <c r="A1661" s="4" t="str">
        <f t="shared" si="278"/>
        <v>Ireland</v>
      </c>
      <c r="B1661" s="4">
        <f t="shared" si="278"/>
        <v>1998</v>
      </c>
      <c r="C1661" s="4">
        <f t="shared" si="280"/>
        <v>3</v>
      </c>
      <c r="D1661" s="4">
        <f t="shared" si="280"/>
        <v>4</v>
      </c>
      <c r="E1661" s="4">
        <f t="shared" si="280"/>
        <v>24</v>
      </c>
      <c r="F1661" s="4">
        <f t="shared" si="280"/>
        <v>4</v>
      </c>
      <c r="G1661" s="4">
        <f t="shared" si="280"/>
        <v>26</v>
      </c>
      <c r="H1661" s="4">
        <f t="shared" si="280"/>
        <v>26</v>
      </c>
      <c r="I1661" s="4">
        <f t="shared" si="280"/>
        <v>17</v>
      </c>
      <c r="J1661" s="4">
        <f t="shared" si="280"/>
        <v>26</v>
      </c>
      <c r="K1661" s="4">
        <f t="shared" si="280"/>
        <v>1</v>
      </c>
      <c r="L1661" s="4">
        <f t="shared" si="280"/>
        <v>1</v>
      </c>
      <c r="M1661" s="4">
        <f t="shared" si="279"/>
        <v>25</v>
      </c>
      <c r="N1661" s="4">
        <f t="shared" si="279"/>
        <v>1</v>
      </c>
      <c r="O1661" s="4">
        <f t="shared" si="279"/>
        <v>8</v>
      </c>
      <c r="P1661" s="4">
        <f t="shared" si="279"/>
        <v>8</v>
      </c>
      <c r="Q1661" s="4">
        <f t="shared" si="279"/>
        <v>11</v>
      </c>
      <c r="R1661" s="4">
        <f t="shared" si="279"/>
        <v>8</v>
      </c>
      <c r="S1661" s="4">
        <f t="shared" si="279"/>
        <v>9</v>
      </c>
      <c r="T1661" s="4">
        <f t="shared" si="279"/>
        <v>13</v>
      </c>
      <c r="U1661" s="4">
        <f t="shared" si="279"/>
        <v>26</v>
      </c>
      <c r="V1661" s="4">
        <f t="shared" si="279"/>
        <v>13</v>
      </c>
      <c r="W1661" s="4">
        <v>1000000</v>
      </c>
    </row>
    <row r="1662" spans="1:23" x14ac:dyDescent="0.3">
      <c r="A1662" s="4" t="str">
        <f t="shared" ref="A1662:B1677" si="281">A1064</f>
        <v>Ireland</v>
      </c>
      <c r="B1662" s="4">
        <f t="shared" si="281"/>
        <v>1999</v>
      </c>
      <c r="C1662" s="4">
        <f t="shared" si="280"/>
        <v>4</v>
      </c>
      <c r="D1662" s="4">
        <f t="shared" si="280"/>
        <v>4</v>
      </c>
      <c r="E1662" s="4">
        <f t="shared" si="280"/>
        <v>24</v>
      </c>
      <c r="F1662" s="4">
        <f t="shared" si="280"/>
        <v>4</v>
      </c>
      <c r="G1662" s="4">
        <f t="shared" si="280"/>
        <v>25</v>
      </c>
      <c r="H1662" s="4">
        <f t="shared" si="280"/>
        <v>25</v>
      </c>
      <c r="I1662" s="4">
        <f t="shared" si="280"/>
        <v>13</v>
      </c>
      <c r="J1662" s="4">
        <f t="shared" si="280"/>
        <v>25</v>
      </c>
      <c r="K1662" s="4">
        <f t="shared" si="280"/>
        <v>1</v>
      </c>
      <c r="L1662" s="4">
        <f t="shared" si="280"/>
        <v>1</v>
      </c>
      <c r="M1662" s="4">
        <f t="shared" si="279"/>
        <v>24</v>
      </c>
      <c r="N1662" s="4">
        <f t="shared" si="279"/>
        <v>1</v>
      </c>
      <c r="O1662" s="4">
        <f t="shared" si="279"/>
        <v>20</v>
      </c>
      <c r="P1662" s="4">
        <f t="shared" si="279"/>
        <v>20</v>
      </c>
      <c r="Q1662" s="4">
        <f t="shared" si="279"/>
        <v>7</v>
      </c>
      <c r="R1662" s="4">
        <f t="shared" si="279"/>
        <v>20</v>
      </c>
      <c r="S1662" s="4">
        <f t="shared" si="279"/>
        <v>14</v>
      </c>
      <c r="T1662" s="4">
        <f t="shared" si="279"/>
        <v>16</v>
      </c>
      <c r="U1662" s="4">
        <f t="shared" si="279"/>
        <v>27</v>
      </c>
      <c r="V1662" s="4">
        <f t="shared" si="279"/>
        <v>16</v>
      </c>
      <c r="W1662" s="4">
        <v>1000000</v>
      </c>
    </row>
    <row r="1663" spans="1:23" x14ac:dyDescent="0.3">
      <c r="A1663" s="4" t="str">
        <f t="shared" si="281"/>
        <v>Ireland</v>
      </c>
      <c r="B1663" s="4">
        <f t="shared" si="281"/>
        <v>2000</v>
      </c>
      <c r="C1663" s="4">
        <f t="shared" si="280"/>
        <v>4</v>
      </c>
      <c r="D1663" s="4">
        <f t="shared" si="280"/>
        <v>4</v>
      </c>
      <c r="E1663" s="4">
        <f t="shared" si="280"/>
        <v>24</v>
      </c>
      <c r="F1663" s="4">
        <f t="shared" si="280"/>
        <v>4</v>
      </c>
      <c r="G1663" s="4">
        <f t="shared" si="280"/>
        <v>24</v>
      </c>
      <c r="H1663" s="4">
        <f t="shared" si="280"/>
        <v>24</v>
      </c>
      <c r="I1663" s="4">
        <f t="shared" si="280"/>
        <v>8</v>
      </c>
      <c r="J1663" s="4">
        <f t="shared" si="280"/>
        <v>24</v>
      </c>
      <c r="K1663" s="4">
        <f t="shared" si="280"/>
        <v>1</v>
      </c>
      <c r="L1663" s="4">
        <f t="shared" si="280"/>
        <v>1</v>
      </c>
      <c r="M1663" s="4">
        <f t="shared" si="279"/>
        <v>23</v>
      </c>
      <c r="N1663" s="4">
        <f t="shared" si="279"/>
        <v>1</v>
      </c>
      <c r="O1663" s="4">
        <f t="shared" si="279"/>
        <v>25</v>
      </c>
      <c r="P1663" s="4">
        <f t="shared" si="279"/>
        <v>25</v>
      </c>
      <c r="Q1663" s="4">
        <f t="shared" si="279"/>
        <v>20</v>
      </c>
      <c r="R1663" s="4">
        <f t="shared" si="279"/>
        <v>25</v>
      </c>
      <c r="S1663" s="4">
        <f t="shared" si="279"/>
        <v>15</v>
      </c>
      <c r="T1663" s="4">
        <f t="shared" si="279"/>
        <v>18</v>
      </c>
      <c r="U1663" s="4">
        <f t="shared" si="279"/>
        <v>28</v>
      </c>
      <c r="V1663" s="4">
        <f t="shared" si="279"/>
        <v>18</v>
      </c>
      <c r="W1663" s="4">
        <v>1000000</v>
      </c>
    </row>
    <row r="1664" spans="1:23" x14ac:dyDescent="0.3">
      <c r="A1664" s="4" t="str">
        <f t="shared" si="281"/>
        <v>Ireland</v>
      </c>
      <c r="B1664" s="4">
        <f t="shared" si="281"/>
        <v>2001</v>
      </c>
      <c r="C1664" s="4">
        <f t="shared" si="280"/>
        <v>5</v>
      </c>
      <c r="D1664" s="4">
        <f t="shared" si="280"/>
        <v>5</v>
      </c>
      <c r="E1664" s="4">
        <f t="shared" si="280"/>
        <v>23</v>
      </c>
      <c r="F1664" s="4">
        <f t="shared" si="280"/>
        <v>5</v>
      </c>
      <c r="G1664" s="4">
        <f t="shared" si="280"/>
        <v>24</v>
      </c>
      <c r="H1664" s="4">
        <f t="shared" si="280"/>
        <v>24</v>
      </c>
      <c r="I1664" s="4">
        <f t="shared" si="280"/>
        <v>10</v>
      </c>
      <c r="J1664" s="4">
        <f t="shared" si="280"/>
        <v>24</v>
      </c>
      <c r="K1664" s="4">
        <f t="shared" si="280"/>
        <v>2</v>
      </c>
      <c r="L1664" s="4">
        <f t="shared" si="280"/>
        <v>2</v>
      </c>
      <c r="M1664" s="4">
        <f t="shared" si="279"/>
        <v>24</v>
      </c>
      <c r="N1664" s="4">
        <f t="shared" si="279"/>
        <v>2</v>
      </c>
      <c r="O1664" s="4">
        <f t="shared" si="279"/>
        <v>25</v>
      </c>
      <c r="P1664" s="4">
        <f t="shared" si="279"/>
        <v>25</v>
      </c>
      <c r="Q1664" s="4">
        <f t="shared" si="279"/>
        <v>20</v>
      </c>
      <c r="R1664" s="4">
        <f t="shared" si="279"/>
        <v>25</v>
      </c>
      <c r="S1664" s="4">
        <f t="shared" si="279"/>
        <v>16</v>
      </c>
      <c r="T1664" s="4">
        <f t="shared" si="279"/>
        <v>19</v>
      </c>
      <c r="U1664" s="4">
        <f t="shared" si="279"/>
        <v>27</v>
      </c>
      <c r="V1664" s="4">
        <f t="shared" si="279"/>
        <v>19</v>
      </c>
      <c r="W1664" s="4">
        <v>1000000</v>
      </c>
    </row>
    <row r="1665" spans="1:23" x14ac:dyDescent="0.3">
      <c r="A1665" s="4" t="str">
        <f t="shared" si="281"/>
        <v>Ireland</v>
      </c>
      <c r="B1665" s="4">
        <f t="shared" si="281"/>
        <v>2002</v>
      </c>
      <c r="C1665" s="4">
        <f t="shared" si="280"/>
        <v>4</v>
      </c>
      <c r="D1665" s="4">
        <f t="shared" si="280"/>
        <v>5</v>
      </c>
      <c r="E1665" s="4">
        <f t="shared" si="280"/>
        <v>23</v>
      </c>
      <c r="F1665" s="4">
        <f t="shared" si="280"/>
        <v>5</v>
      </c>
      <c r="G1665" s="4">
        <f t="shared" si="280"/>
        <v>24</v>
      </c>
      <c r="H1665" s="4">
        <f t="shared" si="280"/>
        <v>24</v>
      </c>
      <c r="I1665" s="4">
        <f t="shared" si="280"/>
        <v>7</v>
      </c>
      <c r="J1665" s="4">
        <f t="shared" si="280"/>
        <v>24</v>
      </c>
      <c r="K1665" s="4">
        <f t="shared" si="280"/>
        <v>4</v>
      </c>
      <c r="L1665" s="4">
        <f t="shared" si="280"/>
        <v>5</v>
      </c>
      <c r="M1665" s="4">
        <f t="shared" si="279"/>
        <v>23</v>
      </c>
      <c r="N1665" s="4">
        <f t="shared" si="279"/>
        <v>5</v>
      </c>
      <c r="O1665" s="4">
        <f t="shared" si="279"/>
        <v>23</v>
      </c>
      <c r="P1665" s="4">
        <f t="shared" si="279"/>
        <v>23</v>
      </c>
      <c r="Q1665" s="4">
        <f t="shared" si="279"/>
        <v>13</v>
      </c>
      <c r="R1665" s="4">
        <f t="shared" si="279"/>
        <v>23</v>
      </c>
      <c r="S1665" s="4">
        <f t="shared" si="279"/>
        <v>18</v>
      </c>
      <c r="T1665" s="4">
        <f t="shared" si="279"/>
        <v>21</v>
      </c>
      <c r="U1665" s="4">
        <f t="shared" si="279"/>
        <v>27</v>
      </c>
      <c r="V1665" s="4">
        <f t="shared" si="279"/>
        <v>21</v>
      </c>
      <c r="W1665" s="4">
        <v>1000000</v>
      </c>
    </row>
    <row r="1666" spans="1:23" x14ac:dyDescent="0.3">
      <c r="A1666" s="4" t="str">
        <f t="shared" si="281"/>
        <v>Ireland</v>
      </c>
      <c r="B1666" s="4">
        <f t="shared" si="281"/>
        <v>2003</v>
      </c>
      <c r="C1666" s="4">
        <f t="shared" si="280"/>
        <v>5</v>
      </c>
      <c r="D1666" s="4">
        <f t="shared" si="280"/>
        <v>5</v>
      </c>
      <c r="E1666" s="4">
        <f t="shared" si="280"/>
        <v>22</v>
      </c>
      <c r="F1666" s="4">
        <f t="shared" si="280"/>
        <v>5</v>
      </c>
      <c r="G1666" s="4">
        <f t="shared" si="280"/>
        <v>23</v>
      </c>
      <c r="H1666" s="4">
        <f t="shared" si="280"/>
        <v>23</v>
      </c>
      <c r="I1666" s="4">
        <f t="shared" si="280"/>
        <v>5</v>
      </c>
      <c r="J1666" s="4">
        <f t="shared" si="280"/>
        <v>23</v>
      </c>
      <c r="K1666" s="4">
        <f t="shared" si="280"/>
        <v>9</v>
      </c>
      <c r="L1666" s="4">
        <f t="shared" si="280"/>
        <v>9</v>
      </c>
      <c r="M1666" s="4">
        <f t="shared" si="279"/>
        <v>20</v>
      </c>
      <c r="N1666" s="4">
        <f t="shared" si="279"/>
        <v>9</v>
      </c>
      <c r="O1666" s="4">
        <f t="shared" si="279"/>
        <v>23</v>
      </c>
      <c r="P1666" s="4">
        <f t="shared" si="279"/>
        <v>23</v>
      </c>
      <c r="Q1666" s="4">
        <f t="shared" si="279"/>
        <v>17</v>
      </c>
      <c r="R1666" s="4">
        <f t="shared" si="279"/>
        <v>23</v>
      </c>
      <c r="S1666" s="4">
        <f t="shared" si="279"/>
        <v>19</v>
      </c>
      <c r="T1666" s="4">
        <f t="shared" si="279"/>
        <v>21</v>
      </c>
      <c r="U1666" s="4">
        <f t="shared" si="279"/>
        <v>26</v>
      </c>
      <c r="V1666" s="4">
        <f t="shared" si="279"/>
        <v>21</v>
      </c>
      <c r="W1666" s="4">
        <v>1000000</v>
      </c>
    </row>
    <row r="1667" spans="1:23" x14ac:dyDescent="0.3">
      <c r="A1667" s="4" t="str">
        <f t="shared" si="281"/>
        <v>Ireland</v>
      </c>
      <c r="B1667" s="4">
        <f t="shared" si="281"/>
        <v>2004</v>
      </c>
      <c r="C1667" s="4">
        <f t="shared" si="280"/>
        <v>6</v>
      </c>
      <c r="D1667" s="4">
        <f t="shared" si="280"/>
        <v>6</v>
      </c>
      <c r="E1667" s="4">
        <f t="shared" si="280"/>
        <v>21</v>
      </c>
      <c r="F1667" s="4">
        <f t="shared" si="280"/>
        <v>6</v>
      </c>
      <c r="G1667" s="4">
        <f t="shared" si="280"/>
        <v>22</v>
      </c>
      <c r="H1667" s="4">
        <f t="shared" si="280"/>
        <v>22</v>
      </c>
      <c r="I1667" s="4">
        <f t="shared" si="280"/>
        <v>2</v>
      </c>
      <c r="J1667" s="4">
        <f t="shared" si="280"/>
        <v>22</v>
      </c>
      <c r="K1667" s="4">
        <f t="shared" si="280"/>
        <v>7</v>
      </c>
      <c r="L1667" s="4">
        <f t="shared" si="280"/>
        <v>7</v>
      </c>
      <c r="M1667" s="4">
        <f t="shared" si="279"/>
        <v>22</v>
      </c>
      <c r="N1667" s="4">
        <f t="shared" si="279"/>
        <v>7</v>
      </c>
      <c r="O1667" s="4">
        <f t="shared" si="279"/>
        <v>24</v>
      </c>
      <c r="P1667" s="4">
        <f t="shared" si="279"/>
        <v>24</v>
      </c>
      <c r="Q1667" s="4">
        <f t="shared" si="279"/>
        <v>21</v>
      </c>
      <c r="R1667" s="4">
        <f t="shared" si="279"/>
        <v>24</v>
      </c>
      <c r="S1667" s="4">
        <f t="shared" si="279"/>
        <v>21</v>
      </c>
      <c r="T1667" s="4">
        <f t="shared" si="279"/>
        <v>22</v>
      </c>
      <c r="U1667" s="4">
        <f t="shared" si="279"/>
        <v>25</v>
      </c>
      <c r="V1667" s="4">
        <f t="shared" si="279"/>
        <v>22</v>
      </c>
      <c r="W1667" s="4">
        <v>1000000</v>
      </c>
    </row>
    <row r="1668" spans="1:23" x14ac:dyDescent="0.3">
      <c r="A1668" s="4" t="str">
        <f t="shared" si="281"/>
        <v>Ireland</v>
      </c>
      <c r="B1668" s="4">
        <f t="shared" si="281"/>
        <v>2005</v>
      </c>
      <c r="C1668" s="4">
        <f t="shared" si="280"/>
        <v>7</v>
      </c>
      <c r="D1668" s="4">
        <f t="shared" si="280"/>
        <v>7</v>
      </c>
      <c r="E1668" s="4">
        <f t="shared" si="280"/>
        <v>21</v>
      </c>
      <c r="F1668" s="4">
        <f t="shared" si="280"/>
        <v>7</v>
      </c>
      <c r="G1668" s="4">
        <f t="shared" si="280"/>
        <v>23</v>
      </c>
      <c r="H1668" s="4">
        <f t="shared" si="280"/>
        <v>23</v>
      </c>
      <c r="I1668" s="4">
        <f t="shared" si="280"/>
        <v>2</v>
      </c>
      <c r="J1668" s="4">
        <f t="shared" si="280"/>
        <v>23</v>
      </c>
      <c r="K1668" s="4">
        <f t="shared" si="280"/>
        <v>11</v>
      </c>
      <c r="L1668" s="4">
        <f t="shared" si="280"/>
        <v>11</v>
      </c>
      <c r="M1668" s="4">
        <f t="shared" si="279"/>
        <v>21</v>
      </c>
      <c r="N1668" s="4">
        <f t="shared" si="279"/>
        <v>11</v>
      </c>
      <c r="O1668" s="4">
        <f t="shared" si="279"/>
        <v>23</v>
      </c>
      <c r="P1668" s="4">
        <f t="shared" si="279"/>
        <v>23</v>
      </c>
      <c r="Q1668" s="4">
        <f t="shared" si="279"/>
        <v>21</v>
      </c>
      <c r="R1668" s="4">
        <f t="shared" si="279"/>
        <v>23</v>
      </c>
      <c r="S1668" s="4">
        <f t="shared" si="279"/>
        <v>22</v>
      </c>
      <c r="T1668" s="4">
        <f t="shared" si="279"/>
        <v>23</v>
      </c>
      <c r="U1668" s="4">
        <f t="shared" si="279"/>
        <v>21</v>
      </c>
      <c r="V1668" s="4">
        <f t="shared" si="279"/>
        <v>23</v>
      </c>
      <c r="W1668" s="4">
        <v>1000000</v>
      </c>
    </row>
    <row r="1669" spans="1:23" x14ac:dyDescent="0.3">
      <c r="A1669" s="4" t="str">
        <f t="shared" si="281"/>
        <v>Ireland</v>
      </c>
      <c r="B1669" s="4">
        <f t="shared" si="281"/>
        <v>2006</v>
      </c>
      <c r="C1669" s="4">
        <f t="shared" si="280"/>
        <v>7</v>
      </c>
      <c r="D1669" s="4">
        <f>INT(D1071/20)+1</f>
        <v>7</v>
      </c>
      <c r="E1669" s="4">
        <f>INT(E1071/20)+1</f>
        <v>20</v>
      </c>
      <c r="F1669" s="4">
        <f t="shared" si="280"/>
        <v>7</v>
      </c>
      <c r="G1669" s="4">
        <f t="shared" si="280"/>
        <v>23</v>
      </c>
      <c r="H1669" s="4">
        <f t="shared" si="280"/>
        <v>23</v>
      </c>
      <c r="I1669" s="4">
        <f t="shared" si="280"/>
        <v>3</v>
      </c>
      <c r="J1669" s="4">
        <f t="shared" si="280"/>
        <v>23</v>
      </c>
      <c r="K1669" s="4">
        <f t="shared" si="280"/>
        <v>10</v>
      </c>
      <c r="L1669" s="4">
        <f t="shared" si="280"/>
        <v>10</v>
      </c>
      <c r="M1669" s="4">
        <f t="shared" si="280"/>
        <v>22</v>
      </c>
      <c r="N1669" s="4">
        <f t="shared" si="280"/>
        <v>10</v>
      </c>
      <c r="O1669" s="4">
        <f t="shared" si="280"/>
        <v>18</v>
      </c>
      <c r="P1669" s="4">
        <f t="shared" si="279"/>
        <v>20</v>
      </c>
      <c r="Q1669" s="4">
        <f t="shared" si="279"/>
        <v>12</v>
      </c>
      <c r="R1669" s="4">
        <f t="shared" si="279"/>
        <v>20</v>
      </c>
      <c r="S1669" s="4">
        <f t="shared" si="279"/>
        <v>22</v>
      </c>
      <c r="T1669" s="4">
        <f t="shared" si="279"/>
        <v>21</v>
      </c>
      <c r="U1669" s="4">
        <f t="shared" si="279"/>
        <v>21</v>
      </c>
      <c r="V1669" s="4">
        <f t="shared" si="279"/>
        <v>21</v>
      </c>
      <c r="W1669" s="4">
        <v>1000000</v>
      </c>
    </row>
    <row r="1670" spans="1:23" x14ac:dyDescent="0.3">
      <c r="A1670" s="4" t="str">
        <f t="shared" si="281"/>
        <v>Ireland</v>
      </c>
      <c r="B1670" s="4">
        <f t="shared" si="281"/>
        <v>2007</v>
      </c>
      <c r="C1670" s="4">
        <f t="shared" si="280"/>
        <v>7</v>
      </c>
      <c r="D1670" s="4">
        <f t="shared" si="280"/>
        <v>7</v>
      </c>
      <c r="E1670" s="4">
        <f t="shared" si="280"/>
        <v>17</v>
      </c>
      <c r="F1670" s="4">
        <f t="shared" si="280"/>
        <v>7</v>
      </c>
      <c r="G1670" s="4">
        <f t="shared" si="280"/>
        <v>22</v>
      </c>
      <c r="H1670" s="4">
        <f t="shared" si="280"/>
        <v>22</v>
      </c>
      <c r="I1670" s="4">
        <f t="shared" si="280"/>
        <v>2</v>
      </c>
      <c r="J1670" s="4">
        <f t="shared" si="280"/>
        <v>22</v>
      </c>
      <c r="K1670" s="4">
        <f t="shared" si="280"/>
        <v>13</v>
      </c>
      <c r="L1670" s="4">
        <f t="shared" si="280"/>
        <v>13</v>
      </c>
      <c r="M1670" s="4">
        <f t="shared" si="280"/>
        <v>22</v>
      </c>
      <c r="N1670" s="4">
        <f t="shared" si="280"/>
        <v>13</v>
      </c>
      <c r="O1670" s="4">
        <f t="shared" si="280"/>
        <v>11</v>
      </c>
      <c r="P1670" s="4">
        <f t="shared" si="280"/>
        <v>14</v>
      </c>
      <c r="Q1670" s="4">
        <f t="shared" si="280"/>
        <v>2</v>
      </c>
      <c r="R1670" s="4">
        <f t="shared" si="279"/>
        <v>14</v>
      </c>
      <c r="S1670" s="4">
        <f t="shared" si="279"/>
        <v>22</v>
      </c>
      <c r="T1670" s="4">
        <f t="shared" si="279"/>
        <v>20</v>
      </c>
      <c r="U1670" s="4">
        <f t="shared" si="279"/>
        <v>23</v>
      </c>
      <c r="V1670" s="4">
        <f t="shared" si="279"/>
        <v>20</v>
      </c>
      <c r="W1670" s="4">
        <v>1000000</v>
      </c>
    </row>
    <row r="1671" spans="1:23" x14ac:dyDescent="0.3">
      <c r="A1671" s="4" t="str">
        <f t="shared" si="281"/>
        <v>Ireland</v>
      </c>
      <c r="B1671" s="4">
        <f t="shared" si="281"/>
        <v>2008</v>
      </c>
      <c r="C1671" s="4">
        <f t="shared" si="280"/>
        <v>10</v>
      </c>
      <c r="D1671" s="4">
        <f t="shared" si="280"/>
        <v>9</v>
      </c>
      <c r="E1671" s="4">
        <f t="shared" si="280"/>
        <v>16</v>
      </c>
      <c r="F1671" s="4">
        <f t="shared" si="280"/>
        <v>9</v>
      </c>
      <c r="G1671" s="4">
        <f t="shared" si="280"/>
        <v>20</v>
      </c>
      <c r="H1671" s="4">
        <f t="shared" si="280"/>
        <v>20</v>
      </c>
      <c r="I1671" s="4">
        <f t="shared" si="280"/>
        <v>2</v>
      </c>
      <c r="J1671" s="4">
        <f t="shared" si="280"/>
        <v>20</v>
      </c>
      <c r="K1671" s="4">
        <f t="shared" si="280"/>
        <v>13</v>
      </c>
      <c r="L1671" s="4">
        <f t="shared" si="280"/>
        <v>13</v>
      </c>
      <c r="M1671" s="4">
        <f t="shared" si="280"/>
        <v>18</v>
      </c>
      <c r="N1671" s="4">
        <f t="shared" si="280"/>
        <v>13</v>
      </c>
      <c r="O1671" s="4">
        <f t="shared" si="280"/>
        <v>1</v>
      </c>
      <c r="P1671" s="4">
        <f t="shared" si="280"/>
        <v>2</v>
      </c>
      <c r="Q1671" s="4">
        <f t="shared" si="280"/>
        <v>11</v>
      </c>
      <c r="R1671" s="4">
        <f t="shared" si="279"/>
        <v>2</v>
      </c>
      <c r="S1671" s="4">
        <f t="shared" si="279"/>
        <v>17</v>
      </c>
      <c r="T1671" s="4">
        <f t="shared" si="279"/>
        <v>16</v>
      </c>
      <c r="U1671" s="4">
        <f t="shared" si="279"/>
        <v>23</v>
      </c>
      <c r="V1671" s="4">
        <f t="shared" si="279"/>
        <v>16</v>
      </c>
      <c r="W1671" s="4">
        <v>1000000</v>
      </c>
    </row>
    <row r="1672" spans="1:23" x14ac:dyDescent="0.3">
      <c r="A1672" s="4" t="str">
        <f t="shared" si="281"/>
        <v>Ireland</v>
      </c>
      <c r="B1672" s="4">
        <f t="shared" si="281"/>
        <v>2009</v>
      </c>
      <c r="C1672" s="4">
        <f t="shared" si="280"/>
        <v>12</v>
      </c>
      <c r="D1672" s="4">
        <f t="shared" si="280"/>
        <v>12</v>
      </c>
      <c r="E1672" s="4">
        <f t="shared" si="280"/>
        <v>16</v>
      </c>
      <c r="F1672" s="4">
        <f t="shared" si="280"/>
        <v>12</v>
      </c>
      <c r="G1672" s="4">
        <f t="shared" si="280"/>
        <v>19</v>
      </c>
      <c r="H1672" s="4">
        <f t="shared" si="280"/>
        <v>20</v>
      </c>
      <c r="I1672" s="4">
        <f t="shared" si="280"/>
        <v>2</v>
      </c>
      <c r="J1672" s="4">
        <f t="shared" si="280"/>
        <v>20</v>
      </c>
      <c r="K1672" s="4">
        <f t="shared" si="280"/>
        <v>10</v>
      </c>
      <c r="L1672" s="4">
        <f t="shared" si="280"/>
        <v>10</v>
      </c>
      <c r="M1672" s="4">
        <f t="shared" si="280"/>
        <v>18</v>
      </c>
      <c r="N1672" s="4">
        <f t="shared" si="280"/>
        <v>10</v>
      </c>
      <c r="O1672" s="4">
        <f t="shared" si="280"/>
        <v>20</v>
      </c>
      <c r="P1672" s="4">
        <f t="shared" si="280"/>
        <v>19</v>
      </c>
      <c r="Q1672" s="4">
        <f t="shared" si="280"/>
        <v>13</v>
      </c>
      <c r="R1672" s="4">
        <f t="shared" si="279"/>
        <v>19</v>
      </c>
      <c r="S1672" s="4">
        <f t="shared" si="279"/>
        <v>16</v>
      </c>
      <c r="T1672" s="4">
        <f t="shared" si="279"/>
        <v>16</v>
      </c>
      <c r="U1672" s="4">
        <f t="shared" si="279"/>
        <v>24</v>
      </c>
      <c r="V1672" s="4">
        <f t="shared" si="279"/>
        <v>16</v>
      </c>
      <c r="W1672" s="4">
        <v>1000000</v>
      </c>
    </row>
    <row r="1673" spans="1:23" x14ac:dyDescent="0.3">
      <c r="A1673" s="4" t="str">
        <f t="shared" si="281"/>
        <v>Ireland</v>
      </c>
      <c r="B1673" s="4">
        <f t="shared" si="281"/>
        <v>2010</v>
      </c>
      <c r="C1673" s="4">
        <f t="shared" si="280"/>
        <v>12</v>
      </c>
      <c r="D1673" s="4">
        <f t="shared" si="280"/>
        <v>12</v>
      </c>
      <c r="E1673" s="4">
        <f t="shared" si="280"/>
        <v>16</v>
      </c>
      <c r="F1673" s="4">
        <f t="shared" si="280"/>
        <v>12</v>
      </c>
      <c r="G1673" s="4">
        <f t="shared" si="280"/>
        <v>7</v>
      </c>
      <c r="H1673" s="4">
        <f t="shared" si="280"/>
        <v>7</v>
      </c>
      <c r="I1673" s="4">
        <f t="shared" si="280"/>
        <v>18</v>
      </c>
      <c r="J1673" s="4">
        <f t="shared" si="280"/>
        <v>7</v>
      </c>
      <c r="K1673" s="4">
        <f t="shared" si="280"/>
        <v>13</v>
      </c>
      <c r="L1673" s="4">
        <f t="shared" si="280"/>
        <v>13</v>
      </c>
      <c r="M1673" s="4">
        <f t="shared" si="280"/>
        <v>13</v>
      </c>
      <c r="N1673" s="4">
        <f t="shared" si="280"/>
        <v>13</v>
      </c>
      <c r="O1673" s="4">
        <f t="shared" si="280"/>
        <v>22</v>
      </c>
      <c r="P1673" s="4">
        <f t="shared" si="280"/>
        <v>20</v>
      </c>
      <c r="Q1673" s="4">
        <f t="shared" si="280"/>
        <v>16</v>
      </c>
      <c r="R1673" s="4">
        <f t="shared" si="279"/>
        <v>20</v>
      </c>
      <c r="S1673" s="4">
        <f t="shared" si="279"/>
        <v>16</v>
      </c>
      <c r="T1673" s="4">
        <f t="shared" si="279"/>
        <v>15</v>
      </c>
      <c r="U1673" s="4">
        <f t="shared" si="279"/>
        <v>24</v>
      </c>
      <c r="V1673" s="4">
        <f t="shared" si="279"/>
        <v>15</v>
      </c>
      <c r="W1673" s="4">
        <v>1000000</v>
      </c>
    </row>
    <row r="1674" spans="1:23" x14ac:dyDescent="0.3">
      <c r="A1674" s="4" t="str">
        <f t="shared" si="281"/>
        <v>Ireland</v>
      </c>
      <c r="B1674" s="4">
        <f t="shared" si="281"/>
        <v>2011</v>
      </c>
      <c r="C1674" s="4">
        <f t="shared" si="280"/>
        <v>12</v>
      </c>
      <c r="D1674" s="4">
        <f t="shared" si="280"/>
        <v>12</v>
      </c>
      <c r="E1674" s="4">
        <f t="shared" si="280"/>
        <v>16</v>
      </c>
      <c r="F1674" s="4">
        <f t="shared" si="280"/>
        <v>12</v>
      </c>
      <c r="G1674" s="4">
        <f t="shared" si="280"/>
        <v>8</v>
      </c>
      <c r="H1674" s="4">
        <f t="shared" si="280"/>
        <v>8</v>
      </c>
      <c r="I1674" s="4">
        <f t="shared" si="280"/>
        <v>16</v>
      </c>
      <c r="J1674" s="4">
        <f t="shared" si="280"/>
        <v>8</v>
      </c>
      <c r="K1674" s="4">
        <f t="shared" si="280"/>
        <v>10</v>
      </c>
      <c r="L1674" s="4">
        <f t="shared" si="280"/>
        <v>10</v>
      </c>
      <c r="M1674" s="4">
        <f t="shared" si="280"/>
        <v>15</v>
      </c>
      <c r="N1674" s="4">
        <f t="shared" si="280"/>
        <v>10</v>
      </c>
      <c r="O1674" s="4">
        <f t="shared" si="280"/>
        <v>25</v>
      </c>
      <c r="P1674" s="4">
        <f t="shared" si="280"/>
        <v>23</v>
      </c>
      <c r="Q1674" s="4">
        <f t="shared" si="280"/>
        <v>12</v>
      </c>
      <c r="R1674" s="4">
        <f t="shared" si="279"/>
        <v>23</v>
      </c>
      <c r="S1674" s="4">
        <f t="shared" si="279"/>
        <v>16</v>
      </c>
      <c r="T1674" s="4">
        <f t="shared" si="279"/>
        <v>15</v>
      </c>
      <c r="U1674" s="4">
        <f t="shared" si="279"/>
        <v>22</v>
      </c>
      <c r="V1674" s="4">
        <f t="shared" si="279"/>
        <v>15</v>
      </c>
      <c r="W1674" s="4">
        <v>1000000</v>
      </c>
    </row>
    <row r="1675" spans="1:23" x14ac:dyDescent="0.3">
      <c r="A1675" s="4" t="str">
        <f t="shared" si="281"/>
        <v>Ireland</v>
      </c>
      <c r="B1675" s="4">
        <f t="shared" si="281"/>
        <v>2012</v>
      </c>
      <c r="C1675" s="4">
        <f t="shared" si="280"/>
        <v>12</v>
      </c>
      <c r="D1675" s="4">
        <f t="shared" si="280"/>
        <v>12</v>
      </c>
      <c r="E1675" s="4">
        <f t="shared" si="280"/>
        <v>17</v>
      </c>
      <c r="F1675" s="4">
        <f t="shared" si="280"/>
        <v>12</v>
      </c>
      <c r="G1675" s="4">
        <f t="shared" si="280"/>
        <v>10</v>
      </c>
      <c r="H1675" s="4">
        <f t="shared" si="280"/>
        <v>10</v>
      </c>
      <c r="I1675" s="4">
        <f t="shared" si="280"/>
        <v>15</v>
      </c>
      <c r="J1675" s="4">
        <f t="shared" si="280"/>
        <v>10</v>
      </c>
      <c r="K1675" s="4">
        <f t="shared" si="280"/>
        <v>9</v>
      </c>
      <c r="L1675" s="4">
        <f t="shared" si="280"/>
        <v>9</v>
      </c>
      <c r="M1675" s="4">
        <f t="shared" si="280"/>
        <v>14</v>
      </c>
      <c r="N1675" s="4">
        <f t="shared" si="280"/>
        <v>9</v>
      </c>
      <c r="O1675" s="4">
        <f t="shared" si="280"/>
        <v>24</v>
      </c>
      <c r="P1675" s="4">
        <f t="shared" si="280"/>
        <v>21</v>
      </c>
      <c r="Q1675" s="4">
        <f t="shared" si="280"/>
        <v>22</v>
      </c>
      <c r="R1675" s="4">
        <f t="shared" si="280"/>
        <v>21</v>
      </c>
      <c r="S1675" s="4">
        <f t="shared" ref="R1675:W1690" si="282">INT(S1077/20)+1</f>
        <v>16</v>
      </c>
      <c r="T1675" s="4">
        <f t="shared" si="282"/>
        <v>15</v>
      </c>
      <c r="U1675" s="4">
        <f t="shared" si="282"/>
        <v>22</v>
      </c>
      <c r="V1675" s="4">
        <f t="shared" si="282"/>
        <v>15</v>
      </c>
      <c r="W1675" s="4">
        <v>1000000</v>
      </c>
    </row>
    <row r="1676" spans="1:23" x14ac:dyDescent="0.3">
      <c r="A1676" s="4" t="str">
        <f t="shared" si="281"/>
        <v>Ireland</v>
      </c>
      <c r="B1676" s="4">
        <f t="shared" si="281"/>
        <v>2013</v>
      </c>
      <c r="C1676" s="4">
        <f t="shared" ref="C1676:R1691" si="283">INT(C1078/20)+1</f>
        <v>11</v>
      </c>
      <c r="D1676" s="4">
        <f t="shared" si="283"/>
        <v>11</v>
      </c>
      <c r="E1676" s="4">
        <f t="shared" si="283"/>
        <v>19</v>
      </c>
      <c r="F1676" s="4">
        <f t="shared" si="283"/>
        <v>11</v>
      </c>
      <c r="G1676" s="4">
        <f t="shared" si="283"/>
        <v>11</v>
      </c>
      <c r="H1676" s="4">
        <f t="shared" si="283"/>
        <v>11</v>
      </c>
      <c r="I1676" s="4">
        <f t="shared" si="283"/>
        <v>14</v>
      </c>
      <c r="J1676" s="4">
        <f t="shared" si="283"/>
        <v>11</v>
      </c>
      <c r="K1676" s="4">
        <f t="shared" si="283"/>
        <v>6</v>
      </c>
      <c r="L1676" s="4">
        <f t="shared" si="283"/>
        <v>6</v>
      </c>
      <c r="M1676" s="4">
        <f t="shared" si="283"/>
        <v>17</v>
      </c>
      <c r="N1676" s="4">
        <f t="shared" si="283"/>
        <v>6</v>
      </c>
      <c r="O1676" s="4">
        <f t="shared" si="283"/>
        <v>16</v>
      </c>
      <c r="P1676" s="4">
        <f t="shared" si="283"/>
        <v>13</v>
      </c>
      <c r="Q1676" s="4">
        <f t="shared" si="283"/>
        <v>25</v>
      </c>
      <c r="R1676" s="4">
        <f t="shared" si="282"/>
        <v>13</v>
      </c>
      <c r="S1676" s="4">
        <f t="shared" si="282"/>
        <v>16</v>
      </c>
      <c r="T1676" s="4">
        <f t="shared" si="282"/>
        <v>15</v>
      </c>
      <c r="U1676" s="4">
        <f t="shared" si="282"/>
        <v>22</v>
      </c>
      <c r="V1676" s="4">
        <f t="shared" si="282"/>
        <v>15</v>
      </c>
      <c r="W1676" s="4">
        <v>1000000</v>
      </c>
    </row>
    <row r="1677" spans="1:23" x14ac:dyDescent="0.3">
      <c r="A1677" s="4" t="str">
        <f t="shared" si="281"/>
        <v>Ireland</v>
      </c>
      <c r="B1677" s="4">
        <f t="shared" si="281"/>
        <v>2014</v>
      </c>
      <c r="C1677" s="4">
        <f t="shared" si="283"/>
        <v>11</v>
      </c>
      <c r="D1677" s="4">
        <f t="shared" si="283"/>
        <v>10</v>
      </c>
      <c r="E1677" s="4">
        <f t="shared" si="283"/>
        <v>19</v>
      </c>
      <c r="F1677" s="4">
        <f t="shared" si="283"/>
        <v>10</v>
      </c>
      <c r="G1677" s="4">
        <f t="shared" si="283"/>
        <v>13</v>
      </c>
      <c r="H1677" s="4">
        <f t="shared" si="283"/>
        <v>14</v>
      </c>
      <c r="I1677" s="4">
        <f t="shared" si="283"/>
        <v>10</v>
      </c>
      <c r="J1677" s="4">
        <f t="shared" si="283"/>
        <v>14</v>
      </c>
      <c r="K1677" s="4">
        <f t="shared" si="283"/>
        <v>7</v>
      </c>
      <c r="L1677" s="4">
        <f t="shared" si="283"/>
        <v>7</v>
      </c>
      <c r="M1677" s="4">
        <f t="shared" si="283"/>
        <v>16</v>
      </c>
      <c r="N1677" s="4">
        <f t="shared" si="283"/>
        <v>7</v>
      </c>
      <c r="O1677" s="4">
        <f t="shared" si="283"/>
        <v>9</v>
      </c>
      <c r="P1677" s="4">
        <f t="shared" si="283"/>
        <v>8</v>
      </c>
      <c r="Q1677" s="4">
        <f t="shared" si="283"/>
        <v>24</v>
      </c>
      <c r="R1677" s="4">
        <f t="shared" si="282"/>
        <v>8</v>
      </c>
      <c r="S1677" s="4">
        <f t="shared" si="282"/>
        <v>21</v>
      </c>
      <c r="T1677" s="4">
        <f t="shared" si="282"/>
        <v>20</v>
      </c>
      <c r="U1677" s="4">
        <f t="shared" si="282"/>
        <v>20</v>
      </c>
      <c r="V1677" s="4">
        <f t="shared" si="282"/>
        <v>20</v>
      </c>
      <c r="W1677" s="4">
        <v>1000000</v>
      </c>
    </row>
    <row r="1678" spans="1:23" x14ac:dyDescent="0.3">
      <c r="A1678" s="4" t="str">
        <f t="shared" ref="A1678:B1693" si="284">A1080</f>
        <v>Ireland</v>
      </c>
      <c r="B1678" s="4">
        <f t="shared" si="284"/>
        <v>2015</v>
      </c>
      <c r="C1678" s="4">
        <f t="shared" si="283"/>
        <v>10</v>
      </c>
      <c r="D1678" s="4">
        <f t="shared" si="283"/>
        <v>9</v>
      </c>
      <c r="E1678" s="4">
        <f t="shared" si="283"/>
        <v>18</v>
      </c>
      <c r="F1678" s="4">
        <f t="shared" si="283"/>
        <v>9</v>
      </c>
      <c r="G1678" s="4">
        <f t="shared" si="283"/>
        <v>16</v>
      </c>
      <c r="H1678" s="4">
        <f t="shared" si="283"/>
        <v>17</v>
      </c>
      <c r="I1678" s="4">
        <f t="shared" si="283"/>
        <v>6</v>
      </c>
      <c r="J1678" s="4">
        <f t="shared" si="283"/>
        <v>17</v>
      </c>
      <c r="K1678" s="4">
        <f t="shared" si="283"/>
        <v>10</v>
      </c>
      <c r="L1678" s="4">
        <f t="shared" si="283"/>
        <v>10</v>
      </c>
      <c r="M1678" s="4">
        <f t="shared" si="283"/>
        <v>12</v>
      </c>
      <c r="N1678" s="4">
        <f t="shared" si="283"/>
        <v>10</v>
      </c>
      <c r="O1678" s="4">
        <f t="shared" si="283"/>
        <v>2</v>
      </c>
      <c r="P1678" s="4">
        <f t="shared" si="283"/>
        <v>1</v>
      </c>
      <c r="Q1678" s="4">
        <f t="shared" si="283"/>
        <v>21</v>
      </c>
      <c r="R1678" s="4">
        <f t="shared" si="282"/>
        <v>1</v>
      </c>
      <c r="S1678" s="4">
        <f t="shared" si="282"/>
        <v>29</v>
      </c>
      <c r="T1678" s="4">
        <f t="shared" si="282"/>
        <v>29</v>
      </c>
      <c r="U1678" s="4">
        <f t="shared" si="282"/>
        <v>10</v>
      </c>
      <c r="V1678" s="4">
        <f t="shared" si="282"/>
        <v>29</v>
      </c>
      <c r="W1678" s="4">
        <v>1000000</v>
      </c>
    </row>
    <row r="1679" spans="1:23" x14ac:dyDescent="0.3">
      <c r="A1679" s="4" t="str">
        <f t="shared" si="284"/>
        <v>Ireland</v>
      </c>
      <c r="B1679" s="4">
        <f t="shared" si="284"/>
        <v>2016</v>
      </c>
      <c r="C1679" s="4">
        <f t="shared" si="283"/>
        <v>10</v>
      </c>
      <c r="D1679" s="4">
        <f t="shared" si="283"/>
        <v>9</v>
      </c>
      <c r="E1679" s="4">
        <f t="shared" si="283"/>
        <v>17</v>
      </c>
      <c r="F1679" s="4">
        <f t="shared" si="283"/>
        <v>9</v>
      </c>
      <c r="G1679" s="4">
        <f t="shared" si="283"/>
        <v>14</v>
      </c>
      <c r="H1679" s="4">
        <f t="shared" si="283"/>
        <v>14</v>
      </c>
      <c r="I1679" s="4">
        <f t="shared" si="283"/>
        <v>8</v>
      </c>
      <c r="J1679" s="4">
        <f t="shared" si="283"/>
        <v>14</v>
      </c>
      <c r="K1679" s="4">
        <f t="shared" si="283"/>
        <v>9</v>
      </c>
      <c r="L1679" s="4">
        <f t="shared" si="283"/>
        <v>8</v>
      </c>
      <c r="M1679" s="4">
        <f t="shared" si="283"/>
        <v>13</v>
      </c>
      <c r="N1679" s="4">
        <f t="shared" si="283"/>
        <v>8</v>
      </c>
      <c r="O1679" s="4">
        <f t="shared" si="283"/>
        <v>4</v>
      </c>
      <c r="P1679" s="4">
        <f t="shared" si="283"/>
        <v>4</v>
      </c>
      <c r="Q1679" s="4">
        <f t="shared" si="283"/>
        <v>18</v>
      </c>
      <c r="R1679" s="4">
        <f t="shared" si="282"/>
        <v>4</v>
      </c>
      <c r="S1679" s="4">
        <f t="shared" si="282"/>
        <v>29</v>
      </c>
      <c r="T1679" s="4">
        <f t="shared" si="282"/>
        <v>28</v>
      </c>
      <c r="U1679" s="4">
        <f t="shared" si="282"/>
        <v>11</v>
      </c>
      <c r="V1679" s="4">
        <f t="shared" si="282"/>
        <v>28</v>
      </c>
      <c r="W1679" s="4">
        <v>1000000</v>
      </c>
    </row>
    <row r="1680" spans="1:23" x14ac:dyDescent="0.3">
      <c r="A1680" s="4" t="str">
        <f t="shared" si="284"/>
        <v>Ireland</v>
      </c>
      <c r="B1680" s="4">
        <f t="shared" si="284"/>
        <v>2017</v>
      </c>
      <c r="C1680" s="4">
        <f t="shared" si="283"/>
        <v>11</v>
      </c>
      <c r="D1680" s="4">
        <f t="shared" si="283"/>
        <v>9</v>
      </c>
      <c r="E1680" s="4">
        <f t="shared" si="283"/>
        <v>16</v>
      </c>
      <c r="F1680" s="4">
        <f t="shared" si="283"/>
        <v>9</v>
      </c>
      <c r="G1680" s="4">
        <f t="shared" si="283"/>
        <v>18</v>
      </c>
      <c r="H1680" s="4">
        <f t="shared" si="283"/>
        <v>18</v>
      </c>
      <c r="I1680" s="4">
        <f t="shared" si="283"/>
        <v>5</v>
      </c>
      <c r="J1680" s="4">
        <f t="shared" si="283"/>
        <v>18</v>
      </c>
      <c r="K1680" s="4">
        <f t="shared" si="283"/>
        <v>14</v>
      </c>
      <c r="L1680" s="4">
        <f t="shared" si="283"/>
        <v>13</v>
      </c>
      <c r="M1680" s="4">
        <f t="shared" si="283"/>
        <v>9</v>
      </c>
      <c r="N1680" s="4">
        <f t="shared" si="283"/>
        <v>13</v>
      </c>
      <c r="O1680" s="4">
        <f t="shared" si="283"/>
        <v>9</v>
      </c>
      <c r="P1680" s="4">
        <f t="shared" si="283"/>
        <v>9</v>
      </c>
      <c r="Q1680" s="4">
        <f t="shared" si="283"/>
        <v>13</v>
      </c>
      <c r="R1680" s="4">
        <f t="shared" si="282"/>
        <v>9</v>
      </c>
      <c r="S1680" s="4">
        <f t="shared" si="282"/>
        <v>29</v>
      </c>
      <c r="T1680" s="4">
        <f t="shared" si="282"/>
        <v>29</v>
      </c>
      <c r="U1680" s="4">
        <f t="shared" si="282"/>
        <v>7</v>
      </c>
      <c r="V1680" s="4">
        <f t="shared" si="282"/>
        <v>29</v>
      </c>
      <c r="W1680" s="4">
        <v>1000000</v>
      </c>
    </row>
    <row r="1681" spans="1:23" x14ac:dyDescent="0.3">
      <c r="A1681" s="4" t="str">
        <f t="shared" si="284"/>
        <v>Ireland</v>
      </c>
      <c r="B1681" s="4">
        <f t="shared" si="284"/>
        <v>2018</v>
      </c>
      <c r="C1681" s="4">
        <f t="shared" si="283"/>
        <v>10</v>
      </c>
      <c r="D1681" s="4">
        <f t="shared" si="283"/>
        <v>8</v>
      </c>
      <c r="E1681" s="4">
        <f t="shared" si="283"/>
        <v>15</v>
      </c>
      <c r="F1681" s="4">
        <f t="shared" si="283"/>
        <v>8</v>
      </c>
      <c r="G1681" s="4">
        <f t="shared" si="283"/>
        <v>19</v>
      </c>
      <c r="H1681" s="4">
        <f t="shared" si="283"/>
        <v>19</v>
      </c>
      <c r="I1681" s="4">
        <f t="shared" si="283"/>
        <v>2</v>
      </c>
      <c r="J1681" s="4">
        <f t="shared" si="283"/>
        <v>19</v>
      </c>
      <c r="K1681" s="4">
        <f t="shared" si="283"/>
        <v>12</v>
      </c>
      <c r="L1681" s="4">
        <f t="shared" si="283"/>
        <v>12</v>
      </c>
      <c r="M1681" s="4">
        <f t="shared" si="283"/>
        <v>9</v>
      </c>
      <c r="N1681" s="4">
        <f t="shared" si="283"/>
        <v>12</v>
      </c>
      <c r="O1681" s="4">
        <f t="shared" si="283"/>
        <v>9</v>
      </c>
      <c r="P1681" s="4">
        <f t="shared" si="283"/>
        <v>10</v>
      </c>
      <c r="Q1681" s="4">
        <f t="shared" si="283"/>
        <v>13</v>
      </c>
      <c r="R1681" s="4">
        <f t="shared" si="282"/>
        <v>10</v>
      </c>
      <c r="S1681" s="4">
        <f t="shared" si="282"/>
        <v>29</v>
      </c>
      <c r="T1681" s="4">
        <f t="shared" si="282"/>
        <v>29</v>
      </c>
      <c r="U1681" s="4">
        <f t="shared" si="282"/>
        <v>3</v>
      </c>
      <c r="V1681" s="4">
        <f t="shared" si="282"/>
        <v>29</v>
      </c>
      <c r="W1681" s="4">
        <v>1000000</v>
      </c>
    </row>
    <row r="1682" spans="1:23" x14ac:dyDescent="0.3">
      <c r="A1682" s="4" t="str">
        <f t="shared" si="284"/>
        <v>Ireland</v>
      </c>
      <c r="B1682" s="4">
        <f t="shared" si="284"/>
        <v>2019</v>
      </c>
      <c r="C1682" s="4">
        <f t="shared" si="283"/>
        <v>11</v>
      </c>
      <c r="D1682" s="4">
        <f t="shared" si="283"/>
        <v>8</v>
      </c>
      <c r="E1682" s="4">
        <f t="shared" si="283"/>
        <v>14</v>
      </c>
      <c r="F1682" s="4">
        <f t="shared" si="283"/>
        <v>8</v>
      </c>
      <c r="G1682" s="4">
        <f t="shared" si="283"/>
        <v>19</v>
      </c>
      <c r="H1682" s="4">
        <f t="shared" si="283"/>
        <v>19</v>
      </c>
      <c r="I1682" s="4">
        <f t="shared" si="283"/>
        <v>2</v>
      </c>
      <c r="J1682" s="4">
        <f t="shared" si="283"/>
        <v>19</v>
      </c>
      <c r="K1682" s="4">
        <f t="shared" si="283"/>
        <v>15</v>
      </c>
      <c r="L1682" s="4">
        <f t="shared" si="283"/>
        <v>14</v>
      </c>
      <c r="M1682" s="4">
        <f t="shared" si="283"/>
        <v>7</v>
      </c>
      <c r="N1682" s="4">
        <f t="shared" si="283"/>
        <v>14</v>
      </c>
      <c r="O1682" s="4">
        <f t="shared" si="283"/>
        <v>10</v>
      </c>
      <c r="P1682" s="4">
        <f t="shared" si="283"/>
        <v>13</v>
      </c>
      <c r="Q1682" s="4">
        <f t="shared" si="283"/>
        <v>9</v>
      </c>
      <c r="R1682" s="4">
        <f t="shared" si="282"/>
        <v>13</v>
      </c>
      <c r="S1682" s="4">
        <f t="shared" si="282"/>
        <v>29</v>
      </c>
      <c r="T1682" s="4">
        <f t="shared" si="282"/>
        <v>29</v>
      </c>
      <c r="U1682" s="4">
        <f t="shared" si="282"/>
        <v>1</v>
      </c>
      <c r="V1682" s="4">
        <f t="shared" si="282"/>
        <v>29</v>
      </c>
      <c r="W1682" s="4">
        <v>1000000</v>
      </c>
    </row>
    <row r="1683" spans="1:23" x14ac:dyDescent="0.3">
      <c r="A1683" s="4" t="str">
        <f t="shared" si="284"/>
        <v>Ireland</v>
      </c>
      <c r="B1683" s="4">
        <f t="shared" si="284"/>
        <v>2020</v>
      </c>
      <c r="C1683" s="4">
        <f t="shared" si="283"/>
        <v>11</v>
      </c>
      <c r="D1683" s="4">
        <f t="shared" si="283"/>
        <v>9</v>
      </c>
      <c r="E1683" s="4">
        <f t="shared" si="283"/>
        <v>13</v>
      </c>
      <c r="F1683" s="4">
        <f t="shared" si="283"/>
        <v>9</v>
      </c>
      <c r="G1683" s="4">
        <f t="shared" si="283"/>
        <v>24</v>
      </c>
      <c r="H1683" s="4">
        <f t="shared" si="283"/>
        <v>25</v>
      </c>
      <c r="I1683" s="4">
        <f t="shared" si="283"/>
        <v>24</v>
      </c>
      <c r="J1683" s="4">
        <f t="shared" si="283"/>
        <v>25</v>
      </c>
      <c r="K1683" s="4">
        <f t="shared" si="283"/>
        <v>18</v>
      </c>
      <c r="L1683" s="4">
        <f t="shared" si="283"/>
        <v>18</v>
      </c>
      <c r="M1683" s="4">
        <f t="shared" si="283"/>
        <v>1</v>
      </c>
      <c r="N1683" s="4">
        <f t="shared" si="283"/>
        <v>18</v>
      </c>
      <c r="O1683" s="4">
        <f t="shared" si="283"/>
        <v>9</v>
      </c>
      <c r="P1683" s="4">
        <f t="shared" si="283"/>
        <v>11</v>
      </c>
      <c r="Q1683" s="4">
        <f t="shared" si="283"/>
        <v>9</v>
      </c>
      <c r="R1683" s="4">
        <f t="shared" si="282"/>
        <v>11</v>
      </c>
      <c r="S1683" s="4">
        <f t="shared" si="282"/>
        <v>29</v>
      </c>
      <c r="T1683" s="4">
        <f t="shared" si="282"/>
        <v>29</v>
      </c>
      <c r="U1683" s="4">
        <f t="shared" si="282"/>
        <v>8</v>
      </c>
      <c r="V1683" s="4">
        <f t="shared" si="282"/>
        <v>29</v>
      </c>
      <c r="W1683" s="4">
        <v>1000000</v>
      </c>
    </row>
    <row r="1684" spans="1:23" x14ac:dyDescent="0.3">
      <c r="A1684" s="4" t="str">
        <f t="shared" si="284"/>
        <v>Ireland</v>
      </c>
      <c r="B1684" s="4">
        <f t="shared" si="284"/>
        <v>2021</v>
      </c>
      <c r="C1684" s="4">
        <f t="shared" si="283"/>
        <v>9</v>
      </c>
      <c r="D1684" s="4">
        <f t="shared" si="283"/>
        <v>7</v>
      </c>
      <c r="E1684" s="4">
        <f t="shared" si="283"/>
        <v>14</v>
      </c>
      <c r="F1684" s="4">
        <f t="shared" si="283"/>
        <v>7</v>
      </c>
      <c r="G1684" s="4">
        <f t="shared" si="283"/>
        <v>22</v>
      </c>
      <c r="H1684" s="4">
        <f t="shared" si="283"/>
        <v>23</v>
      </c>
      <c r="I1684" s="4">
        <f t="shared" si="283"/>
        <v>6</v>
      </c>
      <c r="J1684" s="4">
        <f t="shared" si="283"/>
        <v>23</v>
      </c>
      <c r="K1684" s="4">
        <f t="shared" si="283"/>
        <v>12</v>
      </c>
      <c r="L1684" s="4">
        <f t="shared" si="283"/>
        <v>12</v>
      </c>
      <c r="M1684" s="4">
        <f t="shared" si="283"/>
        <v>22</v>
      </c>
      <c r="N1684" s="4">
        <f t="shared" si="283"/>
        <v>12</v>
      </c>
      <c r="O1684" s="4">
        <f t="shared" si="283"/>
        <v>4</v>
      </c>
      <c r="P1684" s="4">
        <f t="shared" si="283"/>
        <v>5</v>
      </c>
      <c r="Q1684" s="4">
        <f t="shared" si="283"/>
        <v>14</v>
      </c>
      <c r="R1684" s="4">
        <f t="shared" si="282"/>
        <v>5</v>
      </c>
      <c r="S1684" s="4">
        <f t="shared" si="282"/>
        <v>29</v>
      </c>
      <c r="T1684" s="4">
        <f t="shared" si="282"/>
        <v>29</v>
      </c>
      <c r="U1684" s="4">
        <f t="shared" si="282"/>
        <v>24</v>
      </c>
      <c r="V1684" s="4">
        <f t="shared" si="282"/>
        <v>29</v>
      </c>
      <c r="W1684" s="4">
        <v>1000000</v>
      </c>
    </row>
    <row r="1685" spans="1:23" x14ac:dyDescent="0.3">
      <c r="A1685" s="4" t="str">
        <f t="shared" si="284"/>
        <v>Luxembourg</v>
      </c>
      <c r="B1685" s="4">
        <f t="shared" si="284"/>
        <v>1995</v>
      </c>
      <c r="C1685" s="4">
        <f t="shared" si="283"/>
        <v>29</v>
      </c>
      <c r="D1685" s="4">
        <f t="shared" si="283"/>
        <v>30</v>
      </c>
      <c r="E1685" s="4">
        <f t="shared" si="283"/>
        <v>6</v>
      </c>
      <c r="F1685" s="4">
        <f t="shared" si="283"/>
        <v>30</v>
      </c>
      <c r="G1685" s="4">
        <f t="shared" si="283"/>
        <v>11</v>
      </c>
      <c r="H1685" s="4">
        <f t="shared" si="283"/>
        <v>11</v>
      </c>
      <c r="I1685" s="4">
        <f t="shared" si="283"/>
        <v>13</v>
      </c>
      <c r="J1685" s="4">
        <f t="shared" si="283"/>
        <v>11</v>
      </c>
      <c r="K1685" s="4">
        <f t="shared" si="283"/>
        <v>12</v>
      </c>
      <c r="L1685" s="4">
        <f t="shared" si="283"/>
        <v>12</v>
      </c>
      <c r="M1685" s="4">
        <f t="shared" si="283"/>
        <v>22</v>
      </c>
      <c r="N1685" s="4">
        <f t="shared" si="283"/>
        <v>12</v>
      </c>
      <c r="O1685" s="4">
        <f t="shared" si="283"/>
        <v>28</v>
      </c>
      <c r="P1685" s="4">
        <f t="shared" si="283"/>
        <v>28</v>
      </c>
      <c r="Q1685" s="4">
        <f t="shared" si="283"/>
        <v>29</v>
      </c>
      <c r="R1685" s="4">
        <f t="shared" si="283"/>
        <v>28</v>
      </c>
      <c r="S1685" s="4">
        <f t="shared" si="282"/>
        <v>29</v>
      </c>
      <c r="T1685" s="4">
        <f t="shared" si="282"/>
        <v>29</v>
      </c>
      <c r="U1685" s="4">
        <f t="shared" si="282"/>
        <v>29</v>
      </c>
      <c r="V1685" s="4">
        <f t="shared" si="282"/>
        <v>29</v>
      </c>
      <c r="W1685" s="4">
        <v>1000000</v>
      </c>
    </row>
    <row r="1686" spans="1:23" x14ac:dyDescent="0.3">
      <c r="A1686" s="4" t="str">
        <f t="shared" si="284"/>
        <v>Luxembourg</v>
      </c>
      <c r="B1686" s="4">
        <f t="shared" si="284"/>
        <v>1996</v>
      </c>
      <c r="C1686" s="4">
        <f t="shared" si="283"/>
        <v>29</v>
      </c>
      <c r="D1686" s="4">
        <f t="shared" si="283"/>
        <v>30</v>
      </c>
      <c r="E1686" s="4">
        <f t="shared" si="283"/>
        <v>8</v>
      </c>
      <c r="F1686" s="4">
        <f t="shared" si="283"/>
        <v>30</v>
      </c>
      <c r="G1686" s="4">
        <f t="shared" si="283"/>
        <v>15</v>
      </c>
      <c r="H1686" s="4">
        <f t="shared" si="283"/>
        <v>14</v>
      </c>
      <c r="I1686" s="4">
        <f t="shared" si="283"/>
        <v>8</v>
      </c>
      <c r="J1686" s="4">
        <f t="shared" si="283"/>
        <v>14</v>
      </c>
      <c r="K1686" s="4">
        <f t="shared" si="283"/>
        <v>7</v>
      </c>
      <c r="L1686" s="4">
        <f t="shared" si="283"/>
        <v>8</v>
      </c>
      <c r="M1686" s="4">
        <f t="shared" si="283"/>
        <v>21</v>
      </c>
      <c r="N1686" s="4">
        <f t="shared" si="283"/>
        <v>8</v>
      </c>
      <c r="O1686" s="4">
        <f t="shared" si="283"/>
        <v>28</v>
      </c>
      <c r="P1686" s="4">
        <f t="shared" si="283"/>
        <v>27</v>
      </c>
      <c r="Q1686" s="4">
        <f t="shared" si="283"/>
        <v>29</v>
      </c>
      <c r="R1686" s="4">
        <f t="shared" si="282"/>
        <v>27</v>
      </c>
      <c r="S1686" s="4">
        <f t="shared" si="282"/>
        <v>29</v>
      </c>
      <c r="T1686" s="4">
        <f t="shared" si="282"/>
        <v>29</v>
      </c>
      <c r="U1686" s="4">
        <f t="shared" si="282"/>
        <v>29</v>
      </c>
      <c r="V1686" s="4">
        <f t="shared" si="282"/>
        <v>29</v>
      </c>
      <c r="W1686" s="4">
        <v>1000000</v>
      </c>
    </row>
    <row r="1687" spans="1:23" x14ac:dyDescent="0.3">
      <c r="A1687" s="4" t="str">
        <f t="shared" si="284"/>
        <v>Luxembourg</v>
      </c>
      <c r="B1687" s="4">
        <f t="shared" si="284"/>
        <v>1997</v>
      </c>
      <c r="C1687" s="4">
        <f t="shared" si="283"/>
        <v>29</v>
      </c>
      <c r="D1687" s="4">
        <f t="shared" si="283"/>
        <v>30</v>
      </c>
      <c r="E1687" s="4">
        <f t="shared" si="283"/>
        <v>12</v>
      </c>
      <c r="F1687" s="4">
        <f t="shared" si="283"/>
        <v>30</v>
      </c>
      <c r="G1687" s="4">
        <f t="shared" si="283"/>
        <v>13</v>
      </c>
      <c r="H1687" s="4">
        <f t="shared" si="283"/>
        <v>13</v>
      </c>
      <c r="I1687" s="4">
        <f t="shared" si="283"/>
        <v>10</v>
      </c>
      <c r="J1687" s="4">
        <f t="shared" si="283"/>
        <v>13</v>
      </c>
      <c r="K1687" s="4">
        <f t="shared" si="283"/>
        <v>6</v>
      </c>
      <c r="L1687" s="4">
        <f t="shared" si="283"/>
        <v>7</v>
      </c>
      <c r="M1687" s="4">
        <f t="shared" si="283"/>
        <v>21</v>
      </c>
      <c r="N1687" s="4">
        <f t="shared" si="283"/>
        <v>7</v>
      </c>
      <c r="O1687" s="4">
        <f t="shared" si="283"/>
        <v>28</v>
      </c>
      <c r="P1687" s="4">
        <f t="shared" si="283"/>
        <v>28</v>
      </c>
      <c r="Q1687" s="4">
        <f t="shared" si="283"/>
        <v>29</v>
      </c>
      <c r="R1687" s="4">
        <f t="shared" si="282"/>
        <v>28</v>
      </c>
      <c r="S1687" s="4">
        <f t="shared" si="282"/>
        <v>29</v>
      </c>
      <c r="T1687" s="4">
        <f t="shared" si="282"/>
        <v>29</v>
      </c>
      <c r="U1687" s="4">
        <f t="shared" si="282"/>
        <v>29</v>
      </c>
      <c r="V1687" s="4">
        <f t="shared" si="282"/>
        <v>29</v>
      </c>
      <c r="W1687" s="4">
        <v>1000000</v>
      </c>
    </row>
    <row r="1688" spans="1:23" x14ac:dyDescent="0.3">
      <c r="A1688" s="4" t="str">
        <f t="shared" si="284"/>
        <v>Luxembourg</v>
      </c>
      <c r="B1688" s="4">
        <f t="shared" si="284"/>
        <v>1998</v>
      </c>
      <c r="C1688" s="4">
        <f t="shared" si="283"/>
        <v>29</v>
      </c>
      <c r="D1688" s="4">
        <f t="shared" si="283"/>
        <v>30</v>
      </c>
      <c r="E1688" s="4">
        <f t="shared" si="283"/>
        <v>12</v>
      </c>
      <c r="F1688" s="4">
        <f t="shared" si="283"/>
        <v>30</v>
      </c>
      <c r="G1688" s="4">
        <f t="shared" si="283"/>
        <v>14</v>
      </c>
      <c r="H1688" s="4">
        <f t="shared" si="283"/>
        <v>13</v>
      </c>
      <c r="I1688" s="4">
        <f t="shared" si="283"/>
        <v>9</v>
      </c>
      <c r="J1688" s="4">
        <f t="shared" si="283"/>
        <v>13</v>
      </c>
      <c r="K1688" s="4">
        <f t="shared" si="283"/>
        <v>7</v>
      </c>
      <c r="L1688" s="4">
        <f t="shared" si="283"/>
        <v>8</v>
      </c>
      <c r="M1688" s="4">
        <f t="shared" si="283"/>
        <v>22</v>
      </c>
      <c r="N1688" s="4">
        <f t="shared" si="283"/>
        <v>8</v>
      </c>
      <c r="O1688" s="4">
        <f t="shared" si="283"/>
        <v>27</v>
      </c>
      <c r="P1688" s="4">
        <f t="shared" si="283"/>
        <v>27</v>
      </c>
      <c r="Q1688" s="4">
        <f t="shared" si="283"/>
        <v>29</v>
      </c>
      <c r="R1688" s="4">
        <f t="shared" si="282"/>
        <v>27</v>
      </c>
      <c r="S1688" s="4">
        <f t="shared" si="282"/>
        <v>29</v>
      </c>
      <c r="T1688" s="4">
        <f t="shared" si="282"/>
        <v>29</v>
      </c>
      <c r="U1688" s="4">
        <f t="shared" si="282"/>
        <v>29</v>
      </c>
      <c r="V1688" s="4">
        <f t="shared" si="282"/>
        <v>29</v>
      </c>
      <c r="W1688" s="4">
        <v>1000000</v>
      </c>
    </row>
    <row r="1689" spans="1:23" x14ac:dyDescent="0.3">
      <c r="A1689" s="4" t="str">
        <f t="shared" si="284"/>
        <v>Luxembourg</v>
      </c>
      <c r="B1689" s="4">
        <f t="shared" si="284"/>
        <v>1999</v>
      </c>
      <c r="C1689" s="4">
        <f t="shared" si="283"/>
        <v>29</v>
      </c>
      <c r="D1689" s="4">
        <f t="shared" si="283"/>
        <v>30</v>
      </c>
      <c r="E1689" s="4">
        <f t="shared" si="283"/>
        <v>12</v>
      </c>
      <c r="F1689" s="4">
        <f t="shared" si="283"/>
        <v>30</v>
      </c>
      <c r="G1689" s="4">
        <f t="shared" si="283"/>
        <v>14</v>
      </c>
      <c r="H1689" s="4">
        <f t="shared" si="283"/>
        <v>13</v>
      </c>
      <c r="I1689" s="4">
        <f t="shared" si="283"/>
        <v>9</v>
      </c>
      <c r="J1689" s="4">
        <f t="shared" si="283"/>
        <v>13</v>
      </c>
      <c r="K1689" s="4">
        <f t="shared" si="283"/>
        <v>12</v>
      </c>
      <c r="L1689" s="4">
        <f t="shared" si="283"/>
        <v>13</v>
      </c>
      <c r="M1689" s="4">
        <f t="shared" si="283"/>
        <v>14</v>
      </c>
      <c r="N1689" s="4">
        <f t="shared" si="283"/>
        <v>13</v>
      </c>
      <c r="O1689" s="4">
        <f t="shared" si="283"/>
        <v>28</v>
      </c>
      <c r="P1689" s="4">
        <f t="shared" si="283"/>
        <v>28</v>
      </c>
      <c r="Q1689" s="4">
        <f t="shared" si="283"/>
        <v>29</v>
      </c>
      <c r="R1689" s="4">
        <f t="shared" si="282"/>
        <v>28</v>
      </c>
      <c r="S1689" s="4">
        <f t="shared" si="282"/>
        <v>29</v>
      </c>
      <c r="T1689" s="4">
        <f t="shared" si="282"/>
        <v>30</v>
      </c>
      <c r="U1689" s="4">
        <f t="shared" si="282"/>
        <v>29</v>
      </c>
      <c r="V1689" s="4">
        <f t="shared" si="282"/>
        <v>30</v>
      </c>
      <c r="W1689" s="4">
        <v>1000000</v>
      </c>
    </row>
    <row r="1690" spans="1:23" x14ac:dyDescent="0.3">
      <c r="A1690" s="4" t="str">
        <f t="shared" si="284"/>
        <v>Luxembourg</v>
      </c>
      <c r="B1690" s="4">
        <f t="shared" si="284"/>
        <v>2000</v>
      </c>
      <c r="C1690" s="4">
        <f t="shared" si="283"/>
        <v>29</v>
      </c>
      <c r="D1690" s="4">
        <f t="shared" si="283"/>
        <v>30</v>
      </c>
      <c r="E1690" s="4">
        <f t="shared" si="283"/>
        <v>21</v>
      </c>
      <c r="F1690" s="4">
        <f t="shared" si="283"/>
        <v>30</v>
      </c>
      <c r="G1690" s="4">
        <f t="shared" si="283"/>
        <v>14</v>
      </c>
      <c r="H1690" s="4">
        <f t="shared" si="283"/>
        <v>13</v>
      </c>
      <c r="I1690" s="4">
        <f t="shared" si="283"/>
        <v>8</v>
      </c>
      <c r="J1690" s="4">
        <f t="shared" si="283"/>
        <v>13</v>
      </c>
      <c r="K1690" s="4">
        <f t="shared" si="283"/>
        <v>9</v>
      </c>
      <c r="L1690" s="4">
        <f t="shared" si="283"/>
        <v>9</v>
      </c>
      <c r="M1690" s="4">
        <f t="shared" si="283"/>
        <v>17</v>
      </c>
      <c r="N1690" s="4">
        <f t="shared" si="283"/>
        <v>9</v>
      </c>
      <c r="O1690" s="4">
        <f t="shared" si="283"/>
        <v>28</v>
      </c>
      <c r="P1690" s="4">
        <f t="shared" si="283"/>
        <v>28</v>
      </c>
      <c r="Q1690" s="4">
        <f t="shared" si="283"/>
        <v>28</v>
      </c>
      <c r="R1690" s="4">
        <f t="shared" si="282"/>
        <v>28</v>
      </c>
      <c r="S1690" s="4">
        <f t="shared" si="282"/>
        <v>29</v>
      </c>
      <c r="T1690" s="4">
        <f t="shared" si="282"/>
        <v>30</v>
      </c>
      <c r="U1690" s="4">
        <f t="shared" si="282"/>
        <v>29</v>
      </c>
      <c r="V1690" s="4">
        <f t="shared" si="282"/>
        <v>30</v>
      </c>
      <c r="W1690" s="4">
        <v>1000000</v>
      </c>
    </row>
    <row r="1691" spans="1:23" x14ac:dyDescent="0.3">
      <c r="A1691" s="4" t="str">
        <f t="shared" si="284"/>
        <v>Luxembourg</v>
      </c>
      <c r="B1691" s="4">
        <f t="shared" si="284"/>
        <v>2001</v>
      </c>
      <c r="C1691" s="4">
        <f t="shared" si="283"/>
        <v>29</v>
      </c>
      <c r="D1691" s="4">
        <f t="shared" si="283"/>
        <v>30</v>
      </c>
      <c r="E1691" s="4">
        <f t="shared" si="283"/>
        <v>22</v>
      </c>
      <c r="F1691" s="4">
        <f t="shared" si="283"/>
        <v>30</v>
      </c>
      <c r="G1691" s="4">
        <f t="shared" si="283"/>
        <v>13</v>
      </c>
      <c r="H1691" s="4">
        <f t="shared" si="283"/>
        <v>13</v>
      </c>
      <c r="I1691" s="4">
        <f t="shared" si="283"/>
        <v>8</v>
      </c>
      <c r="J1691" s="4">
        <f t="shared" si="283"/>
        <v>13</v>
      </c>
      <c r="K1691" s="4">
        <f t="shared" si="283"/>
        <v>5</v>
      </c>
      <c r="L1691" s="4">
        <f t="shared" si="283"/>
        <v>6</v>
      </c>
      <c r="M1691" s="4">
        <f t="shared" si="283"/>
        <v>21</v>
      </c>
      <c r="N1691" s="4">
        <f t="shared" si="283"/>
        <v>6</v>
      </c>
      <c r="O1691" s="4">
        <f t="shared" si="283"/>
        <v>28</v>
      </c>
      <c r="P1691" s="4">
        <f t="shared" si="283"/>
        <v>28</v>
      </c>
      <c r="Q1691" s="4">
        <f t="shared" si="283"/>
        <v>29</v>
      </c>
      <c r="R1691" s="4">
        <f t="shared" si="283"/>
        <v>28</v>
      </c>
      <c r="S1691" s="4">
        <f t="shared" ref="R1691:W1706" si="285">INT(S1093/20)+1</f>
        <v>29</v>
      </c>
      <c r="T1691" s="4">
        <f t="shared" si="285"/>
        <v>30</v>
      </c>
      <c r="U1691" s="4">
        <f t="shared" si="285"/>
        <v>30</v>
      </c>
      <c r="V1691" s="4">
        <f t="shared" si="285"/>
        <v>30</v>
      </c>
      <c r="W1691" s="4">
        <v>1000000</v>
      </c>
    </row>
    <row r="1692" spans="1:23" x14ac:dyDescent="0.3">
      <c r="A1692" s="4" t="str">
        <f t="shared" si="284"/>
        <v>Luxembourg</v>
      </c>
      <c r="B1692" s="4">
        <f t="shared" si="284"/>
        <v>2002</v>
      </c>
      <c r="C1692" s="4">
        <f t="shared" ref="C1692:R1707" si="286">INT(C1094/20)+1</f>
        <v>30</v>
      </c>
      <c r="D1692" s="4">
        <f t="shared" si="286"/>
        <v>30</v>
      </c>
      <c r="E1692" s="4">
        <f t="shared" si="286"/>
        <v>24</v>
      </c>
      <c r="F1692" s="4">
        <f t="shared" si="286"/>
        <v>30</v>
      </c>
      <c r="G1692" s="4">
        <f t="shared" si="286"/>
        <v>12</v>
      </c>
      <c r="H1692" s="4">
        <f t="shared" si="286"/>
        <v>12</v>
      </c>
      <c r="I1692" s="4">
        <f t="shared" si="286"/>
        <v>9</v>
      </c>
      <c r="J1692" s="4">
        <f t="shared" si="286"/>
        <v>12</v>
      </c>
      <c r="K1692" s="4">
        <f t="shared" si="286"/>
        <v>9</v>
      </c>
      <c r="L1692" s="4">
        <f t="shared" si="286"/>
        <v>9</v>
      </c>
      <c r="M1692" s="4">
        <f t="shared" si="286"/>
        <v>21</v>
      </c>
      <c r="N1692" s="4">
        <f t="shared" si="286"/>
        <v>9</v>
      </c>
      <c r="O1692" s="4">
        <f t="shared" si="286"/>
        <v>27</v>
      </c>
      <c r="P1692" s="4">
        <f t="shared" si="286"/>
        <v>28</v>
      </c>
      <c r="Q1692" s="4">
        <f t="shared" si="286"/>
        <v>28</v>
      </c>
      <c r="R1692" s="4">
        <f t="shared" si="285"/>
        <v>28</v>
      </c>
      <c r="S1692" s="4">
        <f t="shared" si="285"/>
        <v>29</v>
      </c>
      <c r="T1692" s="4">
        <f t="shared" si="285"/>
        <v>30</v>
      </c>
      <c r="U1692" s="4">
        <f t="shared" si="285"/>
        <v>30</v>
      </c>
      <c r="V1692" s="4">
        <f t="shared" si="285"/>
        <v>30</v>
      </c>
      <c r="W1692" s="4">
        <v>1000000</v>
      </c>
    </row>
    <row r="1693" spans="1:23" x14ac:dyDescent="0.3">
      <c r="A1693" s="4" t="str">
        <f t="shared" si="284"/>
        <v>Luxembourg</v>
      </c>
      <c r="B1693" s="4">
        <f t="shared" si="284"/>
        <v>2003</v>
      </c>
      <c r="C1693" s="4">
        <f t="shared" si="286"/>
        <v>29</v>
      </c>
      <c r="D1693" s="4">
        <f t="shared" si="286"/>
        <v>30</v>
      </c>
      <c r="E1693" s="4">
        <f t="shared" si="286"/>
        <v>22</v>
      </c>
      <c r="F1693" s="4">
        <f t="shared" si="286"/>
        <v>30</v>
      </c>
      <c r="G1693" s="4">
        <f t="shared" si="286"/>
        <v>11</v>
      </c>
      <c r="H1693" s="4">
        <f t="shared" si="286"/>
        <v>11</v>
      </c>
      <c r="I1693" s="4">
        <f t="shared" si="286"/>
        <v>11</v>
      </c>
      <c r="J1693" s="4">
        <f t="shared" si="286"/>
        <v>11</v>
      </c>
      <c r="K1693" s="4">
        <f t="shared" si="286"/>
        <v>5</v>
      </c>
      <c r="L1693" s="4">
        <f t="shared" si="286"/>
        <v>5</v>
      </c>
      <c r="M1693" s="4">
        <f t="shared" si="286"/>
        <v>22</v>
      </c>
      <c r="N1693" s="4">
        <f t="shared" si="286"/>
        <v>5</v>
      </c>
      <c r="O1693" s="4">
        <f t="shared" si="286"/>
        <v>26</v>
      </c>
      <c r="P1693" s="4">
        <f t="shared" si="286"/>
        <v>26</v>
      </c>
      <c r="Q1693" s="4">
        <f t="shared" si="286"/>
        <v>27</v>
      </c>
      <c r="R1693" s="4">
        <f t="shared" si="285"/>
        <v>26</v>
      </c>
      <c r="S1693" s="4">
        <f t="shared" si="285"/>
        <v>29</v>
      </c>
      <c r="T1693" s="4">
        <f t="shared" si="285"/>
        <v>30</v>
      </c>
      <c r="U1693" s="4">
        <f t="shared" si="285"/>
        <v>30</v>
      </c>
      <c r="V1693" s="4">
        <f t="shared" si="285"/>
        <v>30</v>
      </c>
      <c r="W1693" s="4">
        <v>1000000</v>
      </c>
    </row>
    <row r="1694" spans="1:23" x14ac:dyDescent="0.3">
      <c r="A1694" s="4" t="str">
        <f t="shared" ref="A1694:B1709" si="287">A1096</f>
        <v>Luxembourg</v>
      </c>
      <c r="B1694" s="4">
        <f t="shared" si="287"/>
        <v>2004</v>
      </c>
      <c r="C1694" s="4">
        <f t="shared" si="286"/>
        <v>29</v>
      </c>
      <c r="D1694" s="4">
        <f t="shared" si="286"/>
        <v>30</v>
      </c>
      <c r="E1694" s="4">
        <f t="shared" si="286"/>
        <v>23</v>
      </c>
      <c r="F1694" s="4">
        <f t="shared" si="286"/>
        <v>30</v>
      </c>
      <c r="G1694" s="4">
        <f t="shared" si="286"/>
        <v>13</v>
      </c>
      <c r="H1694" s="4">
        <f t="shared" si="286"/>
        <v>12</v>
      </c>
      <c r="I1694" s="4">
        <f t="shared" si="286"/>
        <v>8</v>
      </c>
      <c r="J1694" s="4">
        <f t="shared" si="286"/>
        <v>12</v>
      </c>
      <c r="K1694" s="4">
        <f t="shared" si="286"/>
        <v>14</v>
      </c>
      <c r="L1694" s="4">
        <f t="shared" si="286"/>
        <v>14</v>
      </c>
      <c r="M1694" s="4">
        <f t="shared" si="286"/>
        <v>16</v>
      </c>
      <c r="N1694" s="4">
        <f t="shared" si="286"/>
        <v>14</v>
      </c>
      <c r="O1694" s="4">
        <f t="shared" si="286"/>
        <v>23</v>
      </c>
      <c r="P1694" s="4">
        <f t="shared" si="286"/>
        <v>23</v>
      </c>
      <c r="Q1694" s="4">
        <f t="shared" si="286"/>
        <v>19</v>
      </c>
      <c r="R1694" s="4">
        <f t="shared" si="285"/>
        <v>23</v>
      </c>
      <c r="S1694" s="4">
        <f t="shared" si="285"/>
        <v>29</v>
      </c>
      <c r="T1694" s="4">
        <f t="shared" si="285"/>
        <v>30</v>
      </c>
      <c r="U1694" s="4">
        <f t="shared" si="285"/>
        <v>30</v>
      </c>
      <c r="V1694" s="4">
        <f t="shared" si="285"/>
        <v>30</v>
      </c>
      <c r="W1694" s="4">
        <v>1000000</v>
      </c>
    </row>
    <row r="1695" spans="1:23" x14ac:dyDescent="0.3">
      <c r="A1695" s="4" t="str">
        <f t="shared" si="287"/>
        <v>Luxembourg</v>
      </c>
      <c r="B1695" s="4">
        <f t="shared" si="287"/>
        <v>2005</v>
      </c>
      <c r="C1695" s="4">
        <f t="shared" si="286"/>
        <v>29</v>
      </c>
      <c r="D1695" s="4">
        <f t="shared" si="286"/>
        <v>29</v>
      </c>
      <c r="E1695" s="4">
        <f t="shared" si="286"/>
        <v>24</v>
      </c>
      <c r="F1695" s="4">
        <f t="shared" si="286"/>
        <v>29</v>
      </c>
      <c r="G1695" s="4">
        <f t="shared" si="286"/>
        <v>16</v>
      </c>
      <c r="H1695" s="4">
        <f t="shared" si="286"/>
        <v>15</v>
      </c>
      <c r="I1695" s="4">
        <f t="shared" si="286"/>
        <v>6</v>
      </c>
      <c r="J1695" s="4">
        <f t="shared" si="286"/>
        <v>15</v>
      </c>
      <c r="K1695" s="4">
        <f t="shared" si="286"/>
        <v>16</v>
      </c>
      <c r="L1695" s="4">
        <f t="shared" si="286"/>
        <v>16</v>
      </c>
      <c r="M1695" s="4">
        <f t="shared" si="286"/>
        <v>13</v>
      </c>
      <c r="N1695" s="4">
        <f t="shared" si="286"/>
        <v>16</v>
      </c>
      <c r="O1695" s="4">
        <f t="shared" si="286"/>
        <v>23</v>
      </c>
      <c r="P1695" s="4">
        <f t="shared" si="286"/>
        <v>23</v>
      </c>
      <c r="Q1695" s="4">
        <f t="shared" si="286"/>
        <v>21</v>
      </c>
      <c r="R1695" s="4">
        <f t="shared" si="285"/>
        <v>23</v>
      </c>
      <c r="S1695" s="4">
        <f t="shared" si="285"/>
        <v>30</v>
      </c>
      <c r="T1695" s="4">
        <f t="shared" si="285"/>
        <v>30</v>
      </c>
      <c r="U1695" s="4">
        <f t="shared" si="285"/>
        <v>30</v>
      </c>
      <c r="V1695" s="4">
        <f t="shared" si="285"/>
        <v>30</v>
      </c>
      <c r="W1695" s="4">
        <v>1000000</v>
      </c>
    </row>
    <row r="1696" spans="1:23" x14ac:dyDescent="0.3">
      <c r="A1696" s="4" t="str">
        <f t="shared" si="287"/>
        <v>Luxembourg</v>
      </c>
      <c r="B1696" s="4">
        <f t="shared" si="287"/>
        <v>2006</v>
      </c>
      <c r="C1696" s="4">
        <f t="shared" si="286"/>
        <v>29</v>
      </c>
      <c r="D1696" s="4">
        <f t="shared" si="286"/>
        <v>29</v>
      </c>
      <c r="E1696" s="4">
        <f t="shared" si="286"/>
        <v>26</v>
      </c>
      <c r="F1696" s="4">
        <f t="shared" si="286"/>
        <v>29</v>
      </c>
      <c r="G1696" s="4">
        <f t="shared" si="286"/>
        <v>15</v>
      </c>
      <c r="H1696" s="4">
        <f t="shared" si="286"/>
        <v>14</v>
      </c>
      <c r="I1696" s="4">
        <f t="shared" si="286"/>
        <v>7</v>
      </c>
      <c r="J1696" s="4">
        <f t="shared" si="286"/>
        <v>14</v>
      </c>
      <c r="K1696" s="4">
        <f t="shared" si="286"/>
        <v>11</v>
      </c>
      <c r="L1696" s="4">
        <f t="shared" si="286"/>
        <v>11</v>
      </c>
      <c r="M1696" s="4">
        <f t="shared" si="286"/>
        <v>22</v>
      </c>
      <c r="N1696" s="4">
        <f t="shared" si="286"/>
        <v>11</v>
      </c>
      <c r="O1696" s="4">
        <f t="shared" si="286"/>
        <v>19</v>
      </c>
      <c r="P1696" s="4">
        <f t="shared" si="286"/>
        <v>21</v>
      </c>
      <c r="Q1696" s="4">
        <f t="shared" si="286"/>
        <v>16</v>
      </c>
      <c r="R1696" s="4">
        <f t="shared" si="285"/>
        <v>21</v>
      </c>
      <c r="S1696" s="4">
        <f t="shared" si="285"/>
        <v>30</v>
      </c>
      <c r="T1696" s="4">
        <f t="shared" si="285"/>
        <v>30</v>
      </c>
      <c r="U1696" s="4">
        <f t="shared" si="285"/>
        <v>30</v>
      </c>
      <c r="V1696" s="4">
        <f t="shared" si="285"/>
        <v>30</v>
      </c>
      <c r="W1696" s="4">
        <v>1000000</v>
      </c>
    </row>
    <row r="1697" spans="1:23" x14ac:dyDescent="0.3">
      <c r="A1697" s="4" t="str">
        <f t="shared" si="287"/>
        <v>Luxembourg</v>
      </c>
      <c r="B1697" s="4">
        <f t="shared" si="287"/>
        <v>2007</v>
      </c>
      <c r="C1697" s="4">
        <f t="shared" si="286"/>
        <v>30</v>
      </c>
      <c r="D1697" s="4">
        <f t="shared" si="286"/>
        <v>29</v>
      </c>
      <c r="E1697" s="4">
        <f t="shared" si="286"/>
        <v>28</v>
      </c>
      <c r="F1697" s="4">
        <f t="shared" si="286"/>
        <v>29</v>
      </c>
      <c r="G1697" s="4">
        <f t="shared" si="286"/>
        <v>12</v>
      </c>
      <c r="H1697" s="4">
        <f t="shared" si="286"/>
        <v>11</v>
      </c>
      <c r="I1697" s="4">
        <f t="shared" si="286"/>
        <v>9</v>
      </c>
      <c r="J1697" s="4">
        <f t="shared" si="286"/>
        <v>11</v>
      </c>
      <c r="K1697" s="4">
        <f t="shared" si="286"/>
        <v>10</v>
      </c>
      <c r="L1697" s="4">
        <f t="shared" si="286"/>
        <v>10</v>
      </c>
      <c r="M1697" s="4">
        <f t="shared" si="286"/>
        <v>23</v>
      </c>
      <c r="N1697" s="4">
        <f t="shared" si="286"/>
        <v>10</v>
      </c>
      <c r="O1697" s="4">
        <f t="shared" si="286"/>
        <v>16</v>
      </c>
      <c r="P1697" s="4">
        <f t="shared" si="286"/>
        <v>20</v>
      </c>
      <c r="Q1697" s="4">
        <f t="shared" si="286"/>
        <v>14</v>
      </c>
      <c r="R1697" s="4">
        <f t="shared" si="285"/>
        <v>20</v>
      </c>
      <c r="S1697" s="4">
        <f t="shared" si="285"/>
        <v>30</v>
      </c>
      <c r="T1697" s="4">
        <f t="shared" si="285"/>
        <v>30</v>
      </c>
      <c r="U1697" s="4">
        <f t="shared" si="285"/>
        <v>30</v>
      </c>
      <c r="V1697" s="4">
        <f t="shared" si="285"/>
        <v>30</v>
      </c>
      <c r="W1697" s="4">
        <v>1000000</v>
      </c>
    </row>
    <row r="1698" spans="1:23" x14ac:dyDescent="0.3">
      <c r="A1698" s="4" t="str">
        <f t="shared" si="287"/>
        <v>Luxembourg</v>
      </c>
      <c r="B1698" s="4">
        <f t="shared" si="287"/>
        <v>2008</v>
      </c>
      <c r="C1698" s="4">
        <f t="shared" si="286"/>
        <v>29</v>
      </c>
      <c r="D1698" s="4">
        <f t="shared" si="286"/>
        <v>29</v>
      </c>
      <c r="E1698" s="4">
        <f t="shared" si="286"/>
        <v>27</v>
      </c>
      <c r="F1698" s="4">
        <f t="shared" si="286"/>
        <v>29</v>
      </c>
      <c r="G1698" s="4">
        <f t="shared" si="286"/>
        <v>11</v>
      </c>
      <c r="H1698" s="4">
        <f t="shared" si="286"/>
        <v>11</v>
      </c>
      <c r="I1698" s="4">
        <f t="shared" si="286"/>
        <v>9</v>
      </c>
      <c r="J1698" s="4">
        <f t="shared" si="286"/>
        <v>11</v>
      </c>
      <c r="K1698" s="4">
        <f t="shared" si="286"/>
        <v>17</v>
      </c>
      <c r="L1698" s="4">
        <f t="shared" si="286"/>
        <v>17</v>
      </c>
      <c r="M1698" s="4">
        <f t="shared" si="286"/>
        <v>11</v>
      </c>
      <c r="N1698" s="4">
        <f t="shared" si="286"/>
        <v>17</v>
      </c>
      <c r="O1698" s="4">
        <f t="shared" si="286"/>
        <v>12</v>
      </c>
      <c r="P1698" s="4">
        <f t="shared" si="286"/>
        <v>15</v>
      </c>
      <c r="Q1698" s="4">
        <f t="shared" si="286"/>
        <v>5</v>
      </c>
      <c r="R1698" s="4">
        <f t="shared" si="285"/>
        <v>15</v>
      </c>
      <c r="S1698" s="4">
        <f t="shared" si="285"/>
        <v>30</v>
      </c>
      <c r="T1698" s="4">
        <f t="shared" si="285"/>
        <v>30</v>
      </c>
      <c r="U1698" s="4">
        <f t="shared" si="285"/>
        <v>30</v>
      </c>
      <c r="V1698" s="4">
        <f t="shared" si="285"/>
        <v>30</v>
      </c>
      <c r="W1698" s="4">
        <v>1000000</v>
      </c>
    </row>
    <row r="1699" spans="1:23" x14ac:dyDescent="0.3">
      <c r="A1699" s="4" t="str">
        <f t="shared" si="287"/>
        <v>Luxembourg</v>
      </c>
      <c r="B1699" s="4">
        <f t="shared" si="287"/>
        <v>2009</v>
      </c>
      <c r="C1699" s="4">
        <f t="shared" si="286"/>
        <v>30</v>
      </c>
      <c r="D1699" s="4">
        <f t="shared" si="286"/>
        <v>29</v>
      </c>
      <c r="E1699" s="4">
        <f t="shared" si="286"/>
        <v>27</v>
      </c>
      <c r="F1699" s="4">
        <f t="shared" si="286"/>
        <v>29</v>
      </c>
      <c r="G1699" s="4">
        <f t="shared" si="286"/>
        <v>17</v>
      </c>
      <c r="H1699" s="4">
        <f t="shared" si="286"/>
        <v>17</v>
      </c>
      <c r="I1699" s="4">
        <f t="shared" si="286"/>
        <v>1</v>
      </c>
      <c r="J1699" s="4">
        <f t="shared" si="286"/>
        <v>17</v>
      </c>
      <c r="K1699" s="4">
        <f t="shared" si="286"/>
        <v>15</v>
      </c>
      <c r="L1699" s="4">
        <f t="shared" si="286"/>
        <v>15</v>
      </c>
      <c r="M1699" s="4">
        <f t="shared" si="286"/>
        <v>10</v>
      </c>
      <c r="N1699" s="4">
        <f t="shared" si="286"/>
        <v>15</v>
      </c>
      <c r="O1699" s="4">
        <f t="shared" si="286"/>
        <v>24</v>
      </c>
      <c r="P1699" s="4">
        <f t="shared" si="286"/>
        <v>23</v>
      </c>
      <c r="Q1699" s="4">
        <f t="shared" si="286"/>
        <v>21</v>
      </c>
      <c r="R1699" s="4">
        <f t="shared" si="285"/>
        <v>23</v>
      </c>
      <c r="S1699" s="4">
        <f t="shared" si="285"/>
        <v>30</v>
      </c>
      <c r="T1699" s="4">
        <f t="shared" si="285"/>
        <v>30</v>
      </c>
      <c r="U1699" s="4">
        <f t="shared" si="285"/>
        <v>30</v>
      </c>
      <c r="V1699" s="4">
        <f t="shared" si="285"/>
        <v>30</v>
      </c>
      <c r="W1699" s="4">
        <v>1000000</v>
      </c>
    </row>
    <row r="1700" spans="1:23" x14ac:dyDescent="0.3">
      <c r="A1700" s="4" t="str">
        <f t="shared" si="287"/>
        <v>Luxembourg</v>
      </c>
      <c r="B1700" s="4">
        <f t="shared" si="287"/>
        <v>2010</v>
      </c>
      <c r="C1700" s="4">
        <f t="shared" si="286"/>
        <v>30</v>
      </c>
      <c r="D1700" s="4">
        <f t="shared" si="286"/>
        <v>29</v>
      </c>
      <c r="E1700" s="4">
        <f t="shared" si="286"/>
        <v>27</v>
      </c>
      <c r="F1700" s="4">
        <f t="shared" si="286"/>
        <v>29</v>
      </c>
      <c r="G1700" s="4">
        <f t="shared" si="286"/>
        <v>17</v>
      </c>
      <c r="H1700" s="4">
        <f t="shared" si="286"/>
        <v>17</v>
      </c>
      <c r="I1700" s="4">
        <f t="shared" si="286"/>
        <v>1</v>
      </c>
      <c r="J1700" s="4">
        <f t="shared" si="286"/>
        <v>17</v>
      </c>
      <c r="K1700" s="4">
        <f t="shared" si="286"/>
        <v>13</v>
      </c>
      <c r="L1700" s="4">
        <f t="shared" si="286"/>
        <v>13</v>
      </c>
      <c r="M1700" s="4">
        <f t="shared" si="286"/>
        <v>13</v>
      </c>
      <c r="N1700" s="4">
        <f t="shared" si="286"/>
        <v>13</v>
      </c>
      <c r="O1700" s="4">
        <f t="shared" si="286"/>
        <v>28</v>
      </c>
      <c r="P1700" s="4">
        <f t="shared" si="286"/>
        <v>26</v>
      </c>
      <c r="Q1700" s="4">
        <f t="shared" si="286"/>
        <v>27</v>
      </c>
      <c r="R1700" s="4">
        <f t="shared" si="285"/>
        <v>26</v>
      </c>
      <c r="S1700" s="4">
        <f t="shared" si="285"/>
        <v>30</v>
      </c>
      <c r="T1700" s="4">
        <f t="shared" si="285"/>
        <v>30</v>
      </c>
      <c r="U1700" s="4">
        <f t="shared" si="285"/>
        <v>30</v>
      </c>
      <c r="V1700" s="4">
        <f t="shared" si="285"/>
        <v>30</v>
      </c>
      <c r="W1700" s="4">
        <v>1000000</v>
      </c>
    </row>
    <row r="1701" spans="1:23" x14ac:dyDescent="0.3">
      <c r="A1701" s="4" t="str">
        <f t="shared" si="287"/>
        <v>Luxembourg</v>
      </c>
      <c r="B1701" s="4">
        <f t="shared" si="287"/>
        <v>2011</v>
      </c>
      <c r="C1701" s="4">
        <f t="shared" si="286"/>
        <v>30</v>
      </c>
      <c r="D1701" s="4">
        <f t="shared" si="286"/>
        <v>30</v>
      </c>
      <c r="E1701" s="4">
        <f t="shared" si="286"/>
        <v>27</v>
      </c>
      <c r="F1701" s="4">
        <f t="shared" si="286"/>
        <v>30</v>
      </c>
      <c r="G1701" s="4">
        <f t="shared" si="286"/>
        <v>18</v>
      </c>
      <c r="H1701" s="4">
        <f t="shared" si="286"/>
        <v>18</v>
      </c>
      <c r="I1701" s="4">
        <f t="shared" si="286"/>
        <v>2</v>
      </c>
      <c r="J1701" s="4">
        <f t="shared" si="286"/>
        <v>18</v>
      </c>
      <c r="K1701" s="4">
        <f t="shared" si="286"/>
        <v>12</v>
      </c>
      <c r="L1701" s="4">
        <f t="shared" si="286"/>
        <v>12</v>
      </c>
      <c r="M1701" s="4">
        <f t="shared" si="286"/>
        <v>12</v>
      </c>
      <c r="N1701" s="4">
        <f t="shared" si="286"/>
        <v>12</v>
      </c>
      <c r="O1701" s="4">
        <f t="shared" si="286"/>
        <v>27</v>
      </c>
      <c r="P1701" s="4">
        <f t="shared" si="286"/>
        <v>25</v>
      </c>
      <c r="Q1701" s="4">
        <f t="shared" si="286"/>
        <v>26</v>
      </c>
      <c r="R1701" s="4">
        <f t="shared" si="286"/>
        <v>25</v>
      </c>
      <c r="S1701" s="4">
        <f t="shared" si="285"/>
        <v>30</v>
      </c>
      <c r="T1701" s="4">
        <f t="shared" si="285"/>
        <v>30</v>
      </c>
      <c r="U1701" s="4">
        <f t="shared" si="285"/>
        <v>30</v>
      </c>
      <c r="V1701" s="4">
        <f t="shared" si="285"/>
        <v>30</v>
      </c>
      <c r="W1701" s="4">
        <v>1000000</v>
      </c>
    </row>
    <row r="1702" spans="1:23" x14ac:dyDescent="0.3">
      <c r="A1702" s="4" t="str">
        <f t="shared" si="287"/>
        <v>Luxembourg</v>
      </c>
      <c r="B1702" s="4">
        <f t="shared" si="287"/>
        <v>2012</v>
      </c>
      <c r="C1702" s="4">
        <f t="shared" si="286"/>
        <v>30</v>
      </c>
      <c r="D1702" s="4">
        <f t="shared" si="286"/>
        <v>29</v>
      </c>
      <c r="E1702" s="4">
        <f t="shared" si="286"/>
        <v>26</v>
      </c>
      <c r="F1702" s="4">
        <f t="shared" si="286"/>
        <v>29</v>
      </c>
      <c r="G1702" s="4">
        <f t="shared" si="286"/>
        <v>17</v>
      </c>
      <c r="H1702" s="4">
        <f t="shared" si="286"/>
        <v>17</v>
      </c>
      <c r="I1702" s="4">
        <f t="shared" si="286"/>
        <v>1</v>
      </c>
      <c r="J1702" s="4">
        <f t="shared" si="286"/>
        <v>17</v>
      </c>
      <c r="K1702" s="4">
        <f t="shared" si="286"/>
        <v>15</v>
      </c>
      <c r="L1702" s="4">
        <f t="shared" si="286"/>
        <v>15</v>
      </c>
      <c r="M1702" s="4">
        <f t="shared" si="286"/>
        <v>8</v>
      </c>
      <c r="N1702" s="4">
        <f t="shared" si="286"/>
        <v>15</v>
      </c>
      <c r="O1702" s="4">
        <f t="shared" si="286"/>
        <v>27</v>
      </c>
      <c r="P1702" s="4">
        <f t="shared" si="286"/>
        <v>26</v>
      </c>
      <c r="Q1702" s="4">
        <f t="shared" si="286"/>
        <v>24</v>
      </c>
      <c r="R1702" s="4">
        <f t="shared" si="285"/>
        <v>26</v>
      </c>
      <c r="S1702" s="4">
        <f t="shared" si="285"/>
        <v>30</v>
      </c>
      <c r="T1702" s="4">
        <f t="shared" si="285"/>
        <v>30</v>
      </c>
      <c r="U1702" s="4">
        <f t="shared" si="285"/>
        <v>30</v>
      </c>
      <c r="V1702" s="4">
        <f t="shared" si="285"/>
        <v>30</v>
      </c>
      <c r="W1702" s="4">
        <v>1000000</v>
      </c>
    </row>
    <row r="1703" spans="1:23" x14ac:dyDescent="0.3">
      <c r="A1703" s="4" t="str">
        <f t="shared" si="287"/>
        <v>Luxembourg</v>
      </c>
      <c r="B1703" s="4">
        <f t="shared" si="287"/>
        <v>2013</v>
      </c>
      <c r="C1703" s="4">
        <f t="shared" si="286"/>
        <v>30</v>
      </c>
      <c r="D1703" s="4">
        <f t="shared" si="286"/>
        <v>30</v>
      </c>
      <c r="E1703" s="4">
        <f t="shared" si="286"/>
        <v>27</v>
      </c>
      <c r="F1703" s="4">
        <f t="shared" si="286"/>
        <v>30</v>
      </c>
      <c r="G1703" s="4">
        <f t="shared" si="286"/>
        <v>17</v>
      </c>
      <c r="H1703" s="4">
        <f t="shared" si="286"/>
        <v>18</v>
      </c>
      <c r="I1703" s="4">
        <f t="shared" si="286"/>
        <v>1</v>
      </c>
      <c r="J1703" s="4">
        <f t="shared" si="286"/>
        <v>18</v>
      </c>
      <c r="K1703" s="4">
        <f t="shared" si="286"/>
        <v>16</v>
      </c>
      <c r="L1703" s="4">
        <f t="shared" si="286"/>
        <v>16</v>
      </c>
      <c r="M1703" s="4">
        <f t="shared" si="286"/>
        <v>8</v>
      </c>
      <c r="N1703" s="4">
        <f t="shared" si="286"/>
        <v>16</v>
      </c>
      <c r="O1703" s="4">
        <f t="shared" si="286"/>
        <v>26</v>
      </c>
      <c r="P1703" s="4">
        <f t="shared" si="286"/>
        <v>24</v>
      </c>
      <c r="Q1703" s="4">
        <f t="shared" si="286"/>
        <v>16</v>
      </c>
      <c r="R1703" s="4">
        <f t="shared" si="285"/>
        <v>24</v>
      </c>
      <c r="S1703" s="4">
        <f t="shared" si="285"/>
        <v>30</v>
      </c>
      <c r="T1703" s="4">
        <f t="shared" si="285"/>
        <v>30</v>
      </c>
      <c r="U1703" s="4">
        <f t="shared" si="285"/>
        <v>30</v>
      </c>
      <c r="V1703" s="4">
        <f t="shared" si="285"/>
        <v>30</v>
      </c>
      <c r="W1703" s="4">
        <v>1000000</v>
      </c>
    </row>
    <row r="1704" spans="1:23" x14ac:dyDescent="0.3">
      <c r="A1704" s="4" t="str">
        <f t="shared" si="287"/>
        <v>Luxembourg</v>
      </c>
      <c r="B1704" s="4">
        <f t="shared" si="287"/>
        <v>2014</v>
      </c>
      <c r="C1704" s="4">
        <f t="shared" si="286"/>
        <v>30</v>
      </c>
      <c r="D1704" s="4">
        <f t="shared" si="286"/>
        <v>30</v>
      </c>
      <c r="E1704" s="4">
        <f t="shared" si="286"/>
        <v>28</v>
      </c>
      <c r="F1704" s="4">
        <f t="shared" si="286"/>
        <v>30</v>
      </c>
      <c r="G1704" s="4">
        <f t="shared" si="286"/>
        <v>16</v>
      </c>
      <c r="H1704" s="4">
        <f t="shared" si="286"/>
        <v>16</v>
      </c>
      <c r="I1704" s="4">
        <f t="shared" si="286"/>
        <v>1</v>
      </c>
      <c r="J1704" s="4">
        <f t="shared" si="286"/>
        <v>16</v>
      </c>
      <c r="K1704" s="4">
        <f t="shared" si="286"/>
        <v>16</v>
      </c>
      <c r="L1704" s="4">
        <f t="shared" si="286"/>
        <v>16</v>
      </c>
      <c r="M1704" s="4">
        <f t="shared" si="286"/>
        <v>8</v>
      </c>
      <c r="N1704" s="4">
        <f t="shared" si="286"/>
        <v>16</v>
      </c>
      <c r="O1704" s="4">
        <f t="shared" si="286"/>
        <v>24</v>
      </c>
      <c r="P1704" s="4">
        <f t="shared" si="286"/>
        <v>22</v>
      </c>
      <c r="Q1704" s="4">
        <f t="shared" si="286"/>
        <v>10</v>
      </c>
      <c r="R1704" s="4">
        <f t="shared" si="285"/>
        <v>22</v>
      </c>
      <c r="S1704" s="4">
        <f t="shared" si="285"/>
        <v>30</v>
      </c>
      <c r="T1704" s="4">
        <f t="shared" si="285"/>
        <v>29</v>
      </c>
      <c r="U1704" s="4">
        <f t="shared" si="285"/>
        <v>30</v>
      </c>
      <c r="V1704" s="4">
        <f t="shared" si="285"/>
        <v>29</v>
      </c>
      <c r="W1704" s="4">
        <v>1000000</v>
      </c>
    </row>
    <row r="1705" spans="1:23" x14ac:dyDescent="0.3">
      <c r="A1705" s="4" t="str">
        <f t="shared" si="287"/>
        <v>Luxembourg</v>
      </c>
      <c r="B1705" s="4">
        <f t="shared" si="287"/>
        <v>2015</v>
      </c>
      <c r="C1705" s="4">
        <f t="shared" si="286"/>
        <v>30</v>
      </c>
      <c r="D1705" s="4">
        <f t="shared" si="286"/>
        <v>30</v>
      </c>
      <c r="E1705" s="4">
        <f t="shared" si="286"/>
        <v>28</v>
      </c>
      <c r="F1705" s="4">
        <f t="shared" si="286"/>
        <v>30</v>
      </c>
      <c r="G1705" s="4">
        <f t="shared" si="286"/>
        <v>15</v>
      </c>
      <c r="H1705" s="4">
        <f t="shared" si="286"/>
        <v>15</v>
      </c>
      <c r="I1705" s="4">
        <f t="shared" si="286"/>
        <v>3</v>
      </c>
      <c r="J1705" s="4">
        <f t="shared" si="286"/>
        <v>15</v>
      </c>
      <c r="K1705" s="4">
        <f t="shared" si="286"/>
        <v>18</v>
      </c>
      <c r="L1705" s="4">
        <f t="shared" si="286"/>
        <v>18</v>
      </c>
      <c r="M1705" s="4">
        <f t="shared" si="286"/>
        <v>4</v>
      </c>
      <c r="N1705" s="4">
        <f t="shared" si="286"/>
        <v>18</v>
      </c>
      <c r="O1705" s="4">
        <f t="shared" si="286"/>
        <v>20</v>
      </c>
      <c r="P1705" s="4">
        <f t="shared" si="286"/>
        <v>19</v>
      </c>
      <c r="Q1705" s="4">
        <f t="shared" si="286"/>
        <v>2</v>
      </c>
      <c r="R1705" s="4">
        <f t="shared" si="285"/>
        <v>19</v>
      </c>
      <c r="S1705" s="4">
        <f t="shared" si="285"/>
        <v>30</v>
      </c>
      <c r="T1705" s="4">
        <f t="shared" si="285"/>
        <v>29</v>
      </c>
      <c r="U1705" s="4">
        <f t="shared" si="285"/>
        <v>29</v>
      </c>
      <c r="V1705" s="4">
        <f t="shared" si="285"/>
        <v>29</v>
      </c>
      <c r="W1705" s="4">
        <v>1000000</v>
      </c>
    </row>
    <row r="1706" spans="1:23" x14ac:dyDescent="0.3">
      <c r="A1706" s="4" t="str">
        <f t="shared" si="287"/>
        <v>Luxembourg</v>
      </c>
      <c r="B1706" s="4">
        <f t="shared" si="287"/>
        <v>2016</v>
      </c>
      <c r="C1706" s="4">
        <f t="shared" si="286"/>
        <v>30</v>
      </c>
      <c r="D1706" s="4">
        <f t="shared" si="286"/>
        <v>29</v>
      </c>
      <c r="E1706" s="4">
        <f t="shared" si="286"/>
        <v>27</v>
      </c>
      <c r="F1706" s="4">
        <f t="shared" si="286"/>
        <v>29</v>
      </c>
      <c r="G1706" s="4">
        <f t="shared" si="286"/>
        <v>15</v>
      </c>
      <c r="H1706" s="4">
        <f t="shared" si="286"/>
        <v>16</v>
      </c>
      <c r="I1706" s="4">
        <f t="shared" si="286"/>
        <v>2</v>
      </c>
      <c r="J1706" s="4">
        <f t="shared" si="286"/>
        <v>16</v>
      </c>
      <c r="K1706" s="4">
        <f t="shared" si="286"/>
        <v>18</v>
      </c>
      <c r="L1706" s="4">
        <f t="shared" si="286"/>
        <v>17</v>
      </c>
      <c r="M1706" s="4">
        <f t="shared" si="286"/>
        <v>4</v>
      </c>
      <c r="N1706" s="4">
        <f t="shared" si="286"/>
        <v>17</v>
      </c>
      <c r="O1706" s="4">
        <f t="shared" si="286"/>
        <v>17</v>
      </c>
      <c r="P1706" s="4">
        <f t="shared" si="286"/>
        <v>17</v>
      </c>
      <c r="Q1706" s="4">
        <f t="shared" si="286"/>
        <v>3</v>
      </c>
      <c r="R1706" s="4">
        <f t="shared" si="285"/>
        <v>17</v>
      </c>
      <c r="S1706" s="4">
        <f t="shared" si="285"/>
        <v>30</v>
      </c>
      <c r="T1706" s="4">
        <f t="shared" si="285"/>
        <v>29</v>
      </c>
      <c r="U1706" s="4">
        <f t="shared" si="285"/>
        <v>30</v>
      </c>
      <c r="V1706" s="4">
        <f t="shared" si="285"/>
        <v>29</v>
      </c>
      <c r="W1706" s="4">
        <v>1000000</v>
      </c>
    </row>
    <row r="1707" spans="1:23" x14ac:dyDescent="0.3">
      <c r="A1707" s="4" t="str">
        <f t="shared" si="287"/>
        <v>Luxembourg</v>
      </c>
      <c r="B1707" s="4">
        <f t="shared" si="287"/>
        <v>2017</v>
      </c>
      <c r="C1707" s="4">
        <f t="shared" si="286"/>
        <v>30</v>
      </c>
      <c r="D1707" s="4">
        <f t="shared" si="286"/>
        <v>29</v>
      </c>
      <c r="E1707" s="4">
        <f t="shared" si="286"/>
        <v>28</v>
      </c>
      <c r="F1707" s="4">
        <f t="shared" si="286"/>
        <v>29</v>
      </c>
      <c r="G1707" s="4">
        <f t="shared" si="286"/>
        <v>16</v>
      </c>
      <c r="H1707" s="4">
        <f t="shared" si="286"/>
        <v>16</v>
      </c>
      <c r="I1707" s="4">
        <f t="shared" si="286"/>
        <v>2</v>
      </c>
      <c r="J1707" s="4">
        <f t="shared" si="286"/>
        <v>16</v>
      </c>
      <c r="K1707" s="4">
        <f t="shared" si="286"/>
        <v>13</v>
      </c>
      <c r="L1707" s="4">
        <f t="shared" si="286"/>
        <v>12</v>
      </c>
      <c r="M1707" s="4">
        <f t="shared" si="286"/>
        <v>9</v>
      </c>
      <c r="N1707" s="4">
        <f t="shared" si="286"/>
        <v>12</v>
      </c>
      <c r="O1707" s="4">
        <f t="shared" si="286"/>
        <v>15</v>
      </c>
      <c r="P1707" s="4">
        <f t="shared" si="286"/>
        <v>16</v>
      </c>
      <c r="Q1707" s="4">
        <f t="shared" si="286"/>
        <v>3</v>
      </c>
      <c r="R1707" s="4">
        <f t="shared" si="286"/>
        <v>16</v>
      </c>
      <c r="S1707" s="4">
        <f t="shared" ref="M1707:AB1722" si="288">INT(S1109/20)+1</f>
        <v>30</v>
      </c>
      <c r="T1707" s="4">
        <f t="shared" si="288"/>
        <v>29</v>
      </c>
      <c r="U1707" s="4">
        <f t="shared" si="288"/>
        <v>29</v>
      </c>
      <c r="V1707" s="4">
        <f t="shared" si="288"/>
        <v>29</v>
      </c>
      <c r="W1707" s="4">
        <v>1000000</v>
      </c>
    </row>
    <row r="1708" spans="1:23" x14ac:dyDescent="0.3">
      <c r="A1708" s="4" t="str">
        <f t="shared" si="287"/>
        <v>Luxembourg</v>
      </c>
      <c r="B1708" s="4">
        <f t="shared" si="287"/>
        <v>2018</v>
      </c>
      <c r="C1708" s="4">
        <f t="shared" ref="C1708:R1723" si="289">INT(C1110/20)+1</f>
        <v>30</v>
      </c>
      <c r="D1708" s="4">
        <f t="shared" si="289"/>
        <v>29</v>
      </c>
      <c r="E1708" s="4">
        <f t="shared" si="289"/>
        <v>29</v>
      </c>
      <c r="F1708" s="4">
        <f t="shared" si="289"/>
        <v>29</v>
      </c>
      <c r="G1708" s="4">
        <f t="shared" si="289"/>
        <v>15</v>
      </c>
      <c r="H1708" s="4">
        <f t="shared" si="289"/>
        <v>15</v>
      </c>
      <c r="I1708" s="4">
        <f t="shared" si="289"/>
        <v>4</v>
      </c>
      <c r="J1708" s="4">
        <f t="shared" si="289"/>
        <v>15</v>
      </c>
      <c r="K1708" s="4">
        <f t="shared" si="289"/>
        <v>14</v>
      </c>
      <c r="L1708" s="4">
        <f t="shared" si="289"/>
        <v>13</v>
      </c>
      <c r="M1708" s="4">
        <f t="shared" si="289"/>
        <v>9</v>
      </c>
      <c r="N1708" s="4">
        <f t="shared" si="289"/>
        <v>13</v>
      </c>
      <c r="O1708" s="4">
        <f t="shared" si="289"/>
        <v>10</v>
      </c>
      <c r="P1708" s="4">
        <f t="shared" si="289"/>
        <v>12</v>
      </c>
      <c r="Q1708" s="4">
        <f t="shared" si="289"/>
        <v>10</v>
      </c>
      <c r="R1708" s="4">
        <f t="shared" si="288"/>
        <v>12</v>
      </c>
      <c r="S1708" s="4">
        <f t="shared" si="288"/>
        <v>30</v>
      </c>
      <c r="T1708" s="4">
        <f t="shared" si="288"/>
        <v>29</v>
      </c>
      <c r="U1708" s="4">
        <f t="shared" si="288"/>
        <v>29</v>
      </c>
      <c r="V1708" s="4">
        <f t="shared" si="288"/>
        <v>29</v>
      </c>
      <c r="W1708" s="4">
        <v>1000000</v>
      </c>
    </row>
    <row r="1709" spans="1:23" x14ac:dyDescent="0.3">
      <c r="A1709" s="4" t="str">
        <f t="shared" si="287"/>
        <v>Luxembourg</v>
      </c>
      <c r="B1709" s="4">
        <f t="shared" si="287"/>
        <v>2019</v>
      </c>
      <c r="C1709" s="4">
        <f t="shared" si="289"/>
        <v>30</v>
      </c>
      <c r="D1709" s="4">
        <f t="shared" si="289"/>
        <v>28</v>
      </c>
      <c r="E1709" s="4">
        <f t="shared" si="289"/>
        <v>28</v>
      </c>
      <c r="F1709" s="4">
        <f t="shared" si="289"/>
        <v>28</v>
      </c>
      <c r="G1709" s="4">
        <f t="shared" si="289"/>
        <v>13</v>
      </c>
      <c r="H1709" s="4">
        <f t="shared" si="289"/>
        <v>14</v>
      </c>
      <c r="I1709" s="4">
        <f t="shared" si="289"/>
        <v>4</v>
      </c>
      <c r="J1709" s="4">
        <f t="shared" si="289"/>
        <v>14</v>
      </c>
      <c r="K1709" s="4">
        <f t="shared" si="289"/>
        <v>14</v>
      </c>
      <c r="L1709" s="4">
        <f t="shared" si="289"/>
        <v>14</v>
      </c>
      <c r="M1709" s="4">
        <f t="shared" si="289"/>
        <v>8</v>
      </c>
      <c r="N1709" s="4">
        <f t="shared" si="289"/>
        <v>14</v>
      </c>
      <c r="O1709" s="4">
        <f t="shared" si="289"/>
        <v>6</v>
      </c>
      <c r="P1709" s="4">
        <f t="shared" si="289"/>
        <v>8</v>
      </c>
      <c r="Q1709" s="4">
        <f t="shared" si="289"/>
        <v>16</v>
      </c>
      <c r="R1709" s="4">
        <f t="shared" si="288"/>
        <v>8</v>
      </c>
      <c r="S1709" s="4">
        <f t="shared" si="288"/>
        <v>29</v>
      </c>
      <c r="T1709" s="4">
        <f t="shared" si="288"/>
        <v>29</v>
      </c>
      <c r="U1709" s="4">
        <f t="shared" si="288"/>
        <v>29</v>
      </c>
      <c r="V1709" s="4">
        <f t="shared" si="288"/>
        <v>29</v>
      </c>
      <c r="W1709" s="4">
        <v>1000000</v>
      </c>
    </row>
    <row r="1710" spans="1:23" x14ac:dyDescent="0.3">
      <c r="A1710" s="4" t="str">
        <f t="shared" ref="A1710:B1725" si="290">A1112</f>
        <v>Luxembourg</v>
      </c>
      <c r="B1710" s="4">
        <f t="shared" si="290"/>
        <v>2020</v>
      </c>
      <c r="C1710" s="4">
        <f t="shared" si="289"/>
        <v>30</v>
      </c>
      <c r="D1710" s="4">
        <f t="shared" si="289"/>
        <v>28</v>
      </c>
      <c r="E1710" s="4">
        <f t="shared" si="289"/>
        <v>29</v>
      </c>
      <c r="F1710" s="4">
        <f t="shared" si="289"/>
        <v>28</v>
      </c>
      <c r="G1710" s="4">
        <f t="shared" si="289"/>
        <v>15</v>
      </c>
      <c r="H1710" s="4">
        <f t="shared" si="289"/>
        <v>17</v>
      </c>
      <c r="I1710" s="4">
        <f t="shared" si="289"/>
        <v>1</v>
      </c>
      <c r="J1710" s="4">
        <f t="shared" si="289"/>
        <v>17</v>
      </c>
      <c r="K1710" s="4">
        <f t="shared" si="289"/>
        <v>15</v>
      </c>
      <c r="L1710" s="4">
        <f t="shared" si="289"/>
        <v>15</v>
      </c>
      <c r="M1710" s="4">
        <f t="shared" si="289"/>
        <v>7</v>
      </c>
      <c r="N1710" s="4">
        <f t="shared" si="289"/>
        <v>15</v>
      </c>
      <c r="O1710" s="4">
        <f t="shared" si="289"/>
        <v>4</v>
      </c>
      <c r="P1710" s="4">
        <f t="shared" si="289"/>
        <v>4</v>
      </c>
      <c r="Q1710" s="4">
        <f t="shared" si="289"/>
        <v>17</v>
      </c>
      <c r="R1710" s="4">
        <f t="shared" si="288"/>
        <v>4</v>
      </c>
      <c r="S1710" s="4">
        <f t="shared" si="288"/>
        <v>29</v>
      </c>
      <c r="T1710" s="4">
        <f t="shared" si="288"/>
        <v>29</v>
      </c>
      <c r="U1710" s="4">
        <f t="shared" si="288"/>
        <v>29</v>
      </c>
      <c r="V1710" s="4">
        <f t="shared" si="288"/>
        <v>29</v>
      </c>
      <c r="W1710" s="4">
        <v>1000000</v>
      </c>
    </row>
    <row r="1711" spans="1:23" x14ac:dyDescent="0.3">
      <c r="A1711" s="4" t="str">
        <f t="shared" si="290"/>
        <v>Luxembourg</v>
      </c>
      <c r="B1711" s="4">
        <f t="shared" si="290"/>
        <v>2021</v>
      </c>
      <c r="C1711" s="4">
        <f t="shared" si="289"/>
        <v>30</v>
      </c>
      <c r="D1711" s="4">
        <f t="shared" si="289"/>
        <v>29</v>
      </c>
      <c r="E1711" s="4">
        <f t="shared" si="289"/>
        <v>29</v>
      </c>
      <c r="F1711" s="4">
        <f t="shared" si="289"/>
        <v>29</v>
      </c>
      <c r="G1711" s="4">
        <f t="shared" si="289"/>
        <v>24</v>
      </c>
      <c r="H1711" s="4">
        <f t="shared" si="289"/>
        <v>24</v>
      </c>
      <c r="I1711" s="4">
        <f t="shared" si="289"/>
        <v>25</v>
      </c>
      <c r="J1711" s="4">
        <f t="shared" si="289"/>
        <v>24</v>
      </c>
      <c r="K1711" s="4">
        <f t="shared" si="289"/>
        <v>22</v>
      </c>
      <c r="L1711" s="4">
        <f t="shared" si="289"/>
        <v>22</v>
      </c>
      <c r="M1711" s="4">
        <f t="shared" si="289"/>
        <v>5</v>
      </c>
      <c r="N1711" s="4">
        <f t="shared" si="289"/>
        <v>22</v>
      </c>
      <c r="O1711" s="4">
        <f t="shared" si="289"/>
        <v>10</v>
      </c>
      <c r="P1711" s="4">
        <f t="shared" si="289"/>
        <v>12</v>
      </c>
      <c r="Q1711" s="4">
        <f t="shared" si="289"/>
        <v>7</v>
      </c>
      <c r="R1711" s="4">
        <f t="shared" si="288"/>
        <v>12</v>
      </c>
      <c r="S1711" s="4">
        <f t="shared" si="288"/>
        <v>30</v>
      </c>
      <c r="T1711" s="4">
        <f t="shared" si="288"/>
        <v>29</v>
      </c>
      <c r="U1711" s="4">
        <f t="shared" si="288"/>
        <v>29</v>
      </c>
      <c r="V1711" s="4">
        <f t="shared" si="288"/>
        <v>29</v>
      </c>
      <c r="W1711" s="4">
        <v>1000000</v>
      </c>
    </row>
    <row r="1712" spans="1:23" x14ac:dyDescent="0.3">
      <c r="A1712" s="4" t="str">
        <f t="shared" si="290"/>
        <v>Netherlands</v>
      </c>
      <c r="B1712" s="4">
        <f t="shared" si="290"/>
        <v>1995</v>
      </c>
      <c r="C1712" s="4">
        <f t="shared" si="289"/>
        <v>29</v>
      </c>
      <c r="D1712" s="4">
        <f t="shared" si="289"/>
        <v>29</v>
      </c>
      <c r="E1712" s="4">
        <f t="shared" si="289"/>
        <v>1</v>
      </c>
      <c r="F1712" s="4">
        <f t="shared" si="289"/>
        <v>29</v>
      </c>
      <c r="G1712" s="4">
        <f t="shared" si="289"/>
        <v>26</v>
      </c>
      <c r="H1712" s="4">
        <f t="shared" si="289"/>
        <v>25</v>
      </c>
      <c r="I1712" s="4">
        <f t="shared" si="289"/>
        <v>25</v>
      </c>
      <c r="J1712" s="4">
        <f t="shared" si="289"/>
        <v>25</v>
      </c>
      <c r="K1712" s="4">
        <f t="shared" si="289"/>
        <v>18</v>
      </c>
      <c r="L1712" s="4">
        <f t="shared" si="289"/>
        <v>18</v>
      </c>
      <c r="M1712" s="4">
        <f t="shared" si="289"/>
        <v>11</v>
      </c>
      <c r="N1712" s="4">
        <f t="shared" si="289"/>
        <v>18</v>
      </c>
      <c r="O1712" s="4">
        <f t="shared" si="289"/>
        <v>8</v>
      </c>
      <c r="P1712" s="4">
        <f t="shared" si="289"/>
        <v>7</v>
      </c>
      <c r="Q1712" s="4">
        <f t="shared" si="289"/>
        <v>24</v>
      </c>
      <c r="R1712" s="4">
        <f t="shared" si="288"/>
        <v>7</v>
      </c>
      <c r="S1712" s="4">
        <f t="shared" si="288"/>
        <v>10</v>
      </c>
      <c r="T1712" s="4">
        <f t="shared" si="288"/>
        <v>15</v>
      </c>
      <c r="U1712" s="4">
        <f t="shared" si="288"/>
        <v>27</v>
      </c>
      <c r="V1712" s="4">
        <f t="shared" si="288"/>
        <v>15</v>
      </c>
      <c r="W1712" s="4">
        <v>1000000</v>
      </c>
    </row>
    <row r="1713" spans="1:23" x14ac:dyDescent="0.3">
      <c r="A1713" s="4" t="str">
        <f t="shared" si="290"/>
        <v>Netherlands</v>
      </c>
      <c r="B1713" s="4">
        <f t="shared" si="290"/>
        <v>1996</v>
      </c>
      <c r="C1713" s="4">
        <f t="shared" si="289"/>
        <v>29</v>
      </c>
      <c r="D1713" s="4">
        <f t="shared" si="289"/>
        <v>30</v>
      </c>
      <c r="E1713" s="4">
        <f t="shared" si="289"/>
        <v>2</v>
      </c>
      <c r="F1713" s="4">
        <f t="shared" si="289"/>
        <v>30</v>
      </c>
      <c r="G1713" s="4">
        <f t="shared" si="289"/>
        <v>24</v>
      </c>
      <c r="H1713" s="4">
        <f t="shared" si="289"/>
        <v>24</v>
      </c>
      <c r="I1713" s="4">
        <f t="shared" si="289"/>
        <v>22</v>
      </c>
      <c r="J1713" s="4">
        <f t="shared" si="289"/>
        <v>24</v>
      </c>
      <c r="K1713" s="4">
        <f t="shared" si="289"/>
        <v>15</v>
      </c>
      <c r="L1713" s="4">
        <f t="shared" si="289"/>
        <v>16</v>
      </c>
      <c r="M1713" s="4">
        <f t="shared" si="289"/>
        <v>11</v>
      </c>
      <c r="N1713" s="4">
        <f t="shared" si="289"/>
        <v>16</v>
      </c>
      <c r="O1713" s="4">
        <f t="shared" si="289"/>
        <v>11</v>
      </c>
      <c r="P1713" s="4">
        <f t="shared" si="289"/>
        <v>10</v>
      </c>
      <c r="Q1713" s="4">
        <f t="shared" si="289"/>
        <v>13</v>
      </c>
      <c r="R1713" s="4">
        <f t="shared" si="288"/>
        <v>10</v>
      </c>
      <c r="S1713" s="4">
        <f t="shared" si="288"/>
        <v>11</v>
      </c>
      <c r="T1713" s="4">
        <f t="shared" si="288"/>
        <v>16</v>
      </c>
      <c r="U1713" s="4">
        <f t="shared" si="288"/>
        <v>26</v>
      </c>
      <c r="V1713" s="4">
        <f t="shared" si="288"/>
        <v>16</v>
      </c>
      <c r="W1713" s="4">
        <v>1000000</v>
      </c>
    </row>
    <row r="1714" spans="1:23" x14ac:dyDescent="0.3">
      <c r="A1714" s="4" t="str">
        <f t="shared" si="290"/>
        <v>Netherlands</v>
      </c>
      <c r="B1714" s="4">
        <f t="shared" si="290"/>
        <v>1997</v>
      </c>
      <c r="C1714" s="4">
        <f t="shared" si="289"/>
        <v>29</v>
      </c>
      <c r="D1714" s="4">
        <f t="shared" si="289"/>
        <v>29</v>
      </c>
      <c r="E1714" s="4">
        <f t="shared" si="289"/>
        <v>1</v>
      </c>
      <c r="F1714" s="4">
        <f t="shared" si="289"/>
        <v>29</v>
      </c>
      <c r="G1714" s="4">
        <f t="shared" si="289"/>
        <v>26</v>
      </c>
      <c r="H1714" s="4">
        <f t="shared" si="289"/>
        <v>25</v>
      </c>
      <c r="I1714" s="4">
        <f t="shared" si="289"/>
        <v>25</v>
      </c>
      <c r="J1714" s="4">
        <f t="shared" si="289"/>
        <v>25</v>
      </c>
      <c r="K1714" s="4">
        <f t="shared" si="289"/>
        <v>16</v>
      </c>
      <c r="L1714" s="4">
        <f t="shared" si="289"/>
        <v>16</v>
      </c>
      <c r="M1714" s="4">
        <f t="shared" si="289"/>
        <v>10</v>
      </c>
      <c r="N1714" s="4">
        <f t="shared" si="289"/>
        <v>16</v>
      </c>
      <c r="O1714" s="4">
        <f t="shared" si="289"/>
        <v>16</v>
      </c>
      <c r="P1714" s="4">
        <f t="shared" si="289"/>
        <v>16</v>
      </c>
      <c r="Q1714" s="4">
        <f t="shared" si="289"/>
        <v>1</v>
      </c>
      <c r="R1714" s="4">
        <f t="shared" si="288"/>
        <v>16</v>
      </c>
      <c r="S1714" s="4">
        <f t="shared" si="288"/>
        <v>12</v>
      </c>
      <c r="T1714" s="4">
        <f t="shared" si="288"/>
        <v>15</v>
      </c>
      <c r="U1714" s="4">
        <f t="shared" si="288"/>
        <v>26</v>
      </c>
      <c r="V1714" s="4">
        <f t="shared" si="288"/>
        <v>15</v>
      </c>
      <c r="W1714" s="4">
        <v>1000000</v>
      </c>
    </row>
    <row r="1715" spans="1:23" x14ac:dyDescent="0.3">
      <c r="A1715" s="4" t="str">
        <f t="shared" si="290"/>
        <v>Netherlands</v>
      </c>
      <c r="B1715" s="4">
        <f t="shared" si="290"/>
        <v>1998</v>
      </c>
      <c r="C1715" s="4">
        <f t="shared" si="289"/>
        <v>26</v>
      </c>
      <c r="D1715" s="4">
        <f t="shared" si="289"/>
        <v>28</v>
      </c>
      <c r="E1715" s="4">
        <f t="shared" si="289"/>
        <v>5</v>
      </c>
      <c r="F1715" s="4">
        <f t="shared" si="289"/>
        <v>28</v>
      </c>
      <c r="G1715" s="4">
        <f t="shared" si="289"/>
        <v>26</v>
      </c>
      <c r="H1715" s="4">
        <f t="shared" si="289"/>
        <v>25</v>
      </c>
      <c r="I1715" s="4">
        <f t="shared" si="289"/>
        <v>26</v>
      </c>
      <c r="J1715" s="4">
        <f t="shared" si="289"/>
        <v>25</v>
      </c>
      <c r="K1715" s="4">
        <f t="shared" si="289"/>
        <v>15</v>
      </c>
      <c r="L1715" s="4">
        <f t="shared" si="289"/>
        <v>16</v>
      </c>
      <c r="M1715" s="4">
        <f t="shared" si="289"/>
        <v>11</v>
      </c>
      <c r="N1715" s="4">
        <f t="shared" si="289"/>
        <v>16</v>
      </c>
      <c r="O1715" s="4">
        <f t="shared" si="289"/>
        <v>21</v>
      </c>
      <c r="P1715" s="4">
        <f t="shared" si="289"/>
        <v>21</v>
      </c>
      <c r="Q1715" s="4">
        <f t="shared" si="289"/>
        <v>16</v>
      </c>
      <c r="R1715" s="4">
        <f t="shared" si="288"/>
        <v>21</v>
      </c>
      <c r="S1715" s="4">
        <f t="shared" si="288"/>
        <v>12</v>
      </c>
      <c r="T1715" s="4">
        <f t="shared" si="288"/>
        <v>16</v>
      </c>
      <c r="U1715" s="4">
        <f t="shared" si="288"/>
        <v>26</v>
      </c>
      <c r="V1715" s="4">
        <f t="shared" si="288"/>
        <v>16</v>
      </c>
      <c r="W1715" s="4">
        <v>1000000</v>
      </c>
    </row>
    <row r="1716" spans="1:23" x14ac:dyDescent="0.3">
      <c r="A1716" s="4" t="str">
        <f t="shared" si="290"/>
        <v>Netherlands</v>
      </c>
      <c r="B1716" s="4">
        <f t="shared" si="290"/>
        <v>1999</v>
      </c>
      <c r="C1716" s="4">
        <f t="shared" si="289"/>
        <v>27</v>
      </c>
      <c r="D1716" s="4">
        <f t="shared" si="289"/>
        <v>27</v>
      </c>
      <c r="E1716" s="4">
        <f t="shared" si="289"/>
        <v>5</v>
      </c>
      <c r="F1716" s="4">
        <f t="shared" si="289"/>
        <v>27</v>
      </c>
      <c r="G1716" s="4">
        <f t="shared" si="289"/>
        <v>26</v>
      </c>
      <c r="H1716" s="4">
        <f t="shared" si="289"/>
        <v>25</v>
      </c>
      <c r="I1716" s="4">
        <f t="shared" si="289"/>
        <v>26</v>
      </c>
      <c r="J1716" s="4">
        <f t="shared" si="289"/>
        <v>25</v>
      </c>
      <c r="K1716" s="4">
        <f t="shared" si="289"/>
        <v>12</v>
      </c>
      <c r="L1716" s="4">
        <f t="shared" si="289"/>
        <v>13</v>
      </c>
      <c r="M1716" s="4">
        <f t="shared" si="289"/>
        <v>14</v>
      </c>
      <c r="N1716" s="4">
        <f t="shared" si="289"/>
        <v>13</v>
      </c>
      <c r="O1716" s="4">
        <f t="shared" si="289"/>
        <v>26</v>
      </c>
      <c r="P1716" s="4">
        <f t="shared" si="289"/>
        <v>25</v>
      </c>
      <c r="Q1716" s="4">
        <f t="shared" si="289"/>
        <v>27</v>
      </c>
      <c r="R1716" s="4">
        <f t="shared" si="288"/>
        <v>25</v>
      </c>
      <c r="S1716" s="4">
        <f t="shared" si="288"/>
        <v>14</v>
      </c>
      <c r="T1716" s="4">
        <f t="shared" si="288"/>
        <v>16</v>
      </c>
      <c r="U1716" s="4">
        <f t="shared" si="288"/>
        <v>27</v>
      </c>
      <c r="V1716" s="4">
        <f t="shared" si="288"/>
        <v>16</v>
      </c>
      <c r="W1716" s="4">
        <v>1000000</v>
      </c>
    </row>
    <row r="1717" spans="1:23" x14ac:dyDescent="0.3">
      <c r="A1717" s="4" t="str">
        <f t="shared" si="290"/>
        <v>Netherlands</v>
      </c>
      <c r="B1717" s="4">
        <f t="shared" si="290"/>
        <v>2000</v>
      </c>
      <c r="C1717" s="4">
        <f t="shared" si="289"/>
        <v>28</v>
      </c>
      <c r="D1717" s="4">
        <f t="shared" si="289"/>
        <v>28</v>
      </c>
      <c r="E1717" s="4">
        <f t="shared" si="289"/>
        <v>3</v>
      </c>
      <c r="F1717" s="4">
        <f t="shared" si="289"/>
        <v>28</v>
      </c>
      <c r="G1717" s="4">
        <f t="shared" si="289"/>
        <v>28</v>
      </c>
      <c r="H1717" s="4">
        <f t="shared" si="289"/>
        <v>28</v>
      </c>
      <c r="I1717" s="4">
        <f t="shared" si="289"/>
        <v>28</v>
      </c>
      <c r="J1717" s="4">
        <f t="shared" si="289"/>
        <v>28</v>
      </c>
      <c r="K1717" s="4">
        <f t="shared" si="289"/>
        <v>11</v>
      </c>
      <c r="L1717" s="4">
        <f t="shared" si="289"/>
        <v>11</v>
      </c>
      <c r="M1717" s="4">
        <f t="shared" si="289"/>
        <v>14</v>
      </c>
      <c r="N1717" s="4">
        <f t="shared" si="289"/>
        <v>11</v>
      </c>
      <c r="O1717" s="4">
        <f t="shared" si="289"/>
        <v>26</v>
      </c>
      <c r="P1717" s="4">
        <f t="shared" si="289"/>
        <v>27</v>
      </c>
      <c r="Q1717" s="4">
        <f t="shared" si="289"/>
        <v>27</v>
      </c>
      <c r="R1717" s="4">
        <f t="shared" si="289"/>
        <v>27</v>
      </c>
      <c r="S1717" s="4">
        <f t="shared" si="288"/>
        <v>14</v>
      </c>
      <c r="T1717" s="4">
        <f t="shared" si="288"/>
        <v>15</v>
      </c>
      <c r="U1717" s="4">
        <f t="shared" si="288"/>
        <v>28</v>
      </c>
      <c r="V1717" s="4">
        <f t="shared" si="288"/>
        <v>15</v>
      </c>
      <c r="W1717" s="4">
        <v>1000000</v>
      </c>
    </row>
    <row r="1718" spans="1:23" x14ac:dyDescent="0.3">
      <c r="A1718" s="4" t="str">
        <f t="shared" si="290"/>
        <v>Netherlands</v>
      </c>
      <c r="B1718" s="4">
        <f t="shared" si="290"/>
        <v>2001</v>
      </c>
      <c r="C1718" s="4">
        <f t="shared" si="289"/>
        <v>28</v>
      </c>
      <c r="D1718" s="4">
        <f t="shared" si="289"/>
        <v>28</v>
      </c>
      <c r="E1718" s="4">
        <f t="shared" si="289"/>
        <v>2</v>
      </c>
      <c r="F1718" s="4">
        <f t="shared" si="289"/>
        <v>28</v>
      </c>
      <c r="G1718" s="4">
        <f t="shared" si="289"/>
        <v>28</v>
      </c>
      <c r="H1718" s="4">
        <f t="shared" si="289"/>
        <v>28</v>
      </c>
      <c r="I1718" s="4">
        <f t="shared" si="289"/>
        <v>28</v>
      </c>
      <c r="J1718" s="4">
        <f t="shared" si="289"/>
        <v>28</v>
      </c>
      <c r="K1718" s="4">
        <f t="shared" si="289"/>
        <v>10</v>
      </c>
      <c r="L1718" s="4">
        <f t="shared" si="289"/>
        <v>11</v>
      </c>
      <c r="M1718" s="4">
        <f t="shared" si="288"/>
        <v>17</v>
      </c>
      <c r="N1718" s="4">
        <f t="shared" si="288"/>
        <v>11</v>
      </c>
      <c r="O1718" s="4">
        <f t="shared" si="288"/>
        <v>27</v>
      </c>
      <c r="P1718" s="4">
        <f t="shared" si="288"/>
        <v>27</v>
      </c>
      <c r="Q1718" s="4">
        <f t="shared" si="288"/>
        <v>27</v>
      </c>
      <c r="R1718" s="4">
        <f t="shared" si="288"/>
        <v>27</v>
      </c>
      <c r="S1718" s="4">
        <f t="shared" si="288"/>
        <v>14</v>
      </c>
      <c r="T1718" s="4">
        <f t="shared" si="288"/>
        <v>15</v>
      </c>
      <c r="U1718" s="4">
        <f t="shared" si="288"/>
        <v>27</v>
      </c>
      <c r="V1718" s="4">
        <f t="shared" si="288"/>
        <v>15</v>
      </c>
      <c r="W1718" s="4">
        <v>1000000</v>
      </c>
    </row>
    <row r="1719" spans="1:23" x14ac:dyDescent="0.3">
      <c r="A1719" s="4" t="str">
        <f t="shared" si="290"/>
        <v>Netherlands</v>
      </c>
      <c r="B1719" s="4">
        <f t="shared" si="290"/>
        <v>2002</v>
      </c>
      <c r="C1719" s="4">
        <f t="shared" si="289"/>
        <v>28</v>
      </c>
      <c r="D1719" s="4">
        <f t="shared" si="289"/>
        <v>27</v>
      </c>
      <c r="E1719" s="4">
        <f t="shared" si="289"/>
        <v>3</v>
      </c>
      <c r="F1719" s="4">
        <f t="shared" si="289"/>
        <v>27</v>
      </c>
      <c r="G1719" s="4">
        <f t="shared" si="289"/>
        <v>29</v>
      </c>
      <c r="H1719" s="4">
        <f t="shared" si="289"/>
        <v>29</v>
      </c>
      <c r="I1719" s="4">
        <f t="shared" si="289"/>
        <v>29</v>
      </c>
      <c r="J1719" s="4">
        <f t="shared" si="289"/>
        <v>29</v>
      </c>
      <c r="K1719" s="4">
        <f t="shared" si="289"/>
        <v>13</v>
      </c>
      <c r="L1719" s="4">
        <f t="shared" si="289"/>
        <v>14</v>
      </c>
      <c r="M1719" s="4">
        <f t="shared" si="288"/>
        <v>16</v>
      </c>
      <c r="N1719" s="4">
        <f t="shared" si="288"/>
        <v>14</v>
      </c>
      <c r="O1719" s="4">
        <f t="shared" si="288"/>
        <v>26</v>
      </c>
      <c r="P1719" s="4">
        <f t="shared" si="288"/>
        <v>27</v>
      </c>
      <c r="Q1719" s="4">
        <f t="shared" si="288"/>
        <v>27</v>
      </c>
      <c r="R1719" s="4">
        <f t="shared" si="288"/>
        <v>27</v>
      </c>
      <c r="S1719" s="4">
        <f t="shared" si="288"/>
        <v>13</v>
      </c>
      <c r="T1719" s="4">
        <f t="shared" si="288"/>
        <v>14</v>
      </c>
      <c r="U1719" s="4">
        <f t="shared" si="288"/>
        <v>27</v>
      </c>
      <c r="V1719" s="4">
        <f t="shared" si="288"/>
        <v>14</v>
      </c>
      <c r="W1719" s="4">
        <v>1000000</v>
      </c>
    </row>
    <row r="1720" spans="1:23" x14ac:dyDescent="0.3">
      <c r="A1720" s="4" t="str">
        <f t="shared" si="290"/>
        <v>Netherlands</v>
      </c>
      <c r="B1720" s="4">
        <f t="shared" si="290"/>
        <v>2003</v>
      </c>
      <c r="C1720" s="4">
        <f t="shared" si="289"/>
        <v>27</v>
      </c>
      <c r="D1720" s="4">
        <f t="shared" si="289"/>
        <v>27</v>
      </c>
      <c r="E1720" s="4">
        <f t="shared" si="289"/>
        <v>2</v>
      </c>
      <c r="F1720" s="4">
        <f t="shared" si="289"/>
        <v>27</v>
      </c>
      <c r="G1720" s="4">
        <f t="shared" si="289"/>
        <v>29</v>
      </c>
      <c r="H1720" s="4">
        <f t="shared" si="289"/>
        <v>29</v>
      </c>
      <c r="I1720" s="4">
        <f t="shared" si="289"/>
        <v>29</v>
      </c>
      <c r="J1720" s="4">
        <f t="shared" si="289"/>
        <v>29</v>
      </c>
      <c r="K1720" s="4">
        <f t="shared" si="289"/>
        <v>14</v>
      </c>
      <c r="L1720" s="4">
        <f t="shared" si="289"/>
        <v>14</v>
      </c>
      <c r="M1720" s="4">
        <f t="shared" si="288"/>
        <v>13</v>
      </c>
      <c r="N1720" s="4">
        <f t="shared" si="288"/>
        <v>14</v>
      </c>
      <c r="O1720" s="4">
        <f t="shared" si="288"/>
        <v>19</v>
      </c>
      <c r="P1720" s="4">
        <f t="shared" si="288"/>
        <v>19</v>
      </c>
      <c r="Q1720" s="4">
        <f t="shared" si="288"/>
        <v>5</v>
      </c>
      <c r="R1720" s="4">
        <f t="shared" si="288"/>
        <v>19</v>
      </c>
      <c r="S1720" s="4">
        <f t="shared" si="288"/>
        <v>12</v>
      </c>
      <c r="T1720" s="4">
        <f t="shared" si="288"/>
        <v>13</v>
      </c>
      <c r="U1720" s="4">
        <f t="shared" si="288"/>
        <v>26</v>
      </c>
      <c r="V1720" s="4">
        <f t="shared" si="288"/>
        <v>13</v>
      </c>
      <c r="W1720" s="4">
        <v>1000000</v>
      </c>
    </row>
    <row r="1721" spans="1:23" x14ac:dyDescent="0.3">
      <c r="A1721" s="4" t="str">
        <f t="shared" si="290"/>
        <v>Netherlands</v>
      </c>
      <c r="B1721" s="4">
        <f t="shared" si="290"/>
        <v>2004</v>
      </c>
      <c r="C1721" s="4">
        <f t="shared" si="289"/>
        <v>27</v>
      </c>
      <c r="D1721" s="4">
        <f t="shared" si="289"/>
        <v>27</v>
      </c>
      <c r="E1721" s="4">
        <f t="shared" si="289"/>
        <v>1</v>
      </c>
      <c r="F1721" s="4">
        <f t="shared" si="289"/>
        <v>27</v>
      </c>
      <c r="G1721" s="4">
        <f t="shared" si="289"/>
        <v>28</v>
      </c>
      <c r="H1721" s="4">
        <f t="shared" si="289"/>
        <v>27</v>
      </c>
      <c r="I1721" s="4">
        <f t="shared" si="289"/>
        <v>28</v>
      </c>
      <c r="J1721" s="4">
        <f t="shared" si="289"/>
        <v>27</v>
      </c>
      <c r="K1721" s="4">
        <f t="shared" si="289"/>
        <v>14</v>
      </c>
      <c r="L1721" s="4">
        <f t="shared" si="289"/>
        <v>15</v>
      </c>
      <c r="M1721" s="4">
        <f t="shared" si="288"/>
        <v>15</v>
      </c>
      <c r="N1721" s="4">
        <f t="shared" si="288"/>
        <v>15</v>
      </c>
      <c r="O1721" s="4">
        <f t="shared" si="288"/>
        <v>16</v>
      </c>
      <c r="P1721" s="4">
        <f t="shared" si="288"/>
        <v>15</v>
      </c>
      <c r="Q1721" s="4">
        <f t="shared" si="288"/>
        <v>2</v>
      </c>
      <c r="R1721" s="4">
        <f t="shared" si="288"/>
        <v>15</v>
      </c>
      <c r="S1721" s="4">
        <f t="shared" si="288"/>
        <v>11</v>
      </c>
      <c r="T1721" s="4">
        <f t="shared" si="288"/>
        <v>12</v>
      </c>
      <c r="U1721" s="4">
        <f t="shared" si="288"/>
        <v>25</v>
      </c>
      <c r="V1721" s="4">
        <f t="shared" si="288"/>
        <v>12</v>
      </c>
      <c r="W1721" s="4">
        <v>1000000</v>
      </c>
    </row>
    <row r="1722" spans="1:23" x14ac:dyDescent="0.3">
      <c r="A1722" s="4" t="str">
        <f t="shared" si="290"/>
        <v>Netherlands</v>
      </c>
      <c r="B1722" s="4">
        <f t="shared" si="290"/>
        <v>2005</v>
      </c>
      <c r="C1722" s="4">
        <f t="shared" si="289"/>
        <v>27</v>
      </c>
      <c r="D1722" s="4">
        <f t="shared" si="289"/>
        <v>26</v>
      </c>
      <c r="E1722" s="4">
        <f t="shared" si="289"/>
        <v>1</v>
      </c>
      <c r="F1722" s="4">
        <f t="shared" si="289"/>
        <v>26</v>
      </c>
      <c r="G1722" s="4">
        <f t="shared" si="289"/>
        <v>29</v>
      </c>
      <c r="H1722" s="4">
        <f t="shared" si="289"/>
        <v>29</v>
      </c>
      <c r="I1722" s="4">
        <f t="shared" si="289"/>
        <v>28</v>
      </c>
      <c r="J1722" s="4">
        <f t="shared" si="289"/>
        <v>29</v>
      </c>
      <c r="K1722" s="4">
        <f t="shared" si="289"/>
        <v>16</v>
      </c>
      <c r="L1722" s="4">
        <f t="shared" si="289"/>
        <v>16</v>
      </c>
      <c r="M1722" s="4">
        <f t="shared" si="288"/>
        <v>13</v>
      </c>
      <c r="N1722" s="4">
        <f t="shared" si="288"/>
        <v>16</v>
      </c>
      <c r="O1722" s="4">
        <f t="shared" si="288"/>
        <v>12</v>
      </c>
      <c r="P1722" s="4">
        <f t="shared" si="288"/>
        <v>11</v>
      </c>
      <c r="Q1722" s="4">
        <f t="shared" si="288"/>
        <v>5</v>
      </c>
      <c r="R1722" s="4">
        <f t="shared" si="288"/>
        <v>11</v>
      </c>
      <c r="S1722" s="4">
        <f t="shared" si="288"/>
        <v>11</v>
      </c>
      <c r="T1722" s="4">
        <f t="shared" si="288"/>
        <v>11</v>
      </c>
      <c r="U1722" s="4">
        <f t="shared" si="288"/>
        <v>24</v>
      </c>
      <c r="V1722" s="4">
        <f t="shared" si="288"/>
        <v>11</v>
      </c>
      <c r="W1722" s="4">
        <v>1000000</v>
      </c>
    </row>
    <row r="1723" spans="1:23" x14ac:dyDescent="0.3">
      <c r="A1723" s="4" t="str">
        <f t="shared" si="290"/>
        <v>Netherlands</v>
      </c>
      <c r="B1723" s="4">
        <f t="shared" si="290"/>
        <v>2006</v>
      </c>
      <c r="C1723" s="4">
        <f t="shared" si="289"/>
        <v>25</v>
      </c>
      <c r="D1723" s="4">
        <f t="shared" si="289"/>
        <v>25</v>
      </c>
      <c r="E1723" s="4">
        <f t="shared" si="289"/>
        <v>1</v>
      </c>
      <c r="F1723" s="4">
        <f t="shared" si="289"/>
        <v>25</v>
      </c>
      <c r="G1723" s="4">
        <f t="shared" si="289"/>
        <v>29</v>
      </c>
      <c r="H1723" s="4">
        <f t="shared" si="289"/>
        <v>28</v>
      </c>
      <c r="I1723" s="4">
        <f t="shared" si="289"/>
        <v>29</v>
      </c>
      <c r="J1723" s="4">
        <f t="shared" si="289"/>
        <v>28</v>
      </c>
      <c r="K1723" s="4">
        <f t="shared" si="289"/>
        <v>16</v>
      </c>
      <c r="L1723" s="4">
        <f t="shared" si="289"/>
        <v>16</v>
      </c>
      <c r="M1723" s="4">
        <f t="shared" si="289"/>
        <v>15</v>
      </c>
      <c r="N1723" s="4">
        <f t="shared" si="289"/>
        <v>16</v>
      </c>
      <c r="O1723" s="4">
        <f t="shared" si="289"/>
        <v>11</v>
      </c>
      <c r="P1723" s="4">
        <f t="shared" si="289"/>
        <v>12</v>
      </c>
      <c r="Q1723" s="4">
        <f t="shared" si="289"/>
        <v>3</v>
      </c>
      <c r="R1723" s="4">
        <f t="shared" si="289"/>
        <v>12</v>
      </c>
      <c r="S1723" s="4">
        <f t="shared" ref="M1723:AB1738" si="291">INT(S1125/20)+1</f>
        <v>12</v>
      </c>
      <c r="T1723" s="4">
        <f t="shared" si="291"/>
        <v>11</v>
      </c>
      <c r="U1723" s="4">
        <f t="shared" si="291"/>
        <v>23</v>
      </c>
      <c r="V1723" s="4">
        <f t="shared" si="291"/>
        <v>11</v>
      </c>
      <c r="W1723" s="4">
        <v>1000000</v>
      </c>
    </row>
    <row r="1724" spans="1:23" x14ac:dyDescent="0.3">
      <c r="A1724" s="4" t="str">
        <f t="shared" si="290"/>
        <v>Netherlands</v>
      </c>
      <c r="B1724" s="4">
        <f t="shared" si="290"/>
        <v>2007</v>
      </c>
      <c r="C1724" s="4">
        <f t="shared" ref="C1724:R1739" si="292">INT(C1126/20)+1</f>
        <v>25</v>
      </c>
      <c r="D1724" s="4">
        <f t="shared" si="292"/>
        <v>24</v>
      </c>
      <c r="E1724" s="4">
        <f t="shared" si="292"/>
        <v>2</v>
      </c>
      <c r="F1724" s="4">
        <f t="shared" si="292"/>
        <v>24</v>
      </c>
      <c r="G1724" s="4">
        <f t="shared" si="292"/>
        <v>28</v>
      </c>
      <c r="H1724" s="4">
        <f t="shared" si="292"/>
        <v>28</v>
      </c>
      <c r="I1724" s="4">
        <f t="shared" si="292"/>
        <v>29</v>
      </c>
      <c r="J1724" s="4">
        <f t="shared" si="292"/>
        <v>28</v>
      </c>
      <c r="K1724" s="4">
        <f t="shared" si="292"/>
        <v>18</v>
      </c>
      <c r="L1724" s="4">
        <f t="shared" si="292"/>
        <v>18</v>
      </c>
      <c r="M1724" s="4">
        <f t="shared" si="291"/>
        <v>12</v>
      </c>
      <c r="N1724" s="4">
        <f t="shared" si="291"/>
        <v>18</v>
      </c>
      <c r="O1724" s="4">
        <f t="shared" si="291"/>
        <v>10</v>
      </c>
      <c r="P1724" s="4">
        <f t="shared" si="291"/>
        <v>12</v>
      </c>
      <c r="Q1724" s="4">
        <f t="shared" si="291"/>
        <v>2</v>
      </c>
      <c r="R1724" s="4">
        <f t="shared" si="291"/>
        <v>12</v>
      </c>
      <c r="S1724" s="4">
        <f t="shared" si="291"/>
        <v>12</v>
      </c>
      <c r="T1724" s="4">
        <f t="shared" si="291"/>
        <v>10</v>
      </c>
      <c r="U1724" s="4">
        <f t="shared" si="291"/>
        <v>23</v>
      </c>
      <c r="V1724" s="4">
        <f t="shared" si="291"/>
        <v>10</v>
      </c>
      <c r="W1724" s="4">
        <v>1000000</v>
      </c>
    </row>
    <row r="1725" spans="1:23" x14ac:dyDescent="0.3">
      <c r="A1725" s="4" t="str">
        <f t="shared" si="290"/>
        <v>Netherlands</v>
      </c>
      <c r="B1725" s="4">
        <f t="shared" si="290"/>
        <v>2008</v>
      </c>
      <c r="C1725" s="4">
        <f t="shared" si="292"/>
        <v>25</v>
      </c>
      <c r="D1725" s="4">
        <f t="shared" si="292"/>
        <v>24</v>
      </c>
      <c r="E1725" s="4">
        <f t="shared" si="292"/>
        <v>2</v>
      </c>
      <c r="F1725" s="4">
        <f t="shared" si="292"/>
        <v>24</v>
      </c>
      <c r="G1725" s="4">
        <f t="shared" si="292"/>
        <v>28</v>
      </c>
      <c r="H1725" s="4">
        <f t="shared" si="292"/>
        <v>28</v>
      </c>
      <c r="I1725" s="4">
        <f t="shared" si="292"/>
        <v>29</v>
      </c>
      <c r="J1725" s="4">
        <f t="shared" si="292"/>
        <v>28</v>
      </c>
      <c r="K1725" s="4">
        <f t="shared" si="292"/>
        <v>15</v>
      </c>
      <c r="L1725" s="4">
        <f t="shared" si="292"/>
        <v>15</v>
      </c>
      <c r="M1725" s="4">
        <f t="shared" si="291"/>
        <v>13</v>
      </c>
      <c r="N1725" s="4">
        <f t="shared" si="291"/>
        <v>15</v>
      </c>
      <c r="O1725" s="4">
        <f t="shared" si="291"/>
        <v>13</v>
      </c>
      <c r="P1725" s="4">
        <f t="shared" si="291"/>
        <v>16</v>
      </c>
      <c r="Q1725" s="4">
        <f t="shared" si="291"/>
        <v>7</v>
      </c>
      <c r="R1725" s="4">
        <f t="shared" si="291"/>
        <v>16</v>
      </c>
      <c r="S1725" s="4">
        <f t="shared" si="291"/>
        <v>14</v>
      </c>
      <c r="T1725" s="4">
        <f t="shared" si="291"/>
        <v>12</v>
      </c>
      <c r="U1725" s="4">
        <f t="shared" si="291"/>
        <v>22</v>
      </c>
      <c r="V1725" s="4">
        <f t="shared" si="291"/>
        <v>12</v>
      </c>
      <c r="W1725" s="4">
        <v>1000000</v>
      </c>
    </row>
    <row r="1726" spans="1:23" x14ac:dyDescent="0.3">
      <c r="A1726" s="4" t="str">
        <f t="shared" ref="A1726:B1741" si="293">A1128</f>
        <v>Netherlands</v>
      </c>
      <c r="B1726" s="4">
        <f t="shared" si="293"/>
        <v>2009</v>
      </c>
      <c r="C1726" s="4">
        <f t="shared" si="292"/>
        <v>28</v>
      </c>
      <c r="D1726" s="4">
        <f t="shared" si="292"/>
        <v>26</v>
      </c>
      <c r="E1726" s="4">
        <f t="shared" si="292"/>
        <v>3</v>
      </c>
      <c r="F1726" s="4">
        <f t="shared" si="292"/>
        <v>26</v>
      </c>
      <c r="G1726" s="4">
        <f t="shared" si="292"/>
        <v>26</v>
      </c>
      <c r="H1726" s="4">
        <f t="shared" si="292"/>
        <v>26</v>
      </c>
      <c r="I1726" s="4">
        <f t="shared" si="292"/>
        <v>27</v>
      </c>
      <c r="J1726" s="4">
        <f t="shared" si="292"/>
        <v>26</v>
      </c>
      <c r="K1726" s="4">
        <f t="shared" si="292"/>
        <v>16</v>
      </c>
      <c r="L1726" s="4">
        <f t="shared" si="292"/>
        <v>16</v>
      </c>
      <c r="M1726" s="4">
        <f t="shared" si="291"/>
        <v>10</v>
      </c>
      <c r="N1726" s="4">
        <f t="shared" si="291"/>
        <v>16</v>
      </c>
      <c r="O1726" s="4">
        <f t="shared" si="291"/>
        <v>23</v>
      </c>
      <c r="P1726" s="4">
        <f t="shared" si="291"/>
        <v>22</v>
      </c>
      <c r="Q1726" s="4">
        <f t="shared" si="291"/>
        <v>17</v>
      </c>
      <c r="R1726" s="4">
        <f t="shared" si="291"/>
        <v>22</v>
      </c>
      <c r="S1726" s="4">
        <f t="shared" si="291"/>
        <v>14</v>
      </c>
      <c r="T1726" s="4">
        <f t="shared" si="291"/>
        <v>13</v>
      </c>
      <c r="U1726" s="4">
        <f t="shared" si="291"/>
        <v>24</v>
      </c>
      <c r="V1726" s="4">
        <f t="shared" si="291"/>
        <v>13</v>
      </c>
      <c r="W1726" s="4">
        <v>1000000</v>
      </c>
    </row>
    <row r="1727" spans="1:23" x14ac:dyDescent="0.3">
      <c r="A1727" s="4" t="str">
        <f t="shared" si="293"/>
        <v>Netherlands</v>
      </c>
      <c r="B1727" s="4">
        <f t="shared" si="293"/>
        <v>2010</v>
      </c>
      <c r="C1727" s="4">
        <f t="shared" si="292"/>
        <v>27</v>
      </c>
      <c r="D1727" s="4">
        <f t="shared" si="292"/>
        <v>25</v>
      </c>
      <c r="E1727" s="4">
        <f t="shared" si="292"/>
        <v>2</v>
      </c>
      <c r="F1727" s="4">
        <f t="shared" si="292"/>
        <v>25</v>
      </c>
      <c r="G1727" s="4">
        <f t="shared" si="292"/>
        <v>26</v>
      </c>
      <c r="H1727" s="4">
        <f t="shared" si="292"/>
        <v>27</v>
      </c>
      <c r="I1727" s="4">
        <f t="shared" si="292"/>
        <v>29</v>
      </c>
      <c r="J1727" s="4">
        <f t="shared" si="292"/>
        <v>27</v>
      </c>
      <c r="K1727" s="4">
        <f t="shared" si="292"/>
        <v>15</v>
      </c>
      <c r="L1727" s="4">
        <f t="shared" si="292"/>
        <v>14</v>
      </c>
      <c r="M1727" s="4">
        <f t="shared" si="291"/>
        <v>11</v>
      </c>
      <c r="N1727" s="4">
        <f t="shared" si="291"/>
        <v>14</v>
      </c>
      <c r="O1727" s="4">
        <f t="shared" si="291"/>
        <v>25</v>
      </c>
      <c r="P1727" s="4">
        <f t="shared" si="291"/>
        <v>22</v>
      </c>
      <c r="Q1727" s="4">
        <f t="shared" si="291"/>
        <v>15</v>
      </c>
      <c r="R1727" s="4">
        <f t="shared" si="291"/>
        <v>22</v>
      </c>
      <c r="S1727" s="4">
        <f t="shared" si="291"/>
        <v>14</v>
      </c>
      <c r="T1727" s="4">
        <f t="shared" si="291"/>
        <v>13</v>
      </c>
      <c r="U1727" s="4">
        <f t="shared" si="291"/>
        <v>24</v>
      </c>
      <c r="V1727" s="4">
        <f t="shared" si="291"/>
        <v>13</v>
      </c>
      <c r="W1727" s="4">
        <v>1000000</v>
      </c>
    </row>
    <row r="1728" spans="1:23" x14ac:dyDescent="0.3">
      <c r="A1728" s="4" t="str">
        <f t="shared" si="293"/>
        <v>Netherlands</v>
      </c>
      <c r="B1728" s="4">
        <f t="shared" si="293"/>
        <v>2011</v>
      </c>
      <c r="C1728" s="4">
        <f t="shared" si="292"/>
        <v>27</v>
      </c>
      <c r="D1728" s="4">
        <f t="shared" si="292"/>
        <v>25</v>
      </c>
      <c r="E1728" s="4">
        <f t="shared" si="292"/>
        <v>1</v>
      </c>
      <c r="F1728" s="4">
        <f t="shared" si="292"/>
        <v>25</v>
      </c>
      <c r="G1728" s="4">
        <f t="shared" si="292"/>
        <v>27</v>
      </c>
      <c r="H1728" s="4">
        <f t="shared" si="292"/>
        <v>27</v>
      </c>
      <c r="I1728" s="4">
        <f t="shared" si="292"/>
        <v>29</v>
      </c>
      <c r="J1728" s="4">
        <f t="shared" si="292"/>
        <v>27</v>
      </c>
      <c r="K1728" s="4">
        <f t="shared" si="292"/>
        <v>14</v>
      </c>
      <c r="L1728" s="4">
        <f t="shared" si="292"/>
        <v>14</v>
      </c>
      <c r="M1728" s="4">
        <f t="shared" si="291"/>
        <v>10</v>
      </c>
      <c r="N1728" s="4">
        <f t="shared" si="291"/>
        <v>14</v>
      </c>
      <c r="O1728" s="4">
        <f t="shared" si="291"/>
        <v>24</v>
      </c>
      <c r="P1728" s="4">
        <f t="shared" si="291"/>
        <v>22</v>
      </c>
      <c r="Q1728" s="4">
        <f t="shared" si="291"/>
        <v>13</v>
      </c>
      <c r="R1728" s="4">
        <f t="shared" si="291"/>
        <v>22</v>
      </c>
      <c r="S1728" s="4">
        <f t="shared" si="291"/>
        <v>14</v>
      </c>
      <c r="T1728" s="4">
        <f t="shared" si="291"/>
        <v>13</v>
      </c>
      <c r="U1728" s="4">
        <f t="shared" si="291"/>
        <v>22</v>
      </c>
      <c r="V1728" s="4">
        <f t="shared" si="291"/>
        <v>13</v>
      </c>
      <c r="W1728" s="4">
        <v>1000000</v>
      </c>
    </row>
    <row r="1729" spans="1:23" x14ac:dyDescent="0.3">
      <c r="A1729" s="4" t="str">
        <f t="shared" si="293"/>
        <v>Netherlands</v>
      </c>
      <c r="B1729" s="4">
        <f t="shared" si="293"/>
        <v>2012</v>
      </c>
      <c r="C1729" s="4">
        <f t="shared" si="292"/>
        <v>28</v>
      </c>
      <c r="D1729" s="4">
        <f t="shared" si="292"/>
        <v>26</v>
      </c>
      <c r="E1729" s="4">
        <f t="shared" si="292"/>
        <v>2</v>
      </c>
      <c r="F1729" s="4">
        <f t="shared" si="292"/>
        <v>26</v>
      </c>
      <c r="G1729" s="4">
        <f t="shared" si="292"/>
        <v>26</v>
      </c>
      <c r="H1729" s="4">
        <f t="shared" si="292"/>
        <v>27</v>
      </c>
      <c r="I1729" s="4">
        <f t="shared" si="292"/>
        <v>28</v>
      </c>
      <c r="J1729" s="4">
        <f t="shared" si="292"/>
        <v>27</v>
      </c>
      <c r="K1729" s="4">
        <f t="shared" si="292"/>
        <v>13</v>
      </c>
      <c r="L1729" s="4">
        <f t="shared" si="292"/>
        <v>12</v>
      </c>
      <c r="M1729" s="4">
        <f t="shared" si="291"/>
        <v>11</v>
      </c>
      <c r="N1729" s="4">
        <f t="shared" si="291"/>
        <v>12</v>
      </c>
      <c r="O1729" s="4">
        <f t="shared" si="291"/>
        <v>24</v>
      </c>
      <c r="P1729" s="4">
        <f t="shared" si="291"/>
        <v>21</v>
      </c>
      <c r="Q1729" s="4">
        <f t="shared" si="291"/>
        <v>7</v>
      </c>
      <c r="R1729" s="4">
        <f t="shared" si="291"/>
        <v>21</v>
      </c>
      <c r="S1729" s="4">
        <f t="shared" si="291"/>
        <v>13</v>
      </c>
      <c r="T1729" s="4">
        <f t="shared" si="291"/>
        <v>12</v>
      </c>
      <c r="U1729" s="4">
        <f t="shared" si="291"/>
        <v>22</v>
      </c>
      <c r="V1729" s="4">
        <f t="shared" si="291"/>
        <v>12</v>
      </c>
      <c r="W1729" s="4">
        <v>1000000</v>
      </c>
    </row>
    <row r="1730" spans="1:23" x14ac:dyDescent="0.3">
      <c r="A1730" s="4" t="str">
        <f t="shared" si="293"/>
        <v>Netherlands</v>
      </c>
      <c r="B1730" s="4">
        <f t="shared" si="293"/>
        <v>2013</v>
      </c>
      <c r="C1730" s="4">
        <f t="shared" si="292"/>
        <v>28</v>
      </c>
      <c r="D1730" s="4">
        <f t="shared" si="292"/>
        <v>26</v>
      </c>
      <c r="E1730" s="4">
        <f t="shared" si="292"/>
        <v>2</v>
      </c>
      <c r="F1730" s="4">
        <f t="shared" si="292"/>
        <v>26</v>
      </c>
      <c r="G1730" s="4">
        <f t="shared" si="292"/>
        <v>25</v>
      </c>
      <c r="H1730" s="4">
        <f t="shared" si="292"/>
        <v>26</v>
      </c>
      <c r="I1730" s="4">
        <f t="shared" si="292"/>
        <v>27</v>
      </c>
      <c r="J1730" s="4">
        <f t="shared" si="292"/>
        <v>26</v>
      </c>
      <c r="K1730" s="4">
        <f t="shared" si="292"/>
        <v>11</v>
      </c>
      <c r="L1730" s="4">
        <f t="shared" si="292"/>
        <v>11</v>
      </c>
      <c r="M1730" s="4">
        <f t="shared" si="291"/>
        <v>12</v>
      </c>
      <c r="N1730" s="4">
        <f t="shared" si="291"/>
        <v>11</v>
      </c>
      <c r="O1730" s="4">
        <f t="shared" si="291"/>
        <v>20</v>
      </c>
      <c r="P1730" s="4">
        <f t="shared" si="291"/>
        <v>16</v>
      </c>
      <c r="Q1730" s="4">
        <f t="shared" si="291"/>
        <v>4</v>
      </c>
      <c r="R1730" s="4">
        <f t="shared" si="291"/>
        <v>16</v>
      </c>
      <c r="S1730" s="4">
        <f t="shared" si="291"/>
        <v>13</v>
      </c>
      <c r="T1730" s="4">
        <f t="shared" si="291"/>
        <v>12</v>
      </c>
      <c r="U1730" s="4">
        <f t="shared" si="291"/>
        <v>22</v>
      </c>
      <c r="V1730" s="4">
        <f t="shared" si="291"/>
        <v>12</v>
      </c>
      <c r="W1730" s="4">
        <v>1000000</v>
      </c>
    </row>
    <row r="1731" spans="1:23" x14ac:dyDescent="0.3">
      <c r="A1731" s="4" t="str">
        <f t="shared" si="293"/>
        <v>Netherlands</v>
      </c>
      <c r="B1731" s="4">
        <f t="shared" si="293"/>
        <v>2014</v>
      </c>
      <c r="C1731" s="4">
        <f t="shared" si="292"/>
        <v>27</v>
      </c>
      <c r="D1731" s="4">
        <f t="shared" si="292"/>
        <v>25</v>
      </c>
      <c r="E1731" s="4">
        <f t="shared" si="292"/>
        <v>1</v>
      </c>
      <c r="F1731" s="4">
        <f t="shared" si="292"/>
        <v>25</v>
      </c>
      <c r="G1731" s="4">
        <f t="shared" si="292"/>
        <v>24</v>
      </c>
      <c r="H1731" s="4">
        <f t="shared" si="292"/>
        <v>25</v>
      </c>
      <c r="I1731" s="4">
        <f t="shared" si="292"/>
        <v>26</v>
      </c>
      <c r="J1731" s="4">
        <f t="shared" si="292"/>
        <v>25</v>
      </c>
      <c r="K1731" s="4">
        <f t="shared" si="292"/>
        <v>12</v>
      </c>
      <c r="L1731" s="4">
        <f t="shared" si="292"/>
        <v>11</v>
      </c>
      <c r="M1731" s="4">
        <f t="shared" si="291"/>
        <v>11</v>
      </c>
      <c r="N1731" s="4">
        <f t="shared" si="291"/>
        <v>11</v>
      </c>
      <c r="O1731" s="4">
        <f t="shared" si="291"/>
        <v>15</v>
      </c>
      <c r="P1731" s="4">
        <f t="shared" si="291"/>
        <v>12</v>
      </c>
      <c r="Q1731" s="4">
        <f t="shared" si="291"/>
        <v>8</v>
      </c>
      <c r="R1731" s="4">
        <f t="shared" si="291"/>
        <v>12</v>
      </c>
      <c r="S1731" s="4">
        <f t="shared" si="291"/>
        <v>13</v>
      </c>
      <c r="T1731" s="4">
        <f t="shared" si="291"/>
        <v>12</v>
      </c>
      <c r="U1731" s="4">
        <f t="shared" si="291"/>
        <v>21</v>
      </c>
      <c r="V1731" s="4">
        <f t="shared" si="291"/>
        <v>12</v>
      </c>
      <c r="W1731" s="4">
        <v>1000000</v>
      </c>
    </row>
    <row r="1732" spans="1:23" x14ac:dyDescent="0.3">
      <c r="A1732" s="4" t="str">
        <f t="shared" si="293"/>
        <v>Netherlands</v>
      </c>
      <c r="B1732" s="4">
        <f t="shared" si="293"/>
        <v>2015</v>
      </c>
      <c r="C1732" s="4">
        <f t="shared" si="292"/>
        <v>27</v>
      </c>
      <c r="D1732" s="4">
        <f t="shared" si="292"/>
        <v>25</v>
      </c>
      <c r="E1732" s="4">
        <f t="shared" si="292"/>
        <v>1</v>
      </c>
      <c r="F1732" s="4">
        <f t="shared" si="292"/>
        <v>25</v>
      </c>
      <c r="G1732" s="4">
        <f t="shared" si="292"/>
        <v>24</v>
      </c>
      <c r="H1732" s="4">
        <f t="shared" si="292"/>
        <v>24</v>
      </c>
      <c r="I1732" s="4">
        <f t="shared" si="292"/>
        <v>26</v>
      </c>
      <c r="J1732" s="4">
        <f t="shared" si="292"/>
        <v>24</v>
      </c>
      <c r="K1732" s="4">
        <f t="shared" si="292"/>
        <v>11</v>
      </c>
      <c r="L1732" s="4">
        <f t="shared" si="292"/>
        <v>10</v>
      </c>
      <c r="M1732" s="4">
        <f t="shared" si="291"/>
        <v>11</v>
      </c>
      <c r="N1732" s="4">
        <f t="shared" si="291"/>
        <v>10</v>
      </c>
      <c r="O1732" s="4">
        <f t="shared" si="291"/>
        <v>13</v>
      </c>
      <c r="P1732" s="4">
        <f t="shared" si="291"/>
        <v>11</v>
      </c>
      <c r="Q1732" s="4">
        <f t="shared" si="291"/>
        <v>9</v>
      </c>
      <c r="R1732" s="4">
        <f t="shared" si="291"/>
        <v>11</v>
      </c>
      <c r="S1732" s="4">
        <f t="shared" si="291"/>
        <v>12</v>
      </c>
      <c r="T1732" s="4">
        <f t="shared" si="291"/>
        <v>10</v>
      </c>
      <c r="U1732" s="4">
        <f t="shared" si="291"/>
        <v>20</v>
      </c>
      <c r="V1732" s="4">
        <f t="shared" si="291"/>
        <v>10</v>
      </c>
      <c r="W1732" s="4">
        <v>1000000</v>
      </c>
    </row>
    <row r="1733" spans="1:23" x14ac:dyDescent="0.3">
      <c r="A1733" s="4" t="str">
        <f t="shared" si="293"/>
        <v>Netherlands</v>
      </c>
      <c r="B1733" s="4">
        <f t="shared" si="293"/>
        <v>2016</v>
      </c>
      <c r="C1733" s="4">
        <f t="shared" si="292"/>
        <v>27</v>
      </c>
      <c r="D1733" s="4">
        <f>INT(D1135/20)+1</f>
        <v>24</v>
      </c>
      <c r="E1733" s="4">
        <f>INT(E1135/20)+1</f>
        <v>2</v>
      </c>
      <c r="F1733" s="4">
        <f t="shared" si="292"/>
        <v>24</v>
      </c>
      <c r="G1733" s="4">
        <f t="shared" si="292"/>
        <v>24</v>
      </c>
      <c r="H1733" s="4">
        <f t="shared" si="292"/>
        <v>24</v>
      </c>
      <c r="I1733" s="4">
        <f t="shared" si="292"/>
        <v>25</v>
      </c>
      <c r="J1733" s="4">
        <f t="shared" si="292"/>
        <v>24</v>
      </c>
      <c r="K1733" s="4">
        <f t="shared" si="292"/>
        <v>9</v>
      </c>
      <c r="L1733" s="4">
        <f t="shared" si="292"/>
        <v>8</v>
      </c>
      <c r="M1733" s="4">
        <f t="shared" si="292"/>
        <v>13</v>
      </c>
      <c r="N1733" s="4">
        <f t="shared" si="292"/>
        <v>8</v>
      </c>
      <c r="O1733" s="4">
        <f t="shared" si="292"/>
        <v>13</v>
      </c>
      <c r="P1733" s="4">
        <f t="shared" si="291"/>
        <v>12</v>
      </c>
      <c r="Q1733" s="4">
        <f t="shared" si="291"/>
        <v>8</v>
      </c>
      <c r="R1733" s="4">
        <f t="shared" si="291"/>
        <v>12</v>
      </c>
      <c r="S1733" s="4">
        <f t="shared" si="291"/>
        <v>12</v>
      </c>
      <c r="T1733" s="4">
        <f t="shared" si="291"/>
        <v>10</v>
      </c>
      <c r="U1733" s="4">
        <f t="shared" si="291"/>
        <v>20</v>
      </c>
      <c r="V1733" s="4">
        <f t="shared" si="291"/>
        <v>10</v>
      </c>
      <c r="W1733" s="4">
        <v>1000000</v>
      </c>
    </row>
    <row r="1734" spans="1:23" x14ac:dyDescent="0.3">
      <c r="A1734" s="4" t="str">
        <f t="shared" si="293"/>
        <v>Netherlands</v>
      </c>
      <c r="B1734" s="4">
        <f t="shared" si="293"/>
        <v>2017</v>
      </c>
      <c r="C1734" s="4">
        <f t="shared" si="292"/>
        <v>25</v>
      </c>
      <c r="D1734" s="4">
        <f t="shared" si="292"/>
        <v>23</v>
      </c>
      <c r="E1734" s="4">
        <f t="shared" si="292"/>
        <v>1</v>
      </c>
      <c r="F1734" s="4">
        <f t="shared" si="292"/>
        <v>23</v>
      </c>
      <c r="G1734" s="4">
        <f t="shared" si="292"/>
        <v>23</v>
      </c>
      <c r="H1734" s="4">
        <f t="shared" si="292"/>
        <v>23</v>
      </c>
      <c r="I1734" s="4">
        <f t="shared" si="292"/>
        <v>23</v>
      </c>
      <c r="J1734" s="4">
        <f t="shared" si="292"/>
        <v>23</v>
      </c>
      <c r="K1734" s="4">
        <f t="shared" si="292"/>
        <v>9</v>
      </c>
      <c r="L1734" s="4">
        <f t="shared" si="292"/>
        <v>9</v>
      </c>
      <c r="M1734" s="4">
        <f t="shared" si="292"/>
        <v>12</v>
      </c>
      <c r="N1734" s="4">
        <f t="shared" si="292"/>
        <v>9</v>
      </c>
      <c r="O1734" s="4">
        <f t="shared" si="292"/>
        <v>14</v>
      </c>
      <c r="P1734" s="4">
        <f t="shared" si="292"/>
        <v>15</v>
      </c>
      <c r="Q1734" s="4">
        <f t="shared" si="292"/>
        <v>6</v>
      </c>
      <c r="R1734" s="4">
        <f t="shared" si="291"/>
        <v>15</v>
      </c>
      <c r="S1734" s="4">
        <f t="shared" si="291"/>
        <v>13</v>
      </c>
      <c r="T1734" s="4">
        <f t="shared" si="291"/>
        <v>10</v>
      </c>
      <c r="U1734" s="4">
        <f t="shared" si="291"/>
        <v>18</v>
      </c>
      <c r="V1734" s="4">
        <f t="shared" si="291"/>
        <v>10</v>
      </c>
      <c r="W1734" s="4">
        <v>1000000</v>
      </c>
    </row>
    <row r="1735" spans="1:23" x14ac:dyDescent="0.3">
      <c r="A1735" s="4" t="str">
        <f t="shared" si="293"/>
        <v>Netherlands</v>
      </c>
      <c r="B1735" s="4">
        <f t="shared" si="293"/>
        <v>2018</v>
      </c>
      <c r="C1735" s="4">
        <f t="shared" si="292"/>
        <v>24</v>
      </c>
      <c r="D1735" s="4">
        <f t="shared" si="292"/>
        <v>21</v>
      </c>
      <c r="E1735" s="4">
        <f t="shared" si="292"/>
        <v>1</v>
      </c>
      <c r="F1735" s="4">
        <f t="shared" si="292"/>
        <v>21</v>
      </c>
      <c r="G1735" s="4">
        <f t="shared" si="292"/>
        <v>23</v>
      </c>
      <c r="H1735" s="4">
        <f t="shared" si="292"/>
        <v>23</v>
      </c>
      <c r="I1735" s="4">
        <f t="shared" si="292"/>
        <v>21</v>
      </c>
      <c r="J1735" s="4">
        <f t="shared" si="292"/>
        <v>23</v>
      </c>
      <c r="K1735" s="4">
        <f t="shared" si="292"/>
        <v>9</v>
      </c>
      <c r="L1735" s="4">
        <f t="shared" si="292"/>
        <v>9</v>
      </c>
      <c r="M1735" s="4">
        <f t="shared" si="292"/>
        <v>12</v>
      </c>
      <c r="N1735" s="4">
        <f t="shared" si="292"/>
        <v>9</v>
      </c>
      <c r="O1735" s="4">
        <f t="shared" si="292"/>
        <v>14</v>
      </c>
      <c r="P1735" s="4">
        <f t="shared" si="292"/>
        <v>17</v>
      </c>
      <c r="Q1735" s="4">
        <f t="shared" si="292"/>
        <v>4</v>
      </c>
      <c r="R1735" s="4">
        <f t="shared" si="291"/>
        <v>17</v>
      </c>
      <c r="S1735" s="4">
        <f t="shared" si="291"/>
        <v>13</v>
      </c>
      <c r="T1735" s="4">
        <f t="shared" si="291"/>
        <v>9</v>
      </c>
      <c r="U1735" s="4">
        <f t="shared" si="291"/>
        <v>17</v>
      </c>
      <c r="V1735" s="4">
        <f t="shared" si="291"/>
        <v>9</v>
      </c>
      <c r="W1735" s="4">
        <v>1000000</v>
      </c>
    </row>
    <row r="1736" spans="1:23" x14ac:dyDescent="0.3">
      <c r="A1736" s="4" t="str">
        <f t="shared" si="293"/>
        <v>Netherlands</v>
      </c>
      <c r="B1736" s="4">
        <f t="shared" si="293"/>
        <v>2019</v>
      </c>
      <c r="C1736" s="4">
        <f t="shared" si="292"/>
        <v>22</v>
      </c>
      <c r="D1736" s="4">
        <f t="shared" si="292"/>
        <v>18</v>
      </c>
      <c r="E1736" s="4">
        <f t="shared" si="292"/>
        <v>2</v>
      </c>
      <c r="F1736" s="4">
        <f t="shared" si="292"/>
        <v>18</v>
      </c>
      <c r="G1736" s="4">
        <f t="shared" si="292"/>
        <v>22</v>
      </c>
      <c r="H1736" s="4">
        <f t="shared" si="292"/>
        <v>23</v>
      </c>
      <c r="I1736" s="4">
        <f t="shared" si="292"/>
        <v>18</v>
      </c>
      <c r="J1736" s="4">
        <f t="shared" si="292"/>
        <v>23</v>
      </c>
      <c r="K1736" s="4">
        <f t="shared" si="292"/>
        <v>8</v>
      </c>
      <c r="L1736" s="4">
        <f t="shared" si="292"/>
        <v>8</v>
      </c>
      <c r="M1736" s="4">
        <f t="shared" si="292"/>
        <v>11</v>
      </c>
      <c r="N1736" s="4">
        <f t="shared" si="292"/>
        <v>8</v>
      </c>
      <c r="O1736" s="4">
        <f t="shared" si="292"/>
        <v>13</v>
      </c>
      <c r="P1736" s="4">
        <f t="shared" si="292"/>
        <v>17</v>
      </c>
      <c r="Q1736" s="4">
        <f t="shared" si="292"/>
        <v>3</v>
      </c>
      <c r="R1736" s="4">
        <f t="shared" si="291"/>
        <v>17</v>
      </c>
      <c r="S1736" s="4">
        <f t="shared" si="291"/>
        <v>13</v>
      </c>
      <c r="T1736" s="4">
        <f t="shared" si="291"/>
        <v>9</v>
      </c>
      <c r="U1736" s="4">
        <f t="shared" si="291"/>
        <v>16</v>
      </c>
      <c r="V1736" s="4">
        <f t="shared" si="291"/>
        <v>9</v>
      </c>
      <c r="W1736" s="4">
        <v>1000000</v>
      </c>
    </row>
    <row r="1737" spans="1:23" x14ac:dyDescent="0.3">
      <c r="A1737" s="4" t="str">
        <f t="shared" si="293"/>
        <v>Netherlands</v>
      </c>
      <c r="B1737" s="4">
        <f t="shared" si="293"/>
        <v>2020</v>
      </c>
      <c r="C1737" s="4">
        <f t="shared" si="292"/>
        <v>24</v>
      </c>
      <c r="D1737" s="4">
        <f t="shared" si="292"/>
        <v>21</v>
      </c>
      <c r="E1737" s="4">
        <f t="shared" si="292"/>
        <v>2</v>
      </c>
      <c r="F1737" s="4">
        <f t="shared" si="292"/>
        <v>21</v>
      </c>
      <c r="G1737" s="4">
        <f t="shared" si="292"/>
        <v>17</v>
      </c>
      <c r="H1737" s="4">
        <f t="shared" si="292"/>
        <v>19</v>
      </c>
      <c r="I1737" s="4">
        <f t="shared" si="292"/>
        <v>5</v>
      </c>
      <c r="J1737" s="4">
        <f t="shared" si="292"/>
        <v>19</v>
      </c>
      <c r="K1737" s="4">
        <f t="shared" si="292"/>
        <v>8</v>
      </c>
      <c r="L1737" s="4">
        <f t="shared" si="292"/>
        <v>7</v>
      </c>
      <c r="M1737" s="4">
        <f t="shared" si="292"/>
        <v>13</v>
      </c>
      <c r="N1737" s="4">
        <f t="shared" si="292"/>
        <v>7</v>
      </c>
      <c r="O1737" s="4">
        <f t="shared" si="292"/>
        <v>15</v>
      </c>
      <c r="P1737" s="4">
        <f t="shared" si="292"/>
        <v>19</v>
      </c>
      <c r="Q1737" s="4">
        <f t="shared" si="292"/>
        <v>1</v>
      </c>
      <c r="R1737" s="4">
        <f t="shared" si="291"/>
        <v>19</v>
      </c>
      <c r="S1737" s="4">
        <f t="shared" si="291"/>
        <v>11</v>
      </c>
      <c r="T1737" s="4">
        <f t="shared" si="291"/>
        <v>8</v>
      </c>
      <c r="U1737" s="4">
        <f t="shared" si="291"/>
        <v>19</v>
      </c>
      <c r="V1737" s="4">
        <f t="shared" si="291"/>
        <v>8</v>
      </c>
      <c r="W1737" s="4">
        <v>1000000</v>
      </c>
    </row>
    <row r="1738" spans="1:23" x14ac:dyDescent="0.3">
      <c r="A1738" s="4" t="str">
        <f t="shared" si="293"/>
        <v>Netherlands</v>
      </c>
      <c r="B1738" s="4">
        <f t="shared" si="293"/>
        <v>2021</v>
      </c>
      <c r="C1738" s="4">
        <f t="shared" si="292"/>
        <v>21</v>
      </c>
      <c r="D1738" s="4">
        <f t="shared" si="292"/>
        <v>17</v>
      </c>
      <c r="E1738" s="4">
        <f t="shared" si="292"/>
        <v>3</v>
      </c>
      <c r="F1738" s="4">
        <f t="shared" si="292"/>
        <v>17</v>
      </c>
      <c r="G1738" s="4">
        <f t="shared" si="292"/>
        <v>21</v>
      </c>
      <c r="H1738" s="4">
        <f t="shared" si="292"/>
        <v>22</v>
      </c>
      <c r="I1738" s="4">
        <f t="shared" si="292"/>
        <v>11</v>
      </c>
      <c r="J1738" s="4">
        <f t="shared" si="292"/>
        <v>22</v>
      </c>
      <c r="K1738" s="4">
        <f t="shared" si="292"/>
        <v>14</v>
      </c>
      <c r="L1738" s="4">
        <f t="shared" si="292"/>
        <v>14</v>
      </c>
      <c r="M1738" s="4">
        <f t="shared" si="292"/>
        <v>21</v>
      </c>
      <c r="N1738" s="4">
        <f t="shared" si="292"/>
        <v>14</v>
      </c>
      <c r="O1738" s="4">
        <f t="shared" si="292"/>
        <v>17</v>
      </c>
      <c r="P1738" s="4">
        <f t="shared" si="292"/>
        <v>21</v>
      </c>
      <c r="Q1738" s="4">
        <f t="shared" si="292"/>
        <v>8</v>
      </c>
      <c r="R1738" s="4">
        <f t="shared" si="291"/>
        <v>21</v>
      </c>
      <c r="S1738" s="4">
        <f t="shared" si="291"/>
        <v>11</v>
      </c>
      <c r="T1738" s="4">
        <f t="shared" si="291"/>
        <v>8</v>
      </c>
      <c r="U1738" s="4">
        <f t="shared" si="291"/>
        <v>18</v>
      </c>
      <c r="V1738" s="4">
        <f t="shared" si="291"/>
        <v>8</v>
      </c>
      <c r="W1738" s="4">
        <v>1000000</v>
      </c>
    </row>
    <row r="1739" spans="1:23" x14ac:dyDescent="0.3">
      <c r="A1739" s="4" t="str">
        <f t="shared" si="293"/>
        <v>Portugal</v>
      </c>
      <c r="B1739" s="4">
        <f t="shared" si="293"/>
        <v>1995</v>
      </c>
      <c r="C1739" s="4">
        <f t="shared" si="292"/>
        <v>8</v>
      </c>
      <c r="D1739" s="4">
        <f t="shared" si="292"/>
        <v>10</v>
      </c>
      <c r="E1739" s="4">
        <f t="shared" si="292"/>
        <v>8</v>
      </c>
      <c r="F1739" s="4">
        <f t="shared" si="292"/>
        <v>10</v>
      </c>
      <c r="G1739" s="4">
        <f t="shared" si="292"/>
        <v>3</v>
      </c>
      <c r="H1739" s="4">
        <f t="shared" si="292"/>
        <v>3</v>
      </c>
      <c r="I1739" s="4">
        <f t="shared" si="292"/>
        <v>25</v>
      </c>
      <c r="J1739" s="4">
        <f t="shared" si="292"/>
        <v>3</v>
      </c>
      <c r="K1739" s="4">
        <f t="shared" si="292"/>
        <v>1</v>
      </c>
      <c r="L1739" s="4">
        <f t="shared" si="292"/>
        <v>1</v>
      </c>
      <c r="M1739" s="4">
        <f t="shared" si="292"/>
        <v>26</v>
      </c>
      <c r="N1739" s="4">
        <f t="shared" si="292"/>
        <v>1</v>
      </c>
      <c r="O1739" s="4">
        <f t="shared" si="292"/>
        <v>15</v>
      </c>
      <c r="P1739" s="4">
        <f t="shared" si="292"/>
        <v>14</v>
      </c>
      <c r="Q1739" s="4">
        <f t="shared" si="292"/>
        <v>10</v>
      </c>
      <c r="R1739" s="4">
        <f t="shared" si="292"/>
        <v>14</v>
      </c>
      <c r="S1739" s="4">
        <f t="shared" ref="R1739:W1754" si="294">INT(S1141/20)+1</f>
        <v>6</v>
      </c>
      <c r="T1739" s="4">
        <f t="shared" si="294"/>
        <v>9</v>
      </c>
      <c r="U1739" s="4">
        <f t="shared" si="294"/>
        <v>3</v>
      </c>
      <c r="V1739" s="4">
        <f t="shared" si="294"/>
        <v>9</v>
      </c>
      <c r="W1739" s="4">
        <v>1000000</v>
      </c>
    </row>
    <row r="1740" spans="1:23" x14ac:dyDescent="0.3">
      <c r="A1740" s="4" t="str">
        <f t="shared" si="293"/>
        <v>Portugal</v>
      </c>
      <c r="B1740" s="4">
        <f t="shared" si="293"/>
        <v>1996</v>
      </c>
      <c r="C1740" s="4">
        <f t="shared" ref="C1740:R1755" si="295">INT(C1142/20)+1</f>
        <v>6</v>
      </c>
      <c r="D1740" s="4">
        <f t="shared" si="295"/>
        <v>7</v>
      </c>
      <c r="E1740" s="4">
        <f t="shared" si="295"/>
        <v>11</v>
      </c>
      <c r="F1740" s="4">
        <f t="shared" si="295"/>
        <v>7</v>
      </c>
      <c r="G1740" s="4">
        <f t="shared" si="295"/>
        <v>4</v>
      </c>
      <c r="H1740" s="4">
        <f t="shared" si="295"/>
        <v>4</v>
      </c>
      <c r="I1740" s="4">
        <f t="shared" si="295"/>
        <v>25</v>
      </c>
      <c r="J1740" s="4">
        <f t="shared" si="295"/>
        <v>4</v>
      </c>
      <c r="K1740" s="4">
        <f t="shared" si="295"/>
        <v>2</v>
      </c>
      <c r="L1740" s="4">
        <f t="shared" si="295"/>
        <v>2</v>
      </c>
      <c r="M1740" s="4">
        <f t="shared" si="295"/>
        <v>24</v>
      </c>
      <c r="N1740" s="4">
        <f t="shared" si="295"/>
        <v>2</v>
      </c>
      <c r="O1740" s="4">
        <f t="shared" si="295"/>
        <v>13</v>
      </c>
      <c r="P1740" s="4">
        <f t="shared" si="295"/>
        <v>12</v>
      </c>
      <c r="Q1740" s="4">
        <f t="shared" si="295"/>
        <v>9</v>
      </c>
      <c r="R1740" s="4">
        <f t="shared" si="294"/>
        <v>12</v>
      </c>
      <c r="S1740" s="4">
        <f t="shared" si="294"/>
        <v>7</v>
      </c>
      <c r="T1740" s="4">
        <f t="shared" si="294"/>
        <v>9</v>
      </c>
      <c r="U1740" s="4">
        <f t="shared" si="294"/>
        <v>3</v>
      </c>
      <c r="V1740" s="4">
        <f t="shared" si="294"/>
        <v>9</v>
      </c>
      <c r="W1740" s="4">
        <v>1000000</v>
      </c>
    </row>
    <row r="1741" spans="1:23" x14ac:dyDescent="0.3">
      <c r="A1741" s="4" t="str">
        <f t="shared" si="293"/>
        <v>Portugal</v>
      </c>
      <c r="B1741" s="4">
        <f t="shared" si="293"/>
        <v>1997</v>
      </c>
      <c r="C1741" s="4">
        <f t="shared" si="295"/>
        <v>6</v>
      </c>
      <c r="D1741" s="4">
        <f t="shared" si="295"/>
        <v>7</v>
      </c>
      <c r="E1741" s="4">
        <f t="shared" si="295"/>
        <v>11</v>
      </c>
      <c r="F1741" s="4">
        <f t="shared" si="295"/>
        <v>7</v>
      </c>
      <c r="G1741" s="4">
        <f t="shared" si="295"/>
        <v>3</v>
      </c>
      <c r="H1741" s="4">
        <f t="shared" si="295"/>
        <v>3</v>
      </c>
      <c r="I1741" s="4">
        <f t="shared" si="295"/>
        <v>25</v>
      </c>
      <c r="J1741" s="4">
        <f t="shared" si="295"/>
        <v>3</v>
      </c>
      <c r="K1741" s="4">
        <f t="shared" si="295"/>
        <v>1</v>
      </c>
      <c r="L1741" s="4">
        <f t="shared" si="295"/>
        <v>1</v>
      </c>
      <c r="M1741" s="4">
        <f t="shared" si="295"/>
        <v>24</v>
      </c>
      <c r="N1741" s="4">
        <f t="shared" si="295"/>
        <v>1</v>
      </c>
      <c r="O1741" s="4">
        <f t="shared" si="295"/>
        <v>15</v>
      </c>
      <c r="P1741" s="4">
        <f t="shared" si="295"/>
        <v>14</v>
      </c>
      <c r="Q1741" s="4">
        <f t="shared" si="295"/>
        <v>3</v>
      </c>
      <c r="R1741" s="4">
        <f t="shared" si="294"/>
        <v>14</v>
      </c>
      <c r="S1741" s="4">
        <f t="shared" si="294"/>
        <v>7</v>
      </c>
      <c r="T1741" s="4">
        <f t="shared" si="294"/>
        <v>9</v>
      </c>
      <c r="U1741" s="4">
        <f t="shared" si="294"/>
        <v>3</v>
      </c>
      <c r="V1741" s="4">
        <f t="shared" si="294"/>
        <v>9</v>
      </c>
      <c r="W1741" s="4">
        <v>1000000</v>
      </c>
    </row>
    <row r="1742" spans="1:23" x14ac:dyDescent="0.3">
      <c r="A1742" s="4" t="str">
        <f t="shared" ref="A1742:B1757" si="296">A1144</f>
        <v>Portugal</v>
      </c>
      <c r="B1742" s="4">
        <f t="shared" si="296"/>
        <v>1998</v>
      </c>
      <c r="C1742" s="4">
        <f t="shared" si="295"/>
        <v>7</v>
      </c>
      <c r="D1742" s="4">
        <f t="shared" si="295"/>
        <v>8</v>
      </c>
      <c r="E1742" s="4">
        <f t="shared" si="295"/>
        <v>10</v>
      </c>
      <c r="F1742" s="4">
        <f t="shared" si="295"/>
        <v>8</v>
      </c>
      <c r="G1742" s="4">
        <f t="shared" si="295"/>
        <v>5</v>
      </c>
      <c r="H1742" s="4">
        <f t="shared" si="295"/>
        <v>4</v>
      </c>
      <c r="I1742" s="4">
        <f t="shared" si="295"/>
        <v>24</v>
      </c>
      <c r="J1742" s="4">
        <f t="shared" si="295"/>
        <v>4</v>
      </c>
      <c r="K1742" s="4">
        <f t="shared" si="295"/>
        <v>1</v>
      </c>
      <c r="L1742" s="4">
        <f t="shared" si="295"/>
        <v>1</v>
      </c>
      <c r="M1742" s="4">
        <f t="shared" si="295"/>
        <v>25</v>
      </c>
      <c r="N1742" s="4">
        <f t="shared" si="295"/>
        <v>1</v>
      </c>
      <c r="O1742" s="4">
        <f t="shared" si="295"/>
        <v>16</v>
      </c>
      <c r="P1742" s="4">
        <f t="shared" si="295"/>
        <v>17</v>
      </c>
      <c r="Q1742" s="4">
        <f t="shared" si="295"/>
        <v>3</v>
      </c>
      <c r="R1742" s="4">
        <f t="shared" si="294"/>
        <v>17</v>
      </c>
      <c r="S1742" s="4">
        <f t="shared" si="294"/>
        <v>8</v>
      </c>
      <c r="T1742" s="4">
        <f t="shared" si="294"/>
        <v>9</v>
      </c>
      <c r="U1742" s="4">
        <f t="shared" si="294"/>
        <v>3</v>
      </c>
      <c r="V1742" s="4">
        <f t="shared" si="294"/>
        <v>9</v>
      </c>
      <c r="W1742" s="4">
        <v>1000000</v>
      </c>
    </row>
    <row r="1743" spans="1:23" x14ac:dyDescent="0.3">
      <c r="A1743" s="4" t="str">
        <f t="shared" si="296"/>
        <v>Portugal</v>
      </c>
      <c r="B1743" s="4">
        <f t="shared" si="296"/>
        <v>1999</v>
      </c>
      <c r="C1743" s="4">
        <f t="shared" si="295"/>
        <v>6</v>
      </c>
      <c r="D1743" s="4">
        <f t="shared" si="295"/>
        <v>7</v>
      </c>
      <c r="E1743" s="4">
        <f t="shared" si="295"/>
        <v>10</v>
      </c>
      <c r="F1743" s="4">
        <f t="shared" si="295"/>
        <v>7</v>
      </c>
      <c r="G1743" s="4">
        <f t="shared" si="295"/>
        <v>5</v>
      </c>
      <c r="H1743" s="4">
        <f t="shared" si="295"/>
        <v>5</v>
      </c>
      <c r="I1743" s="4">
        <f t="shared" si="295"/>
        <v>24</v>
      </c>
      <c r="J1743" s="4">
        <f t="shared" si="295"/>
        <v>5</v>
      </c>
      <c r="K1743" s="4">
        <f t="shared" si="295"/>
        <v>1</v>
      </c>
      <c r="L1743" s="4">
        <f t="shared" si="295"/>
        <v>1</v>
      </c>
      <c r="M1743" s="4">
        <f t="shared" si="295"/>
        <v>24</v>
      </c>
      <c r="N1743" s="4">
        <f t="shared" si="295"/>
        <v>1</v>
      </c>
      <c r="O1743" s="4">
        <f t="shared" si="295"/>
        <v>21</v>
      </c>
      <c r="P1743" s="4">
        <f t="shared" si="295"/>
        <v>20</v>
      </c>
      <c r="Q1743" s="4">
        <f t="shared" si="295"/>
        <v>8</v>
      </c>
      <c r="R1743" s="4">
        <f t="shared" si="294"/>
        <v>20</v>
      </c>
      <c r="S1743" s="4">
        <f t="shared" si="294"/>
        <v>8</v>
      </c>
      <c r="T1743" s="4">
        <f t="shared" si="294"/>
        <v>9</v>
      </c>
      <c r="U1743" s="4">
        <f t="shared" si="294"/>
        <v>3</v>
      </c>
      <c r="V1743" s="4">
        <f t="shared" si="294"/>
        <v>9</v>
      </c>
      <c r="W1743" s="4">
        <v>1000000</v>
      </c>
    </row>
    <row r="1744" spans="1:23" x14ac:dyDescent="0.3">
      <c r="A1744" s="4" t="str">
        <f t="shared" si="296"/>
        <v>Portugal</v>
      </c>
      <c r="B1744" s="4">
        <f t="shared" si="296"/>
        <v>2000</v>
      </c>
      <c r="C1744" s="4">
        <f t="shared" si="295"/>
        <v>6</v>
      </c>
      <c r="D1744" s="4">
        <f t="shared" si="295"/>
        <v>7</v>
      </c>
      <c r="E1744" s="4">
        <f t="shared" si="295"/>
        <v>10</v>
      </c>
      <c r="F1744" s="4">
        <f t="shared" si="295"/>
        <v>7</v>
      </c>
      <c r="G1744" s="4">
        <f t="shared" si="295"/>
        <v>5</v>
      </c>
      <c r="H1744" s="4">
        <f t="shared" si="295"/>
        <v>5</v>
      </c>
      <c r="I1744" s="4">
        <f t="shared" si="295"/>
        <v>23</v>
      </c>
      <c r="J1744" s="4">
        <f t="shared" si="295"/>
        <v>5</v>
      </c>
      <c r="K1744" s="4">
        <f t="shared" si="295"/>
        <v>1</v>
      </c>
      <c r="L1744" s="4">
        <f t="shared" si="295"/>
        <v>1</v>
      </c>
      <c r="M1744" s="4">
        <f t="shared" si="295"/>
        <v>23</v>
      </c>
      <c r="N1744" s="4">
        <f t="shared" si="295"/>
        <v>1</v>
      </c>
      <c r="O1744" s="4">
        <f t="shared" si="295"/>
        <v>22</v>
      </c>
      <c r="P1744" s="4">
        <f t="shared" si="295"/>
        <v>22</v>
      </c>
      <c r="Q1744" s="4">
        <f t="shared" si="295"/>
        <v>9</v>
      </c>
      <c r="R1744" s="4">
        <f t="shared" si="294"/>
        <v>22</v>
      </c>
      <c r="S1744" s="4">
        <f t="shared" si="294"/>
        <v>9</v>
      </c>
      <c r="T1744" s="4">
        <f t="shared" si="294"/>
        <v>10</v>
      </c>
      <c r="U1744" s="4">
        <f t="shared" si="294"/>
        <v>2</v>
      </c>
      <c r="V1744" s="4">
        <f t="shared" si="294"/>
        <v>10</v>
      </c>
      <c r="W1744" s="4">
        <v>1000000</v>
      </c>
    </row>
    <row r="1745" spans="1:23" x14ac:dyDescent="0.3">
      <c r="A1745" s="4" t="str">
        <f t="shared" si="296"/>
        <v>Portugal</v>
      </c>
      <c r="B1745" s="4">
        <f t="shared" si="296"/>
        <v>2001</v>
      </c>
      <c r="C1745" s="4">
        <f t="shared" si="295"/>
        <v>7</v>
      </c>
      <c r="D1745" s="4">
        <f t="shared" si="295"/>
        <v>8</v>
      </c>
      <c r="E1745" s="4">
        <f t="shared" si="295"/>
        <v>9</v>
      </c>
      <c r="F1745" s="4">
        <f t="shared" si="295"/>
        <v>8</v>
      </c>
      <c r="G1745" s="4">
        <f t="shared" si="295"/>
        <v>5</v>
      </c>
      <c r="H1745" s="4">
        <f t="shared" si="295"/>
        <v>5</v>
      </c>
      <c r="I1745" s="4">
        <f t="shared" si="295"/>
        <v>23</v>
      </c>
      <c r="J1745" s="4">
        <f t="shared" si="295"/>
        <v>5</v>
      </c>
      <c r="K1745" s="4">
        <f t="shared" si="295"/>
        <v>2</v>
      </c>
      <c r="L1745" s="4">
        <f t="shared" si="295"/>
        <v>2</v>
      </c>
      <c r="M1745" s="4">
        <f t="shared" si="295"/>
        <v>24</v>
      </c>
      <c r="N1745" s="4">
        <f t="shared" si="295"/>
        <v>2</v>
      </c>
      <c r="O1745" s="4">
        <f t="shared" si="295"/>
        <v>21</v>
      </c>
      <c r="P1745" s="4">
        <f t="shared" si="295"/>
        <v>21</v>
      </c>
      <c r="Q1745" s="4">
        <f t="shared" si="295"/>
        <v>5</v>
      </c>
      <c r="R1745" s="4">
        <f t="shared" si="294"/>
        <v>21</v>
      </c>
      <c r="S1745" s="4">
        <f t="shared" si="294"/>
        <v>9</v>
      </c>
      <c r="T1745" s="4">
        <f t="shared" si="294"/>
        <v>10</v>
      </c>
      <c r="U1745" s="4">
        <f t="shared" si="294"/>
        <v>2</v>
      </c>
      <c r="V1745" s="4">
        <f t="shared" si="294"/>
        <v>10</v>
      </c>
      <c r="W1745" s="4">
        <v>1000000</v>
      </c>
    </row>
    <row r="1746" spans="1:23" x14ac:dyDescent="0.3">
      <c r="A1746" s="4" t="str">
        <f t="shared" si="296"/>
        <v>Portugal</v>
      </c>
      <c r="B1746" s="4">
        <f t="shared" si="296"/>
        <v>2002</v>
      </c>
      <c r="C1746" s="4">
        <f t="shared" si="295"/>
        <v>8</v>
      </c>
      <c r="D1746" s="4">
        <f t="shared" si="295"/>
        <v>9</v>
      </c>
      <c r="E1746" s="4">
        <f t="shared" si="295"/>
        <v>8</v>
      </c>
      <c r="F1746" s="4">
        <f t="shared" si="295"/>
        <v>9</v>
      </c>
      <c r="G1746" s="4">
        <f t="shared" si="295"/>
        <v>6</v>
      </c>
      <c r="H1746" s="4">
        <f t="shared" si="295"/>
        <v>5</v>
      </c>
      <c r="I1746" s="4">
        <f t="shared" si="295"/>
        <v>23</v>
      </c>
      <c r="J1746" s="4">
        <f t="shared" si="295"/>
        <v>5</v>
      </c>
      <c r="K1746" s="4">
        <f t="shared" si="295"/>
        <v>3</v>
      </c>
      <c r="L1746" s="4">
        <f t="shared" si="295"/>
        <v>3</v>
      </c>
      <c r="M1746" s="4">
        <f t="shared" si="295"/>
        <v>24</v>
      </c>
      <c r="N1746" s="4">
        <f t="shared" si="295"/>
        <v>3</v>
      </c>
      <c r="O1746" s="4">
        <f t="shared" si="295"/>
        <v>15</v>
      </c>
      <c r="P1746" s="4">
        <f t="shared" si="295"/>
        <v>15</v>
      </c>
      <c r="Q1746" s="4">
        <f t="shared" si="295"/>
        <v>5</v>
      </c>
      <c r="R1746" s="4">
        <f t="shared" si="294"/>
        <v>15</v>
      </c>
      <c r="S1746" s="4">
        <f t="shared" si="294"/>
        <v>9</v>
      </c>
      <c r="T1746" s="4">
        <f t="shared" si="294"/>
        <v>10</v>
      </c>
      <c r="U1746" s="4">
        <f t="shared" si="294"/>
        <v>2</v>
      </c>
      <c r="V1746" s="4">
        <f t="shared" si="294"/>
        <v>10</v>
      </c>
      <c r="W1746" s="4">
        <v>1000000</v>
      </c>
    </row>
    <row r="1747" spans="1:23" x14ac:dyDescent="0.3">
      <c r="A1747" s="4" t="str">
        <f t="shared" si="296"/>
        <v>Portugal</v>
      </c>
      <c r="B1747" s="4">
        <f t="shared" si="296"/>
        <v>2003</v>
      </c>
      <c r="C1747" s="4">
        <f t="shared" si="295"/>
        <v>10</v>
      </c>
      <c r="D1747" s="4">
        <f t="shared" si="295"/>
        <v>10</v>
      </c>
      <c r="E1747" s="4">
        <f t="shared" si="295"/>
        <v>6</v>
      </c>
      <c r="F1747" s="4">
        <f t="shared" si="295"/>
        <v>10</v>
      </c>
      <c r="G1747" s="4">
        <f t="shared" si="295"/>
        <v>6</v>
      </c>
      <c r="H1747" s="4">
        <f t="shared" si="295"/>
        <v>6</v>
      </c>
      <c r="I1747" s="4">
        <f t="shared" si="295"/>
        <v>23</v>
      </c>
      <c r="J1747" s="4">
        <f t="shared" si="295"/>
        <v>6</v>
      </c>
      <c r="K1747" s="4">
        <f t="shared" si="295"/>
        <v>3</v>
      </c>
      <c r="L1747" s="4">
        <f t="shared" si="295"/>
        <v>3</v>
      </c>
      <c r="M1747" s="4">
        <f t="shared" si="295"/>
        <v>23</v>
      </c>
      <c r="N1747" s="4">
        <f t="shared" si="295"/>
        <v>3</v>
      </c>
      <c r="O1747" s="4">
        <f t="shared" si="295"/>
        <v>9</v>
      </c>
      <c r="P1747" s="4">
        <f t="shared" si="295"/>
        <v>8</v>
      </c>
      <c r="Q1747" s="4">
        <f t="shared" si="295"/>
        <v>11</v>
      </c>
      <c r="R1747" s="4">
        <f t="shared" si="294"/>
        <v>8</v>
      </c>
      <c r="S1747" s="4">
        <f t="shared" si="294"/>
        <v>11</v>
      </c>
      <c r="T1747" s="4">
        <f t="shared" si="294"/>
        <v>12</v>
      </c>
      <c r="U1747" s="4">
        <f t="shared" si="294"/>
        <v>1</v>
      </c>
      <c r="V1747" s="4">
        <f t="shared" si="294"/>
        <v>12</v>
      </c>
      <c r="W1747" s="4">
        <v>1000000</v>
      </c>
    </row>
    <row r="1748" spans="1:23" x14ac:dyDescent="0.3">
      <c r="A1748" s="4" t="str">
        <f t="shared" si="296"/>
        <v>Portugal</v>
      </c>
      <c r="B1748" s="4">
        <f t="shared" si="296"/>
        <v>2004</v>
      </c>
      <c r="C1748" s="4">
        <f t="shared" si="295"/>
        <v>11</v>
      </c>
      <c r="D1748" s="4">
        <f t="shared" si="295"/>
        <v>11</v>
      </c>
      <c r="E1748" s="4">
        <f t="shared" si="295"/>
        <v>4</v>
      </c>
      <c r="F1748" s="4">
        <f t="shared" si="295"/>
        <v>11</v>
      </c>
      <c r="G1748" s="4">
        <f t="shared" si="295"/>
        <v>6</v>
      </c>
      <c r="H1748" s="4">
        <f t="shared" si="295"/>
        <v>6</v>
      </c>
      <c r="I1748" s="4">
        <f t="shared" si="295"/>
        <v>21</v>
      </c>
      <c r="J1748" s="4">
        <f t="shared" si="295"/>
        <v>6</v>
      </c>
      <c r="K1748" s="4">
        <f t="shared" si="295"/>
        <v>5</v>
      </c>
      <c r="L1748" s="4">
        <f t="shared" si="295"/>
        <v>5</v>
      </c>
      <c r="M1748" s="4">
        <f t="shared" si="295"/>
        <v>23</v>
      </c>
      <c r="N1748" s="4">
        <f t="shared" si="295"/>
        <v>5</v>
      </c>
      <c r="O1748" s="4">
        <f t="shared" si="295"/>
        <v>7</v>
      </c>
      <c r="P1748" s="4">
        <f t="shared" si="295"/>
        <v>7</v>
      </c>
      <c r="Q1748" s="4">
        <f t="shared" si="295"/>
        <v>11</v>
      </c>
      <c r="R1748" s="4">
        <f t="shared" si="294"/>
        <v>7</v>
      </c>
      <c r="S1748" s="4">
        <f t="shared" si="294"/>
        <v>12</v>
      </c>
      <c r="T1748" s="4">
        <f t="shared" si="294"/>
        <v>12</v>
      </c>
      <c r="U1748" s="4">
        <f t="shared" si="294"/>
        <v>1</v>
      </c>
      <c r="V1748" s="4">
        <f t="shared" si="294"/>
        <v>12</v>
      </c>
      <c r="W1748" s="4">
        <v>1000000</v>
      </c>
    </row>
    <row r="1749" spans="1:23" x14ac:dyDescent="0.3">
      <c r="A1749" s="4" t="str">
        <f t="shared" si="296"/>
        <v>Portugal</v>
      </c>
      <c r="B1749" s="4">
        <f t="shared" si="296"/>
        <v>2005</v>
      </c>
      <c r="C1749" s="4">
        <f t="shared" si="295"/>
        <v>11</v>
      </c>
      <c r="D1749" s="4">
        <f t="shared" si="295"/>
        <v>11</v>
      </c>
      <c r="E1749" s="4">
        <f t="shared" si="295"/>
        <v>3</v>
      </c>
      <c r="F1749" s="4">
        <f t="shared" si="295"/>
        <v>11</v>
      </c>
      <c r="G1749" s="4">
        <f t="shared" si="295"/>
        <v>6</v>
      </c>
      <c r="H1749" s="4">
        <f t="shared" si="295"/>
        <v>6</v>
      </c>
      <c r="I1749" s="4">
        <f t="shared" si="295"/>
        <v>23</v>
      </c>
      <c r="J1749" s="4">
        <f t="shared" si="295"/>
        <v>6</v>
      </c>
      <c r="K1749" s="4">
        <f t="shared" si="295"/>
        <v>4</v>
      </c>
      <c r="L1749" s="4">
        <f t="shared" si="295"/>
        <v>4</v>
      </c>
      <c r="M1749" s="4">
        <f t="shared" si="295"/>
        <v>25</v>
      </c>
      <c r="N1749" s="4">
        <f t="shared" si="295"/>
        <v>4</v>
      </c>
      <c r="O1749" s="4">
        <f t="shared" si="295"/>
        <v>5</v>
      </c>
      <c r="P1749" s="4">
        <f t="shared" si="295"/>
        <v>5</v>
      </c>
      <c r="Q1749" s="4">
        <f t="shared" si="295"/>
        <v>16</v>
      </c>
      <c r="R1749" s="4">
        <f t="shared" si="295"/>
        <v>5</v>
      </c>
      <c r="S1749" s="4">
        <f t="shared" si="294"/>
        <v>13</v>
      </c>
      <c r="T1749" s="4">
        <f t="shared" si="294"/>
        <v>13</v>
      </c>
      <c r="U1749" s="4">
        <f t="shared" si="294"/>
        <v>1</v>
      </c>
      <c r="V1749" s="4">
        <f t="shared" si="294"/>
        <v>13</v>
      </c>
      <c r="W1749" s="4">
        <v>1000000</v>
      </c>
    </row>
    <row r="1750" spans="1:23" x14ac:dyDescent="0.3">
      <c r="A1750" s="4" t="str">
        <f t="shared" si="296"/>
        <v>Portugal</v>
      </c>
      <c r="B1750" s="4">
        <f t="shared" si="296"/>
        <v>2006</v>
      </c>
      <c r="C1750" s="4">
        <f t="shared" si="295"/>
        <v>12</v>
      </c>
      <c r="D1750" s="4">
        <f t="shared" si="295"/>
        <v>12</v>
      </c>
      <c r="E1750" s="4">
        <f t="shared" si="295"/>
        <v>1</v>
      </c>
      <c r="F1750" s="4">
        <f t="shared" si="295"/>
        <v>12</v>
      </c>
      <c r="G1750" s="4">
        <f t="shared" si="295"/>
        <v>5</v>
      </c>
      <c r="H1750" s="4">
        <f t="shared" si="295"/>
        <v>5</v>
      </c>
      <c r="I1750" s="4">
        <f t="shared" si="295"/>
        <v>23</v>
      </c>
      <c r="J1750" s="4">
        <f t="shared" si="295"/>
        <v>5</v>
      </c>
      <c r="K1750" s="4">
        <f t="shared" si="295"/>
        <v>6</v>
      </c>
      <c r="L1750" s="4">
        <f t="shared" si="295"/>
        <v>6</v>
      </c>
      <c r="M1750" s="4">
        <f t="shared" si="295"/>
        <v>24</v>
      </c>
      <c r="N1750" s="4">
        <f t="shared" si="295"/>
        <v>6</v>
      </c>
      <c r="O1750" s="4">
        <f t="shared" si="295"/>
        <v>11</v>
      </c>
      <c r="P1750" s="4">
        <f t="shared" si="295"/>
        <v>13</v>
      </c>
      <c r="Q1750" s="4">
        <f t="shared" si="295"/>
        <v>12</v>
      </c>
      <c r="R1750" s="4">
        <f t="shared" si="294"/>
        <v>13</v>
      </c>
      <c r="S1750" s="4">
        <f t="shared" si="294"/>
        <v>15</v>
      </c>
      <c r="T1750" s="4">
        <f t="shared" si="294"/>
        <v>13</v>
      </c>
      <c r="U1750" s="4">
        <f t="shared" si="294"/>
        <v>2</v>
      </c>
      <c r="V1750" s="4">
        <f t="shared" si="294"/>
        <v>13</v>
      </c>
      <c r="W1750" s="4">
        <v>1000000</v>
      </c>
    </row>
    <row r="1751" spans="1:23" x14ac:dyDescent="0.3">
      <c r="A1751" s="4" t="str">
        <f t="shared" si="296"/>
        <v>Portugal</v>
      </c>
      <c r="B1751" s="4">
        <f t="shared" si="296"/>
        <v>2007</v>
      </c>
      <c r="C1751" s="4">
        <f t="shared" si="295"/>
        <v>12</v>
      </c>
      <c r="D1751" s="4">
        <f t="shared" si="295"/>
        <v>13</v>
      </c>
      <c r="E1751" s="4">
        <f t="shared" si="295"/>
        <v>3</v>
      </c>
      <c r="F1751" s="4">
        <f t="shared" si="295"/>
        <v>13</v>
      </c>
      <c r="G1751" s="4">
        <f t="shared" si="295"/>
        <v>7</v>
      </c>
      <c r="H1751" s="4">
        <f t="shared" si="295"/>
        <v>7</v>
      </c>
      <c r="I1751" s="4">
        <f t="shared" si="295"/>
        <v>20</v>
      </c>
      <c r="J1751" s="4">
        <f t="shared" si="295"/>
        <v>7</v>
      </c>
      <c r="K1751" s="4">
        <f t="shared" si="295"/>
        <v>8</v>
      </c>
      <c r="L1751" s="4">
        <f t="shared" si="295"/>
        <v>8</v>
      </c>
      <c r="M1751" s="4">
        <f t="shared" si="295"/>
        <v>24</v>
      </c>
      <c r="N1751" s="4">
        <f t="shared" si="295"/>
        <v>8</v>
      </c>
      <c r="O1751" s="4">
        <f t="shared" si="295"/>
        <v>19</v>
      </c>
      <c r="P1751" s="4">
        <f t="shared" si="295"/>
        <v>22</v>
      </c>
      <c r="Q1751" s="4">
        <f t="shared" si="295"/>
        <v>4</v>
      </c>
      <c r="R1751" s="4">
        <f t="shared" si="294"/>
        <v>22</v>
      </c>
      <c r="S1751" s="4">
        <f t="shared" si="294"/>
        <v>15</v>
      </c>
      <c r="T1751" s="4">
        <f t="shared" si="294"/>
        <v>14</v>
      </c>
      <c r="U1751" s="4">
        <f t="shared" si="294"/>
        <v>2</v>
      </c>
      <c r="V1751" s="4">
        <f t="shared" si="294"/>
        <v>14</v>
      </c>
      <c r="W1751" s="4">
        <v>1000000</v>
      </c>
    </row>
    <row r="1752" spans="1:23" x14ac:dyDescent="0.3">
      <c r="A1752" s="4" t="str">
        <f t="shared" si="296"/>
        <v>Portugal</v>
      </c>
      <c r="B1752" s="4">
        <f t="shared" si="296"/>
        <v>2008</v>
      </c>
      <c r="C1752" s="4">
        <f t="shared" si="295"/>
        <v>13</v>
      </c>
      <c r="D1752" s="4">
        <f t="shared" si="295"/>
        <v>13</v>
      </c>
      <c r="E1752" s="4">
        <f t="shared" si="295"/>
        <v>3</v>
      </c>
      <c r="F1752" s="4">
        <f t="shared" si="295"/>
        <v>13</v>
      </c>
      <c r="G1752" s="4">
        <f t="shared" si="295"/>
        <v>7</v>
      </c>
      <c r="H1752" s="4">
        <f t="shared" si="295"/>
        <v>6</v>
      </c>
      <c r="I1752" s="4">
        <f t="shared" si="295"/>
        <v>20</v>
      </c>
      <c r="J1752" s="4">
        <f t="shared" si="295"/>
        <v>6</v>
      </c>
      <c r="K1752" s="4">
        <f t="shared" si="295"/>
        <v>5</v>
      </c>
      <c r="L1752" s="4">
        <f t="shared" si="295"/>
        <v>5</v>
      </c>
      <c r="M1752" s="4">
        <f t="shared" si="295"/>
        <v>23</v>
      </c>
      <c r="N1752" s="4">
        <f t="shared" si="295"/>
        <v>5</v>
      </c>
      <c r="O1752" s="4">
        <f t="shared" si="295"/>
        <v>17</v>
      </c>
      <c r="P1752" s="4">
        <f t="shared" si="295"/>
        <v>21</v>
      </c>
      <c r="Q1752" s="4">
        <f t="shared" si="295"/>
        <v>3</v>
      </c>
      <c r="R1752" s="4">
        <f t="shared" si="294"/>
        <v>21</v>
      </c>
      <c r="S1752" s="4">
        <f t="shared" si="294"/>
        <v>15</v>
      </c>
      <c r="T1752" s="4">
        <f t="shared" si="294"/>
        <v>13</v>
      </c>
      <c r="U1752" s="4">
        <f t="shared" si="294"/>
        <v>2</v>
      </c>
      <c r="V1752" s="4">
        <f t="shared" si="294"/>
        <v>13</v>
      </c>
      <c r="W1752" s="4">
        <v>1000000</v>
      </c>
    </row>
    <row r="1753" spans="1:23" x14ac:dyDescent="0.3">
      <c r="A1753" s="4" t="str">
        <f t="shared" si="296"/>
        <v>Portugal</v>
      </c>
      <c r="B1753" s="4">
        <f t="shared" si="296"/>
        <v>2009</v>
      </c>
      <c r="C1753" s="4">
        <f t="shared" si="295"/>
        <v>12</v>
      </c>
      <c r="D1753" s="4">
        <f t="shared" si="295"/>
        <v>12</v>
      </c>
      <c r="E1753" s="4">
        <f t="shared" si="295"/>
        <v>1</v>
      </c>
      <c r="F1753" s="4">
        <f t="shared" si="295"/>
        <v>12</v>
      </c>
      <c r="G1753" s="4">
        <f t="shared" si="295"/>
        <v>10</v>
      </c>
      <c r="H1753" s="4">
        <f t="shared" si="295"/>
        <v>10</v>
      </c>
      <c r="I1753" s="4">
        <f t="shared" si="295"/>
        <v>16</v>
      </c>
      <c r="J1753" s="4">
        <f t="shared" si="295"/>
        <v>10</v>
      </c>
      <c r="K1753" s="4">
        <f t="shared" si="295"/>
        <v>4</v>
      </c>
      <c r="L1753" s="4">
        <f t="shared" si="295"/>
        <v>4</v>
      </c>
      <c r="M1753" s="4">
        <f t="shared" si="295"/>
        <v>22</v>
      </c>
      <c r="N1753" s="4">
        <f t="shared" si="295"/>
        <v>4</v>
      </c>
      <c r="O1753" s="4">
        <f t="shared" si="295"/>
        <v>11</v>
      </c>
      <c r="P1753" s="4">
        <f t="shared" si="295"/>
        <v>10</v>
      </c>
      <c r="Q1753" s="4">
        <f t="shared" si="295"/>
        <v>17</v>
      </c>
      <c r="R1753" s="4">
        <f t="shared" si="294"/>
        <v>10</v>
      </c>
      <c r="S1753" s="4">
        <f t="shared" si="294"/>
        <v>14</v>
      </c>
      <c r="T1753" s="4">
        <f t="shared" si="294"/>
        <v>13</v>
      </c>
      <c r="U1753" s="4">
        <f t="shared" si="294"/>
        <v>2</v>
      </c>
      <c r="V1753" s="4">
        <f t="shared" si="294"/>
        <v>13</v>
      </c>
      <c r="W1753" s="4">
        <v>1000000</v>
      </c>
    </row>
    <row r="1754" spans="1:23" x14ac:dyDescent="0.3">
      <c r="A1754" s="4" t="str">
        <f t="shared" si="296"/>
        <v>Portugal</v>
      </c>
      <c r="B1754" s="4">
        <f t="shared" si="296"/>
        <v>2010</v>
      </c>
      <c r="C1754" s="4">
        <f t="shared" si="295"/>
        <v>12</v>
      </c>
      <c r="D1754" s="4">
        <f t="shared" si="295"/>
        <v>12</v>
      </c>
      <c r="E1754" s="4">
        <f t="shared" si="295"/>
        <v>1</v>
      </c>
      <c r="F1754" s="4">
        <f t="shared" si="295"/>
        <v>12</v>
      </c>
      <c r="G1754" s="4">
        <f t="shared" si="295"/>
        <v>10</v>
      </c>
      <c r="H1754" s="4">
        <f t="shared" si="295"/>
        <v>10</v>
      </c>
      <c r="I1754" s="4">
        <f t="shared" si="295"/>
        <v>15</v>
      </c>
      <c r="J1754" s="4">
        <f t="shared" si="295"/>
        <v>10</v>
      </c>
      <c r="K1754" s="4">
        <f t="shared" si="295"/>
        <v>5</v>
      </c>
      <c r="L1754" s="4">
        <f t="shared" si="295"/>
        <v>5</v>
      </c>
      <c r="M1754" s="4">
        <f t="shared" si="295"/>
        <v>21</v>
      </c>
      <c r="N1754" s="4">
        <f t="shared" si="295"/>
        <v>5</v>
      </c>
      <c r="O1754" s="4">
        <f t="shared" si="295"/>
        <v>12</v>
      </c>
      <c r="P1754" s="4">
        <f t="shared" si="295"/>
        <v>10</v>
      </c>
      <c r="Q1754" s="4">
        <f t="shared" si="295"/>
        <v>20</v>
      </c>
      <c r="R1754" s="4">
        <f t="shared" si="294"/>
        <v>10</v>
      </c>
      <c r="S1754" s="4">
        <f t="shared" si="294"/>
        <v>14</v>
      </c>
      <c r="T1754" s="4">
        <f t="shared" si="294"/>
        <v>13</v>
      </c>
      <c r="U1754" s="4">
        <f t="shared" si="294"/>
        <v>2</v>
      </c>
      <c r="V1754" s="4">
        <f t="shared" si="294"/>
        <v>13</v>
      </c>
      <c r="W1754" s="4">
        <v>1000000</v>
      </c>
    </row>
    <row r="1755" spans="1:23" x14ac:dyDescent="0.3">
      <c r="A1755" s="4" t="str">
        <f t="shared" si="296"/>
        <v>Portugal</v>
      </c>
      <c r="B1755" s="4">
        <f t="shared" si="296"/>
        <v>2011</v>
      </c>
      <c r="C1755" s="4">
        <f t="shared" si="295"/>
        <v>13</v>
      </c>
      <c r="D1755" s="4">
        <f t="shared" si="295"/>
        <v>13</v>
      </c>
      <c r="E1755" s="4">
        <f t="shared" si="295"/>
        <v>3</v>
      </c>
      <c r="F1755" s="4">
        <f t="shared" si="295"/>
        <v>13</v>
      </c>
      <c r="G1755" s="4">
        <f t="shared" si="295"/>
        <v>7</v>
      </c>
      <c r="H1755" s="4">
        <f t="shared" si="295"/>
        <v>7</v>
      </c>
      <c r="I1755" s="4">
        <f t="shared" si="295"/>
        <v>18</v>
      </c>
      <c r="J1755" s="4">
        <f t="shared" si="295"/>
        <v>7</v>
      </c>
      <c r="K1755" s="4">
        <f t="shared" si="295"/>
        <v>7</v>
      </c>
      <c r="L1755" s="4">
        <f t="shared" si="295"/>
        <v>7</v>
      </c>
      <c r="M1755" s="4">
        <f t="shared" si="295"/>
        <v>17</v>
      </c>
      <c r="N1755" s="4">
        <f t="shared" si="295"/>
        <v>7</v>
      </c>
      <c r="O1755" s="4">
        <f t="shared" si="295"/>
        <v>19</v>
      </c>
      <c r="P1755" s="4">
        <f t="shared" si="295"/>
        <v>16</v>
      </c>
      <c r="Q1755" s="4">
        <f t="shared" si="295"/>
        <v>19</v>
      </c>
      <c r="R1755" s="4">
        <f t="shared" si="295"/>
        <v>16</v>
      </c>
      <c r="S1755" s="4">
        <f t="shared" ref="R1755:W1770" si="297">INT(S1157/20)+1</f>
        <v>15</v>
      </c>
      <c r="T1755" s="4">
        <f t="shared" si="297"/>
        <v>14</v>
      </c>
      <c r="U1755" s="4">
        <f t="shared" si="297"/>
        <v>2</v>
      </c>
      <c r="V1755" s="4">
        <f t="shared" si="297"/>
        <v>14</v>
      </c>
      <c r="W1755" s="4">
        <v>1000000</v>
      </c>
    </row>
    <row r="1756" spans="1:23" x14ac:dyDescent="0.3">
      <c r="A1756" s="4" t="str">
        <f t="shared" si="296"/>
        <v>Portugal</v>
      </c>
      <c r="B1756" s="4">
        <f t="shared" si="296"/>
        <v>2012</v>
      </c>
      <c r="C1756" s="4">
        <f t="shared" ref="C1756:R1771" si="298">INT(C1158/20)+1</f>
        <v>14</v>
      </c>
      <c r="D1756" s="4">
        <f t="shared" si="298"/>
        <v>14</v>
      </c>
      <c r="E1756" s="4">
        <f t="shared" si="298"/>
        <v>4</v>
      </c>
      <c r="F1756" s="4">
        <f t="shared" si="298"/>
        <v>14</v>
      </c>
      <c r="G1756" s="4">
        <f t="shared" si="298"/>
        <v>7</v>
      </c>
      <c r="H1756" s="4">
        <f t="shared" si="298"/>
        <v>7</v>
      </c>
      <c r="I1756" s="4">
        <f t="shared" si="298"/>
        <v>18</v>
      </c>
      <c r="J1756" s="4">
        <f t="shared" si="298"/>
        <v>7</v>
      </c>
      <c r="K1756" s="4">
        <f t="shared" si="298"/>
        <v>5</v>
      </c>
      <c r="L1756" s="4">
        <f t="shared" si="298"/>
        <v>5</v>
      </c>
      <c r="M1756" s="4">
        <f t="shared" si="298"/>
        <v>18</v>
      </c>
      <c r="N1756" s="4">
        <f t="shared" si="298"/>
        <v>5</v>
      </c>
      <c r="O1756" s="4">
        <f t="shared" si="298"/>
        <v>26</v>
      </c>
      <c r="P1756" s="4">
        <f t="shared" si="298"/>
        <v>24</v>
      </c>
      <c r="Q1756" s="4">
        <f t="shared" si="298"/>
        <v>19</v>
      </c>
      <c r="R1756" s="4">
        <f t="shared" si="297"/>
        <v>24</v>
      </c>
      <c r="S1756" s="4">
        <f t="shared" si="297"/>
        <v>15</v>
      </c>
      <c r="T1756" s="4">
        <f t="shared" si="297"/>
        <v>14</v>
      </c>
      <c r="U1756" s="4">
        <f t="shared" si="297"/>
        <v>3</v>
      </c>
      <c r="V1756" s="4">
        <f t="shared" si="297"/>
        <v>14</v>
      </c>
      <c r="W1756" s="4">
        <v>1000000</v>
      </c>
    </row>
    <row r="1757" spans="1:23" x14ac:dyDescent="0.3">
      <c r="A1757" s="4" t="str">
        <f t="shared" si="296"/>
        <v>Portugal</v>
      </c>
      <c r="B1757" s="4">
        <f t="shared" si="296"/>
        <v>2013</v>
      </c>
      <c r="C1757" s="4">
        <f t="shared" si="298"/>
        <v>13</v>
      </c>
      <c r="D1757" s="4">
        <f t="shared" si="298"/>
        <v>13</v>
      </c>
      <c r="E1757" s="4">
        <f t="shared" si="298"/>
        <v>3</v>
      </c>
      <c r="F1757" s="4">
        <f t="shared" si="298"/>
        <v>13</v>
      </c>
      <c r="G1757" s="4">
        <f t="shared" si="298"/>
        <v>8</v>
      </c>
      <c r="H1757" s="4">
        <f t="shared" si="298"/>
        <v>8</v>
      </c>
      <c r="I1757" s="4">
        <f t="shared" si="298"/>
        <v>17</v>
      </c>
      <c r="J1757" s="4">
        <f t="shared" si="298"/>
        <v>8</v>
      </c>
      <c r="K1757" s="4">
        <f t="shared" si="298"/>
        <v>5</v>
      </c>
      <c r="L1757" s="4">
        <f t="shared" si="298"/>
        <v>5</v>
      </c>
      <c r="M1757" s="4">
        <f t="shared" si="298"/>
        <v>18</v>
      </c>
      <c r="N1757" s="4">
        <f t="shared" si="298"/>
        <v>5</v>
      </c>
      <c r="O1757" s="4">
        <f t="shared" si="298"/>
        <v>27</v>
      </c>
      <c r="P1757" s="4">
        <f t="shared" si="298"/>
        <v>25</v>
      </c>
      <c r="Q1757" s="4">
        <f t="shared" si="298"/>
        <v>20</v>
      </c>
      <c r="R1757" s="4">
        <f t="shared" si="297"/>
        <v>25</v>
      </c>
      <c r="S1757" s="4">
        <f t="shared" si="297"/>
        <v>15</v>
      </c>
      <c r="T1757" s="4">
        <f t="shared" si="297"/>
        <v>14</v>
      </c>
      <c r="U1757" s="4">
        <f t="shared" si="297"/>
        <v>4</v>
      </c>
      <c r="V1757" s="4">
        <f t="shared" si="297"/>
        <v>14</v>
      </c>
      <c r="W1757" s="4">
        <v>1000000</v>
      </c>
    </row>
    <row r="1758" spans="1:23" x14ac:dyDescent="0.3">
      <c r="A1758" s="4" t="str">
        <f t="shared" ref="A1758:B1773" si="299">A1160</f>
        <v>Portugal</v>
      </c>
      <c r="B1758" s="4">
        <f t="shared" si="299"/>
        <v>2014</v>
      </c>
      <c r="C1758" s="4">
        <f t="shared" si="298"/>
        <v>14</v>
      </c>
      <c r="D1758" s="4">
        <f t="shared" si="298"/>
        <v>14</v>
      </c>
      <c r="E1758" s="4">
        <f t="shared" si="298"/>
        <v>5</v>
      </c>
      <c r="F1758" s="4">
        <f t="shared" si="298"/>
        <v>14</v>
      </c>
      <c r="G1758" s="4">
        <f t="shared" si="298"/>
        <v>9</v>
      </c>
      <c r="H1758" s="4">
        <f t="shared" si="298"/>
        <v>9</v>
      </c>
      <c r="I1758" s="4">
        <f t="shared" si="298"/>
        <v>16</v>
      </c>
      <c r="J1758" s="4">
        <f t="shared" si="298"/>
        <v>9</v>
      </c>
      <c r="K1758" s="4">
        <f t="shared" si="298"/>
        <v>5</v>
      </c>
      <c r="L1758" s="4">
        <f t="shared" si="298"/>
        <v>5</v>
      </c>
      <c r="M1758" s="4">
        <f t="shared" si="298"/>
        <v>17</v>
      </c>
      <c r="N1758" s="4">
        <f t="shared" si="298"/>
        <v>5</v>
      </c>
      <c r="O1758" s="4">
        <f t="shared" si="298"/>
        <v>23</v>
      </c>
      <c r="P1758" s="4">
        <f t="shared" si="298"/>
        <v>21</v>
      </c>
      <c r="Q1758" s="4">
        <f t="shared" si="298"/>
        <v>24</v>
      </c>
      <c r="R1758" s="4">
        <f t="shared" si="297"/>
        <v>21</v>
      </c>
      <c r="S1758" s="4">
        <f t="shared" si="297"/>
        <v>15</v>
      </c>
      <c r="T1758" s="4">
        <f t="shared" si="297"/>
        <v>14</v>
      </c>
      <c r="U1758" s="4">
        <f t="shared" si="297"/>
        <v>4</v>
      </c>
      <c r="V1758" s="4">
        <f t="shared" si="297"/>
        <v>14</v>
      </c>
      <c r="W1758" s="4">
        <v>1000000</v>
      </c>
    </row>
    <row r="1759" spans="1:23" x14ac:dyDescent="0.3">
      <c r="A1759" s="4" t="str">
        <f t="shared" si="299"/>
        <v>Portugal</v>
      </c>
      <c r="B1759" s="4">
        <f t="shared" si="299"/>
        <v>2015</v>
      </c>
      <c r="C1759" s="4">
        <f t="shared" si="298"/>
        <v>15</v>
      </c>
      <c r="D1759" s="4">
        <f t="shared" si="298"/>
        <v>15</v>
      </c>
      <c r="E1759" s="4">
        <f t="shared" si="298"/>
        <v>6</v>
      </c>
      <c r="F1759" s="4">
        <f t="shared" si="298"/>
        <v>15</v>
      </c>
      <c r="G1759" s="4">
        <f t="shared" si="298"/>
        <v>10</v>
      </c>
      <c r="H1759" s="4">
        <f t="shared" si="298"/>
        <v>10</v>
      </c>
      <c r="I1759" s="4">
        <f t="shared" si="298"/>
        <v>14</v>
      </c>
      <c r="J1759" s="4">
        <f t="shared" si="298"/>
        <v>10</v>
      </c>
      <c r="K1759" s="4">
        <f t="shared" si="298"/>
        <v>7</v>
      </c>
      <c r="L1759" s="4">
        <f t="shared" si="298"/>
        <v>7</v>
      </c>
      <c r="M1759" s="4">
        <f t="shared" si="298"/>
        <v>15</v>
      </c>
      <c r="N1759" s="4">
        <f t="shared" si="298"/>
        <v>7</v>
      </c>
      <c r="O1759" s="4">
        <f t="shared" si="298"/>
        <v>20</v>
      </c>
      <c r="P1759" s="4">
        <f t="shared" si="298"/>
        <v>19</v>
      </c>
      <c r="Q1759" s="4">
        <f t="shared" si="298"/>
        <v>24</v>
      </c>
      <c r="R1759" s="4">
        <f t="shared" si="297"/>
        <v>19</v>
      </c>
      <c r="S1759" s="4">
        <f t="shared" si="297"/>
        <v>16</v>
      </c>
      <c r="T1759" s="4">
        <f t="shared" si="297"/>
        <v>15</v>
      </c>
      <c r="U1759" s="4">
        <f t="shared" si="297"/>
        <v>4</v>
      </c>
      <c r="V1759" s="4">
        <f t="shared" si="297"/>
        <v>15</v>
      </c>
      <c r="W1759" s="4">
        <v>1000000</v>
      </c>
    </row>
    <row r="1760" spans="1:23" x14ac:dyDescent="0.3">
      <c r="A1760" s="4" t="str">
        <f t="shared" si="299"/>
        <v>Portugal</v>
      </c>
      <c r="B1760" s="4">
        <f t="shared" si="299"/>
        <v>2016</v>
      </c>
      <c r="C1760" s="4">
        <f t="shared" si="298"/>
        <v>16</v>
      </c>
      <c r="D1760" s="4">
        <f t="shared" si="298"/>
        <v>15</v>
      </c>
      <c r="E1760" s="4">
        <f t="shared" si="298"/>
        <v>8</v>
      </c>
      <c r="F1760" s="4">
        <f t="shared" si="298"/>
        <v>15</v>
      </c>
      <c r="G1760" s="4">
        <f t="shared" si="298"/>
        <v>10</v>
      </c>
      <c r="H1760" s="4">
        <f t="shared" si="298"/>
        <v>11</v>
      </c>
      <c r="I1760" s="4">
        <f t="shared" si="298"/>
        <v>14</v>
      </c>
      <c r="J1760" s="4">
        <f t="shared" si="298"/>
        <v>11</v>
      </c>
      <c r="K1760" s="4">
        <f t="shared" si="298"/>
        <v>4</v>
      </c>
      <c r="L1760" s="4">
        <f t="shared" si="298"/>
        <v>4</v>
      </c>
      <c r="M1760" s="4">
        <f t="shared" si="298"/>
        <v>18</v>
      </c>
      <c r="N1760" s="4">
        <f t="shared" si="298"/>
        <v>4</v>
      </c>
      <c r="O1760" s="4">
        <f t="shared" si="298"/>
        <v>17</v>
      </c>
      <c r="P1760" s="4">
        <f t="shared" si="298"/>
        <v>16</v>
      </c>
      <c r="Q1760" s="4">
        <f t="shared" si="298"/>
        <v>26</v>
      </c>
      <c r="R1760" s="4">
        <f t="shared" si="297"/>
        <v>16</v>
      </c>
      <c r="S1760" s="4">
        <f t="shared" si="297"/>
        <v>16</v>
      </c>
      <c r="T1760" s="4">
        <f t="shared" si="297"/>
        <v>14</v>
      </c>
      <c r="U1760" s="4">
        <f t="shared" si="297"/>
        <v>4</v>
      </c>
      <c r="V1760" s="4">
        <f t="shared" si="297"/>
        <v>14</v>
      </c>
      <c r="W1760" s="4">
        <v>1000000</v>
      </c>
    </row>
    <row r="1761" spans="1:23" x14ac:dyDescent="0.3">
      <c r="A1761" s="4" t="str">
        <f t="shared" si="299"/>
        <v>Portugal</v>
      </c>
      <c r="B1761" s="4">
        <f t="shared" si="299"/>
        <v>2017</v>
      </c>
      <c r="C1761" s="4">
        <f t="shared" si="298"/>
        <v>17</v>
      </c>
      <c r="D1761" s="4">
        <f t="shared" si="298"/>
        <v>15</v>
      </c>
      <c r="E1761" s="4">
        <f t="shared" si="298"/>
        <v>10</v>
      </c>
      <c r="F1761" s="4">
        <f t="shared" si="298"/>
        <v>15</v>
      </c>
      <c r="G1761" s="4">
        <f t="shared" si="298"/>
        <v>10</v>
      </c>
      <c r="H1761" s="4">
        <f t="shared" si="298"/>
        <v>10</v>
      </c>
      <c r="I1761" s="4">
        <f t="shared" si="298"/>
        <v>14</v>
      </c>
      <c r="J1761" s="4">
        <f t="shared" si="298"/>
        <v>10</v>
      </c>
      <c r="K1761" s="4">
        <f t="shared" si="298"/>
        <v>6</v>
      </c>
      <c r="L1761" s="4">
        <f t="shared" si="298"/>
        <v>6</v>
      </c>
      <c r="M1761" s="4">
        <f t="shared" si="298"/>
        <v>14</v>
      </c>
      <c r="N1761" s="4">
        <f t="shared" si="298"/>
        <v>6</v>
      </c>
      <c r="O1761" s="4">
        <f t="shared" si="298"/>
        <v>10</v>
      </c>
      <c r="P1761" s="4">
        <f t="shared" si="298"/>
        <v>10</v>
      </c>
      <c r="Q1761" s="4">
        <f t="shared" si="298"/>
        <v>26</v>
      </c>
      <c r="R1761" s="4">
        <f t="shared" si="297"/>
        <v>10</v>
      </c>
      <c r="S1761" s="4">
        <f t="shared" si="297"/>
        <v>16</v>
      </c>
      <c r="T1761" s="4">
        <f t="shared" si="297"/>
        <v>14</v>
      </c>
      <c r="U1761" s="4">
        <f t="shared" si="297"/>
        <v>4</v>
      </c>
      <c r="V1761" s="4">
        <f t="shared" si="297"/>
        <v>14</v>
      </c>
      <c r="W1761" s="4">
        <v>1000000</v>
      </c>
    </row>
    <row r="1762" spans="1:23" x14ac:dyDescent="0.3">
      <c r="A1762" s="4" t="str">
        <f t="shared" si="299"/>
        <v>Portugal</v>
      </c>
      <c r="B1762" s="4">
        <f t="shared" si="299"/>
        <v>2018</v>
      </c>
      <c r="C1762" s="4">
        <f t="shared" si="298"/>
        <v>17</v>
      </c>
      <c r="D1762" s="4">
        <f t="shared" si="298"/>
        <v>15</v>
      </c>
      <c r="E1762" s="4">
        <f t="shared" si="298"/>
        <v>10</v>
      </c>
      <c r="F1762" s="4">
        <f t="shared" si="298"/>
        <v>15</v>
      </c>
      <c r="G1762" s="4">
        <f t="shared" si="298"/>
        <v>12</v>
      </c>
      <c r="H1762" s="4">
        <f t="shared" si="298"/>
        <v>13</v>
      </c>
      <c r="I1762" s="4">
        <f t="shared" si="298"/>
        <v>12</v>
      </c>
      <c r="J1762" s="4">
        <f t="shared" si="298"/>
        <v>13</v>
      </c>
      <c r="K1762" s="4">
        <f t="shared" si="298"/>
        <v>5</v>
      </c>
      <c r="L1762" s="4">
        <f t="shared" si="298"/>
        <v>5</v>
      </c>
      <c r="M1762" s="4">
        <f t="shared" si="298"/>
        <v>16</v>
      </c>
      <c r="N1762" s="4">
        <f t="shared" si="298"/>
        <v>5</v>
      </c>
      <c r="O1762" s="4">
        <f t="shared" si="298"/>
        <v>2</v>
      </c>
      <c r="P1762" s="4">
        <f t="shared" si="298"/>
        <v>3</v>
      </c>
      <c r="Q1762" s="4">
        <f t="shared" si="298"/>
        <v>24</v>
      </c>
      <c r="R1762" s="4">
        <f t="shared" si="297"/>
        <v>3</v>
      </c>
      <c r="S1762" s="4">
        <f t="shared" si="297"/>
        <v>16</v>
      </c>
      <c r="T1762" s="4">
        <f t="shared" si="297"/>
        <v>14</v>
      </c>
      <c r="U1762" s="4">
        <f t="shared" si="297"/>
        <v>4</v>
      </c>
      <c r="V1762" s="4">
        <f t="shared" si="297"/>
        <v>14</v>
      </c>
      <c r="W1762" s="4">
        <v>1000000</v>
      </c>
    </row>
    <row r="1763" spans="1:23" x14ac:dyDescent="0.3">
      <c r="A1763" s="4" t="str">
        <f t="shared" si="299"/>
        <v>Portugal</v>
      </c>
      <c r="B1763" s="4">
        <f t="shared" si="299"/>
        <v>2019</v>
      </c>
      <c r="C1763" s="4">
        <f t="shared" si="298"/>
        <v>16</v>
      </c>
      <c r="D1763" s="4">
        <f t="shared" si="298"/>
        <v>15</v>
      </c>
      <c r="E1763" s="4">
        <f t="shared" si="298"/>
        <v>9</v>
      </c>
      <c r="F1763" s="4">
        <f t="shared" si="298"/>
        <v>15</v>
      </c>
      <c r="G1763" s="4">
        <f t="shared" si="298"/>
        <v>15</v>
      </c>
      <c r="H1763" s="4">
        <f t="shared" si="298"/>
        <v>15</v>
      </c>
      <c r="I1763" s="4">
        <f t="shared" si="298"/>
        <v>7</v>
      </c>
      <c r="J1763" s="4">
        <f t="shared" si="298"/>
        <v>15</v>
      </c>
      <c r="K1763" s="4">
        <f t="shared" si="298"/>
        <v>5</v>
      </c>
      <c r="L1763" s="4">
        <f t="shared" si="298"/>
        <v>5</v>
      </c>
      <c r="M1763" s="4">
        <f t="shared" si="298"/>
        <v>15</v>
      </c>
      <c r="N1763" s="4">
        <f t="shared" si="298"/>
        <v>5</v>
      </c>
      <c r="O1763" s="4">
        <f t="shared" si="298"/>
        <v>3</v>
      </c>
      <c r="P1763" s="4">
        <f t="shared" si="298"/>
        <v>3</v>
      </c>
      <c r="Q1763" s="4">
        <f t="shared" si="298"/>
        <v>24</v>
      </c>
      <c r="R1763" s="4">
        <f t="shared" si="297"/>
        <v>3</v>
      </c>
      <c r="S1763" s="4">
        <f t="shared" si="297"/>
        <v>16</v>
      </c>
      <c r="T1763" s="4">
        <f t="shared" si="297"/>
        <v>14</v>
      </c>
      <c r="U1763" s="4">
        <f t="shared" si="297"/>
        <v>3</v>
      </c>
      <c r="V1763" s="4">
        <f t="shared" si="297"/>
        <v>14</v>
      </c>
      <c r="W1763" s="4">
        <v>1000000</v>
      </c>
    </row>
    <row r="1764" spans="1:23" x14ac:dyDescent="0.3">
      <c r="A1764" s="4" t="str">
        <f t="shared" si="299"/>
        <v>Portugal</v>
      </c>
      <c r="B1764" s="4">
        <f t="shared" si="299"/>
        <v>2020</v>
      </c>
      <c r="C1764" s="4">
        <f t="shared" si="298"/>
        <v>16</v>
      </c>
      <c r="D1764" s="4">
        <f t="shared" si="298"/>
        <v>14</v>
      </c>
      <c r="E1764" s="4">
        <f t="shared" si="298"/>
        <v>9</v>
      </c>
      <c r="F1764" s="4">
        <f t="shared" si="298"/>
        <v>14</v>
      </c>
      <c r="G1764" s="4">
        <f t="shared" si="298"/>
        <v>7</v>
      </c>
      <c r="H1764" s="4">
        <f t="shared" si="298"/>
        <v>8</v>
      </c>
      <c r="I1764" s="4">
        <f t="shared" si="298"/>
        <v>16</v>
      </c>
      <c r="J1764" s="4">
        <f t="shared" si="298"/>
        <v>8</v>
      </c>
      <c r="K1764" s="4">
        <f t="shared" si="298"/>
        <v>5</v>
      </c>
      <c r="L1764" s="4">
        <f t="shared" si="298"/>
        <v>4</v>
      </c>
      <c r="M1764" s="4">
        <f t="shared" si="298"/>
        <v>17</v>
      </c>
      <c r="N1764" s="4">
        <f t="shared" si="298"/>
        <v>4</v>
      </c>
      <c r="O1764" s="4">
        <f t="shared" si="298"/>
        <v>1</v>
      </c>
      <c r="P1764" s="4">
        <f t="shared" si="298"/>
        <v>1</v>
      </c>
      <c r="Q1764" s="4">
        <f t="shared" si="298"/>
        <v>19</v>
      </c>
      <c r="R1764" s="4">
        <f t="shared" si="297"/>
        <v>1</v>
      </c>
      <c r="S1764" s="4">
        <f t="shared" si="297"/>
        <v>17</v>
      </c>
      <c r="T1764" s="4">
        <f t="shared" si="297"/>
        <v>15</v>
      </c>
      <c r="U1764" s="4">
        <f t="shared" si="297"/>
        <v>4</v>
      </c>
      <c r="V1764" s="4">
        <f t="shared" si="297"/>
        <v>15</v>
      </c>
      <c r="W1764" s="4">
        <v>1000000</v>
      </c>
    </row>
    <row r="1765" spans="1:23" x14ac:dyDescent="0.3">
      <c r="A1765" s="4" t="str">
        <f t="shared" si="299"/>
        <v>Portugal</v>
      </c>
      <c r="B1765" s="4">
        <f t="shared" si="299"/>
        <v>2021</v>
      </c>
      <c r="C1765" s="4">
        <f t="shared" si="298"/>
        <v>16</v>
      </c>
      <c r="D1765" s="4">
        <f t="shared" si="298"/>
        <v>14</v>
      </c>
      <c r="E1765" s="4">
        <f t="shared" si="298"/>
        <v>9</v>
      </c>
      <c r="F1765" s="4">
        <f t="shared" si="298"/>
        <v>14</v>
      </c>
      <c r="G1765" s="4">
        <f t="shared" si="298"/>
        <v>6</v>
      </c>
      <c r="H1765" s="4">
        <f t="shared" si="298"/>
        <v>7</v>
      </c>
      <c r="I1765" s="4">
        <f t="shared" si="298"/>
        <v>20</v>
      </c>
      <c r="J1765" s="4">
        <f t="shared" si="298"/>
        <v>7</v>
      </c>
      <c r="K1765" s="4">
        <f t="shared" si="298"/>
        <v>11</v>
      </c>
      <c r="L1765" s="4">
        <f t="shared" si="298"/>
        <v>10</v>
      </c>
      <c r="M1765" s="4">
        <f t="shared" si="298"/>
        <v>23</v>
      </c>
      <c r="N1765" s="4">
        <f t="shared" si="298"/>
        <v>10</v>
      </c>
      <c r="O1765" s="4">
        <f t="shared" si="298"/>
        <v>2</v>
      </c>
      <c r="P1765" s="4">
        <f t="shared" si="298"/>
        <v>2</v>
      </c>
      <c r="Q1765" s="4">
        <f t="shared" si="298"/>
        <v>17</v>
      </c>
      <c r="R1765" s="4">
        <f t="shared" si="298"/>
        <v>2</v>
      </c>
      <c r="S1765" s="4">
        <f t="shared" si="297"/>
        <v>19</v>
      </c>
      <c r="T1765" s="4">
        <f t="shared" si="297"/>
        <v>15</v>
      </c>
      <c r="U1765" s="4">
        <f t="shared" si="297"/>
        <v>4</v>
      </c>
      <c r="V1765" s="4">
        <f t="shared" si="297"/>
        <v>15</v>
      </c>
      <c r="W1765" s="4">
        <v>1000000</v>
      </c>
    </row>
    <row r="1766" spans="1:23" x14ac:dyDescent="0.3">
      <c r="A1766" s="4" t="str">
        <f t="shared" si="299"/>
        <v>Sweden</v>
      </c>
      <c r="B1766" s="4">
        <f t="shared" si="299"/>
        <v>1995</v>
      </c>
      <c r="C1766" s="4">
        <f t="shared" si="298"/>
        <v>3</v>
      </c>
      <c r="D1766" s="4">
        <f t="shared" si="298"/>
        <v>3</v>
      </c>
      <c r="E1766" s="4">
        <f t="shared" si="298"/>
        <v>21</v>
      </c>
      <c r="F1766" s="4">
        <f t="shared" si="298"/>
        <v>3</v>
      </c>
      <c r="G1766" s="4">
        <f t="shared" si="298"/>
        <v>26</v>
      </c>
      <c r="H1766" s="4">
        <f t="shared" si="298"/>
        <v>25</v>
      </c>
      <c r="I1766" s="4">
        <f t="shared" si="298"/>
        <v>25</v>
      </c>
      <c r="J1766" s="4">
        <f t="shared" si="298"/>
        <v>25</v>
      </c>
      <c r="K1766" s="4">
        <f t="shared" si="298"/>
        <v>25</v>
      </c>
      <c r="L1766" s="4">
        <f t="shared" si="298"/>
        <v>25</v>
      </c>
      <c r="M1766" s="4">
        <f t="shared" si="298"/>
        <v>9</v>
      </c>
      <c r="N1766" s="4">
        <f t="shared" si="298"/>
        <v>25</v>
      </c>
      <c r="O1766" s="4">
        <f t="shared" si="298"/>
        <v>5</v>
      </c>
      <c r="P1766" s="4">
        <f t="shared" si="298"/>
        <v>4</v>
      </c>
      <c r="Q1766" s="4">
        <f t="shared" si="298"/>
        <v>26</v>
      </c>
      <c r="R1766" s="4">
        <f t="shared" si="297"/>
        <v>4</v>
      </c>
      <c r="S1766" s="4">
        <f t="shared" si="297"/>
        <v>12</v>
      </c>
      <c r="T1766" s="4">
        <f t="shared" si="297"/>
        <v>17</v>
      </c>
      <c r="U1766" s="4">
        <f t="shared" si="297"/>
        <v>27</v>
      </c>
      <c r="V1766" s="4">
        <f t="shared" si="297"/>
        <v>17</v>
      </c>
      <c r="W1766" s="4">
        <v>1000000</v>
      </c>
    </row>
    <row r="1767" spans="1:23" x14ac:dyDescent="0.3">
      <c r="A1767" s="4" t="str">
        <f t="shared" si="299"/>
        <v>Sweden</v>
      </c>
      <c r="B1767" s="4">
        <f t="shared" si="299"/>
        <v>1996</v>
      </c>
      <c r="C1767" s="4">
        <f t="shared" si="298"/>
        <v>1</v>
      </c>
      <c r="D1767" s="4">
        <f t="shared" si="298"/>
        <v>1</v>
      </c>
      <c r="E1767" s="4">
        <f t="shared" si="298"/>
        <v>23</v>
      </c>
      <c r="F1767" s="4">
        <f t="shared" si="298"/>
        <v>1</v>
      </c>
      <c r="G1767" s="4">
        <f t="shared" si="298"/>
        <v>25</v>
      </c>
      <c r="H1767" s="4">
        <f t="shared" si="298"/>
        <v>24</v>
      </c>
      <c r="I1767" s="4">
        <f t="shared" si="298"/>
        <v>24</v>
      </c>
      <c r="J1767" s="4">
        <f t="shared" si="298"/>
        <v>24</v>
      </c>
      <c r="K1767" s="4">
        <f t="shared" si="298"/>
        <v>25</v>
      </c>
      <c r="L1767" s="4">
        <f t="shared" si="298"/>
        <v>25</v>
      </c>
      <c r="M1767" s="4">
        <f t="shared" si="298"/>
        <v>13</v>
      </c>
      <c r="N1767" s="4">
        <f t="shared" si="298"/>
        <v>25</v>
      </c>
      <c r="O1767" s="4">
        <f t="shared" si="298"/>
        <v>3</v>
      </c>
      <c r="P1767" s="4">
        <f t="shared" si="298"/>
        <v>3</v>
      </c>
      <c r="Q1767" s="4">
        <f t="shared" si="298"/>
        <v>26</v>
      </c>
      <c r="R1767" s="4">
        <f t="shared" si="297"/>
        <v>3</v>
      </c>
      <c r="S1767" s="4">
        <f t="shared" si="297"/>
        <v>12</v>
      </c>
      <c r="T1767" s="4">
        <f t="shared" si="297"/>
        <v>17</v>
      </c>
      <c r="U1767" s="4">
        <f t="shared" si="297"/>
        <v>26</v>
      </c>
      <c r="V1767" s="4">
        <f t="shared" si="297"/>
        <v>17</v>
      </c>
      <c r="W1767" s="4">
        <v>1000000</v>
      </c>
    </row>
    <row r="1768" spans="1:23" x14ac:dyDescent="0.3">
      <c r="A1768" s="4" t="str">
        <f t="shared" si="299"/>
        <v>Sweden</v>
      </c>
      <c r="B1768" s="4">
        <f t="shared" si="299"/>
        <v>1997</v>
      </c>
      <c r="C1768" s="4">
        <f t="shared" si="298"/>
        <v>1</v>
      </c>
      <c r="D1768" s="4">
        <f t="shared" si="298"/>
        <v>1</v>
      </c>
      <c r="E1768" s="4">
        <f t="shared" si="298"/>
        <v>23</v>
      </c>
      <c r="F1768" s="4">
        <f t="shared" si="298"/>
        <v>1</v>
      </c>
      <c r="G1768" s="4">
        <f t="shared" si="298"/>
        <v>24</v>
      </c>
      <c r="H1768" s="4">
        <f t="shared" si="298"/>
        <v>24</v>
      </c>
      <c r="I1768" s="4">
        <f t="shared" si="298"/>
        <v>22</v>
      </c>
      <c r="J1768" s="4">
        <f t="shared" si="298"/>
        <v>24</v>
      </c>
      <c r="K1768" s="4">
        <f t="shared" si="298"/>
        <v>25</v>
      </c>
      <c r="L1768" s="4">
        <f t="shared" si="298"/>
        <v>25</v>
      </c>
      <c r="M1768" s="4">
        <f t="shared" si="298"/>
        <v>10</v>
      </c>
      <c r="N1768" s="4">
        <f t="shared" si="298"/>
        <v>25</v>
      </c>
      <c r="O1768" s="4">
        <f t="shared" si="298"/>
        <v>8</v>
      </c>
      <c r="P1768" s="4">
        <f t="shared" si="298"/>
        <v>7</v>
      </c>
      <c r="Q1768" s="4">
        <f t="shared" si="298"/>
        <v>23</v>
      </c>
      <c r="R1768" s="4">
        <f t="shared" si="297"/>
        <v>7</v>
      </c>
      <c r="S1768" s="4">
        <f t="shared" si="297"/>
        <v>12</v>
      </c>
      <c r="T1768" s="4">
        <f t="shared" si="297"/>
        <v>16</v>
      </c>
      <c r="U1768" s="4">
        <f t="shared" si="297"/>
        <v>26</v>
      </c>
      <c r="V1768" s="4">
        <f t="shared" si="297"/>
        <v>16</v>
      </c>
      <c r="W1768" s="4">
        <v>1000000</v>
      </c>
    </row>
    <row r="1769" spans="1:23" x14ac:dyDescent="0.3">
      <c r="A1769" s="4" t="str">
        <f t="shared" si="299"/>
        <v>Sweden</v>
      </c>
      <c r="B1769" s="4">
        <f t="shared" si="299"/>
        <v>1998</v>
      </c>
      <c r="C1769" s="4">
        <f t="shared" si="298"/>
        <v>2</v>
      </c>
      <c r="D1769" s="4">
        <f t="shared" si="298"/>
        <v>2</v>
      </c>
      <c r="E1769" s="4">
        <f t="shared" si="298"/>
        <v>22</v>
      </c>
      <c r="F1769" s="4">
        <f t="shared" si="298"/>
        <v>2</v>
      </c>
      <c r="G1769" s="4">
        <f t="shared" si="298"/>
        <v>24</v>
      </c>
      <c r="H1769" s="4">
        <f t="shared" si="298"/>
        <v>24</v>
      </c>
      <c r="I1769" s="4">
        <f t="shared" si="298"/>
        <v>24</v>
      </c>
      <c r="J1769" s="4">
        <f t="shared" si="298"/>
        <v>24</v>
      </c>
      <c r="K1769" s="4">
        <f t="shared" si="298"/>
        <v>25</v>
      </c>
      <c r="L1769" s="4">
        <f t="shared" si="298"/>
        <v>25</v>
      </c>
      <c r="M1769" s="4">
        <f t="shared" si="298"/>
        <v>9</v>
      </c>
      <c r="N1769" s="4">
        <f t="shared" si="298"/>
        <v>25</v>
      </c>
      <c r="O1769" s="4">
        <f t="shared" si="298"/>
        <v>4</v>
      </c>
      <c r="P1769" s="4">
        <f t="shared" si="298"/>
        <v>3</v>
      </c>
      <c r="Q1769" s="4">
        <f t="shared" si="298"/>
        <v>15</v>
      </c>
      <c r="R1769" s="4">
        <f t="shared" si="297"/>
        <v>3</v>
      </c>
      <c r="S1769" s="4">
        <f t="shared" si="297"/>
        <v>13</v>
      </c>
      <c r="T1769" s="4">
        <f t="shared" si="297"/>
        <v>16</v>
      </c>
      <c r="U1769" s="4">
        <f t="shared" si="297"/>
        <v>26</v>
      </c>
      <c r="V1769" s="4">
        <f t="shared" si="297"/>
        <v>16</v>
      </c>
      <c r="W1769" s="4">
        <v>1000000</v>
      </c>
    </row>
    <row r="1770" spans="1:23" x14ac:dyDescent="0.3">
      <c r="A1770" s="4" t="str">
        <f t="shared" si="299"/>
        <v>Sweden</v>
      </c>
      <c r="B1770" s="4">
        <f t="shared" si="299"/>
        <v>1999</v>
      </c>
      <c r="C1770" s="4">
        <f t="shared" si="298"/>
        <v>2</v>
      </c>
      <c r="D1770" s="4">
        <f t="shared" si="298"/>
        <v>2</v>
      </c>
      <c r="E1770" s="4">
        <f t="shared" si="298"/>
        <v>22</v>
      </c>
      <c r="F1770" s="4">
        <f t="shared" si="298"/>
        <v>2</v>
      </c>
      <c r="G1770" s="4">
        <f t="shared" si="298"/>
        <v>24</v>
      </c>
      <c r="H1770" s="4">
        <f t="shared" si="298"/>
        <v>24</v>
      </c>
      <c r="I1770" s="4">
        <f t="shared" si="298"/>
        <v>18</v>
      </c>
      <c r="J1770" s="4">
        <f t="shared" si="298"/>
        <v>24</v>
      </c>
      <c r="K1770" s="4">
        <f t="shared" si="298"/>
        <v>24</v>
      </c>
      <c r="L1770" s="4">
        <f t="shared" si="298"/>
        <v>24</v>
      </c>
      <c r="M1770" s="4">
        <f t="shared" si="298"/>
        <v>8</v>
      </c>
      <c r="N1770" s="4">
        <f t="shared" si="298"/>
        <v>24</v>
      </c>
      <c r="O1770" s="4">
        <f t="shared" si="298"/>
        <v>16</v>
      </c>
      <c r="P1770" s="4">
        <f t="shared" si="298"/>
        <v>16</v>
      </c>
      <c r="Q1770" s="4">
        <f t="shared" si="298"/>
        <v>2</v>
      </c>
      <c r="R1770" s="4">
        <f t="shared" si="297"/>
        <v>16</v>
      </c>
      <c r="S1770" s="4">
        <f t="shared" si="297"/>
        <v>14</v>
      </c>
      <c r="T1770" s="4">
        <f t="shared" si="297"/>
        <v>17</v>
      </c>
      <c r="U1770" s="4">
        <f t="shared" si="297"/>
        <v>28</v>
      </c>
      <c r="V1770" s="4">
        <f t="shared" si="297"/>
        <v>17</v>
      </c>
      <c r="W1770" s="4">
        <v>1000000</v>
      </c>
    </row>
    <row r="1771" spans="1:23" x14ac:dyDescent="0.3">
      <c r="A1771" s="4" t="str">
        <f t="shared" si="299"/>
        <v>Sweden</v>
      </c>
      <c r="B1771" s="4">
        <f t="shared" si="299"/>
        <v>2000</v>
      </c>
      <c r="C1771" s="4">
        <f t="shared" si="298"/>
        <v>2</v>
      </c>
      <c r="D1771" s="4">
        <f t="shared" si="298"/>
        <v>2</v>
      </c>
      <c r="E1771" s="4">
        <f t="shared" si="298"/>
        <v>23</v>
      </c>
      <c r="F1771" s="4">
        <f t="shared" si="298"/>
        <v>2</v>
      </c>
      <c r="G1771" s="4">
        <f t="shared" si="298"/>
        <v>26</v>
      </c>
      <c r="H1771" s="4">
        <f t="shared" si="298"/>
        <v>25</v>
      </c>
      <c r="I1771" s="4">
        <f t="shared" si="298"/>
        <v>25</v>
      </c>
      <c r="J1771" s="4">
        <f t="shared" si="298"/>
        <v>25</v>
      </c>
      <c r="K1771" s="4">
        <f t="shared" si="298"/>
        <v>23</v>
      </c>
      <c r="L1771" s="4">
        <f t="shared" si="298"/>
        <v>23</v>
      </c>
      <c r="M1771" s="4">
        <f t="shared" si="298"/>
        <v>8</v>
      </c>
      <c r="N1771" s="4">
        <f t="shared" si="298"/>
        <v>23</v>
      </c>
      <c r="O1771" s="4">
        <f t="shared" si="298"/>
        <v>21</v>
      </c>
      <c r="P1771" s="4">
        <f t="shared" si="298"/>
        <v>21</v>
      </c>
      <c r="Q1771" s="4">
        <f t="shared" si="298"/>
        <v>6</v>
      </c>
      <c r="R1771" s="4">
        <f t="shared" si="298"/>
        <v>21</v>
      </c>
      <c r="S1771" s="4">
        <f t="shared" ref="R1771:W1786" si="300">INT(S1173/20)+1</f>
        <v>15</v>
      </c>
      <c r="T1771" s="4">
        <f t="shared" si="300"/>
        <v>17</v>
      </c>
      <c r="U1771" s="4">
        <f t="shared" si="300"/>
        <v>28</v>
      </c>
      <c r="V1771" s="4">
        <f t="shared" si="300"/>
        <v>17</v>
      </c>
      <c r="W1771" s="4">
        <v>1000000</v>
      </c>
    </row>
    <row r="1772" spans="1:23" x14ac:dyDescent="0.3">
      <c r="A1772" s="4" t="str">
        <f t="shared" si="299"/>
        <v>Sweden</v>
      </c>
      <c r="B1772" s="4">
        <f t="shared" si="299"/>
        <v>2001</v>
      </c>
      <c r="C1772" s="4">
        <f t="shared" ref="C1772:R1787" si="301">INT(C1174/20)+1</f>
        <v>2</v>
      </c>
      <c r="D1772" s="4">
        <f t="shared" si="301"/>
        <v>2</v>
      </c>
      <c r="E1772" s="4">
        <f t="shared" si="301"/>
        <v>22</v>
      </c>
      <c r="F1772" s="4">
        <f t="shared" si="301"/>
        <v>2</v>
      </c>
      <c r="G1772" s="4">
        <f t="shared" si="301"/>
        <v>27</v>
      </c>
      <c r="H1772" s="4">
        <f t="shared" si="301"/>
        <v>27</v>
      </c>
      <c r="I1772" s="4">
        <f t="shared" si="301"/>
        <v>26</v>
      </c>
      <c r="J1772" s="4">
        <f t="shared" si="301"/>
        <v>27</v>
      </c>
      <c r="K1772" s="4">
        <f t="shared" si="301"/>
        <v>21</v>
      </c>
      <c r="L1772" s="4">
        <f t="shared" si="301"/>
        <v>22</v>
      </c>
      <c r="M1772" s="4">
        <f t="shared" si="301"/>
        <v>4</v>
      </c>
      <c r="N1772" s="4">
        <f t="shared" si="301"/>
        <v>22</v>
      </c>
      <c r="O1772" s="4">
        <f t="shared" si="301"/>
        <v>19</v>
      </c>
      <c r="P1772" s="4">
        <f t="shared" si="301"/>
        <v>19</v>
      </c>
      <c r="Q1772" s="4">
        <f t="shared" si="301"/>
        <v>1</v>
      </c>
      <c r="R1772" s="4">
        <f t="shared" si="300"/>
        <v>19</v>
      </c>
      <c r="S1772" s="4">
        <f t="shared" si="300"/>
        <v>15</v>
      </c>
      <c r="T1772" s="4">
        <f t="shared" si="300"/>
        <v>16</v>
      </c>
      <c r="U1772" s="4">
        <f t="shared" si="300"/>
        <v>27</v>
      </c>
      <c r="V1772" s="4">
        <f t="shared" si="300"/>
        <v>16</v>
      </c>
      <c r="W1772" s="4">
        <v>1000000</v>
      </c>
    </row>
    <row r="1773" spans="1:23" x14ac:dyDescent="0.3">
      <c r="A1773" s="4" t="str">
        <f t="shared" si="299"/>
        <v>Sweden</v>
      </c>
      <c r="B1773" s="4">
        <f t="shared" si="299"/>
        <v>2002</v>
      </c>
      <c r="C1773" s="4">
        <f t="shared" si="301"/>
        <v>2</v>
      </c>
      <c r="D1773" s="4">
        <f t="shared" si="301"/>
        <v>2</v>
      </c>
      <c r="E1773" s="4">
        <f t="shared" si="301"/>
        <v>21</v>
      </c>
      <c r="F1773" s="4">
        <f t="shared" si="301"/>
        <v>2</v>
      </c>
      <c r="G1773" s="4">
        <f t="shared" si="301"/>
        <v>28</v>
      </c>
      <c r="H1773" s="4">
        <f t="shared" si="301"/>
        <v>28</v>
      </c>
      <c r="I1773" s="4">
        <f t="shared" si="301"/>
        <v>27</v>
      </c>
      <c r="J1773" s="4">
        <f t="shared" si="301"/>
        <v>28</v>
      </c>
      <c r="K1773" s="4">
        <f t="shared" si="301"/>
        <v>24</v>
      </c>
      <c r="L1773" s="4">
        <f t="shared" si="301"/>
        <v>24</v>
      </c>
      <c r="M1773" s="4">
        <f t="shared" si="301"/>
        <v>3</v>
      </c>
      <c r="N1773" s="4">
        <f t="shared" si="301"/>
        <v>24</v>
      </c>
      <c r="O1773" s="4">
        <f t="shared" si="301"/>
        <v>18</v>
      </c>
      <c r="P1773" s="4">
        <f t="shared" si="301"/>
        <v>19</v>
      </c>
      <c r="Q1773" s="4">
        <f t="shared" si="301"/>
        <v>1</v>
      </c>
      <c r="R1773" s="4">
        <f t="shared" si="300"/>
        <v>19</v>
      </c>
      <c r="S1773" s="4">
        <f t="shared" si="300"/>
        <v>15</v>
      </c>
      <c r="T1773" s="4">
        <f t="shared" si="300"/>
        <v>16</v>
      </c>
      <c r="U1773" s="4">
        <f t="shared" si="300"/>
        <v>27</v>
      </c>
      <c r="V1773" s="4">
        <f t="shared" si="300"/>
        <v>16</v>
      </c>
      <c r="W1773" s="4">
        <v>1000000</v>
      </c>
    </row>
    <row r="1774" spans="1:23" x14ac:dyDescent="0.3">
      <c r="A1774" s="4" t="str">
        <f t="shared" ref="A1774:B1789" si="302">A1176</f>
        <v>Sweden</v>
      </c>
      <c r="B1774" s="4">
        <f t="shared" si="302"/>
        <v>2003</v>
      </c>
      <c r="C1774" s="4">
        <f t="shared" si="301"/>
        <v>2</v>
      </c>
      <c r="D1774" s="4">
        <f t="shared" si="301"/>
        <v>2</v>
      </c>
      <c r="E1774" s="4">
        <f t="shared" si="301"/>
        <v>21</v>
      </c>
      <c r="F1774" s="4">
        <f t="shared" si="301"/>
        <v>2</v>
      </c>
      <c r="G1774" s="4">
        <f t="shared" si="301"/>
        <v>28</v>
      </c>
      <c r="H1774" s="4">
        <f t="shared" si="301"/>
        <v>28</v>
      </c>
      <c r="I1774" s="4">
        <f t="shared" si="301"/>
        <v>28</v>
      </c>
      <c r="J1774" s="4">
        <f t="shared" si="301"/>
        <v>28</v>
      </c>
      <c r="K1774" s="4">
        <f t="shared" si="301"/>
        <v>25</v>
      </c>
      <c r="L1774" s="4">
        <f t="shared" si="301"/>
        <v>25</v>
      </c>
      <c r="M1774" s="4">
        <f t="shared" si="301"/>
        <v>8</v>
      </c>
      <c r="N1774" s="4">
        <f t="shared" si="301"/>
        <v>25</v>
      </c>
      <c r="O1774" s="4">
        <f t="shared" si="301"/>
        <v>16</v>
      </c>
      <c r="P1774" s="4">
        <f t="shared" si="301"/>
        <v>15</v>
      </c>
      <c r="Q1774" s="4">
        <f t="shared" si="301"/>
        <v>2</v>
      </c>
      <c r="R1774" s="4">
        <f t="shared" si="300"/>
        <v>15</v>
      </c>
      <c r="S1774" s="4">
        <f t="shared" si="300"/>
        <v>15</v>
      </c>
      <c r="T1774" s="4">
        <f t="shared" si="300"/>
        <v>17</v>
      </c>
      <c r="U1774" s="4">
        <f t="shared" si="300"/>
        <v>26</v>
      </c>
      <c r="V1774" s="4">
        <f t="shared" si="300"/>
        <v>17</v>
      </c>
      <c r="W1774" s="4">
        <v>1000000</v>
      </c>
    </row>
    <row r="1775" spans="1:23" x14ac:dyDescent="0.3">
      <c r="A1775" s="4" t="str">
        <f t="shared" si="302"/>
        <v>Sweden</v>
      </c>
      <c r="B1775" s="4">
        <f t="shared" si="302"/>
        <v>2004</v>
      </c>
      <c r="C1775" s="4">
        <f t="shared" si="301"/>
        <v>2</v>
      </c>
      <c r="D1775" s="4">
        <f t="shared" si="301"/>
        <v>2</v>
      </c>
      <c r="E1775" s="4">
        <f t="shared" si="301"/>
        <v>20</v>
      </c>
      <c r="F1775" s="4">
        <f t="shared" si="301"/>
        <v>2</v>
      </c>
      <c r="G1775" s="4">
        <f t="shared" si="301"/>
        <v>27</v>
      </c>
      <c r="H1775" s="4">
        <f t="shared" si="301"/>
        <v>27</v>
      </c>
      <c r="I1775" s="4">
        <f t="shared" si="301"/>
        <v>27</v>
      </c>
      <c r="J1775" s="4">
        <f t="shared" si="301"/>
        <v>27</v>
      </c>
      <c r="K1775" s="4">
        <f t="shared" si="301"/>
        <v>24</v>
      </c>
      <c r="L1775" s="4">
        <f t="shared" si="301"/>
        <v>24</v>
      </c>
      <c r="M1775" s="4">
        <f t="shared" si="301"/>
        <v>3</v>
      </c>
      <c r="N1775" s="4">
        <f t="shared" si="301"/>
        <v>24</v>
      </c>
      <c r="O1775" s="4">
        <f t="shared" si="301"/>
        <v>12</v>
      </c>
      <c r="P1775" s="4">
        <f t="shared" si="301"/>
        <v>11</v>
      </c>
      <c r="Q1775" s="4">
        <f t="shared" si="301"/>
        <v>6</v>
      </c>
      <c r="R1775" s="4">
        <f t="shared" si="300"/>
        <v>11</v>
      </c>
      <c r="S1775" s="4">
        <f t="shared" si="300"/>
        <v>16</v>
      </c>
      <c r="T1775" s="4">
        <f t="shared" si="300"/>
        <v>17</v>
      </c>
      <c r="U1775" s="4">
        <f t="shared" si="300"/>
        <v>26</v>
      </c>
      <c r="V1775" s="4">
        <f t="shared" si="300"/>
        <v>17</v>
      </c>
      <c r="W1775" s="4">
        <v>1000000</v>
      </c>
    </row>
    <row r="1776" spans="1:23" x14ac:dyDescent="0.3">
      <c r="A1776" s="4" t="str">
        <f t="shared" si="302"/>
        <v>Sweden</v>
      </c>
      <c r="B1776" s="4">
        <f t="shared" si="302"/>
        <v>2005</v>
      </c>
      <c r="C1776" s="4">
        <f t="shared" si="301"/>
        <v>2</v>
      </c>
      <c r="D1776" s="4">
        <f t="shared" si="301"/>
        <v>3</v>
      </c>
      <c r="E1776" s="4">
        <f t="shared" si="301"/>
        <v>19</v>
      </c>
      <c r="F1776" s="4">
        <f t="shared" si="301"/>
        <v>3</v>
      </c>
      <c r="G1776" s="4">
        <f t="shared" si="301"/>
        <v>27</v>
      </c>
      <c r="H1776" s="4">
        <f t="shared" si="301"/>
        <v>27</v>
      </c>
      <c r="I1776" s="4">
        <f t="shared" si="301"/>
        <v>26</v>
      </c>
      <c r="J1776" s="4">
        <f t="shared" si="301"/>
        <v>27</v>
      </c>
      <c r="K1776" s="4">
        <f t="shared" si="301"/>
        <v>23</v>
      </c>
      <c r="L1776" s="4">
        <f t="shared" si="301"/>
        <v>23</v>
      </c>
      <c r="M1776" s="4">
        <f t="shared" si="301"/>
        <v>1</v>
      </c>
      <c r="N1776" s="4">
        <f t="shared" si="301"/>
        <v>23</v>
      </c>
      <c r="O1776" s="4">
        <f t="shared" si="301"/>
        <v>7</v>
      </c>
      <c r="P1776" s="4">
        <f t="shared" si="301"/>
        <v>7</v>
      </c>
      <c r="Q1776" s="4">
        <f t="shared" si="301"/>
        <v>10</v>
      </c>
      <c r="R1776" s="4">
        <f t="shared" si="301"/>
        <v>7</v>
      </c>
      <c r="S1776" s="4">
        <f t="shared" si="300"/>
        <v>16</v>
      </c>
      <c r="T1776" s="4">
        <f t="shared" si="300"/>
        <v>17</v>
      </c>
      <c r="U1776" s="4">
        <f t="shared" si="300"/>
        <v>25</v>
      </c>
      <c r="V1776" s="4">
        <f t="shared" si="300"/>
        <v>17</v>
      </c>
      <c r="W1776" s="4">
        <v>1000000</v>
      </c>
    </row>
    <row r="1777" spans="1:23" x14ac:dyDescent="0.3">
      <c r="A1777" s="4" t="str">
        <f t="shared" si="302"/>
        <v>Sweden</v>
      </c>
      <c r="B1777" s="4">
        <f t="shared" si="302"/>
        <v>2006</v>
      </c>
      <c r="C1777" s="4">
        <f t="shared" si="301"/>
        <v>3</v>
      </c>
      <c r="D1777" s="4">
        <f t="shared" si="301"/>
        <v>3</v>
      </c>
      <c r="E1777" s="4">
        <f t="shared" si="301"/>
        <v>18</v>
      </c>
      <c r="F1777" s="4">
        <f t="shared" si="301"/>
        <v>3</v>
      </c>
      <c r="G1777" s="4">
        <f t="shared" si="301"/>
        <v>26</v>
      </c>
      <c r="H1777" s="4">
        <f t="shared" si="301"/>
        <v>26</v>
      </c>
      <c r="I1777" s="4">
        <f t="shared" si="301"/>
        <v>26</v>
      </c>
      <c r="J1777" s="4">
        <f t="shared" si="301"/>
        <v>26</v>
      </c>
      <c r="K1777" s="4">
        <f t="shared" si="301"/>
        <v>23</v>
      </c>
      <c r="L1777" s="4">
        <f t="shared" si="301"/>
        <v>23</v>
      </c>
      <c r="M1777" s="4">
        <f t="shared" si="301"/>
        <v>4</v>
      </c>
      <c r="N1777" s="4">
        <f t="shared" si="301"/>
        <v>23</v>
      </c>
      <c r="O1777" s="4">
        <f t="shared" si="301"/>
        <v>3</v>
      </c>
      <c r="P1777" s="4">
        <f t="shared" si="301"/>
        <v>3</v>
      </c>
      <c r="Q1777" s="4">
        <f t="shared" si="301"/>
        <v>11</v>
      </c>
      <c r="R1777" s="4">
        <f t="shared" si="301"/>
        <v>3</v>
      </c>
      <c r="S1777" s="4">
        <f t="shared" si="300"/>
        <v>17</v>
      </c>
      <c r="T1777" s="4">
        <f t="shared" si="300"/>
        <v>17</v>
      </c>
      <c r="U1777" s="4">
        <f t="shared" si="300"/>
        <v>24</v>
      </c>
      <c r="V1777" s="4">
        <f t="shared" si="300"/>
        <v>17</v>
      </c>
      <c r="W1777" s="4">
        <v>1000000</v>
      </c>
    </row>
    <row r="1778" spans="1:23" x14ac:dyDescent="0.3">
      <c r="A1778" s="4" t="str">
        <f t="shared" si="302"/>
        <v>Sweden</v>
      </c>
      <c r="B1778" s="4">
        <f t="shared" si="302"/>
        <v>2007</v>
      </c>
      <c r="C1778" s="4">
        <f t="shared" si="301"/>
        <v>3</v>
      </c>
      <c r="D1778" s="4">
        <f t="shared" si="301"/>
        <v>3</v>
      </c>
      <c r="E1778" s="4">
        <f t="shared" si="301"/>
        <v>17</v>
      </c>
      <c r="F1778" s="4">
        <f t="shared" si="301"/>
        <v>3</v>
      </c>
      <c r="G1778" s="4">
        <f t="shared" si="301"/>
        <v>25</v>
      </c>
      <c r="H1778" s="4">
        <f t="shared" si="301"/>
        <v>25</v>
      </c>
      <c r="I1778" s="4">
        <f t="shared" si="301"/>
        <v>25</v>
      </c>
      <c r="J1778" s="4">
        <f t="shared" si="301"/>
        <v>25</v>
      </c>
      <c r="K1778" s="4">
        <f t="shared" si="301"/>
        <v>22</v>
      </c>
      <c r="L1778" s="4">
        <f t="shared" si="301"/>
        <v>22</v>
      </c>
      <c r="M1778" s="4">
        <f t="shared" si="301"/>
        <v>5</v>
      </c>
      <c r="N1778" s="4">
        <f t="shared" si="301"/>
        <v>22</v>
      </c>
      <c r="O1778" s="4">
        <f t="shared" si="301"/>
        <v>3</v>
      </c>
      <c r="P1778" s="4">
        <f t="shared" si="301"/>
        <v>3</v>
      </c>
      <c r="Q1778" s="4">
        <f t="shared" si="301"/>
        <v>10</v>
      </c>
      <c r="R1778" s="4">
        <f t="shared" si="301"/>
        <v>3</v>
      </c>
      <c r="S1778" s="4">
        <f t="shared" si="300"/>
        <v>17</v>
      </c>
      <c r="T1778" s="4">
        <f t="shared" si="300"/>
        <v>16</v>
      </c>
      <c r="U1778" s="4">
        <f t="shared" si="300"/>
        <v>25</v>
      </c>
      <c r="V1778" s="4">
        <f t="shared" si="300"/>
        <v>16</v>
      </c>
      <c r="W1778" s="4">
        <v>1000000</v>
      </c>
    </row>
    <row r="1779" spans="1:23" x14ac:dyDescent="0.3">
      <c r="A1779" s="4" t="str">
        <f t="shared" si="302"/>
        <v>Sweden</v>
      </c>
      <c r="B1779" s="4">
        <f t="shared" si="302"/>
        <v>2008</v>
      </c>
      <c r="C1779" s="4">
        <f t="shared" si="301"/>
        <v>4</v>
      </c>
      <c r="D1779" s="4">
        <f t="shared" si="301"/>
        <v>4</v>
      </c>
      <c r="E1779" s="4">
        <f t="shared" si="301"/>
        <v>17</v>
      </c>
      <c r="F1779" s="4">
        <f t="shared" si="301"/>
        <v>4</v>
      </c>
      <c r="G1779" s="4">
        <f t="shared" si="301"/>
        <v>24</v>
      </c>
      <c r="H1779" s="4">
        <f t="shared" si="301"/>
        <v>24</v>
      </c>
      <c r="I1779" s="4">
        <f t="shared" si="301"/>
        <v>24</v>
      </c>
      <c r="J1779" s="4">
        <f t="shared" si="301"/>
        <v>24</v>
      </c>
      <c r="K1779" s="4">
        <f t="shared" si="301"/>
        <v>20</v>
      </c>
      <c r="L1779" s="4">
        <f t="shared" si="301"/>
        <v>20</v>
      </c>
      <c r="M1779" s="4">
        <f t="shared" si="301"/>
        <v>5</v>
      </c>
      <c r="N1779" s="4">
        <f t="shared" si="301"/>
        <v>20</v>
      </c>
      <c r="O1779" s="4">
        <f t="shared" si="301"/>
        <v>3</v>
      </c>
      <c r="P1779" s="4">
        <f t="shared" si="301"/>
        <v>3</v>
      </c>
      <c r="Q1779" s="4">
        <f t="shared" si="301"/>
        <v>9</v>
      </c>
      <c r="R1779" s="4">
        <f t="shared" si="301"/>
        <v>3</v>
      </c>
      <c r="S1779" s="4">
        <f t="shared" si="300"/>
        <v>16</v>
      </c>
      <c r="T1779" s="4">
        <f t="shared" si="300"/>
        <v>16</v>
      </c>
      <c r="U1779" s="4">
        <f t="shared" si="300"/>
        <v>23</v>
      </c>
      <c r="V1779" s="4">
        <f t="shared" si="300"/>
        <v>16</v>
      </c>
      <c r="W1779" s="4">
        <v>1000000</v>
      </c>
    </row>
    <row r="1780" spans="1:23" x14ac:dyDescent="0.3">
      <c r="A1780" s="4" t="str">
        <f t="shared" si="302"/>
        <v>Sweden</v>
      </c>
      <c r="B1780" s="4">
        <f t="shared" si="302"/>
        <v>2009</v>
      </c>
      <c r="C1780" s="4">
        <f t="shared" si="301"/>
        <v>3</v>
      </c>
      <c r="D1780" s="4">
        <f t="shared" si="301"/>
        <v>3</v>
      </c>
      <c r="E1780" s="4">
        <f t="shared" si="301"/>
        <v>18</v>
      </c>
      <c r="F1780" s="4">
        <f t="shared" si="301"/>
        <v>3</v>
      </c>
      <c r="G1780" s="4">
        <f t="shared" si="301"/>
        <v>23</v>
      </c>
      <c r="H1780" s="4">
        <f t="shared" si="301"/>
        <v>23</v>
      </c>
      <c r="I1780" s="4">
        <f t="shared" si="301"/>
        <v>19</v>
      </c>
      <c r="J1780" s="4">
        <f t="shared" si="301"/>
        <v>23</v>
      </c>
      <c r="K1780" s="4">
        <f t="shared" si="301"/>
        <v>20</v>
      </c>
      <c r="L1780" s="4">
        <f t="shared" si="301"/>
        <v>20</v>
      </c>
      <c r="M1780" s="4">
        <f t="shared" si="301"/>
        <v>3</v>
      </c>
      <c r="N1780" s="4">
        <f t="shared" si="301"/>
        <v>20</v>
      </c>
      <c r="O1780" s="4">
        <f t="shared" si="301"/>
        <v>8</v>
      </c>
      <c r="P1780" s="4">
        <f t="shared" si="301"/>
        <v>8</v>
      </c>
      <c r="Q1780" s="4">
        <f t="shared" si="301"/>
        <v>10</v>
      </c>
      <c r="R1780" s="4">
        <f t="shared" si="301"/>
        <v>8</v>
      </c>
      <c r="S1780" s="4">
        <f t="shared" si="300"/>
        <v>16</v>
      </c>
      <c r="T1780" s="4">
        <f t="shared" si="300"/>
        <v>16</v>
      </c>
      <c r="U1780" s="4">
        <f t="shared" si="300"/>
        <v>24</v>
      </c>
      <c r="V1780" s="4">
        <f t="shared" si="300"/>
        <v>16</v>
      </c>
      <c r="W1780" s="4">
        <v>1000000</v>
      </c>
    </row>
    <row r="1781" spans="1:23" x14ac:dyDescent="0.3">
      <c r="A1781" s="4" t="str">
        <f t="shared" si="302"/>
        <v>Sweden</v>
      </c>
      <c r="B1781" s="4">
        <f t="shared" si="302"/>
        <v>2010</v>
      </c>
      <c r="C1781" s="4">
        <f t="shared" si="301"/>
        <v>4</v>
      </c>
      <c r="D1781" s="4">
        <f t="shared" si="301"/>
        <v>4</v>
      </c>
      <c r="E1781" s="4">
        <f t="shared" si="301"/>
        <v>18</v>
      </c>
      <c r="F1781" s="4">
        <f t="shared" si="301"/>
        <v>4</v>
      </c>
      <c r="G1781" s="4">
        <f t="shared" si="301"/>
        <v>21</v>
      </c>
      <c r="H1781" s="4">
        <f t="shared" si="301"/>
        <v>21</v>
      </c>
      <c r="I1781" s="4">
        <f t="shared" si="301"/>
        <v>13</v>
      </c>
      <c r="J1781" s="4">
        <f t="shared" si="301"/>
        <v>21</v>
      </c>
      <c r="K1781" s="4">
        <f t="shared" si="301"/>
        <v>18</v>
      </c>
      <c r="L1781" s="4">
        <f t="shared" si="301"/>
        <v>18</v>
      </c>
      <c r="M1781" s="4">
        <f t="shared" si="301"/>
        <v>5</v>
      </c>
      <c r="N1781" s="4">
        <f t="shared" si="301"/>
        <v>18</v>
      </c>
      <c r="O1781" s="4">
        <f t="shared" si="301"/>
        <v>14</v>
      </c>
      <c r="P1781" s="4">
        <f t="shared" si="301"/>
        <v>11</v>
      </c>
      <c r="Q1781" s="4">
        <f t="shared" si="301"/>
        <v>7</v>
      </c>
      <c r="R1781" s="4">
        <f t="shared" si="301"/>
        <v>11</v>
      </c>
      <c r="S1781" s="4">
        <f t="shared" si="300"/>
        <v>18</v>
      </c>
      <c r="T1781" s="4">
        <f t="shared" si="300"/>
        <v>19</v>
      </c>
      <c r="U1781" s="4">
        <f t="shared" si="300"/>
        <v>24</v>
      </c>
      <c r="V1781" s="4">
        <f t="shared" si="300"/>
        <v>19</v>
      </c>
      <c r="W1781" s="4">
        <v>1000000</v>
      </c>
    </row>
    <row r="1782" spans="1:23" x14ac:dyDescent="0.3">
      <c r="A1782" s="4" t="str">
        <f t="shared" si="302"/>
        <v>Sweden</v>
      </c>
      <c r="B1782" s="4">
        <f t="shared" si="302"/>
        <v>2011</v>
      </c>
      <c r="C1782" s="4">
        <f t="shared" si="301"/>
        <v>4</v>
      </c>
      <c r="D1782" s="4">
        <f t="shared" si="301"/>
        <v>4</v>
      </c>
      <c r="E1782" s="4">
        <f t="shared" si="301"/>
        <v>20</v>
      </c>
      <c r="F1782" s="4">
        <f t="shared" si="301"/>
        <v>4</v>
      </c>
      <c r="G1782" s="4">
        <f t="shared" si="301"/>
        <v>22</v>
      </c>
      <c r="H1782" s="4">
        <f t="shared" si="301"/>
        <v>21</v>
      </c>
      <c r="I1782" s="4">
        <f t="shared" si="301"/>
        <v>13</v>
      </c>
      <c r="J1782" s="4">
        <f t="shared" si="301"/>
        <v>21</v>
      </c>
      <c r="K1782" s="4">
        <f t="shared" si="301"/>
        <v>18</v>
      </c>
      <c r="L1782" s="4">
        <f t="shared" si="301"/>
        <v>18</v>
      </c>
      <c r="M1782" s="4">
        <f t="shared" si="301"/>
        <v>5</v>
      </c>
      <c r="N1782" s="4">
        <f t="shared" si="301"/>
        <v>18</v>
      </c>
      <c r="O1782" s="4">
        <f t="shared" si="301"/>
        <v>17</v>
      </c>
      <c r="P1782" s="4">
        <f t="shared" si="301"/>
        <v>14</v>
      </c>
      <c r="Q1782" s="4">
        <f t="shared" si="301"/>
        <v>4</v>
      </c>
      <c r="R1782" s="4">
        <f t="shared" si="301"/>
        <v>14</v>
      </c>
      <c r="S1782" s="4">
        <f t="shared" si="300"/>
        <v>20</v>
      </c>
      <c r="T1782" s="4">
        <f t="shared" si="300"/>
        <v>20</v>
      </c>
      <c r="U1782" s="4">
        <f t="shared" si="300"/>
        <v>21</v>
      </c>
      <c r="V1782" s="4">
        <f t="shared" si="300"/>
        <v>20</v>
      </c>
      <c r="W1782" s="4">
        <v>1000000</v>
      </c>
    </row>
    <row r="1783" spans="1:23" x14ac:dyDescent="0.3">
      <c r="A1783" s="4" t="str">
        <f t="shared" si="302"/>
        <v>Sweden</v>
      </c>
      <c r="B1783" s="4">
        <f t="shared" si="302"/>
        <v>2012</v>
      </c>
      <c r="C1783" s="4">
        <f t="shared" si="301"/>
        <v>6</v>
      </c>
      <c r="D1783" s="4">
        <f t="shared" si="301"/>
        <v>6</v>
      </c>
      <c r="E1783" s="4">
        <f t="shared" si="301"/>
        <v>20</v>
      </c>
      <c r="F1783" s="4">
        <f t="shared" si="301"/>
        <v>6</v>
      </c>
      <c r="G1783" s="4">
        <f t="shared" si="301"/>
        <v>22</v>
      </c>
      <c r="H1783" s="4">
        <f t="shared" si="301"/>
        <v>22</v>
      </c>
      <c r="I1783" s="4">
        <f t="shared" si="301"/>
        <v>13</v>
      </c>
      <c r="J1783" s="4">
        <f t="shared" si="301"/>
        <v>22</v>
      </c>
      <c r="K1783" s="4">
        <f t="shared" si="301"/>
        <v>17</v>
      </c>
      <c r="L1783" s="4">
        <f t="shared" si="301"/>
        <v>17</v>
      </c>
      <c r="M1783" s="4">
        <f t="shared" si="301"/>
        <v>6</v>
      </c>
      <c r="N1783" s="4">
        <f t="shared" si="301"/>
        <v>17</v>
      </c>
      <c r="O1783" s="4">
        <f t="shared" si="301"/>
        <v>19</v>
      </c>
      <c r="P1783" s="4">
        <f t="shared" si="301"/>
        <v>16</v>
      </c>
      <c r="Q1783" s="4">
        <f t="shared" si="301"/>
        <v>4</v>
      </c>
      <c r="R1783" s="4">
        <f t="shared" si="301"/>
        <v>16</v>
      </c>
      <c r="S1783" s="4">
        <f t="shared" si="300"/>
        <v>19</v>
      </c>
      <c r="T1783" s="4">
        <f t="shared" si="300"/>
        <v>19</v>
      </c>
      <c r="U1783" s="4">
        <f t="shared" si="300"/>
        <v>21</v>
      </c>
      <c r="V1783" s="4">
        <f t="shared" si="300"/>
        <v>19</v>
      </c>
      <c r="W1783" s="4">
        <v>1000000</v>
      </c>
    </row>
    <row r="1784" spans="1:23" x14ac:dyDescent="0.3">
      <c r="A1784" s="4" t="str">
        <f t="shared" si="302"/>
        <v>Sweden</v>
      </c>
      <c r="B1784" s="4">
        <f t="shared" si="302"/>
        <v>2013</v>
      </c>
      <c r="C1784" s="4">
        <f t="shared" si="301"/>
        <v>6</v>
      </c>
      <c r="D1784" s="4">
        <f t="shared" si="301"/>
        <v>6</v>
      </c>
      <c r="E1784" s="4">
        <f t="shared" si="301"/>
        <v>20</v>
      </c>
      <c r="F1784" s="4">
        <f t="shared" si="301"/>
        <v>6</v>
      </c>
      <c r="G1784" s="4">
        <f t="shared" si="301"/>
        <v>22</v>
      </c>
      <c r="H1784" s="4">
        <f t="shared" si="301"/>
        <v>22</v>
      </c>
      <c r="I1784" s="4">
        <f t="shared" si="301"/>
        <v>14</v>
      </c>
      <c r="J1784" s="4">
        <f t="shared" si="301"/>
        <v>22</v>
      </c>
      <c r="K1784" s="4">
        <f t="shared" si="301"/>
        <v>16</v>
      </c>
      <c r="L1784" s="4">
        <f t="shared" si="301"/>
        <v>16</v>
      </c>
      <c r="M1784" s="4">
        <f t="shared" si="301"/>
        <v>7</v>
      </c>
      <c r="N1784" s="4">
        <f t="shared" si="301"/>
        <v>16</v>
      </c>
      <c r="O1784" s="4">
        <f t="shared" si="301"/>
        <v>20</v>
      </c>
      <c r="P1784" s="4">
        <f t="shared" si="301"/>
        <v>16</v>
      </c>
      <c r="Q1784" s="4">
        <f t="shared" si="301"/>
        <v>4</v>
      </c>
      <c r="R1784" s="4">
        <f t="shared" si="301"/>
        <v>16</v>
      </c>
      <c r="S1784" s="4">
        <f t="shared" si="300"/>
        <v>19</v>
      </c>
      <c r="T1784" s="4">
        <f t="shared" si="300"/>
        <v>19</v>
      </c>
      <c r="U1784" s="4">
        <f t="shared" si="300"/>
        <v>21</v>
      </c>
      <c r="V1784" s="4">
        <f t="shared" si="300"/>
        <v>19</v>
      </c>
      <c r="W1784" s="4">
        <v>1000000</v>
      </c>
    </row>
    <row r="1785" spans="1:23" x14ac:dyDescent="0.3">
      <c r="A1785" s="4" t="str">
        <f t="shared" si="302"/>
        <v>Sweden</v>
      </c>
      <c r="B1785" s="4">
        <f t="shared" si="302"/>
        <v>2014</v>
      </c>
      <c r="C1785" s="4">
        <f t="shared" si="301"/>
        <v>7</v>
      </c>
      <c r="D1785" s="4">
        <f t="shared" si="301"/>
        <v>6</v>
      </c>
      <c r="E1785" s="4">
        <f t="shared" si="301"/>
        <v>20</v>
      </c>
      <c r="F1785" s="4">
        <f t="shared" si="301"/>
        <v>6</v>
      </c>
      <c r="G1785" s="4">
        <f t="shared" si="301"/>
        <v>22</v>
      </c>
      <c r="H1785" s="4">
        <f t="shared" si="301"/>
        <v>22</v>
      </c>
      <c r="I1785" s="4">
        <f t="shared" si="301"/>
        <v>14</v>
      </c>
      <c r="J1785" s="4">
        <f t="shared" si="301"/>
        <v>22</v>
      </c>
      <c r="K1785" s="4">
        <f t="shared" si="301"/>
        <v>16</v>
      </c>
      <c r="L1785" s="4">
        <f t="shared" si="301"/>
        <v>16</v>
      </c>
      <c r="M1785" s="4">
        <f t="shared" si="301"/>
        <v>8</v>
      </c>
      <c r="N1785" s="4">
        <f t="shared" si="301"/>
        <v>16</v>
      </c>
      <c r="O1785" s="4">
        <f t="shared" si="301"/>
        <v>16</v>
      </c>
      <c r="P1785" s="4">
        <f t="shared" si="301"/>
        <v>13</v>
      </c>
      <c r="Q1785" s="4">
        <f t="shared" si="301"/>
        <v>7</v>
      </c>
      <c r="R1785" s="4">
        <f t="shared" si="301"/>
        <v>13</v>
      </c>
      <c r="S1785" s="4">
        <f t="shared" si="300"/>
        <v>20</v>
      </c>
      <c r="T1785" s="4">
        <f t="shared" si="300"/>
        <v>19</v>
      </c>
      <c r="U1785" s="4">
        <f t="shared" si="300"/>
        <v>20</v>
      </c>
      <c r="V1785" s="4">
        <f t="shared" si="300"/>
        <v>19</v>
      </c>
      <c r="W1785" s="4">
        <v>1000000</v>
      </c>
    </row>
    <row r="1786" spans="1:23" x14ac:dyDescent="0.3">
      <c r="A1786" s="4" t="str">
        <f t="shared" si="302"/>
        <v>Sweden</v>
      </c>
      <c r="B1786" s="4">
        <f t="shared" si="302"/>
        <v>2015</v>
      </c>
      <c r="C1786" s="4">
        <f t="shared" si="301"/>
        <v>7</v>
      </c>
      <c r="D1786" s="4">
        <f t="shared" si="301"/>
        <v>6</v>
      </c>
      <c r="E1786" s="4">
        <f t="shared" si="301"/>
        <v>19</v>
      </c>
      <c r="F1786" s="4">
        <f t="shared" si="301"/>
        <v>6</v>
      </c>
      <c r="G1786" s="4">
        <f t="shared" si="301"/>
        <v>21</v>
      </c>
      <c r="H1786" s="4">
        <f t="shared" si="301"/>
        <v>22</v>
      </c>
      <c r="I1786" s="4">
        <f t="shared" si="301"/>
        <v>13</v>
      </c>
      <c r="J1786" s="4">
        <f t="shared" si="301"/>
        <v>22</v>
      </c>
      <c r="K1786" s="4">
        <f t="shared" si="301"/>
        <v>16</v>
      </c>
      <c r="L1786" s="4">
        <f t="shared" si="301"/>
        <v>16</v>
      </c>
      <c r="M1786" s="4">
        <f t="shared" si="301"/>
        <v>7</v>
      </c>
      <c r="N1786" s="4">
        <f t="shared" si="301"/>
        <v>16</v>
      </c>
      <c r="O1786" s="4">
        <f t="shared" si="301"/>
        <v>14</v>
      </c>
      <c r="P1786" s="4">
        <f t="shared" si="301"/>
        <v>13</v>
      </c>
      <c r="Q1786" s="4">
        <f t="shared" si="301"/>
        <v>8</v>
      </c>
      <c r="R1786" s="4">
        <f t="shared" si="301"/>
        <v>13</v>
      </c>
      <c r="S1786" s="4">
        <f t="shared" si="300"/>
        <v>21</v>
      </c>
      <c r="T1786" s="4">
        <f t="shared" si="300"/>
        <v>19</v>
      </c>
      <c r="U1786" s="4">
        <f t="shared" si="300"/>
        <v>19</v>
      </c>
      <c r="V1786" s="4">
        <f t="shared" si="300"/>
        <v>19</v>
      </c>
      <c r="W1786" s="4">
        <v>1000000</v>
      </c>
    </row>
    <row r="1787" spans="1:23" x14ac:dyDescent="0.3">
      <c r="A1787" s="4" t="str">
        <f t="shared" si="302"/>
        <v>Sweden</v>
      </c>
      <c r="B1787" s="4">
        <f t="shared" si="302"/>
        <v>2016</v>
      </c>
      <c r="C1787" s="4">
        <f t="shared" si="301"/>
        <v>7</v>
      </c>
      <c r="D1787" s="4">
        <f t="shared" si="301"/>
        <v>6</v>
      </c>
      <c r="E1787" s="4">
        <f t="shared" si="301"/>
        <v>18</v>
      </c>
      <c r="F1787" s="4">
        <f t="shared" si="301"/>
        <v>6</v>
      </c>
      <c r="G1787" s="4">
        <f t="shared" si="301"/>
        <v>20</v>
      </c>
      <c r="H1787" s="4">
        <f t="shared" si="301"/>
        <v>21</v>
      </c>
      <c r="I1787" s="4">
        <f t="shared" si="301"/>
        <v>9</v>
      </c>
      <c r="J1787" s="4">
        <f t="shared" si="301"/>
        <v>21</v>
      </c>
      <c r="K1787" s="4">
        <f t="shared" si="301"/>
        <v>15</v>
      </c>
      <c r="L1787" s="4">
        <f t="shared" si="301"/>
        <v>15</v>
      </c>
      <c r="M1787" s="4">
        <f t="shared" si="301"/>
        <v>7</v>
      </c>
      <c r="N1787" s="4">
        <f t="shared" si="301"/>
        <v>15</v>
      </c>
      <c r="O1787" s="4">
        <f t="shared" si="301"/>
        <v>12</v>
      </c>
      <c r="P1787" s="4">
        <f t="shared" si="301"/>
        <v>11</v>
      </c>
      <c r="Q1787" s="4">
        <f t="shared" si="301"/>
        <v>9</v>
      </c>
      <c r="R1787" s="4">
        <f t="shared" si="301"/>
        <v>11</v>
      </c>
      <c r="S1787" s="4">
        <f t="shared" ref="S1787:V1787" si="303">INT(S1189/20)+1</f>
        <v>20</v>
      </c>
      <c r="T1787" s="4">
        <f t="shared" si="303"/>
        <v>19</v>
      </c>
      <c r="U1787" s="4">
        <f t="shared" si="303"/>
        <v>20</v>
      </c>
      <c r="V1787" s="4">
        <f t="shared" si="303"/>
        <v>19</v>
      </c>
      <c r="W1787" s="4">
        <v>1000000</v>
      </c>
    </row>
    <row r="1788" spans="1:23" x14ac:dyDescent="0.3">
      <c r="A1788" s="4" t="str">
        <f t="shared" si="302"/>
        <v>Sweden</v>
      </c>
      <c r="B1788" s="4">
        <f t="shared" si="302"/>
        <v>2017</v>
      </c>
      <c r="C1788" s="4">
        <f t="shared" ref="C1788:V1792" si="304">INT(C1190/20)+1</f>
        <v>7</v>
      </c>
      <c r="D1788" s="4">
        <f t="shared" si="304"/>
        <v>6</v>
      </c>
      <c r="E1788" s="4">
        <f t="shared" si="304"/>
        <v>16</v>
      </c>
      <c r="F1788" s="4">
        <f t="shared" si="304"/>
        <v>6</v>
      </c>
      <c r="G1788" s="4">
        <f t="shared" si="304"/>
        <v>21</v>
      </c>
      <c r="H1788" s="4">
        <f t="shared" si="304"/>
        <v>21</v>
      </c>
      <c r="I1788" s="4">
        <f t="shared" si="304"/>
        <v>10</v>
      </c>
      <c r="J1788" s="4">
        <f t="shared" si="304"/>
        <v>21</v>
      </c>
      <c r="K1788" s="4">
        <f t="shared" si="304"/>
        <v>16</v>
      </c>
      <c r="L1788" s="4">
        <f t="shared" si="304"/>
        <v>15</v>
      </c>
      <c r="M1788" s="4">
        <f t="shared" si="304"/>
        <v>6</v>
      </c>
      <c r="N1788" s="4">
        <f t="shared" si="304"/>
        <v>15</v>
      </c>
      <c r="O1788" s="4">
        <f t="shared" si="304"/>
        <v>8</v>
      </c>
      <c r="P1788" s="4">
        <f t="shared" si="304"/>
        <v>9</v>
      </c>
      <c r="Q1788" s="4">
        <f t="shared" si="304"/>
        <v>14</v>
      </c>
      <c r="R1788" s="4">
        <f t="shared" si="304"/>
        <v>9</v>
      </c>
      <c r="S1788" s="4">
        <f t="shared" si="304"/>
        <v>20</v>
      </c>
      <c r="T1788" s="4">
        <f t="shared" si="304"/>
        <v>18</v>
      </c>
      <c r="U1788" s="4">
        <f t="shared" si="304"/>
        <v>18</v>
      </c>
      <c r="V1788" s="4">
        <f t="shared" si="304"/>
        <v>18</v>
      </c>
      <c r="W1788" s="4">
        <v>1000000</v>
      </c>
    </row>
    <row r="1789" spans="1:23" x14ac:dyDescent="0.3">
      <c r="A1789" s="4" t="str">
        <f t="shared" si="302"/>
        <v>Sweden</v>
      </c>
      <c r="B1789" s="4">
        <f t="shared" si="302"/>
        <v>2018</v>
      </c>
      <c r="C1789" s="4">
        <f t="shared" si="304"/>
        <v>6</v>
      </c>
      <c r="D1789" s="4">
        <f t="shared" si="304"/>
        <v>5</v>
      </c>
      <c r="E1789" s="4">
        <f t="shared" si="304"/>
        <v>16</v>
      </c>
      <c r="F1789" s="4">
        <f t="shared" si="304"/>
        <v>5</v>
      </c>
      <c r="G1789" s="4">
        <f t="shared" si="304"/>
        <v>20</v>
      </c>
      <c r="H1789" s="4">
        <f t="shared" si="304"/>
        <v>21</v>
      </c>
      <c r="I1789" s="4">
        <f t="shared" si="304"/>
        <v>8</v>
      </c>
      <c r="J1789" s="4">
        <f t="shared" si="304"/>
        <v>21</v>
      </c>
      <c r="K1789" s="4">
        <f t="shared" si="304"/>
        <v>16</v>
      </c>
      <c r="L1789" s="4">
        <f t="shared" si="304"/>
        <v>15</v>
      </c>
      <c r="M1789" s="4">
        <f t="shared" si="304"/>
        <v>6</v>
      </c>
      <c r="N1789" s="4">
        <f t="shared" si="304"/>
        <v>15</v>
      </c>
      <c r="O1789" s="4">
        <f t="shared" si="304"/>
        <v>3</v>
      </c>
      <c r="P1789" s="4">
        <f t="shared" si="304"/>
        <v>4</v>
      </c>
      <c r="Q1789" s="4">
        <f t="shared" si="304"/>
        <v>20</v>
      </c>
      <c r="R1789" s="4">
        <f t="shared" si="304"/>
        <v>4</v>
      </c>
      <c r="S1789" s="4">
        <f t="shared" si="304"/>
        <v>20</v>
      </c>
      <c r="T1789" s="4">
        <f t="shared" si="304"/>
        <v>17</v>
      </c>
      <c r="U1789" s="4">
        <f t="shared" si="304"/>
        <v>17</v>
      </c>
      <c r="V1789" s="4">
        <f t="shared" si="304"/>
        <v>17</v>
      </c>
      <c r="W1789" s="4">
        <v>1000000</v>
      </c>
    </row>
    <row r="1790" spans="1:23" x14ac:dyDescent="0.3">
      <c r="A1790" s="4" t="str">
        <f t="shared" ref="A1790:B1792" si="305">A1192</f>
        <v>Sweden</v>
      </c>
      <c r="B1790" s="4">
        <f t="shared" si="305"/>
        <v>2019</v>
      </c>
      <c r="C1790" s="4">
        <f t="shared" si="304"/>
        <v>6</v>
      </c>
      <c r="D1790" s="4">
        <f t="shared" si="304"/>
        <v>5</v>
      </c>
      <c r="E1790" s="4">
        <f t="shared" si="304"/>
        <v>15</v>
      </c>
      <c r="F1790" s="4">
        <f t="shared" si="304"/>
        <v>5</v>
      </c>
      <c r="G1790" s="4">
        <f t="shared" si="304"/>
        <v>21</v>
      </c>
      <c r="H1790" s="4">
        <f t="shared" si="304"/>
        <v>21</v>
      </c>
      <c r="I1790" s="4">
        <f t="shared" si="304"/>
        <v>12</v>
      </c>
      <c r="J1790" s="4">
        <f t="shared" si="304"/>
        <v>21</v>
      </c>
      <c r="K1790" s="4">
        <f t="shared" si="304"/>
        <v>17</v>
      </c>
      <c r="L1790" s="4">
        <f t="shared" si="304"/>
        <v>17</v>
      </c>
      <c r="M1790" s="4">
        <f t="shared" si="304"/>
        <v>2</v>
      </c>
      <c r="N1790" s="4">
        <f t="shared" si="304"/>
        <v>17</v>
      </c>
      <c r="O1790" s="4">
        <f t="shared" si="304"/>
        <v>5</v>
      </c>
      <c r="P1790" s="4">
        <f t="shared" si="304"/>
        <v>6</v>
      </c>
      <c r="Q1790" s="4">
        <f t="shared" si="304"/>
        <v>26</v>
      </c>
      <c r="R1790" s="4">
        <f t="shared" si="304"/>
        <v>6</v>
      </c>
      <c r="S1790" s="4">
        <f t="shared" si="304"/>
        <v>19</v>
      </c>
      <c r="T1790" s="4">
        <f t="shared" si="304"/>
        <v>16</v>
      </c>
      <c r="U1790" s="4">
        <f t="shared" si="304"/>
        <v>16</v>
      </c>
      <c r="V1790" s="4">
        <f t="shared" si="304"/>
        <v>16</v>
      </c>
      <c r="W1790" s="4">
        <v>1000000</v>
      </c>
    </row>
    <row r="1791" spans="1:23" x14ac:dyDescent="0.3">
      <c r="A1791" s="4" t="str">
        <f t="shared" si="305"/>
        <v>Sweden</v>
      </c>
      <c r="B1791" s="4">
        <f t="shared" si="305"/>
        <v>2020</v>
      </c>
      <c r="C1791" s="4">
        <f t="shared" si="304"/>
        <v>6</v>
      </c>
      <c r="D1791" s="4">
        <f t="shared" si="304"/>
        <v>5</v>
      </c>
      <c r="E1791" s="4">
        <f t="shared" si="304"/>
        <v>14</v>
      </c>
      <c r="F1791" s="4">
        <f t="shared" si="304"/>
        <v>5</v>
      </c>
      <c r="G1791" s="4">
        <f t="shared" si="304"/>
        <v>14</v>
      </c>
      <c r="H1791" s="4">
        <f t="shared" si="304"/>
        <v>16</v>
      </c>
      <c r="I1791" s="4">
        <f t="shared" si="304"/>
        <v>1</v>
      </c>
      <c r="J1791" s="4">
        <f t="shared" si="304"/>
        <v>16</v>
      </c>
      <c r="K1791" s="4">
        <f t="shared" si="304"/>
        <v>17</v>
      </c>
      <c r="L1791" s="4">
        <f t="shared" si="304"/>
        <v>17</v>
      </c>
      <c r="M1791" s="4">
        <f t="shared" si="304"/>
        <v>4</v>
      </c>
      <c r="N1791" s="4">
        <f t="shared" si="304"/>
        <v>17</v>
      </c>
      <c r="O1791" s="4">
        <f t="shared" si="304"/>
        <v>10</v>
      </c>
      <c r="P1791" s="4">
        <f t="shared" si="304"/>
        <v>11</v>
      </c>
      <c r="Q1791" s="4">
        <f t="shared" si="304"/>
        <v>24</v>
      </c>
      <c r="R1791" s="4">
        <f t="shared" si="304"/>
        <v>11</v>
      </c>
      <c r="S1791" s="4">
        <f t="shared" si="304"/>
        <v>19</v>
      </c>
      <c r="T1791" s="4">
        <f t="shared" si="304"/>
        <v>17</v>
      </c>
      <c r="U1791" s="4">
        <f t="shared" si="304"/>
        <v>19</v>
      </c>
      <c r="V1791" s="4">
        <f t="shared" si="304"/>
        <v>17</v>
      </c>
      <c r="W1791" s="4">
        <v>1000000</v>
      </c>
    </row>
    <row r="1792" spans="1:23" x14ac:dyDescent="0.3">
      <c r="A1792" s="4" t="str">
        <f t="shared" si="305"/>
        <v>Sweden</v>
      </c>
      <c r="B1792" s="4">
        <f t="shared" si="305"/>
        <v>2021</v>
      </c>
      <c r="C1792" s="4">
        <f t="shared" si="304"/>
        <v>6</v>
      </c>
      <c r="D1792" s="4">
        <f t="shared" si="304"/>
        <v>5</v>
      </c>
      <c r="E1792" s="4">
        <f t="shared" si="304"/>
        <v>14</v>
      </c>
      <c r="F1792" s="4">
        <f t="shared" si="304"/>
        <v>5</v>
      </c>
      <c r="G1792" s="4">
        <f t="shared" si="304"/>
        <v>18</v>
      </c>
      <c r="H1792" s="4">
        <f t="shared" si="304"/>
        <v>19</v>
      </c>
      <c r="I1792" s="4">
        <f t="shared" si="304"/>
        <v>2</v>
      </c>
      <c r="J1792" s="4">
        <f t="shared" si="304"/>
        <v>19</v>
      </c>
      <c r="K1792" s="4">
        <f t="shared" si="304"/>
        <v>25</v>
      </c>
      <c r="L1792" s="4">
        <f t="shared" si="304"/>
        <v>25</v>
      </c>
      <c r="M1792" s="4">
        <f t="shared" si="304"/>
        <v>2</v>
      </c>
      <c r="N1792" s="4">
        <f t="shared" si="304"/>
        <v>25</v>
      </c>
      <c r="O1792" s="4">
        <f t="shared" si="304"/>
        <v>13</v>
      </c>
      <c r="P1792" s="4">
        <f t="shared" si="304"/>
        <v>17</v>
      </c>
      <c r="Q1792" s="4">
        <f t="shared" si="304"/>
        <v>21</v>
      </c>
      <c r="R1792" s="4">
        <f t="shared" si="304"/>
        <v>17</v>
      </c>
      <c r="S1792" s="4">
        <f t="shared" si="304"/>
        <v>20</v>
      </c>
      <c r="T1792" s="4">
        <f t="shared" si="304"/>
        <v>16</v>
      </c>
      <c r="U1792" s="4">
        <f t="shared" si="304"/>
        <v>20</v>
      </c>
      <c r="V1792" s="4">
        <f t="shared" si="304"/>
        <v>16</v>
      </c>
      <c r="W1792" s="4">
        <v>1000000</v>
      </c>
    </row>
  </sheetData>
  <mergeCells count="5">
    <mergeCell ref="AA2:AD2"/>
    <mergeCell ref="AF2:AI2"/>
    <mergeCell ref="AK2:AN2"/>
    <mergeCell ref="AP2:AS2"/>
    <mergeCell ref="AU2:AX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BAAF7-1BBB-48F6-9BC2-3D94A04C8554}">
  <dimension ref="A1:AA1275"/>
  <sheetViews>
    <sheetView topLeftCell="A18" zoomScale="70" zoomScaleNormal="70" workbookViewId="0">
      <selection activeCell="F603" sqref="F603"/>
    </sheetView>
  </sheetViews>
  <sheetFormatPr defaultRowHeight="14.4" x14ac:dyDescent="0.3"/>
  <sheetData>
    <row r="1" spans="1:22" ht="18" x14ac:dyDescent="0.3">
      <c r="A1" s="30"/>
    </row>
    <row r="2" spans="1:22" x14ac:dyDescent="0.3">
      <c r="A2" s="31"/>
    </row>
    <row r="5" spans="1:22" ht="18" x14ac:dyDescent="0.3">
      <c r="A5" s="32" t="s">
        <v>82</v>
      </c>
      <c r="B5" s="33">
        <v>1140150</v>
      </c>
      <c r="C5" s="32" t="s">
        <v>83</v>
      </c>
      <c r="D5" s="33">
        <v>594</v>
      </c>
      <c r="E5" s="32" t="s">
        <v>84</v>
      </c>
      <c r="F5" s="33">
        <v>20</v>
      </c>
      <c r="G5" s="32" t="s">
        <v>85</v>
      </c>
      <c r="H5" s="33">
        <v>30</v>
      </c>
      <c r="I5" s="32" t="s">
        <v>86</v>
      </c>
      <c r="J5" s="33">
        <v>0</v>
      </c>
      <c r="K5" s="32" t="s">
        <v>87</v>
      </c>
      <c r="L5" s="33" t="s">
        <v>88</v>
      </c>
    </row>
    <row r="6" spans="1:22" ht="18.600000000000001" thickBot="1" x14ac:dyDescent="0.35">
      <c r="A6" s="30"/>
    </row>
    <row r="7" spans="1:22" ht="53.4" thickBot="1" x14ac:dyDescent="0.35">
      <c r="A7" s="34" t="s">
        <v>89</v>
      </c>
      <c r="B7" s="34" t="str">
        <f>'OAM Base model stairs'!C1198</f>
        <v>Az átlagos jövedelmek különbsége a teljes átlagtól  (USD)</v>
      </c>
      <c r="C7" s="34" t="str">
        <f>'OAM Base model stairs'!D1198</f>
        <v>Indikátor, hogy hányszor van meg az átlagtól való különbség az átlagban a jövedelem terén (USD)</v>
      </c>
      <c r="D7" s="34" t="str">
        <f>'OAM Base model stairs'!E1198</f>
        <v>szórás/átlag jövedelem különbségek az ország adataival és anélkül (abszolút, USD)</v>
      </c>
      <c r="E7" s="34" t="str">
        <f>'OAM Base model stairs'!F1198</f>
        <v>Relatív jövedelem különbségek az átlagtól (USD)</v>
      </c>
      <c r="F7" s="34" t="str">
        <f>'OAM Base model stairs'!G1198</f>
        <v>Az átlagos munkaóra különbsége a teljes átlagtól  (óra)</v>
      </c>
      <c r="G7" s="34" t="str">
        <f>'OAM Base model stairs'!H1198</f>
        <v>Indikátor, hogy hányszor van meg az átlagtól való különbség az átlagban a munkaórák terén (óra)</v>
      </c>
      <c r="H7" s="34" t="str">
        <f>'OAM Base model stairs'!I1198</f>
        <v>szórás/átlag munkaóra különbségek az ország adataival és anélkül (abszolút, óra)</v>
      </c>
      <c r="I7" s="34" t="str">
        <f>'OAM Base model stairs'!J1198</f>
        <v>Relatív munkaórák különbségek az átlagtól (óra)</v>
      </c>
      <c r="J7" s="34" t="str">
        <f>'OAM Base model stairs'!K1198</f>
        <v>A várható élettartam különbsége a teljes átlagtól (év)</v>
      </c>
      <c r="K7" s="34" t="str">
        <f>'OAM Base model stairs'!L1198</f>
        <v>Indikátor, hogy hányszor van meg az átlagtól való különbség az átlagban a várható élettartam terén (év)</v>
      </c>
      <c r="L7" s="34" t="str">
        <f>'OAM Base model stairs'!M1198</f>
        <v>szórás/átlag várható élettartam különbségek az ország adataival és anélkül (év, abszolút)</v>
      </c>
      <c r="M7" s="34" t="str">
        <f>'OAM Base model stairs'!N1198</f>
        <v>Relatív várható élettartam különbségek az átlagtól (év)</v>
      </c>
      <c r="N7" s="34" t="str">
        <f>'OAM Base model stairs'!O1198</f>
        <v>A  munkanélküliségi ráta különbsége a teljes átlagtól (%)</v>
      </c>
      <c r="O7" s="34" t="str">
        <f>'OAM Base model stairs'!P1198</f>
        <v>Indikátor, hogy hányszor van meg az átlagtól való különbség az átlagban a munkanélküliségi ráta terén (%)</v>
      </c>
      <c r="P7" s="34" t="str">
        <f>'OAM Base model stairs'!Q1198</f>
        <v>szórás/átlag munkanélküliségi ráta különbségek az ország adataival és anélkül (%, abszolút)</v>
      </c>
      <c r="Q7" s="34" t="str">
        <f>'OAM Base model stairs'!R1198</f>
        <v>Relatív munkanélküliségi ráta különbségek az átlagtól (év)</v>
      </c>
      <c r="R7" s="34" t="str">
        <f>'OAM Base model stairs'!S1198</f>
        <v>A  GDP/fő különbsége a teljes átlagtól (USD)</v>
      </c>
      <c r="S7" s="34" t="str">
        <f>'OAM Base model stairs'!T1198</f>
        <v>Indikátor, hogy hányszor van meg az átlagtól való különbség az átlagban a GDP/fő terén (USD)</v>
      </c>
      <c r="T7" s="34" t="str">
        <f>'OAM Base model stairs'!U1198</f>
        <v>szórás/átlag GDP/fő különbségek az ország adataival és anélkül (USD, abszolút)</v>
      </c>
      <c r="U7" s="34" t="str">
        <f>'OAM Base model stairs'!V1198</f>
        <v>Relatív GDP/fő különbségek az átlagtól (év)</v>
      </c>
      <c r="V7" s="34" t="str">
        <f>'OAM Base model stairs'!W1198</f>
        <v>y érték</v>
      </c>
    </row>
    <row r="8" spans="1:22" ht="15" thickBot="1" x14ac:dyDescent="0.35">
      <c r="A8" s="34" t="str">
        <f>'OAM Base model stairs'!A1199</f>
        <v>Hungary</v>
      </c>
      <c r="B8" s="35">
        <v>21</v>
      </c>
      <c r="C8" s="35">
        <v>25</v>
      </c>
      <c r="D8" s="35">
        <v>27</v>
      </c>
      <c r="E8" s="35">
        <v>25</v>
      </c>
      <c r="F8" s="35">
        <v>25</v>
      </c>
      <c r="G8" s="35">
        <v>25</v>
      </c>
      <c r="H8" s="35">
        <v>14</v>
      </c>
      <c r="I8" s="35">
        <v>25</v>
      </c>
      <c r="J8" s="35">
        <v>28</v>
      </c>
      <c r="K8" s="35">
        <v>28</v>
      </c>
      <c r="L8" s="35">
        <v>27</v>
      </c>
      <c r="M8" s="35">
        <v>28</v>
      </c>
      <c r="N8" s="35">
        <v>5</v>
      </c>
      <c r="O8" s="35">
        <v>5</v>
      </c>
      <c r="P8" s="35">
        <v>27</v>
      </c>
      <c r="Q8" s="35">
        <v>5</v>
      </c>
      <c r="R8" s="35">
        <v>17</v>
      </c>
      <c r="S8" s="35">
        <v>26</v>
      </c>
      <c r="T8" s="35">
        <v>16</v>
      </c>
      <c r="U8" s="35">
        <v>26</v>
      </c>
      <c r="V8" s="35">
        <v>1000000</v>
      </c>
    </row>
    <row r="9" spans="1:22" ht="15" thickBot="1" x14ac:dyDescent="0.35">
      <c r="A9" s="34" t="str">
        <f>'OAM Base model stairs'!A1200</f>
        <v>Hungary</v>
      </c>
      <c r="B9" s="35">
        <v>20</v>
      </c>
      <c r="C9" s="35">
        <v>25</v>
      </c>
      <c r="D9" s="35">
        <v>25</v>
      </c>
      <c r="E9" s="35">
        <v>25</v>
      </c>
      <c r="F9" s="35">
        <v>25</v>
      </c>
      <c r="G9" s="35">
        <v>25</v>
      </c>
      <c r="H9" s="35">
        <v>14</v>
      </c>
      <c r="I9" s="35">
        <v>25</v>
      </c>
      <c r="J9" s="35">
        <v>27</v>
      </c>
      <c r="K9" s="35">
        <v>28</v>
      </c>
      <c r="L9" s="35">
        <v>28</v>
      </c>
      <c r="M9" s="35">
        <v>28</v>
      </c>
      <c r="N9" s="35">
        <v>5</v>
      </c>
      <c r="O9" s="35">
        <v>5</v>
      </c>
      <c r="P9" s="35">
        <v>27</v>
      </c>
      <c r="Q9" s="35">
        <v>5</v>
      </c>
      <c r="R9" s="35">
        <v>18</v>
      </c>
      <c r="S9" s="35">
        <v>26</v>
      </c>
      <c r="T9" s="35">
        <v>18</v>
      </c>
      <c r="U9" s="35">
        <v>26</v>
      </c>
      <c r="V9" s="35">
        <v>1000000</v>
      </c>
    </row>
    <row r="10" spans="1:22" ht="15" thickBot="1" x14ac:dyDescent="0.35">
      <c r="A10" s="34" t="str">
        <f>'OAM Base model stairs'!A1201</f>
        <v>Hungary</v>
      </c>
      <c r="B10" s="35">
        <v>21</v>
      </c>
      <c r="C10" s="35">
        <v>25</v>
      </c>
      <c r="D10" s="35">
        <v>26</v>
      </c>
      <c r="E10" s="35">
        <v>25</v>
      </c>
      <c r="F10" s="35">
        <v>27</v>
      </c>
      <c r="G10" s="35">
        <v>26</v>
      </c>
      <c r="H10" s="35">
        <v>18</v>
      </c>
      <c r="I10" s="35">
        <v>26</v>
      </c>
      <c r="J10" s="35">
        <v>27</v>
      </c>
      <c r="K10" s="35">
        <v>27</v>
      </c>
      <c r="L10" s="35">
        <v>27</v>
      </c>
      <c r="M10" s="35">
        <v>27</v>
      </c>
      <c r="N10" s="35">
        <v>1</v>
      </c>
      <c r="O10" s="35">
        <v>1</v>
      </c>
      <c r="P10" s="35">
        <v>21</v>
      </c>
      <c r="Q10" s="35">
        <v>1</v>
      </c>
      <c r="R10" s="35">
        <v>19</v>
      </c>
      <c r="S10" s="35">
        <v>26</v>
      </c>
      <c r="T10" s="35">
        <v>18</v>
      </c>
      <c r="U10" s="35">
        <v>26</v>
      </c>
      <c r="V10" s="35">
        <v>1000000</v>
      </c>
    </row>
    <row r="11" spans="1:22" ht="15" thickBot="1" x14ac:dyDescent="0.35">
      <c r="A11" s="34" t="str">
        <f>'OAM Base model stairs'!A1202</f>
        <v>Hungary</v>
      </c>
      <c r="B11" s="35">
        <v>22</v>
      </c>
      <c r="C11" s="35">
        <v>25</v>
      </c>
      <c r="D11" s="35">
        <v>26</v>
      </c>
      <c r="E11" s="35">
        <v>25</v>
      </c>
      <c r="F11" s="35">
        <v>25</v>
      </c>
      <c r="G11" s="35">
        <v>25</v>
      </c>
      <c r="H11" s="35">
        <v>15</v>
      </c>
      <c r="I11" s="35">
        <v>25</v>
      </c>
      <c r="J11" s="35">
        <v>28</v>
      </c>
      <c r="K11" s="35">
        <v>28</v>
      </c>
      <c r="L11" s="35">
        <v>28</v>
      </c>
      <c r="M11" s="35">
        <v>28</v>
      </c>
      <c r="N11" s="35">
        <v>1</v>
      </c>
      <c r="O11" s="35">
        <v>1</v>
      </c>
      <c r="P11" s="35">
        <v>18</v>
      </c>
      <c r="Q11" s="35">
        <v>1</v>
      </c>
      <c r="R11" s="35">
        <v>20</v>
      </c>
      <c r="S11" s="35">
        <v>26</v>
      </c>
      <c r="T11" s="35">
        <v>18</v>
      </c>
      <c r="U11" s="35">
        <v>26</v>
      </c>
      <c r="V11" s="35">
        <v>1000000</v>
      </c>
    </row>
    <row r="12" spans="1:22" ht="15" thickBot="1" x14ac:dyDescent="0.35">
      <c r="A12" s="34" t="str">
        <f>'OAM Base model stairs'!A1203</f>
        <v>Hungary</v>
      </c>
      <c r="B12" s="35">
        <v>23</v>
      </c>
      <c r="C12" s="35">
        <v>26</v>
      </c>
      <c r="D12" s="35">
        <v>27</v>
      </c>
      <c r="E12" s="35">
        <v>26</v>
      </c>
      <c r="F12" s="35">
        <v>27</v>
      </c>
      <c r="G12" s="35">
        <v>26</v>
      </c>
      <c r="H12" s="35">
        <v>17</v>
      </c>
      <c r="I12" s="35">
        <v>26</v>
      </c>
      <c r="J12" s="35">
        <v>28</v>
      </c>
      <c r="K12" s="35">
        <v>28</v>
      </c>
      <c r="L12" s="35">
        <v>28</v>
      </c>
      <c r="M12" s="35">
        <v>28</v>
      </c>
      <c r="N12" s="35">
        <v>16</v>
      </c>
      <c r="O12" s="35">
        <v>15</v>
      </c>
      <c r="P12" s="35">
        <v>3</v>
      </c>
      <c r="Q12" s="35">
        <v>15</v>
      </c>
      <c r="R12" s="35">
        <v>21</v>
      </c>
      <c r="S12" s="35">
        <v>26</v>
      </c>
      <c r="T12" s="35">
        <v>18</v>
      </c>
      <c r="U12" s="35">
        <v>26</v>
      </c>
      <c r="V12" s="35">
        <v>1000000</v>
      </c>
    </row>
    <row r="13" spans="1:22" ht="15" thickBot="1" x14ac:dyDescent="0.35">
      <c r="A13" s="34" t="str">
        <f>'OAM Base model stairs'!A1204</f>
        <v>Hungary</v>
      </c>
      <c r="B13" s="35">
        <v>23</v>
      </c>
      <c r="C13" s="35">
        <v>25</v>
      </c>
      <c r="D13" s="35">
        <v>26</v>
      </c>
      <c r="E13" s="35">
        <v>25</v>
      </c>
      <c r="F13" s="35">
        <v>24</v>
      </c>
      <c r="G13" s="35">
        <v>24</v>
      </c>
      <c r="H13" s="35">
        <v>7</v>
      </c>
      <c r="I13" s="35">
        <v>24</v>
      </c>
      <c r="J13" s="35">
        <v>27</v>
      </c>
      <c r="K13" s="35">
        <v>27</v>
      </c>
      <c r="L13" s="35">
        <v>28</v>
      </c>
      <c r="M13" s="35">
        <v>27</v>
      </c>
      <c r="N13" s="35">
        <v>18</v>
      </c>
      <c r="O13" s="35">
        <v>18</v>
      </c>
      <c r="P13" s="35">
        <v>1</v>
      </c>
      <c r="Q13" s="35">
        <v>18</v>
      </c>
      <c r="R13" s="35">
        <v>22</v>
      </c>
      <c r="S13" s="35">
        <v>26</v>
      </c>
      <c r="T13" s="35">
        <v>17</v>
      </c>
      <c r="U13" s="35">
        <v>26</v>
      </c>
      <c r="V13" s="35">
        <v>1000000</v>
      </c>
    </row>
    <row r="14" spans="1:22" ht="15" thickBot="1" x14ac:dyDescent="0.35">
      <c r="A14" s="34" t="str">
        <f>'OAM Base model stairs'!A1205</f>
        <v>Hungary</v>
      </c>
      <c r="B14" s="35">
        <v>21</v>
      </c>
      <c r="C14" s="35">
        <v>24</v>
      </c>
      <c r="D14" s="35">
        <v>24</v>
      </c>
      <c r="E14" s="35">
        <v>24</v>
      </c>
      <c r="F14" s="35">
        <v>23</v>
      </c>
      <c r="G14" s="35">
        <v>23</v>
      </c>
      <c r="H14" s="35">
        <v>2</v>
      </c>
      <c r="I14" s="35">
        <v>23</v>
      </c>
      <c r="J14" s="35">
        <v>26</v>
      </c>
      <c r="K14" s="35">
        <v>27</v>
      </c>
      <c r="L14" s="35">
        <v>26</v>
      </c>
      <c r="M14" s="35">
        <v>27</v>
      </c>
      <c r="N14" s="35">
        <v>20</v>
      </c>
      <c r="O14" s="35">
        <v>20</v>
      </c>
      <c r="P14" s="35">
        <v>3</v>
      </c>
      <c r="Q14" s="35">
        <v>20</v>
      </c>
      <c r="R14" s="35">
        <v>23</v>
      </c>
      <c r="S14" s="35">
        <v>26</v>
      </c>
      <c r="T14" s="35">
        <v>17</v>
      </c>
      <c r="U14" s="35">
        <v>26</v>
      </c>
      <c r="V14" s="35">
        <v>1000000</v>
      </c>
    </row>
    <row r="15" spans="1:22" ht="15" thickBot="1" x14ac:dyDescent="0.35">
      <c r="A15" s="34" t="str">
        <f>'OAM Base model stairs'!A1206</f>
        <v>Hungary</v>
      </c>
      <c r="B15" s="35">
        <v>21</v>
      </c>
      <c r="C15" s="35">
        <v>23</v>
      </c>
      <c r="D15" s="35">
        <v>22</v>
      </c>
      <c r="E15" s="35">
        <v>23</v>
      </c>
      <c r="F15" s="35">
        <v>22</v>
      </c>
      <c r="G15" s="35">
        <v>22</v>
      </c>
      <c r="H15" s="35">
        <v>2</v>
      </c>
      <c r="I15" s="35">
        <v>22</v>
      </c>
      <c r="J15" s="35">
        <v>26</v>
      </c>
      <c r="K15" s="35">
        <v>26</v>
      </c>
      <c r="L15" s="35">
        <v>25</v>
      </c>
      <c r="M15" s="35">
        <v>26</v>
      </c>
      <c r="N15" s="35">
        <v>20</v>
      </c>
      <c r="O15" s="35">
        <v>20</v>
      </c>
      <c r="P15" s="35">
        <v>4</v>
      </c>
      <c r="Q15" s="35">
        <v>20</v>
      </c>
      <c r="R15" s="35">
        <v>23</v>
      </c>
      <c r="S15" s="35">
        <v>25</v>
      </c>
      <c r="T15" s="35">
        <v>15</v>
      </c>
      <c r="U15" s="35">
        <v>25</v>
      </c>
      <c r="V15" s="35">
        <v>1000000</v>
      </c>
    </row>
    <row r="16" spans="1:22" ht="15" thickBot="1" x14ac:dyDescent="0.35">
      <c r="A16" s="34" t="str">
        <f>'OAM Base model stairs'!A1207</f>
        <v>Hungary</v>
      </c>
      <c r="B16" s="35">
        <v>19</v>
      </c>
      <c r="C16" s="35">
        <v>21</v>
      </c>
      <c r="D16" s="35">
        <v>18</v>
      </c>
      <c r="E16" s="35">
        <v>21</v>
      </c>
      <c r="F16" s="35">
        <v>21</v>
      </c>
      <c r="G16" s="35">
        <v>20</v>
      </c>
      <c r="H16" s="35">
        <v>3</v>
      </c>
      <c r="I16" s="35">
        <v>20</v>
      </c>
      <c r="J16" s="35">
        <v>26</v>
      </c>
      <c r="K16" s="35">
        <v>26</v>
      </c>
      <c r="L16" s="35">
        <v>26</v>
      </c>
      <c r="M16" s="35">
        <v>26</v>
      </c>
      <c r="N16" s="35">
        <v>20</v>
      </c>
      <c r="O16" s="35">
        <v>20</v>
      </c>
      <c r="P16" s="35">
        <v>6</v>
      </c>
      <c r="Q16" s="35">
        <v>20</v>
      </c>
      <c r="R16" s="35">
        <v>23</v>
      </c>
      <c r="S16" s="35">
        <v>25</v>
      </c>
      <c r="T16" s="35">
        <v>14</v>
      </c>
      <c r="U16" s="35">
        <v>25</v>
      </c>
      <c r="V16" s="35">
        <v>1000000</v>
      </c>
    </row>
    <row r="17" spans="1:22" ht="15" thickBot="1" x14ac:dyDescent="0.35">
      <c r="A17" s="34" t="str">
        <f>'OAM Base model stairs'!A1208</f>
        <v>Hungary</v>
      </c>
      <c r="B17" s="35">
        <v>18</v>
      </c>
      <c r="C17" s="35">
        <v>19</v>
      </c>
      <c r="D17" s="35">
        <v>15</v>
      </c>
      <c r="E17" s="35">
        <v>19</v>
      </c>
      <c r="F17" s="35">
        <v>20</v>
      </c>
      <c r="G17" s="35">
        <v>20</v>
      </c>
      <c r="H17" s="35">
        <v>3</v>
      </c>
      <c r="I17" s="35">
        <v>20</v>
      </c>
      <c r="J17" s="35">
        <v>26</v>
      </c>
      <c r="K17" s="35">
        <v>26</v>
      </c>
      <c r="L17" s="35">
        <v>26</v>
      </c>
      <c r="M17" s="35">
        <v>26</v>
      </c>
      <c r="N17" s="35">
        <v>19</v>
      </c>
      <c r="O17" s="35">
        <v>19</v>
      </c>
      <c r="P17" s="35">
        <v>5</v>
      </c>
      <c r="Q17" s="35">
        <v>19</v>
      </c>
      <c r="R17" s="35">
        <v>24</v>
      </c>
      <c r="S17" s="35">
        <v>24</v>
      </c>
      <c r="T17" s="35">
        <v>13</v>
      </c>
      <c r="U17" s="35">
        <v>24</v>
      </c>
      <c r="V17" s="35">
        <v>1000000</v>
      </c>
    </row>
    <row r="18" spans="1:22" ht="15" thickBot="1" x14ac:dyDescent="0.35">
      <c r="A18" s="34" t="str">
        <f>'OAM Base model stairs'!A1209</f>
        <v>Hungary</v>
      </c>
      <c r="B18" s="35">
        <v>17</v>
      </c>
      <c r="C18" s="35">
        <v>18</v>
      </c>
      <c r="D18" s="35">
        <v>14</v>
      </c>
      <c r="E18" s="35">
        <v>18</v>
      </c>
      <c r="F18" s="35">
        <v>18</v>
      </c>
      <c r="G18" s="35">
        <v>17</v>
      </c>
      <c r="H18" s="35">
        <v>10</v>
      </c>
      <c r="I18" s="35">
        <v>17</v>
      </c>
      <c r="J18" s="35">
        <v>27</v>
      </c>
      <c r="K18" s="35">
        <v>27</v>
      </c>
      <c r="L18" s="35">
        <v>26</v>
      </c>
      <c r="M18" s="35">
        <v>27</v>
      </c>
      <c r="N18" s="35">
        <v>11</v>
      </c>
      <c r="O18" s="35">
        <v>10</v>
      </c>
      <c r="P18" s="35">
        <v>7</v>
      </c>
      <c r="Q18" s="35">
        <v>10</v>
      </c>
      <c r="R18" s="35">
        <v>24</v>
      </c>
      <c r="S18" s="35">
        <v>24</v>
      </c>
      <c r="T18" s="35">
        <v>13</v>
      </c>
      <c r="U18" s="35">
        <v>24</v>
      </c>
      <c r="V18" s="35">
        <v>1000000</v>
      </c>
    </row>
    <row r="19" spans="1:22" ht="15" thickBot="1" x14ac:dyDescent="0.35">
      <c r="A19" s="34" t="str">
        <f>'OAM Base model stairs'!A1210</f>
        <v>Hungary</v>
      </c>
      <c r="B19" s="35">
        <v>18</v>
      </c>
      <c r="C19" s="35">
        <v>18</v>
      </c>
      <c r="D19" s="35">
        <v>15</v>
      </c>
      <c r="E19" s="35">
        <v>18</v>
      </c>
      <c r="F19" s="35">
        <v>16</v>
      </c>
      <c r="G19" s="35">
        <v>15</v>
      </c>
      <c r="H19" s="35">
        <v>12</v>
      </c>
      <c r="I19" s="35">
        <v>15</v>
      </c>
      <c r="J19" s="35">
        <v>26</v>
      </c>
      <c r="K19" s="35">
        <v>26</v>
      </c>
      <c r="L19" s="35">
        <v>24</v>
      </c>
      <c r="M19" s="35">
        <v>26</v>
      </c>
      <c r="N19" s="35">
        <v>2</v>
      </c>
      <c r="O19" s="35">
        <v>2</v>
      </c>
      <c r="P19" s="35">
        <v>12</v>
      </c>
      <c r="Q19" s="35">
        <v>2</v>
      </c>
      <c r="R19" s="35">
        <v>25</v>
      </c>
      <c r="S19" s="35">
        <v>24</v>
      </c>
      <c r="T19" s="35">
        <v>13</v>
      </c>
      <c r="U19" s="35">
        <v>24</v>
      </c>
      <c r="V19" s="35">
        <v>1000000</v>
      </c>
    </row>
    <row r="20" spans="1:22" ht="15" thickBot="1" x14ac:dyDescent="0.35">
      <c r="A20" s="34" t="str">
        <f>'OAM Base model stairs'!A1211</f>
        <v>Hungary</v>
      </c>
      <c r="B20" s="35">
        <v>20</v>
      </c>
      <c r="C20" s="35">
        <v>20</v>
      </c>
      <c r="D20" s="35">
        <v>20</v>
      </c>
      <c r="E20" s="35">
        <v>20</v>
      </c>
      <c r="F20" s="35">
        <v>11</v>
      </c>
      <c r="G20" s="35">
        <v>11</v>
      </c>
      <c r="H20" s="35">
        <v>15</v>
      </c>
      <c r="I20" s="35">
        <v>11</v>
      </c>
      <c r="J20" s="35">
        <v>26</v>
      </c>
      <c r="K20" s="35">
        <v>26</v>
      </c>
      <c r="L20" s="35">
        <v>23</v>
      </c>
      <c r="M20" s="35">
        <v>26</v>
      </c>
      <c r="N20" s="35">
        <v>6</v>
      </c>
      <c r="O20" s="35">
        <v>7</v>
      </c>
      <c r="P20" s="35">
        <v>12</v>
      </c>
      <c r="Q20" s="35">
        <v>7</v>
      </c>
      <c r="R20" s="35">
        <v>28</v>
      </c>
      <c r="S20" s="35">
        <v>25</v>
      </c>
      <c r="T20" s="35">
        <v>14</v>
      </c>
      <c r="U20" s="35">
        <v>25</v>
      </c>
      <c r="V20" s="35">
        <v>1000000</v>
      </c>
    </row>
    <row r="21" spans="1:22" ht="15" thickBot="1" x14ac:dyDescent="0.35">
      <c r="A21" s="34" t="str">
        <f>'OAM Base model stairs'!A1212</f>
        <v>Hungary</v>
      </c>
      <c r="B21" s="35">
        <v>20</v>
      </c>
      <c r="C21" s="35">
        <v>19</v>
      </c>
      <c r="D21" s="35">
        <v>20</v>
      </c>
      <c r="E21" s="35">
        <v>19</v>
      </c>
      <c r="F21" s="35">
        <v>12</v>
      </c>
      <c r="G21" s="35">
        <v>12</v>
      </c>
      <c r="H21" s="35">
        <v>13</v>
      </c>
      <c r="I21" s="35">
        <v>12</v>
      </c>
      <c r="J21" s="35">
        <v>26</v>
      </c>
      <c r="K21" s="35">
        <v>26</v>
      </c>
      <c r="L21" s="35">
        <v>25</v>
      </c>
      <c r="M21" s="35">
        <v>26</v>
      </c>
      <c r="N21" s="35">
        <v>9</v>
      </c>
      <c r="O21" s="35">
        <v>10</v>
      </c>
      <c r="P21" s="35">
        <v>10</v>
      </c>
      <c r="Q21" s="35">
        <v>10</v>
      </c>
      <c r="R21" s="35">
        <v>27</v>
      </c>
      <c r="S21" s="35">
        <v>24</v>
      </c>
      <c r="T21" s="35">
        <v>13</v>
      </c>
      <c r="U21" s="35">
        <v>24</v>
      </c>
      <c r="V21" s="35">
        <v>1000000</v>
      </c>
    </row>
    <row r="22" spans="1:22" ht="15" thickBot="1" x14ac:dyDescent="0.35">
      <c r="A22" s="34" t="str">
        <f>'OAM Base model stairs'!A1213</f>
        <v>Hungary</v>
      </c>
      <c r="B22" s="35">
        <v>23</v>
      </c>
      <c r="C22" s="35">
        <v>22</v>
      </c>
      <c r="D22" s="35">
        <v>24</v>
      </c>
      <c r="E22" s="35">
        <v>22</v>
      </c>
      <c r="F22" s="35">
        <v>11</v>
      </c>
      <c r="G22" s="35">
        <v>12</v>
      </c>
      <c r="H22" s="35">
        <v>14</v>
      </c>
      <c r="I22" s="35">
        <v>12</v>
      </c>
      <c r="J22" s="35">
        <v>26</v>
      </c>
      <c r="K22" s="35">
        <v>26</v>
      </c>
      <c r="L22" s="35">
        <v>26</v>
      </c>
      <c r="M22" s="35">
        <v>26</v>
      </c>
      <c r="N22" s="35">
        <v>1</v>
      </c>
      <c r="O22" s="35">
        <v>1</v>
      </c>
      <c r="P22" s="35">
        <v>15</v>
      </c>
      <c r="Q22" s="35">
        <v>1</v>
      </c>
      <c r="R22" s="35">
        <v>25</v>
      </c>
      <c r="S22" s="35">
        <v>24</v>
      </c>
      <c r="T22" s="35">
        <v>14</v>
      </c>
      <c r="U22" s="35">
        <v>24</v>
      </c>
      <c r="V22" s="35">
        <v>1000000</v>
      </c>
    </row>
    <row r="23" spans="1:22" ht="15" thickBot="1" x14ac:dyDescent="0.35">
      <c r="A23" s="34" t="str">
        <f>'OAM Base model stairs'!A1214</f>
        <v>Hungary</v>
      </c>
      <c r="B23" s="35">
        <v>23</v>
      </c>
      <c r="C23" s="35">
        <v>22</v>
      </c>
      <c r="D23" s="35">
        <v>23</v>
      </c>
      <c r="E23" s="35">
        <v>22</v>
      </c>
      <c r="F23" s="35">
        <v>12</v>
      </c>
      <c r="G23" s="35">
        <v>13</v>
      </c>
      <c r="H23" s="35">
        <v>11</v>
      </c>
      <c r="I23" s="35">
        <v>13</v>
      </c>
      <c r="J23" s="35">
        <v>26</v>
      </c>
      <c r="K23" s="35">
        <v>26</v>
      </c>
      <c r="L23" s="35">
        <v>26</v>
      </c>
      <c r="M23" s="35">
        <v>26</v>
      </c>
      <c r="N23" s="35">
        <v>1</v>
      </c>
      <c r="O23" s="35">
        <v>1</v>
      </c>
      <c r="P23" s="35">
        <v>17</v>
      </c>
      <c r="Q23" s="35">
        <v>1</v>
      </c>
      <c r="R23" s="35">
        <v>26</v>
      </c>
      <c r="S23" s="35">
        <v>25</v>
      </c>
      <c r="T23" s="35">
        <v>14</v>
      </c>
      <c r="U23" s="35">
        <v>25</v>
      </c>
      <c r="V23" s="35">
        <v>1000000</v>
      </c>
    </row>
    <row r="24" spans="1:22" ht="15" thickBot="1" x14ac:dyDescent="0.35">
      <c r="A24" s="34" t="str">
        <f>'OAM Base model stairs'!A1215</f>
        <v>Hungary</v>
      </c>
      <c r="B24" s="35">
        <v>22</v>
      </c>
      <c r="C24" s="35">
        <v>22</v>
      </c>
      <c r="D24" s="35">
        <v>22</v>
      </c>
      <c r="E24" s="35">
        <v>22</v>
      </c>
      <c r="F24" s="35">
        <v>10</v>
      </c>
      <c r="G24" s="35">
        <v>10</v>
      </c>
      <c r="H24" s="35">
        <v>14</v>
      </c>
      <c r="I24" s="35">
        <v>10</v>
      </c>
      <c r="J24" s="35">
        <v>26</v>
      </c>
      <c r="K24" s="35">
        <v>26</v>
      </c>
      <c r="L24" s="35">
        <v>26</v>
      </c>
      <c r="M24" s="35">
        <v>26</v>
      </c>
      <c r="N24" s="35">
        <v>1</v>
      </c>
      <c r="O24" s="35">
        <v>1</v>
      </c>
      <c r="P24" s="35">
        <v>18</v>
      </c>
      <c r="Q24" s="35">
        <v>1</v>
      </c>
      <c r="R24" s="35">
        <v>26</v>
      </c>
      <c r="S24" s="35">
        <v>24</v>
      </c>
      <c r="T24" s="35">
        <v>14</v>
      </c>
      <c r="U24" s="35">
        <v>24</v>
      </c>
      <c r="V24" s="35">
        <v>1000000</v>
      </c>
    </row>
    <row r="25" spans="1:22" ht="15" thickBot="1" x14ac:dyDescent="0.35">
      <c r="A25" s="34" t="str">
        <f>'OAM Base model stairs'!A1216</f>
        <v>Hungary</v>
      </c>
      <c r="B25" s="35">
        <v>23</v>
      </c>
      <c r="C25" s="35">
        <v>22</v>
      </c>
      <c r="D25" s="35">
        <v>24</v>
      </c>
      <c r="E25" s="35">
        <v>22</v>
      </c>
      <c r="F25" s="35">
        <v>10</v>
      </c>
      <c r="G25" s="35">
        <v>10</v>
      </c>
      <c r="H25" s="35">
        <v>15</v>
      </c>
      <c r="I25" s="35">
        <v>10</v>
      </c>
      <c r="J25" s="35">
        <v>26</v>
      </c>
      <c r="K25" s="35">
        <v>26</v>
      </c>
      <c r="L25" s="35">
        <v>26</v>
      </c>
      <c r="M25" s="35">
        <v>26</v>
      </c>
      <c r="N25" s="35">
        <v>4</v>
      </c>
      <c r="O25" s="35">
        <v>3</v>
      </c>
      <c r="P25" s="35">
        <v>17</v>
      </c>
      <c r="Q25" s="35">
        <v>3</v>
      </c>
      <c r="R25" s="35">
        <v>26</v>
      </c>
      <c r="S25" s="35">
        <v>24</v>
      </c>
      <c r="T25" s="35">
        <v>14</v>
      </c>
      <c r="U25" s="35">
        <v>24</v>
      </c>
      <c r="V25" s="35">
        <v>1000000</v>
      </c>
    </row>
    <row r="26" spans="1:22" ht="15" thickBot="1" x14ac:dyDescent="0.35">
      <c r="A26" s="34" t="str">
        <f>'OAM Base model stairs'!A1217</f>
        <v>Hungary</v>
      </c>
      <c r="B26" s="35">
        <v>24</v>
      </c>
      <c r="C26" s="35">
        <v>23</v>
      </c>
      <c r="D26" s="35">
        <v>25</v>
      </c>
      <c r="E26" s="35">
        <v>23</v>
      </c>
      <c r="F26" s="35">
        <v>10</v>
      </c>
      <c r="G26" s="35">
        <v>10</v>
      </c>
      <c r="H26" s="35">
        <v>15</v>
      </c>
      <c r="I26" s="35">
        <v>10</v>
      </c>
      <c r="J26" s="35">
        <v>25</v>
      </c>
      <c r="K26" s="35">
        <v>25</v>
      </c>
      <c r="L26" s="35">
        <v>26</v>
      </c>
      <c r="M26" s="35">
        <v>25</v>
      </c>
      <c r="N26" s="35">
        <v>11</v>
      </c>
      <c r="O26" s="35">
        <v>9</v>
      </c>
      <c r="P26" s="35">
        <v>12</v>
      </c>
      <c r="Q26" s="35">
        <v>9</v>
      </c>
      <c r="R26" s="35">
        <v>25</v>
      </c>
      <c r="S26" s="35">
        <v>24</v>
      </c>
      <c r="T26" s="35">
        <v>13</v>
      </c>
      <c r="U26" s="35">
        <v>24</v>
      </c>
      <c r="V26" s="35">
        <v>1000000</v>
      </c>
    </row>
    <row r="27" spans="1:22" ht="15" thickBot="1" x14ac:dyDescent="0.35">
      <c r="A27" s="34" t="str">
        <f>'OAM Base model stairs'!A1218</f>
        <v>Hungary</v>
      </c>
      <c r="B27" s="35">
        <v>25</v>
      </c>
      <c r="C27" s="35">
        <v>23</v>
      </c>
      <c r="D27" s="35">
        <v>26</v>
      </c>
      <c r="E27" s="35">
        <v>23</v>
      </c>
      <c r="F27" s="35">
        <v>12</v>
      </c>
      <c r="G27" s="35">
        <v>12</v>
      </c>
      <c r="H27" s="35">
        <v>12</v>
      </c>
      <c r="I27" s="35">
        <v>12</v>
      </c>
      <c r="J27" s="35">
        <v>26</v>
      </c>
      <c r="K27" s="35">
        <v>26</v>
      </c>
      <c r="L27" s="35">
        <v>26</v>
      </c>
      <c r="M27" s="35">
        <v>26</v>
      </c>
      <c r="N27" s="35">
        <v>20</v>
      </c>
      <c r="O27" s="35">
        <v>17</v>
      </c>
      <c r="P27" s="35">
        <v>2</v>
      </c>
      <c r="Q27" s="35">
        <v>17</v>
      </c>
      <c r="R27" s="35">
        <v>25</v>
      </c>
      <c r="S27" s="35">
        <v>23</v>
      </c>
      <c r="T27" s="35">
        <v>12</v>
      </c>
      <c r="U27" s="35">
        <v>23</v>
      </c>
      <c r="V27" s="35">
        <v>1000000</v>
      </c>
    </row>
    <row r="28" spans="1:22" ht="15" thickBot="1" x14ac:dyDescent="0.35">
      <c r="A28" s="34" t="str">
        <f>'OAM Base model stairs'!A1219</f>
        <v>Hungary</v>
      </c>
      <c r="B28" s="35">
        <v>25</v>
      </c>
      <c r="C28" s="35">
        <v>23</v>
      </c>
      <c r="D28" s="35">
        <v>26</v>
      </c>
      <c r="E28" s="35">
        <v>23</v>
      </c>
      <c r="F28" s="35">
        <v>12</v>
      </c>
      <c r="G28" s="35">
        <v>12</v>
      </c>
      <c r="H28" s="35">
        <v>12</v>
      </c>
      <c r="I28" s="35">
        <v>12</v>
      </c>
      <c r="J28" s="35">
        <v>26</v>
      </c>
      <c r="K28" s="35">
        <v>26</v>
      </c>
      <c r="L28" s="35">
        <v>26</v>
      </c>
      <c r="M28" s="35">
        <v>26</v>
      </c>
      <c r="N28" s="35">
        <v>20</v>
      </c>
      <c r="O28" s="35">
        <v>19</v>
      </c>
      <c r="P28" s="35">
        <v>2</v>
      </c>
      <c r="Q28" s="35">
        <v>19</v>
      </c>
      <c r="R28" s="35">
        <v>27</v>
      </c>
      <c r="S28" s="35">
        <v>23</v>
      </c>
      <c r="T28" s="35">
        <v>12</v>
      </c>
      <c r="U28" s="35">
        <v>23</v>
      </c>
      <c r="V28" s="35">
        <v>1000000</v>
      </c>
    </row>
    <row r="29" spans="1:22" ht="15" thickBot="1" x14ac:dyDescent="0.35">
      <c r="A29" s="34" t="str">
        <f>'OAM Base model stairs'!A1220</f>
        <v>Hungary</v>
      </c>
      <c r="B29" s="35">
        <v>26</v>
      </c>
      <c r="C29" s="35">
        <v>24</v>
      </c>
      <c r="D29" s="35">
        <v>27</v>
      </c>
      <c r="E29" s="35">
        <v>24</v>
      </c>
      <c r="F29" s="35">
        <v>14</v>
      </c>
      <c r="G29" s="35">
        <v>14</v>
      </c>
      <c r="H29" s="35">
        <v>9</v>
      </c>
      <c r="I29" s="35">
        <v>14</v>
      </c>
      <c r="J29" s="35">
        <v>26</v>
      </c>
      <c r="K29" s="35">
        <v>26</v>
      </c>
      <c r="L29" s="35">
        <v>26</v>
      </c>
      <c r="M29" s="35">
        <v>26</v>
      </c>
      <c r="N29" s="35">
        <v>23</v>
      </c>
      <c r="O29" s="35">
        <v>23</v>
      </c>
      <c r="P29" s="35">
        <v>12</v>
      </c>
      <c r="Q29" s="35">
        <v>23</v>
      </c>
      <c r="R29" s="35">
        <v>27</v>
      </c>
      <c r="S29" s="35">
        <v>23</v>
      </c>
      <c r="T29" s="35">
        <v>12</v>
      </c>
      <c r="U29" s="35">
        <v>23</v>
      </c>
      <c r="V29" s="35">
        <v>1000000</v>
      </c>
    </row>
    <row r="30" spans="1:22" ht="15" thickBot="1" x14ac:dyDescent="0.35">
      <c r="A30" s="34" t="str">
        <f>'OAM Base model stairs'!A1221</f>
        <v>Hungary</v>
      </c>
      <c r="B30" s="35">
        <v>24</v>
      </c>
      <c r="C30" s="35">
        <v>22</v>
      </c>
      <c r="D30" s="35">
        <v>25</v>
      </c>
      <c r="E30" s="35">
        <v>22</v>
      </c>
      <c r="F30" s="35">
        <v>13</v>
      </c>
      <c r="G30" s="35">
        <v>14</v>
      </c>
      <c r="H30" s="35">
        <v>11</v>
      </c>
      <c r="I30" s="35">
        <v>14</v>
      </c>
      <c r="J30" s="35">
        <v>26</v>
      </c>
      <c r="K30" s="35">
        <v>26</v>
      </c>
      <c r="L30" s="35">
        <v>27</v>
      </c>
      <c r="M30" s="35">
        <v>26</v>
      </c>
      <c r="N30" s="35">
        <v>22</v>
      </c>
      <c r="O30" s="35">
        <v>24</v>
      </c>
      <c r="P30" s="35">
        <v>15</v>
      </c>
      <c r="Q30" s="35">
        <v>24</v>
      </c>
      <c r="R30" s="35">
        <v>28</v>
      </c>
      <c r="S30" s="35">
        <v>23</v>
      </c>
      <c r="T30" s="35">
        <v>12</v>
      </c>
      <c r="U30" s="35">
        <v>23</v>
      </c>
      <c r="V30" s="35">
        <v>1000000</v>
      </c>
    </row>
    <row r="31" spans="1:22" ht="15" thickBot="1" x14ac:dyDescent="0.35">
      <c r="A31" s="34" t="str">
        <f>'OAM Base model stairs'!A1222</f>
        <v>Hungary</v>
      </c>
      <c r="B31" s="35">
        <v>24</v>
      </c>
      <c r="C31" s="35">
        <v>21</v>
      </c>
      <c r="D31" s="35">
        <v>24</v>
      </c>
      <c r="E31" s="35">
        <v>21</v>
      </c>
      <c r="F31" s="35">
        <v>11</v>
      </c>
      <c r="G31" s="35">
        <v>11</v>
      </c>
      <c r="H31" s="35">
        <v>13</v>
      </c>
      <c r="I31" s="35">
        <v>11</v>
      </c>
      <c r="J31" s="35">
        <v>26</v>
      </c>
      <c r="K31" s="35">
        <v>26</v>
      </c>
      <c r="L31" s="35">
        <v>27</v>
      </c>
      <c r="M31" s="35">
        <v>26</v>
      </c>
      <c r="N31" s="35">
        <v>21</v>
      </c>
      <c r="O31" s="35">
        <v>24</v>
      </c>
      <c r="P31" s="35">
        <v>15</v>
      </c>
      <c r="Q31" s="35">
        <v>24</v>
      </c>
      <c r="R31" s="35">
        <v>28</v>
      </c>
      <c r="S31" s="35">
        <v>22</v>
      </c>
      <c r="T31" s="35">
        <v>11</v>
      </c>
      <c r="U31" s="35">
        <v>22</v>
      </c>
      <c r="V31" s="35">
        <v>1000000</v>
      </c>
    </row>
    <row r="32" spans="1:22" ht="15" thickBot="1" x14ac:dyDescent="0.35">
      <c r="A32" s="34" t="str">
        <f>'OAM Base model stairs'!A1223</f>
        <v>Hungary</v>
      </c>
      <c r="B32" s="35">
        <v>23</v>
      </c>
      <c r="C32" s="35">
        <v>20</v>
      </c>
      <c r="D32" s="35">
        <v>24</v>
      </c>
      <c r="E32" s="35">
        <v>20</v>
      </c>
      <c r="F32" s="35">
        <v>11</v>
      </c>
      <c r="G32" s="35">
        <v>11</v>
      </c>
      <c r="H32" s="35">
        <v>12</v>
      </c>
      <c r="I32" s="35">
        <v>11</v>
      </c>
      <c r="J32" s="35">
        <v>26</v>
      </c>
      <c r="K32" s="35">
        <v>26</v>
      </c>
      <c r="L32" s="35">
        <v>27</v>
      </c>
      <c r="M32" s="35">
        <v>26</v>
      </c>
      <c r="N32" s="35">
        <v>20</v>
      </c>
      <c r="O32" s="35">
        <v>24</v>
      </c>
      <c r="P32" s="35">
        <v>15</v>
      </c>
      <c r="Q32" s="35">
        <v>24</v>
      </c>
      <c r="R32" s="35">
        <v>28</v>
      </c>
      <c r="S32" s="35">
        <v>22</v>
      </c>
      <c r="T32" s="35">
        <v>11</v>
      </c>
      <c r="U32" s="35">
        <v>22</v>
      </c>
      <c r="V32" s="35">
        <v>1000000</v>
      </c>
    </row>
    <row r="33" spans="1:22" ht="15" thickBot="1" x14ac:dyDescent="0.35">
      <c r="A33" s="34" t="str">
        <f>'OAM Base model stairs'!A1224</f>
        <v>Hungary</v>
      </c>
      <c r="B33" s="35">
        <v>23</v>
      </c>
      <c r="C33" s="35">
        <v>20</v>
      </c>
      <c r="D33" s="35">
        <v>23</v>
      </c>
      <c r="E33" s="35">
        <v>20</v>
      </c>
      <c r="F33" s="35">
        <v>13</v>
      </c>
      <c r="G33" s="35">
        <v>15</v>
      </c>
      <c r="H33" s="35">
        <v>7</v>
      </c>
      <c r="I33" s="35">
        <v>15</v>
      </c>
      <c r="J33" s="35">
        <v>26</v>
      </c>
      <c r="K33" s="35">
        <v>26</v>
      </c>
      <c r="L33" s="35">
        <v>27</v>
      </c>
      <c r="M33" s="35">
        <v>26</v>
      </c>
      <c r="N33" s="35">
        <v>19</v>
      </c>
      <c r="O33" s="35">
        <v>22</v>
      </c>
      <c r="P33" s="35">
        <v>10</v>
      </c>
      <c r="Q33" s="35">
        <v>22</v>
      </c>
      <c r="R33" s="35">
        <v>26</v>
      </c>
      <c r="S33" s="35">
        <v>22</v>
      </c>
      <c r="T33" s="35">
        <v>11</v>
      </c>
      <c r="U33" s="35">
        <v>22</v>
      </c>
      <c r="V33" s="35">
        <v>1000000</v>
      </c>
    </row>
    <row r="34" spans="1:22" ht="15" thickBot="1" x14ac:dyDescent="0.35">
      <c r="A34" s="34" t="str">
        <f>'OAM Base model stairs'!A1225</f>
        <v>Hungary</v>
      </c>
      <c r="B34" s="35">
        <v>23</v>
      </c>
      <c r="C34" s="35">
        <v>19</v>
      </c>
      <c r="D34" s="35">
        <v>22</v>
      </c>
      <c r="E34" s="35">
        <v>19</v>
      </c>
      <c r="F34" s="35">
        <v>12</v>
      </c>
      <c r="G34" s="35">
        <v>13</v>
      </c>
      <c r="H34" s="35">
        <v>14</v>
      </c>
      <c r="I34" s="35">
        <v>13</v>
      </c>
      <c r="J34" s="35">
        <v>28</v>
      </c>
      <c r="K34" s="35">
        <v>28</v>
      </c>
      <c r="L34" s="35">
        <v>27</v>
      </c>
      <c r="M34" s="35">
        <v>28</v>
      </c>
      <c r="N34" s="35">
        <v>18</v>
      </c>
      <c r="O34" s="35">
        <v>21</v>
      </c>
      <c r="P34" s="35">
        <v>10</v>
      </c>
      <c r="Q34" s="35">
        <v>21</v>
      </c>
      <c r="R34" s="35">
        <v>28</v>
      </c>
      <c r="S34" s="35">
        <v>22</v>
      </c>
      <c r="T34" s="35">
        <v>10</v>
      </c>
      <c r="U34" s="35">
        <v>22</v>
      </c>
      <c r="V34" s="35">
        <v>1000000</v>
      </c>
    </row>
    <row r="35" spans="1:22" ht="15" thickBot="1" x14ac:dyDescent="0.35">
      <c r="A35" s="34" t="str">
        <f>'OAM Base model stairs'!A1226</f>
        <v>Czech Republic</v>
      </c>
      <c r="B35" s="35">
        <v>22</v>
      </c>
      <c r="C35" s="35">
        <v>26</v>
      </c>
      <c r="D35" s="35">
        <v>27</v>
      </c>
      <c r="E35" s="35">
        <v>26</v>
      </c>
      <c r="F35" s="35">
        <v>13</v>
      </c>
      <c r="G35" s="35">
        <v>13</v>
      </c>
      <c r="H35" s="35">
        <v>17</v>
      </c>
      <c r="I35" s="35">
        <v>13</v>
      </c>
      <c r="J35" s="35">
        <v>14</v>
      </c>
      <c r="K35" s="35">
        <v>14</v>
      </c>
      <c r="L35" s="35">
        <v>16</v>
      </c>
      <c r="M35" s="35">
        <v>14</v>
      </c>
      <c r="N35" s="35">
        <v>26</v>
      </c>
      <c r="O35" s="35">
        <v>26</v>
      </c>
      <c r="P35" s="35">
        <v>28</v>
      </c>
      <c r="Q35" s="35">
        <v>26</v>
      </c>
      <c r="R35" s="35">
        <v>14</v>
      </c>
      <c r="S35" s="35">
        <v>19</v>
      </c>
      <c r="T35" s="35">
        <v>7</v>
      </c>
      <c r="U35" s="35">
        <v>19</v>
      </c>
      <c r="V35" s="35">
        <v>1000000</v>
      </c>
    </row>
    <row r="36" spans="1:22" ht="15" thickBot="1" x14ac:dyDescent="0.35">
      <c r="A36" s="34" t="str">
        <f>'OAM Base model stairs'!A1227</f>
        <v>Czech Republic</v>
      </c>
      <c r="B36" s="35">
        <v>19</v>
      </c>
      <c r="C36" s="35">
        <v>24</v>
      </c>
      <c r="D36" s="35">
        <v>22</v>
      </c>
      <c r="E36" s="35">
        <v>24</v>
      </c>
      <c r="F36" s="35">
        <v>14</v>
      </c>
      <c r="G36" s="35">
        <v>13</v>
      </c>
      <c r="H36" s="35">
        <v>16</v>
      </c>
      <c r="I36" s="35">
        <v>13</v>
      </c>
      <c r="J36" s="35">
        <v>11</v>
      </c>
      <c r="K36" s="35">
        <v>12</v>
      </c>
      <c r="L36" s="35">
        <v>14</v>
      </c>
      <c r="M36" s="35">
        <v>12</v>
      </c>
      <c r="N36" s="35">
        <v>26</v>
      </c>
      <c r="O36" s="35">
        <v>26</v>
      </c>
      <c r="P36" s="35">
        <v>28</v>
      </c>
      <c r="Q36" s="35">
        <v>26</v>
      </c>
      <c r="R36" s="35">
        <v>14</v>
      </c>
      <c r="S36" s="35">
        <v>19</v>
      </c>
      <c r="T36" s="35">
        <v>7</v>
      </c>
      <c r="U36" s="35">
        <v>19</v>
      </c>
      <c r="V36" s="35">
        <v>1000000</v>
      </c>
    </row>
    <row r="37" spans="1:22" ht="15" thickBot="1" x14ac:dyDescent="0.35">
      <c r="A37" s="34" t="str">
        <f>'OAM Base model stairs'!A1228</f>
        <v>Czech Republic</v>
      </c>
      <c r="B37" s="35">
        <v>20</v>
      </c>
      <c r="C37" s="35">
        <v>24</v>
      </c>
      <c r="D37" s="35">
        <v>24</v>
      </c>
      <c r="E37" s="35">
        <v>24</v>
      </c>
      <c r="F37" s="35">
        <v>15</v>
      </c>
      <c r="G37" s="35">
        <v>14</v>
      </c>
      <c r="H37" s="35">
        <v>15</v>
      </c>
      <c r="I37" s="35">
        <v>14</v>
      </c>
      <c r="J37" s="35">
        <v>14</v>
      </c>
      <c r="K37" s="35">
        <v>14</v>
      </c>
      <c r="L37" s="35">
        <v>11</v>
      </c>
      <c r="M37" s="35">
        <v>14</v>
      </c>
      <c r="N37" s="35">
        <v>23</v>
      </c>
      <c r="O37" s="35">
        <v>23</v>
      </c>
      <c r="P37" s="35">
        <v>24</v>
      </c>
      <c r="Q37" s="35">
        <v>23</v>
      </c>
      <c r="R37" s="35">
        <v>15</v>
      </c>
      <c r="S37" s="35">
        <v>20</v>
      </c>
      <c r="T37" s="35">
        <v>8</v>
      </c>
      <c r="U37" s="35">
        <v>20</v>
      </c>
      <c r="V37" s="35">
        <v>1000000</v>
      </c>
    </row>
    <row r="38" spans="1:22" ht="15" thickBot="1" x14ac:dyDescent="0.35">
      <c r="A38" s="34" t="str">
        <f>'OAM Base model stairs'!A1229</f>
        <v>Czech Republic</v>
      </c>
      <c r="B38" s="35">
        <v>21</v>
      </c>
      <c r="C38" s="35">
        <v>25</v>
      </c>
      <c r="D38" s="35">
        <v>25</v>
      </c>
      <c r="E38" s="35">
        <v>25</v>
      </c>
      <c r="F38" s="35">
        <v>18</v>
      </c>
      <c r="G38" s="35">
        <v>18</v>
      </c>
      <c r="H38" s="35">
        <v>10</v>
      </c>
      <c r="I38" s="35">
        <v>18</v>
      </c>
      <c r="J38" s="35">
        <v>9</v>
      </c>
      <c r="K38" s="35">
        <v>9</v>
      </c>
      <c r="L38" s="35">
        <v>18</v>
      </c>
      <c r="M38" s="35">
        <v>9</v>
      </c>
      <c r="N38" s="35">
        <v>14</v>
      </c>
      <c r="O38" s="35">
        <v>15</v>
      </c>
      <c r="P38" s="35">
        <v>2</v>
      </c>
      <c r="Q38" s="35">
        <v>15</v>
      </c>
      <c r="R38" s="35">
        <v>16</v>
      </c>
      <c r="S38" s="35">
        <v>20</v>
      </c>
      <c r="T38" s="35">
        <v>9</v>
      </c>
      <c r="U38" s="35">
        <v>20</v>
      </c>
      <c r="V38" s="35">
        <v>1000000</v>
      </c>
    </row>
    <row r="39" spans="1:22" ht="15" thickBot="1" x14ac:dyDescent="0.35">
      <c r="A39" s="34" t="str">
        <f>'OAM Base model stairs'!A1230</f>
        <v>Czech Republic</v>
      </c>
      <c r="B39" s="35">
        <v>21</v>
      </c>
      <c r="C39" s="35">
        <v>24</v>
      </c>
      <c r="D39" s="35">
        <v>25</v>
      </c>
      <c r="E39" s="35">
        <v>24</v>
      </c>
      <c r="F39" s="35">
        <v>22</v>
      </c>
      <c r="G39" s="35">
        <v>21</v>
      </c>
      <c r="H39" s="35">
        <v>3</v>
      </c>
      <c r="I39" s="35">
        <v>21</v>
      </c>
      <c r="J39" s="35">
        <v>9</v>
      </c>
      <c r="K39" s="35">
        <v>9</v>
      </c>
      <c r="L39" s="35">
        <v>16</v>
      </c>
      <c r="M39" s="35">
        <v>9</v>
      </c>
      <c r="N39" s="35">
        <v>4</v>
      </c>
      <c r="O39" s="35">
        <v>4</v>
      </c>
      <c r="P39" s="35">
        <v>14</v>
      </c>
      <c r="Q39" s="35">
        <v>4</v>
      </c>
      <c r="R39" s="35">
        <v>16</v>
      </c>
      <c r="S39" s="35">
        <v>21</v>
      </c>
      <c r="T39" s="35">
        <v>9</v>
      </c>
      <c r="U39" s="35">
        <v>21</v>
      </c>
      <c r="V39" s="35">
        <v>1000000</v>
      </c>
    </row>
    <row r="40" spans="1:22" ht="15" thickBot="1" x14ac:dyDescent="0.35">
      <c r="A40" s="34" t="str">
        <f>'OAM Base model stairs'!A1231</f>
        <v>Czech Republic</v>
      </c>
      <c r="B40" s="35">
        <v>21</v>
      </c>
      <c r="C40" s="35">
        <v>24</v>
      </c>
      <c r="D40" s="35">
        <v>24</v>
      </c>
      <c r="E40" s="35">
        <v>24</v>
      </c>
      <c r="F40" s="35">
        <v>22</v>
      </c>
      <c r="G40" s="35">
        <v>21</v>
      </c>
      <c r="H40" s="35">
        <v>1</v>
      </c>
      <c r="I40" s="35">
        <v>21</v>
      </c>
      <c r="J40" s="35">
        <v>10</v>
      </c>
      <c r="K40" s="35">
        <v>11</v>
      </c>
      <c r="L40" s="35">
        <v>12</v>
      </c>
      <c r="M40" s="35">
        <v>11</v>
      </c>
      <c r="N40" s="35">
        <v>2</v>
      </c>
      <c r="O40" s="35">
        <v>2</v>
      </c>
      <c r="P40" s="35">
        <v>19</v>
      </c>
      <c r="Q40" s="35">
        <v>2</v>
      </c>
      <c r="R40" s="35">
        <v>17</v>
      </c>
      <c r="S40" s="35">
        <v>21</v>
      </c>
      <c r="T40" s="35">
        <v>9</v>
      </c>
      <c r="U40" s="35">
        <v>21</v>
      </c>
      <c r="V40" s="35">
        <v>1000000</v>
      </c>
    </row>
    <row r="41" spans="1:22" ht="15" thickBot="1" x14ac:dyDescent="0.35">
      <c r="A41" s="34" t="str">
        <f>'OAM Base model stairs'!A1232</f>
        <v>Czech Republic</v>
      </c>
      <c r="B41" s="35">
        <v>20</v>
      </c>
      <c r="C41" s="35">
        <v>23</v>
      </c>
      <c r="D41" s="35">
        <v>22</v>
      </c>
      <c r="E41" s="35">
        <v>23</v>
      </c>
      <c r="F41" s="35">
        <v>14</v>
      </c>
      <c r="G41" s="35">
        <v>13</v>
      </c>
      <c r="H41" s="35">
        <v>14</v>
      </c>
      <c r="I41" s="35">
        <v>13</v>
      </c>
      <c r="J41" s="35">
        <v>11</v>
      </c>
      <c r="K41" s="35">
        <v>11</v>
      </c>
      <c r="L41" s="35">
        <v>13</v>
      </c>
      <c r="M41" s="35">
        <v>11</v>
      </c>
      <c r="N41" s="35">
        <v>5</v>
      </c>
      <c r="O41" s="35">
        <v>5</v>
      </c>
      <c r="P41" s="35">
        <v>18</v>
      </c>
      <c r="Q41" s="35">
        <v>5</v>
      </c>
      <c r="R41" s="35">
        <v>17</v>
      </c>
      <c r="S41" s="35">
        <v>20</v>
      </c>
      <c r="T41" s="35">
        <v>9</v>
      </c>
      <c r="U41" s="35">
        <v>20</v>
      </c>
      <c r="V41" s="35">
        <v>1000000</v>
      </c>
    </row>
    <row r="42" spans="1:22" ht="15" thickBot="1" x14ac:dyDescent="0.35">
      <c r="A42" s="34" t="str">
        <f>'OAM Base model stairs'!A1233</f>
        <v>Czech Republic</v>
      </c>
      <c r="B42" s="35">
        <v>19</v>
      </c>
      <c r="C42" s="35">
        <v>22</v>
      </c>
      <c r="D42" s="35">
        <v>19</v>
      </c>
      <c r="E42" s="35">
        <v>22</v>
      </c>
      <c r="F42" s="35">
        <v>13</v>
      </c>
      <c r="G42" s="35">
        <v>13</v>
      </c>
      <c r="H42" s="35">
        <v>15</v>
      </c>
      <c r="I42" s="35">
        <v>13</v>
      </c>
      <c r="J42" s="35">
        <v>8</v>
      </c>
      <c r="K42" s="35">
        <v>8</v>
      </c>
      <c r="L42" s="35">
        <v>19</v>
      </c>
      <c r="M42" s="35">
        <v>8</v>
      </c>
      <c r="N42" s="35">
        <v>10</v>
      </c>
      <c r="O42" s="35">
        <v>10</v>
      </c>
      <c r="P42" s="35">
        <v>11</v>
      </c>
      <c r="Q42" s="35">
        <v>10</v>
      </c>
      <c r="R42" s="35">
        <v>18</v>
      </c>
      <c r="S42" s="35">
        <v>20</v>
      </c>
      <c r="T42" s="35">
        <v>9</v>
      </c>
      <c r="U42" s="35">
        <v>20</v>
      </c>
      <c r="V42" s="35">
        <v>1000000</v>
      </c>
    </row>
    <row r="43" spans="1:22" ht="15" thickBot="1" x14ac:dyDescent="0.35">
      <c r="A43" s="34" t="str">
        <f>'OAM Base model stairs'!A1234</f>
        <v>Czech Republic</v>
      </c>
      <c r="B43" s="35">
        <v>18</v>
      </c>
      <c r="C43" s="35">
        <v>20</v>
      </c>
      <c r="D43" s="35">
        <v>15</v>
      </c>
      <c r="E43" s="35">
        <v>20</v>
      </c>
      <c r="F43" s="35">
        <v>13</v>
      </c>
      <c r="G43" s="35">
        <v>12</v>
      </c>
      <c r="H43" s="35">
        <v>15</v>
      </c>
      <c r="I43" s="35">
        <v>12</v>
      </c>
      <c r="J43" s="35">
        <v>10</v>
      </c>
      <c r="K43" s="35">
        <v>11</v>
      </c>
      <c r="L43" s="35">
        <v>15</v>
      </c>
      <c r="M43" s="35">
        <v>11</v>
      </c>
      <c r="N43" s="35">
        <v>9</v>
      </c>
      <c r="O43" s="35">
        <v>9</v>
      </c>
      <c r="P43" s="35">
        <v>11</v>
      </c>
      <c r="Q43" s="35">
        <v>9</v>
      </c>
      <c r="R43" s="35">
        <v>18</v>
      </c>
      <c r="S43" s="35">
        <v>20</v>
      </c>
      <c r="T43" s="35">
        <v>9</v>
      </c>
      <c r="U43" s="35">
        <v>20</v>
      </c>
      <c r="V43" s="35">
        <v>1000000</v>
      </c>
    </row>
    <row r="44" spans="1:22" ht="15" thickBot="1" x14ac:dyDescent="0.35">
      <c r="A44" s="34" t="str">
        <f>'OAM Base model stairs'!A1235</f>
        <v>Czech Republic</v>
      </c>
      <c r="B44" s="35">
        <v>17</v>
      </c>
      <c r="C44" s="35">
        <v>19</v>
      </c>
      <c r="D44" s="35">
        <v>14</v>
      </c>
      <c r="E44" s="35">
        <v>19</v>
      </c>
      <c r="F44" s="35">
        <v>14</v>
      </c>
      <c r="G44" s="35">
        <v>14</v>
      </c>
      <c r="H44" s="35">
        <v>12</v>
      </c>
      <c r="I44" s="35">
        <v>14</v>
      </c>
      <c r="J44" s="35">
        <v>10</v>
      </c>
      <c r="K44" s="35">
        <v>10</v>
      </c>
      <c r="L44" s="35">
        <v>18</v>
      </c>
      <c r="M44" s="35">
        <v>10</v>
      </c>
      <c r="N44" s="35">
        <v>7</v>
      </c>
      <c r="O44" s="35">
        <v>6</v>
      </c>
      <c r="P44" s="35">
        <v>12</v>
      </c>
      <c r="Q44" s="35">
        <v>6</v>
      </c>
      <c r="R44" s="35">
        <v>19</v>
      </c>
      <c r="S44" s="35">
        <v>20</v>
      </c>
      <c r="T44" s="35">
        <v>8</v>
      </c>
      <c r="U44" s="35">
        <v>20</v>
      </c>
      <c r="V44" s="35">
        <v>1000000</v>
      </c>
    </row>
    <row r="45" spans="1:22" ht="15" thickBot="1" x14ac:dyDescent="0.35">
      <c r="A45" s="34" t="str">
        <f>'OAM Base model stairs'!A1236</f>
        <v>Czech Republic</v>
      </c>
      <c r="B45" s="35">
        <v>17</v>
      </c>
      <c r="C45" s="35">
        <v>18</v>
      </c>
      <c r="D45" s="35">
        <v>14</v>
      </c>
      <c r="E45" s="35">
        <v>18</v>
      </c>
      <c r="F45" s="35">
        <v>12</v>
      </c>
      <c r="G45" s="35">
        <v>12</v>
      </c>
      <c r="H45" s="35">
        <v>16</v>
      </c>
      <c r="I45" s="35">
        <v>12</v>
      </c>
      <c r="J45" s="35">
        <v>9</v>
      </c>
      <c r="K45" s="35">
        <v>9</v>
      </c>
      <c r="L45" s="35">
        <v>21</v>
      </c>
      <c r="M45" s="35">
        <v>9</v>
      </c>
      <c r="N45" s="35">
        <v>5</v>
      </c>
      <c r="O45" s="35">
        <v>6</v>
      </c>
      <c r="P45" s="35">
        <v>11</v>
      </c>
      <c r="Q45" s="35">
        <v>6</v>
      </c>
      <c r="R45" s="35">
        <v>18</v>
      </c>
      <c r="S45" s="35">
        <v>19</v>
      </c>
      <c r="T45" s="35">
        <v>8</v>
      </c>
      <c r="U45" s="35">
        <v>19</v>
      </c>
      <c r="V45" s="35">
        <v>1000000</v>
      </c>
    </row>
    <row r="46" spans="1:22" ht="15" thickBot="1" x14ac:dyDescent="0.35">
      <c r="A46" s="34" t="str">
        <f>'OAM Base model stairs'!A1237</f>
        <v>Czech Republic</v>
      </c>
      <c r="B46" s="35">
        <v>17</v>
      </c>
      <c r="C46" s="35">
        <v>17</v>
      </c>
      <c r="D46" s="35">
        <v>13</v>
      </c>
      <c r="E46" s="35">
        <v>17</v>
      </c>
      <c r="F46" s="35">
        <v>11</v>
      </c>
      <c r="G46" s="35">
        <v>11</v>
      </c>
      <c r="H46" s="35">
        <v>16</v>
      </c>
      <c r="I46" s="35">
        <v>11</v>
      </c>
      <c r="J46" s="35">
        <v>6</v>
      </c>
      <c r="K46" s="35">
        <v>6</v>
      </c>
      <c r="L46" s="35">
        <v>23</v>
      </c>
      <c r="M46" s="35">
        <v>6</v>
      </c>
      <c r="N46" s="35">
        <v>4</v>
      </c>
      <c r="O46" s="35">
        <v>4</v>
      </c>
      <c r="P46" s="35">
        <v>10</v>
      </c>
      <c r="Q46" s="35">
        <v>4</v>
      </c>
      <c r="R46" s="35">
        <v>19</v>
      </c>
      <c r="S46" s="35">
        <v>19</v>
      </c>
      <c r="T46" s="35">
        <v>7</v>
      </c>
      <c r="U46" s="35">
        <v>19</v>
      </c>
      <c r="V46" s="35">
        <v>1000000</v>
      </c>
    </row>
    <row r="47" spans="1:22" ht="15" thickBot="1" x14ac:dyDescent="0.35">
      <c r="A47" s="34" t="str">
        <f>'OAM Base model stairs'!A1238</f>
        <v>Czech Republic</v>
      </c>
      <c r="B47" s="35">
        <v>17</v>
      </c>
      <c r="C47" s="35">
        <v>17</v>
      </c>
      <c r="D47" s="35">
        <v>14</v>
      </c>
      <c r="E47" s="35">
        <v>17</v>
      </c>
      <c r="F47" s="35">
        <v>10</v>
      </c>
      <c r="G47" s="35">
        <v>10</v>
      </c>
      <c r="H47" s="35">
        <v>17</v>
      </c>
      <c r="I47" s="35">
        <v>10</v>
      </c>
      <c r="J47" s="35">
        <v>5</v>
      </c>
      <c r="K47" s="35">
        <v>5</v>
      </c>
      <c r="L47" s="35">
        <v>24</v>
      </c>
      <c r="M47" s="35">
        <v>5</v>
      </c>
      <c r="N47" s="35">
        <v>10</v>
      </c>
      <c r="O47" s="35">
        <v>11</v>
      </c>
      <c r="P47" s="35">
        <v>2</v>
      </c>
      <c r="Q47" s="35">
        <v>11</v>
      </c>
      <c r="R47" s="35">
        <v>19</v>
      </c>
      <c r="S47" s="35">
        <v>18</v>
      </c>
      <c r="T47" s="35">
        <v>7</v>
      </c>
      <c r="U47" s="35">
        <v>18</v>
      </c>
      <c r="V47" s="35">
        <v>1000000</v>
      </c>
    </row>
    <row r="48" spans="1:22" ht="15" thickBot="1" x14ac:dyDescent="0.35">
      <c r="A48" s="34" t="str">
        <f>'OAM Base model stairs'!A1239</f>
        <v>Czech Republic</v>
      </c>
      <c r="B48" s="35">
        <v>18</v>
      </c>
      <c r="C48" s="35">
        <v>17</v>
      </c>
      <c r="D48" s="35">
        <v>14</v>
      </c>
      <c r="E48" s="35">
        <v>17</v>
      </c>
      <c r="F48" s="35">
        <v>12</v>
      </c>
      <c r="G48" s="35">
        <v>12</v>
      </c>
      <c r="H48" s="35">
        <v>14</v>
      </c>
      <c r="I48" s="35">
        <v>12</v>
      </c>
      <c r="J48" s="35">
        <v>6</v>
      </c>
      <c r="K48" s="35">
        <v>6</v>
      </c>
      <c r="L48" s="35">
        <v>21</v>
      </c>
      <c r="M48" s="35">
        <v>6</v>
      </c>
      <c r="N48" s="35">
        <v>15</v>
      </c>
      <c r="O48" s="35">
        <v>19</v>
      </c>
      <c r="P48" s="35">
        <v>12</v>
      </c>
      <c r="Q48" s="35">
        <v>19</v>
      </c>
      <c r="R48" s="35">
        <v>19</v>
      </c>
      <c r="S48" s="35">
        <v>18</v>
      </c>
      <c r="T48" s="35">
        <v>6</v>
      </c>
      <c r="U48" s="35">
        <v>18</v>
      </c>
      <c r="V48" s="35">
        <v>1000000</v>
      </c>
    </row>
    <row r="49" spans="1:22" ht="15" thickBot="1" x14ac:dyDescent="0.35">
      <c r="A49" s="34" t="str">
        <f>'OAM Base model stairs'!A1240</f>
        <v>Czech Republic</v>
      </c>
      <c r="B49" s="35">
        <v>19</v>
      </c>
      <c r="C49" s="35">
        <v>18</v>
      </c>
      <c r="D49" s="35">
        <v>14</v>
      </c>
      <c r="E49" s="35">
        <v>18</v>
      </c>
      <c r="F49" s="35">
        <v>15</v>
      </c>
      <c r="G49" s="35">
        <v>15</v>
      </c>
      <c r="H49" s="35">
        <v>9</v>
      </c>
      <c r="I49" s="35">
        <v>15</v>
      </c>
      <c r="J49" s="35">
        <v>8</v>
      </c>
      <c r="K49" s="35">
        <v>8</v>
      </c>
      <c r="L49" s="35">
        <v>17</v>
      </c>
      <c r="M49" s="35">
        <v>8</v>
      </c>
      <c r="N49" s="35">
        <v>19</v>
      </c>
      <c r="O49" s="35">
        <v>17</v>
      </c>
      <c r="P49" s="35">
        <v>3</v>
      </c>
      <c r="Q49" s="35">
        <v>17</v>
      </c>
      <c r="R49" s="35">
        <v>17</v>
      </c>
      <c r="S49" s="35">
        <v>18</v>
      </c>
      <c r="T49" s="35">
        <v>6</v>
      </c>
      <c r="U49" s="35">
        <v>18</v>
      </c>
      <c r="V49" s="35">
        <v>1000000</v>
      </c>
    </row>
    <row r="50" spans="1:22" ht="15" thickBot="1" x14ac:dyDescent="0.35">
      <c r="A50" s="34" t="str">
        <f>'OAM Base model stairs'!A1241</f>
        <v>Czech Republic</v>
      </c>
      <c r="B50" s="35">
        <v>18</v>
      </c>
      <c r="C50" s="35">
        <v>17</v>
      </c>
      <c r="D50" s="35">
        <v>12</v>
      </c>
      <c r="E50" s="35">
        <v>17</v>
      </c>
      <c r="F50" s="35">
        <v>18</v>
      </c>
      <c r="G50" s="35">
        <v>18</v>
      </c>
      <c r="H50" s="35">
        <v>4</v>
      </c>
      <c r="I50" s="35">
        <v>18</v>
      </c>
      <c r="J50" s="35">
        <v>8</v>
      </c>
      <c r="K50" s="35">
        <v>8</v>
      </c>
      <c r="L50" s="35">
        <v>16</v>
      </c>
      <c r="M50" s="35">
        <v>8</v>
      </c>
      <c r="N50" s="35">
        <v>21</v>
      </c>
      <c r="O50" s="35">
        <v>19</v>
      </c>
      <c r="P50" s="35">
        <v>4</v>
      </c>
      <c r="Q50" s="35">
        <v>19</v>
      </c>
      <c r="R50" s="35">
        <v>17</v>
      </c>
      <c r="S50" s="35">
        <v>18</v>
      </c>
      <c r="T50" s="35">
        <v>6</v>
      </c>
      <c r="U50" s="35">
        <v>18</v>
      </c>
      <c r="V50" s="35">
        <v>1000000</v>
      </c>
    </row>
    <row r="51" spans="1:22" ht="15" thickBot="1" x14ac:dyDescent="0.35">
      <c r="A51" s="34" t="str">
        <f>'OAM Base model stairs'!A1242</f>
        <v>Czech Republic</v>
      </c>
      <c r="B51" s="35">
        <v>17</v>
      </c>
      <c r="C51" s="35">
        <v>16</v>
      </c>
      <c r="D51" s="35">
        <v>11</v>
      </c>
      <c r="E51" s="35">
        <v>16</v>
      </c>
      <c r="F51" s="35">
        <v>18</v>
      </c>
      <c r="G51" s="35">
        <v>19</v>
      </c>
      <c r="H51" s="35">
        <v>3</v>
      </c>
      <c r="I51" s="35">
        <v>19</v>
      </c>
      <c r="J51" s="35">
        <v>9</v>
      </c>
      <c r="K51" s="35">
        <v>9</v>
      </c>
      <c r="L51" s="35">
        <v>13</v>
      </c>
      <c r="M51" s="35">
        <v>9</v>
      </c>
      <c r="N51" s="35">
        <v>22</v>
      </c>
      <c r="O51" s="35">
        <v>20</v>
      </c>
      <c r="P51" s="35">
        <v>7</v>
      </c>
      <c r="Q51" s="35">
        <v>20</v>
      </c>
      <c r="R51" s="35">
        <v>17</v>
      </c>
      <c r="S51" s="35">
        <v>18</v>
      </c>
      <c r="T51" s="35">
        <v>6</v>
      </c>
      <c r="U51" s="35">
        <v>18</v>
      </c>
      <c r="V51" s="35">
        <v>1000000</v>
      </c>
    </row>
    <row r="52" spans="1:22" ht="15" thickBot="1" x14ac:dyDescent="0.35">
      <c r="A52" s="34" t="str">
        <f>'OAM Base model stairs'!A1243</f>
        <v>Czech Republic</v>
      </c>
      <c r="B52" s="35">
        <v>17</v>
      </c>
      <c r="C52" s="35">
        <v>16</v>
      </c>
      <c r="D52" s="35">
        <v>10</v>
      </c>
      <c r="E52" s="35">
        <v>16</v>
      </c>
      <c r="F52" s="35">
        <v>16</v>
      </c>
      <c r="G52" s="35">
        <v>16</v>
      </c>
      <c r="H52" s="35">
        <v>7</v>
      </c>
      <c r="I52" s="35">
        <v>16</v>
      </c>
      <c r="J52" s="35">
        <v>9</v>
      </c>
      <c r="K52" s="35">
        <v>9</v>
      </c>
      <c r="L52" s="35">
        <v>12</v>
      </c>
      <c r="M52" s="35">
        <v>9</v>
      </c>
      <c r="N52" s="35">
        <v>23</v>
      </c>
      <c r="O52" s="35">
        <v>20</v>
      </c>
      <c r="P52" s="35">
        <v>6</v>
      </c>
      <c r="Q52" s="35">
        <v>20</v>
      </c>
      <c r="R52" s="35">
        <v>17</v>
      </c>
      <c r="S52" s="35">
        <v>18</v>
      </c>
      <c r="T52" s="35">
        <v>6</v>
      </c>
      <c r="U52" s="35">
        <v>18</v>
      </c>
      <c r="V52" s="35">
        <v>1000000</v>
      </c>
    </row>
    <row r="53" spans="1:22" ht="15" thickBot="1" x14ac:dyDescent="0.35">
      <c r="A53" s="34" t="str">
        <f>'OAM Base model stairs'!A1244</f>
        <v>Czech Republic</v>
      </c>
      <c r="B53" s="35">
        <v>17</v>
      </c>
      <c r="C53" s="35">
        <v>17</v>
      </c>
      <c r="D53" s="35">
        <v>10</v>
      </c>
      <c r="E53" s="35">
        <v>17</v>
      </c>
      <c r="F53" s="35">
        <v>15</v>
      </c>
      <c r="G53" s="35">
        <v>15</v>
      </c>
      <c r="H53" s="35">
        <v>9</v>
      </c>
      <c r="I53" s="35">
        <v>15</v>
      </c>
      <c r="J53" s="35">
        <v>10</v>
      </c>
      <c r="K53" s="35">
        <v>10</v>
      </c>
      <c r="L53" s="35">
        <v>11</v>
      </c>
      <c r="M53" s="35">
        <v>10</v>
      </c>
      <c r="N53" s="35">
        <v>24</v>
      </c>
      <c r="O53" s="35">
        <v>21</v>
      </c>
      <c r="P53" s="35">
        <v>6</v>
      </c>
      <c r="Q53" s="35">
        <v>21</v>
      </c>
      <c r="R53" s="35">
        <v>17</v>
      </c>
      <c r="S53" s="35">
        <v>18</v>
      </c>
      <c r="T53" s="35">
        <v>6</v>
      </c>
      <c r="U53" s="35">
        <v>18</v>
      </c>
      <c r="V53" s="35">
        <v>1000000</v>
      </c>
    </row>
    <row r="54" spans="1:22" ht="15" thickBot="1" x14ac:dyDescent="0.35">
      <c r="A54" s="34" t="str">
        <f>'OAM Base model stairs'!A1245</f>
        <v>Czech Republic</v>
      </c>
      <c r="B54" s="35">
        <v>17</v>
      </c>
      <c r="C54" s="35">
        <v>16</v>
      </c>
      <c r="D54" s="35">
        <v>10</v>
      </c>
      <c r="E54" s="35">
        <v>16</v>
      </c>
      <c r="F54" s="35">
        <v>16</v>
      </c>
      <c r="G54" s="35">
        <v>17</v>
      </c>
      <c r="H54" s="35">
        <v>6</v>
      </c>
      <c r="I54" s="35">
        <v>17</v>
      </c>
      <c r="J54" s="35">
        <v>7</v>
      </c>
      <c r="K54" s="35">
        <v>7</v>
      </c>
      <c r="L54" s="35">
        <v>14</v>
      </c>
      <c r="M54" s="35">
        <v>7</v>
      </c>
      <c r="N54" s="35">
        <v>24</v>
      </c>
      <c r="O54" s="35">
        <v>22</v>
      </c>
      <c r="P54" s="35">
        <v>9</v>
      </c>
      <c r="Q54" s="35">
        <v>22</v>
      </c>
      <c r="R54" s="35">
        <v>17</v>
      </c>
      <c r="S54" s="35">
        <v>18</v>
      </c>
      <c r="T54" s="35">
        <v>6</v>
      </c>
      <c r="U54" s="35">
        <v>18</v>
      </c>
      <c r="V54" s="35">
        <v>1000000</v>
      </c>
    </row>
    <row r="55" spans="1:22" ht="15" thickBot="1" x14ac:dyDescent="0.35">
      <c r="A55" s="34" t="str">
        <f>'OAM Base model stairs'!A1246</f>
        <v>Czech Republic</v>
      </c>
      <c r="B55" s="35">
        <v>17</v>
      </c>
      <c r="C55" s="35">
        <v>16</v>
      </c>
      <c r="D55" s="35">
        <v>9</v>
      </c>
      <c r="E55" s="35">
        <v>16</v>
      </c>
      <c r="F55" s="35">
        <v>13</v>
      </c>
      <c r="G55" s="35">
        <v>13</v>
      </c>
      <c r="H55" s="35">
        <v>11</v>
      </c>
      <c r="I55" s="35">
        <v>13</v>
      </c>
      <c r="J55" s="35">
        <v>8</v>
      </c>
      <c r="K55" s="35">
        <v>8</v>
      </c>
      <c r="L55" s="35">
        <v>12</v>
      </c>
      <c r="M55" s="35">
        <v>8</v>
      </c>
      <c r="N55" s="35">
        <v>25</v>
      </c>
      <c r="O55" s="35">
        <v>24</v>
      </c>
      <c r="P55" s="35">
        <v>16</v>
      </c>
      <c r="Q55" s="35">
        <v>24</v>
      </c>
      <c r="R55" s="35">
        <v>17</v>
      </c>
      <c r="S55" s="35">
        <v>17</v>
      </c>
      <c r="T55" s="35">
        <v>5</v>
      </c>
      <c r="U55" s="35">
        <v>17</v>
      </c>
      <c r="V55" s="35">
        <v>1000000</v>
      </c>
    </row>
    <row r="56" spans="1:22" ht="15" thickBot="1" x14ac:dyDescent="0.35">
      <c r="A56" s="34" t="str">
        <f>'OAM Base model stairs'!A1247</f>
        <v>Czech Republic</v>
      </c>
      <c r="B56" s="35">
        <v>16</v>
      </c>
      <c r="C56" s="35">
        <v>15</v>
      </c>
      <c r="D56" s="35">
        <v>8</v>
      </c>
      <c r="E56" s="35">
        <v>15</v>
      </c>
      <c r="F56" s="35">
        <v>16</v>
      </c>
      <c r="G56" s="35">
        <v>17</v>
      </c>
      <c r="H56" s="35">
        <v>6</v>
      </c>
      <c r="I56" s="35">
        <v>17</v>
      </c>
      <c r="J56" s="35">
        <v>7</v>
      </c>
      <c r="K56" s="35">
        <v>7</v>
      </c>
      <c r="L56" s="35">
        <v>13</v>
      </c>
      <c r="M56" s="35">
        <v>7</v>
      </c>
      <c r="N56" s="35">
        <v>25</v>
      </c>
      <c r="O56" s="35">
        <v>26</v>
      </c>
      <c r="P56" s="35">
        <v>24</v>
      </c>
      <c r="Q56" s="35">
        <v>26</v>
      </c>
      <c r="R56" s="35">
        <v>18</v>
      </c>
      <c r="S56" s="35">
        <v>17</v>
      </c>
      <c r="T56" s="35">
        <v>5</v>
      </c>
      <c r="U56" s="35">
        <v>17</v>
      </c>
      <c r="V56" s="35">
        <v>1000000</v>
      </c>
    </row>
    <row r="57" spans="1:22" ht="15" thickBot="1" x14ac:dyDescent="0.35">
      <c r="A57" s="34" t="str">
        <f>'OAM Base model stairs'!A1248</f>
        <v>Czech Republic</v>
      </c>
      <c r="B57" s="35">
        <v>15</v>
      </c>
      <c r="C57" s="35">
        <v>14</v>
      </c>
      <c r="D57" s="35">
        <v>6</v>
      </c>
      <c r="E57" s="35">
        <v>14</v>
      </c>
      <c r="F57" s="35">
        <v>18</v>
      </c>
      <c r="G57" s="35">
        <v>18</v>
      </c>
      <c r="H57" s="35">
        <v>4</v>
      </c>
      <c r="I57" s="35">
        <v>18</v>
      </c>
      <c r="J57" s="35">
        <v>8</v>
      </c>
      <c r="K57" s="35">
        <v>7</v>
      </c>
      <c r="L57" s="35">
        <v>11</v>
      </c>
      <c r="M57" s="35">
        <v>7</v>
      </c>
      <c r="N57" s="35">
        <v>26</v>
      </c>
      <c r="O57" s="35">
        <v>27</v>
      </c>
      <c r="P57" s="35">
        <v>27</v>
      </c>
      <c r="Q57" s="35">
        <v>27</v>
      </c>
      <c r="R57" s="35">
        <v>18</v>
      </c>
      <c r="S57" s="35">
        <v>16</v>
      </c>
      <c r="T57" s="35">
        <v>5</v>
      </c>
      <c r="U57" s="35">
        <v>16</v>
      </c>
      <c r="V57" s="35">
        <v>1000000</v>
      </c>
    </row>
    <row r="58" spans="1:22" ht="15" thickBot="1" x14ac:dyDescent="0.35">
      <c r="A58" s="34" t="str">
        <f>'OAM Base model stairs'!A1249</f>
        <v>Czech Republic</v>
      </c>
      <c r="B58" s="35">
        <v>14</v>
      </c>
      <c r="C58" s="35">
        <v>13</v>
      </c>
      <c r="D58" s="35">
        <v>4</v>
      </c>
      <c r="E58" s="35">
        <v>13</v>
      </c>
      <c r="F58" s="35">
        <v>19</v>
      </c>
      <c r="G58" s="35">
        <v>20</v>
      </c>
      <c r="H58" s="35">
        <v>1</v>
      </c>
      <c r="I58" s="35">
        <v>20</v>
      </c>
      <c r="J58" s="35">
        <v>9</v>
      </c>
      <c r="K58" s="35">
        <v>9</v>
      </c>
      <c r="L58" s="35">
        <v>11</v>
      </c>
      <c r="M58" s="35">
        <v>9</v>
      </c>
      <c r="N58" s="35">
        <v>25</v>
      </c>
      <c r="O58" s="35">
        <v>27</v>
      </c>
      <c r="P58" s="35">
        <v>27</v>
      </c>
      <c r="Q58" s="35">
        <v>27</v>
      </c>
      <c r="R58" s="35">
        <v>18</v>
      </c>
      <c r="S58" s="35">
        <v>16</v>
      </c>
      <c r="T58" s="35">
        <v>5</v>
      </c>
      <c r="U58" s="35">
        <v>16</v>
      </c>
      <c r="V58" s="35">
        <v>1000000</v>
      </c>
    </row>
    <row r="59" spans="1:22" ht="15" thickBot="1" x14ac:dyDescent="0.35">
      <c r="A59" s="34" t="str">
        <f>'OAM Base model stairs'!A1250</f>
        <v>Czech Republic</v>
      </c>
      <c r="B59" s="35">
        <v>13</v>
      </c>
      <c r="C59" s="35">
        <v>13</v>
      </c>
      <c r="D59" s="35">
        <v>4</v>
      </c>
      <c r="E59" s="35">
        <v>13</v>
      </c>
      <c r="F59" s="35">
        <v>20</v>
      </c>
      <c r="G59" s="35">
        <v>21</v>
      </c>
      <c r="H59" s="35">
        <v>3</v>
      </c>
      <c r="I59" s="35">
        <v>21</v>
      </c>
      <c r="J59" s="35">
        <v>11</v>
      </c>
      <c r="K59" s="35">
        <v>10</v>
      </c>
      <c r="L59" s="35">
        <v>9</v>
      </c>
      <c r="M59" s="35">
        <v>10</v>
      </c>
      <c r="N59" s="35">
        <v>24</v>
      </c>
      <c r="O59" s="35">
        <v>27</v>
      </c>
      <c r="P59" s="35">
        <v>28</v>
      </c>
      <c r="Q59" s="35">
        <v>27</v>
      </c>
      <c r="R59" s="35">
        <v>19</v>
      </c>
      <c r="S59" s="35">
        <v>15</v>
      </c>
      <c r="T59" s="35">
        <v>5</v>
      </c>
      <c r="U59" s="35">
        <v>15</v>
      </c>
      <c r="V59" s="35">
        <v>1000000</v>
      </c>
    </row>
    <row r="60" spans="1:22" ht="15" thickBot="1" x14ac:dyDescent="0.35">
      <c r="A60" s="34" t="str">
        <f>'OAM Base model stairs'!A1251</f>
        <v>Czech Republic</v>
      </c>
      <c r="B60" s="35">
        <v>14</v>
      </c>
      <c r="C60" s="35">
        <v>13</v>
      </c>
      <c r="D60" s="35">
        <v>4</v>
      </c>
      <c r="E60" s="35">
        <v>13</v>
      </c>
      <c r="F60" s="35">
        <v>20</v>
      </c>
      <c r="G60" s="35">
        <v>21</v>
      </c>
      <c r="H60" s="35">
        <v>6</v>
      </c>
      <c r="I60" s="35">
        <v>21</v>
      </c>
      <c r="J60" s="35">
        <v>14</v>
      </c>
      <c r="K60" s="35">
        <v>13</v>
      </c>
      <c r="L60" s="35">
        <v>7</v>
      </c>
      <c r="M60" s="35">
        <v>13</v>
      </c>
      <c r="N60" s="35">
        <v>25</v>
      </c>
      <c r="O60" s="35">
        <v>27</v>
      </c>
      <c r="P60" s="35">
        <v>28</v>
      </c>
      <c r="Q60" s="35">
        <v>27</v>
      </c>
      <c r="R60" s="35">
        <v>18</v>
      </c>
      <c r="S60" s="35">
        <v>16</v>
      </c>
      <c r="T60" s="35">
        <v>5</v>
      </c>
      <c r="U60" s="35">
        <v>16</v>
      </c>
      <c r="V60" s="35">
        <v>1000000</v>
      </c>
    </row>
    <row r="61" spans="1:22" ht="15" thickBot="1" x14ac:dyDescent="0.35">
      <c r="A61" s="34" t="str">
        <f>'OAM Base model stairs'!A1252</f>
        <v>Czech Republic</v>
      </c>
      <c r="B61" s="35">
        <v>14</v>
      </c>
      <c r="C61" s="35">
        <v>13</v>
      </c>
      <c r="D61" s="35">
        <v>5</v>
      </c>
      <c r="E61" s="35">
        <v>13</v>
      </c>
      <c r="F61" s="35">
        <v>20</v>
      </c>
      <c r="G61" s="35">
        <v>21</v>
      </c>
      <c r="H61" s="35">
        <v>1</v>
      </c>
      <c r="I61" s="35">
        <v>21</v>
      </c>
      <c r="J61" s="35">
        <v>17</v>
      </c>
      <c r="K61" s="35">
        <v>17</v>
      </c>
      <c r="L61" s="35">
        <v>10</v>
      </c>
      <c r="M61" s="35">
        <v>17</v>
      </c>
      <c r="N61" s="35">
        <v>23</v>
      </c>
      <c r="O61" s="35">
        <v>27</v>
      </c>
      <c r="P61" s="35">
        <v>27</v>
      </c>
      <c r="Q61" s="35">
        <v>27</v>
      </c>
      <c r="R61" s="35">
        <v>20</v>
      </c>
      <c r="S61" s="35">
        <v>17</v>
      </c>
      <c r="T61" s="35">
        <v>5</v>
      </c>
      <c r="U61" s="35">
        <v>17</v>
      </c>
      <c r="V61" s="35">
        <v>1000000</v>
      </c>
    </row>
    <row r="62" spans="1:22" ht="15" thickBot="1" x14ac:dyDescent="0.35">
      <c r="A62" s="34" t="str">
        <f>'OAM Base model stairs'!A1253</f>
        <v>Poland</v>
      </c>
      <c r="B62" s="35">
        <v>17</v>
      </c>
      <c r="C62" s="35">
        <v>23</v>
      </c>
      <c r="D62" s="35">
        <v>19</v>
      </c>
      <c r="E62" s="35">
        <v>23</v>
      </c>
      <c r="F62" s="35">
        <v>22</v>
      </c>
      <c r="G62" s="35">
        <v>22</v>
      </c>
      <c r="H62" s="35">
        <v>1</v>
      </c>
      <c r="I62" s="35">
        <v>22</v>
      </c>
      <c r="J62" s="35">
        <v>23</v>
      </c>
      <c r="K62" s="35">
        <v>24</v>
      </c>
      <c r="L62" s="35">
        <v>2</v>
      </c>
      <c r="M62" s="35">
        <v>24</v>
      </c>
      <c r="N62" s="35">
        <v>13</v>
      </c>
      <c r="O62" s="35">
        <v>13</v>
      </c>
      <c r="P62" s="35">
        <v>22</v>
      </c>
      <c r="Q62" s="35">
        <v>13</v>
      </c>
      <c r="R62" s="35">
        <v>21</v>
      </c>
      <c r="S62" s="35">
        <v>28</v>
      </c>
      <c r="T62" s="35">
        <v>28</v>
      </c>
      <c r="U62" s="35">
        <v>28</v>
      </c>
      <c r="V62" s="35">
        <v>1000000</v>
      </c>
    </row>
    <row r="63" spans="1:22" ht="15" thickBot="1" x14ac:dyDescent="0.35">
      <c r="A63" s="34" t="str">
        <f>'OAM Base model stairs'!A1254</f>
        <v>Poland</v>
      </c>
      <c r="B63" s="35">
        <v>14</v>
      </c>
      <c r="C63" s="35">
        <v>19</v>
      </c>
      <c r="D63" s="35">
        <v>10</v>
      </c>
      <c r="E63" s="35">
        <v>19</v>
      </c>
      <c r="F63" s="35">
        <v>24</v>
      </c>
      <c r="G63" s="35">
        <v>23</v>
      </c>
      <c r="H63" s="35">
        <v>4</v>
      </c>
      <c r="I63" s="35">
        <v>23</v>
      </c>
      <c r="J63" s="35">
        <v>24</v>
      </c>
      <c r="K63" s="35">
        <v>24</v>
      </c>
      <c r="L63" s="35">
        <v>10</v>
      </c>
      <c r="M63" s="35">
        <v>24</v>
      </c>
      <c r="N63" s="35">
        <v>13</v>
      </c>
      <c r="O63" s="35">
        <v>13</v>
      </c>
      <c r="P63" s="35">
        <v>22</v>
      </c>
      <c r="Q63" s="35">
        <v>13</v>
      </c>
      <c r="R63" s="35">
        <v>21</v>
      </c>
      <c r="S63" s="35">
        <v>28</v>
      </c>
      <c r="T63" s="35">
        <v>28</v>
      </c>
      <c r="U63" s="35">
        <v>28</v>
      </c>
      <c r="V63" s="35">
        <v>1000000</v>
      </c>
    </row>
    <row r="64" spans="1:22" ht="15" thickBot="1" x14ac:dyDescent="0.35">
      <c r="A64" s="34" t="str">
        <f>'OAM Base model stairs'!A1255</f>
        <v>Poland</v>
      </c>
      <c r="B64" s="35">
        <v>14</v>
      </c>
      <c r="C64" s="35">
        <v>18</v>
      </c>
      <c r="D64" s="35">
        <v>8</v>
      </c>
      <c r="E64" s="35">
        <v>18</v>
      </c>
      <c r="F64" s="35">
        <v>23</v>
      </c>
      <c r="G64" s="35">
        <v>23</v>
      </c>
      <c r="H64" s="35">
        <v>3</v>
      </c>
      <c r="I64" s="35">
        <v>23</v>
      </c>
      <c r="J64" s="35">
        <v>23</v>
      </c>
      <c r="K64" s="35">
        <v>24</v>
      </c>
      <c r="L64" s="35">
        <v>9</v>
      </c>
      <c r="M64" s="35">
        <v>24</v>
      </c>
      <c r="N64" s="35">
        <v>13</v>
      </c>
      <c r="O64" s="35">
        <v>13</v>
      </c>
      <c r="P64" s="35">
        <v>22</v>
      </c>
      <c r="Q64" s="35">
        <v>13</v>
      </c>
      <c r="R64" s="35">
        <v>22</v>
      </c>
      <c r="S64" s="35">
        <v>27</v>
      </c>
      <c r="T64" s="35">
        <v>28</v>
      </c>
      <c r="U64" s="35">
        <v>27</v>
      </c>
      <c r="V64" s="35">
        <v>1000000</v>
      </c>
    </row>
    <row r="65" spans="1:22" ht="15" thickBot="1" x14ac:dyDescent="0.35">
      <c r="A65" s="34" t="str">
        <f>'OAM Base model stairs'!A1256</f>
        <v>Poland</v>
      </c>
      <c r="B65" s="35">
        <v>14</v>
      </c>
      <c r="C65" s="35">
        <v>17</v>
      </c>
      <c r="D65" s="35">
        <v>8</v>
      </c>
      <c r="E65" s="35">
        <v>17</v>
      </c>
      <c r="F65" s="35">
        <v>21</v>
      </c>
      <c r="G65" s="35">
        <v>21</v>
      </c>
      <c r="H65" s="35">
        <v>4</v>
      </c>
      <c r="I65" s="35">
        <v>21</v>
      </c>
      <c r="J65" s="35">
        <v>21</v>
      </c>
      <c r="K65" s="35">
        <v>22</v>
      </c>
      <c r="L65" s="35">
        <v>5</v>
      </c>
      <c r="M65" s="35">
        <v>22</v>
      </c>
      <c r="N65" s="35">
        <v>11</v>
      </c>
      <c r="O65" s="35">
        <v>11</v>
      </c>
      <c r="P65" s="35">
        <v>20</v>
      </c>
      <c r="Q65" s="35">
        <v>11</v>
      </c>
      <c r="R65" s="35">
        <v>22</v>
      </c>
      <c r="S65" s="35">
        <v>27</v>
      </c>
      <c r="T65" s="35">
        <v>28</v>
      </c>
      <c r="U65" s="35">
        <v>27</v>
      </c>
      <c r="V65" s="35">
        <v>1000000</v>
      </c>
    </row>
    <row r="66" spans="1:22" ht="15" thickBot="1" x14ac:dyDescent="0.35">
      <c r="A66" s="34" t="str">
        <f>'OAM Base model stairs'!A1257</f>
        <v>Poland</v>
      </c>
      <c r="B66" s="35">
        <v>13</v>
      </c>
      <c r="C66" s="35">
        <v>15</v>
      </c>
      <c r="D66" s="35">
        <v>5</v>
      </c>
      <c r="E66" s="35">
        <v>15</v>
      </c>
      <c r="F66" s="35">
        <v>20</v>
      </c>
      <c r="G66" s="35">
        <v>19</v>
      </c>
      <c r="H66" s="35">
        <v>7</v>
      </c>
      <c r="I66" s="35">
        <v>19</v>
      </c>
      <c r="J66" s="35">
        <v>23</v>
      </c>
      <c r="K66" s="35">
        <v>24</v>
      </c>
      <c r="L66" s="35">
        <v>9</v>
      </c>
      <c r="M66" s="35">
        <v>24</v>
      </c>
      <c r="N66" s="35">
        <v>24</v>
      </c>
      <c r="O66" s="35">
        <v>23</v>
      </c>
      <c r="P66" s="35">
        <v>10</v>
      </c>
      <c r="Q66" s="35">
        <v>23</v>
      </c>
      <c r="R66" s="35">
        <v>24</v>
      </c>
      <c r="S66" s="35">
        <v>27</v>
      </c>
      <c r="T66" s="35">
        <v>28</v>
      </c>
      <c r="U66" s="35">
        <v>27</v>
      </c>
      <c r="V66" s="35">
        <v>1000000</v>
      </c>
    </row>
    <row r="67" spans="1:22" ht="15" thickBot="1" x14ac:dyDescent="0.35">
      <c r="A67" s="34" t="str">
        <f>'OAM Base model stairs'!A1258</f>
        <v>Poland</v>
      </c>
      <c r="B67" s="35">
        <v>13</v>
      </c>
      <c r="C67" s="35">
        <v>16</v>
      </c>
      <c r="D67" s="35">
        <v>6</v>
      </c>
      <c r="E67" s="35">
        <v>16</v>
      </c>
      <c r="F67" s="35">
        <v>17</v>
      </c>
      <c r="G67" s="35">
        <v>17</v>
      </c>
      <c r="H67" s="35">
        <v>11</v>
      </c>
      <c r="I67" s="35">
        <v>17</v>
      </c>
      <c r="J67" s="35">
        <v>20</v>
      </c>
      <c r="K67" s="35">
        <v>21</v>
      </c>
      <c r="L67" s="35">
        <v>5</v>
      </c>
      <c r="M67" s="35">
        <v>21</v>
      </c>
      <c r="N67" s="35">
        <v>28</v>
      </c>
      <c r="O67" s="35">
        <v>28</v>
      </c>
      <c r="P67" s="35">
        <v>3</v>
      </c>
      <c r="Q67" s="35">
        <v>28</v>
      </c>
      <c r="R67" s="35">
        <v>26</v>
      </c>
      <c r="S67" s="35">
        <v>27</v>
      </c>
      <c r="T67" s="35">
        <v>28</v>
      </c>
      <c r="U67" s="35">
        <v>27</v>
      </c>
      <c r="V67" s="35">
        <v>1000000</v>
      </c>
    </row>
    <row r="68" spans="1:22" ht="15" thickBot="1" x14ac:dyDescent="0.35">
      <c r="A68" s="34" t="str">
        <f>'OAM Base model stairs'!A1259</f>
        <v>Poland</v>
      </c>
      <c r="B68" s="35">
        <v>13</v>
      </c>
      <c r="C68" s="35">
        <v>15</v>
      </c>
      <c r="D68" s="35">
        <v>4</v>
      </c>
      <c r="E68" s="35">
        <v>15</v>
      </c>
      <c r="F68" s="35">
        <v>19</v>
      </c>
      <c r="G68" s="35">
        <v>19</v>
      </c>
      <c r="H68" s="35">
        <v>7</v>
      </c>
      <c r="I68" s="35">
        <v>19</v>
      </c>
      <c r="J68" s="35">
        <v>19</v>
      </c>
      <c r="K68" s="35">
        <v>19</v>
      </c>
      <c r="L68" s="35">
        <v>1</v>
      </c>
      <c r="M68" s="35">
        <v>19</v>
      </c>
      <c r="N68" s="35">
        <v>29</v>
      </c>
      <c r="O68" s="35">
        <v>29</v>
      </c>
      <c r="P68" s="35">
        <v>22</v>
      </c>
      <c r="Q68" s="35">
        <v>29</v>
      </c>
      <c r="R68" s="35">
        <v>27</v>
      </c>
      <c r="S68" s="35">
        <v>27</v>
      </c>
      <c r="T68" s="35">
        <v>28</v>
      </c>
      <c r="U68" s="35">
        <v>27</v>
      </c>
      <c r="V68" s="35">
        <v>1000000</v>
      </c>
    </row>
    <row r="69" spans="1:22" ht="15" thickBot="1" x14ac:dyDescent="0.35">
      <c r="A69" s="34" t="str">
        <f>'OAM Base model stairs'!A1260</f>
        <v>Poland</v>
      </c>
      <c r="B69" s="35">
        <v>14</v>
      </c>
      <c r="C69" s="35">
        <v>15</v>
      </c>
      <c r="D69" s="35">
        <v>5</v>
      </c>
      <c r="E69" s="35">
        <v>15</v>
      </c>
      <c r="F69" s="35">
        <v>19</v>
      </c>
      <c r="G69" s="35">
        <v>19</v>
      </c>
      <c r="H69" s="35">
        <v>6</v>
      </c>
      <c r="I69" s="35">
        <v>19</v>
      </c>
      <c r="J69" s="35">
        <v>17</v>
      </c>
      <c r="K69" s="35">
        <v>17</v>
      </c>
      <c r="L69" s="35">
        <v>8</v>
      </c>
      <c r="M69" s="35">
        <v>17</v>
      </c>
      <c r="N69" s="35">
        <v>30</v>
      </c>
      <c r="O69" s="35">
        <v>30</v>
      </c>
      <c r="P69" s="35">
        <v>29</v>
      </c>
      <c r="Q69" s="35">
        <v>30</v>
      </c>
      <c r="R69" s="35">
        <v>27</v>
      </c>
      <c r="S69" s="35">
        <v>27</v>
      </c>
      <c r="T69" s="35">
        <v>28</v>
      </c>
      <c r="U69" s="35">
        <v>27</v>
      </c>
      <c r="V69" s="35">
        <v>1000000</v>
      </c>
    </row>
    <row r="70" spans="1:22" ht="15" thickBot="1" x14ac:dyDescent="0.35">
      <c r="A70" s="34" t="str">
        <f>'OAM Base model stairs'!A1261</f>
        <v>Poland</v>
      </c>
      <c r="B70" s="35">
        <v>14</v>
      </c>
      <c r="C70" s="35">
        <v>15</v>
      </c>
      <c r="D70" s="35">
        <v>6</v>
      </c>
      <c r="E70" s="35">
        <v>15</v>
      </c>
      <c r="F70" s="35">
        <v>21</v>
      </c>
      <c r="G70" s="35">
        <v>21</v>
      </c>
      <c r="H70" s="35">
        <v>2</v>
      </c>
      <c r="I70" s="35">
        <v>21</v>
      </c>
      <c r="J70" s="35">
        <v>16</v>
      </c>
      <c r="K70" s="35">
        <v>16</v>
      </c>
      <c r="L70" s="35">
        <v>9</v>
      </c>
      <c r="M70" s="35">
        <v>16</v>
      </c>
      <c r="N70" s="35">
        <v>29</v>
      </c>
      <c r="O70" s="35">
        <v>29</v>
      </c>
      <c r="P70" s="35">
        <v>30</v>
      </c>
      <c r="Q70" s="35">
        <v>29</v>
      </c>
      <c r="R70" s="35">
        <v>28</v>
      </c>
      <c r="S70" s="35">
        <v>27</v>
      </c>
      <c r="T70" s="35">
        <v>28</v>
      </c>
      <c r="U70" s="35">
        <v>27</v>
      </c>
      <c r="V70" s="35">
        <v>1000000</v>
      </c>
    </row>
    <row r="71" spans="1:22" ht="15" thickBot="1" x14ac:dyDescent="0.35">
      <c r="A71" s="34" t="str">
        <f>'OAM Base model stairs'!A1262</f>
        <v>Poland</v>
      </c>
      <c r="B71" s="35">
        <v>15</v>
      </c>
      <c r="C71" s="35">
        <v>17</v>
      </c>
      <c r="D71" s="35">
        <v>10</v>
      </c>
      <c r="E71" s="35">
        <v>17</v>
      </c>
      <c r="F71" s="35">
        <v>21</v>
      </c>
      <c r="G71" s="35">
        <v>20</v>
      </c>
      <c r="H71" s="35">
        <v>2</v>
      </c>
      <c r="I71" s="35">
        <v>20</v>
      </c>
      <c r="J71" s="35">
        <v>18</v>
      </c>
      <c r="K71" s="35">
        <v>18</v>
      </c>
      <c r="L71" s="35">
        <v>7</v>
      </c>
      <c r="M71" s="35">
        <v>18</v>
      </c>
      <c r="N71" s="35">
        <v>29</v>
      </c>
      <c r="O71" s="35">
        <v>29</v>
      </c>
      <c r="P71" s="35">
        <v>30</v>
      </c>
      <c r="Q71" s="35">
        <v>29</v>
      </c>
      <c r="R71" s="35">
        <v>28</v>
      </c>
      <c r="S71" s="35">
        <v>27</v>
      </c>
      <c r="T71" s="35">
        <v>27</v>
      </c>
      <c r="U71" s="35">
        <v>27</v>
      </c>
      <c r="V71" s="35">
        <v>1000000</v>
      </c>
    </row>
    <row r="72" spans="1:22" ht="15" thickBot="1" x14ac:dyDescent="0.35">
      <c r="A72" s="34" t="str">
        <f>'OAM Base model stairs'!A1263</f>
        <v>Poland</v>
      </c>
      <c r="B72" s="35">
        <v>17</v>
      </c>
      <c r="C72" s="35">
        <v>18</v>
      </c>
      <c r="D72" s="35">
        <v>12</v>
      </c>
      <c r="E72" s="35">
        <v>18</v>
      </c>
      <c r="F72" s="35">
        <v>20</v>
      </c>
      <c r="G72" s="35">
        <v>20</v>
      </c>
      <c r="H72" s="35">
        <v>6</v>
      </c>
      <c r="I72" s="35">
        <v>20</v>
      </c>
      <c r="J72" s="35">
        <v>18</v>
      </c>
      <c r="K72" s="35">
        <v>18</v>
      </c>
      <c r="L72" s="35">
        <v>7</v>
      </c>
      <c r="M72" s="35">
        <v>18</v>
      </c>
      <c r="N72" s="35">
        <v>29</v>
      </c>
      <c r="O72" s="35">
        <v>29</v>
      </c>
      <c r="P72" s="35">
        <v>30</v>
      </c>
      <c r="Q72" s="35">
        <v>29</v>
      </c>
      <c r="R72" s="35">
        <v>28</v>
      </c>
      <c r="S72" s="35">
        <v>27</v>
      </c>
      <c r="T72" s="35">
        <v>27</v>
      </c>
      <c r="U72" s="35">
        <v>27</v>
      </c>
      <c r="V72" s="35">
        <v>1000000</v>
      </c>
    </row>
    <row r="73" spans="1:22" ht="15" thickBot="1" x14ac:dyDescent="0.35">
      <c r="A73" s="34" t="str">
        <f>'OAM Base model stairs'!A1264</f>
        <v>Poland</v>
      </c>
      <c r="B73" s="35">
        <v>18</v>
      </c>
      <c r="C73" s="35">
        <v>18</v>
      </c>
      <c r="D73" s="35">
        <v>15</v>
      </c>
      <c r="E73" s="35">
        <v>18</v>
      </c>
      <c r="F73" s="35">
        <v>21</v>
      </c>
      <c r="G73" s="35">
        <v>21</v>
      </c>
      <c r="H73" s="35">
        <v>3</v>
      </c>
      <c r="I73" s="35">
        <v>21</v>
      </c>
      <c r="J73" s="35">
        <v>18</v>
      </c>
      <c r="K73" s="35">
        <v>18</v>
      </c>
      <c r="L73" s="35">
        <v>8</v>
      </c>
      <c r="M73" s="35">
        <v>18</v>
      </c>
      <c r="N73" s="35">
        <v>28</v>
      </c>
      <c r="O73" s="35">
        <v>28</v>
      </c>
      <c r="P73" s="35">
        <v>29</v>
      </c>
      <c r="Q73" s="35">
        <v>28</v>
      </c>
      <c r="R73" s="35">
        <v>28</v>
      </c>
      <c r="S73" s="35">
        <v>27</v>
      </c>
      <c r="T73" s="35">
        <v>27</v>
      </c>
      <c r="U73" s="35">
        <v>27</v>
      </c>
      <c r="V73" s="35">
        <v>1000000</v>
      </c>
    </row>
    <row r="74" spans="1:22" ht="15" thickBot="1" x14ac:dyDescent="0.35">
      <c r="A74" s="34" t="str">
        <f>'OAM Base model stairs'!A1265</f>
        <v>Poland</v>
      </c>
      <c r="B74" s="35">
        <v>18</v>
      </c>
      <c r="C74" s="35">
        <v>18</v>
      </c>
      <c r="D74" s="35">
        <v>15</v>
      </c>
      <c r="E74" s="35">
        <v>18</v>
      </c>
      <c r="F74" s="35">
        <v>21</v>
      </c>
      <c r="G74" s="35">
        <v>21</v>
      </c>
      <c r="H74" s="35">
        <v>2</v>
      </c>
      <c r="I74" s="35">
        <v>21</v>
      </c>
      <c r="J74" s="35">
        <v>19</v>
      </c>
      <c r="K74" s="35">
        <v>19</v>
      </c>
      <c r="L74" s="35">
        <v>8</v>
      </c>
      <c r="M74" s="35">
        <v>19</v>
      </c>
      <c r="N74" s="35">
        <v>19</v>
      </c>
      <c r="O74" s="35">
        <v>23</v>
      </c>
      <c r="P74" s="35">
        <v>5</v>
      </c>
      <c r="Q74" s="35">
        <v>23</v>
      </c>
      <c r="R74" s="35">
        <v>29</v>
      </c>
      <c r="S74" s="35">
        <v>27</v>
      </c>
      <c r="T74" s="35">
        <v>25</v>
      </c>
      <c r="U74" s="35">
        <v>27</v>
      </c>
      <c r="V74" s="35">
        <v>1000000</v>
      </c>
    </row>
    <row r="75" spans="1:22" ht="15" thickBot="1" x14ac:dyDescent="0.35">
      <c r="A75" s="34" t="str">
        <f>'OAM Base model stairs'!A1266</f>
        <v>Poland</v>
      </c>
      <c r="B75" s="35">
        <v>16</v>
      </c>
      <c r="C75" s="35">
        <v>16</v>
      </c>
      <c r="D75" s="35">
        <v>11</v>
      </c>
      <c r="E75" s="35">
        <v>16</v>
      </c>
      <c r="F75" s="35">
        <v>21</v>
      </c>
      <c r="G75" s="35">
        <v>20</v>
      </c>
      <c r="H75" s="35">
        <v>1</v>
      </c>
      <c r="I75" s="35">
        <v>20</v>
      </c>
      <c r="J75" s="35">
        <v>20</v>
      </c>
      <c r="K75" s="35">
        <v>20</v>
      </c>
      <c r="L75" s="35">
        <v>2</v>
      </c>
      <c r="M75" s="35">
        <v>20</v>
      </c>
      <c r="N75" s="35">
        <v>3</v>
      </c>
      <c r="O75" s="35">
        <v>4</v>
      </c>
      <c r="P75" s="35">
        <v>12</v>
      </c>
      <c r="Q75" s="35">
        <v>4</v>
      </c>
      <c r="R75" s="35">
        <v>28</v>
      </c>
      <c r="S75" s="35">
        <v>26</v>
      </c>
      <c r="T75" s="35">
        <v>23</v>
      </c>
      <c r="U75" s="35">
        <v>26</v>
      </c>
      <c r="V75" s="35">
        <v>1000000</v>
      </c>
    </row>
    <row r="76" spans="1:22" ht="15" thickBot="1" x14ac:dyDescent="0.35">
      <c r="A76" s="34" t="str">
        <f>'OAM Base model stairs'!A1267</f>
        <v>Poland</v>
      </c>
      <c r="B76" s="35">
        <v>18</v>
      </c>
      <c r="C76" s="35">
        <v>17</v>
      </c>
      <c r="D76" s="35">
        <v>11</v>
      </c>
      <c r="E76" s="35">
        <v>17</v>
      </c>
      <c r="F76" s="35">
        <v>22</v>
      </c>
      <c r="G76" s="35">
        <v>22</v>
      </c>
      <c r="H76" s="35">
        <v>4</v>
      </c>
      <c r="I76" s="35">
        <v>22</v>
      </c>
      <c r="J76" s="35">
        <v>20</v>
      </c>
      <c r="K76" s="35">
        <v>20</v>
      </c>
      <c r="L76" s="35">
        <v>1</v>
      </c>
      <c r="M76" s="35">
        <v>20</v>
      </c>
      <c r="N76" s="35">
        <v>10</v>
      </c>
      <c r="O76" s="35">
        <v>9</v>
      </c>
      <c r="P76" s="35">
        <v>8</v>
      </c>
      <c r="Q76" s="35">
        <v>9</v>
      </c>
      <c r="R76" s="35">
        <v>27</v>
      </c>
      <c r="S76" s="35">
        <v>26</v>
      </c>
      <c r="T76" s="35">
        <v>18</v>
      </c>
      <c r="U76" s="35">
        <v>26</v>
      </c>
      <c r="V76" s="35">
        <v>1000000</v>
      </c>
    </row>
    <row r="77" spans="1:22" ht="15" thickBot="1" x14ac:dyDescent="0.35">
      <c r="A77" s="34" t="str">
        <f>'OAM Base model stairs'!A1268</f>
        <v>Poland</v>
      </c>
      <c r="B77" s="35">
        <v>16</v>
      </c>
      <c r="C77" s="35">
        <v>16</v>
      </c>
      <c r="D77" s="35">
        <v>10</v>
      </c>
      <c r="E77" s="35">
        <v>16</v>
      </c>
      <c r="F77" s="35">
        <v>21</v>
      </c>
      <c r="G77" s="35">
        <v>21</v>
      </c>
      <c r="H77" s="35">
        <v>4</v>
      </c>
      <c r="I77" s="35">
        <v>21</v>
      </c>
      <c r="J77" s="35">
        <v>19</v>
      </c>
      <c r="K77" s="35">
        <v>19</v>
      </c>
      <c r="L77" s="35">
        <v>1</v>
      </c>
      <c r="M77" s="35">
        <v>19</v>
      </c>
      <c r="N77" s="35">
        <v>7</v>
      </c>
      <c r="O77" s="35">
        <v>5</v>
      </c>
      <c r="P77" s="35">
        <v>13</v>
      </c>
      <c r="Q77" s="35">
        <v>5</v>
      </c>
      <c r="R77" s="35">
        <v>27</v>
      </c>
      <c r="S77" s="35">
        <v>26</v>
      </c>
      <c r="T77" s="35">
        <v>17</v>
      </c>
      <c r="U77" s="35">
        <v>26</v>
      </c>
      <c r="V77" s="35">
        <v>1000000</v>
      </c>
    </row>
    <row r="78" spans="1:22" ht="15" thickBot="1" x14ac:dyDescent="0.35">
      <c r="A78" s="34" t="str">
        <f>'OAM Base model stairs'!A1269</f>
        <v>Poland</v>
      </c>
      <c r="B78" s="35">
        <v>16</v>
      </c>
      <c r="C78" s="35">
        <v>16</v>
      </c>
      <c r="D78" s="35">
        <v>9</v>
      </c>
      <c r="E78" s="35">
        <v>16</v>
      </c>
      <c r="F78" s="35">
        <v>21</v>
      </c>
      <c r="G78" s="35">
        <v>21</v>
      </c>
      <c r="H78" s="35">
        <v>2</v>
      </c>
      <c r="I78" s="35">
        <v>21</v>
      </c>
      <c r="J78" s="35">
        <v>19</v>
      </c>
      <c r="K78" s="35">
        <v>19</v>
      </c>
      <c r="L78" s="35">
        <v>1</v>
      </c>
      <c r="M78" s="35">
        <v>19</v>
      </c>
      <c r="N78" s="35">
        <v>4</v>
      </c>
      <c r="O78" s="35">
        <v>4</v>
      </c>
      <c r="P78" s="35">
        <v>14</v>
      </c>
      <c r="Q78" s="35">
        <v>4</v>
      </c>
      <c r="R78" s="35">
        <v>27</v>
      </c>
      <c r="S78" s="35">
        <v>25</v>
      </c>
      <c r="T78" s="35">
        <v>15</v>
      </c>
      <c r="U78" s="35">
        <v>25</v>
      </c>
      <c r="V78" s="35">
        <v>1000000</v>
      </c>
    </row>
    <row r="79" spans="1:22" ht="15" thickBot="1" x14ac:dyDescent="0.35">
      <c r="A79" s="34" t="str">
        <f>'OAM Base model stairs'!A1270</f>
        <v>Poland</v>
      </c>
      <c r="B79" s="35">
        <v>16</v>
      </c>
      <c r="C79" s="35">
        <v>16</v>
      </c>
      <c r="D79" s="35">
        <v>9</v>
      </c>
      <c r="E79" s="35">
        <v>16</v>
      </c>
      <c r="F79" s="35">
        <v>21</v>
      </c>
      <c r="G79" s="35">
        <v>21</v>
      </c>
      <c r="H79" s="35">
        <v>3</v>
      </c>
      <c r="I79" s="35">
        <v>21</v>
      </c>
      <c r="J79" s="35">
        <v>19</v>
      </c>
      <c r="K79" s="35">
        <v>18</v>
      </c>
      <c r="L79" s="35">
        <v>1</v>
      </c>
      <c r="M79" s="35">
        <v>18</v>
      </c>
      <c r="N79" s="35">
        <v>6</v>
      </c>
      <c r="O79" s="35">
        <v>4</v>
      </c>
      <c r="P79" s="35">
        <v>16</v>
      </c>
      <c r="Q79" s="35">
        <v>4</v>
      </c>
      <c r="R79" s="35">
        <v>26</v>
      </c>
      <c r="S79" s="35">
        <v>25</v>
      </c>
      <c r="T79" s="35">
        <v>14</v>
      </c>
      <c r="U79" s="35">
        <v>25</v>
      </c>
      <c r="V79" s="35">
        <v>1000000</v>
      </c>
    </row>
    <row r="80" spans="1:22" ht="15" thickBot="1" x14ac:dyDescent="0.35">
      <c r="A80" s="34" t="str">
        <f>'OAM Base model stairs'!A1271</f>
        <v>Poland</v>
      </c>
      <c r="B80" s="35">
        <v>16</v>
      </c>
      <c r="C80" s="35">
        <v>16</v>
      </c>
      <c r="D80" s="35">
        <v>8</v>
      </c>
      <c r="E80" s="35">
        <v>16</v>
      </c>
      <c r="F80" s="35">
        <v>21</v>
      </c>
      <c r="G80" s="35">
        <v>22</v>
      </c>
      <c r="H80" s="35">
        <v>4</v>
      </c>
      <c r="I80" s="35">
        <v>22</v>
      </c>
      <c r="J80" s="35">
        <v>19</v>
      </c>
      <c r="K80" s="35">
        <v>19</v>
      </c>
      <c r="L80" s="35">
        <v>2</v>
      </c>
      <c r="M80" s="35">
        <v>19</v>
      </c>
      <c r="N80" s="35">
        <v>5</v>
      </c>
      <c r="O80" s="35">
        <v>4</v>
      </c>
      <c r="P80" s="35">
        <v>18</v>
      </c>
      <c r="Q80" s="35">
        <v>4</v>
      </c>
      <c r="R80" s="35">
        <v>26</v>
      </c>
      <c r="S80" s="35">
        <v>24</v>
      </c>
      <c r="T80" s="35">
        <v>14</v>
      </c>
      <c r="U80" s="35">
        <v>24</v>
      </c>
      <c r="V80" s="35">
        <v>1000000</v>
      </c>
    </row>
    <row r="81" spans="1:22" ht="15" thickBot="1" x14ac:dyDescent="0.35">
      <c r="A81" s="34" t="str">
        <f>'OAM Base model stairs'!A1272</f>
        <v>Poland</v>
      </c>
      <c r="B81" s="35">
        <v>16</v>
      </c>
      <c r="C81" s="35">
        <v>15</v>
      </c>
      <c r="D81" s="35">
        <v>8</v>
      </c>
      <c r="E81" s="35">
        <v>15</v>
      </c>
      <c r="F81" s="35">
        <v>22</v>
      </c>
      <c r="G81" s="35">
        <v>22</v>
      </c>
      <c r="H81" s="35">
        <v>6</v>
      </c>
      <c r="I81" s="35">
        <v>22</v>
      </c>
      <c r="J81" s="35">
        <v>18</v>
      </c>
      <c r="K81" s="35">
        <v>18</v>
      </c>
      <c r="L81" s="35">
        <v>3</v>
      </c>
      <c r="M81" s="35">
        <v>18</v>
      </c>
      <c r="N81" s="35">
        <v>10</v>
      </c>
      <c r="O81" s="35">
        <v>9</v>
      </c>
      <c r="P81" s="35">
        <v>13</v>
      </c>
      <c r="Q81" s="35">
        <v>9</v>
      </c>
      <c r="R81" s="35">
        <v>26</v>
      </c>
      <c r="S81" s="35">
        <v>24</v>
      </c>
      <c r="T81" s="35">
        <v>13</v>
      </c>
      <c r="U81" s="35">
        <v>24</v>
      </c>
      <c r="V81" s="35">
        <v>1000000</v>
      </c>
    </row>
    <row r="82" spans="1:22" ht="15" thickBot="1" x14ac:dyDescent="0.35">
      <c r="A82" s="34" t="str">
        <f>'OAM Base model stairs'!A1273</f>
        <v>Poland</v>
      </c>
      <c r="B82" s="35">
        <v>15</v>
      </c>
      <c r="C82" s="35">
        <v>15</v>
      </c>
      <c r="D82" s="35">
        <v>8</v>
      </c>
      <c r="E82" s="35">
        <v>15</v>
      </c>
      <c r="F82" s="35">
        <v>23</v>
      </c>
      <c r="G82" s="35">
        <v>23</v>
      </c>
      <c r="H82" s="35">
        <v>10</v>
      </c>
      <c r="I82" s="35">
        <v>23</v>
      </c>
      <c r="J82" s="35">
        <v>18</v>
      </c>
      <c r="K82" s="35">
        <v>18</v>
      </c>
      <c r="L82" s="35">
        <v>1</v>
      </c>
      <c r="M82" s="35">
        <v>18</v>
      </c>
      <c r="N82" s="35">
        <v>14</v>
      </c>
      <c r="O82" s="35">
        <v>12</v>
      </c>
      <c r="P82" s="35">
        <v>8</v>
      </c>
      <c r="Q82" s="35">
        <v>12</v>
      </c>
      <c r="R82" s="35">
        <v>27</v>
      </c>
      <c r="S82" s="35">
        <v>24</v>
      </c>
      <c r="T82" s="35">
        <v>13</v>
      </c>
      <c r="U82" s="35">
        <v>24</v>
      </c>
      <c r="V82" s="35">
        <v>1000000</v>
      </c>
    </row>
    <row r="83" spans="1:22" ht="15" thickBot="1" x14ac:dyDescent="0.35">
      <c r="A83" s="34" t="str">
        <f>'OAM Base model stairs'!A1274</f>
        <v>Poland</v>
      </c>
      <c r="B83" s="35">
        <v>15</v>
      </c>
      <c r="C83" s="35">
        <v>14</v>
      </c>
      <c r="D83" s="35">
        <v>6</v>
      </c>
      <c r="E83" s="35">
        <v>14</v>
      </c>
      <c r="F83" s="35">
        <v>23</v>
      </c>
      <c r="G83" s="35">
        <v>23</v>
      </c>
      <c r="H83" s="35">
        <v>9</v>
      </c>
      <c r="I83" s="35">
        <v>23</v>
      </c>
      <c r="J83" s="35">
        <v>17</v>
      </c>
      <c r="K83" s="35">
        <v>17</v>
      </c>
      <c r="L83" s="35">
        <v>2</v>
      </c>
      <c r="M83" s="35">
        <v>17</v>
      </c>
      <c r="N83" s="35">
        <v>17</v>
      </c>
      <c r="O83" s="35">
        <v>17</v>
      </c>
      <c r="P83" s="35">
        <v>2</v>
      </c>
      <c r="Q83" s="35">
        <v>17</v>
      </c>
      <c r="R83" s="35">
        <v>28</v>
      </c>
      <c r="S83" s="35">
        <v>23</v>
      </c>
      <c r="T83" s="35">
        <v>12</v>
      </c>
      <c r="U83" s="35">
        <v>23</v>
      </c>
      <c r="V83" s="35">
        <v>1000000</v>
      </c>
    </row>
    <row r="84" spans="1:22" ht="15" thickBot="1" x14ac:dyDescent="0.35">
      <c r="A84" s="34" t="str">
        <f>'OAM Base model stairs'!A1275</f>
        <v>Poland</v>
      </c>
      <c r="B84" s="35">
        <v>14</v>
      </c>
      <c r="C84" s="35">
        <v>13</v>
      </c>
      <c r="D84" s="35">
        <v>4</v>
      </c>
      <c r="E84" s="35">
        <v>13</v>
      </c>
      <c r="F84" s="35">
        <v>22</v>
      </c>
      <c r="G84" s="35">
        <v>22</v>
      </c>
      <c r="H84" s="35">
        <v>6</v>
      </c>
      <c r="I84" s="35">
        <v>22</v>
      </c>
      <c r="J84" s="35">
        <v>19</v>
      </c>
      <c r="K84" s="35">
        <v>18</v>
      </c>
      <c r="L84" s="35">
        <v>3</v>
      </c>
      <c r="M84" s="35">
        <v>18</v>
      </c>
      <c r="N84" s="35">
        <v>19</v>
      </c>
      <c r="O84" s="35">
        <v>20</v>
      </c>
      <c r="P84" s="35">
        <v>4</v>
      </c>
      <c r="Q84" s="35">
        <v>20</v>
      </c>
      <c r="R84" s="35">
        <v>28</v>
      </c>
      <c r="S84" s="35">
        <v>23</v>
      </c>
      <c r="T84" s="35">
        <v>12</v>
      </c>
      <c r="U84" s="35">
        <v>23</v>
      </c>
      <c r="V84" s="35">
        <v>1000000</v>
      </c>
    </row>
    <row r="85" spans="1:22" ht="15" thickBot="1" x14ac:dyDescent="0.35">
      <c r="A85" s="34" t="str">
        <f>'OAM Base model stairs'!A1276</f>
        <v>Poland</v>
      </c>
      <c r="B85" s="35">
        <v>13</v>
      </c>
      <c r="C85" s="35">
        <v>12</v>
      </c>
      <c r="D85" s="35">
        <v>2</v>
      </c>
      <c r="E85" s="35">
        <v>12</v>
      </c>
      <c r="F85" s="35">
        <v>19</v>
      </c>
      <c r="G85" s="35">
        <v>20</v>
      </c>
      <c r="H85" s="35">
        <v>1</v>
      </c>
      <c r="I85" s="35">
        <v>20</v>
      </c>
      <c r="J85" s="35">
        <v>20</v>
      </c>
      <c r="K85" s="35">
        <v>19</v>
      </c>
      <c r="L85" s="35">
        <v>6</v>
      </c>
      <c r="M85" s="35">
        <v>19</v>
      </c>
      <c r="N85" s="35">
        <v>19</v>
      </c>
      <c r="O85" s="35">
        <v>22</v>
      </c>
      <c r="P85" s="35">
        <v>9</v>
      </c>
      <c r="Q85" s="35">
        <v>22</v>
      </c>
      <c r="R85" s="35">
        <v>28</v>
      </c>
      <c r="S85" s="35">
        <v>23</v>
      </c>
      <c r="T85" s="35">
        <v>12</v>
      </c>
      <c r="U85" s="35">
        <v>23</v>
      </c>
      <c r="V85" s="35">
        <v>1000000</v>
      </c>
    </row>
    <row r="86" spans="1:22" ht="15" thickBot="1" x14ac:dyDescent="0.35">
      <c r="A86" s="34" t="str">
        <f>'OAM Base model stairs'!A1277</f>
        <v>Poland</v>
      </c>
      <c r="B86" s="35">
        <v>12</v>
      </c>
      <c r="C86" s="35">
        <v>11</v>
      </c>
      <c r="D86" s="35">
        <v>1</v>
      </c>
      <c r="E86" s="35">
        <v>11</v>
      </c>
      <c r="F86" s="35">
        <v>20</v>
      </c>
      <c r="G86" s="35">
        <v>20</v>
      </c>
      <c r="H86" s="35">
        <v>2</v>
      </c>
      <c r="I86" s="35">
        <v>20</v>
      </c>
      <c r="J86" s="35">
        <v>20</v>
      </c>
      <c r="K86" s="35">
        <v>20</v>
      </c>
      <c r="L86" s="35">
        <v>7</v>
      </c>
      <c r="M86" s="35">
        <v>20</v>
      </c>
      <c r="N86" s="35">
        <v>19</v>
      </c>
      <c r="O86" s="35">
        <v>24</v>
      </c>
      <c r="P86" s="35">
        <v>14</v>
      </c>
      <c r="Q86" s="35">
        <v>24</v>
      </c>
      <c r="R86" s="35">
        <v>28</v>
      </c>
      <c r="S86" s="35">
        <v>22</v>
      </c>
      <c r="T86" s="35">
        <v>11</v>
      </c>
      <c r="U86" s="35">
        <v>22</v>
      </c>
      <c r="V86" s="35">
        <v>1000000</v>
      </c>
    </row>
    <row r="87" spans="1:22" ht="15" thickBot="1" x14ac:dyDescent="0.35">
      <c r="A87" s="34" t="str">
        <f>'OAM Base model stairs'!A1278</f>
        <v>Poland</v>
      </c>
      <c r="B87" s="35">
        <v>12</v>
      </c>
      <c r="C87" s="35">
        <v>11</v>
      </c>
      <c r="D87" s="35">
        <v>1</v>
      </c>
      <c r="E87" s="35">
        <v>11</v>
      </c>
      <c r="F87" s="35">
        <v>25</v>
      </c>
      <c r="G87" s="35">
        <v>27</v>
      </c>
      <c r="H87" s="35">
        <v>27</v>
      </c>
      <c r="I87" s="35">
        <v>27</v>
      </c>
      <c r="J87" s="35">
        <v>25</v>
      </c>
      <c r="K87" s="35">
        <v>25</v>
      </c>
      <c r="L87" s="35">
        <v>24</v>
      </c>
      <c r="M87" s="35">
        <v>25</v>
      </c>
      <c r="N87" s="35">
        <v>23</v>
      </c>
      <c r="O87" s="35">
        <v>26</v>
      </c>
      <c r="P87" s="35">
        <v>25</v>
      </c>
      <c r="Q87" s="35">
        <v>26</v>
      </c>
      <c r="R87" s="35">
        <v>26</v>
      </c>
      <c r="S87" s="35">
        <v>22</v>
      </c>
      <c r="T87" s="35">
        <v>11</v>
      </c>
      <c r="U87" s="35">
        <v>22</v>
      </c>
      <c r="V87" s="35">
        <v>1000000</v>
      </c>
    </row>
    <row r="88" spans="1:22" ht="15" thickBot="1" x14ac:dyDescent="0.35">
      <c r="A88" s="34" t="str">
        <f>'OAM Base model stairs'!A1279</f>
        <v>Poland</v>
      </c>
      <c r="B88" s="35">
        <v>12</v>
      </c>
      <c r="C88" s="35">
        <v>11</v>
      </c>
      <c r="D88" s="35">
        <v>1</v>
      </c>
      <c r="E88" s="35">
        <v>11</v>
      </c>
      <c r="F88" s="35">
        <v>27</v>
      </c>
      <c r="G88" s="35">
        <v>28</v>
      </c>
      <c r="H88" s="35">
        <v>26</v>
      </c>
      <c r="I88" s="35">
        <v>28</v>
      </c>
      <c r="J88" s="35">
        <v>26</v>
      </c>
      <c r="K88" s="35">
        <v>25</v>
      </c>
      <c r="L88" s="35">
        <v>18</v>
      </c>
      <c r="M88" s="35">
        <v>25</v>
      </c>
      <c r="N88" s="35">
        <v>21</v>
      </c>
      <c r="O88" s="35">
        <v>25</v>
      </c>
      <c r="P88" s="35">
        <v>21</v>
      </c>
      <c r="Q88" s="35">
        <v>25</v>
      </c>
      <c r="R88" s="35">
        <v>28</v>
      </c>
      <c r="S88" s="35">
        <v>21</v>
      </c>
      <c r="T88" s="35">
        <v>10</v>
      </c>
      <c r="U88" s="35">
        <v>21</v>
      </c>
      <c r="V88" s="35">
        <v>1000000</v>
      </c>
    </row>
    <row r="89" spans="1:22" ht="15" thickBot="1" x14ac:dyDescent="0.35">
      <c r="A89" s="34" t="str">
        <f>'OAM Base model stairs'!A1280</f>
        <v>Slovak Republic</v>
      </c>
      <c r="B89" s="35">
        <v>27</v>
      </c>
      <c r="C89" s="35">
        <v>28</v>
      </c>
      <c r="D89" s="35">
        <v>29</v>
      </c>
      <c r="E89" s="35">
        <v>28</v>
      </c>
      <c r="F89" s="35">
        <v>17</v>
      </c>
      <c r="G89" s="35">
        <v>16</v>
      </c>
      <c r="H89" s="35">
        <v>13</v>
      </c>
      <c r="I89" s="35">
        <v>16</v>
      </c>
      <c r="J89" s="35">
        <v>20</v>
      </c>
      <c r="K89" s="35">
        <v>21</v>
      </c>
      <c r="L89" s="35">
        <v>5</v>
      </c>
      <c r="M89" s="35">
        <v>21</v>
      </c>
      <c r="N89" s="35">
        <v>23</v>
      </c>
      <c r="O89" s="35">
        <v>23</v>
      </c>
      <c r="P89" s="35">
        <v>5</v>
      </c>
      <c r="Q89" s="35">
        <v>23</v>
      </c>
      <c r="R89" s="35">
        <v>17</v>
      </c>
      <c r="S89" s="35">
        <v>26</v>
      </c>
      <c r="T89" s="35">
        <v>17</v>
      </c>
      <c r="U89" s="35">
        <v>26</v>
      </c>
      <c r="V89" s="35">
        <v>1000000</v>
      </c>
    </row>
    <row r="90" spans="1:22" ht="15" thickBot="1" x14ac:dyDescent="0.35">
      <c r="A90" s="34" t="str">
        <f>'OAM Base model stairs'!A1281</f>
        <v>Slovak Republic</v>
      </c>
      <c r="B90" s="35">
        <v>25</v>
      </c>
      <c r="C90" s="35">
        <v>27</v>
      </c>
      <c r="D90" s="35">
        <v>29</v>
      </c>
      <c r="E90" s="35">
        <v>27</v>
      </c>
      <c r="F90" s="35">
        <v>12</v>
      </c>
      <c r="G90" s="35">
        <v>11</v>
      </c>
      <c r="H90" s="35">
        <v>18</v>
      </c>
      <c r="I90" s="35">
        <v>11</v>
      </c>
      <c r="J90" s="35">
        <v>19</v>
      </c>
      <c r="K90" s="35">
        <v>20</v>
      </c>
      <c r="L90" s="35">
        <v>1</v>
      </c>
      <c r="M90" s="35">
        <v>20</v>
      </c>
      <c r="N90" s="35">
        <v>23</v>
      </c>
      <c r="O90" s="35">
        <v>23</v>
      </c>
      <c r="P90" s="35">
        <v>5</v>
      </c>
      <c r="Q90" s="35">
        <v>23</v>
      </c>
      <c r="R90" s="35">
        <v>17</v>
      </c>
      <c r="S90" s="35">
        <v>25</v>
      </c>
      <c r="T90" s="35">
        <v>16</v>
      </c>
      <c r="U90" s="35">
        <v>25</v>
      </c>
      <c r="V90" s="35">
        <v>1000000</v>
      </c>
    </row>
    <row r="91" spans="1:22" ht="15" thickBot="1" x14ac:dyDescent="0.35">
      <c r="A91" s="34" t="str">
        <f>'OAM Base model stairs'!A1282</f>
        <v>Slovak Republic</v>
      </c>
      <c r="B91" s="35">
        <v>23</v>
      </c>
      <c r="C91" s="35">
        <v>27</v>
      </c>
      <c r="D91" s="35">
        <v>28</v>
      </c>
      <c r="E91" s="35">
        <v>27</v>
      </c>
      <c r="F91" s="35">
        <v>14</v>
      </c>
      <c r="G91" s="35">
        <v>13</v>
      </c>
      <c r="H91" s="35">
        <v>16</v>
      </c>
      <c r="I91" s="35">
        <v>13</v>
      </c>
      <c r="J91" s="35">
        <v>21</v>
      </c>
      <c r="K91" s="35">
        <v>22</v>
      </c>
      <c r="L91" s="35">
        <v>6</v>
      </c>
      <c r="M91" s="35">
        <v>22</v>
      </c>
      <c r="N91" s="35">
        <v>23</v>
      </c>
      <c r="O91" s="35">
        <v>23</v>
      </c>
      <c r="P91" s="35">
        <v>5</v>
      </c>
      <c r="Q91" s="35">
        <v>23</v>
      </c>
      <c r="R91" s="35">
        <v>19</v>
      </c>
      <c r="S91" s="35">
        <v>25</v>
      </c>
      <c r="T91" s="35">
        <v>15</v>
      </c>
      <c r="U91" s="35">
        <v>25</v>
      </c>
      <c r="V91" s="35">
        <v>1000000</v>
      </c>
    </row>
    <row r="92" spans="1:22" ht="15" thickBot="1" x14ac:dyDescent="0.35">
      <c r="A92" s="34" t="str">
        <f>'OAM Base model stairs'!A1283</f>
        <v>Slovak Republic</v>
      </c>
      <c r="B92" s="35">
        <v>23</v>
      </c>
      <c r="C92" s="35">
        <v>26</v>
      </c>
      <c r="D92" s="35">
        <v>28</v>
      </c>
      <c r="E92" s="35">
        <v>26</v>
      </c>
      <c r="F92" s="35">
        <v>12</v>
      </c>
      <c r="G92" s="35">
        <v>12</v>
      </c>
      <c r="H92" s="35">
        <v>17</v>
      </c>
      <c r="I92" s="35">
        <v>12</v>
      </c>
      <c r="J92" s="35">
        <v>24</v>
      </c>
      <c r="K92" s="35">
        <v>24</v>
      </c>
      <c r="L92" s="35">
        <v>9</v>
      </c>
      <c r="M92" s="35">
        <v>24</v>
      </c>
      <c r="N92" s="35">
        <v>23</v>
      </c>
      <c r="O92" s="35">
        <v>23</v>
      </c>
      <c r="P92" s="35">
        <v>5</v>
      </c>
      <c r="Q92" s="35">
        <v>23</v>
      </c>
      <c r="R92" s="35">
        <v>20</v>
      </c>
      <c r="S92" s="35">
        <v>25</v>
      </c>
      <c r="T92" s="35">
        <v>15</v>
      </c>
      <c r="U92" s="35">
        <v>25</v>
      </c>
      <c r="V92" s="35">
        <v>1000000</v>
      </c>
    </row>
    <row r="93" spans="1:22" ht="15" thickBot="1" x14ac:dyDescent="0.35">
      <c r="A93" s="34" t="str">
        <f>'OAM Base model stairs'!A1284</f>
        <v>Slovak Republic</v>
      </c>
      <c r="B93" s="35">
        <v>25</v>
      </c>
      <c r="C93" s="35">
        <v>27</v>
      </c>
      <c r="D93" s="35">
        <v>29</v>
      </c>
      <c r="E93" s="35">
        <v>27</v>
      </c>
      <c r="F93" s="35">
        <v>11</v>
      </c>
      <c r="G93" s="35">
        <v>11</v>
      </c>
      <c r="H93" s="35">
        <v>18</v>
      </c>
      <c r="I93" s="35">
        <v>11</v>
      </c>
      <c r="J93" s="35">
        <v>22</v>
      </c>
      <c r="K93" s="35">
        <v>23</v>
      </c>
      <c r="L93" s="35">
        <v>8</v>
      </c>
      <c r="M93" s="35">
        <v>23</v>
      </c>
      <c r="N93" s="35">
        <v>28</v>
      </c>
      <c r="O93" s="35">
        <v>28</v>
      </c>
      <c r="P93" s="35">
        <v>22</v>
      </c>
      <c r="Q93" s="35">
        <v>28</v>
      </c>
      <c r="R93" s="35">
        <v>21</v>
      </c>
      <c r="S93" s="35">
        <v>26</v>
      </c>
      <c r="T93" s="35">
        <v>16</v>
      </c>
      <c r="U93" s="35">
        <v>26</v>
      </c>
      <c r="V93" s="35">
        <v>1000000</v>
      </c>
    </row>
    <row r="94" spans="1:22" ht="15" thickBot="1" x14ac:dyDescent="0.35">
      <c r="A94" s="34" t="str">
        <f>'OAM Base model stairs'!A1285</f>
        <v>Slovak Republic</v>
      </c>
      <c r="B94" s="35">
        <v>25</v>
      </c>
      <c r="C94" s="35">
        <v>27</v>
      </c>
      <c r="D94" s="35">
        <v>28</v>
      </c>
      <c r="E94" s="35">
        <v>27</v>
      </c>
      <c r="F94" s="35">
        <v>11</v>
      </c>
      <c r="G94" s="35">
        <v>10</v>
      </c>
      <c r="H94" s="35">
        <v>18</v>
      </c>
      <c r="I94" s="35">
        <v>10</v>
      </c>
      <c r="J94" s="35">
        <v>24</v>
      </c>
      <c r="K94" s="35">
        <v>24</v>
      </c>
      <c r="L94" s="35">
        <v>14</v>
      </c>
      <c r="M94" s="35">
        <v>24</v>
      </c>
      <c r="N94" s="35">
        <v>29</v>
      </c>
      <c r="O94" s="35">
        <v>29</v>
      </c>
      <c r="P94" s="35">
        <v>27</v>
      </c>
      <c r="Q94" s="35">
        <v>29</v>
      </c>
      <c r="R94" s="35">
        <v>22</v>
      </c>
      <c r="S94" s="35">
        <v>26</v>
      </c>
      <c r="T94" s="35">
        <v>18</v>
      </c>
      <c r="U94" s="35">
        <v>26</v>
      </c>
      <c r="V94" s="35">
        <v>1000000</v>
      </c>
    </row>
    <row r="95" spans="1:22" ht="15" thickBot="1" x14ac:dyDescent="0.35">
      <c r="A95" s="34" t="str">
        <f>'OAM Base model stairs'!A1286</f>
        <v>Slovak Republic</v>
      </c>
      <c r="B95" s="35">
        <v>26</v>
      </c>
      <c r="C95" s="35">
        <v>27</v>
      </c>
      <c r="D95" s="35">
        <v>29</v>
      </c>
      <c r="E95" s="35">
        <v>27</v>
      </c>
      <c r="F95" s="35">
        <v>10</v>
      </c>
      <c r="G95" s="35">
        <v>10</v>
      </c>
      <c r="H95" s="35">
        <v>18</v>
      </c>
      <c r="I95" s="35">
        <v>10</v>
      </c>
      <c r="J95" s="35">
        <v>24</v>
      </c>
      <c r="K95" s="35">
        <v>24</v>
      </c>
      <c r="L95" s="35">
        <v>10</v>
      </c>
      <c r="M95" s="35">
        <v>24</v>
      </c>
      <c r="N95" s="35">
        <v>29</v>
      </c>
      <c r="O95" s="35">
        <v>29</v>
      </c>
      <c r="P95" s="35">
        <v>28</v>
      </c>
      <c r="Q95" s="35">
        <v>29</v>
      </c>
      <c r="R95" s="35">
        <v>23</v>
      </c>
      <c r="S95" s="35">
        <v>26</v>
      </c>
      <c r="T95" s="35">
        <v>17</v>
      </c>
      <c r="U95" s="35">
        <v>26</v>
      </c>
      <c r="V95" s="35">
        <v>1000000</v>
      </c>
    </row>
    <row r="96" spans="1:22" ht="15" thickBot="1" x14ac:dyDescent="0.35">
      <c r="A96" s="34" t="str">
        <f>'OAM Base model stairs'!A1287</f>
        <v>Slovak Republic</v>
      </c>
      <c r="B96" s="35">
        <v>26</v>
      </c>
      <c r="C96" s="35">
        <v>26</v>
      </c>
      <c r="D96" s="35">
        <v>28</v>
      </c>
      <c r="E96" s="35">
        <v>26</v>
      </c>
      <c r="F96" s="35">
        <v>6</v>
      </c>
      <c r="G96" s="35">
        <v>6</v>
      </c>
      <c r="H96" s="35">
        <v>23</v>
      </c>
      <c r="I96" s="35">
        <v>6</v>
      </c>
      <c r="J96" s="35">
        <v>21</v>
      </c>
      <c r="K96" s="35">
        <v>21</v>
      </c>
      <c r="L96" s="35">
        <v>1</v>
      </c>
      <c r="M96" s="35">
        <v>21</v>
      </c>
      <c r="N96" s="35">
        <v>29</v>
      </c>
      <c r="O96" s="35">
        <v>29</v>
      </c>
      <c r="P96" s="35">
        <v>28</v>
      </c>
      <c r="Q96" s="35">
        <v>29</v>
      </c>
      <c r="R96" s="35">
        <v>23</v>
      </c>
      <c r="S96" s="35">
        <v>26</v>
      </c>
      <c r="T96" s="35">
        <v>16</v>
      </c>
      <c r="U96" s="35">
        <v>26</v>
      </c>
      <c r="V96" s="35">
        <v>1000000</v>
      </c>
    </row>
    <row r="97" spans="1:22" ht="15" thickBot="1" x14ac:dyDescent="0.35">
      <c r="A97" s="34" t="str">
        <f>'OAM Base model stairs'!A1288</f>
        <v>Slovak Republic</v>
      </c>
      <c r="B97" s="35">
        <v>26</v>
      </c>
      <c r="C97" s="35">
        <v>26</v>
      </c>
      <c r="D97" s="35">
        <v>29</v>
      </c>
      <c r="E97" s="35">
        <v>26</v>
      </c>
      <c r="F97" s="35">
        <v>1</v>
      </c>
      <c r="G97" s="35">
        <v>1</v>
      </c>
      <c r="H97" s="35">
        <v>24</v>
      </c>
      <c r="I97" s="35">
        <v>1</v>
      </c>
      <c r="J97" s="35">
        <v>21</v>
      </c>
      <c r="K97" s="35">
        <v>22</v>
      </c>
      <c r="L97" s="35">
        <v>4</v>
      </c>
      <c r="M97" s="35">
        <v>22</v>
      </c>
      <c r="N97" s="35">
        <v>29</v>
      </c>
      <c r="O97" s="35">
        <v>29</v>
      </c>
      <c r="P97" s="35">
        <v>28</v>
      </c>
      <c r="Q97" s="35">
        <v>29</v>
      </c>
      <c r="R97" s="35">
        <v>23</v>
      </c>
      <c r="S97" s="35">
        <v>25</v>
      </c>
      <c r="T97" s="35">
        <v>15</v>
      </c>
      <c r="U97" s="35">
        <v>25</v>
      </c>
      <c r="V97" s="35">
        <v>1000000</v>
      </c>
    </row>
    <row r="98" spans="1:22" ht="15" thickBot="1" x14ac:dyDescent="0.35">
      <c r="A98" s="34" t="str">
        <f>'OAM Base model stairs'!A1289</f>
        <v>Slovak Republic</v>
      </c>
      <c r="B98" s="35">
        <v>27</v>
      </c>
      <c r="C98" s="35">
        <v>26</v>
      </c>
      <c r="D98" s="35">
        <v>29</v>
      </c>
      <c r="E98" s="35">
        <v>26</v>
      </c>
      <c r="F98" s="35">
        <v>5</v>
      </c>
      <c r="G98" s="35">
        <v>5</v>
      </c>
      <c r="H98" s="35">
        <v>22</v>
      </c>
      <c r="I98" s="35">
        <v>5</v>
      </c>
      <c r="J98" s="35">
        <v>23</v>
      </c>
      <c r="K98" s="35">
        <v>23</v>
      </c>
      <c r="L98" s="35">
        <v>5</v>
      </c>
      <c r="M98" s="35">
        <v>23</v>
      </c>
      <c r="N98" s="35">
        <v>29</v>
      </c>
      <c r="O98" s="35">
        <v>29</v>
      </c>
      <c r="P98" s="35">
        <v>29</v>
      </c>
      <c r="Q98" s="35">
        <v>29</v>
      </c>
      <c r="R98" s="35">
        <v>24</v>
      </c>
      <c r="S98" s="35">
        <v>25</v>
      </c>
      <c r="T98" s="35">
        <v>13</v>
      </c>
      <c r="U98" s="35">
        <v>25</v>
      </c>
      <c r="V98" s="35">
        <v>1000000</v>
      </c>
    </row>
    <row r="99" spans="1:22" ht="15" thickBot="1" x14ac:dyDescent="0.35">
      <c r="A99" s="34" t="str">
        <f>'OAM Base model stairs'!A1290</f>
        <v>Slovak Republic</v>
      </c>
      <c r="B99" s="35">
        <v>26</v>
      </c>
      <c r="C99" s="35">
        <v>26</v>
      </c>
      <c r="D99" s="35">
        <v>29</v>
      </c>
      <c r="E99" s="35">
        <v>26</v>
      </c>
      <c r="F99" s="35">
        <v>8</v>
      </c>
      <c r="G99" s="35">
        <v>8</v>
      </c>
      <c r="H99" s="35">
        <v>21</v>
      </c>
      <c r="I99" s="35">
        <v>8</v>
      </c>
      <c r="J99" s="35">
        <v>24</v>
      </c>
      <c r="K99" s="35">
        <v>24</v>
      </c>
      <c r="L99" s="35">
        <v>6</v>
      </c>
      <c r="M99" s="35">
        <v>24</v>
      </c>
      <c r="N99" s="35">
        <v>28</v>
      </c>
      <c r="O99" s="35">
        <v>28</v>
      </c>
      <c r="P99" s="35">
        <v>29</v>
      </c>
      <c r="Q99" s="35">
        <v>28</v>
      </c>
      <c r="R99" s="35">
        <v>24</v>
      </c>
      <c r="S99" s="35">
        <v>24</v>
      </c>
      <c r="T99" s="35">
        <v>13</v>
      </c>
      <c r="U99" s="35">
        <v>24</v>
      </c>
      <c r="V99" s="35">
        <v>1000000</v>
      </c>
    </row>
    <row r="100" spans="1:22" ht="15" thickBot="1" x14ac:dyDescent="0.35">
      <c r="A100" s="34" t="str">
        <f>'OAM Base model stairs'!A1291</f>
        <v>Slovak Republic</v>
      </c>
      <c r="B100" s="35">
        <v>27</v>
      </c>
      <c r="C100" s="35">
        <v>26</v>
      </c>
      <c r="D100" s="35">
        <v>29</v>
      </c>
      <c r="E100" s="35">
        <v>26</v>
      </c>
      <c r="F100" s="35">
        <v>9</v>
      </c>
      <c r="G100" s="35">
        <v>9</v>
      </c>
      <c r="H100" s="35">
        <v>18</v>
      </c>
      <c r="I100" s="35">
        <v>9</v>
      </c>
      <c r="J100" s="35">
        <v>24</v>
      </c>
      <c r="K100" s="35">
        <v>24</v>
      </c>
      <c r="L100" s="35">
        <v>4</v>
      </c>
      <c r="M100" s="35">
        <v>24</v>
      </c>
      <c r="N100" s="35">
        <v>27</v>
      </c>
      <c r="O100" s="35">
        <v>28</v>
      </c>
      <c r="P100" s="35">
        <v>28</v>
      </c>
      <c r="Q100" s="35">
        <v>28</v>
      </c>
      <c r="R100" s="35">
        <v>24</v>
      </c>
      <c r="S100" s="35">
        <v>23</v>
      </c>
      <c r="T100" s="35">
        <v>12</v>
      </c>
      <c r="U100" s="35">
        <v>23</v>
      </c>
      <c r="V100" s="35">
        <v>1000000</v>
      </c>
    </row>
    <row r="101" spans="1:22" ht="15" thickBot="1" x14ac:dyDescent="0.35">
      <c r="A101" s="34" t="str">
        <f>'OAM Base model stairs'!A1292</f>
        <v>Slovak Republic</v>
      </c>
      <c r="B101" s="35">
        <v>26</v>
      </c>
      <c r="C101" s="35">
        <v>25</v>
      </c>
      <c r="D101" s="35">
        <v>28</v>
      </c>
      <c r="E101" s="35">
        <v>25</v>
      </c>
      <c r="F101" s="35">
        <v>12</v>
      </c>
      <c r="G101" s="35">
        <v>12</v>
      </c>
      <c r="H101" s="35">
        <v>15</v>
      </c>
      <c r="I101" s="35">
        <v>12</v>
      </c>
      <c r="J101" s="35">
        <v>24</v>
      </c>
      <c r="K101" s="35">
        <v>24</v>
      </c>
      <c r="L101" s="35">
        <v>3</v>
      </c>
      <c r="M101" s="35">
        <v>24</v>
      </c>
      <c r="N101" s="35">
        <v>25</v>
      </c>
      <c r="O101" s="35">
        <v>28</v>
      </c>
      <c r="P101" s="35">
        <v>28</v>
      </c>
      <c r="Q101" s="35">
        <v>28</v>
      </c>
      <c r="R101" s="35">
        <v>24</v>
      </c>
      <c r="S101" s="35">
        <v>22</v>
      </c>
      <c r="T101" s="35">
        <v>11</v>
      </c>
      <c r="U101" s="35">
        <v>22</v>
      </c>
      <c r="V101" s="35">
        <v>1000000</v>
      </c>
    </row>
    <row r="102" spans="1:22" ht="15" thickBot="1" x14ac:dyDescent="0.35">
      <c r="A102" s="34" t="str">
        <f>'OAM Base model stairs'!A1293</f>
        <v>Slovak Republic</v>
      </c>
      <c r="B102" s="35">
        <v>27</v>
      </c>
      <c r="C102" s="35">
        <v>25</v>
      </c>
      <c r="D102" s="35">
        <v>29</v>
      </c>
      <c r="E102" s="35">
        <v>25</v>
      </c>
      <c r="F102" s="35">
        <v>13</v>
      </c>
      <c r="G102" s="35">
        <v>12</v>
      </c>
      <c r="H102" s="35">
        <v>13</v>
      </c>
      <c r="I102" s="35">
        <v>12</v>
      </c>
      <c r="J102" s="35">
        <v>25</v>
      </c>
      <c r="K102" s="35">
        <v>25</v>
      </c>
      <c r="L102" s="35">
        <v>9</v>
      </c>
      <c r="M102" s="35">
        <v>25</v>
      </c>
      <c r="N102" s="35">
        <v>19</v>
      </c>
      <c r="O102" s="35">
        <v>22</v>
      </c>
      <c r="P102" s="35">
        <v>8</v>
      </c>
      <c r="Q102" s="35">
        <v>22</v>
      </c>
      <c r="R102" s="35">
        <v>22</v>
      </c>
      <c r="S102" s="35">
        <v>21</v>
      </c>
      <c r="T102" s="35">
        <v>10</v>
      </c>
      <c r="U102" s="35">
        <v>21</v>
      </c>
      <c r="V102" s="35">
        <v>1000000</v>
      </c>
    </row>
    <row r="103" spans="1:22" ht="15" thickBot="1" x14ac:dyDescent="0.35">
      <c r="A103" s="34" t="str">
        <f>'OAM Base model stairs'!A1294</f>
        <v>Slovak Republic</v>
      </c>
      <c r="B103" s="35">
        <v>26</v>
      </c>
      <c r="C103" s="35">
        <v>25</v>
      </c>
      <c r="D103" s="35">
        <v>28</v>
      </c>
      <c r="E103" s="35">
        <v>25</v>
      </c>
      <c r="F103" s="35">
        <v>15</v>
      </c>
      <c r="G103" s="35">
        <v>16</v>
      </c>
      <c r="H103" s="35">
        <v>9</v>
      </c>
      <c r="I103" s="35">
        <v>16</v>
      </c>
      <c r="J103" s="35">
        <v>25</v>
      </c>
      <c r="K103" s="35">
        <v>25</v>
      </c>
      <c r="L103" s="35">
        <v>10</v>
      </c>
      <c r="M103" s="35">
        <v>25</v>
      </c>
      <c r="N103" s="35">
        <v>16</v>
      </c>
      <c r="O103" s="35">
        <v>15</v>
      </c>
      <c r="P103" s="35">
        <v>15</v>
      </c>
      <c r="Q103" s="35">
        <v>15</v>
      </c>
      <c r="R103" s="35">
        <v>21</v>
      </c>
      <c r="S103" s="35">
        <v>21</v>
      </c>
      <c r="T103" s="35">
        <v>10</v>
      </c>
      <c r="U103" s="35">
        <v>21</v>
      </c>
      <c r="V103" s="35">
        <v>1000000</v>
      </c>
    </row>
    <row r="104" spans="1:22" ht="15" thickBot="1" x14ac:dyDescent="0.35">
      <c r="A104" s="34" t="str">
        <f>'OAM Base model stairs'!A1295</f>
        <v>Slovak Republic</v>
      </c>
      <c r="B104" s="35">
        <v>26</v>
      </c>
      <c r="C104" s="35">
        <v>24</v>
      </c>
      <c r="D104" s="35">
        <v>27</v>
      </c>
      <c r="E104" s="35">
        <v>24</v>
      </c>
      <c r="F104" s="35">
        <v>19</v>
      </c>
      <c r="G104" s="35">
        <v>19</v>
      </c>
      <c r="H104" s="35">
        <v>3</v>
      </c>
      <c r="I104" s="35">
        <v>19</v>
      </c>
      <c r="J104" s="35">
        <v>25</v>
      </c>
      <c r="K104" s="35">
        <v>25</v>
      </c>
      <c r="L104" s="35">
        <v>11</v>
      </c>
      <c r="M104" s="35">
        <v>25</v>
      </c>
      <c r="N104" s="35">
        <v>22</v>
      </c>
      <c r="O104" s="35">
        <v>19</v>
      </c>
      <c r="P104" s="35">
        <v>17</v>
      </c>
      <c r="Q104" s="35">
        <v>19</v>
      </c>
      <c r="R104" s="35">
        <v>21</v>
      </c>
      <c r="S104" s="35">
        <v>20</v>
      </c>
      <c r="T104" s="35">
        <v>9</v>
      </c>
      <c r="U104" s="35">
        <v>20</v>
      </c>
      <c r="V104" s="35">
        <v>1000000</v>
      </c>
    </row>
    <row r="105" spans="1:22" ht="15" thickBot="1" x14ac:dyDescent="0.35">
      <c r="A105" s="34" t="str">
        <f>'OAM Base model stairs'!A1296</f>
        <v>Slovak Republic</v>
      </c>
      <c r="B105" s="35">
        <v>25</v>
      </c>
      <c r="C105" s="35">
        <v>24</v>
      </c>
      <c r="D105" s="35">
        <v>27</v>
      </c>
      <c r="E105" s="35">
        <v>24</v>
      </c>
      <c r="F105" s="35">
        <v>17</v>
      </c>
      <c r="G105" s="35">
        <v>17</v>
      </c>
      <c r="H105" s="35">
        <v>6</v>
      </c>
      <c r="I105" s="35">
        <v>17</v>
      </c>
      <c r="J105" s="35">
        <v>24</v>
      </c>
      <c r="K105" s="35">
        <v>23</v>
      </c>
      <c r="L105" s="35">
        <v>10</v>
      </c>
      <c r="M105" s="35">
        <v>23</v>
      </c>
      <c r="N105" s="35">
        <v>20</v>
      </c>
      <c r="O105" s="35">
        <v>17</v>
      </c>
      <c r="P105" s="35">
        <v>19</v>
      </c>
      <c r="Q105" s="35">
        <v>17</v>
      </c>
      <c r="R105" s="35">
        <v>20</v>
      </c>
      <c r="S105" s="35">
        <v>20</v>
      </c>
      <c r="T105" s="35">
        <v>8</v>
      </c>
      <c r="U105" s="35">
        <v>20</v>
      </c>
      <c r="V105" s="35">
        <v>1000000</v>
      </c>
    </row>
    <row r="106" spans="1:22" ht="15" thickBot="1" x14ac:dyDescent="0.35">
      <c r="A106" s="34" t="str">
        <f>'OAM Base model stairs'!A1297</f>
        <v>Slovak Republic</v>
      </c>
      <c r="B106" s="35">
        <v>26</v>
      </c>
      <c r="C106" s="35">
        <v>24</v>
      </c>
      <c r="D106" s="35">
        <v>27</v>
      </c>
      <c r="E106" s="35">
        <v>24</v>
      </c>
      <c r="F106" s="35">
        <v>18</v>
      </c>
      <c r="G106" s="35">
        <v>18</v>
      </c>
      <c r="H106" s="35">
        <v>5</v>
      </c>
      <c r="I106" s="35">
        <v>18</v>
      </c>
      <c r="J106" s="35">
        <v>23</v>
      </c>
      <c r="K106" s="35">
        <v>23</v>
      </c>
      <c r="L106" s="35">
        <v>10</v>
      </c>
      <c r="M106" s="35">
        <v>23</v>
      </c>
      <c r="N106" s="35">
        <v>18</v>
      </c>
      <c r="O106" s="35">
        <v>14</v>
      </c>
      <c r="P106" s="35">
        <v>24</v>
      </c>
      <c r="Q106" s="35">
        <v>14</v>
      </c>
      <c r="R106" s="35">
        <v>20</v>
      </c>
      <c r="S106" s="35">
        <v>20</v>
      </c>
      <c r="T106" s="35">
        <v>8</v>
      </c>
      <c r="U106" s="35">
        <v>20</v>
      </c>
      <c r="V106" s="35">
        <v>1000000</v>
      </c>
    </row>
    <row r="107" spans="1:22" ht="15" thickBot="1" x14ac:dyDescent="0.35">
      <c r="A107" s="34" t="str">
        <f>'OAM Base model stairs'!A1298</f>
        <v>Slovak Republic</v>
      </c>
      <c r="B107" s="35">
        <v>26</v>
      </c>
      <c r="C107" s="35">
        <v>24</v>
      </c>
      <c r="D107" s="35">
        <v>27</v>
      </c>
      <c r="E107" s="35">
        <v>24</v>
      </c>
      <c r="F107" s="35">
        <v>16</v>
      </c>
      <c r="G107" s="35">
        <v>16</v>
      </c>
      <c r="H107" s="35">
        <v>7</v>
      </c>
      <c r="I107" s="35">
        <v>16</v>
      </c>
      <c r="J107" s="35">
        <v>23</v>
      </c>
      <c r="K107" s="35">
        <v>23</v>
      </c>
      <c r="L107" s="35">
        <v>9</v>
      </c>
      <c r="M107" s="35">
        <v>23</v>
      </c>
      <c r="N107" s="35">
        <v>18</v>
      </c>
      <c r="O107" s="35">
        <v>15</v>
      </c>
      <c r="P107" s="35">
        <v>25</v>
      </c>
      <c r="Q107" s="35">
        <v>15</v>
      </c>
      <c r="R107" s="35">
        <v>20</v>
      </c>
      <c r="S107" s="35">
        <v>20</v>
      </c>
      <c r="T107" s="35">
        <v>8</v>
      </c>
      <c r="U107" s="35">
        <v>20</v>
      </c>
      <c r="V107" s="35">
        <v>1000000</v>
      </c>
    </row>
    <row r="108" spans="1:22" ht="15" thickBot="1" x14ac:dyDescent="0.35">
      <c r="A108" s="34" t="str">
        <f>'OAM Base model stairs'!A1299</f>
        <v>Slovak Republic</v>
      </c>
      <c r="B108" s="35">
        <v>26</v>
      </c>
      <c r="C108" s="35">
        <v>24</v>
      </c>
      <c r="D108" s="35">
        <v>27</v>
      </c>
      <c r="E108" s="35">
        <v>24</v>
      </c>
      <c r="F108" s="35">
        <v>14</v>
      </c>
      <c r="G108" s="35">
        <v>14</v>
      </c>
      <c r="H108" s="35">
        <v>9</v>
      </c>
      <c r="I108" s="35">
        <v>14</v>
      </c>
      <c r="J108" s="35">
        <v>23</v>
      </c>
      <c r="K108" s="35">
        <v>22</v>
      </c>
      <c r="L108" s="35">
        <v>9</v>
      </c>
      <c r="M108" s="35">
        <v>22</v>
      </c>
      <c r="N108" s="35">
        <v>17</v>
      </c>
      <c r="O108" s="35">
        <v>14</v>
      </c>
      <c r="P108" s="35">
        <v>25</v>
      </c>
      <c r="Q108" s="35">
        <v>14</v>
      </c>
      <c r="R108" s="35">
        <v>20</v>
      </c>
      <c r="S108" s="35">
        <v>19</v>
      </c>
      <c r="T108" s="35">
        <v>8</v>
      </c>
      <c r="U108" s="35">
        <v>19</v>
      </c>
      <c r="V108" s="35">
        <v>1000000</v>
      </c>
    </row>
    <row r="109" spans="1:22" ht="15" thickBot="1" x14ac:dyDescent="0.35">
      <c r="A109" s="34" t="str">
        <f>'OAM Base model stairs'!A1300</f>
        <v>Slovak Republic</v>
      </c>
      <c r="B109" s="35">
        <v>25</v>
      </c>
      <c r="C109" s="35">
        <v>23</v>
      </c>
      <c r="D109" s="35">
        <v>26</v>
      </c>
      <c r="E109" s="35">
        <v>23</v>
      </c>
      <c r="F109" s="35">
        <v>13</v>
      </c>
      <c r="G109" s="35">
        <v>14</v>
      </c>
      <c r="H109" s="35">
        <v>10</v>
      </c>
      <c r="I109" s="35">
        <v>14</v>
      </c>
      <c r="J109" s="35">
        <v>24</v>
      </c>
      <c r="K109" s="35">
        <v>23</v>
      </c>
      <c r="L109" s="35">
        <v>14</v>
      </c>
      <c r="M109" s="35">
        <v>23</v>
      </c>
      <c r="N109" s="35">
        <v>12</v>
      </c>
      <c r="O109" s="35">
        <v>10</v>
      </c>
      <c r="P109" s="35">
        <v>24</v>
      </c>
      <c r="Q109" s="35">
        <v>10</v>
      </c>
      <c r="R109" s="35">
        <v>20</v>
      </c>
      <c r="S109" s="35">
        <v>19</v>
      </c>
      <c r="T109" s="35">
        <v>8</v>
      </c>
      <c r="U109" s="35">
        <v>19</v>
      </c>
      <c r="V109" s="35">
        <v>1000000</v>
      </c>
    </row>
    <row r="110" spans="1:22" ht="15" thickBot="1" x14ac:dyDescent="0.35">
      <c r="A110" s="34" t="str">
        <f>'OAM Base model stairs'!A1301</f>
        <v>Slovak Republic</v>
      </c>
      <c r="B110" s="35">
        <v>25</v>
      </c>
      <c r="C110" s="35">
        <v>23</v>
      </c>
      <c r="D110" s="35">
        <v>26</v>
      </c>
      <c r="E110" s="35">
        <v>23</v>
      </c>
      <c r="F110" s="35">
        <v>11</v>
      </c>
      <c r="G110" s="35">
        <v>11</v>
      </c>
      <c r="H110" s="35">
        <v>13</v>
      </c>
      <c r="I110" s="35">
        <v>11</v>
      </c>
      <c r="J110" s="35">
        <v>22</v>
      </c>
      <c r="K110" s="35">
        <v>21</v>
      </c>
      <c r="L110" s="35">
        <v>8</v>
      </c>
      <c r="M110" s="35">
        <v>21</v>
      </c>
      <c r="N110" s="35">
        <v>6</v>
      </c>
      <c r="O110" s="35">
        <v>6</v>
      </c>
      <c r="P110" s="35">
        <v>23</v>
      </c>
      <c r="Q110" s="35">
        <v>6</v>
      </c>
      <c r="R110" s="35">
        <v>21</v>
      </c>
      <c r="S110" s="35">
        <v>19</v>
      </c>
      <c r="T110" s="35">
        <v>8</v>
      </c>
      <c r="U110" s="35">
        <v>19</v>
      </c>
      <c r="V110" s="35">
        <v>1000000</v>
      </c>
    </row>
    <row r="111" spans="1:22" ht="15" thickBot="1" x14ac:dyDescent="0.35">
      <c r="A111" s="34" t="str">
        <f>'OAM Base model stairs'!A1302</f>
        <v>Slovak Republic</v>
      </c>
      <c r="B111" s="35">
        <v>25</v>
      </c>
      <c r="C111" s="35">
        <v>22</v>
      </c>
      <c r="D111" s="35">
        <v>26</v>
      </c>
      <c r="E111" s="35">
        <v>22</v>
      </c>
      <c r="F111" s="35">
        <v>9</v>
      </c>
      <c r="G111" s="35">
        <v>9</v>
      </c>
      <c r="H111" s="35">
        <v>16</v>
      </c>
      <c r="I111" s="35">
        <v>9</v>
      </c>
      <c r="J111" s="35">
        <v>22</v>
      </c>
      <c r="K111" s="35">
        <v>21</v>
      </c>
      <c r="L111" s="35">
        <v>10</v>
      </c>
      <c r="M111" s="35">
        <v>21</v>
      </c>
      <c r="N111" s="35">
        <v>2</v>
      </c>
      <c r="O111" s="35">
        <v>2</v>
      </c>
      <c r="P111" s="35">
        <v>22</v>
      </c>
      <c r="Q111" s="35">
        <v>2</v>
      </c>
      <c r="R111" s="35">
        <v>21</v>
      </c>
      <c r="S111" s="35">
        <v>19</v>
      </c>
      <c r="T111" s="35">
        <v>8</v>
      </c>
      <c r="U111" s="35">
        <v>19</v>
      </c>
      <c r="V111" s="35">
        <v>1000000</v>
      </c>
    </row>
    <row r="112" spans="1:22" ht="15" thickBot="1" x14ac:dyDescent="0.35">
      <c r="A112" s="34" t="str">
        <f>'OAM Base model stairs'!A1303</f>
        <v>Slovak Republic</v>
      </c>
      <c r="B112" s="35">
        <v>24</v>
      </c>
      <c r="C112" s="35">
        <v>22</v>
      </c>
      <c r="D112" s="35">
        <v>25</v>
      </c>
      <c r="E112" s="35">
        <v>22</v>
      </c>
      <c r="F112" s="35">
        <v>8</v>
      </c>
      <c r="G112" s="35">
        <v>8</v>
      </c>
      <c r="H112" s="35">
        <v>17</v>
      </c>
      <c r="I112" s="35">
        <v>8</v>
      </c>
      <c r="J112" s="35">
        <v>22</v>
      </c>
      <c r="K112" s="35">
        <v>21</v>
      </c>
      <c r="L112" s="35">
        <v>10</v>
      </c>
      <c r="M112" s="35">
        <v>21</v>
      </c>
      <c r="N112" s="35">
        <v>3</v>
      </c>
      <c r="O112" s="35">
        <v>4</v>
      </c>
      <c r="P112" s="35">
        <v>20</v>
      </c>
      <c r="Q112" s="35">
        <v>4</v>
      </c>
      <c r="R112" s="35">
        <v>21</v>
      </c>
      <c r="S112" s="35">
        <v>18</v>
      </c>
      <c r="T112" s="35">
        <v>7</v>
      </c>
      <c r="U112" s="35">
        <v>18</v>
      </c>
      <c r="V112" s="35">
        <v>1000000</v>
      </c>
    </row>
    <row r="113" spans="1:22" ht="15" thickBot="1" x14ac:dyDescent="0.35">
      <c r="A113" s="34" t="str">
        <f>'OAM Base model stairs'!A1304</f>
        <v>Slovak Republic</v>
      </c>
      <c r="B113" s="35">
        <v>24</v>
      </c>
      <c r="C113" s="35">
        <v>22</v>
      </c>
      <c r="D113" s="35">
        <v>26</v>
      </c>
      <c r="E113" s="35">
        <v>22</v>
      </c>
      <c r="F113" s="35">
        <v>8</v>
      </c>
      <c r="G113" s="35">
        <v>8</v>
      </c>
      <c r="H113" s="35">
        <v>17</v>
      </c>
      <c r="I113" s="35">
        <v>8</v>
      </c>
      <c r="J113" s="35">
        <v>22</v>
      </c>
      <c r="K113" s="35">
        <v>21</v>
      </c>
      <c r="L113" s="35">
        <v>10</v>
      </c>
      <c r="M113" s="35">
        <v>21</v>
      </c>
      <c r="N113" s="35">
        <v>5</v>
      </c>
      <c r="O113" s="35">
        <v>7</v>
      </c>
      <c r="P113" s="35">
        <v>17</v>
      </c>
      <c r="Q113" s="35">
        <v>7</v>
      </c>
      <c r="R113" s="35">
        <v>21</v>
      </c>
      <c r="S113" s="35">
        <v>18</v>
      </c>
      <c r="T113" s="35">
        <v>7</v>
      </c>
      <c r="U113" s="35">
        <v>18</v>
      </c>
      <c r="V113" s="35">
        <v>1000000</v>
      </c>
    </row>
    <row r="114" spans="1:22" ht="15" thickBot="1" x14ac:dyDescent="0.35">
      <c r="A114" s="34" t="str">
        <f>'OAM Base model stairs'!A1305</f>
        <v>Slovak Republic</v>
      </c>
      <c r="B114" s="35">
        <v>24</v>
      </c>
      <c r="C114" s="35">
        <v>21</v>
      </c>
      <c r="D114" s="35">
        <v>25</v>
      </c>
      <c r="E114" s="35">
        <v>21</v>
      </c>
      <c r="F114" s="35">
        <v>3</v>
      </c>
      <c r="G114" s="35">
        <v>3</v>
      </c>
      <c r="H114" s="35">
        <v>19</v>
      </c>
      <c r="I114" s="35">
        <v>3</v>
      </c>
      <c r="J114" s="35">
        <v>22</v>
      </c>
      <c r="K114" s="35">
        <v>22</v>
      </c>
      <c r="L114" s="35">
        <v>10</v>
      </c>
      <c r="M114" s="35">
        <v>22</v>
      </c>
      <c r="N114" s="35">
        <v>4</v>
      </c>
      <c r="O114" s="35">
        <v>5</v>
      </c>
      <c r="P114" s="35">
        <v>16</v>
      </c>
      <c r="Q114" s="35">
        <v>5</v>
      </c>
      <c r="R114" s="35">
        <v>21</v>
      </c>
      <c r="S114" s="35">
        <v>18</v>
      </c>
      <c r="T114" s="35">
        <v>7</v>
      </c>
      <c r="U114" s="35">
        <v>18</v>
      </c>
      <c r="V114" s="35">
        <v>1000000</v>
      </c>
    </row>
    <row r="115" spans="1:22" ht="15" thickBot="1" x14ac:dyDescent="0.35">
      <c r="A115" s="34" t="str">
        <f>'OAM Base model stairs'!A1306</f>
        <v>Slovak Republic</v>
      </c>
      <c r="B115" s="35">
        <v>25</v>
      </c>
      <c r="C115" s="35">
        <v>21</v>
      </c>
      <c r="D115" s="35">
        <v>26</v>
      </c>
      <c r="E115" s="35">
        <v>21</v>
      </c>
      <c r="F115" s="35">
        <v>1</v>
      </c>
      <c r="G115" s="35">
        <v>1</v>
      </c>
      <c r="H115" s="35">
        <v>23</v>
      </c>
      <c r="I115" s="35">
        <v>1</v>
      </c>
      <c r="J115" s="35">
        <v>27</v>
      </c>
      <c r="K115" s="35">
        <v>27</v>
      </c>
      <c r="L115" s="35">
        <v>26</v>
      </c>
      <c r="M115" s="35">
        <v>27</v>
      </c>
      <c r="N115" s="35">
        <v>1</v>
      </c>
      <c r="O115" s="35">
        <v>1</v>
      </c>
      <c r="P115" s="35">
        <v>18</v>
      </c>
      <c r="Q115" s="35">
        <v>1</v>
      </c>
      <c r="R115" s="35">
        <v>22</v>
      </c>
      <c r="S115" s="35">
        <v>19</v>
      </c>
      <c r="T115" s="35">
        <v>7</v>
      </c>
      <c r="U115" s="35">
        <v>19</v>
      </c>
      <c r="V115" s="35">
        <v>1000000</v>
      </c>
    </row>
    <row r="116" spans="1:22" ht="15" thickBot="1" x14ac:dyDescent="0.35">
      <c r="A116" s="34" t="str">
        <f>'OAM Base model stairs'!A1307</f>
        <v>Slovenia</v>
      </c>
      <c r="B116" s="35">
        <v>8</v>
      </c>
      <c r="C116" s="35">
        <v>10</v>
      </c>
      <c r="D116" s="35">
        <v>8</v>
      </c>
      <c r="E116" s="35">
        <v>10</v>
      </c>
      <c r="F116" s="35">
        <v>4</v>
      </c>
      <c r="G116" s="35">
        <v>4</v>
      </c>
      <c r="H116" s="35">
        <v>25</v>
      </c>
      <c r="I116" s="35">
        <v>4</v>
      </c>
      <c r="J116" s="35">
        <v>2</v>
      </c>
      <c r="K116" s="35">
        <v>2</v>
      </c>
      <c r="L116" s="35">
        <v>26</v>
      </c>
      <c r="M116" s="35">
        <v>2</v>
      </c>
      <c r="N116" s="35">
        <v>16</v>
      </c>
      <c r="O116" s="35">
        <v>15</v>
      </c>
      <c r="P116" s="35">
        <v>5</v>
      </c>
      <c r="Q116" s="35">
        <v>15</v>
      </c>
      <c r="R116" s="35">
        <v>9</v>
      </c>
      <c r="S116" s="35">
        <v>15</v>
      </c>
      <c r="T116" s="35">
        <v>4</v>
      </c>
      <c r="U116" s="35">
        <v>15</v>
      </c>
      <c r="V116" s="35">
        <v>1000000</v>
      </c>
    </row>
    <row r="117" spans="1:22" ht="15" thickBot="1" x14ac:dyDescent="0.35">
      <c r="A117" s="34" t="str">
        <f>'OAM Base model stairs'!A1308</f>
        <v>Slovenia</v>
      </c>
      <c r="B117" s="35">
        <v>6</v>
      </c>
      <c r="C117" s="35">
        <v>7</v>
      </c>
      <c r="D117" s="35">
        <v>11</v>
      </c>
      <c r="E117" s="35">
        <v>7</v>
      </c>
      <c r="F117" s="35">
        <v>2</v>
      </c>
      <c r="G117" s="35">
        <v>2</v>
      </c>
      <c r="H117" s="35">
        <v>25</v>
      </c>
      <c r="I117" s="35">
        <v>2</v>
      </c>
      <c r="J117" s="35">
        <v>2</v>
      </c>
      <c r="K117" s="35">
        <v>2</v>
      </c>
      <c r="L117" s="35">
        <v>24</v>
      </c>
      <c r="M117" s="35">
        <v>2</v>
      </c>
      <c r="N117" s="35">
        <v>16</v>
      </c>
      <c r="O117" s="35">
        <v>15</v>
      </c>
      <c r="P117" s="35">
        <v>5</v>
      </c>
      <c r="Q117" s="35">
        <v>15</v>
      </c>
      <c r="R117" s="35">
        <v>10</v>
      </c>
      <c r="S117" s="35">
        <v>14</v>
      </c>
      <c r="T117" s="35">
        <v>3</v>
      </c>
      <c r="U117" s="35">
        <v>14</v>
      </c>
      <c r="V117" s="35">
        <v>1000000</v>
      </c>
    </row>
    <row r="118" spans="1:22" ht="15" thickBot="1" x14ac:dyDescent="0.35">
      <c r="A118" s="34" t="str">
        <f>'OAM Base model stairs'!A1309</f>
        <v>Slovenia</v>
      </c>
      <c r="B118" s="35">
        <v>5</v>
      </c>
      <c r="C118" s="35">
        <v>6</v>
      </c>
      <c r="D118" s="35">
        <v>13</v>
      </c>
      <c r="E118" s="35">
        <v>6</v>
      </c>
      <c r="F118" s="35">
        <v>1</v>
      </c>
      <c r="G118" s="35">
        <v>1</v>
      </c>
      <c r="H118" s="35">
        <v>25</v>
      </c>
      <c r="I118" s="35">
        <v>1</v>
      </c>
      <c r="J118" s="35">
        <v>3</v>
      </c>
      <c r="K118" s="35">
        <v>4</v>
      </c>
      <c r="L118" s="35">
        <v>22</v>
      </c>
      <c r="M118" s="35">
        <v>4</v>
      </c>
      <c r="N118" s="35">
        <v>13</v>
      </c>
      <c r="O118" s="35">
        <v>13</v>
      </c>
      <c r="P118" s="35">
        <v>5</v>
      </c>
      <c r="Q118" s="35">
        <v>13</v>
      </c>
      <c r="R118" s="35">
        <v>10</v>
      </c>
      <c r="S118" s="35">
        <v>14</v>
      </c>
      <c r="T118" s="35">
        <v>3</v>
      </c>
      <c r="U118" s="35">
        <v>14</v>
      </c>
      <c r="V118" s="35">
        <v>1000000</v>
      </c>
    </row>
    <row r="119" spans="1:22" ht="15" thickBot="1" x14ac:dyDescent="0.35">
      <c r="A119" s="34" t="str">
        <f>'OAM Base model stairs'!A1310</f>
        <v>Slovenia</v>
      </c>
      <c r="B119" s="35">
        <v>5</v>
      </c>
      <c r="C119" s="35">
        <v>6</v>
      </c>
      <c r="D119" s="35">
        <v>12</v>
      </c>
      <c r="E119" s="35">
        <v>6</v>
      </c>
      <c r="F119" s="35">
        <v>2</v>
      </c>
      <c r="G119" s="35">
        <v>1</v>
      </c>
      <c r="H119" s="35">
        <v>25</v>
      </c>
      <c r="I119" s="35">
        <v>1</v>
      </c>
      <c r="J119" s="35">
        <v>4</v>
      </c>
      <c r="K119" s="35">
        <v>4</v>
      </c>
      <c r="L119" s="35">
        <v>23</v>
      </c>
      <c r="M119" s="35">
        <v>4</v>
      </c>
      <c r="N119" s="35">
        <v>9</v>
      </c>
      <c r="O119" s="35">
        <v>9</v>
      </c>
      <c r="P119" s="35">
        <v>9</v>
      </c>
      <c r="Q119" s="35">
        <v>9</v>
      </c>
      <c r="R119" s="35">
        <v>11</v>
      </c>
      <c r="S119" s="35">
        <v>14</v>
      </c>
      <c r="T119" s="35">
        <v>3</v>
      </c>
      <c r="U119" s="35">
        <v>14</v>
      </c>
      <c r="V119" s="35">
        <v>1000000</v>
      </c>
    </row>
    <row r="120" spans="1:22" ht="15" thickBot="1" x14ac:dyDescent="0.35">
      <c r="A120" s="34" t="str">
        <f>'OAM Base model stairs'!A1311</f>
        <v>Slovenia</v>
      </c>
      <c r="B120" s="35">
        <v>5</v>
      </c>
      <c r="C120" s="35">
        <v>7</v>
      </c>
      <c r="D120" s="35">
        <v>11</v>
      </c>
      <c r="E120" s="35">
        <v>7</v>
      </c>
      <c r="F120" s="35">
        <v>2</v>
      </c>
      <c r="G120" s="35">
        <v>2</v>
      </c>
      <c r="H120" s="35">
        <v>25</v>
      </c>
      <c r="I120" s="35">
        <v>2</v>
      </c>
      <c r="J120" s="35">
        <v>3</v>
      </c>
      <c r="K120" s="35">
        <v>3</v>
      </c>
      <c r="L120" s="35">
        <v>23</v>
      </c>
      <c r="M120" s="35">
        <v>3</v>
      </c>
      <c r="N120" s="35">
        <v>12</v>
      </c>
      <c r="O120" s="35">
        <v>11</v>
      </c>
      <c r="P120" s="35">
        <v>7</v>
      </c>
      <c r="Q120" s="35">
        <v>11</v>
      </c>
      <c r="R120" s="35">
        <v>11</v>
      </c>
      <c r="S120" s="35">
        <v>14</v>
      </c>
      <c r="T120" s="35">
        <v>2</v>
      </c>
      <c r="U120" s="35">
        <v>14</v>
      </c>
      <c r="V120" s="35">
        <v>1000000</v>
      </c>
    </row>
    <row r="121" spans="1:22" ht="15" thickBot="1" x14ac:dyDescent="0.35">
      <c r="A121" s="34" t="str">
        <f>'OAM Base model stairs'!A1312</f>
        <v>Slovenia</v>
      </c>
      <c r="B121" s="35">
        <v>5</v>
      </c>
      <c r="C121" s="35">
        <v>6</v>
      </c>
      <c r="D121" s="35">
        <v>12</v>
      </c>
      <c r="E121" s="35">
        <v>6</v>
      </c>
      <c r="F121" s="35">
        <v>1</v>
      </c>
      <c r="G121" s="35">
        <v>1</v>
      </c>
      <c r="H121" s="35">
        <v>23</v>
      </c>
      <c r="I121" s="35">
        <v>1</v>
      </c>
      <c r="J121" s="35">
        <v>2</v>
      </c>
      <c r="K121" s="35">
        <v>2</v>
      </c>
      <c r="L121" s="35">
        <v>22</v>
      </c>
      <c r="M121" s="35">
        <v>2</v>
      </c>
      <c r="N121" s="35">
        <v>15</v>
      </c>
      <c r="O121" s="35">
        <v>15</v>
      </c>
      <c r="P121" s="35">
        <v>5</v>
      </c>
      <c r="Q121" s="35">
        <v>15</v>
      </c>
      <c r="R121" s="35">
        <v>13</v>
      </c>
      <c r="S121" s="35">
        <v>14</v>
      </c>
      <c r="T121" s="35">
        <v>3</v>
      </c>
      <c r="U121" s="35">
        <v>14</v>
      </c>
      <c r="V121" s="35">
        <v>1000000</v>
      </c>
    </row>
    <row r="122" spans="1:22" ht="15" thickBot="1" x14ac:dyDescent="0.35">
      <c r="A122" s="34" t="str">
        <f>'OAM Base model stairs'!A1313</f>
        <v>Slovenia</v>
      </c>
      <c r="B122" s="35">
        <v>4</v>
      </c>
      <c r="C122" s="35">
        <v>5</v>
      </c>
      <c r="D122" s="35">
        <v>13</v>
      </c>
      <c r="E122" s="35">
        <v>5</v>
      </c>
      <c r="F122" s="35">
        <v>1</v>
      </c>
      <c r="G122" s="35">
        <v>1</v>
      </c>
      <c r="H122" s="35">
        <v>23</v>
      </c>
      <c r="I122" s="35">
        <v>1</v>
      </c>
      <c r="J122" s="35">
        <v>2</v>
      </c>
      <c r="K122" s="35">
        <v>3</v>
      </c>
      <c r="L122" s="35">
        <v>23</v>
      </c>
      <c r="M122" s="35">
        <v>3</v>
      </c>
      <c r="N122" s="35">
        <v>17</v>
      </c>
      <c r="O122" s="35">
        <v>17</v>
      </c>
      <c r="P122" s="35">
        <v>3</v>
      </c>
      <c r="Q122" s="35">
        <v>17</v>
      </c>
      <c r="R122" s="35">
        <v>13</v>
      </c>
      <c r="S122" s="35">
        <v>14</v>
      </c>
      <c r="T122" s="35">
        <v>2</v>
      </c>
      <c r="U122" s="35">
        <v>14</v>
      </c>
      <c r="V122" s="35">
        <v>1000000</v>
      </c>
    </row>
    <row r="123" spans="1:22" ht="15" thickBot="1" x14ac:dyDescent="0.35">
      <c r="A123" s="34" t="str">
        <f>'OAM Base model stairs'!A1314</f>
        <v>Slovenia</v>
      </c>
      <c r="B123" s="35">
        <v>5</v>
      </c>
      <c r="C123" s="35">
        <v>5</v>
      </c>
      <c r="D123" s="35">
        <v>11</v>
      </c>
      <c r="E123" s="35">
        <v>5</v>
      </c>
      <c r="F123" s="35">
        <v>2</v>
      </c>
      <c r="G123" s="35">
        <v>2</v>
      </c>
      <c r="H123" s="35">
        <v>24</v>
      </c>
      <c r="I123" s="35">
        <v>2</v>
      </c>
      <c r="J123" s="35">
        <v>1</v>
      </c>
      <c r="K123" s="35">
        <v>1</v>
      </c>
      <c r="L123" s="35">
        <v>24</v>
      </c>
      <c r="M123" s="35">
        <v>1</v>
      </c>
      <c r="N123" s="35">
        <v>16</v>
      </c>
      <c r="O123" s="35">
        <v>16</v>
      </c>
      <c r="P123" s="35">
        <v>4</v>
      </c>
      <c r="Q123" s="35">
        <v>16</v>
      </c>
      <c r="R123" s="35">
        <v>13</v>
      </c>
      <c r="S123" s="35">
        <v>14</v>
      </c>
      <c r="T123" s="35">
        <v>2</v>
      </c>
      <c r="U123" s="35">
        <v>14</v>
      </c>
      <c r="V123" s="35">
        <v>1000000</v>
      </c>
    </row>
    <row r="124" spans="1:22" ht="15" thickBot="1" x14ac:dyDescent="0.35">
      <c r="A124" s="34" t="str">
        <f>'OAM Base model stairs'!A1315</f>
        <v>Slovenia</v>
      </c>
      <c r="B124" s="35">
        <v>5</v>
      </c>
      <c r="C124" s="35">
        <v>5</v>
      </c>
      <c r="D124" s="35">
        <v>11</v>
      </c>
      <c r="E124" s="35">
        <v>5</v>
      </c>
      <c r="F124" s="35">
        <v>4</v>
      </c>
      <c r="G124" s="35">
        <v>3</v>
      </c>
      <c r="H124" s="35">
        <v>24</v>
      </c>
      <c r="I124" s="35">
        <v>3</v>
      </c>
      <c r="J124" s="35">
        <v>2</v>
      </c>
      <c r="K124" s="35">
        <v>2</v>
      </c>
      <c r="L124" s="35">
        <v>23</v>
      </c>
      <c r="M124" s="35">
        <v>2</v>
      </c>
      <c r="N124" s="35">
        <v>15</v>
      </c>
      <c r="O124" s="35">
        <v>14</v>
      </c>
      <c r="P124" s="35">
        <v>3</v>
      </c>
      <c r="Q124" s="35">
        <v>14</v>
      </c>
      <c r="R124" s="35">
        <v>12</v>
      </c>
      <c r="S124" s="35">
        <v>13</v>
      </c>
      <c r="T124" s="35">
        <v>2</v>
      </c>
      <c r="U124" s="35">
        <v>13</v>
      </c>
      <c r="V124" s="35">
        <v>1000000</v>
      </c>
    </row>
    <row r="125" spans="1:22" ht="15" thickBot="1" x14ac:dyDescent="0.35">
      <c r="A125" s="34" t="str">
        <f>'OAM Base model stairs'!A1316</f>
        <v>Slovenia</v>
      </c>
      <c r="B125" s="35">
        <v>4</v>
      </c>
      <c r="C125" s="35">
        <v>4</v>
      </c>
      <c r="D125" s="35">
        <v>12</v>
      </c>
      <c r="E125" s="35">
        <v>4</v>
      </c>
      <c r="F125" s="35">
        <v>4</v>
      </c>
      <c r="G125" s="35">
        <v>4</v>
      </c>
      <c r="H125" s="35">
        <v>22</v>
      </c>
      <c r="I125" s="35">
        <v>4</v>
      </c>
      <c r="J125" s="35">
        <v>1</v>
      </c>
      <c r="K125" s="35">
        <v>1</v>
      </c>
      <c r="L125" s="35">
        <v>25</v>
      </c>
      <c r="M125" s="35">
        <v>1</v>
      </c>
      <c r="N125" s="35">
        <v>18</v>
      </c>
      <c r="O125" s="35">
        <v>18</v>
      </c>
      <c r="P125" s="35">
        <v>3</v>
      </c>
      <c r="Q125" s="35">
        <v>18</v>
      </c>
      <c r="R125" s="35">
        <v>13</v>
      </c>
      <c r="S125" s="35">
        <v>13</v>
      </c>
      <c r="T125" s="35">
        <v>2</v>
      </c>
      <c r="U125" s="35">
        <v>13</v>
      </c>
      <c r="V125" s="35">
        <v>1000000</v>
      </c>
    </row>
    <row r="126" spans="1:22" ht="15" thickBot="1" x14ac:dyDescent="0.35">
      <c r="A126" s="34" t="str">
        <f>'OAM Base model stairs'!A1317</f>
        <v>Slovenia</v>
      </c>
      <c r="B126" s="35">
        <v>4</v>
      </c>
      <c r="C126" s="35">
        <v>4</v>
      </c>
      <c r="D126" s="35">
        <v>13</v>
      </c>
      <c r="E126" s="35">
        <v>4</v>
      </c>
      <c r="F126" s="35">
        <v>1</v>
      </c>
      <c r="G126" s="35">
        <v>1</v>
      </c>
      <c r="H126" s="35">
        <v>24</v>
      </c>
      <c r="I126" s="35">
        <v>1</v>
      </c>
      <c r="J126" s="35">
        <v>1</v>
      </c>
      <c r="K126" s="35">
        <v>1</v>
      </c>
      <c r="L126" s="35">
        <v>25</v>
      </c>
      <c r="M126" s="35">
        <v>1</v>
      </c>
      <c r="N126" s="35">
        <v>14</v>
      </c>
      <c r="O126" s="35">
        <v>14</v>
      </c>
      <c r="P126" s="35">
        <v>2</v>
      </c>
      <c r="Q126" s="35">
        <v>14</v>
      </c>
      <c r="R126" s="35">
        <v>13</v>
      </c>
      <c r="S126" s="35">
        <v>13</v>
      </c>
      <c r="T126" s="35">
        <v>1</v>
      </c>
      <c r="U126" s="35">
        <v>13</v>
      </c>
      <c r="V126" s="35">
        <v>1000000</v>
      </c>
    </row>
    <row r="127" spans="1:22" ht="15" thickBot="1" x14ac:dyDescent="0.35">
      <c r="A127" s="34" t="str">
        <f>'OAM Base model stairs'!A1318</f>
        <v>Slovenia</v>
      </c>
      <c r="B127" s="35">
        <v>3</v>
      </c>
      <c r="C127" s="35">
        <v>3</v>
      </c>
      <c r="D127" s="35">
        <v>13</v>
      </c>
      <c r="E127" s="35">
        <v>3</v>
      </c>
      <c r="F127" s="35">
        <v>2</v>
      </c>
      <c r="G127" s="35">
        <v>2</v>
      </c>
      <c r="H127" s="35">
        <v>23</v>
      </c>
      <c r="I127" s="35">
        <v>2</v>
      </c>
      <c r="J127" s="35">
        <v>2</v>
      </c>
      <c r="K127" s="35">
        <v>2</v>
      </c>
      <c r="L127" s="35">
        <v>25</v>
      </c>
      <c r="M127" s="35">
        <v>2</v>
      </c>
      <c r="N127" s="35">
        <v>11</v>
      </c>
      <c r="O127" s="35">
        <v>12</v>
      </c>
      <c r="P127" s="35">
        <v>2</v>
      </c>
      <c r="Q127" s="35">
        <v>12</v>
      </c>
      <c r="R127" s="35">
        <v>13</v>
      </c>
      <c r="S127" s="35">
        <v>12</v>
      </c>
      <c r="T127" s="35">
        <v>1</v>
      </c>
      <c r="U127" s="35">
        <v>12</v>
      </c>
      <c r="V127" s="35">
        <v>1000000</v>
      </c>
    </row>
    <row r="128" spans="1:22" ht="15" thickBot="1" x14ac:dyDescent="0.35">
      <c r="A128" s="34" t="str">
        <f>'OAM Base model stairs'!A1319</f>
        <v>Slovenia</v>
      </c>
      <c r="B128" s="35">
        <v>3</v>
      </c>
      <c r="C128" s="35">
        <v>3</v>
      </c>
      <c r="D128" s="35">
        <v>12</v>
      </c>
      <c r="E128" s="35">
        <v>3</v>
      </c>
      <c r="F128" s="35">
        <v>3</v>
      </c>
      <c r="G128" s="35">
        <v>3</v>
      </c>
      <c r="H128" s="35">
        <v>21</v>
      </c>
      <c r="I128" s="35">
        <v>3</v>
      </c>
      <c r="J128" s="35">
        <v>2</v>
      </c>
      <c r="K128" s="35">
        <v>2</v>
      </c>
      <c r="L128" s="35">
        <v>25</v>
      </c>
      <c r="M128" s="35">
        <v>2</v>
      </c>
      <c r="N128" s="35">
        <v>12</v>
      </c>
      <c r="O128" s="35">
        <v>16</v>
      </c>
      <c r="P128" s="35">
        <v>4</v>
      </c>
      <c r="Q128" s="35">
        <v>16</v>
      </c>
      <c r="R128" s="35">
        <v>13</v>
      </c>
      <c r="S128" s="35">
        <v>11</v>
      </c>
      <c r="T128" s="35">
        <v>1</v>
      </c>
      <c r="U128" s="35">
        <v>11</v>
      </c>
      <c r="V128" s="35">
        <v>1000000</v>
      </c>
    </row>
    <row r="129" spans="1:22" ht="15" thickBot="1" x14ac:dyDescent="0.35">
      <c r="A129" s="34" t="str">
        <f>'OAM Base model stairs'!A1320</f>
        <v>Slovenia</v>
      </c>
      <c r="B129" s="35">
        <v>3</v>
      </c>
      <c r="C129" s="35">
        <v>3</v>
      </c>
      <c r="D129" s="35">
        <v>11</v>
      </c>
      <c r="E129" s="35">
        <v>3</v>
      </c>
      <c r="F129" s="35">
        <v>1</v>
      </c>
      <c r="G129" s="35">
        <v>1</v>
      </c>
      <c r="H129" s="35">
        <v>22</v>
      </c>
      <c r="I129" s="35">
        <v>1</v>
      </c>
      <c r="J129" s="35">
        <v>3</v>
      </c>
      <c r="K129" s="35">
        <v>3</v>
      </c>
      <c r="L129" s="35">
        <v>24</v>
      </c>
      <c r="M129" s="35">
        <v>3</v>
      </c>
      <c r="N129" s="35">
        <v>15</v>
      </c>
      <c r="O129" s="35">
        <v>19</v>
      </c>
      <c r="P129" s="35">
        <v>12</v>
      </c>
      <c r="Q129" s="35">
        <v>19</v>
      </c>
      <c r="R129" s="35">
        <v>11</v>
      </c>
      <c r="S129" s="35">
        <v>10</v>
      </c>
      <c r="T129" s="35">
        <v>2</v>
      </c>
      <c r="U129" s="35">
        <v>10</v>
      </c>
      <c r="V129" s="35">
        <v>1000000</v>
      </c>
    </row>
    <row r="130" spans="1:22" ht="15" thickBot="1" x14ac:dyDescent="0.35">
      <c r="A130" s="34" t="str">
        <f>'OAM Base model stairs'!A1321</f>
        <v>Slovenia</v>
      </c>
      <c r="B130" s="35">
        <v>3</v>
      </c>
      <c r="C130" s="35">
        <v>3</v>
      </c>
      <c r="D130" s="35">
        <v>13</v>
      </c>
      <c r="E130" s="35">
        <v>3</v>
      </c>
      <c r="F130" s="35">
        <v>2</v>
      </c>
      <c r="G130" s="35">
        <v>2</v>
      </c>
      <c r="H130" s="35">
        <v>22</v>
      </c>
      <c r="I130" s="35">
        <v>2</v>
      </c>
      <c r="J130" s="35">
        <v>3</v>
      </c>
      <c r="K130" s="35">
        <v>3</v>
      </c>
      <c r="L130" s="35">
        <v>22</v>
      </c>
      <c r="M130" s="35">
        <v>3</v>
      </c>
      <c r="N130" s="35">
        <v>22</v>
      </c>
      <c r="O130" s="35">
        <v>21</v>
      </c>
      <c r="P130" s="35">
        <v>12</v>
      </c>
      <c r="Q130" s="35">
        <v>21</v>
      </c>
      <c r="R130" s="35">
        <v>11</v>
      </c>
      <c r="S130" s="35">
        <v>11</v>
      </c>
      <c r="T130" s="35">
        <v>1</v>
      </c>
      <c r="U130" s="35">
        <v>11</v>
      </c>
      <c r="V130" s="35">
        <v>1000000</v>
      </c>
    </row>
    <row r="131" spans="1:22" ht="15" thickBot="1" x14ac:dyDescent="0.35">
      <c r="A131" s="34" t="str">
        <f>'OAM Base model stairs'!A1322</f>
        <v>Slovenia</v>
      </c>
      <c r="B131" s="35">
        <v>3</v>
      </c>
      <c r="C131" s="35">
        <v>2</v>
      </c>
      <c r="D131" s="35">
        <v>14</v>
      </c>
      <c r="E131" s="35">
        <v>2</v>
      </c>
      <c r="F131" s="35">
        <v>2</v>
      </c>
      <c r="G131" s="35">
        <v>2</v>
      </c>
      <c r="H131" s="35">
        <v>20</v>
      </c>
      <c r="I131" s="35">
        <v>2</v>
      </c>
      <c r="J131" s="35">
        <v>4</v>
      </c>
      <c r="K131" s="35">
        <v>4</v>
      </c>
      <c r="L131" s="35">
        <v>22</v>
      </c>
      <c r="M131" s="35">
        <v>4</v>
      </c>
      <c r="N131" s="35">
        <v>21</v>
      </c>
      <c r="O131" s="35">
        <v>19</v>
      </c>
      <c r="P131" s="35">
        <v>4</v>
      </c>
      <c r="Q131" s="35">
        <v>19</v>
      </c>
      <c r="R131" s="35">
        <v>12</v>
      </c>
      <c r="S131" s="35">
        <v>11</v>
      </c>
      <c r="T131" s="35">
        <v>1</v>
      </c>
      <c r="U131" s="35">
        <v>11</v>
      </c>
      <c r="V131" s="35">
        <v>1000000</v>
      </c>
    </row>
    <row r="132" spans="1:22" ht="15" thickBot="1" x14ac:dyDescent="0.35">
      <c r="A132" s="34" t="str">
        <f>'OAM Base model stairs'!A1323</f>
        <v>Slovenia</v>
      </c>
      <c r="B132" s="35">
        <v>2</v>
      </c>
      <c r="C132" s="35">
        <v>2</v>
      </c>
      <c r="D132" s="35">
        <v>14</v>
      </c>
      <c r="E132" s="35">
        <v>2</v>
      </c>
      <c r="F132" s="35">
        <v>1</v>
      </c>
      <c r="G132" s="35">
        <v>1</v>
      </c>
      <c r="H132" s="35">
        <v>21</v>
      </c>
      <c r="I132" s="35">
        <v>1</v>
      </c>
      <c r="J132" s="35">
        <v>3</v>
      </c>
      <c r="K132" s="35">
        <v>3</v>
      </c>
      <c r="L132" s="35">
        <v>21</v>
      </c>
      <c r="M132" s="35">
        <v>3</v>
      </c>
      <c r="N132" s="35">
        <v>16</v>
      </c>
      <c r="O132" s="35">
        <v>13</v>
      </c>
      <c r="P132" s="35">
        <v>5</v>
      </c>
      <c r="Q132" s="35">
        <v>13</v>
      </c>
      <c r="R132" s="35">
        <v>12</v>
      </c>
      <c r="S132" s="35">
        <v>11</v>
      </c>
      <c r="T132" s="35">
        <v>1</v>
      </c>
      <c r="U132" s="35">
        <v>11</v>
      </c>
      <c r="V132" s="35">
        <v>1000000</v>
      </c>
    </row>
    <row r="133" spans="1:22" ht="15" thickBot="1" x14ac:dyDescent="0.35">
      <c r="A133" s="34" t="str">
        <f>'OAM Base model stairs'!A1324</f>
        <v>Slovenia</v>
      </c>
      <c r="B133" s="35">
        <v>3</v>
      </c>
      <c r="C133" s="35">
        <v>3</v>
      </c>
      <c r="D133" s="35">
        <v>13</v>
      </c>
      <c r="E133" s="35">
        <v>3</v>
      </c>
      <c r="F133" s="35">
        <v>1</v>
      </c>
      <c r="G133" s="35">
        <v>1</v>
      </c>
      <c r="H133" s="35">
        <v>22</v>
      </c>
      <c r="I133" s="35">
        <v>1</v>
      </c>
      <c r="J133" s="35">
        <v>4</v>
      </c>
      <c r="K133" s="35">
        <v>4</v>
      </c>
      <c r="L133" s="35">
        <v>20</v>
      </c>
      <c r="M133" s="35">
        <v>4</v>
      </c>
      <c r="N133" s="35">
        <v>15</v>
      </c>
      <c r="O133" s="35">
        <v>12</v>
      </c>
      <c r="P133" s="35">
        <v>8</v>
      </c>
      <c r="Q133" s="35">
        <v>12</v>
      </c>
      <c r="R133" s="35">
        <v>13</v>
      </c>
      <c r="S133" s="35">
        <v>12</v>
      </c>
      <c r="T133" s="35">
        <v>1</v>
      </c>
      <c r="U133" s="35">
        <v>12</v>
      </c>
      <c r="V133" s="35">
        <v>1000000</v>
      </c>
    </row>
    <row r="134" spans="1:22" ht="15" thickBot="1" x14ac:dyDescent="0.35">
      <c r="A134" s="34" t="str">
        <f>'OAM Base model stairs'!A1325</f>
        <v>Slovenia</v>
      </c>
      <c r="B134" s="35">
        <v>4</v>
      </c>
      <c r="C134" s="35">
        <v>4</v>
      </c>
      <c r="D134" s="35">
        <v>12</v>
      </c>
      <c r="E134" s="35">
        <v>4</v>
      </c>
      <c r="F134" s="35">
        <v>2</v>
      </c>
      <c r="G134" s="35">
        <v>2</v>
      </c>
      <c r="H134" s="35">
        <v>22</v>
      </c>
      <c r="I134" s="35">
        <v>2</v>
      </c>
      <c r="J134" s="35">
        <v>4</v>
      </c>
      <c r="K134" s="35">
        <v>4</v>
      </c>
      <c r="L134" s="35">
        <v>21</v>
      </c>
      <c r="M134" s="35">
        <v>4</v>
      </c>
      <c r="N134" s="35">
        <v>9</v>
      </c>
      <c r="O134" s="35">
        <v>7</v>
      </c>
      <c r="P134" s="35">
        <v>15</v>
      </c>
      <c r="Q134" s="35">
        <v>7</v>
      </c>
      <c r="R134" s="35">
        <v>14</v>
      </c>
      <c r="S134" s="35">
        <v>13</v>
      </c>
      <c r="T134" s="35">
        <v>1</v>
      </c>
      <c r="U134" s="35">
        <v>13</v>
      </c>
      <c r="V134" s="35">
        <v>1000000</v>
      </c>
    </row>
    <row r="135" spans="1:22" ht="15" thickBot="1" x14ac:dyDescent="0.35">
      <c r="A135" s="34" t="str">
        <f>'OAM Base model stairs'!A1326</f>
        <v>Slovenia</v>
      </c>
      <c r="B135" s="35">
        <v>4</v>
      </c>
      <c r="C135" s="35">
        <v>4</v>
      </c>
      <c r="D135" s="35">
        <v>12</v>
      </c>
      <c r="E135" s="35">
        <v>4</v>
      </c>
      <c r="F135" s="35">
        <v>4</v>
      </c>
      <c r="G135" s="35">
        <v>4</v>
      </c>
      <c r="H135" s="35">
        <v>20</v>
      </c>
      <c r="I135" s="35">
        <v>4</v>
      </c>
      <c r="J135" s="35">
        <v>5</v>
      </c>
      <c r="K135" s="35">
        <v>5</v>
      </c>
      <c r="L135" s="35">
        <v>18</v>
      </c>
      <c r="M135" s="35">
        <v>5</v>
      </c>
      <c r="N135" s="35">
        <v>7</v>
      </c>
      <c r="O135" s="35">
        <v>6</v>
      </c>
      <c r="P135" s="35">
        <v>16</v>
      </c>
      <c r="Q135" s="35">
        <v>6</v>
      </c>
      <c r="R135" s="35">
        <v>14</v>
      </c>
      <c r="S135" s="35">
        <v>12</v>
      </c>
      <c r="T135" s="35">
        <v>1</v>
      </c>
      <c r="U135" s="35">
        <v>12</v>
      </c>
      <c r="V135" s="35">
        <v>1000000</v>
      </c>
    </row>
    <row r="136" spans="1:22" ht="15" thickBot="1" x14ac:dyDescent="0.35">
      <c r="A136" s="34" t="str">
        <f>'OAM Base model stairs'!A1327</f>
        <v>Slovenia</v>
      </c>
      <c r="B136" s="35">
        <v>4</v>
      </c>
      <c r="C136" s="35">
        <v>3</v>
      </c>
      <c r="D136" s="35">
        <v>12</v>
      </c>
      <c r="E136" s="35">
        <v>3</v>
      </c>
      <c r="F136" s="35">
        <v>5</v>
      </c>
      <c r="G136" s="35">
        <v>5</v>
      </c>
      <c r="H136" s="35">
        <v>19</v>
      </c>
      <c r="I136" s="35">
        <v>5</v>
      </c>
      <c r="J136" s="35">
        <v>4</v>
      </c>
      <c r="K136" s="35">
        <v>4</v>
      </c>
      <c r="L136" s="35">
        <v>19</v>
      </c>
      <c r="M136" s="35">
        <v>4</v>
      </c>
      <c r="N136" s="35">
        <v>6</v>
      </c>
      <c r="O136" s="35">
        <v>5</v>
      </c>
      <c r="P136" s="35">
        <v>16</v>
      </c>
      <c r="Q136" s="35">
        <v>5</v>
      </c>
      <c r="R136" s="35">
        <v>15</v>
      </c>
      <c r="S136" s="35">
        <v>13</v>
      </c>
      <c r="T136" s="35">
        <v>2</v>
      </c>
      <c r="U136" s="35">
        <v>13</v>
      </c>
      <c r="V136" s="35">
        <v>1000000</v>
      </c>
    </row>
    <row r="137" spans="1:22" ht="15" thickBot="1" x14ac:dyDescent="0.35">
      <c r="A137" s="34" t="str">
        <f>'OAM Base model stairs'!A1328</f>
        <v>Slovenia</v>
      </c>
      <c r="B137" s="35">
        <v>3</v>
      </c>
      <c r="C137" s="35">
        <v>3</v>
      </c>
      <c r="D137" s="35">
        <v>13</v>
      </c>
      <c r="E137" s="35">
        <v>3</v>
      </c>
      <c r="F137" s="35">
        <v>1</v>
      </c>
      <c r="G137" s="35">
        <v>1</v>
      </c>
      <c r="H137" s="35">
        <v>21</v>
      </c>
      <c r="I137" s="35">
        <v>1</v>
      </c>
      <c r="J137" s="35">
        <v>4</v>
      </c>
      <c r="K137" s="35">
        <v>4</v>
      </c>
      <c r="L137" s="35">
        <v>19</v>
      </c>
      <c r="M137" s="35">
        <v>4</v>
      </c>
      <c r="N137" s="35">
        <v>7</v>
      </c>
      <c r="O137" s="35">
        <v>7</v>
      </c>
      <c r="P137" s="35">
        <v>15</v>
      </c>
      <c r="Q137" s="35">
        <v>7</v>
      </c>
      <c r="R137" s="35">
        <v>15</v>
      </c>
      <c r="S137" s="35">
        <v>12</v>
      </c>
      <c r="T137" s="35">
        <v>1</v>
      </c>
      <c r="U137" s="35">
        <v>12</v>
      </c>
      <c r="V137" s="35">
        <v>1000000</v>
      </c>
    </row>
    <row r="138" spans="1:22" ht="15" thickBot="1" x14ac:dyDescent="0.35">
      <c r="A138" s="34" t="str">
        <f>'OAM Base model stairs'!A1329</f>
        <v>Slovenia</v>
      </c>
      <c r="B138" s="35">
        <v>2</v>
      </c>
      <c r="C138" s="35">
        <v>2</v>
      </c>
      <c r="D138" s="35">
        <v>13</v>
      </c>
      <c r="E138" s="35">
        <v>2</v>
      </c>
      <c r="F138" s="35">
        <v>1</v>
      </c>
      <c r="G138" s="35">
        <v>1</v>
      </c>
      <c r="H138" s="35">
        <v>20</v>
      </c>
      <c r="I138" s="35">
        <v>1</v>
      </c>
      <c r="J138" s="35">
        <v>4</v>
      </c>
      <c r="K138" s="35">
        <v>4</v>
      </c>
      <c r="L138" s="35">
        <v>18</v>
      </c>
      <c r="M138" s="35">
        <v>4</v>
      </c>
      <c r="N138" s="35">
        <v>9</v>
      </c>
      <c r="O138" s="35">
        <v>10</v>
      </c>
      <c r="P138" s="35">
        <v>12</v>
      </c>
      <c r="Q138" s="35">
        <v>10</v>
      </c>
      <c r="R138" s="35">
        <v>15</v>
      </c>
      <c r="S138" s="35">
        <v>11</v>
      </c>
      <c r="T138" s="35">
        <v>1</v>
      </c>
      <c r="U138" s="35">
        <v>11</v>
      </c>
      <c r="V138" s="35">
        <v>1000000</v>
      </c>
    </row>
    <row r="139" spans="1:22" ht="15" thickBot="1" x14ac:dyDescent="0.35">
      <c r="A139" s="34" t="str">
        <f>'OAM Base model stairs'!A1330</f>
        <v>Slovenia</v>
      </c>
      <c r="B139" s="35">
        <v>2</v>
      </c>
      <c r="C139" s="35">
        <v>2</v>
      </c>
      <c r="D139" s="35">
        <v>12</v>
      </c>
      <c r="E139" s="35">
        <v>2</v>
      </c>
      <c r="F139" s="35">
        <v>3</v>
      </c>
      <c r="G139" s="35">
        <v>3</v>
      </c>
      <c r="H139" s="35">
        <v>19</v>
      </c>
      <c r="I139" s="35">
        <v>3</v>
      </c>
      <c r="J139" s="35">
        <v>5</v>
      </c>
      <c r="K139" s="35">
        <v>5</v>
      </c>
      <c r="L139" s="35">
        <v>16</v>
      </c>
      <c r="M139" s="35">
        <v>5</v>
      </c>
      <c r="N139" s="35">
        <v>12</v>
      </c>
      <c r="O139" s="35">
        <v>15</v>
      </c>
      <c r="P139" s="35">
        <v>7</v>
      </c>
      <c r="Q139" s="35">
        <v>15</v>
      </c>
      <c r="R139" s="35">
        <v>14</v>
      </c>
      <c r="S139" s="35">
        <v>11</v>
      </c>
      <c r="T139" s="35">
        <v>1</v>
      </c>
      <c r="U139" s="35">
        <v>11</v>
      </c>
      <c r="V139" s="35">
        <v>1000000</v>
      </c>
    </row>
    <row r="140" spans="1:22" ht="15" thickBot="1" x14ac:dyDescent="0.35">
      <c r="A140" s="34" t="str">
        <f>'OAM Base model stairs'!A1331</f>
        <v>Slovenia</v>
      </c>
      <c r="B140" s="35">
        <v>2</v>
      </c>
      <c r="C140" s="35">
        <v>2</v>
      </c>
      <c r="D140" s="35">
        <v>12</v>
      </c>
      <c r="E140" s="35">
        <v>2</v>
      </c>
      <c r="F140" s="35">
        <v>2</v>
      </c>
      <c r="G140" s="35">
        <v>2</v>
      </c>
      <c r="H140" s="35">
        <v>19</v>
      </c>
      <c r="I140" s="35">
        <v>2</v>
      </c>
      <c r="J140" s="35">
        <v>4</v>
      </c>
      <c r="K140" s="35">
        <v>4</v>
      </c>
      <c r="L140" s="35">
        <v>17</v>
      </c>
      <c r="M140" s="35">
        <v>4</v>
      </c>
      <c r="N140" s="35">
        <v>13</v>
      </c>
      <c r="O140" s="35">
        <v>17</v>
      </c>
      <c r="P140" s="35">
        <v>3</v>
      </c>
      <c r="Q140" s="35">
        <v>17</v>
      </c>
      <c r="R140" s="35">
        <v>14</v>
      </c>
      <c r="S140" s="35">
        <v>10</v>
      </c>
      <c r="T140" s="35">
        <v>1</v>
      </c>
      <c r="U140" s="35">
        <v>10</v>
      </c>
      <c r="V140" s="35">
        <v>1000000</v>
      </c>
    </row>
    <row r="141" spans="1:22" ht="15" thickBot="1" x14ac:dyDescent="0.35">
      <c r="A141" s="34" t="str">
        <f>'OAM Base model stairs'!A1332</f>
        <v>Slovenia</v>
      </c>
      <c r="B141" s="35">
        <v>1</v>
      </c>
      <c r="C141" s="35">
        <v>1</v>
      </c>
      <c r="D141" s="35">
        <v>13</v>
      </c>
      <c r="E141" s="35">
        <v>1</v>
      </c>
      <c r="F141" s="35">
        <v>1</v>
      </c>
      <c r="G141" s="35">
        <v>1</v>
      </c>
      <c r="H141" s="35">
        <v>19</v>
      </c>
      <c r="I141" s="35">
        <v>1</v>
      </c>
      <c r="J141" s="35">
        <v>3</v>
      </c>
      <c r="K141" s="35">
        <v>2</v>
      </c>
      <c r="L141" s="35">
        <v>20</v>
      </c>
      <c r="M141" s="35">
        <v>2</v>
      </c>
      <c r="N141" s="35">
        <v>14</v>
      </c>
      <c r="O141" s="35">
        <v>17</v>
      </c>
      <c r="P141" s="35">
        <v>1</v>
      </c>
      <c r="Q141" s="35">
        <v>17</v>
      </c>
      <c r="R141" s="35">
        <v>14</v>
      </c>
      <c r="S141" s="35">
        <v>11</v>
      </c>
      <c r="T141" s="35">
        <v>1</v>
      </c>
      <c r="U141" s="35">
        <v>11</v>
      </c>
      <c r="V141" s="35">
        <v>1000000</v>
      </c>
    </row>
    <row r="142" spans="1:22" ht="15" thickBot="1" x14ac:dyDescent="0.35">
      <c r="A142" s="34" t="str">
        <f>'OAM Base model stairs'!A1333</f>
        <v>Slovenia</v>
      </c>
      <c r="B142" s="35">
        <v>1</v>
      </c>
      <c r="C142" s="35">
        <v>1</v>
      </c>
      <c r="D142" s="35">
        <v>12</v>
      </c>
      <c r="E142" s="35">
        <v>1</v>
      </c>
      <c r="F142" s="35">
        <v>1</v>
      </c>
      <c r="G142" s="35">
        <v>1</v>
      </c>
      <c r="H142" s="35">
        <v>23</v>
      </c>
      <c r="I142" s="35">
        <v>1</v>
      </c>
      <c r="J142" s="35">
        <v>7</v>
      </c>
      <c r="K142" s="35">
        <v>7</v>
      </c>
      <c r="L142" s="35">
        <v>25</v>
      </c>
      <c r="M142" s="35">
        <v>7</v>
      </c>
      <c r="N142" s="35">
        <v>14</v>
      </c>
      <c r="O142" s="35">
        <v>17</v>
      </c>
      <c r="P142" s="35">
        <v>1</v>
      </c>
      <c r="Q142" s="35">
        <v>17</v>
      </c>
      <c r="R142" s="35">
        <v>14</v>
      </c>
      <c r="S142" s="35">
        <v>10</v>
      </c>
      <c r="T142" s="35">
        <v>1</v>
      </c>
      <c r="U142" s="35">
        <v>10</v>
      </c>
      <c r="V142" s="35">
        <v>1000000</v>
      </c>
    </row>
    <row r="143" spans="1:22" ht="15" thickBot="1" x14ac:dyDescent="0.35">
      <c r="A143" s="34" t="str">
        <f>'OAM Base model stairs'!A1334</f>
        <v>Estonia</v>
      </c>
      <c r="B143" s="35">
        <v>29</v>
      </c>
      <c r="C143" s="35">
        <v>29</v>
      </c>
      <c r="D143" s="35">
        <v>30</v>
      </c>
      <c r="E143" s="35">
        <v>29</v>
      </c>
      <c r="F143" s="35">
        <v>20</v>
      </c>
      <c r="G143" s="35">
        <v>19</v>
      </c>
      <c r="H143" s="35">
        <v>5</v>
      </c>
      <c r="I143" s="35">
        <v>19</v>
      </c>
      <c r="J143" s="35">
        <v>30</v>
      </c>
      <c r="K143" s="35">
        <v>30</v>
      </c>
      <c r="L143" s="35">
        <v>30</v>
      </c>
      <c r="M143" s="35">
        <v>30</v>
      </c>
      <c r="N143" s="35">
        <v>6</v>
      </c>
      <c r="O143" s="35">
        <v>5</v>
      </c>
      <c r="P143" s="35">
        <v>22</v>
      </c>
      <c r="Q143" s="35">
        <v>5</v>
      </c>
      <c r="R143" s="35">
        <v>18</v>
      </c>
      <c r="S143" s="35">
        <v>27</v>
      </c>
      <c r="T143" s="35">
        <v>21</v>
      </c>
      <c r="U143" s="35">
        <v>27</v>
      </c>
      <c r="V143" s="35">
        <v>1000000</v>
      </c>
    </row>
    <row r="144" spans="1:22" ht="15" thickBot="1" x14ac:dyDescent="0.35">
      <c r="A144" s="34" t="str">
        <f>'OAM Base model stairs'!A1335</f>
        <v>Estonia</v>
      </c>
      <c r="B144" s="35">
        <v>28</v>
      </c>
      <c r="C144" s="35">
        <v>29</v>
      </c>
      <c r="D144" s="35">
        <v>30</v>
      </c>
      <c r="E144" s="35">
        <v>29</v>
      </c>
      <c r="F144" s="35">
        <v>20</v>
      </c>
      <c r="G144" s="35">
        <v>19</v>
      </c>
      <c r="H144" s="35">
        <v>5</v>
      </c>
      <c r="I144" s="35">
        <v>19</v>
      </c>
      <c r="J144" s="35">
        <v>29</v>
      </c>
      <c r="K144" s="35">
        <v>29</v>
      </c>
      <c r="L144" s="35">
        <v>29</v>
      </c>
      <c r="M144" s="35">
        <v>29</v>
      </c>
      <c r="N144" s="35">
        <v>6</v>
      </c>
      <c r="O144" s="35">
        <v>5</v>
      </c>
      <c r="P144" s="35">
        <v>22</v>
      </c>
      <c r="Q144" s="35">
        <v>5</v>
      </c>
      <c r="R144" s="35">
        <v>19</v>
      </c>
      <c r="S144" s="35">
        <v>26</v>
      </c>
      <c r="T144" s="35">
        <v>19</v>
      </c>
      <c r="U144" s="35">
        <v>26</v>
      </c>
      <c r="V144" s="35">
        <v>1000000</v>
      </c>
    </row>
    <row r="145" spans="1:22" ht="15" thickBot="1" x14ac:dyDescent="0.35">
      <c r="A145" s="34" t="str">
        <f>'OAM Base model stairs'!A1336</f>
        <v>Estonia</v>
      </c>
      <c r="B145" s="35">
        <v>28</v>
      </c>
      <c r="C145" s="35">
        <v>29</v>
      </c>
      <c r="D145" s="35">
        <v>30</v>
      </c>
      <c r="E145" s="35">
        <v>29</v>
      </c>
      <c r="F145" s="35">
        <v>20</v>
      </c>
      <c r="G145" s="35">
        <v>19</v>
      </c>
      <c r="H145" s="35">
        <v>5</v>
      </c>
      <c r="I145" s="35">
        <v>19</v>
      </c>
      <c r="J145" s="35">
        <v>29</v>
      </c>
      <c r="K145" s="35">
        <v>29</v>
      </c>
      <c r="L145" s="35">
        <v>29</v>
      </c>
      <c r="M145" s="35">
        <v>29</v>
      </c>
      <c r="N145" s="35">
        <v>6</v>
      </c>
      <c r="O145" s="35">
        <v>5</v>
      </c>
      <c r="P145" s="35">
        <v>22</v>
      </c>
      <c r="Q145" s="35">
        <v>5</v>
      </c>
      <c r="R145" s="35">
        <v>18</v>
      </c>
      <c r="S145" s="35">
        <v>25</v>
      </c>
      <c r="T145" s="35">
        <v>14</v>
      </c>
      <c r="U145" s="35">
        <v>25</v>
      </c>
      <c r="V145" s="35">
        <v>1000000</v>
      </c>
    </row>
    <row r="146" spans="1:22" ht="15" thickBot="1" x14ac:dyDescent="0.35">
      <c r="A146" s="34" t="str">
        <f>'OAM Base model stairs'!A1337</f>
        <v>Estonia</v>
      </c>
      <c r="B146" s="35">
        <v>28</v>
      </c>
      <c r="C146" s="35">
        <v>28</v>
      </c>
      <c r="D146" s="35">
        <v>30</v>
      </c>
      <c r="E146" s="35">
        <v>28</v>
      </c>
      <c r="F146" s="35">
        <v>20</v>
      </c>
      <c r="G146" s="35">
        <v>19</v>
      </c>
      <c r="H146" s="35">
        <v>5</v>
      </c>
      <c r="I146" s="35">
        <v>19</v>
      </c>
      <c r="J146" s="35">
        <v>29</v>
      </c>
      <c r="K146" s="35">
        <v>29</v>
      </c>
      <c r="L146" s="35">
        <v>30</v>
      </c>
      <c r="M146" s="35">
        <v>29</v>
      </c>
      <c r="N146" s="35">
        <v>4</v>
      </c>
      <c r="O146" s="35">
        <v>4</v>
      </c>
      <c r="P146" s="35">
        <v>19</v>
      </c>
      <c r="Q146" s="35">
        <v>4</v>
      </c>
      <c r="R146" s="35">
        <v>19</v>
      </c>
      <c r="S146" s="35">
        <v>24</v>
      </c>
      <c r="T146" s="35">
        <v>13</v>
      </c>
      <c r="U146" s="35">
        <v>24</v>
      </c>
      <c r="V146" s="35">
        <v>1000000</v>
      </c>
    </row>
    <row r="147" spans="1:22" ht="15" thickBot="1" x14ac:dyDescent="0.35">
      <c r="A147" s="34" t="str">
        <f>'OAM Base model stairs'!A1338</f>
        <v>Estonia</v>
      </c>
      <c r="B147" s="35">
        <v>28</v>
      </c>
      <c r="C147" s="35">
        <v>28</v>
      </c>
      <c r="D147" s="35">
        <v>29</v>
      </c>
      <c r="E147" s="35">
        <v>28</v>
      </c>
      <c r="F147" s="35">
        <v>20</v>
      </c>
      <c r="G147" s="35">
        <v>19</v>
      </c>
      <c r="H147" s="35">
        <v>5</v>
      </c>
      <c r="I147" s="35">
        <v>19</v>
      </c>
      <c r="J147" s="35">
        <v>29</v>
      </c>
      <c r="K147" s="35">
        <v>29</v>
      </c>
      <c r="L147" s="35">
        <v>29</v>
      </c>
      <c r="M147" s="35">
        <v>29</v>
      </c>
      <c r="N147" s="35">
        <v>14</v>
      </c>
      <c r="O147" s="35">
        <v>13</v>
      </c>
      <c r="P147" s="35">
        <v>19</v>
      </c>
      <c r="Q147" s="35">
        <v>13</v>
      </c>
      <c r="R147" s="35">
        <v>21</v>
      </c>
      <c r="S147" s="35">
        <v>25</v>
      </c>
      <c r="T147" s="35">
        <v>15</v>
      </c>
      <c r="U147" s="35">
        <v>25</v>
      </c>
      <c r="V147" s="35">
        <v>1000000</v>
      </c>
    </row>
    <row r="148" spans="1:22" ht="15" thickBot="1" x14ac:dyDescent="0.35">
      <c r="A148" s="34" t="str">
        <f>'OAM Base model stairs'!A1339</f>
        <v>Estonia</v>
      </c>
      <c r="B148" s="35">
        <v>27</v>
      </c>
      <c r="C148" s="35">
        <v>28</v>
      </c>
      <c r="D148" s="35">
        <v>29</v>
      </c>
      <c r="E148" s="35">
        <v>28</v>
      </c>
      <c r="F148" s="35">
        <v>20</v>
      </c>
      <c r="G148" s="35">
        <v>19</v>
      </c>
      <c r="H148" s="35">
        <v>5</v>
      </c>
      <c r="I148" s="35">
        <v>19</v>
      </c>
      <c r="J148" s="35">
        <v>29</v>
      </c>
      <c r="K148" s="35">
        <v>29</v>
      </c>
      <c r="L148" s="35">
        <v>29</v>
      </c>
      <c r="M148" s="35">
        <v>29</v>
      </c>
      <c r="N148" s="35">
        <v>26</v>
      </c>
      <c r="O148" s="35">
        <v>27</v>
      </c>
      <c r="P148" s="35">
        <v>15</v>
      </c>
      <c r="Q148" s="35">
        <v>27</v>
      </c>
      <c r="R148" s="35">
        <v>21</v>
      </c>
      <c r="S148" s="35">
        <v>24</v>
      </c>
      <c r="T148" s="35">
        <v>13</v>
      </c>
      <c r="U148" s="35">
        <v>24</v>
      </c>
      <c r="V148" s="35">
        <v>1000000</v>
      </c>
    </row>
    <row r="149" spans="1:22" ht="15" thickBot="1" x14ac:dyDescent="0.35">
      <c r="A149" s="34" t="str">
        <f>'OAM Base model stairs'!A1340</f>
        <v>Estonia</v>
      </c>
      <c r="B149" s="35">
        <v>28</v>
      </c>
      <c r="C149" s="35">
        <v>27</v>
      </c>
      <c r="D149" s="35">
        <v>29</v>
      </c>
      <c r="E149" s="35">
        <v>27</v>
      </c>
      <c r="F149" s="35">
        <v>21</v>
      </c>
      <c r="G149" s="35">
        <v>20</v>
      </c>
      <c r="H149" s="35">
        <v>3</v>
      </c>
      <c r="I149" s="35">
        <v>20</v>
      </c>
      <c r="J149" s="35">
        <v>29</v>
      </c>
      <c r="K149" s="35">
        <v>29</v>
      </c>
      <c r="L149" s="35">
        <v>29</v>
      </c>
      <c r="M149" s="35">
        <v>29</v>
      </c>
      <c r="N149" s="35">
        <v>24</v>
      </c>
      <c r="O149" s="35">
        <v>24</v>
      </c>
      <c r="P149" s="35">
        <v>26</v>
      </c>
      <c r="Q149" s="35">
        <v>24</v>
      </c>
      <c r="R149" s="35">
        <v>21</v>
      </c>
      <c r="S149" s="35">
        <v>24</v>
      </c>
      <c r="T149" s="35">
        <v>12</v>
      </c>
      <c r="U149" s="35">
        <v>24</v>
      </c>
      <c r="V149" s="35">
        <v>1000000</v>
      </c>
    </row>
    <row r="150" spans="1:22" ht="15" thickBot="1" x14ac:dyDescent="0.35">
      <c r="A150" s="34" t="str">
        <f>'OAM Base model stairs'!A1341</f>
        <v>Estonia</v>
      </c>
      <c r="B150" s="35">
        <v>27</v>
      </c>
      <c r="C150" s="35">
        <v>27</v>
      </c>
      <c r="D150" s="35">
        <v>29</v>
      </c>
      <c r="E150" s="35">
        <v>27</v>
      </c>
      <c r="F150" s="35">
        <v>22</v>
      </c>
      <c r="G150" s="35">
        <v>22</v>
      </c>
      <c r="H150" s="35">
        <v>1</v>
      </c>
      <c r="I150" s="35">
        <v>22</v>
      </c>
      <c r="J150" s="35">
        <v>28</v>
      </c>
      <c r="K150" s="35">
        <v>28</v>
      </c>
      <c r="L150" s="35">
        <v>28</v>
      </c>
      <c r="M150" s="35">
        <v>28</v>
      </c>
      <c r="N150" s="35">
        <v>17</v>
      </c>
      <c r="O150" s="35">
        <v>17</v>
      </c>
      <c r="P150" s="35">
        <v>25</v>
      </c>
      <c r="Q150" s="35">
        <v>17</v>
      </c>
      <c r="R150" s="35">
        <v>21</v>
      </c>
      <c r="S150" s="35">
        <v>23</v>
      </c>
      <c r="T150" s="35">
        <v>11</v>
      </c>
      <c r="U150" s="35">
        <v>23</v>
      </c>
      <c r="V150" s="35">
        <v>1000000</v>
      </c>
    </row>
    <row r="151" spans="1:22" ht="15" thickBot="1" x14ac:dyDescent="0.35">
      <c r="A151" s="34" t="str">
        <f>'OAM Base model stairs'!A1342</f>
        <v>Estonia</v>
      </c>
      <c r="B151" s="35">
        <v>26</v>
      </c>
      <c r="C151" s="35">
        <v>27</v>
      </c>
      <c r="D151" s="35">
        <v>29</v>
      </c>
      <c r="E151" s="35">
        <v>27</v>
      </c>
      <c r="F151" s="35">
        <v>23</v>
      </c>
      <c r="G151" s="35">
        <v>23</v>
      </c>
      <c r="H151" s="35">
        <v>4</v>
      </c>
      <c r="I151" s="35">
        <v>23</v>
      </c>
      <c r="J151" s="35">
        <v>27</v>
      </c>
      <c r="K151" s="35">
        <v>27</v>
      </c>
      <c r="L151" s="35">
        <v>27</v>
      </c>
      <c r="M151" s="35">
        <v>27</v>
      </c>
      <c r="N151" s="35">
        <v>10</v>
      </c>
      <c r="O151" s="35">
        <v>9</v>
      </c>
      <c r="P151" s="35">
        <v>20</v>
      </c>
      <c r="Q151" s="35">
        <v>9</v>
      </c>
      <c r="R151" s="35">
        <v>20</v>
      </c>
      <c r="S151" s="35">
        <v>22</v>
      </c>
      <c r="T151" s="35">
        <v>10</v>
      </c>
      <c r="U151" s="35">
        <v>22</v>
      </c>
      <c r="V151" s="35">
        <v>1000000</v>
      </c>
    </row>
    <row r="152" spans="1:22" ht="15" thickBot="1" x14ac:dyDescent="0.35">
      <c r="A152" s="34" t="str">
        <f>'OAM Base model stairs'!A1343</f>
        <v>Estonia</v>
      </c>
      <c r="B152" s="35">
        <v>26</v>
      </c>
      <c r="C152" s="35">
        <v>26</v>
      </c>
      <c r="D152" s="35">
        <v>28</v>
      </c>
      <c r="E152" s="35">
        <v>26</v>
      </c>
      <c r="F152" s="35">
        <v>23</v>
      </c>
      <c r="G152" s="35">
        <v>23</v>
      </c>
      <c r="H152" s="35">
        <v>7</v>
      </c>
      <c r="I152" s="35">
        <v>23</v>
      </c>
      <c r="J152" s="35">
        <v>27</v>
      </c>
      <c r="K152" s="35">
        <v>27</v>
      </c>
      <c r="L152" s="35">
        <v>27</v>
      </c>
      <c r="M152" s="35">
        <v>27</v>
      </c>
      <c r="N152" s="35">
        <v>8</v>
      </c>
      <c r="O152" s="35">
        <v>7</v>
      </c>
      <c r="P152" s="35">
        <v>18</v>
      </c>
      <c r="Q152" s="35">
        <v>7</v>
      </c>
      <c r="R152" s="35">
        <v>20</v>
      </c>
      <c r="S152" s="35">
        <v>21</v>
      </c>
      <c r="T152" s="35">
        <v>10</v>
      </c>
      <c r="U152" s="35">
        <v>21</v>
      </c>
      <c r="V152" s="35">
        <v>1000000</v>
      </c>
    </row>
    <row r="153" spans="1:22" ht="15" thickBot="1" x14ac:dyDescent="0.35">
      <c r="A153" s="34" t="str">
        <f>'OAM Base model stairs'!A1344</f>
        <v>Estonia</v>
      </c>
      <c r="B153" s="35">
        <v>25</v>
      </c>
      <c r="C153" s="35">
        <v>25</v>
      </c>
      <c r="D153" s="35">
        <v>28</v>
      </c>
      <c r="E153" s="35">
        <v>25</v>
      </c>
      <c r="F153" s="35">
        <v>25</v>
      </c>
      <c r="G153" s="35">
        <v>24</v>
      </c>
      <c r="H153" s="35">
        <v>11</v>
      </c>
      <c r="I153" s="35">
        <v>24</v>
      </c>
      <c r="J153" s="35">
        <v>27</v>
      </c>
      <c r="K153" s="35">
        <v>27</v>
      </c>
      <c r="L153" s="35">
        <v>26</v>
      </c>
      <c r="M153" s="35">
        <v>27</v>
      </c>
      <c r="N153" s="35">
        <v>5</v>
      </c>
      <c r="O153" s="35">
        <v>5</v>
      </c>
      <c r="P153" s="35">
        <v>11</v>
      </c>
      <c r="Q153" s="35">
        <v>5</v>
      </c>
      <c r="R153" s="35">
        <v>19</v>
      </c>
      <c r="S153" s="35">
        <v>20</v>
      </c>
      <c r="T153" s="35">
        <v>8</v>
      </c>
      <c r="U153" s="35">
        <v>20</v>
      </c>
      <c r="V153" s="35">
        <v>1000000</v>
      </c>
    </row>
    <row r="154" spans="1:22" ht="15" thickBot="1" x14ac:dyDescent="0.35">
      <c r="A154" s="34" t="str">
        <f>'OAM Base model stairs'!A1345</f>
        <v>Estonia</v>
      </c>
      <c r="B154" s="35">
        <v>24</v>
      </c>
      <c r="C154" s="35">
        <v>23</v>
      </c>
      <c r="D154" s="35">
        <v>26</v>
      </c>
      <c r="E154" s="35">
        <v>23</v>
      </c>
      <c r="F154" s="35">
        <v>24</v>
      </c>
      <c r="G154" s="35">
        <v>24</v>
      </c>
      <c r="H154" s="35">
        <v>12</v>
      </c>
      <c r="I154" s="35">
        <v>24</v>
      </c>
      <c r="J154" s="35">
        <v>27</v>
      </c>
      <c r="K154" s="35">
        <v>27</v>
      </c>
      <c r="L154" s="35">
        <v>26</v>
      </c>
      <c r="M154" s="35">
        <v>27</v>
      </c>
      <c r="N154" s="35">
        <v>12</v>
      </c>
      <c r="O154" s="35">
        <v>13</v>
      </c>
      <c r="P154" s="35">
        <v>2</v>
      </c>
      <c r="Q154" s="35">
        <v>13</v>
      </c>
      <c r="R154" s="35">
        <v>18</v>
      </c>
      <c r="S154" s="35">
        <v>18</v>
      </c>
      <c r="T154" s="35">
        <v>7</v>
      </c>
      <c r="U154" s="35">
        <v>18</v>
      </c>
      <c r="V154" s="35">
        <v>1000000</v>
      </c>
    </row>
    <row r="155" spans="1:22" ht="15" thickBot="1" x14ac:dyDescent="0.35">
      <c r="A155" s="34" t="str">
        <f>'OAM Base model stairs'!A1346</f>
        <v>Estonia</v>
      </c>
      <c r="B155" s="35">
        <v>20</v>
      </c>
      <c r="C155" s="35">
        <v>19</v>
      </c>
      <c r="D155" s="35">
        <v>19</v>
      </c>
      <c r="E155" s="35">
        <v>19</v>
      </c>
      <c r="F155" s="35">
        <v>24</v>
      </c>
      <c r="G155" s="35">
        <v>24</v>
      </c>
      <c r="H155" s="35">
        <v>14</v>
      </c>
      <c r="I155" s="35">
        <v>24</v>
      </c>
      <c r="J155" s="35">
        <v>27</v>
      </c>
      <c r="K155" s="35">
        <v>27</v>
      </c>
      <c r="L155" s="35">
        <v>26</v>
      </c>
      <c r="M155" s="35">
        <v>27</v>
      </c>
      <c r="N155" s="35">
        <v>14</v>
      </c>
      <c r="O155" s="35">
        <v>18</v>
      </c>
      <c r="P155" s="35">
        <v>8</v>
      </c>
      <c r="Q155" s="35">
        <v>18</v>
      </c>
      <c r="R155" s="35">
        <v>18</v>
      </c>
      <c r="S155" s="35">
        <v>17</v>
      </c>
      <c r="T155" s="35">
        <v>6</v>
      </c>
      <c r="U155" s="35">
        <v>17</v>
      </c>
      <c r="V155" s="35">
        <v>1000000</v>
      </c>
    </row>
    <row r="156" spans="1:22" ht="15" thickBot="1" x14ac:dyDescent="0.35">
      <c r="A156" s="34" t="str">
        <f>'OAM Base model stairs'!A1347</f>
        <v>Estonia</v>
      </c>
      <c r="B156" s="35">
        <v>20</v>
      </c>
      <c r="C156" s="35">
        <v>19</v>
      </c>
      <c r="D156" s="35">
        <v>19</v>
      </c>
      <c r="E156" s="35">
        <v>19</v>
      </c>
      <c r="F156" s="35">
        <v>23</v>
      </c>
      <c r="G156" s="35">
        <v>23</v>
      </c>
      <c r="H156" s="35">
        <v>6</v>
      </c>
      <c r="I156" s="35">
        <v>23</v>
      </c>
      <c r="J156" s="35">
        <v>25</v>
      </c>
      <c r="K156" s="35">
        <v>26</v>
      </c>
      <c r="L156" s="35">
        <v>21</v>
      </c>
      <c r="M156" s="35">
        <v>26</v>
      </c>
      <c r="N156" s="35">
        <v>9</v>
      </c>
      <c r="O156" s="35">
        <v>10</v>
      </c>
      <c r="P156" s="35">
        <v>3</v>
      </c>
      <c r="Q156" s="35">
        <v>10</v>
      </c>
      <c r="R156" s="35">
        <v>19</v>
      </c>
      <c r="S156" s="35">
        <v>18</v>
      </c>
      <c r="T156" s="35">
        <v>7</v>
      </c>
      <c r="U156" s="35">
        <v>18</v>
      </c>
      <c r="V156" s="35">
        <v>1000000</v>
      </c>
    </row>
    <row r="157" spans="1:22" ht="15" thickBot="1" x14ac:dyDescent="0.35">
      <c r="A157" s="34" t="str">
        <f>'OAM Base model stairs'!A1348</f>
        <v>Estonia</v>
      </c>
      <c r="B157" s="35">
        <v>22</v>
      </c>
      <c r="C157" s="35">
        <v>21</v>
      </c>
      <c r="D157" s="35">
        <v>21</v>
      </c>
      <c r="E157" s="35">
        <v>21</v>
      </c>
      <c r="F157" s="35">
        <v>10</v>
      </c>
      <c r="G157" s="35">
        <v>10</v>
      </c>
      <c r="H157" s="35">
        <v>16</v>
      </c>
      <c r="I157" s="35">
        <v>10</v>
      </c>
      <c r="J157" s="35">
        <v>25</v>
      </c>
      <c r="K157" s="35">
        <v>25</v>
      </c>
      <c r="L157" s="35">
        <v>10</v>
      </c>
      <c r="M157" s="35">
        <v>25</v>
      </c>
      <c r="N157" s="35">
        <v>23</v>
      </c>
      <c r="O157" s="35">
        <v>22</v>
      </c>
      <c r="P157" s="35">
        <v>8</v>
      </c>
      <c r="Q157" s="35">
        <v>22</v>
      </c>
      <c r="R157" s="35">
        <v>20</v>
      </c>
      <c r="S157" s="35">
        <v>20</v>
      </c>
      <c r="T157" s="35">
        <v>9</v>
      </c>
      <c r="U157" s="35">
        <v>20</v>
      </c>
      <c r="V157" s="35">
        <v>1000000</v>
      </c>
    </row>
    <row r="158" spans="1:22" ht="15" thickBot="1" x14ac:dyDescent="0.35">
      <c r="A158" s="34" t="str">
        <f>'OAM Base model stairs'!A1349</f>
        <v>Estonia</v>
      </c>
      <c r="B158" s="35">
        <v>23</v>
      </c>
      <c r="C158" s="35">
        <v>21</v>
      </c>
      <c r="D158" s="35">
        <v>22</v>
      </c>
      <c r="E158" s="35">
        <v>21</v>
      </c>
      <c r="F158" s="35">
        <v>16</v>
      </c>
      <c r="G158" s="35">
        <v>16</v>
      </c>
      <c r="H158" s="35">
        <v>7</v>
      </c>
      <c r="I158" s="35">
        <v>16</v>
      </c>
      <c r="J158" s="35">
        <v>22</v>
      </c>
      <c r="K158" s="35">
        <v>22</v>
      </c>
      <c r="L158" s="35">
        <v>5</v>
      </c>
      <c r="M158" s="35">
        <v>22</v>
      </c>
      <c r="N158" s="35">
        <v>27</v>
      </c>
      <c r="O158" s="35">
        <v>25</v>
      </c>
      <c r="P158" s="35">
        <v>6</v>
      </c>
      <c r="Q158" s="35">
        <v>25</v>
      </c>
      <c r="R158" s="35">
        <v>20</v>
      </c>
      <c r="S158" s="35">
        <v>20</v>
      </c>
      <c r="T158" s="35">
        <v>9</v>
      </c>
      <c r="U158" s="35">
        <v>20</v>
      </c>
      <c r="V158" s="35">
        <v>1000000</v>
      </c>
    </row>
    <row r="159" spans="1:22" ht="15" thickBot="1" x14ac:dyDescent="0.35">
      <c r="A159" s="34" t="str">
        <f>'OAM Base model stairs'!A1350</f>
        <v>Estonia</v>
      </c>
      <c r="B159" s="35">
        <v>23</v>
      </c>
      <c r="C159" s="35">
        <v>22</v>
      </c>
      <c r="D159" s="35">
        <v>23</v>
      </c>
      <c r="E159" s="35">
        <v>22</v>
      </c>
      <c r="F159" s="35">
        <v>21</v>
      </c>
      <c r="G159" s="35">
        <v>21</v>
      </c>
      <c r="H159" s="35">
        <v>3</v>
      </c>
      <c r="I159" s="35">
        <v>21</v>
      </c>
      <c r="J159" s="35">
        <v>20</v>
      </c>
      <c r="K159" s="35">
        <v>20</v>
      </c>
      <c r="L159" s="35">
        <v>3</v>
      </c>
      <c r="M159" s="35">
        <v>20</v>
      </c>
      <c r="N159" s="35">
        <v>12</v>
      </c>
      <c r="O159" s="35">
        <v>10</v>
      </c>
      <c r="P159" s="35">
        <v>20</v>
      </c>
      <c r="Q159" s="35">
        <v>10</v>
      </c>
      <c r="R159" s="35">
        <v>19</v>
      </c>
      <c r="S159" s="35">
        <v>19</v>
      </c>
      <c r="T159" s="35">
        <v>7</v>
      </c>
      <c r="U159" s="35">
        <v>19</v>
      </c>
      <c r="V159" s="35">
        <v>1000000</v>
      </c>
    </row>
    <row r="160" spans="1:22" ht="15" thickBot="1" x14ac:dyDescent="0.35">
      <c r="A160" s="34" t="str">
        <f>'OAM Base model stairs'!A1351</f>
        <v>Estonia</v>
      </c>
      <c r="B160" s="35">
        <v>22</v>
      </c>
      <c r="C160" s="35">
        <v>21</v>
      </c>
      <c r="D160" s="35">
        <v>21</v>
      </c>
      <c r="E160" s="35">
        <v>21</v>
      </c>
      <c r="F160" s="35">
        <v>19</v>
      </c>
      <c r="G160" s="35">
        <v>19</v>
      </c>
      <c r="H160" s="35">
        <v>4</v>
      </c>
      <c r="I160" s="35">
        <v>19</v>
      </c>
      <c r="J160" s="35">
        <v>20</v>
      </c>
      <c r="K160" s="35">
        <v>20</v>
      </c>
      <c r="L160" s="35">
        <v>4</v>
      </c>
      <c r="M160" s="35">
        <v>20</v>
      </c>
      <c r="N160" s="35">
        <v>9</v>
      </c>
      <c r="O160" s="35">
        <v>7</v>
      </c>
      <c r="P160" s="35">
        <v>14</v>
      </c>
      <c r="Q160" s="35">
        <v>7</v>
      </c>
      <c r="R160" s="35">
        <v>18</v>
      </c>
      <c r="S160" s="35">
        <v>18</v>
      </c>
      <c r="T160" s="35">
        <v>6</v>
      </c>
      <c r="U160" s="35">
        <v>18</v>
      </c>
      <c r="V160" s="35">
        <v>1000000</v>
      </c>
    </row>
    <row r="161" spans="1:22" ht="15" thickBot="1" x14ac:dyDescent="0.35">
      <c r="A161" s="34" t="str">
        <f>'OAM Base model stairs'!A1352</f>
        <v>Estonia</v>
      </c>
      <c r="B161" s="35">
        <v>21</v>
      </c>
      <c r="C161" s="35">
        <v>21</v>
      </c>
      <c r="D161" s="35">
        <v>20</v>
      </c>
      <c r="E161" s="35">
        <v>21</v>
      </c>
      <c r="F161" s="35">
        <v>17</v>
      </c>
      <c r="G161" s="35">
        <v>17</v>
      </c>
      <c r="H161" s="35">
        <v>7</v>
      </c>
      <c r="I161" s="35">
        <v>17</v>
      </c>
      <c r="J161" s="35">
        <v>17</v>
      </c>
      <c r="K161" s="35">
        <v>17</v>
      </c>
      <c r="L161" s="35">
        <v>4</v>
      </c>
      <c r="M161" s="35">
        <v>17</v>
      </c>
      <c r="N161" s="35">
        <v>18</v>
      </c>
      <c r="O161" s="35">
        <v>14</v>
      </c>
      <c r="P161" s="35">
        <v>6</v>
      </c>
      <c r="Q161" s="35">
        <v>14</v>
      </c>
      <c r="R161" s="35">
        <v>17</v>
      </c>
      <c r="S161" s="35">
        <v>18</v>
      </c>
      <c r="T161" s="35">
        <v>6</v>
      </c>
      <c r="U161" s="35">
        <v>18</v>
      </c>
      <c r="V161" s="35">
        <v>1000000</v>
      </c>
    </row>
    <row r="162" spans="1:22" ht="15" thickBot="1" x14ac:dyDescent="0.35">
      <c r="A162" s="34" t="str">
        <f>'OAM Base model stairs'!A1353</f>
        <v>Estonia</v>
      </c>
      <c r="B162" s="35">
        <v>20</v>
      </c>
      <c r="C162" s="35">
        <v>19</v>
      </c>
      <c r="D162" s="35">
        <v>15</v>
      </c>
      <c r="E162" s="35">
        <v>19</v>
      </c>
      <c r="F162" s="35">
        <v>16</v>
      </c>
      <c r="G162" s="35">
        <v>16</v>
      </c>
      <c r="H162" s="35">
        <v>7</v>
      </c>
      <c r="I162" s="35">
        <v>16</v>
      </c>
      <c r="J162" s="35">
        <v>20</v>
      </c>
      <c r="K162" s="35">
        <v>19</v>
      </c>
      <c r="L162" s="35">
        <v>3</v>
      </c>
      <c r="M162" s="35">
        <v>19</v>
      </c>
      <c r="N162" s="35">
        <v>20</v>
      </c>
      <c r="O162" s="35">
        <v>18</v>
      </c>
      <c r="P162" s="35">
        <v>1</v>
      </c>
      <c r="Q162" s="35">
        <v>18</v>
      </c>
      <c r="R162" s="35">
        <v>17</v>
      </c>
      <c r="S162" s="35">
        <v>17</v>
      </c>
      <c r="T162" s="35">
        <v>6</v>
      </c>
      <c r="U162" s="35">
        <v>17</v>
      </c>
      <c r="V162" s="35">
        <v>1000000</v>
      </c>
    </row>
    <row r="163" spans="1:22" ht="15" thickBot="1" x14ac:dyDescent="0.35">
      <c r="A163" s="34" t="str">
        <f>'OAM Base model stairs'!A1354</f>
        <v>Estonia</v>
      </c>
      <c r="B163" s="35">
        <v>19</v>
      </c>
      <c r="C163" s="35">
        <v>17</v>
      </c>
      <c r="D163" s="35">
        <v>13</v>
      </c>
      <c r="E163" s="35">
        <v>17</v>
      </c>
      <c r="F163" s="35">
        <v>15</v>
      </c>
      <c r="G163" s="35">
        <v>15</v>
      </c>
      <c r="H163" s="35">
        <v>8</v>
      </c>
      <c r="I163" s="35">
        <v>15</v>
      </c>
      <c r="J163" s="35">
        <v>15</v>
      </c>
      <c r="K163" s="35">
        <v>15</v>
      </c>
      <c r="L163" s="35">
        <v>7</v>
      </c>
      <c r="M163" s="35">
        <v>15</v>
      </c>
      <c r="N163" s="35">
        <v>21</v>
      </c>
      <c r="O163" s="35">
        <v>19</v>
      </c>
      <c r="P163" s="35">
        <v>3</v>
      </c>
      <c r="Q163" s="35">
        <v>19</v>
      </c>
      <c r="R163" s="35">
        <v>18</v>
      </c>
      <c r="S163" s="35">
        <v>18</v>
      </c>
      <c r="T163" s="35">
        <v>6</v>
      </c>
      <c r="U163" s="35">
        <v>18</v>
      </c>
      <c r="V163" s="35">
        <v>1000000</v>
      </c>
    </row>
    <row r="164" spans="1:22" ht="15" thickBot="1" x14ac:dyDescent="0.35">
      <c r="A164" s="34" t="str">
        <f>'OAM Base model stairs'!A1355</f>
        <v>Estonia</v>
      </c>
      <c r="B164" s="35">
        <v>18</v>
      </c>
      <c r="C164" s="35">
        <v>16</v>
      </c>
      <c r="D164" s="35">
        <v>10</v>
      </c>
      <c r="E164" s="35">
        <v>16</v>
      </c>
      <c r="F164" s="35">
        <v>15</v>
      </c>
      <c r="G164" s="35">
        <v>15</v>
      </c>
      <c r="H164" s="35">
        <v>8</v>
      </c>
      <c r="I164" s="35">
        <v>15</v>
      </c>
      <c r="J164" s="35">
        <v>17</v>
      </c>
      <c r="K164" s="35">
        <v>17</v>
      </c>
      <c r="L164" s="35">
        <v>2</v>
      </c>
      <c r="M164" s="35">
        <v>17</v>
      </c>
      <c r="N164" s="35">
        <v>14</v>
      </c>
      <c r="O164" s="35">
        <v>13</v>
      </c>
      <c r="P164" s="35">
        <v>7</v>
      </c>
      <c r="Q164" s="35">
        <v>13</v>
      </c>
      <c r="R164" s="35">
        <v>19</v>
      </c>
      <c r="S164" s="35">
        <v>17</v>
      </c>
      <c r="T164" s="35">
        <v>6</v>
      </c>
      <c r="U164" s="35">
        <v>17</v>
      </c>
      <c r="V164" s="35">
        <v>1000000</v>
      </c>
    </row>
    <row r="165" spans="1:22" ht="15" thickBot="1" x14ac:dyDescent="0.35">
      <c r="A165" s="34" t="str">
        <f>'OAM Base model stairs'!A1356</f>
        <v>Estonia</v>
      </c>
      <c r="B165" s="35">
        <v>17</v>
      </c>
      <c r="C165" s="35">
        <v>16</v>
      </c>
      <c r="D165" s="35">
        <v>10</v>
      </c>
      <c r="E165" s="35">
        <v>16</v>
      </c>
      <c r="F165" s="35">
        <v>17</v>
      </c>
      <c r="G165" s="35">
        <v>17</v>
      </c>
      <c r="H165" s="35">
        <v>6</v>
      </c>
      <c r="I165" s="35">
        <v>17</v>
      </c>
      <c r="J165" s="35">
        <v>15</v>
      </c>
      <c r="K165" s="35">
        <v>14</v>
      </c>
      <c r="L165" s="35">
        <v>6</v>
      </c>
      <c r="M165" s="35">
        <v>14</v>
      </c>
      <c r="N165" s="35">
        <v>14</v>
      </c>
      <c r="O165" s="35">
        <v>15</v>
      </c>
      <c r="P165" s="35">
        <v>5</v>
      </c>
      <c r="Q165" s="35">
        <v>15</v>
      </c>
      <c r="R165" s="35">
        <v>18</v>
      </c>
      <c r="S165" s="35">
        <v>16</v>
      </c>
      <c r="T165" s="35">
        <v>5</v>
      </c>
      <c r="U165" s="35">
        <v>16</v>
      </c>
      <c r="V165" s="35">
        <v>1000000</v>
      </c>
    </row>
    <row r="166" spans="1:22" ht="15" thickBot="1" x14ac:dyDescent="0.35">
      <c r="A166" s="34" t="str">
        <f>'OAM Base model stairs'!A1357</f>
        <v>Estonia</v>
      </c>
      <c r="B166" s="35">
        <v>15</v>
      </c>
      <c r="C166" s="35">
        <v>14</v>
      </c>
      <c r="D166" s="35">
        <v>7</v>
      </c>
      <c r="E166" s="35">
        <v>14</v>
      </c>
      <c r="F166" s="35">
        <v>8</v>
      </c>
      <c r="G166" s="35">
        <v>8</v>
      </c>
      <c r="H166" s="35">
        <v>17</v>
      </c>
      <c r="I166" s="35">
        <v>8</v>
      </c>
      <c r="J166" s="35">
        <v>15</v>
      </c>
      <c r="K166" s="35">
        <v>15</v>
      </c>
      <c r="L166" s="35">
        <v>6</v>
      </c>
      <c r="M166" s="35">
        <v>15</v>
      </c>
      <c r="N166" s="35">
        <v>11</v>
      </c>
      <c r="O166" s="35">
        <v>13</v>
      </c>
      <c r="P166" s="35">
        <v>9</v>
      </c>
      <c r="Q166" s="35">
        <v>13</v>
      </c>
      <c r="R166" s="35">
        <v>18</v>
      </c>
      <c r="S166" s="35">
        <v>16</v>
      </c>
      <c r="T166" s="35">
        <v>5</v>
      </c>
      <c r="U166" s="35">
        <v>16</v>
      </c>
      <c r="V166" s="35">
        <v>1000000</v>
      </c>
    </row>
    <row r="167" spans="1:22" ht="15" thickBot="1" x14ac:dyDescent="0.35">
      <c r="A167" s="34" t="str">
        <f>'OAM Base model stairs'!A1358</f>
        <v>Estonia</v>
      </c>
      <c r="B167" s="35">
        <v>14</v>
      </c>
      <c r="C167" s="35">
        <v>13</v>
      </c>
      <c r="D167" s="35">
        <v>5</v>
      </c>
      <c r="E167" s="35">
        <v>13</v>
      </c>
      <c r="F167" s="35">
        <v>8</v>
      </c>
      <c r="G167" s="35">
        <v>8</v>
      </c>
      <c r="H167" s="35">
        <v>17</v>
      </c>
      <c r="I167" s="35">
        <v>8</v>
      </c>
      <c r="J167" s="35">
        <v>14</v>
      </c>
      <c r="K167" s="35">
        <v>13</v>
      </c>
      <c r="L167" s="35">
        <v>7</v>
      </c>
      <c r="M167" s="35">
        <v>13</v>
      </c>
      <c r="N167" s="35">
        <v>13</v>
      </c>
      <c r="O167" s="35">
        <v>17</v>
      </c>
      <c r="P167" s="35">
        <v>4</v>
      </c>
      <c r="Q167" s="35">
        <v>17</v>
      </c>
      <c r="R167" s="35">
        <v>18</v>
      </c>
      <c r="S167" s="35">
        <v>15</v>
      </c>
      <c r="T167" s="35">
        <v>5</v>
      </c>
      <c r="U167" s="35">
        <v>15</v>
      </c>
      <c r="V167" s="35">
        <v>1000000</v>
      </c>
    </row>
    <row r="168" spans="1:22" ht="15" thickBot="1" x14ac:dyDescent="0.35">
      <c r="A168" s="34" t="str">
        <f>'OAM Base model stairs'!A1359</f>
        <v>Estonia</v>
      </c>
      <c r="B168" s="35">
        <v>13</v>
      </c>
      <c r="C168" s="35">
        <v>12</v>
      </c>
      <c r="D168" s="35">
        <v>3</v>
      </c>
      <c r="E168" s="35">
        <v>12</v>
      </c>
      <c r="F168" s="35">
        <v>10</v>
      </c>
      <c r="G168" s="35">
        <v>11</v>
      </c>
      <c r="H168" s="35">
        <v>11</v>
      </c>
      <c r="I168" s="35">
        <v>11</v>
      </c>
      <c r="J168" s="35">
        <v>6</v>
      </c>
      <c r="K168" s="35">
        <v>6</v>
      </c>
      <c r="L168" s="35">
        <v>12</v>
      </c>
      <c r="M168" s="35">
        <v>6</v>
      </c>
      <c r="N168" s="35">
        <v>2</v>
      </c>
      <c r="O168" s="35">
        <v>3</v>
      </c>
      <c r="P168" s="35">
        <v>18</v>
      </c>
      <c r="Q168" s="35">
        <v>3</v>
      </c>
      <c r="R168" s="35">
        <v>16</v>
      </c>
      <c r="S168" s="35">
        <v>15</v>
      </c>
      <c r="T168" s="35">
        <v>4</v>
      </c>
      <c r="U168" s="35">
        <v>15</v>
      </c>
      <c r="V168" s="35">
        <v>1000000</v>
      </c>
    </row>
    <row r="169" spans="1:22" ht="15" thickBot="1" x14ac:dyDescent="0.35">
      <c r="A169" s="34" t="str">
        <f>'OAM Base model stairs'!A1360</f>
        <v>Estonia</v>
      </c>
      <c r="B169" s="35">
        <v>13</v>
      </c>
      <c r="C169" s="35">
        <v>12</v>
      </c>
      <c r="D169" s="35">
        <v>2</v>
      </c>
      <c r="E169" s="35">
        <v>12</v>
      </c>
      <c r="F169" s="35">
        <v>22</v>
      </c>
      <c r="G169" s="35">
        <v>23</v>
      </c>
      <c r="H169" s="35">
        <v>4</v>
      </c>
      <c r="I169" s="35">
        <v>23</v>
      </c>
      <c r="J169" s="35">
        <v>20</v>
      </c>
      <c r="K169" s="35">
        <v>19</v>
      </c>
      <c r="L169" s="35">
        <v>6</v>
      </c>
      <c r="M169" s="35">
        <v>19</v>
      </c>
      <c r="N169" s="35">
        <v>5</v>
      </c>
      <c r="O169" s="35">
        <v>6</v>
      </c>
      <c r="P169" s="35">
        <v>14</v>
      </c>
      <c r="Q169" s="35">
        <v>6</v>
      </c>
      <c r="R169" s="35">
        <v>17</v>
      </c>
      <c r="S169" s="35">
        <v>14</v>
      </c>
      <c r="T169" s="35">
        <v>4</v>
      </c>
      <c r="U169" s="35">
        <v>14</v>
      </c>
      <c r="V169" s="35">
        <v>1000000</v>
      </c>
    </row>
    <row r="170" spans="1:22" ht="15" thickBot="1" x14ac:dyDescent="0.35">
      <c r="A170" s="34" t="str">
        <f>'OAM Base model stairs'!A1361</f>
        <v>Latvia</v>
      </c>
      <c r="B170" s="35">
        <v>28</v>
      </c>
      <c r="C170" s="35">
        <v>29</v>
      </c>
      <c r="D170" s="35">
        <v>30</v>
      </c>
      <c r="E170" s="35">
        <v>29</v>
      </c>
      <c r="F170" s="35">
        <v>19</v>
      </c>
      <c r="G170" s="35">
        <v>18</v>
      </c>
      <c r="H170" s="35">
        <v>9</v>
      </c>
      <c r="I170" s="35">
        <v>18</v>
      </c>
      <c r="J170" s="35">
        <v>30</v>
      </c>
      <c r="K170" s="35">
        <v>30</v>
      </c>
      <c r="L170" s="35">
        <v>30</v>
      </c>
      <c r="M170" s="35">
        <v>30</v>
      </c>
      <c r="N170" s="35">
        <v>25</v>
      </c>
      <c r="O170" s="35">
        <v>25</v>
      </c>
      <c r="P170" s="35">
        <v>6</v>
      </c>
      <c r="Q170" s="35">
        <v>25</v>
      </c>
      <c r="R170" s="35">
        <v>22</v>
      </c>
      <c r="S170" s="35">
        <v>28</v>
      </c>
      <c r="T170" s="35">
        <v>29</v>
      </c>
      <c r="U170" s="35">
        <v>28</v>
      </c>
      <c r="V170" s="35">
        <v>1000000</v>
      </c>
    </row>
    <row r="171" spans="1:22" ht="15" thickBot="1" x14ac:dyDescent="0.35">
      <c r="A171" s="34" t="str">
        <f>'OAM Base model stairs'!A1362</f>
        <v>Latvia</v>
      </c>
      <c r="B171" s="35">
        <v>28</v>
      </c>
      <c r="C171" s="35">
        <v>29</v>
      </c>
      <c r="D171" s="35">
        <v>30</v>
      </c>
      <c r="E171" s="35">
        <v>29</v>
      </c>
      <c r="F171" s="35">
        <v>19</v>
      </c>
      <c r="G171" s="35">
        <v>19</v>
      </c>
      <c r="H171" s="35">
        <v>9</v>
      </c>
      <c r="I171" s="35">
        <v>19</v>
      </c>
      <c r="J171" s="35">
        <v>30</v>
      </c>
      <c r="K171" s="35">
        <v>30</v>
      </c>
      <c r="L171" s="35">
        <v>30</v>
      </c>
      <c r="M171" s="35">
        <v>30</v>
      </c>
      <c r="N171" s="35">
        <v>25</v>
      </c>
      <c r="O171" s="35">
        <v>25</v>
      </c>
      <c r="P171" s="35">
        <v>6</v>
      </c>
      <c r="Q171" s="35">
        <v>25</v>
      </c>
      <c r="R171" s="35">
        <v>22</v>
      </c>
      <c r="S171" s="35">
        <v>28</v>
      </c>
      <c r="T171" s="35">
        <v>29</v>
      </c>
      <c r="U171" s="35">
        <v>28</v>
      </c>
      <c r="V171" s="35">
        <v>1000000</v>
      </c>
    </row>
    <row r="172" spans="1:22" ht="15" thickBot="1" x14ac:dyDescent="0.35">
      <c r="A172" s="34" t="str">
        <f>'OAM Base model stairs'!A1363</f>
        <v>Latvia</v>
      </c>
      <c r="B172" s="35">
        <v>28</v>
      </c>
      <c r="C172" s="35">
        <v>29</v>
      </c>
      <c r="D172" s="35">
        <v>30</v>
      </c>
      <c r="E172" s="35">
        <v>29</v>
      </c>
      <c r="F172" s="35">
        <v>19</v>
      </c>
      <c r="G172" s="35">
        <v>18</v>
      </c>
      <c r="H172" s="35">
        <v>10</v>
      </c>
      <c r="I172" s="35">
        <v>18</v>
      </c>
      <c r="J172" s="35">
        <v>30</v>
      </c>
      <c r="K172" s="35">
        <v>30</v>
      </c>
      <c r="L172" s="35">
        <v>30</v>
      </c>
      <c r="M172" s="35">
        <v>30</v>
      </c>
      <c r="N172" s="35">
        <v>25</v>
      </c>
      <c r="O172" s="35">
        <v>25</v>
      </c>
      <c r="P172" s="35">
        <v>6</v>
      </c>
      <c r="Q172" s="35">
        <v>25</v>
      </c>
      <c r="R172" s="35">
        <v>23</v>
      </c>
      <c r="S172" s="35">
        <v>28</v>
      </c>
      <c r="T172" s="35">
        <v>29</v>
      </c>
      <c r="U172" s="35">
        <v>28</v>
      </c>
      <c r="V172" s="35">
        <v>1000000</v>
      </c>
    </row>
    <row r="173" spans="1:22" ht="15" thickBot="1" x14ac:dyDescent="0.35">
      <c r="A173" s="34" t="str">
        <f>'OAM Base model stairs'!A1364</f>
        <v>Latvia</v>
      </c>
      <c r="B173" s="35">
        <v>28</v>
      </c>
      <c r="C173" s="35">
        <v>29</v>
      </c>
      <c r="D173" s="35">
        <v>30</v>
      </c>
      <c r="E173" s="35">
        <v>29</v>
      </c>
      <c r="F173" s="35">
        <v>18</v>
      </c>
      <c r="G173" s="35">
        <v>18</v>
      </c>
      <c r="H173" s="35">
        <v>10</v>
      </c>
      <c r="I173" s="35">
        <v>18</v>
      </c>
      <c r="J173" s="35">
        <v>30</v>
      </c>
      <c r="K173" s="35">
        <v>30</v>
      </c>
      <c r="L173" s="35">
        <v>30</v>
      </c>
      <c r="M173" s="35">
        <v>30</v>
      </c>
      <c r="N173" s="35">
        <v>25</v>
      </c>
      <c r="O173" s="35">
        <v>25</v>
      </c>
      <c r="P173" s="35">
        <v>6</v>
      </c>
      <c r="Q173" s="35">
        <v>25</v>
      </c>
      <c r="R173" s="35">
        <v>24</v>
      </c>
      <c r="S173" s="35">
        <v>28</v>
      </c>
      <c r="T173" s="35">
        <v>28</v>
      </c>
      <c r="U173" s="35">
        <v>28</v>
      </c>
      <c r="V173" s="35">
        <v>1000000</v>
      </c>
    </row>
    <row r="174" spans="1:22" ht="15" thickBot="1" x14ac:dyDescent="0.35">
      <c r="A174" s="34" t="str">
        <f>'OAM Base model stairs'!A1365</f>
        <v>Latvia</v>
      </c>
      <c r="B174" s="35">
        <v>28</v>
      </c>
      <c r="C174" s="35">
        <v>28</v>
      </c>
      <c r="D174" s="35">
        <v>30</v>
      </c>
      <c r="E174" s="35">
        <v>28</v>
      </c>
      <c r="F174" s="35">
        <v>19</v>
      </c>
      <c r="G174" s="35">
        <v>18</v>
      </c>
      <c r="H174" s="35">
        <v>10</v>
      </c>
      <c r="I174" s="35">
        <v>18</v>
      </c>
      <c r="J174" s="35">
        <v>30</v>
      </c>
      <c r="K174" s="35">
        <v>30</v>
      </c>
      <c r="L174" s="35">
        <v>30</v>
      </c>
      <c r="M174" s="35">
        <v>30</v>
      </c>
      <c r="N174" s="35">
        <v>25</v>
      </c>
      <c r="O174" s="35">
        <v>25</v>
      </c>
      <c r="P174" s="35">
        <v>6</v>
      </c>
      <c r="Q174" s="35">
        <v>25</v>
      </c>
      <c r="R174" s="35">
        <v>25</v>
      </c>
      <c r="S174" s="35">
        <v>28</v>
      </c>
      <c r="T174" s="35">
        <v>28</v>
      </c>
      <c r="U174" s="35">
        <v>28</v>
      </c>
      <c r="V174" s="35">
        <v>1000000</v>
      </c>
    </row>
    <row r="175" spans="1:22" ht="15" thickBot="1" x14ac:dyDescent="0.35">
      <c r="A175" s="34" t="str">
        <f>'OAM Base model stairs'!A1366</f>
        <v>Latvia</v>
      </c>
      <c r="B175" s="35">
        <v>28</v>
      </c>
      <c r="C175" s="35">
        <v>28</v>
      </c>
      <c r="D175" s="35">
        <v>30</v>
      </c>
      <c r="E175" s="35">
        <v>28</v>
      </c>
      <c r="F175" s="35">
        <v>18</v>
      </c>
      <c r="G175" s="35">
        <v>18</v>
      </c>
      <c r="H175" s="35">
        <v>9</v>
      </c>
      <c r="I175" s="35">
        <v>18</v>
      </c>
      <c r="J175" s="35">
        <v>30</v>
      </c>
      <c r="K175" s="35">
        <v>30</v>
      </c>
      <c r="L175" s="35">
        <v>30</v>
      </c>
      <c r="M175" s="35">
        <v>30</v>
      </c>
      <c r="N175" s="35">
        <v>26</v>
      </c>
      <c r="O175" s="35">
        <v>27</v>
      </c>
      <c r="P175" s="35">
        <v>16</v>
      </c>
      <c r="Q175" s="35">
        <v>27</v>
      </c>
      <c r="R175" s="35">
        <v>27</v>
      </c>
      <c r="S175" s="35">
        <v>28</v>
      </c>
      <c r="T175" s="35">
        <v>28</v>
      </c>
      <c r="U175" s="35">
        <v>28</v>
      </c>
      <c r="V175" s="35">
        <v>1000000</v>
      </c>
    </row>
    <row r="176" spans="1:22" ht="15" thickBot="1" x14ac:dyDescent="0.35">
      <c r="A176" s="34" t="str">
        <f>'OAM Base model stairs'!A1367</f>
        <v>Latvia</v>
      </c>
      <c r="B176" s="35">
        <v>29</v>
      </c>
      <c r="C176" s="35">
        <v>28</v>
      </c>
      <c r="D176" s="35">
        <v>30</v>
      </c>
      <c r="E176" s="35">
        <v>28</v>
      </c>
      <c r="F176" s="35">
        <v>20</v>
      </c>
      <c r="G176" s="35">
        <v>20</v>
      </c>
      <c r="H176" s="35">
        <v>4</v>
      </c>
      <c r="I176" s="35">
        <v>20</v>
      </c>
      <c r="J176" s="35">
        <v>30</v>
      </c>
      <c r="K176" s="35">
        <v>30</v>
      </c>
      <c r="L176" s="35">
        <v>30</v>
      </c>
      <c r="M176" s="35">
        <v>30</v>
      </c>
      <c r="N176" s="35">
        <v>25</v>
      </c>
      <c r="O176" s="35">
        <v>25</v>
      </c>
      <c r="P176" s="35">
        <v>24</v>
      </c>
      <c r="Q176" s="35">
        <v>25</v>
      </c>
      <c r="R176" s="35">
        <v>27</v>
      </c>
      <c r="S176" s="35">
        <v>27</v>
      </c>
      <c r="T176" s="35">
        <v>28</v>
      </c>
      <c r="U176" s="35">
        <v>27</v>
      </c>
      <c r="V176" s="35">
        <v>1000000</v>
      </c>
    </row>
    <row r="177" spans="1:22" ht="15" thickBot="1" x14ac:dyDescent="0.35">
      <c r="A177" s="34" t="str">
        <f>'OAM Base model stairs'!A1368</f>
        <v>Latvia</v>
      </c>
      <c r="B177" s="35">
        <v>29</v>
      </c>
      <c r="C177" s="35">
        <v>28</v>
      </c>
      <c r="D177" s="35">
        <v>30</v>
      </c>
      <c r="E177" s="35">
        <v>28</v>
      </c>
      <c r="F177" s="35">
        <v>18</v>
      </c>
      <c r="G177" s="35">
        <v>18</v>
      </c>
      <c r="H177" s="35">
        <v>8</v>
      </c>
      <c r="I177" s="35">
        <v>18</v>
      </c>
      <c r="J177" s="35">
        <v>30</v>
      </c>
      <c r="K177" s="35">
        <v>30</v>
      </c>
      <c r="L177" s="35">
        <v>30</v>
      </c>
      <c r="M177" s="35">
        <v>30</v>
      </c>
      <c r="N177" s="35">
        <v>22</v>
      </c>
      <c r="O177" s="35">
        <v>22</v>
      </c>
      <c r="P177" s="35">
        <v>23</v>
      </c>
      <c r="Q177" s="35">
        <v>22</v>
      </c>
      <c r="R177" s="35">
        <v>27</v>
      </c>
      <c r="S177" s="35">
        <v>27</v>
      </c>
      <c r="T177" s="35">
        <v>27</v>
      </c>
      <c r="U177" s="35">
        <v>27</v>
      </c>
      <c r="V177" s="35">
        <v>1000000</v>
      </c>
    </row>
    <row r="178" spans="1:22" ht="15" thickBot="1" x14ac:dyDescent="0.35">
      <c r="A178" s="34" t="str">
        <f>'OAM Base model stairs'!A1369</f>
        <v>Latvia</v>
      </c>
      <c r="B178" s="35">
        <v>29</v>
      </c>
      <c r="C178" s="35">
        <v>28</v>
      </c>
      <c r="D178" s="35">
        <v>30</v>
      </c>
      <c r="E178" s="35">
        <v>28</v>
      </c>
      <c r="F178" s="35">
        <v>19</v>
      </c>
      <c r="G178" s="35">
        <v>18</v>
      </c>
      <c r="H178" s="35">
        <v>7</v>
      </c>
      <c r="I178" s="35">
        <v>18</v>
      </c>
      <c r="J178" s="35">
        <v>29</v>
      </c>
      <c r="K178" s="35">
        <v>29</v>
      </c>
      <c r="L178" s="35">
        <v>29</v>
      </c>
      <c r="M178" s="35">
        <v>29</v>
      </c>
      <c r="N178" s="35">
        <v>17</v>
      </c>
      <c r="O178" s="35">
        <v>18</v>
      </c>
      <c r="P178" s="35">
        <v>19</v>
      </c>
      <c r="Q178" s="35">
        <v>18</v>
      </c>
      <c r="R178" s="35">
        <v>26</v>
      </c>
      <c r="S178" s="35">
        <v>27</v>
      </c>
      <c r="T178" s="35">
        <v>24</v>
      </c>
      <c r="U178" s="35">
        <v>27</v>
      </c>
      <c r="V178" s="35">
        <v>1000000</v>
      </c>
    </row>
    <row r="179" spans="1:22" ht="15" thickBot="1" x14ac:dyDescent="0.35">
      <c r="A179" s="34" t="str">
        <f>'OAM Base model stairs'!A1370</f>
        <v>Latvia</v>
      </c>
      <c r="B179" s="35">
        <v>29</v>
      </c>
      <c r="C179" s="35">
        <v>28</v>
      </c>
      <c r="D179" s="35">
        <v>30</v>
      </c>
      <c r="E179" s="35">
        <v>28</v>
      </c>
      <c r="F179" s="35">
        <v>12</v>
      </c>
      <c r="G179" s="35">
        <v>12</v>
      </c>
      <c r="H179" s="35">
        <v>14</v>
      </c>
      <c r="I179" s="35">
        <v>12</v>
      </c>
      <c r="J179" s="35">
        <v>29</v>
      </c>
      <c r="K179" s="35">
        <v>29</v>
      </c>
      <c r="L179" s="35">
        <v>29</v>
      </c>
      <c r="M179" s="35">
        <v>29</v>
      </c>
      <c r="N179" s="35">
        <v>17</v>
      </c>
      <c r="O179" s="35">
        <v>17</v>
      </c>
      <c r="P179" s="35">
        <v>17</v>
      </c>
      <c r="Q179" s="35">
        <v>17</v>
      </c>
      <c r="R179" s="35">
        <v>27</v>
      </c>
      <c r="S179" s="35">
        <v>26</v>
      </c>
      <c r="T179" s="35">
        <v>21</v>
      </c>
      <c r="U179" s="35">
        <v>26</v>
      </c>
      <c r="V179" s="35">
        <v>1000000</v>
      </c>
    </row>
    <row r="180" spans="1:22" ht="15" thickBot="1" x14ac:dyDescent="0.35">
      <c r="A180" s="34" t="str">
        <f>'OAM Base model stairs'!A1371</f>
        <v>Latvia</v>
      </c>
      <c r="B180" s="35">
        <v>28</v>
      </c>
      <c r="C180" s="35">
        <v>27</v>
      </c>
      <c r="D180" s="35">
        <v>29</v>
      </c>
      <c r="E180" s="35">
        <v>27</v>
      </c>
      <c r="F180" s="35">
        <v>19</v>
      </c>
      <c r="G180" s="35">
        <v>18</v>
      </c>
      <c r="H180" s="35">
        <v>8</v>
      </c>
      <c r="I180" s="35">
        <v>18</v>
      </c>
      <c r="J180" s="35">
        <v>30</v>
      </c>
      <c r="K180" s="35">
        <v>30</v>
      </c>
      <c r="L180" s="35">
        <v>30</v>
      </c>
      <c r="M180" s="35">
        <v>30</v>
      </c>
      <c r="N180" s="35">
        <v>10</v>
      </c>
      <c r="O180" s="35">
        <v>10</v>
      </c>
      <c r="P180" s="35">
        <v>16</v>
      </c>
      <c r="Q180" s="35">
        <v>10</v>
      </c>
      <c r="R180" s="35">
        <v>25</v>
      </c>
      <c r="S180" s="35">
        <v>25</v>
      </c>
      <c r="T180" s="35">
        <v>16</v>
      </c>
      <c r="U180" s="35">
        <v>25</v>
      </c>
      <c r="V180" s="35">
        <v>1000000</v>
      </c>
    </row>
    <row r="181" spans="1:22" ht="15" thickBot="1" x14ac:dyDescent="0.35">
      <c r="A181" s="34" t="str">
        <f>'OAM Base model stairs'!A1372</f>
        <v>Latvia</v>
      </c>
      <c r="B181" s="35">
        <v>26</v>
      </c>
      <c r="C181" s="35">
        <v>25</v>
      </c>
      <c r="D181" s="35">
        <v>28</v>
      </c>
      <c r="E181" s="35">
        <v>25</v>
      </c>
      <c r="F181" s="35">
        <v>18</v>
      </c>
      <c r="G181" s="35">
        <v>18</v>
      </c>
      <c r="H181" s="35">
        <v>9</v>
      </c>
      <c r="I181" s="35">
        <v>18</v>
      </c>
      <c r="J181" s="35">
        <v>30</v>
      </c>
      <c r="K181" s="35">
        <v>30</v>
      </c>
      <c r="L181" s="35">
        <v>30</v>
      </c>
      <c r="M181" s="35">
        <v>30</v>
      </c>
      <c r="N181" s="35">
        <v>5</v>
      </c>
      <c r="O181" s="35">
        <v>5</v>
      </c>
      <c r="P181" s="35">
        <v>10</v>
      </c>
      <c r="Q181" s="35">
        <v>5</v>
      </c>
      <c r="R181" s="35">
        <v>25</v>
      </c>
      <c r="S181" s="35">
        <v>24</v>
      </c>
      <c r="T181" s="35">
        <v>12</v>
      </c>
      <c r="U181" s="35">
        <v>24</v>
      </c>
      <c r="V181" s="35">
        <v>1000000</v>
      </c>
    </row>
    <row r="182" spans="1:22" ht="15" thickBot="1" x14ac:dyDescent="0.35">
      <c r="A182" s="34" t="str">
        <f>'OAM Base model stairs'!A1373</f>
        <v>Latvia</v>
      </c>
      <c r="B182" s="35">
        <v>21</v>
      </c>
      <c r="C182" s="35">
        <v>21</v>
      </c>
      <c r="D182" s="35">
        <v>22</v>
      </c>
      <c r="E182" s="35">
        <v>21</v>
      </c>
      <c r="F182" s="35">
        <v>12</v>
      </c>
      <c r="G182" s="35">
        <v>12</v>
      </c>
      <c r="H182" s="35">
        <v>15</v>
      </c>
      <c r="I182" s="35">
        <v>12</v>
      </c>
      <c r="J182" s="35">
        <v>30</v>
      </c>
      <c r="K182" s="35">
        <v>30</v>
      </c>
      <c r="L182" s="35">
        <v>30</v>
      </c>
      <c r="M182" s="35">
        <v>30</v>
      </c>
      <c r="N182" s="35">
        <v>5</v>
      </c>
      <c r="O182" s="35">
        <v>6</v>
      </c>
      <c r="P182" s="35">
        <v>8</v>
      </c>
      <c r="Q182" s="35">
        <v>6</v>
      </c>
      <c r="R182" s="35">
        <v>25</v>
      </c>
      <c r="S182" s="35">
        <v>23</v>
      </c>
      <c r="T182" s="35">
        <v>11</v>
      </c>
      <c r="U182" s="35">
        <v>23</v>
      </c>
      <c r="V182" s="35">
        <v>1000000</v>
      </c>
    </row>
    <row r="183" spans="1:22" ht="15" thickBot="1" x14ac:dyDescent="0.35">
      <c r="A183" s="34" t="str">
        <f>'OAM Base model stairs'!A1374</f>
        <v>Latvia</v>
      </c>
      <c r="B183" s="35">
        <v>20</v>
      </c>
      <c r="C183" s="35">
        <v>20</v>
      </c>
      <c r="D183" s="35">
        <v>21</v>
      </c>
      <c r="E183" s="35">
        <v>20</v>
      </c>
      <c r="F183" s="35">
        <v>7</v>
      </c>
      <c r="G183" s="35">
        <v>7</v>
      </c>
      <c r="H183" s="35">
        <v>19</v>
      </c>
      <c r="I183" s="35">
        <v>7</v>
      </c>
      <c r="J183" s="35">
        <v>29</v>
      </c>
      <c r="K183" s="35">
        <v>29</v>
      </c>
      <c r="L183" s="35">
        <v>29</v>
      </c>
      <c r="M183" s="35">
        <v>29</v>
      </c>
      <c r="N183" s="35">
        <v>8</v>
      </c>
      <c r="O183" s="35">
        <v>10</v>
      </c>
      <c r="P183" s="35">
        <v>10</v>
      </c>
      <c r="Q183" s="35">
        <v>10</v>
      </c>
      <c r="R183" s="35">
        <v>25</v>
      </c>
      <c r="S183" s="35">
        <v>23</v>
      </c>
      <c r="T183" s="35">
        <v>12</v>
      </c>
      <c r="U183" s="35">
        <v>23</v>
      </c>
      <c r="V183" s="35">
        <v>1000000</v>
      </c>
    </row>
    <row r="184" spans="1:22" ht="15" thickBot="1" x14ac:dyDescent="0.35">
      <c r="A184" s="34" t="str">
        <f>'OAM Base model stairs'!A1375</f>
        <v>Latvia</v>
      </c>
      <c r="B184" s="35">
        <v>25</v>
      </c>
      <c r="C184" s="35">
        <v>24</v>
      </c>
      <c r="D184" s="35">
        <v>27</v>
      </c>
      <c r="E184" s="35">
        <v>24</v>
      </c>
      <c r="F184" s="35">
        <v>6</v>
      </c>
      <c r="G184" s="35">
        <v>6</v>
      </c>
      <c r="H184" s="35">
        <v>20</v>
      </c>
      <c r="I184" s="35">
        <v>6</v>
      </c>
      <c r="J184" s="35">
        <v>29</v>
      </c>
      <c r="K184" s="35">
        <v>29</v>
      </c>
      <c r="L184" s="35">
        <v>29</v>
      </c>
      <c r="M184" s="35">
        <v>29</v>
      </c>
      <c r="N184" s="35">
        <v>28</v>
      </c>
      <c r="O184" s="35">
        <v>28</v>
      </c>
      <c r="P184" s="35">
        <v>28</v>
      </c>
      <c r="Q184" s="35">
        <v>28</v>
      </c>
      <c r="R184" s="35">
        <v>24</v>
      </c>
      <c r="S184" s="35">
        <v>24</v>
      </c>
      <c r="T184" s="35">
        <v>13</v>
      </c>
      <c r="U184" s="35">
        <v>24</v>
      </c>
      <c r="V184" s="35">
        <v>1000000</v>
      </c>
    </row>
    <row r="185" spans="1:22" ht="15" thickBot="1" x14ac:dyDescent="0.35">
      <c r="A185" s="34" t="str">
        <f>'OAM Base model stairs'!A1376</f>
        <v>Latvia</v>
      </c>
      <c r="B185" s="35">
        <v>26</v>
      </c>
      <c r="C185" s="35">
        <v>24</v>
      </c>
      <c r="D185" s="35">
        <v>28</v>
      </c>
      <c r="E185" s="35">
        <v>24</v>
      </c>
      <c r="F185" s="35">
        <v>3</v>
      </c>
      <c r="G185" s="35">
        <v>4</v>
      </c>
      <c r="H185" s="35">
        <v>20</v>
      </c>
      <c r="I185" s="35">
        <v>4</v>
      </c>
      <c r="J185" s="35">
        <v>29</v>
      </c>
      <c r="K185" s="35">
        <v>29</v>
      </c>
      <c r="L185" s="35">
        <v>29</v>
      </c>
      <c r="M185" s="35">
        <v>29</v>
      </c>
      <c r="N185" s="35">
        <v>29</v>
      </c>
      <c r="O185" s="35">
        <v>28</v>
      </c>
      <c r="P185" s="35">
        <v>23</v>
      </c>
      <c r="Q185" s="35">
        <v>28</v>
      </c>
      <c r="R185" s="35">
        <v>27</v>
      </c>
      <c r="S185" s="35">
        <v>25</v>
      </c>
      <c r="T185" s="35">
        <v>15</v>
      </c>
      <c r="U185" s="35">
        <v>25</v>
      </c>
      <c r="V185" s="35">
        <v>1000000</v>
      </c>
    </row>
    <row r="186" spans="1:22" ht="15" thickBot="1" x14ac:dyDescent="0.35">
      <c r="A186" s="34" t="str">
        <f>'OAM Base model stairs'!A1377</f>
        <v>Latvia</v>
      </c>
      <c r="B186" s="35">
        <v>27</v>
      </c>
      <c r="C186" s="35">
        <v>25</v>
      </c>
      <c r="D186" s="35">
        <v>28</v>
      </c>
      <c r="E186" s="35">
        <v>25</v>
      </c>
      <c r="F186" s="35">
        <v>5</v>
      </c>
      <c r="G186" s="35">
        <v>5</v>
      </c>
      <c r="H186" s="35">
        <v>19</v>
      </c>
      <c r="I186" s="35">
        <v>5</v>
      </c>
      <c r="J186" s="35">
        <v>29</v>
      </c>
      <c r="K186" s="35">
        <v>28</v>
      </c>
      <c r="L186" s="35">
        <v>28</v>
      </c>
      <c r="M186" s="35">
        <v>28</v>
      </c>
      <c r="N186" s="35">
        <v>27</v>
      </c>
      <c r="O186" s="35">
        <v>26</v>
      </c>
      <c r="P186" s="35">
        <v>8</v>
      </c>
      <c r="Q186" s="35">
        <v>26</v>
      </c>
      <c r="R186" s="35">
        <v>26</v>
      </c>
      <c r="S186" s="35">
        <v>24</v>
      </c>
      <c r="T186" s="35">
        <v>14</v>
      </c>
      <c r="U186" s="35">
        <v>24</v>
      </c>
      <c r="V186" s="35">
        <v>1000000</v>
      </c>
    </row>
    <row r="187" spans="1:22" ht="15" thickBot="1" x14ac:dyDescent="0.35">
      <c r="A187" s="34" t="str">
        <f>'OAM Base model stairs'!A1378</f>
        <v>Latvia</v>
      </c>
      <c r="B187" s="35">
        <v>26</v>
      </c>
      <c r="C187" s="35">
        <v>24</v>
      </c>
      <c r="D187" s="35">
        <v>27</v>
      </c>
      <c r="E187" s="35">
        <v>24</v>
      </c>
      <c r="F187" s="35">
        <v>5</v>
      </c>
      <c r="G187" s="35">
        <v>5</v>
      </c>
      <c r="H187" s="35">
        <v>20</v>
      </c>
      <c r="I187" s="35">
        <v>5</v>
      </c>
      <c r="J187" s="35">
        <v>28</v>
      </c>
      <c r="K187" s="35">
        <v>28</v>
      </c>
      <c r="L187" s="35">
        <v>28</v>
      </c>
      <c r="M187" s="35">
        <v>28</v>
      </c>
      <c r="N187" s="35">
        <v>22</v>
      </c>
      <c r="O187" s="35">
        <v>20</v>
      </c>
      <c r="P187" s="35">
        <v>23</v>
      </c>
      <c r="Q187" s="35">
        <v>20</v>
      </c>
      <c r="R187" s="35">
        <v>24</v>
      </c>
      <c r="S187" s="35">
        <v>23</v>
      </c>
      <c r="T187" s="35">
        <v>12</v>
      </c>
      <c r="U187" s="35">
        <v>23</v>
      </c>
      <c r="V187" s="35">
        <v>1000000</v>
      </c>
    </row>
    <row r="188" spans="1:22" ht="15" thickBot="1" x14ac:dyDescent="0.35">
      <c r="A188" s="34" t="str">
        <f>'OAM Base model stairs'!A1379</f>
        <v>Latvia</v>
      </c>
      <c r="B188" s="35">
        <v>24</v>
      </c>
      <c r="C188" s="35">
        <v>23</v>
      </c>
      <c r="D188" s="35">
        <v>26</v>
      </c>
      <c r="E188" s="35">
        <v>23</v>
      </c>
      <c r="F188" s="35">
        <v>4</v>
      </c>
      <c r="G188" s="35">
        <v>5</v>
      </c>
      <c r="H188" s="35">
        <v>21</v>
      </c>
      <c r="I188" s="35">
        <v>5</v>
      </c>
      <c r="J188" s="35">
        <v>28</v>
      </c>
      <c r="K188" s="35">
        <v>28</v>
      </c>
      <c r="L188" s="35">
        <v>28</v>
      </c>
      <c r="M188" s="35">
        <v>28</v>
      </c>
      <c r="N188" s="35">
        <v>5</v>
      </c>
      <c r="O188" s="35">
        <v>4</v>
      </c>
      <c r="P188" s="35">
        <v>22</v>
      </c>
      <c r="Q188" s="35">
        <v>4</v>
      </c>
      <c r="R188" s="35">
        <v>23</v>
      </c>
      <c r="S188" s="35">
        <v>23</v>
      </c>
      <c r="T188" s="35">
        <v>11</v>
      </c>
      <c r="U188" s="35">
        <v>23</v>
      </c>
      <c r="V188" s="35">
        <v>1000000</v>
      </c>
    </row>
    <row r="189" spans="1:22" ht="15" thickBot="1" x14ac:dyDescent="0.35">
      <c r="A189" s="34" t="str">
        <f>'OAM Base model stairs'!A1380</f>
        <v>Latvia</v>
      </c>
      <c r="B189" s="35">
        <v>23</v>
      </c>
      <c r="C189" s="35">
        <v>22</v>
      </c>
      <c r="D189" s="35">
        <v>23</v>
      </c>
      <c r="E189" s="35">
        <v>22</v>
      </c>
      <c r="F189" s="35">
        <v>6</v>
      </c>
      <c r="G189" s="35">
        <v>6</v>
      </c>
      <c r="H189" s="35">
        <v>19</v>
      </c>
      <c r="I189" s="35">
        <v>6</v>
      </c>
      <c r="J189" s="35">
        <v>29</v>
      </c>
      <c r="K189" s="35">
        <v>29</v>
      </c>
      <c r="L189" s="35">
        <v>29</v>
      </c>
      <c r="M189" s="35">
        <v>29</v>
      </c>
      <c r="N189" s="35">
        <v>2</v>
      </c>
      <c r="O189" s="35">
        <v>2</v>
      </c>
      <c r="P189" s="35">
        <v>21</v>
      </c>
      <c r="Q189" s="35">
        <v>2</v>
      </c>
      <c r="R189" s="35">
        <v>23</v>
      </c>
      <c r="S189" s="35">
        <v>22</v>
      </c>
      <c r="T189" s="35">
        <v>11</v>
      </c>
      <c r="U189" s="35">
        <v>22</v>
      </c>
      <c r="V189" s="35">
        <v>1000000</v>
      </c>
    </row>
    <row r="190" spans="1:22" ht="15" thickBot="1" x14ac:dyDescent="0.35">
      <c r="A190" s="34" t="str">
        <f>'OAM Base model stairs'!A1381</f>
        <v>Latvia</v>
      </c>
      <c r="B190" s="35">
        <v>21</v>
      </c>
      <c r="C190" s="35">
        <v>19</v>
      </c>
      <c r="D190" s="35">
        <v>17</v>
      </c>
      <c r="E190" s="35">
        <v>19</v>
      </c>
      <c r="F190" s="35">
        <v>2</v>
      </c>
      <c r="G190" s="35">
        <v>2</v>
      </c>
      <c r="H190" s="35">
        <v>21</v>
      </c>
      <c r="I190" s="35">
        <v>2</v>
      </c>
      <c r="J190" s="35">
        <v>28</v>
      </c>
      <c r="K190" s="35">
        <v>28</v>
      </c>
      <c r="L190" s="35">
        <v>28</v>
      </c>
      <c r="M190" s="35">
        <v>28</v>
      </c>
      <c r="N190" s="35">
        <v>1</v>
      </c>
      <c r="O190" s="35">
        <v>1</v>
      </c>
      <c r="P190" s="35">
        <v>21</v>
      </c>
      <c r="Q190" s="35">
        <v>1</v>
      </c>
      <c r="R190" s="35">
        <v>24</v>
      </c>
      <c r="S190" s="35">
        <v>22</v>
      </c>
      <c r="T190" s="35">
        <v>11</v>
      </c>
      <c r="U190" s="35">
        <v>22</v>
      </c>
      <c r="V190" s="35">
        <v>1000000</v>
      </c>
    </row>
    <row r="191" spans="1:22" ht="15" thickBot="1" x14ac:dyDescent="0.35">
      <c r="A191" s="34" t="str">
        <f>'OAM Base model stairs'!A1382</f>
        <v>Latvia</v>
      </c>
      <c r="B191" s="35">
        <v>19</v>
      </c>
      <c r="C191" s="35">
        <v>17</v>
      </c>
      <c r="D191" s="35">
        <v>14</v>
      </c>
      <c r="E191" s="35">
        <v>17</v>
      </c>
      <c r="F191" s="35">
        <v>2</v>
      </c>
      <c r="G191" s="35">
        <v>2</v>
      </c>
      <c r="H191" s="35">
        <v>21</v>
      </c>
      <c r="I191" s="35">
        <v>2</v>
      </c>
      <c r="J191" s="35">
        <v>28</v>
      </c>
      <c r="K191" s="35">
        <v>28</v>
      </c>
      <c r="L191" s="35">
        <v>28</v>
      </c>
      <c r="M191" s="35">
        <v>28</v>
      </c>
      <c r="N191" s="35">
        <v>6</v>
      </c>
      <c r="O191" s="35">
        <v>5</v>
      </c>
      <c r="P191" s="35">
        <v>23</v>
      </c>
      <c r="Q191" s="35">
        <v>5</v>
      </c>
      <c r="R191" s="35">
        <v>24</v>
      </c>
      <c r="S191" s="35">
        <v>22</v>
      </c>
      <c r="T191" s="35">
        <v>10</v>
      </c>
      <c r="U191" s="35">
        <v>22</v>
      </c>
      <c r="V191" s="35">
        <v>1000000</v>
      </c>
    </row>
    <row r="192" spans="1:22" ht="15" thickBot="1" x14ac:dyDescent="0.35">
      <c r="A192" s="34" t="str">
        <f>'OAM Base model stairs'!A1383</f>
        <v>Latvia</v>
      </c>
      <c r="B192" s="35">
        <v>19</v>
      </c>
      <c r="C192" s="35">
        <v>16</v>
      </c>
      <c r="D192" s="35">
        <v>12</v>
      </c>
      <c r="E192" s="35">
        <v>16</v>
      </c>
      <c r="F192" s="35">
        <v>2</v>
      </c>
      <c r="G192" s="35">
        <v>2</v>
      </c>
      <c r="H192" s="35">
        <v>22</v>
      </c>
      <c r="I192" s="35">
        <v>2</v>
      </c>
      <c r="J192" s="35">
        <v>28</v>
      </c>
      <c r="K192" s="35">
        <v>28</v>
      </c>
      <c r="L192" s="35">
        <v>29</v>
      </c>
      <c r="M192" s="35">
        <v>28</v>
      </c>
      <c r="N192" s="35">
        <v>7</v>
      </c>
      <c r="O192" s="35">
        <v>7</v>
      </c>
      <c r="P192" s="35">
        <v>25</v>
      </c>
      <c r="Q192" s="35">
        <v>7</v>
      </c>
      <c r="R192" s="35">
        <v>25</v>
      </c>
      <c r="S192" s="35">
        <v>21</v>
      </c>
      <c r="T192" s="35">
        <v>10</v>
      </c>
      <c r="U192" s="35">
        <v>21</v>
      </c>
      <c r="V192" s="35">
        <v>1000000</v>
      </c>
    </row>
    <row r="193" spans="1:22" ht="15" thickBot="1" x14ac:dyDescent="0.35">
      <c r="A193" s="34" t="str">
        <f>'OAM Base model stairs'!A1384</f>
        <v>Latvia</v>
      </c>
      <c r="B193" s="35">
        <v>18</v>
      </c>
      <c r="C193" s="35">
        <v>16</v>
      </c>
      <c r="D193" s="35">
        <v>11</v>
      </c>
      <c r="E193" s="35">
        <v>16</v>
      </c>
      <c r="F193" s="35">
        <v>3</v>
      </c>
      <c r="G193" s="35">
        <v>3</v>
      </c>
      <c r="H193" s="35">
        <v>21</v>
      </c>
      <c r="I193" s="35">
        <v>3</v>
      </c>
      <c r="J193" s="35">
        <v>28</v>
      </c>
      <c r="K193" s="35">
        <v>28</v>
      </c>
      <c r="L193" s="35">
        <v>29</v>
      </c>
      <c r="M193" s="35">
        <v>28</v>
      </c>
      <c r="N193" s="35">
        <v>4</v>
      </c>
      <c r="O193" s="35">
        <v>5</v>
      </c>
      <c r="P193" s="35">
        <v>25</v>
      </c>
      <c r="Q193" s="35">
        <v>5</v>
      </c>
      <c r="R193" s="35">
        <v>25</v>
      </c>
      <c r="S193" s="35">
        <v>21</v>
      </c>
      <c r="T193" s="35">
        <v>10</v>
      </c>
      <c r="U193" s="35">
        <v>21</v>
      </c>
      <c r="V193" s="35">
        <v>1000000</v>
      </c>
    </row>
    <row r="194" spans="1:22" ht="15" thickBot="1" x14ac:dyDescent="0.35">
      <c r="A194" s="34" t="str">
        <f>'OAM Base model stairs'!A1385</f>
        <v>Latvia</v>
      </c>
      <c r="B194" s="35">
        <v>16</v>
      </c>
      <c r="C194" s="35">
        <v>15</v>
      </c>
      <c r="D194" s="35">
        <v>10</v>
      </c>
      <c r="E194" s="35">
        <v>15</v>
      </c>
      <c r="F194" s="35">
        <v>1</v>
      </c>
      <c r="G194" s="35">
        <v>1</v>
      </c>
      <c r="H194" s="35">
        <v>21</v>
      </c>
      <c r="I194" s="35">
        <v>1</v>
      </c>
      <c r="J194" s="35">
        <v>28</v>
      </c>
      <c r="K194" s="35">
        <v>27</v>
      </c>
      <c r="L194" s="35">
        <v>28</v>
      </c>
      <c r="M194" s="35">
        <v>27</v>
      </c>
      <c r="N194" s="35">
        <v>1</v>
      </c>
      <c r="O194" s="35">
        <v>1</v>
      </c>
      <c r="P194" s="35">
        <v>22</v>
      </c>
      <c r="Q194" s="35">
        <v>1</v>
      </c>
      <c r="R194" s="35">
        <v>25</v>
      </c>
      <c r="S194" s="35">
        <v>21</v>
      </c>
      <c r="T194" s="35">
        <v>10</v>
      </c>
      <c r="U194" s="35">
        <v>21</v>
      </c>
      <c r="V194" s="35">
        <v>1000000</v>
      </c>
    </row>
    <row r="195" spans="1:22" ht="15" thickBot="1" x14ac:dyDescent="0.35">
      <c r="A195" s="34" t="str">
        <f>'OAM Base model stairs'!A1386</f>
        <v>Latvia</v>
      </c>
      <c r="B195" s="35">
        <v>15</v>
      </c>
      <c r="C195" s="35">
        <v>14</v>
      </c>
      <c r="D195" s="35">
        <v>7</v>
      </c>
      <c r="E195" s="35">
        <v>14</v>
      </c>
      <c r="F195" s="35">
        <v>3</v>
      </c>
      <c r="G195" s="35">
        <v>4</v>
      </c>
      <c r="H195" s="35">
        <v>19</v>
      </c>
      <c r="I195" s="35">
        <v>4</v>
      </c>
      <c r="J195" s="35">
        <v>27</v>
      </c>
      <c r="K195" s="35">
        <v>27</v>
      </c>
      <c r="L195" s="35">
        <v>27</v>
      </c>
      <c r="M195" s="35">
        <v>27</v>
      </c>
      <c r="N195" s="35">
        <v>8</v>
      </c>
      <c r="O195" s="35">
        <v>9</v>
      </c>
      <c r="P195" s="35">
        <v>23</v>
      </c>
      <c r="Q195" s="35">
        <v>9</v>
      </c>
      <c r="R195" s="35">
        <v>23</v>
      </c>
      <c r="S195" s="35">
        <v>20</v>
      </c>
      <c r="T195" s="35">
        <v>10</v>
      </c>
      <c r="U195" s="35">
        <v>20</v>
      </c>
      <c r="V195" s="35">
        <v>1000000</v>
      </c>
    </row>
    <row r="196" spans="1:22" ht="15" thickBot="1" x14ac:dyDescent="0.35">
      <c r="A196" s="34" t="str">
        <f>'OAM Base model stairs'!A1387</f>
        <v>Latvia</v>
      </c>
      <c r="B196" s="35">
        <v>13</v>
      </c>
      <c r="C196" s="35">
        <v>12</v>
      </c>
      <c r="D196" s="35">
        <v>4</v>
      </c>
      <c r="E196" s="35">
        <v>12</v>
      </c>
      <c r="F196" s="35">
        <v>1</v>
      </c>
      <c r="G196" s="35">
        <v>2</v>
      </c>
      <c r="H196" s="35">
        <v>24</v>
      </c>
      <c r="I196" s="35">
        <v>2</v>
      </c>
      <c r="J196" s="35">
        <v>29</v>
      </c>
      <c r="K196" s="35">
        <v>29</v>
      </c>
      <c r="L196" s="35">
        <v>29</v>
      </c>
      <c r="M196" s="35">
        <v>29</v>
      </c>
      <c r="N196" s="35">
        <v>6</v>
      </c>
      <c r="O196" s="35">
        <v>8</v>
      </c>
      <c r="P196" s="35">
        <v>21</v>
      </c>
      <c r="Q196" s="35">
        <v>8</v>
      </c>
      <c r="R196" s="35">
        <v>26</v>
      </c>
      <c r="S196" s="35">
        <v>20</v>
      </c>
      <c r="T196" s="35">
        <v>10</v>
      </c>
      <c r="U196" s="35">
        <v>20</v>
      </c>
      <c r="V196" s="35">
        <v>1000000</v>
      </c>
    </row>
    <row r="197" spans="1:22" ht="15" thickBot="1" x14ac:dyDescent="0.35">
      <c r="A197" s="34" t="str">
        <f>'OAM Base model stairs'!A1388</f>
        <v>Lithuania</v>
      </c>
      <c r="B197" s="35">
        <v>27</v>
      </c>
      <c r="C197" s="35">
        <v>28</v>
      </c>
      <c r="D197" s="35">
        <v>30</v>
      </c>
      <c r="E197" s="35">
        <v>28</v>
      </c>
      <c r="F197" s="35">
        <v>23</v>
      </c>
      <c r="G197" s="35">
        <v>22</v>
      </c>
      <c r="H197" s="35">
        <v>10</v>
      </c>
      <c r="I197" s="35">
        <v>22</v>
      </c>
      <c r="J197" s="35">
        <v>29</v>
      </c>
      <c r="K197" s="35">
        <v>29</v>
      </c>
      <c r="L197" s="35">
        <v>29</v>
      </c>
      <c r="M197" s="35">
        <v>29</v>
      </c>
      <c r="N197" s="35">
        <v>26</v>
      </c>
      <c r="O197" s="35">
        <v>27</v>
      </c>
      <c r="P197" s="35">
        <v>1</v>
      </c>
      <c r="Q197" s="35">
        <v>27</v>
      </c>
      <c r="R197" s="35">
        <v>22</v>
      </c>
      <c r="S197" s="35">
        <v>28</v>
      </c>
      <c r="T197" s="35">
        <v>29</v>
      </c>
      <c r="U197" s="35">
        <v>28</v>
      </c>
      <c r="V197" s="35">
        <v>1000000</v>
      </c>
    </row>
    <row r="198" spans="1:22" ht="15" thickBot="1" x14ac:dyDescent="0.35">
      <c r="A198" s="34" t="str">
        <f>'OAM Base model stairs'!A1389</f>
        <v>Lithuania</v>
      </c>
      <c r="B198" s="35">
        <v>25</v>
      </c>
      <c r="C198" s="35">
        <v>28</v>
      </c>
      <c r="D198" s="35">
        <v>29</v>
      </c>
      <c r="E198" s="35">
        <v>28</v>
      </c>
      <c r="F198" s="35">
        <v>23</v>
      </c>
      <c r="G198" s="35">
        <v>22</v>
      </c>
      <c r="H198" s="35">
        <v>10</v>
      </c>
      <c r="I198" s="35">
        <v>22</v>
      </c>
      <c r="J198" s="35">
        <v>28</v>
      </c>
      <c r="K198" s="35">
        <v>29</v>
      </c>
      <c r="L198" s="35">
        <v>28</v>
      </c>
      <c r="M198" s="35">
        <v>29</v>
      </c>
      <c r="N198" s="35">
        <v>26</v>
      </c>
      <c r="O198" s="35">
        <v>27</v>
      </c>
      <c r="P198" s="35">
        <v>1</v>
      </c>
      <c r="Q198" s="35">
        <v>27</v>
      </c>
      <c r="R198" s="35">
        <v>22</v>
      </c>
      <c r="S198" s="35">
        <v>28</v>
      </c>
      <c r="T198" s="35">
        <v>29</v>
      </c>
      <c r="U198" s="35">
        <v>28</v>
      </c>
      <c r="V198" s="35">
        <v>1000000</v>
      </c>
    </row>
    <row r="199" spans="1:22" ht="15" thickBot="1" x14ac:dyDescent="0.35">
      <c r="A199" s="34" t="str">
        <f>'OAM Base model stairs'!A1390</f>
        <v>Lithuania</v>
      </c>
      <c r="B199" s="35">
        <v>25</v>
      </c>
      <c r="C199" s="35">
        <v>27</v>
      </c>
      <c r="D199" s="35">
        <v>29</v>
      </c>
      <c r="E199" s="35">
        <v>27</v>
      </c>
      <c r="F199" s="35">
        <v>22</v>
      </c>
      <c r="G199" s="35">
        <v>22</v>
      </c>
      <c r="H199" s="35">
        <v>8</v>
      </c>
      <c r="I199" s="35">
        <v>22</v>
      </c>
      <c r="J199" s="35">
        <v>27</v>
      </c>
      <c r="K199" s="35">
        <v>27</v>
      </c>
      <c r="L199" s="35">
        <v>27</v>
      </c>
      <c r="M199" s="35">
        <v>27</v>
      </c>
      <c r="N199" s="35">
        <v>26</v>
      </c>
      <c r="O199" s="35">
        <v>27</v>
      </c>
      <c r="P199" s="35">
        <v>1</v>
      </c>
      <c r="Q199" s="35">
        <v>27</v>
      </c>
      <c r="R199" s="35">
        <v>22</v>
      </c>
      <c r="S199" s="35">
        <v>28</v>
      </c>
      <c r="T199" s="35">
        <v>29</v>
      </c>
      <c r="U199" s="35">
        <v>28</v>
      </c>
      <c r="V199" s="35">
        <v>1000000</v>
      </c>
    </row>
    <row r="200" spans="1:22" ht="15" thickBot="1" x14ac:dyDescent="0.35">
      <c r="A200" s="34" t="str">
        <f>'OAM Base model stairs'!A1391</f>
        <v>Lithuania</v>
      </c>
      <c r="B200" s="35">
        <v>24</v>
      </c>
      <c r="C200" s="35">
        <v>26</v>
      </c>
      <c r="D200" s="35">
        <v>28</v>
      </c>
      <c r="E200" s="35">
        <v>26</v>
      </c>
      <c r="F200" s="35">
        <v>18</v>
      </c>
      <c r="G200" s="35">
        <v>18</v>
      </c>
      <c r="H200" s="35">
        <v>3</v>
      </c>
      <c r="I200" s="35">
        <v>18</v>
      </c>
      <c r="J200" s="35">
        <v>27</v>
      </c>
      <c r="K200" s="35">
        <v>27</v>
      </c>
      <c r="L200" s="35">
        <v>27</v>
      </c>
      <c r="M200" s="35">
        <v>27</v>
      </c>
      <c r="N200" s="35">
        <v>26</v>
      </c>
      <c r="O200" s="35">
        <v>27</v>
      </c>
      <c r="P200" s="35">
        <v>1</v>
      </c>
      <c r="Q200" s="35">
        <v>27</v>
      </c>
      <c r="R200" s="35">
        <v>24</v>
      </c>
      <c r="S200" s="35">
        <v>28</v>
      </c>
      <c r="T200" s="35">
        <v>28</v>
      </c>
      <c r="U200" s="35">
        <v>28</v>
      </c>
      <c r="V200" s="35">
        <v>1000000</v>
      </c>
    </row>
    <row r="201" spans="1:22" ht="15" thickBot="1" x14ac:dyDescent="0.35">
      <c r="A201" s="34" t="str">
        <f>'OAM Base model stairs'!A1392</f>
        <v>Lithuania</v>
      </c>
      <c r="B201" s="35">
        <v>24</v>
      </c>
      <c r="C201" s="35">
        <v>26</v>
      </c>
      <c r="D201" s="35">
        <v>28</v>
      </c>
      <c r="E201" s="35">
        <v>26</v>
      </c>
      <c r="F201" s="35">
        <v>23</v>
      </c>
      <c r="G201" s="35">
        <v>22</v>
      </c>
      <c r="H201" s="35">
        <v>11</v>
      </c>
      <c r="I201" s="35">
        <v>22</v>
      </c>
      <c r="J201" s="35">
        <v>27</v>
      </c>
      <c r="K201" s="35">
        <v>27</v>
      </c>
      <c r="L201" s="35">
        <v>27</v>
      </c>
      <c r="M201" s="35">
        <v>27</v>
      </c>
      <c r="N201" s="35">
        <v>26</v>
      </c>
      <c r="O201" s="35">
        <v>27</v>
      </c>
      <c r="P201" s="35">
        <v>1</v>
      </c>
      <c r="Q201" s="35">
        <v>27</v>
      </c>
      <c r="R201" s="35">
        <v>26</v>
      </c>
      <c r="S201" s="35">
        <v>28</v>
      </c>
      <c r="T201" s="35">
        <v>29</v>
      </c>
      <c r="U201" s="35">
        <v>28</v>
      </c>
      <c r="V201" s="35">
        <v>1000000</v>
      </c>
    </row>
    <row r="202" spans="1:22" ht="15" thickBot="1" x14ac:dyDescent="0.35">
      <c r="A202" s="34" t="str">
        <f>'OAM Base model stairs'!A1393</f>
        <v>Lithuania</v>
      </c>
      <c r="B202" s="35">
        <v>24</v>
      </c>
      <c r="C202" s="35">
        <v>26</v>
      </c>
      <c r="D202" s="35">
        <v>28</v>
      </c>
      <c r="E202" s="35">
        <v>26</v>
      </c>
      <c r="F202" s="35">
        <v>10</v>
      </c>
      <c r="G202" s="35">
        <v>9</v>
      </c>
      <c r="H202" s="35">
        <v>13</v>
      </c>
      <c r="I202" s="35">
        <v>9</v>
      </c>
      <c r="J202" s="35">
        <v>27</v>
      </c>
      <c r="K202" s="35">
        <v>27</v>
      </c>
      <c r="L202" s="35">
        <v>27</v>
      </c>
      <c r="M202" s="35">
        <v>27</v>
      </c>
      <c r="N202" s="35">
        <v>28</v>
      </c>
      <c r="O202" s="35">
        <v>28</v>
      </c>
      <c r="P202" s="35">
        <v>2</v>
      </c>
      <c r="Q202" s="35">
        <v>28</v>
      </c>
      <c r="R202" s="35">
        <v>28</v>
      </c>
      <c r="S202" s="35">
        <v>28</v>
      </c>
      <c r="T202" s="35">
        <v>29</v>
      </c>
      <c r="U202" s="35">
        <v>28</v>
      </c>
      <c r="V202" s="35">
        <v>1000000</v>
      </c>
    </row>
    <row r="203" spans="1:22" ht="15" thickBot="1" x14ac:dyDescent="0.35">
      <c r="A203" s="34" t="str">
        <f>'OAM Base model stairs'!A1394</f>
        <v>Lithuania</v>
      </c>
      <c r="B203" s="35">
        <v>24</v>
      </c>
      <c r="C203" s="35">
        <v>26</v>
      </c>
      <c r="D203" s="35">
        <v>28</v>
      </c>
      <c r="E203" s="35">
        <v>26</v>
      </c>
      <c r="F203" s="35">
        <v>10</v>
      </c>
      <c r="G203" s="35">
        <v>10</v>
      </c>
      <c r="H203" s="35">
        <v>13</v>
      </c>
      <c r="I203" s="35">
        <v>10</v>
      </c>
      <c r="J203" s="35">
        <v>28</v>
      </c>
      <c r="K203" s="35">
        <v>28</v>
      </c>
      <c r="L203" s="35">
        <v>28</v>
      </c>
      <c r="M203" s="35">
        <v>28</v>
      </c>
      <c r="N203" s="35">
        <v>29</v>
      </c>
      <c r="O203" s="35">
        <v>29</v>
      </c>
      <c r="P203" s="35">
        <v>9</v>
      </c>
      <c r="Q203" s="35">
        <v>29</v>
      </c>
      <c r="R203" s="35">
        <v>28</v>
      </c>
      <c r="S203" s="35">
        <v>28</v>
      </c>
      <c r="T203" s="35">
        <v>28</v>
      </c>
      <c r="U203" s="35">
        <v>28</v>
      </c>
      <c r="V203" s="35">
        <v>1000000</v>
      </c>
    </row>
    <row r="204" spans="1:22" ht="15" thickBot="1" x14ac:dyDescent="0.35">
      <c r="A204" s="34" t="str">
        <f>'OAM Base model stairs'!A1395</f>
        <v>Lithuania</v>
      </c>
      <c r="B204" s="35">
        <v>23</v>
      </c>
      <c r="C204" s="35">
        <v>25</v>
      </c>
      <c r="D204" s="35">
        <v>27</v>
      </c>
      <c r="E204" s="35">
        <v>25</v>
      </c>
      <c r="F204" s="35">
        <v>12</v>
      </c>
      <c r="G204" s="35">
        <v>12</v>
      </c>
      <c r="H204" s="35">
        <v>10</v>
      </c>
      <c r="I204" s="35">
        <v>12</v>
      </c>
      <c r="J204" s="35">
        <v>27</v>
      </c>
      <c r="K204" s="35">
        <v>27</v>
      </c>
      <c r="L204" s="35">
        <v>27</v>
      </c>
      <c r="M204" s="35">
        <v>27</v>
      </c>
      <c r="N204" s="35">
        <v>26</v>
      </c>
      <c r="O204" s="35">
        <v>26</v>
      </c>
      <c r="P204" s="35">
        <v>17</v>
      </c>
      <c r="Q204" s="35">
        <v>26</v>
      </c>
      <c r="R204" s="35">
        <v>28</v>
      </c>
      <c r="S204" s="35">
        <v>27</v>
      </c>
      <c r="T204" s="35">
        <v>28</v>
      </c>
      <c r="U204" s="35">
        <v>27</v>
      </c>
      <c r="V204" s="35">
        <v>1000000</v>
      </c>
    </row>
    <row r="205" spans="1:22" ht="15" thickBot="1" x14ac:dyDescent="0.35">
      <c r="A205" s="34" t="str">
        <f>'OAM Base model stairs'!A1396</f>
        <v>Lithuania</v>
      </c>
      <c r="B205" s="35">
        <v>21</v>
      </c>
      <c r="C205" s="35">
        <v>23</v>
      </c>
      <c r="D205" s="35">
        <v>23</v>
      </c>
      <c r="E205" s="35">
        <v>23</v>
      </c>
      <c r="F205" s="35">
        <v>13</v>
      </c>
      <c r="G205" s="35">
        <v>13</v>
      </c>
      <c r="H205" s="35">
        <v>8</v>
      </c>
      <c r="I205" s="35">
        <v>13</v>
      </c>
      <c r="J205" s="35">
        <v>27</v>
      </c>
      <c r="K205" s="35">
        <v>27</v>
      </c>
      <c r="L205" s="35">
        <v>27</v>
      </c>
      <c r="M205" s="35">
        <v>27</v>
      </c>
      <c r="N205" s="35">
        <v>21</v>
      </c>
      <c r="O205" s="35">
        <v>21</v>
      </c>
      <c r="P205" s="35">
        <v>16</v>
      </c>
      <c r="Q205" s="35">
        <v>21</v>
      </c>
      <c r="R205" s="35">
        <v>27</v>
      </c>
      <c r="S205" s="35">
        <v>27</v>
      </c>
      <c r="T205" s="35">
        <v>26</v>
      </c>
      <c r="U205" s="35">
        <v>27</v>
      </c>
      <c r="V205" s="35">
        <v>1000000</v>
      </c>
    </row>
    <row r="206" spans="1:22" ht="15" thickBot="1" x14ac:dyDescent="0.35">
      <c r="A206" s="34" t="str">
        <f>'OAM Base model stairs'!A1397</f>
        <v>Lithuania</v>
      </c>
      <c r="B206" s="35">
        <v>19</v>
      </c>
      <c r="C206" s="35">
        <v>21</v>
      </c>
      <c r="D206" s="35">
        <v>17</v>
      </c>
      <c r="E206" s="35">
        <v>21</v>
      </c>
      <c r="F206" s="35">
        <v>4</v>
      </c>
      <c r="G206" s="35">
        <v>4</v>
      </c>
      <c r="H206" s="35">
        <v>20</v>
      </c>
      <c r="I206" s="35">
        <v>4</v>
      </c>
      <c r="J206" s="35">
        <v>28</v>
      </c>
      <c r="K206" s="35">
        <v>28</v>
      </c>
      <c r="L206" s="35">
        <v>28</v>
      </c>
      <c r="M206" s="35">
        <v>28</v>
      </c>
      <c r="N206" s="35">
        <v>12</v>
      </c>
      <c r="O206" s="35">
        <v>11</v>
      </c>
      <c r="P206" s="35">
        <v>18</v>
      </c>
      <c r="Q206" s="35">
        <v>11</v>
      </c>
      <c r="R206" s="35">
        <v>27</v>
      </c>
      <c r="S206" s="35">
        <v>27</v>
      </c>
      <c r="T206" s="35">
        <v>24</v>
      </c>
      <c r="U206" s="35">
        <v>27</v>
      </c>
      <c r="V206" s="35">
        <v>1000000</v>
      </c>
    </row>
    <row r="207" spans="1:22" ht="15" thickBot="1" x14ac:dyDescent="0.35">
      <c r="A207" s="34" t="str">
        <f>'OAM Base model stairs'!A1398</f>
        <v>Lithuania</v>
      </c>
      <c r="B207" s="35">
        <v>16</v>
      </c>
      <c r="C207" s="35">
        <v>17</v>
      </c>
      <c r="D207" s="35">
        <v>11</v>
      </c>
      <c r="E207" s="35">
        <v>17</v>
      </c>
      <c r="F207" s="35">
        <v>3</v>
      </c>
      <c r="G207" s="35">
        <v>3</v>
      </c>
      <c r="H207" s="35">
        <v>22</v>
      </c>
      <c r="I207" s="35">
        <v>3</v>
      </c>
      <c r="J207" s="35">
        <v>29</v>
      </c>
      <c r="K207" s="35">
        <v>29</v>
      </c>
      <c r="L207" s="35">
        <v>29</v>
      </c>
      <c r="M207" s="35">
        <v>29</v>
      </c>
      <c r="N207" s="35">
        <v>3</v>
      </c>
      <c r="O207" s="35">
        <v>3</v>
      </c>
      <c r="P207" s="35">
        <v>13</v>
      </c>
      <c r="Q207" s="35">
        <v>3</v>
      </c>
      <c r="R207" s="35">
        <v>27</v>
      </c>
      <c r="S207" s="35">
        <v>26</v>
      </c>
      <c r="T207" s="35">
        <v>20</v>
      </c>
      <c r="U207" s="35">
        <v>26</v>
      </c>
      <c r="V207" s="35">
        <v>1000000</v>
      </c>
    </row>
    <row r="208" spans="1:22" ht="15" thickBot="1" x14ac:dyDescent="0.35">
      <c r="A208" s="34" t="str">
        <f>'OAM Base model stairs'!A1399</f>
        <v>Lithuania</v>
      </c>
      <c r="B208" s="35">
        <v>13</v>
      </c>
      <c r="C208" s="35">
        <v>13</v>
      </c>
      <c r="D208" s="35">
        <v>4</v>
      </c>
      <c r="E208" s="35">
        <v>13</v>
      </c>
      <c r="F208" s="35">
        <v>3</v>
      </c>
      <c r="G208" s="35">
        <v>3</v>
      </c>
      <c r="H208" s="35">
        <v>21</v>
      </c>
      <c r="I208" s="35">
        <v>3</v>
      </c>
      <c r="J208" s="35">
        <v>30</v>
      </c>
      <c r="K208" s="35">
        <v>30</v>
      </c>
      <c r="L208" s="35">
        <v>29</v>
      </c>
      <c r="M208" s="35">
        <v>30</v>
      </c>
      <c r="N208" s="35">
        <v>13</v>
      </c>
      <c r="O208" s="35">
        <v>14</v>
      </c>
      <c r="P208" s="35">
        <v>1</v>
      </c>
      <c r="Q208" s="35">
        <v>14</v>
      </c>
      <c r="R208" s="35">
        <v>28</v>
      </c>
      <c r="S208" s="35">
        <v>26</v>
      </c>
      <c r="T208" s="35">
        <v>17</v>
      </c>
      <c r="U208" s="35">
        <v>26</v>
      </c>
      <c r="V208" s="35">
        <v>1000000</v>
      </c>
    </row>
    <row r="209" spans="1:22" ht="15" thickBot="1" x14ac:dyDescent="0.35">
      <c r="A209" s="34" t="str">
        <f>'OAM Base model stairs'!A1400</f>
        <v>Lithuania</v>
      </c>
      <c r="B209" s="35">
        <v>12</v>
      </c>
      <c r="C209" s="35">
        <v>13</v>
      </c>
      <c r="D209" s="35">
        <v>2</v>
      </c>
      <c r="E209" s="35">
        <v>13</v>
      </c>
      <c r="F209" s="35">
        <v>1</v>
      </c>
      <c r="G209" s="35">
        <v>1</v>
      </c>
      <c r="H209" s="35">
        <v>23</v>
      </c>
      <c r="I209" s="35">
        <v>1</v>
      </c>
      <c r="J209" s="35">
        <v>30</v>
      </c>
      <c r="K209" s="35">
        <v>30</v>
      </c>
      <c r="L209" s="35">
        <v>30</v>
      </c>
      <c r="M209" s="35">
        <v>30</v>
      </c>
      <c r="N209" s="35">
        <v>16</v>
      </c>
      <c r="O209" s="35">
        <v>20</v>
      </c>
      <c r="P209" s="35">
        <v>13</v>
      </c>
      <c r="Q209" s="35">
        <v>20</v>
      </c>
      <c r="R209" s="35">
        <v>28</v>
      </c>
      <c r="S209" s="35">
        <v>24</v>
      </c>
      <c r="T209" s="35">
        <v>13</v>
      </c>
      <c r="U209" s="35">
        <v>24</v>
      </c>
      <c r="V209" s="35">
        <v>1000000</v>
      </c>
    </row>
    <row r="210" spans="1:22" ht="15" thickBot="1" x14ac:dyDescent="0.35">
      <c r="A210" s="34" t="str">
        <f>'OAM Base model stairs'!A1401</f>
        <v>Lithuania</v>
      </c>
      <c r="B210" s="35">
        <v>12</v>
      </c>
      <c r="C210" s="35">
        <v>12</v>
      </c>
      <c r="D210" s="35">
        <v>2</v>
      </c>
      <c r="E210" s="35">
        <v>12</v>
      </c>
      <c r="F210" s="35">
        <v>2</v>
      </c>
      <c r="G210" s="35">
        <v>2</v>
      </c>
      <c r="H210" s="35">
        <v>22</v>
      </c>
      <c r="I210" s="35">
        <v>2</v>
      </c>
      <c r="J210" s="35">
        <v>30</v>
      </c>
      <c r="K210" s="35">
        <v>30</v>
      </c>
      <c r="L210" s="35">
        <v>30</v>
      </c>
      <c r="M210" s="35">
        <v>30</v>
      </c>
      <c r="N210" s="35">
        <v>7</v>
      </c>
      <c r="O210" s="35">
        <v>9</v>
      </c>
      <c r="P210" s="35">
        <v>6</v>
      </c>
      <c r="Q210" s="35">
        <v>9</v>
      </c>
      <c r="R210" s="35">
        <v>26</v>
      </c>
      <c r="S210" s="35">
        <v>23</v>
      </c>
      <c r="T210" s="35">
        <v>12</v>
      </c>
      <c r="U210" s="35">
        <v>23</v>
      </c>
      <c r="V210" s="35">
        <v>1000000</v>
      </c>
    </row>
    <row r="211" spans="1:22" ht="15" thickBot="1" x14ac:dyDescent="0.35">
      <c r="A211" s="34" t="str">
        <f>'OAM Base model stairs'!A1402</f>
        <v>Lithuania</v>
      </c>
      <c r="B211" s="35">
        <v>18</v>
      </c>
      <c r="C211" s="35">
        <v>17</v>
      </c>
      <c r="D211" s="35">
        <v>11</v>
      </c>
      <c r="E211" s="35">
        <v>17</v>
      </c>
      <c r="F211" s="35">
        <v>1</v>
      </c>
      <c r="G211" s="35">
        <v>1</v>
      </c>
      <c r="H211" s="35">
        <v>22</v>
      </c>
      <c r="I211" s="35">
        <v>1</v>
      </c>
      <c r="J211" s="35">
        <v>29</v>
      </c>
      <c r="K211" s="35">
        <v>29</v>
      </c>
      <c r="L211" s="35">
        <v>29</v>
      </c>
      <c r="M211" s="35">
        <v>29</v>
      </c>
      <c r="N211" s="35">
        <v>24</v>
      </c>
      <c r="O211" s="35">
        <v>23</v>
      </c>
      <c r="P211" s="35">
        <v>7</v>
      </c>
      <c r="Q211" s="35">
        <v>23</v>
      </c>
      <c r="R211" s="35">
        <v>26</v>
      </c>
      <c r="S211" s="35">
        <v>25</v>
      </c>
      <c r="T211" s="35">
        <v>16</v>
      </c>
      <c r="U211" s="35">
        <v>25</v>
      </c>
      <c r="V211" s="35">
        <v>1000000</v>
      </c>
    </row>
    <row r="212" spans="1:22" ht="15" thickBot="1" x14ac:dyDescent="0.35">
      <c r="A212" s="34" t="str">
        <f>'OAM Base model stairs'!A1403</f>
        <v>Lithuania</v>
      </c>
      <c r="B212" s="35">
        <v>18</v>
      </c>
      <c r="C212" s="35">
        <v>17</v>
      </c>
      <c r="D212" s="35">
        <v>11</v>
      </c>
      <c r="E212" s="35">
        <v>17</v>
      </c>
      <c r="F212" s="35">
        <v>4</v>
      </c>
      <c r="G212" s="35">
        <v>4</v>
      </c>
      <c r="H212" s="35">
        <v>20</v>
      </c>
      <c r="I212" s="35">
        <v>4</v>
      </c>
      <c r="J212" s="35">
        <v>29</v>
      </c>
      <c r="K212" s="35">
        <v>29</v>
      </c>
      <c r="L212" s="35">
        <v>28</v>
      </c>
      <c r="M212" s="35">
        <v>29</v>
      </c>
      <c r="N212" s="35">
        <v>28</v>
      </c>
      <c r="O212" s="35">
        <v>27</v>
      </c>
      <c r="P212" s="35">
        <v>4</v>
      </c>
      <c r="Q212" s="35">
        <v>27</v>
      </c>
      <c r="R212" s="35">
        <v>26</v>
      </c>
      <c r="S212" s="35">
        <v>25</v>
      </c>
      <c r="T212" s="35">
        <v>15</v>
      </c>
      <c r="U212" s="35">
        <v>25</v>
      </c>
      <c r="V212" s="35">
        <v>1000000</v>
      </c>
    </row>
    <row r="213" spans="1:22" ht="15" thickBot="1" x14ac:dyDescent="0.35">
      <c r="A213" s="34" t="str">
        <f>'OAM Base model stairs'!A1404</f>
        <v>Lithuania</v>
      </c>
      <c r="B213" s="35">
        <v>16</v>
      </c>
      <c r="C213" s="35">
        <v>16</v>
      </c>
      <c r="D213" s="35">
        <v>9</v>
      </c>
      <c r="E213" s="35">
        <v>16</v>
      </c>
      <c r="F213" s="35">
        <v>2</v>
      </c>
      <c r="G213" s="35">
        <v>2</v>
      </c>
      <c r="H213" s="35">
        <v>21</v>
      </c>
      <c r="I213" s="35">
        <v>2</v>
      </c>
      <c r="J213" s="35">
        <v>29</v>
      </c>
      <c r="K213" s="35">
        <v>29</v>
      </c>
      <c r="L213" s="35">
        <v>29</v>
      </c>
      <c r="M213" s="35">
        <v>29</v>
      </c>
      <c r="N213" s="35">
        <v>25</v>
      </c>
      <c r="O213" s="35">
        <v>23</v>
      </c>
      <c r="P213" s="35">
        <v>12</v>
      </c>
      <c r="Q213" s="35">
        <v>23</v>
      </c>
      <c r="R213" s="35">
        <v>25</v>
      </c>
      <c r="S213" s="35">
        <v>24</v>
      </c>
      <c r="T213" s="35">
        <v>12</v>
      </c>
      <c r="U213" s="35">
        <v>24</v>
      </c>
      <c r="V213" s="35">
        <v>1000000</v>
      </c>
    </row>
    <row r="214" spans="1:22" ht="15" thickBot="1" x14ac:dyDescent="0.35">
      <c r="A214" s="34" t="str">
        <f>'OAM Base model stairs'!A1405</f>
        <v>Lithuania</v>
      </c>
      <c r="B214" s="35">
        <v>15</v>
      </c>
      <c r="C214" s="35">
        <v>15</v>
      </c>
      <c r="D214" s="35">
        <v>7</v>
      </c>
      <c r="E214" s="35">
        <v>15</v>
      </c>
      <c r="F214" s="35">
        <v>2</v>
      </c>
      <c r="G214" s="35">
        <v>2</v>
      </c>
      <c r="H214" s="35">
        <v>22</v>
      </c>
      <c r="I214" s="35">
        <v>2</v>
      </c>
      <c r="J214" s="35">
        <v>28</v>
      </c>
      <c r="K214" s="35">
        <v>28</v>
      </c>
      <c r="L214" s="35">
        <v>28</v>
      </c>
      <c r="M214" s="35">
        <v>28</v>
      </c>
      <c r="N214" s="35">
        <v>15</v>
      </c>
      <c r="O214" s="35">
        <v>12</v>
      </c>
      <c r="P214" s="35">
        <v>24</v>
      </c>
      <c r="Q214" s="35">
        <v>12</v>
      </c>
      <c r="R214" s="35">
        <v>23</v>
      </c>
      <c r="S214" s="35">
        <v>23</v>
      </c>
      <c r="T214" s="35">
        <v>11</v>
      </c>
      <c r="U214" s="35">
        <v>23</v>
      </c>
      <c r="V214" s="35">
        <v>1000000</v>
      </c>
    </row>
    <row r="215" spans="1:22" ht="15" thickBot="1" x14ac:dyDescent="0.35">
      <c r="A215" s="34" t="str">
        <f>'OAM Base model stairs'!A1406</f>
        <v>Lithuania</v>
      </c>
      <c r="B215" s="35">
        <v>14</v>
      </c>
      <c r="C215" s="35">
        <v>14</v>
      </c>
      <c r="D215" s="35">
        <v>5</v>
      </c>
      <c r="E215" s="35">
        <v>14</v>
      </c>
      <c r="F215" s="35">
        <v>2</v>
      </c>
      <c r="G215" s="35">
        <v>2</v>
      </c>
      <c r="H215" s="35">
        <v>22</v>
      </c>
      <c r="I215" s="35">
        <v>2</v>
      </c>
      <c r="J215" s="35">
        <v>29</v>
      </c>
      <c r="K215" s="35">
        <v>29</v>
      </c>
      <c r="L215" s="35">
        <v>29</v>
      </c>
      <c r="M215" s="35">
        <v>29</v>
      </c>
      <c r="N215" s="35">
        <v>4</v>
      </c>
      <c r="O215" s="35">
        <v>3</v>
      </c>
      <c r="P215" s="35">
        <v>22</v>
      </c>
      <c r="Q215" s="35">
        <v>3</v>
      </c>
      <c r="R215" s="35">
        <v>22</v>
      </c>
      <c r="S215" s="35">
        <v>22</v>
      </c>
      <c r="T215" s="35">
        <v>11</v>
      </c>
      <c r="U215" s="35">
        <v>22</v>
      </c>
      <c r="V215" s="35">
        <v>1000000</v>
      </c>
    </row>
    <row r="216" spans="1:22" ht="15" thickBot="1" x14ac:dyDescent="0.35">
      <c r="A216" s="34" t="str">
        <f>'OAM Base model stairs'!A1407</f>
        <v>Lithuania</v>
      </c>
      <c r="B216" s="35">
        <v>13</v>
      </c>
      <c r="C216" s="35">
        <v>13</v>
      </c>
      <c r="D216" s="35">
        <v>3</v>
      </c>
      <c r="E216" s="35">
        <v>13</v>
      </c>
      <c r="F216" s="35">
        <v>1</v>
      </c>
      <c r="G216" s="35">
        <v>1</v>
      </c>
      <c r="H216" s="35">
        <v>21</v>
      </c>
      <c r="I216" s="35">
        <v>1</v>
      </c>
      <c r="J216" s="35">
        <v>28</v>
      </c>
      <c r="K216" s="35">
        <v>28</v>
      </c>
      <c r="L216" s="35">
        <v>28</v>
      </c>
      <c r="M216" s="35">
        <v>28</v>
      </c>
      <c r="N216" s="35">
        <v>1</v>
      </c>
      <c r="O216" s="35">
        <v>1</v>
      </c>
      <c r="P216" s="35">
        <v>21</v>
      </c>
      <c r="Q216" s="35">
        <v>1</v>
      </c>
      <c r="R216" s="35">
        <v>22</v>
      </c>
      <c r="S216" s="35">
        <v>21</v>
      </c>
      <c r="T216" s="35">
        <v>10</v>
      </c>
      <c r="U216" s="35">
        <v>21</v>
      </c>
      <c r="V216" s="35">
        <v>1000000</v>
      </c>
    </row>
    <row r="217" spans="1:22" ht="15" thickBot="1" x14ac:dyDescent="0.35">
      <c r="A217" s="34" t="str">
        <f>'OAM Base model stairs'!A1408</f>
        <v>Lithuania</v>
      </c>
      <c r="B217" s="35">
        <v>12</v>
      </c>
      <c r="C217" s="35">
        <v>12</v>
      </c>
      <c r="D217" s="35">
        <v>1</v>
      </c>
      <c r="E217" s="35">
        <v>12</v>
      </c>
      <c r="F217" s="35">
        <v>3</v>
      </c>
      <c r="G217" s="35">
        <v>3</v>
      </c>
      <c r="H217" s="35">
        <v>20</v>
      </c>
      <c r="I217" s="35">
        <v>3</v>
      </c>
      <c r="J217" s="35">
        <v>28</v>
      </c>
      <c r="K217" s="35">
        <v>28</v>
      </c>
      <c r="L217" s="35">
        <v>28</v>
      </c>
      <c r="M217" s="35">
        <v>28</v>
      </c>
      <c r="N217" s="35">
        <v>5</v>
      </c>
      <c r="O217" s="35">
        <v>4</v>
      </c>
      <c r="P217" s="35">
        <v>17</v>
      </c>
      <c r="Q217" s="35">
        <v>4</v>
      </c>
      <c r="R217" s="35">
        <v>23</v>
      </c>
      <c r="S217" s="35">
        <v>21</v>
      </c>
      <c r="T217" s="35">
        <v>10</v>
      </c>
      <c r="U217" s="35">
        <v>21</v>
      </c>
      <c r="V217" s="35">
        <v>1000000</v>
      </c>
    </row>
    <row r="218" spans="1:22" ht="15" thickBot="1" x14ac:dyDescent="0.35">
      <c r="A218" s="34" t="str">
        <f>'OAM Base model stairs'!A1409</f>
        <v>Lithuania</v>
      </c>
      <c r="B218" s="35">
        <v>12</v>
      </c>
      <c r="C218" s="35">
        <v>11</v>
      </c>
      <c r="D218" s="35">
        <v>2</v>
      </c>
      <c r="E218" s="35">
        <v>11</v>
      </c>
      <c r="F218" s="35">
        <v>5</v>
      </c>
      <c r="G218" s="35">
        <v>6</v>
      </c>
      <c r="H218" s="35">
        <v>19</v>
      </c>
      <c r="I218" s="35">
        <v>6</v>
      </c>
      <c r="J218" s="35">
        <v>28</v>
      </c>
      <c r="K218" s="35">
        <v>28</v>
      </c>
      <c r="L218" s="35">
        <v>28</v>
      </c>
      <c r="M218" s="35">
        <v>28</v>
      </c>
      <c r="N218" s="35">
        <v>8</v>
      </c>
      <c r="O218" s="35">
        <v>8</v>
      </c>
      <c r="P218" s="35">
        <v>14</v>
      </c>
      <c r="Q218" s="35">
        <v>8</v>
      </c>
      <c r="R218" s="35">
        <v>23</v>
      </c>
      <c r="S218" s="35">
        <v>21</v>
      </c>
      <c r="T218" s="35">
        <v>10</v>
      </c>
      <c r="U218" s="35">
        <v>21</v>
      </c>
      <c r="V218" s="35">
        <v>1000000</v>
      </c>
    </row>
    <row r="219" spans="1:22" ht="15" thickBot="1" x14ac:dyDescent="0.35">
      <c r="A219" s="34" t="str">
        <f>'OAM Base model stairs'!A1410</f>
        <v>Lithuania</v>
      </c>
      <c r="B219" s="35">
        <v>11</v>
      </c>
      <c r="C219" s="35">
        <v>10</v>
      </c>
      <c r="D219" s="35">
        <v>4</v>
      </c>
      <c r="E219" s="35">
        <v>10</v>
      </c>
      <c r="F219" s="35">
        <v>2</v>
      </c>
      <c r="G219" s="35">
        <v>2</v>
      </c>
      <c r="H219" s="35">
        <v>21</v>
      </c>
      <c r="I219" s="35">
        <v>2</v>
      </c>
      <c r="J219" s="35">
        <v>27</v>
      </c>
      <c r="K219" s="35">
        <v>27</v>
      </c>
      <c r="L219" s="35">
        <v>27</v>
      </c>
      <c r="M219" s="35">
        <v>27</v>
      </c>
      <c r="N219" s="35">
        <v>6</v>
      </c>
      <c r="O219" s="35">
        <v>6</v>
      </c>
      <c r="P219" s="35">
        <v>17</v>
      </c>
      <c r="Q219" s="35">
        <v>6</v>
      </c>
      <c r="R219" s="35">
        <v>23</v>
      </c>
      <c r="S219" s="35">
        <v>21</v>
      </c>
      <c r="T219" s="35">
        <v>10</v>
      </c>
      <c r="U219" s="35">
        <v>21</v>
      </c>
      <c r="V219" s="35">
        <v>1000000</v>
      </c>
    </row>
    <row r="220" spans="1:22" ht="15" thickBot="1" x14ac:dyDescent="0.35">
      <c r="A220" s="34" t="str">
        <f>'OAM Base model stairs'!A1411</f>
        <v>Lithuania</v>
      </c>
      <c r="B220" s="35">
        <v>10</v>
      </c>
      <c r="C220" s="35">
        <v>8</v>
      </c>
      <c r="D220" s="35">
        <v>5</v>
      </c>
      <c r="E220" s="35">
        <v>8</v>
      </c>
      <c r="F220" s="35">
        <v>3</v>
      </c>
      <c r="G220" s="35">
        <v>3</v>
      </c>
      <c r="H220" s="35">
        <v>21</v>
      </c>
      <c r="I220" s="35">
        <v>3</v>
      </c>
      <c r="J220" s="35">
        <v>27</v>
      </c>
      <c r="K220" s="35">
        <v>26</v>
      </c>
      <c r="L220" s="35">
        <v>27</v>
      </c>
      <c r="M220" s="35">
        <v>26</v>
      </c>
      <c r="N220" s="35">
        <v>5</v>
      </c>
      <c r="O220" s="35">
        <v>7</v>
      </c>
      <c r="P220" s="35">
        <v>17</v>
      </c>
      <c r="Q220" s="35">
        <v>7</v>
      </c>
      <c r="R220" s="35">
        <v>23</v>
      </c>
      <c r="S220" s="35">
        <v>20</v>
      </c>
      <c r="T220" s="35">
        <v>9</v>
      </c>
      <c r="U220" s="35">
        <v>20</v>
      </c>
      <c r="V220" s="35">
        <v>1000000</v>
      </c>
    </row>
    <row r="221" spans="1:22" ht="15" thickBot="1" x14ac:dyDescent="0.35">
      <c r="A221" s="34" t="str">
        <f>'OAM Base model stairs'!A1412</f>
        <v>Lithuania</v>
      </c>
      <c r="B221" s="35">
        <v>7</v>
      </c>
      <c r="C221" s="35">
        <v>6</v>
      </c>
      <c r="D221" s="35">
        <v>7</v>
      </c>
      <c r="E221" s="35">
        <v>6</v>
      </c>
      <c r="F221" s="35">
        <v>4</v>
      </c>
      <c r="G221" s="35">
        <v>5</v>
      </c>
      <c r="H221" s="35">
        <v>19</v>
      </c>
      <c r="I221" s="35">
        <v>5</v>
      </c>
      <c r="J221" s="35">
        <v>26</v>
      </c>
      <c r="K221" s="35">
        <v>26</v>
      </c>
      <c r="L221" s="35">
        <v>27</v>
      </c>
      <c r="M221" s="35">
        <v>26</v>
      </c>
      <c r="N221" s="35">
        <v>1</v>
      </c>
      <c r="O221" s="35">
        <v>1</v>
      </c>
      <c r="P221" s="35">
        <v>21</v>
      </c>
      <c r="Q221" s="35">
        <v>1</v>
      </c>
      <c r="R221" s="35">
        <v>23</v>
      </c>
      <c r="S221" s="35">
        <v>20</v>
      </c>
      <c r="T221" s="35">
        <v>9</v>
      </c>
      <c r="U221" s="35">
        <v>20</v>
      </c>
      <c r="V221" s="35">
        <v>1000000</v>
      </c>
    </row>
    <row r="222" spans="1:22" ht="15" thickBot="1" x14ac:dyDescent="0.35">
      <c r="A222" s="34" t="str">
        <f>'OAM Base model stairs'!A1413</f>
        <v>Lithuania</v>
      </c>
      <c r="B222" s="35">
        <v>4</v>
      </c>
      <c r="C222" s="35">
        <v>4</v>
      </c>
      <c r="D222" s="35">
        <v>9</v>
      </c>
      <c r="E222" s="35">
        <v>4</v>
      </c>
      <c r="F222" s="35">
        <v>6</v>
      </c>
      <c r="G222" s="35">
        <v>6</v>
      </c>
      <c r="H222" s="35">
        <v>18</v>
      </c>
      <c r="I222" s="35">
        <v>6</v>
      </c>
      <c r="J222" s="35">
        <v>27</v>
      </c>
      <c r="K222" s="35">
        <v>27</v>
      </c>
      <c r="L222" s="35">
        <v>28</v>
      </c>
      <c r="M222" s="35">
        <v>27</v>
      </c>
      <c r="N222" s="35">
        <v>10</v>
      </c>
      <c r="O222" s="35">
        <v>11</v>
      </c>
      <c r="P222" s="35">
        <v>23</v>
      </c>
      <c r="Q222" s="35">
        <v>11</v>
      </c>
      <c r="R222" s="35">
        <v>21</v>
      </c>
      <c r="S222" s="35">
        <v>19</v>
      </c>
      <c r="T222" s="35">
        <v>7</v>
      </c>
      <c r="U222" s="35">
        <v>19</v>
      </c>
      <c r="V222" s="35">
        <v>1000000</v>
      </c>
    </row>
    <row r="223" spans="1:22" ht="15" thickBot="1" x14ac:dyDescent="0.35">
      <c r="A223" s="34" t="str">
        <f>'OAM Base model stairs'!A1414</f>
        <v>Lithuania</v>
      </c>
      <c r="B223" s="35">
        <v>3</v>
      </c>
      <c r="C223" s="35">
        <v>3</v>
      </c>
      <c r="D223" s="35">
        <v>11</v>
      </c>
      <c r="E223" s="35">
        <v>3</v>
      </c>
      <c r="F223" s="35">
        <v>3</v>
      </c>
      <c r="G223" s="35">
        <v>3</v>
      </c>
      <c r="H223" s="35">
        <v>23</v>
      </c>
      <c r="I223" s="35">
        <v>3</v>
      </c>
      <c r="J223" s="35">
        <v>28</v>
      </c>
      <c r="K223" s="35">
        <v>28</v>
      </c>
      <c r="L223" s="35">
        <v>27</v>
      </c>
      <c r="M223" s="35">
        <v>28</v>
      </c>
      <c r="N223" s="35">
        <v>3</v>
      </c>
      <c r="O223" s="35">
        <v>3</v>
      </c>
      <c r="P223" s="35">
        <v>19</v>
      </c>
      <c r="Q223" s="35">
        <v>3</v>
      </c>
      <c r="R223" s="35">
        <v>22</v>
      </c>
      <c r="S223" s="35">
        <v>19</v>
      </c>
      <c r="T223" s="35">
        <v>7</v>
      </c>
      <c r="U223" s="35">
        <v>19</v>
      </c>
      <c r="V223" s="35">
        <v>1000000</v>
      </c>
    </row>
    <row r="224" spans="1:22" ht="15" thickBot="1" x14ac:dyDescent="0.35">
      <c r="A224" s="34" t="str">
        <f>'OAM Base model stairs'!A1415</f>
        <v>Germany</v>
      </c>
      <c r="B224" s="35">
        <v>16</v>
      </c>
      <c r="C224" s="35">
        <v>22</v>
      </c>
      <c r="D224" s="35">
        <v>23</v>
      </c>
      <c r="E224" s="35">
        <v>22</v>
      </c>
      <c r="F224" s="35">
        <v>22</v>
      </c>
      <c r="G224" s="35">
        <v>22</v>
      </c>
      <c r="H224" s="35">
        <v>8</v>
      </c>
      <c r="I224" s="35">
        <v>22</v>
      </c>
      <c r="J224" s="35">
        <v>11</v>
      </c>
      <c r="K224" s="35">
        <v>11</v>
      </c>
      <c r="L224" s="35">
        <v>23</v>
      </c>
      <c r="M224" s="35">
        <v>11</v>
      </c>
      <c r="N224" s="35">
        <v>9</v>
      </c>
      <c r="O224" s="35">
        <v>8</v>
      </c>
      <c r="P224" s="35">
        <v>23</v>
      </c>
      <c r="Q224" s="35">
        <v>8</v>
      </c>
      <c r="R224" s="35">
        <v>8</v>
      </c>
      <c r="S224" s="35">
        <v>11</v>
      </c>
      <c r="T224" s="35">
        <v>26</v>
      </c>
      <c r="U224" s="35">
        <v>11</v>
      </c>
      <c r="V224" s="35">
        <v>1000000</v>
      </c>
    </row>
    <row r="225" spans="1:22" ht="15" thickBot="1" x14ac:dyDescent="0.35">
      <c r="A225" s="34" t="str">
        <f>'OAM Base model stairs'!A1416</f>
        <v>Germany</v>
      </c>
      <c r="B225" s="35">
        <v>18</v>
      </c>
      <c r="C225" s="35">
        <v>23</v>
      </c>
      <c r="D225" s="35">
        <v>22</v>
      </c>
      <c r="E225" s="35">
        <v>23</v>
      </c>
      <c r="F225" s="35">
        <v>23</v>
      </c>
      <c r="G225" s="35">
        <v>23</v>
      </c>
      <c r="H225" s="35">
        <v>13</v>
      </c>
      <c r="I225" s="35">
        <v>23</v>
      </c>
      <c r="J225" s="35">
        <v>9</v>
      </c>
      <c r="K225" s="35">
        <v>10</v>
      </c>
      <c r="L225" s="35">
        <v>20</v>
      </c>
      <c r="M225" s="35">
        <v>10</v>
      </c>
      <c r="N225" s="35">
        <v>2</v>
      </c>
      <c r="O225" s="35">
        <v>2</v>
      </c>
      <c r="P225" s="35">
        <v>24</v>
      </c>
      <c r="Q225" s="35">
        <v>2</v>
      </c>
      <c r="R225" s="35">
        <v>8</v>
      </c>
      <c r="S225" s="35">
        <v>10</v>
      </c>
      <c r="T225" s="35">
        <v>25</v>
      </c>
      <c r="U225" s="35">
        <v>10</v>
      </c>
      <c r="V225" s="35">
        <v>1000000</v>
      </c>
    </row>
    <row r="226" spans="1:22" ht="15" thickBot="1" x14ac:dyDescent="0.35">
      <c r="A226" s="34" t="str">
        <f>'OAM Base model stairs'!A1417</f>
        <v>Germany</v>
      </c>
      <c r="B226" s="35">
        <v>16</v>
      </c>
      <c r="C226" s="35">
        <v>21</v>
      </c>
      <c r="D226" s="35">
        <v>21</v>
      </c>
      <c r="E226" s="35">
        <v>21</v>
      </c>
      <c r="F226" s="35">
        <v>24</v>
      </c>
      <c r="G226" s="35">
        <v>23</v>
      </c>
      <c r="H226" s="35">
        <v>17</v>
      </c>
      <c r="I226" s="35">
        <v>23</v>
      </c>
      <c r="J226" s="35">
        <v>10</v>
      </c>
      <c r="K226" s="35">
        <v>11</v>
      </c>
      <c r="L226" s="35">
        <v>18</v>
      </c>
      <c r="M226" s="35">
        <v>11</v>
      </c>
      <c r="N226" s="35">
        <v>6</v>
      </c>
      <c r="O226" s="35">
        <v>6</v>
      </c>
      <c r="P226" s="35">
        <v>22</v>
      </c>
      <c r="Q226" s="35">
        <v>6</v>
      </c>
      <c r="R226" s="35">
        <v>7</v>
      </c>
      <c r="S226" s="35">
        <v>8</v>
      </c>
      <c r="T226" s="35">
        <v>24</v>
      </c>
      <c r="U226" s="35">
        <v>8</v>
      </c>
      <c r="V226" s="35">
        <v>1000000</v>
      </c>
    </row>
    <row r="227" spans="1:22" ht="15" thickBot="1" x14ac:dyDescent="0.35">
      <c r="A227" s="34" t="str">
        <f>'OAM Base model stairs'!A1418</f>
        <v>Germany</v>
      </c>
      <c r="B227" s="35">
        <v>15</v>
      </c>
      <c r="C227" s="35">
        <v>21</v>
      </c>
      <c r="D227" s="35">
        <v>20</v>
      </c>
      <c r="E227" s="35">
        <v>21</v>
      </c>
      <c r="F227" s="35">
        <v>24</v>
      </c>
      <c r="G227" s="35">
        <v>24</v>
      </c>
      <c r="H227" s="35">
        <v>19</v>
      </c>
      <c r="I227" s="35">
        <v>24</v>
      </c>
      <c r="J227" s="35">
        <v>13</v>
      </c>
      <c r="K227" s="35">
        <v>13</v>
      </c>
      <c r="L227" s="35">
        <v>15</v>
      </c>
      <c r="M227" s="35">
        <v>13</v>
      </c>
      <c r="N227" s="35">
        <v>7</v>
      </c>
      <c r="O227" s="35">
        <v>6</v>
      </c>
      <c r="P227" s="35">
        <v>20</v>
      </c>
      <c r="Q227" s="35">
        <v>6</v>
      </c>
      <c r="R227" s="35">
        <v>6</v>
      </c>
      <c r="S227" s="35">
        <v>8</v>
      </c>
      <c r="T227" s="35">
        <v>24</v>
      </c>
      <c r="U227" s="35">
        <v>8</v>
      </c>
      <c r="V227" s="35">
        <v>1000000</v>
      </c>
    </row>
    <row r="228" spans="1:22" ht="15" thickBot="1" x14ac:dyDescent="0.35">
      <c r="A228" s="34" t="str">
        <f>'OAM Base model stairs'!A1419</f>
        <v>Germany</v>
      </c>
      <c r="B228" s="35">
        <v>15</v>
      </c>
      <c r="C228" s="35">
        <v>20</v>
      </c>
      <c r="D228" s="35">
        <v>21</v>
      </c>
      <c r="E228" s="35">
        <v>20</v>
      </c>
      <c r="F228" s="35">
        <v>25</v>
      </c>
      <c r="G228" s="35">
        <v>24</v>
      </c>
      <c r="H228" s="35">
        <v>24</v>
      </c>
      <c r="I228" s="35">
        <v>24</v>
      </c>
      <c r="J228" s="35">
        <v>12</v>
      </c>
      <c r="K228" s="35">
        <v>13</v>
      </c>
      <c r="L228" s="35">
        <v>14</v>
      </c>
      <c r="M228" s="35">
        <v>13</v>
      </c>
      <c r="N228" s="35">
        <v>4</v>
      </c>
      <c r="O228" s="35">
        <v>4</v>
      </c>
      <c r="P228" s="35">
        <v>14</v>
      </c>
      <c r="Q228" s="35">
        <v>4</v>
      </c>
      <c r="R228" s="35">
        <v>5</v>
      </c>
      <c r="S228" s="35">
        <v>7</v>
      </c>
      <c r="T228" s="35">
        <v>25</v>
      </c>
      <c r="U228" s="35">
        <v>7</v>
      </c>
      <c r="V228" s="35">
        <v>1000000</v>
      </c>
    </row>
    <row r="229" spans="1:22" ht="15" thickBot="1" x14ac:dyDescent="0.35">
      <c r="A229" s="34" t="str">
        <f>'OAM Base model stairs'!A1420</f>
        <v>Germany</v>
      </c>
      <c r="B229" s="35">
        <v>15</v>
      </c>
      <c r="C229" s="35">
        <v>19</v>
      </c>
      <c r="D229" s="35">
        <v>20</v>
      </c>
      <c r="E229" s="35">
        <v>19</v>
      </c>
      <c r="F229" s="35">
        <v>28</v>
      </c>
      <c r="G229" s="35">
        <v>27</v>
      </c>
      <c r="H229" s="35">
        <v>27</v>
      </c>
      <c r="I229" s="35">
        <v>27</v>
      </c>
      <c r="J229" s="35">
        <v>12</v>
      </c>
      <c r="K229" s="35">
        <v>13</v>
      </c>
      <c r="L229" s="35">
        <v>12</v>
      </c>
      <c r="M229" s="35">
        <v>13</v>
      </c>
      <c r="N229" s="35">
        <v>8</v>
      </c>
      <c r="O229" s="35">
        <v>8</v>
      </c>
      <c r="P229" s="35">
        <v>14</v>
      </c>
      <c r="Q229" s="35">
        <v>8</v>
      </c>
      <c r="R229" s="35">
        <v>5</v>
      </c>
      <c r="S229" s="35">
        <v>6</v>
      </c>
      <c r="T229" s="35">
        <v>24</v>
      </c>
      <c r="U229" s="35">
        <v>6</v>
      </c>
      <c r="V229" s="35">
        <v>1000000</v>
      </c>
    </row>
    <row r="230" spans="1:22" ht="15" thickBot="1" x14ac:dyDescent="0.35">
      <c r="A230" s="34" t="str">
        <f>'OAM Base model stairs'!A1421</f>
        <v>Germany</v>
      </c>
      <c r="B230" s="35">
        <v>15</v>
      </c>
      <c r="C230" s="35">
        <v>18</v>
      </c>
      <c r="D230" s="35">
        <v>19</v>
      </c>
      <c r="E230" s="35">
        <v>18</v>
      </c>
      <c r="F230" s="35">
        <v>28</v>
      </c>
      <c r="G230" s="35">
        <v>27</v>
      </c>
      <c r="H230" s="35">
        <v>27</v>
      </c>
      <c r="I230" s="35">
        <v>27</v>
      </c>
      <c r="J230" s="35">
        <v>13</v>
      </c>
      <c r="K230" s="35">
        <v>13</v>
      </c>
      <c r="L230" s="35">
        <v>14</v>
      </c>
      <c r="M230" s="35">
        <v>13</v>
      </c>
      <c r="N230" s="35">
        <v>7</v>
      </c>
      <c r="O230" s="35">
        <v>7</v>
      </c>
      <c r="P230" s="35">
        <v>17</v>
      </c>
      <c r="Q230" s="35">
        <v>7</v>
      </c>
      <c r="R230" s="35">
        <v>5</v>
      </c>
      <c r="S230" s="35">
        <v>6</v>
      </c>
      <c r="T230" s="35">
        <v>23</v>
      </c>
      <c r="U230" s="35">
        <v>6</v>
      </c>
      <c r="V230" s="35">
        <v>1000000</v>
      </c>
    </row>
    <row r="231" spans="1:22" ht="15" thickBot="1" x14ac:dyDescent="0.35">
      <c r="A231" s="34" t="str">
        <f>'OAM Base model stairs'!A1422</f>
        <v>Germany</v>
      </c>
      <c r="B231" s="35">
        <v>14</v>
      </c>
      <c r="C231" s="35">
        <v>17</v>
      </c>
      <c r="D231" s="35">
        <v>19</v>
      </c>
      <c r="E231" s="35">
        <v>17</v>
      </c>
      <c r="F231" s="35">
        <v>28</v>
      </c>
      <c r="G231" s="35">
        <v>27</v>
      </c>
      <c r="H231" s="35">
        <v>27</v>
      </c>
      <c r="I231" s="35">
        <v>27</v>
      </c>
      <c r="J231" s="35">
        <v>14</v>
      </c>
      <c r="K231" s="35">
        <v>14</v>
      </c>
      <c r="L231" s="35">
        <v>15</v>
      </c>
      <c r="M231" s="35">
        <v>14</v>
      </c>
      <c r="N231" s="35">
        <v>1</v>
      </c>
      <c r="O231" s="35">
        <v>1</v>
      </c>
      <c r="P231" s="35">
        <v>20</v>
      </c>
      <c r="Q231" s="35">
        <v>1</v>
      </c>
      <c r="R231" s="35">
        <v>4</v>
      </c>
      <c r="S231" s="35">
        <v>5</v>
      </c>
      <c r="T231" s="35">
        <v>21</v>
      </c>
      <c r="U231" s="35">
        <v>5</v>
      </c>
      <c r="V231" s="35">
        <v>1000000</v>
      </c>
    </row>
    <row r="232" spans="1:22" ht="15" thickBot="1" x14ac:dyDescent="0.35">
      <c r="A232" s="34" t="str">
        <f>'OAM Base model stairs'!A1423</f>
        <v>Germany</v>
      </c>
      <c r="B232" s="35">
        <v>14</v>
      </c>
      <c r="C232" s="35">
        <v>16</v>
      </c>
      <c r="D232" s="35">
        <v>17</v>
      </c>
      <c r="E232" s="35">
        <v>16</v>
      </c>
      <c r="F232" s="35">
        <v>27</v>
      </c>
      <c r="G232" s="35">
        <v>27</v>
      </c>
      <c r="H232" s="35">
        <v>27</v>
      </c>
      <c r="I232" s="35">
        <v>27</v>
      </c>
      <c r="J232" s="35">
        <v>13</v>
      </c>
      <c r="K232" s="35">
        <v>14</v>
      </c>
      <c r="L232" s="35">
        <v>15</v>
      </c>
      <c r="M232" s="35">
        <v>14</v>
      </c>
      <c r="N232" s="35">
        <v>7</v>
      </c>
      <c r="O232" s="35">
        <v>6</v>
      </c>
      <c r="P232" s="35">
        <v>20</v>
      </c>
      <c r="Q232" s="35">
        <v>6</v>
      </c>
      <c r="R232" s="35">
        <v>4</v>
      </c>
      <c r="S232" s="35">
        <v>4</v>
      </c>
      <c r="T232" s="35">
        <v>20</v>
      </c>
      <c r="U232" s="35">
        <v>4</v>
      </c>
      <c r="V232" s="35">
        <v>1000000</v>
      </c>
    </row>
    <row r="233" spans="1:22" ht="15" thickBot="1" x14ac:dyDescent="0.35">
      <c r="A233" s="34" t="str">
        <f>'OAM Base model stairs'!A1424</f>
        <v>Germany</v>
      </c>
      <c r="B233" s="35">
        <v>13</v>
      </c>
      <c r="C233" s="35">
        <v>14</v>
      </c>
      <c r="D233" s="35">
        <v>17</v>
      </c>
      <c r="E233" s="35">
        <v>14</v>
      </c>
      <c r="F233" s="35">
        <v>28</v>
      </c>
      <c r="G233" s="35">
        <v>28</v>
      </c>
      <c r="H233" s="35">
        <v>29</v>
      </c>
      <c r="I233" s="35">
        <v>28</v>
      </c>
      <c r="J233" s="35">
        <v>14</v>
      </c>
      <c r="K233" s="35">
        <v>15</v>
      </c>
      <c r="L233" s="35">
        <v>15</v>
      </c>
      <c r="M233" s="35">
        <v>15</v>
      </c>
      <c r="N233" s="35">
        <v>10</v>
      </c>
      <c r="O233" s="35">
        <v>9</v>
      </c>
      <c r="P233" s="35">
        <v>18</v>
      </c>
      <c r="Q233" s="35">
        <v>9</v>
      </c>
      <c r="R233" s="35">
        <v>3</v>
      </c>
      <c r="S233" s="35">
        <v>4</v>
      </c>
      <c r="T233" s="35">
        <v>18</v>
      </c>
      <c r="U233" s="35">
        <v>4</v>
      </c>
      <c r="V233" s="35">
        <v>1000000</v>
      </c>
    </row>
    <row r="234" spans="1:22" ht="15" thickBot="1" x14ac:dyDescent="0.35">
      <c r="A234" s="34" t="str">
        <f>'OAM Base model stairs'!A1425</f>
        <v>Germany</v>
      </c>
      <c r="B234" s="35">
        <v>13</v>
      </c>
      <c r="C234" s="35">
        <v>13</v>
      </c>
      <c r="D234" s="35">
        <v>16</v>
      </c>
      <c r="E234" s="35">
        <v>13</v>
      </c>
      <c r="F234" s="35">
        <v>29</v>
      </c>
      <c r="G234" s="35">
        <v>29</v>
      </c>
      <c r="H234" s="35">
        <v>28</v>
      </c>
      <c r="I234" s="35">
        <v>29</v>
      </c>
      <c r="J234" s="35">
        <v>15</v>
      </c>
      <c r="K234" s="35">
        <v>15</v>
      </c>
      <c r="L234" s="35">
        <v>16</v>
      </c>
      <c r="M234" s="35">
        <v>15</v>
      </c>
      <c r="N234" s="35">
        <v>17</v>
      </c>
      <c r="O234" s="35">
        <v>18</v>
      </c>
      <c r="P234" s="35">
        <v>13</v>
      </c>
      <c r="Q234" s="35">
        <v>18</v>
      </c>
      <c r="R234" s="35">
        <v>3</v>
      </c>
      <c r="S234" s="35">
        <v>3</v>
      </c>
      <c r="T234" s="35">
        <v>16</v>
      </c>
      <c r="U234" s="35">
        <v>3</v>
      </c>
      <c r="V234" s="35">
        <v>1000000</v>
      </c>
    </row>
    <row r="235" spans="1:22" ht="15" thickBot="1" x14ac:dyDescent="0.35">
      <c r="A235" s="34" t="str">
        <f>'OAM Base model stairs'!A1426</f>
        <v>Germany</v>
      </c>
      <c r="B235" s="35">
        <v>12</v>
      </c>
      <c r="C235" s="35">
        <v>13</v>
      </c>
      <c r="D235" s="35">
        <v>15</v>
      </c>
      <c r="E235" s="35">
        <v>13</v>
      </c>
      <c r="F235" s="35">
        <v>26</v>
      </c>
      <c r="G235" s="35">
        <v>26</v>
      </c>
      <c r="H235" s="35">
        <v>26</v>
      </c>
      <c r="I235" s="35">
        <v>26</v>
      </c>
      <c r="J235" s="35">
        <v>15</v>
      </c>
      <c r="K235" s="35">
        <v>15</v>
      </c>
      <c r="L235" s="35">
        <v>17</v>
      </c>
      <c r="M235" s="35">
        <v>15</v>
      </c>
      <c r="N235" s="35">
        <v>17</v>
      </c>
      <c r="O235" s="35">
        <v>20</v>
      </c>
      <c r="P235" s="35">
        <v>7</v>
      </c>
      <c r="Q235" s="35">
        <v>20</v>
      </c>
      <c r="R235" s="35">
        <v>3</v>
      </c>
      <c r="S235" s="35">
        <v>3</v>
      </c>
      <c r="T235" s="35">
        <v>16</v>
      </c>
      <c r="U235" s="35">
        <v>3</v>
      </c>
      <c r="V235" s="35">
        <v>1000000</v>
      </c>
    </row>
    <row r="236" spans="1:22" ht="15" thickBot="1" x14ac:dyDescent="0.35">
      <c r="A236" s="34" t="str">
        <f>'OAM Base model stairs'!A1427</f>
        <v>Germany</v>
      </c>
      <c r="B236" s="35">
        <v>12</v>
      </c>
      <c r="C236" s="35">
        <v>12</v>
      </c>
      <c r="D236" s="35">
        <v>15</v>
      </c>
      <c r="E236" s="35">
        <v>12</v>
      </c>
      <c r="F236" s="35">
        <v>25</v>
      </c>
      <c r="G236" s="35">
        <v>25</v>
      </c>
      <c r="H236" s="35">
        <v>26</v>
      </c>
      <c r="I236" s="35">
        <v>25</v>
      </c>
      <c r="J236" s="35">
        <v>16</v>
      </c>
      <c r="K236" s="35">
        <v>16</v>
      </c>
      <c r="L236" s="35">
        <v>17</v>
      </c>
      <c r="M236" s="35">
        <v>16</v>
      </c>
      <c r="N236" s="35">
        <v>13</v>
      </c>
      <c r="O236" s="35">
        <v>16</v>
      </c>
      <c r="P236" s="35">
        <v>8</v>
      </c>
      <c r="Q236" s="35">
        <v>16</v>
      </c>
      <c r="R236" s="35">
        <v>3</v>
      </c>
      <c r="S236" s="35">
        <v>2</v>
      </c>
      <c r="T236" s="35">
        <v>16</v>
      </c>
      <c r="U236" s="35">
        <v>2</v>
      </c>
      <c r="V236" s="35">
        <v>1000000</v>
      </c>
    </row>
    <row r="237" spans="1:22" ht="15" thickBot="1" x14ac:dyDescent="0.35">
      <c r="A237" s="34" t="str">
        <f>'OAM Base model stairs'!A1428</f>
        <v>Germany</v>
      </c>
      <c r="B237" s="35">
        <v>11</v>
      </c>
      <c r="C237" s="35">
        <v>11</v>
      </c>
      <c r="D237" s="35">
        <v>15</v>
      </c>
      <c r="E237" s="35">
        <v>11</v>
      </c>
      <c r="F237" s="35">
        <v>26</v>
      </c>
      <c r="G237" s="35">
        <v>26</v>
      </c>
      <c r="H237" s="35">
        <v>27</v>
      </c>
      <c r="I237" s="35">
        <v>26</v>
      </c>
      <c r="J237" s="35">
        <v>13</v>
      </c>
      <c r="K237" s="35">
        <v>13</v>
      </c>
      <c r="L237" s="35">
        <v>18</v>
      </c>
      <c r="M237" s="35">
        <v>13</v>
      </c>
      <c r="N237" s="35">
        <v>6</v>
      </c>
      <c r="O237" s="35">
        <v>8</v>
      </c>
      <c r="P237" s="35">
        <v>11</v>
      </c>
      <c r="Q237" s="35">
        <v>8</v>
      </c>
      <c r="R237" s="35">
        <v>4</v>
      </c>
      <c r="S237" s="35">
        <v>3</v>
      </c>
      <c r="T237" s="35">
        <v>16</v>
      </c>
      <c r="U237" s="35">
        <v>3</v>
      </c>
      <c r="V237" s="35">
        <v>1000000</v>
      </c>
    </row>
    <row r="238" spans="1:22" ht="15" thickBot="1" x14ac:dyDescent="0.35">
      <c r="A238" s="34" t="str">
        <f>'OAM Base model stairs'!A1429</f>
        <v>Germany</v>
      </c>
      <c r="B238" s="35">
        <v>11</v>
      </c>
      <c r="C238" s="35">
        <v>11</v>
      </c>
      <c r="D238" s="35">
        <v>17</v>
      </c>
      <c r="E238" s="35">
        <v>11</v>
      </c>
      <c r="F238" s="35">
        <v>28</v>
      </c>
      <c r="G238" s="35">
        <v>28</v>
      </c>
      <c r="H238" s="35">
        <v>29</v>
      </c>
      <c r="I238" s="35">
        <v>28</v>
      </c>
      <c r="J238" s="35">
        <v>11</v>
      </c>
      <c r="K238" s="35">
        <v>11</v>
      </c>
      <c r="L238" s="35">
        <v>17</v>
      </c>
      <c r="M238" s="35">
        <v>11</v>
      </c>
      <c r="N238" s="35">
        <v>16</v>
      </c>
      <c r="O238" s="35">
        <v>14</v>
      </c>
      <c r="P238" s="35">
        <v>2</v>
      </c>
      <c r="Q238" s="35">
        <v>14</v>
      </c>
      <c r="R238" s="35">
        <v>3</v>
      </c>
      <c r="S238" s="35">
        <v>4</v>
      </c>
      <c r="T238" s="35">
        <v>17</v>
      </c>
      <c r="U238" s="35">
        <v>4</v>
      </c>
      <c r="V238" s="35">
        <v>1000000</v>
      </c>
    </row>
    <row r="239" spans="1:22" ht="15" thickBot="1" x14ac:dyDescent="0.35">
      <c r="A239" s="34" t="str">
        <f>'OAM Base model stairs'!A1430</f>
        <v>Germany</v>
      </c>
      <c r="B239" s="35">
        <v>11</v>
      </c>
      <c r="C239" s="35">
        <v>11</v>
      </c>
      <c r="D239" s="35">
        <v>17</v>
      </c>
      <c r="E239" s="35">
        <v>11</v>
      </c>
      <c r="F239" s="35">
        <v>25</v>
      </c>
      <c r="G239" s="35">
        <v>26</v>
      </c>
      <c r="H239" s="35">
        <v>28</v>
      </c>
      <c r="I239" s="35">
        <v>26</v>
      </c>
      <c r="J239" s="35">
        <v>10</v>
      </c>
      <c r="K239" s="35">
        <v>9</v>
      </c>
      <c r="L239" s="35">
        <v>17</v>
      </c>
      <c r="M239" s="35">
        <v>9</v>
      </c>
      <c r="N239" s="35">
        <v>24</v>
      </c>
      <c r="O239" s="35">
        <v>21</v>
      </c>
      <c r="P239" s="35">
        <v>10</v>
      </c>
      <c r="Q239" s="35">
        <v>21</v>
      </c>
      <c r="R239" s="35">
        <v>5</v>
      </c>
      <c r="S239" s="35">
        <v>4</v>
      </c>
      <c r="T239" s="35">
        <v>18</v>
      </c>
      <c r="U239" s="35">
        <v>4</v>
      </c>
      <c r="V239" s="35">
        <v>1000000</v>
      </c>
    </row>
    <row r="240" spans="1:22" ht="15" thickBot="1" x14ac:dyDescent="0.35">
      <c r="A240" s="34" t="str">
        <f>'OAM Base model stairs'!A1431</f>
        <v>Germany</v>
      </c>
      <c r="B240" s="35">
        <v>12</v>
      </c>
      <c r="C240" s="35">
        <v>12</v>
      </c>
      <c r="D240" s="35">
        <v>16</v>
      </c>
      <c r="E240" s="35">
        <v>12</v>
      </c>
      <c r="F240" s="35">
        <v>26</v>
      </c>
      <c r="G240" s="35">
        <v>26</v>
      </c>
      <c r="H240" s="35">
        <v>28</v>
      </c>
      <c r="I240" s="35">
        <v>26</v>
      </c>
      <c r="J240" s="35">
        <v>6</v>
      </c>
      <c r="K240" s="35">
        <v>6</v>
      </c>
      <c r="L240" s="35">
        <v>18</v>
      </c>
      <c r="M240" s="35">
        <v>6</v>
      </c>
      <c r="N240" s="35">
        <v>26</v>
      </c>
      <c r="O240" s="35">
        <v>24</v>
      </c>
      <c r="P240" s="35">
        <v>19</v>
      </c>
      <c r="Q240" s="35">
        <v>24</v>
      </c>
      <c r="R240" s="35">
        <v>6</v>
      </c>
      <c r="S240" s="35">
        <v>6</v>
      </c>
      <c r="T240" s="35">
        <v>19</v>
      </c>
      <c r="U240" s="35">
        <v>6</v>
      </c>
      <c r="V240" s="35">
        <v>1000000</v>
      </c>
    </row>
    <row r="241" spans="1:22" ht="15" thickBot="1" x14ac:dyDescent="0.35">
      <c r="A241" s="34" t="str">
        <f>'OAM Base model stairs'!A1432</f>
        <v>Germany</v>
      </c>
      <c r="B241" s="35">
        <v>13</v>
      </c>
      <c r="C241" s="35">
        <v>13</v>
      </c>
      <c r="D241" s="35">
        <v>16</v>
      </c>
      <c r="E241" s="35">
        <v>13</v>
      </c>
      <c r="F241" s="35">
        <v>27</v>
      </c>
      <c r="G241" s="35">
        <v>27</v>
      </c>
      <c r="H241" s="35">
        <v>28</v>
      </c>
      <c r="I241" s="35">
        <v>27</v>
      </c>
      <c r="J241" s="35">
        <v>6</v>
      </c>
      <c r="K241" s="35">
        <v>6</v>
      </c>
      <c r="L241" s="35">
        <v>16</v>
      </c>
      <c r="M241" s="35">
        <v>6</v>
      </c>
      <c r="N241" s="35">
        <v>27</v>
      </c>
      <c r="O241" s="35">
        <v>26</v>
      </c>
      <c r="P241" s="35">
        <v>24</v>
      </c>
      <c r="Q241" s="35">
        <v>26</v>
      </c>
      <c r="R241" s="35">
        <v>7</v>
      </c>
      <c r="S241" s="35">
        <v>6</v>
      </c>
      <c r="T241" s="35">
        <v>19</v>
      </c>
      <c r="U241" s="35">
        <v>6</v>
      </c>
      <c r="V241" s="35">
        <v>1000000</v>
      </c>
    </row>
    <row r="242" spans="1:22" ht="15" thickBot="1" x14ac:dyDescent="0.35">
      <c r="A242" s="34" t="str">
        <f>'OAM Base model stairs'!A1433</f>
        <v>Germany</v>
      </c>
      <c r="B242" s="35">
        <v>13</v>
      </c>
      <c r="C242" s="35">
        <v>13</v>
      </c>
      <c r="D242" s="35">
        <v>15</v>
      </c>
      <c r="E242" s="35">
        <v>13</v>
      </c>
      <c r="F242" s="35">
        <v>27</v>
      </c>
      <c r="G242" s="35">
        <v>28</v>
      </c>
      <c r="H242" s="35">
        <v>29</v>
      </c>
      <c r="I242" s="35">
        <v>28</v>
      </c>
      <c r="J242" s="35">
        <v>4</v>
      </c>
      <c r="K242" s="35">
        <v>4</v>
      </c>
      <c r="L242" s="35">
        <v>20</v>
      </c>
      <c r="M242" s="35">
        <v>4</v>
      </c>
      <c r="N242" s="35">
        <v>28</v>
      </c>
      <c r="O242" s="35">
        <v>26</v>
      </c>
      <c r="P242" s="35">
        <v>25</v>
      </c>
      <c r="Q242" s="35">
        <v>26</v>
      </c>
      <c r="R242" s="35">
        <v>7</v>
      </c>
      <c r="S242" s="35">
        <v>7</v>
      </c>
      <c r="T242" s="35">
        <v>19</v>
      </c>
      <c r="U242" s="35">
        <v>7</v>
      </c>
      <c r="V242" s="35">
        <v>1000000</v>
      </c>
    </row>
    <row r="243" spans="1:22" ht="15" thickBot="1" x14ac:dyDescent="0.35">
      <c r="A243" s="34" t="str">
        <f>'OAM Base model stairs'!A1434</f>
        <v>Germany</v>
      </c>
      <c r="B243" s="35">
        <v>13</v>
      </c>
      <c r="C243" s="35">
        <v>13</v>
      </c>
      <c r="D243" s="35">
        <v>15</v>
      </c>
      <c r="E243" s="35">
        <v>13</v>
      </c>
      <c r="F243" s="35">
        <v>27</v>
      </c>
      <c r="G243" s="35">
        <v>27</v>
      </c>
      <c r="H243" s="35">
        <v>29</v>
      </c>
      <c r="I243" s="35">
        <v>27</v>
      </c>
      <c r="J243" s="35">
        <v>5</v>
      </c>
      <c r="K243" s="35">
        <v>5</v>
      </c>
      <c r="L243" s="35">
        <v>18</v>
      </c>
      <c r="M243" s="35">
        <v>5</v>
      </c>
      <c r="N243" s="35">
        <v>27</v>
      </c>
      <c r="O243" s="35">
        <v>26</v>
      </c>
      <c r="P243" s="35">
        <v>25</v>
      </c>
      <c r="Q243" s="35">
        <v>26</v>
      </c>
      <c r="R243" s="35">
        <v>8</v>
      </c>
      <c r="S243" s="35">
        <v>7</v>
      </c>
      <c r="T243" s="35">
        <v>18</v>
      </c>
      <c r="U243" s="35">
        <v>7</v>
      </c>
      <c r="V243" s="35">
        <v>1000000</v>
      </c>
    </row>
    <row r="244" spans="1:22" ht="15" thickBot="1" x14ac:dyDescent="0.35">
      <c r="A244" s="34" t="str">
        <f>'OAM Base model stairs'!A1435</f>
        <v>Germany</v>
      </c>
      <c r="B244" s="35">
        <v>14</v>
      </c>
      <c r="C244" s="35">
        <v>14</v>
      </c>
      <c r="D244" s="35">
        <v>13</v>
      </c>
      <c r="E244" s="35">
        <v>14</v>
      </c>
      <c r="F244" s="35">
        <v>27</v>
      </c>
      <c r="G244" s="35">
        <v>27</v>
      </c>
      <c r="H244" s="35">
        <v>29</v>
      </c>
      <c r="I244" s="35">
        <v>27</v>
      </c>
      <c r="J244" s="35">
        <v>3</v>
      </c>
      <c r="K244" s="35">
        <v>3</v>
      </c>
      <c r="L244" s="35">
        <v>20</v>
      </c>
      <c r="M244" s="35">
        <v>3</v>
      </c>
      <c r="N244" s="35">
        <v>26</v>
      </c>
      <c r="O244" s="35">
        <v>26</v>
      </c>
      <c r="P244" s="35">
        <v>25</v>
      </c>
      <c r="Q244" s="35">
        <v>26</v>
      </c>
      <c r="R244" s="35">
        <v>6</v>
      </c>
      <c r="S244" s="35">
        <v>5</v>
      </c>
      <c r="T244" s="35">
        <v>17</v>
      </c>
      <c r="U244" s="35">
        <v>5</v>
      </c>
      <c r="V244" s="35">
        <v>1000000</v>
      </c>
    </row>
    <row r="245" spans="1:22" ht="15" thickBot="1" x14ac:dyDescent="0.35">
      <c r="A245" s="34" t="str">
        <f>'OAM Base model stairs'!A1436</f>
        <v>Germany</v>
      </c>
      <c r="B245" s="35">
        <v>14</v>
      </c>
      <c r="C245" s="35">
        <v>14</v>
      </c>
      <c r="D245" s="35">
        <v>11</v>
      </c>
      <c r="E245" s="35">
        <v>14</v>
      </c>
      <c r="F245" s="35">
        <v>28</v>
      </c>
      <c r="G245" s="35">
        <v>28</v>
      </c>
      <c r="H245" s="35">
        <v>30</v>
      </c>
      <c r="I245" s="35">
        <v>28</v>
      </c>
      <c r="J245" s="35">
        <v>3</v>
      </c>
      <c r="K245" s="35">
        <v>3</v>
      </c>
      <c r="L245" s="35">
        <v>20</v>
      </c>
      <c r="M245" s="35">
        <v>3</v>
      </c>
      <c r="N245" s="35">
        <v>26</v>
      </c>
      <c r="O245" s="35">
        <v>26</v>
      </c>
      <c r="P245" s="35">
        <v>25</v>
      </c>
      <c r="Q245" s="35">
        <v>26</v>
      </c>
      <c r="R245" s="35">
        <v>6</v>
      </c>
      <c r="S245" s="35">
        <v>5</v>
      </c>
      <c r="T245" s="35">
        <v>17</v>
      </c>
      <c r="U245" s="35">
        <v>5</v>
      </c>
      <c r="V245" s="35">
        <v>1000000</v>
      </c>
    </row>
    <row r="246" spans="1:22" ht="15" thickBot="1" x14ac:dyDescent="0.35">
      <c r="A246" s="34" t="str">
        <f>'OAM Base model stairs'!A1437</f>
        <v>Germany</v>
      </c>
      <c r="B246" s="35">
        <v>14</v>
      </c>
      <c r="C246" s="35">
        <v>14</v>
      </c>
      <c r="D246" s="35">
        <v>10</v>
      </c>
      <c r="E246" s="35">
        <v>14</v>
      </c>
      <c r="F246" s="35">
        <v>27</v>
      </c>
      <c r="G246" s="35">
        <v>28</v>
      </c>
      <c r="H246" s="35">
        <v>30</v>
      </c>
      <c r="I246" s="35">
        <v>28</v>
      </c>
      <c r="J246" s="35">
        <v>4</v>
      </c>
      <c r="K246" s="35">
        <v>3</v>
      </c>
      <c r="L246" s="35">
        <v>19</v>
      </c>
      <c r="M246" s="35">
        <v>3</v>
      </c>
      <c r="N246" s="35">
        <v>24</v>
      </c>
      <c r="O246" s="35">
        <v>26</v>
      </c>
      <c r="P246" s="35">
        <v>23</v>
      </c>
      <c r="Q246" s="35">
        <v>26</v>
      </c>
      <c r="R246" s="35">
        <v>6</v>
      </c>
      <c r="S246" s="35">
        <v>5</v>
      </c>
      <c r="T246" s="35">
        <v>16</v>
      </c>
      <c r="U246" s="35">
        <v>5</v>
      </c>
      <c r="V246" s="35">
        <v>1000000</v>
      </c>
    </row>
    <row r="247" spans="1:22" ht="15" thickBot="1" x14ac:dyDescent="0.35">
      <c r="A247" s="34" t="str">
        <f>'OAM Base model stairs'!A1438</f>
        <v>Germany</v>
      </c>
      <c r="B247" s="35">
        <v>15</v>
      </c>
      <c r="C247" s="35">
        <v>14</v>
      </c>
      <c r="D247" s="35">
        <v>9</v>
      </c>
      <c r="E247" s="35">
        <v>14</v>
      </c>
      <c r="F247" s="35">
        <v>27</v>
      </c>
      <c r="G247" s="35">
        <v>28</v>
      </c>
      <c r="H247" s="35">
        <v>30</v>
      </c>
      <c r="I247" s="35">
        <v>28</v>
      </c>
      <c r="J247" s="35">
        <v>3</v>
      </c>
      <c r="K247" s="35">
        <v>3</v>
      </c>
      <c r="L247" s="35">
        <v>19</v>
      </c>
      <c r="M247" s="35">
        <v>3</v>
      </c>
      <c r="N247" s="35">
        <v>22</v>
      </c>
      <c r="O247" s="35">
        <v>25</v>
      </c>
      <c r="P247" s="35">
        <v>20</v>
      </c>
      <c r="Q247" s="35">
        <v>25</v>
      </c>
      <c r="R247" s="35">
        <v>5</v>
      </c>
      <c r="S247" s="35">
        <v>4</v>
      </c>
      <c r="T247" s="35">
        <v>15</v>
      </c>
      <c r="U247" s="35">
        <v>4</v>
      </c>
      <c r="V247" s="35">
        <v>1000000</v>
      </c>
    </row>
    <row r="248" spans="1:22" ht="15" thickBot="1" x14ac:dyDescent="0.35">
      <c r="A248" s="34" t="str">
        <f>'OAM Base model stairs'!A1439</f>
        <v>Germany</v>
      </c>
      <c r="B248" s="35">
        <v>15</v>
      </c>
      <c r="C248" s="35">
        <v>14</v>
      </c>
      <c r="D248" s="35">
        <v>8</v>
      </c>
      <c r="E248" s="35">
        <v>14</v>
      </c>
      <c r="F248" s="35">
        <v>27</v>
      </c>
      <c r="G248" s="35">
        <v>28</v>
      </c>
      <c r="H248" s="35">
        <v>30</v>
      </c>
      <c r="I248" s="35">
        <v>28</v>
      </c>
      <c r="J248" s="35">
        <v>2</v>
      </c>
      <c r="K248" s="35">
        <v>2</v>
      </c>
      <c r="L248" s="35">
        <v>19</v>
      </c>
      <c r="M248" s="35">
        <v>2</v>
      </c>
      <c r="N248" s="35">
        <v>21</v>
      </c>
      <c r="O248" s="35">
        <v>25</v>
      </c>
      <c r="P248" s="35">
        <v>20</v>
      </c>
      <c r="Q248" s="35">
        <v>25</v>
      </c>
      <c r="R248" s="35">
        <v>5</v>
      </c>
      <c r="S248" s="35">
        <v>4</v>
      </c>
      <c r="T248" s="35">
        <v>14</v>
      </c>
      <c r="U248" s="35">
        <v>4</v>
      </c>
      <c r="V248" s="35">
        <v>1000000</v>
      </c>
    </row>
    <row r="249" spans="1:22" ht="15" thickBot="1" x14ac:dyDescent="0.35">
      <c r="A249" s="34" t="str">
        <f>'OAM Base model stairs'!A1440</f>
        <v>Germany</v>
      </c>
      <c r="B249" s="35">
        <v>14</v>
      </c>
      <c r="C249" s="35">
        <v>13</v>
      </c>
      <c r="D249" s="35">
        <v>8</v>
      </c>
      <c r="E249" s="35">
        <v>13</v>
      </c>
      <c r="F249" s="35">
        <v>25</v>
      </c>
      <c r="G249" s="35">
        <v>27</v>
      </c>
      <c r="H249" s="35">
        <v>29</v>
      </c>
      <c r="I249" s="35">
        <v>27</v>
      </c>
      <c r="J249" s="35">
        <v>5</v>
      </c>
      <c r="K249" s="35">
        <v>4</v>
      </c>
      <c r="L249" s="35">
        <v>17</v>
      </c>
      <c r="M249" s="35">
        <v>4</v>
      </c>
      <c r="N249" s="35">
        <v>21</v>
      </c>
      <c r="O249" s="35">
        <v>24</v>
      </c>
      <c r="P249" s="35">
        <v>18</v>
      </c>
      <c r="Q249" s="35">
        <v>24</v>
      </c>
      <c r="R249" s="35">
        <v>5</v>
      </c>
      <c r="S249" s="35">
        <v>4</v>
      </c>
      <c r="T249" s="35">
        <v>15</v>
      </c>
      <c r="U249" s="35">
        <v>4</v>
      </c>
      <c r="V249" s="35">
        <v>1000000</v>
      </c>
    </row>
    <row r="250" spans="1:22" ht="15" thickBot="1" x14ac:dyDescent="0.35">
      <c r="A250" s="34" t="str">
        <f>'OAM Base model stairs'!A1441</f>
        <v>Germany</v>
      </c>
      <c r="B250" s="35">
        <v>13</v>
      </c>
      <c r="C250" s="35">
        <v>12</v>
      </c>
      <c r="D250" s="35">
        <v>9</v>
      </c>
      <c r="E250" s="35">
        <v>12</v>
      </c>
      <c r="F250" s="35">
        <v>27</v>
      </c>
      <c r="G250" s="35">
        <v>28</v>
      </c>
      <c r="H250" s="35">
        <v>28</v>
      </c>
      <c r="I250" s="35">
        <v>28</v>
      </c>
      <c r="J250" s="35">
        <v>7</v>
      </c>
      <c r="K250" s="35">
        <v>7</v>
      </c>
      <c r="L250" s="35">
        <v>25</v>
      </c>
      <c r="M250" s="35">
        <v>7</v>
      </c>
      <c r="N250" s="35">
        <v>20</v>
      </c>
      <c r="O250" s="35">
        <v>24</v>
      </c>
      <c r="P250" s="35">
        <v>18</v>
      </c>
      <c r="Q250" s="35">
        <v>24</v>
      </c>
      <c r="R250" s="35">
        <v>4</v>
      </c>
      <c r="S250" s="35">
        <v>3</v>
      </c>
      <c r="T250" s="35">
        <v>14</v>
      </c>
      <c r="U250" s="35">
        <v>3</v>
      </c>
      <c r="V250" s="35">
        <v>1000000</v>
      </c>
    </row>
    <row r="251" spans="1:22" ht="15" thickBot="1" x14ac:dyDescent="0.35">
      <c r="A251" s="34" t="str">
        <f>'OAM Base model stairs'!A1442</f>
        <v>France</v>
      </c>
      <c r="B251" s="35">
        <v>9</v>
      </c>
      <c r="C251" s="35">
        <v>10</v>
      </c>
      <c r="D251" s="35">
        <v>26</v>
      </c>
      <c r="E251" s="35">
        <v>10</v>
      </c>
      <c r="F251" s="35">
        <v>14</v>
      </c>
      <c r="G251" s="35">
        <v>13</v>
      </c>
      <c r="H251" s="35">
        <v>10</v>
      </c>
      <c r="I251" s="35">
        <v>13</v>
      </c>
      <c r="J251" s="35">
        <v>21</v>
      </c>
      <c r="K251" s="35">
        <v>22</v>
      </c>
      <c r="L251" s="35">
        <v>6</v>
      </c>
      <c r="M251" s="35">
        <v>22</v>
      </c>
      <c r="N251" s="35">
        <v>17</v>
      </c>
      <c r="O251" s="35">
        <v>16</v>
      </c>
      <c r="P251" s="35">
        <v>28</v>
      </c>
      <c r="Q251" s="35">
        <v>16</v>
      </c>
      <c r="R251" s="35">
        <v>5</v>
      </c>
      <c r="S251" s="35">
        <v>7</v>
      </c>
      <c r="T251" s="35">
        <v>25</v>
      </c>
      <c r="U251" s="35">
        <v>7</v>
      </c>
      <c r="V251" s="35">
        <v>1000000</v>
      </c>
    </row>
    <row r="252" spans="1:22" ht="15" thickBot="1" x14ac:dyDescent="0.35">
      <c r="A252" s="34" t="str">
        <f>'OAM Base model stairs'!A1443</f>
        <v>France</v>
      </c>
      <c r="B252" s="35">
        <v>10</v>
      </c>
      <c r="C252" s="35">
        <v>11</v>
      </c>
      <c r="D252" s="35">
        <v>26</v>
      </c>
      <c r="E252" s="35">
        <v>11</v>
      </c>
      <c r="F252" s="35">
        <v>14</v>
      </c>
      <c r="G252" s="35">
        <v>13</v>
      </c>
      <c r="H252" s="35">
        <v>9</v>
      </c>
      <c r="I252" s="35">
        <v>13</v>
      </c>
      <c r="J252" s="35">
        <v>19</v>
      </c>
      <c r="K252" s="35">
        <v>19</v>
      </c>
      <c r="L252" s="35">
        <v>5</v>
      </c>
      <c r="M252" s="35">
        <v>19</v>
      </c>
      <c r="N252" s="35">
        <v>20</v>
      </c>
      <c r="O252" s="35">
        <v>20</v>
      </c>
      <c r="P252" s="35">
        <v>26</v>
      </c>
      <c r="Q252" s="35">
        <v>20</v>
      </c>
      <c r="R252" s="35">
        <v>4</v>
      </c>
      <c r="S252" s="35">
        <v>7</v>
      </c>
      <c r="T252" s="35">
        <v>23</v>
      </c>
      <c r="U252" s="35">
        <v>7</v>
      </c>
      <c r="V252" s="35">
        <v>1000000</v>
      </c>
    </row>
    <row r="253" spans="1:22" ht="15" thickBot="1" x14ac:dyDescent="0.35">
      <c r="A253" s="34" t="str">
        <f>'OAM Base model stairs'!A1444</f>
        <v>France</v>
      </c>
      <c r="B253" s="35">
        <v>9</v>
      </c>
      <c r="C253" s="35">
        <v>10</v>
      </c>
      <c r="D253" s="35">
        <v>25</v>
      </c>
      <c r="E253" s="35">
        <v>10</v>
      </c>
      <c r="F253" s="35">
        <v>14</v>
      </c>
      <c r="G253" s="35">
        <v>14</v>
      </c>
      <c r="H253" s="35">
        <v>8</v>
      </c>
      <c r="I253" s="35">
        <v>14</v>
      </c>
      <c r="J253" s="35">
        <v>19</v>
      </c>
      <c r="K253" s="35">
        <v>20</v>
      </c>
      <c r="L253" s="35">
        <v>3</v>
      </c>
      <c r="M253" s="35">
        <v>20</v>
      </c>
      <c r="N253" s="35">
        <v>21</v>
      </c>
      <c r="O253" s="35">
        <v>21</v>
      </c>
      <c r="P253" s="35">
        <v>17</v>
      </c>
      <c r="Q253" s="35">
        <v>21</v>
      </c>
      <c r="R253" s="35">
        <v>4</v>
      </c>
      <c r="S253" s="35">
        <v>6</v>
      </c>
      <c r="T253" s="35">
        <v>21</v>
      </c>
      <c r="U253" s="35">
        <v>6</v>
      </c>
      <c r="V253" s="35">
        <v>1000000</v>
      </c>
    </row>
    <row r="254" spans="1:22" ht="15" thickBot="1" x14ac:dyDescent="0.35">
      <c r="A254" s="34" t="str">
        <f>'OAM Base model stairs'!A1445</f>
        <v>France</v>
      </c>
      <c r="B254" s="35">
        <v>9</v>
      </c>
      <c r="C254" s="35">
        <v>10</v>
      </c>
      <c r="D254" s="35">
        <v>25</v>
      </c>
      <c r="E254" s="35">
        <v>10</v>
      </c>
      <c r="F254" s="35">
        <v>16</v>
      </c>
      <c r="G254" s="35">
        <v>16</v>
      </c>
      <c r="H254" s="35">
        <v>6</v>
      </c>
      <c r="I254" s="35">
        <v>16</v>
      </c>
      <c r="J254" s="35">
        <v>20</v>
      </c>
      <c r="K254" s="35">
        <v>20</v>
      </c>
      <c r="L254" s="35">
        <v>3</v>
      </c>
      <c r="M254" s="35">
        <v>20</v>
      </c>
      <c r="N254" s="35">
        <v>21</v>
      </c>
      <c r="O254" s="35">
        <v>21</v>
      </c>
      <c r="P254" s="35">
        <v>11</v>
      </c>
      <c r="Q254" s="35">
        <v>21</v>
      </c>
      <c r="R254" s="35">
        <v>4</v>
      </c>
      <c r="S254" s="35">
        <v>5</v>
      </c>
      <c r="T254" s="35">
        <v>21</v>
      </c>
      <c r="U254" s="35">
        <v>5</v>
      </c>
      <c r="V254" s="35">
        <v>1000000</v>
      </c>
    </row>
    <row r="255" spans="1:22" ht="15" thickBot="1" x14ac:dyDescent="0.35">
      <c r="A255" s="34" t="str">
        <f>'OAM Base model stairs'!A1446</f>
        <v>France</v>
      </c>
      <c r="B255" s="35">
        <v>10</v>
      </c>
      <c r="C255" s="35">
        <v>10</v>
      </c>
      <c r="D255" s="35">
        <v>25</v>
      </c>
      <c r="E255" s="35">
        <v>10</v>
      </c>
      <c r="F255" s="35">
        <v>17</v>
      </c>
      <c r="G255" s="35">
        <v>16</v>
      </c>
      <c r="H255" s="35">
        <v>5</v>
      </c>
      <c r="I255" s="35">
        <v>16</v>
      </c>
      <c r="J255" s="35">
        <v>19</v>
      </c>
      <c r="K255" s="35">
        <v>19</v>
      </c>
      <c r="L255" s="35">
        <v>4</v>
      </c>
      <c r="M255" s="35">
        <v>19</v>
      </c>
      <c r="N255" s="35">
        <v>14</v>
      </c>
      <c r="O255" s="35">
        <v>13</v>
      </c>
      <c r="P255" s="35">
        <v>19</v>
      </c>
      <c r="Q255" s="35">
        <v>13</v>
      </c>
      <c r="R255" s="35">
        <v>4</v>
      </c>
      <c r="S255" s="35">
        <v>5</v>
      </c>
      <c r="T255" s="35">
        <v>22</v>
      </c>
      <c r="U255" s="35">
        <v>5</v>
      </c>
      <c r="V255" s="35">
        <v>1000000</v>
      </c>
    </row>
    <row r="256" spans="1:22" ht="15" thickBot="1" x14ac:dyDescent="0.35">
      <c r="A256" s="34" t="str">
        <f>'OAM Base model stairs'!A1447</f>
        <v>France</v>
      </c>
      <c r="B256" s="35">
        <v>9</v>
      </c>
      <c r="C256" s="35">
        <v>10</v>
      </c>
      <c r="D256" s="35">
        <v>25</v>
      </c>
      <c r="E256" s="35">
        <v>10</v>
      </c>
      <c r="F256" s="35">
        <v>20</v>
      </c>
      <c r="G256" s="35">
        <v>19</v>
      </c>
      <c r="H256" s="35">
        <v>3</v>
      </c>
      <c r="I256" s="35">
        <v>19</v>
      </c>
      <c r="J256" s="35">
        <v>19</v>
      </c>
      <c r="K256" s="35">
        <v>19</v>
      </c>
      <c r="L256" s="35">
        <v>3</v>
      </c>
      <c r="M256" s="35">
        <v>19</v>
      </c>
      <c r="N256" s="35">
        <v>4</v>
      </c>
      <c r="O256" s="35">
        <v>4</v>
      </c>
      <c r="P256" s="35">
        <v>22</v>
      </c>
      <c r="Q256" s="35">
        <v>4</v>
      </c>
      <c r="R256" s="35">
        <v>4</v>
      </c>
      <c r="S256" s="35">
        <v>4</v>
      </c>
      <c r="T256" s="35">
        <v>22</v>
      </c>
      <c r="U256" s="35">
        <v>4</v>
      </c>
      <c r="V256" s="35">
        <v>1000000</v>
      </c>
    </row>
    <row r="257" spans="1:22" ht="15" thickBot="1" x14ac:dyDescent="0.35">
      <c r="A257" s="34" t="str">
        <f>'OAM Base model stairs'!A1448</f>
        <v>France</v>
      </c>
      <c r="B257" s="35">
        <v>8</v>
      </c>
      <c r="C257" s="35">
        <v>9</v>
      </c>
      <c r="D257" s="35">
        <v>24</v>
      </c>
      <c r="E257" s="35">
        <v>9</v>
      </c>
      <c r="F257" s="35">
        <v>21</v>
      </c>
      <c r="G257" s="35">
        <v>20</v>
      </c>
      <c r="H257" s="35">
        <v>5</v>
      </c>
      <c r="I257" s="35">
        <v>20</v>
      </c>
      <c r="J257" s="35">
        <v>18</v>
      </c>
      <c r="K257" s="35">
        <v>18</v>
      </c>
      <c r="L257" s="35">
        <v>7</v>
      </c>
      <c r="M257" s="35">
        <v>18</v>
      </c>
      <c r="N257" s="35">
        <v>1</v>
      </c>
      <c r="O257" s="35">
        <v>1</v>
      </c>
      <c r="P257" s="35">
        <v>21</v>
      </c>
      <c r="Q257" s="35">
        <v>1</v>
      </c>
      <c r="R257" s="35">
        <v>4</v>
      </c>
      <c r="S257" s="35">
        <v>4</v>
      </c>
      <c r="T257" s="35">
        <v>21</v>
      </c>
      <c r="U257" s="35">
        <v>4</v>
      </c>
      <c r="V257" s="35">
        <v>1000000</v>
      </c>
    </row>
    <row r="258" spans="1:22" ht="15" thickBot="1" x14ac:dyDescent="0.35">
      <c r="A258" s="34" t="str">
        <f>'OAM Base model stairs'!A1449</f>
        <v>France</v>
      </c>
      <c r="B258" s="35">
        <v>9</v>
      </c>
      <c r="C258" s="35">
        <v>10</v>
      </c>
      <c r="D258" s="35">
        <v>23</v>
      </c>
      <c r="E258" s="35">
        <v>10</v>
      </c>
      <c r="F258" s="35">
        <v>23</v>
      </c>
      <c r="G258" s="35">
        <v>23</v>
      </c>
      <c r="H258" s="35">
        <v>13</v>
      </c>
      <c r="I258" s="35">
        <v>23</v>
      </c>
      <c r="J258" s="35">
        <v>19</v>
      </c>
      <c r="K258" s="35">
        <v>19</v>
      </c>
      <c r="L258" s="35">
        <v>6</v>
      </c>
      <c r="M258" s="35">
        <v>19</v>
      </c>
      <c r="N258" s="35">
        <v>1</v>
      </c>
      <c r="O258" s="35">
        <v>1</v>
      </c>
      <c r="P258" s="35">
        <v>20</v>
      </c>
      <c r="Q258" s="35">
        <v>1</v>
      </c>
      <c r="R258" s="35">
        <v>3</v>
      </c>
      <c r="S258" s="35">
        <v>4</v>
      </c>
      <c r="T258" s="35">
        <v>20</v>
      </c>
      <c r="U258" s="35">
        <v>4</v>
      </c>
      <c r="V258" s="35">
        <v>1000000</v>
      </c>
    </row>
    <row r="259" spans="1:22" ht="15" thickBot="1" x14ac:dyDescent="0.35">
      <c r="A259" s="34" t="str">
        <f>'OAM Base model stairs'!A1450</f>
        <v>France</v>
      </c>
      <c r="B259" s="35">
        <v>9</v>
      </c>
      <c r="C259" s="35">
        <v>9</v>
      </c>
      <c r="D259" s="35">
        <v>22</v>
      </c>
      <c r="E259" s="35">
        <v>9</v>
      </c>
      <c r="F259" s="35">
        <v>22</v>
      </c>
      <c r="G259" s="35">
        <v>22</v>
      </c>
      <c r="H259" s="35">
        <v>8</v>
      </c>
      <c r="I259" s="35">
        <v>22</v>
      </c>
      <c r="J259" s="35">
        <v>18</v>
      </c>
      <c r="K259" s="35">
        <v>18</v>
      </c>
      <c r="L259" s="35">
        <v>7</v>
      </c>
      <c r="M259" s="35">
        <v>18</v>
      </c>
      <c r="N259" s="35">
        <v>3</v>
      </c>
      <c r="O259" s="35">
        <v>3</v>
      </c>
      <c r="P259" s="35">
        <v>15</v>
      </c>
      <c r="Q259" s="35">
        <v>3</v>
      </c>
      <c r="R259" s="35">
        <v>3</v>
      </c>
      <c r="S259" s="35">
        <v>3</v>
      </c>
      <c r="T259" s="35">
        <v>18</v>
      </c>
      <c r="U259" s="35">
        <v>3</v>
      </c>
      <c r="V259" s="35">
        <v>1000000</v>
      </c>
    </row>
    <row r="260" spans="1:22" ht="15" thickBot="1" x14ac:dyDescent="0.35">
      <c r="A260" s="34" t="str">
        <f>'OAM Base model stairs'!A1451</f>
        <v>France</v>
      </c>
      <c r="B260" s="35">
        <v>8</v>
      </c>
      <c r="C260" s="35">
        <v>9</v>
      </c>
      <c r="D260" s="35">
        <v>21</v>
      </c>
      <c r="E260" s="35">
        <v>9</v>
      </c>
      <c r="F260" s="35">
        <v>20</v>
      </c>
      <c r="G260" s="35">
        <v>20</v>
      </c>
      <c r="H260" s="35">
        <v>6</v>
      </c>
      <c r="I260" s="35">
        <v>20</v>
      </c>
      <c r="J260" s="35">
        <v>22</v>
      </c>
      <c r="K260" s="35">
        <v>22</v>
      </c>
      <c r="L260" s="35">
        <v>2</v>
      </c>
      <c r="M260" s="35">
        <v>22</v>
      </c>
      <c r="N260" s="35">
        <v>2</v>
      </c>
      <c r="O260" s="35">
        <v>2</v>
      </c>
      <c r="P260" s="35">
        <v>15</v>
      </c>
      <c r="Q260" s="35">
        <v>2</v>
      </c>
      <c r="R260" s="35">
        <v>3</v>
      </c>
      <c r="S260" s="35">
        <v>3</v>
      </c>
      <c r="T260" s="35">
        <v>17</v>
      </c>
      <c r="U260" s="35">
        <v>3</v>
      </c>
      <c r="V260" s="35">
        <v>1000000</v>
      </c>
    </row>
    <row r="261" spans="1:22" ht="15" thickBot="1" x14ac:dyDescent="0.35">
      <c r="A261" s="34" t="str">
        <f>'OAM Base model stairs'!A1452</f>
        <v>France</v>
      </c>
      <c r="B261" s="35">
        <v>8</v>
      </c>
      <c r="C261" s="35">
        <v>8</v>
      </c>
      <c r="D261" s="35">
        <v>21</v>
      </c>
      <c r="E261" s="35">
        <v>8</v>
      </c>
      <c r="F261" s="35">
        <v>20</v>
      </c>
      <c r="G261" s="35">
        <v>20</v>
      </c>
      <c r="H261" s="35">
        <v>3</v>
      </c>
      <c r="I261" s="35">
        <v>20</v>
      </c>
      <c r="J261" s="35">
        <v>21</v>
      </c>
      <c r="K261" s="35">
        <v>21</v>
      </c>
      <c r="L261" s="35">
        <v>5</v>
      </c>
      <c r="M261" s="35">
        <v>21</v>
      </c>
      <c r="N261" s="35">
        <v>2</v>
      </c>
      <c r="O261" s="35">
        <v>2</v>
      </c>
      <c r="P261" s="35">
        <v>15</v>
      </c>
      <c r="Q261" s="35">
        <v>2</v>
      </c>
      <c r="R261" s="35">
        <v>2</v>
      </c>
      <c r="S261" s="35">
        <v>2</v>
      </c>
      <c r="T261" s="35">
        <v>15</v>
      </c>
      <c r="U261" s="35">
        <v>2</v>
      </c>
      <c r="V261" s="35">
        <v>1000000</v>
      </c>
    </row>
    <row r="262" spans="1:22" ht="15" thickBot="1" x14ac:dyDescent="0.35">
      <c r="A262" s="34" t="str">
        <f>'OAM Base model stairs'!A1453</f>
        <v>France</v>
      </c>
      <c r="B262" s="35">
        <v>8</v>
      </c>
      <c r="C262" s="35">
        <v>7</v>
      </c>
      <c r="D262" s="35">
        <v>20</v>
      </c>
      <c r="E262" s="35">
        <v>7</v>
      </c>
      <c r="F262" s="35">
        <v>21</v>
      </c>
      <c r="G262" s="35">
        <v>21</v>
      </c>
      <c r="H262" s="35">
        <v>7</v>
      </c>
      <c r="I262" s="35">
        <v>21</v>
      </c>
      <c r="J262" s="35">
        <v>23</v>
      </c>
      <c r="K262" s="35">
        <v>23</v>
      </c>
      <c r="L262" s="35">
        <v>4</v>
      </c>
      <c r="M262" s="35">
        <v>23</v>
      </c>
      <c r="N262" s="35">
        <v>9</v>
      </c>
      <c r="O262" s="35">
        <v>10</v>
      </c>
      <c r="P262" s="35">
        <v>14</v>
      </c>
      <c r="Q262" s="35">
        <v>10</v>
      </c>
      <c r="R262" s="35">
        <v>2</v>
      </c>
      <c r="S262" s="35">
        <v>2</v>
      </c>
      <c r="T262" s="35">
        <v>14</v>
      </c>
      <c r="U262" s="35">
        <v>2</v>
      </c>
      <c r="V262" s="35">
        <v>1000000</v>
      </c>
    </row>
    <row r="263" spans="1:22" ht="15" thickBot="1" x14ac:dyDescent="0.35">
      <c r="A263" s="34" t="str">
        <f>'OAM Base model stairs'!A1454</f>
        <v>France</v>
      </c>
      <c r="B263" s="35">
        <v>7</v>
      </c>
      <c r="C263" s="35">
        <v>6</v>
      </c>
      <c r="D263" s="35">
        <v>18</v>
      </c>
      <c r="E263" s="35">
        <v>6</v>
      </c>
      <c r="F263" s="35">
        <v>19</v>
      </c>
      <c r="G263" s="35">
        <v>18</v>
      </c>
      <c r="H263" s="35">
        <v>1</v>
      </c>
      <c r="I263" s="35">
        <v>18</v>
      </c>
      <c r="J263" s="35">
        <v>24</v>
      </c>
      <c r="K263" s="35">
        <v>24</v>
      </c>
      <c r="L263" s="35">
        <v>2</v>
      </c>
      <c r="M263" s="35">
        <v>24</v>
      </c>
      <c r="N263" s="35">
        <v>10</v>
      </c>
      <c r="O263" s="35">
        <v>12</v>
      </c>
      <c r="P263" s="35">
        <v>11</v>
      </c>
      <c r="Q263" s="35">
        <v>12</v>
      </c>
      <c r="R263" s="35">
        <v>1</v>
      </c>
      <c r="S263" s="35">
        <v>1</v>
      </c>
      <c r="T263" s="35">
        <v>13</v>
      </c>
      <c r="U263" s="35">
        <v>1</v>
      </c>
      <c r="V263" s="35">
        <v>1000000</v>
      </c>
    </row>
    <row r="264" spans="1:22" ht="15" thickBot="1" x14ac:dyDescent="0.35">
      <c r="A264" s="34" t="str">
        <f>'OAM Base model stairs'!A1455</f>
        <v>France</v>
      </c>
      <c r="B264" s="35">
        <v>6</v>
      </c>
      <c r="C264" s="35">
        <v>6</v>
      </c>
      <c r="D264" s="35">
        <v>17</v>
      </c>
      <c r="E264" s="35">
        <v>6</v>
      </c>
      <c r="F264" s="35">
        <v>18</v>
      </c>
      <c r="G264" s="35">
        <v>17</v>
      </c>
      <c r="H264" s="35">
        <v>1</v>
      </c>
      <c r="I264" s="35">
        <v>17</v>
      </c>
      <c r="J264" s="35">
        <v>21</v>
      </c>
      <c r="K264" s="35">
        <v>21</v>
      </c>
      <c r="L264" s="35">
        <v>4</v>
      </c>
      <c r="M264" s="35">
        <v>21</v>
      </c>
      <c r="N264" s="35">
        <v>6</v>
      </c>
      <c r="O264" s="35">
        <v>8</v>
      </c>
      <c r="P264" s="35">
        <v>11</v>
      </c>
      <c r="Q264" s="35">
        <v>8</v>
      </c>
      <c r="R264" s="35">
        <v>2</v>
      </c>
      <c r="S264" s="35">
        <v>2</v>
      </c>
      <c r="T264" s="35">
        <v>13</v>
      </c>
      <c r="U264" s="35">
        <v>2</v>
      </c>
      <c r="V264" s="35">
        <v>1000000</v>
      </c>
    </row>
    <row r="265" spans="1:22" ht="15" thickBot="1" x14ac:dyDescent="0.35">
      <c r="A265" s="34" t="str">
        <f>'OAM Base model stairs'!A1456</f>
        <v>France</v>
      </c>
      <c r="B265" s="35">
        <v>7</v>
      </c>
      <c r="C265" s="35">
        <v>7</v>
      </c>
      <c r="D265" s="35">
        <v>19</v>
      </c>
      <c r="E265" s="35">
        <v>7</v>
      </c>
      <c r="F265" s="35">
        <v>15</v>
      </c>
      <c r="G265" s="35">
        <v>15</v>
      </c>
      <c r="H265" s="35">
        <v>4</v>
      </c>
      <c r="I265" s="35">
        <v>15</v>
      </c>
      <c r="J265" s="35">
        <v>20</v>
      </c>
      <c r="K265" s="35">
        <v>20</v>
      </c>
      <c r="L265" s="35">
        <v>2</v>
      </c>
      <c r="M265" s="35">
        <v>20</v>
      </c>
      <c r="N265" s="35">
        <v>4</v>
      </c>
      <c r="O265" s="35">
        <v>3</v>
      </c>
      <c r="P265" s="35">
        <v>13</v>
      </c>
      <c r="Q265" s="35">
        <v>3</v>
      </c>
      <c r="R265" s="35">
        <v>2</v>
      </c>
      <c r="S265" s="35">
        <v>2</v>
      </c>
      <c r="T265" s="35">
        <v>15</v>
      </c>
      <c r="U265" s="35">
        <v>2</v>
      </c>
      <c r="V265" s="35">
        <v>1000000</v>
      </c>
    </row>
    <row r="266" spans="1:22" ht="15" thickBot="1" x14ac:dyDescent="0.35">
      <c r="A266" s="34" t="str">
        <f>'OAM Base model stairs'!A1457</f>
        <v>France</v>
      </c>
      <c r="B266" s="35">
        <v>8</v>
      </c>
      <c r="C266" s="35">
        <v>8</v>
      </c>
      <c r="D266" s="35">
        <v>19</v>
      </c>
      <c r="E266" s="35">
        <v>8</v>
      </c>
      <c r="F266" s="35">
        <v>14</v>
      </c>
      <c r="G266" s="35">
        <v>14</v>
      </c>
      <c r="H266" s="35">
        <v>4</v>
      </c>
      <c r="I266" s="35">
        <v>14</v>
      </c>
      <c r="J266" s="35">
        <v>20</v>
      </c>
      <c r="K266" s="35">
        <v>20</v>
      </c>
      <c r="L266" s="35">
        <v>1</v>
      </c>
      <c r="M266" s="35">
        <v>20</v>
      </c>
      <c r="N266" s="35">
        <v>11</v>
      </c>
      <c r="O266" s="35">
        <v>9</v>
      </c>
      <c r="P266" s="35">
        <v>10</v>
      </c>
      <c r="Q266" s="35">
        <v>9</v>
      </c>
      <c r="R266" s="35">
        <v>2</v>
      </c>
      <c r="S266" s="35">
        <v>2</v>
      </c>
      <c r="T266" s="35">
        <v>15</v>
      </c>
      <c r="U266" s="35">
        <v>2</v>
      </c>
      <c r="V266" s="35">
        <v>1000000</v>
      </c>
    </row>
    <row r="267" spans="1:22" ht="15" thickBot="1" x14ac:dyDescent="0.35">
      <c r="A267" s="34" t="str">
        <f>'OAM Base model stairs'!A1458</f>
        <v>France</v>
      </c>
      <c r="B267" s="35">
        <v>9</v>
      </c>
      <c r="C267" s="35">
        <v>8</v>
      </c>
      <c r="D267" s="35">
        <v>20</v>
      </c>
      <c r="E267" s="35">
        <v>8</v>
      </c>
      <c r="F267" s="35">
        <v>13</v>
      </c>
      <c r="G267" s="35">
        <v>13</v>
      </c>
      <c r="H267" s="35">
        <v>5</v>
      </c>
      <c r="I267" s="35">
        <v>13</v>
      </c>
      <c r="J267" s="35">
        <v>21</v>
      </c>
      <c r="K267" s="35">
        <v>20</v>
      </c>
      <c r="L267" s="35">
        <v>1</v>
      </c>
      <c r="M267" s="35">
        <v>20</v>
      </c>
      <c r="N267" s="35">
        <v>9</v>
      </c>
      <c r="O267" s="35">
        <v>8</v>
      </c>
      <c r="P267" s="35">
        <v>11</v>
      </c>
      <c r="Q267" s="35">
        <v>8</v>
      </c>
      <c r="R267" s="35">
        <v>2</v>
      </c>
      <c r="S267" s="35">
        <v>2</v>
      </c>
      <c r="T267" s="35">
        <v>14</v>
      </c>
      <c r="U267" s="35">
        <v>2</v>
      </c>
      <c r="V267" s="35">
        <v>1000000</v>
      </c>
    </row>
    <row r="268" spans="1:22" ht="15" thickBot="1" x14ac:dyDescent="0.35">
      <c r="A268" s="34" t="str">
        <f>'OAM Base model stairs'!A1459</f>
        <v>France</v>
      </c>
      <c r="B268" s="35">
        <v>10</v>
      </c>
      <c r="C268" s="35">
        <v>9</v>
      </c>
      <c r="D268" s="35">
        <v>20</v>
      </c>
      <c r="E268" s="35">
        <v>9</v>
      </c>
      <c r="F268" s="35">
        <v>12</v>
      </c>
      <c r="G268" s="35">
        <v>12</v>
      </c>
      <c r="H268" s="35">
        <v>7</v>
      </c>
      <c r="I268" s="35">
        <v>12</v>
      </c>
      <c r="J268" s="35">
        <v>19</v>
      </c>
      <c r="K268" s="35">
        <v>19</v>
      </c>
      <c r="L268" s="35">
        <v>2</v>
      </c>
      <c r="M268" s="35">
        <v>19</v>
      </c>
      <c r="N268" s="35">
        <v>10</v>
      </c>
      <c r="O268" s="35">
        <v>8</v>
      </c>
      <c r="P268" s="35">
        <v>13</v>
      </c>
      <c r="Q268" s="35">
        <v>8</v>
      </c>
      <c r="R268" s="35">
        <v>2</v>
      </c>
      <c r="S268" s="35">
        <v>2</v>
      </c>
      <c r="T268" s="35">
        <v>15</v>
      </c>
      <c r="U268" s="35">
        <v>2</v>
      </c>
      <c r="V268" s="35">
        <v>1000000</v>
      </c>
    </row>
    <row r="269" spans="1:22" ht="15" thickBot="1" x14ac:dyDescent="0.35">
      <c r="A269" s="34" t="str">
        <f>'OAM Base model stairs'!A1460</f>
        <v>France</v>
      </c>
      <c r="B269" s="35">
        <v>10</v>
      </c>
      <c r="C269" s="35">
        <v>10</v>
      </c>
      <c r="D269" s="35">
        <v>20</v>
      </c>
      <c r="E269" s="35">
        <v>10</v>
      </c>
      <c r="F269" s="35">
        <v>14</v>
      </c>
      <c r="G269" s="35">
        <v>14</v>
      </c>
      <c r="H269" s="35">
        <v>5</v>
      </c>
      <c r="I269" s="35">
        <v>14</v>
      </c>
      <c r="J269" s="35">
        <v>19</v>
      </c>
      <c r="K269" s="35">
        <v>19</v>
      </c>
      <c r="L269" s="35">
        <v>2</v>
      </c>
      <c r="M269" s="35">
        <v>19</v>
      </c>
      <c r="N269" s="35">
        <v>8</v>
      </c>
      <c r="O269" s="35">
        <v>6</v>
      </c>
      <c r="P269" s="35">
        <v>16</v>
      </c>
      <c r="Q269" s="35">
        <v>6</v>
      </c>
      <c r="R269" s="35">
        <v>2</v>
      </c>
      <c r="S269" s="35">
        <v>2</v>
      </c>
      <c r="T269" s="35">
        <v>15</v>
      </c>
      <c r="U269" s="35">
        <v>2</v>
      </c>
      <c r="V269" s="35">
        <v>1000000</v>
      </c>
    </row>
    <row r="270" spans="1:22" ht="15" thickBot="1" x14ac:dyDescent="0.35">
      <c r="A270" s="34" t="str">
        <f>'OAM Base model stairs'!A1461</f>
        <v>France</v>
      </c>
      <c r="B270" s="35">
        <v>10</v>
      </c>
      <c r="C270" s="35">
        <v>9</v>
      </c>
      <c r="D270" s="35">
        <v>19</v>
      </c>
      <c r="E270" s="35">
        <v>9</v>
      </c>
      <c r="F270" s="35">
        <v>15</v>
      </c>
      <c r="G270" s="35">
        <v>16</v>
      </c>
      <c r="H270" s="35">
        <v>3</v>
      </c>
      <c r="I270" s="35">
        <v>16</v>
      </c>
      <c r="J270" s="35">
        <v>20</v>
      </c>
      <c r="K270" s="35">
        <v>19</v>
      </c>
      <c r="L270" s="35">
        <v>1</v>
      </c>
      <c r="M270" s="35">
        <v>19</v>
      </c>
      <c r="N270" s="35">
        <v>3</v>
      </c>
      <c r="O270" s="35">
        <v>2</v>
      </c>
      <c r="P270" s="35">
        <v>19</v>
      </c>
      <c r="Q270" s="35">
        <v>2</v>
      </c>
      <c r="R270" s="35">
        <v>2</v>
      </c>
      <c r="S270" s="35">
        <v>2</v>
      </c>
      <c r="T270" s="35">
        <v>13</v>
      </c>
      <c r="U270" s="35">
        <v>2</v>
      </c>
      <c r="V270" s="35">
        <v>1000000</v>
      </c>
    </row>
    <row r="271" spans="1:22" ht="15" thickBot="1" x14ac:dyDescent="0.35">
      <c r="A271" s="34" t="str">
        <f>'OAM Base model stairs'!A1462</f>
        <v>France</v>
      </c>
      <c r="B271" s="35">
        <v>10</v>
      </c>
      <c r="C271" s="35">
        <v>8</v>
      </c>
      <c r="D271" s="35">
        <v>18</v>
      </c>
      <c r="E271" s="35">
        <v>8</v>
      </c>
      <c r="F271" s="35">
        <v>14</v>
      </c>
      <c r="G271" s="35">
        <v>15</v>
      </c>
      <c r="H271" s="35">
        <v>3</v>
      </c>
      <c r="I271" s="35">
        <v>15</v>
      </c>
      <c r="J271" s="35">
        <v>18</v>
      </c>
      <c r="K271" s="35">
        <v>18</v>
      </c>
      <c r="L271" s="35">
        <v>4</v>
      </c>
      <c r="M271" s="35">
        <v>18</v>
      </c>
      <c r="N271" s="35">
        <v>5</v>
      </c>
      <c r="O271" s="35">
        <v>4</v>
      </c>
      <c r="P271" s="35">
        <v>22</v>
      </c>
      <c r="Q271" s="35">
        <v>4</v>
      </c>
      <c r="R271" s="35">
        <v>1</v>
      </c>
      <c r="S271" s="35">
        <v>1</v>
      </c>
      <c r="T271" s="35">
        <v>13</v>
      </c>
      <c r="U271" s="35">
        <v>1</v>
      </c>
      <c r="V271" s="35">
        <v>1000000</v>
      </c>
    </row>
    <row r="272" spans="1:22" ht="15" thickBot="1" x14ac:dyDescent="0.35">
      <c r="A272" s="34" t="str">
        <f>'OAM Base model stairs'!A1463</f>
        <v>France</v>
      </c>
      <c r="B272" s="35">
        <v>10</v>
      </c>
      <c r="C272" s="35">
        <v>8</v>
      </c>
      <c r="D272" s="35">
        <v>17</v>
      </c>
      <c r="E272" s="35">
        <v>8</v>
      </c>
      <c r="F272" s="35">
        <v>15</v>
      </c>
      <c r="G272" s="35">
        <v>15</v>
      </c>
      <c r="H272" s="35">
        <v>3</v>
      </c>
      <c r="I272" s="35">
        <v>15</v>
      </c>
      <c r="J272" s="35">
        <v>18</v>
      </c>
      <c r="K272" s="35">
        <v>17</v>
      </c>
      <c r="L272" s="35">
        <v>4</v>
      </c>
      <c r="M272" s="35">
        <v>17</v>
      </c>
      <c r="N272" s="35">
        <v>9</v>
      </c>
      <c r="O272" s="35">
        <v>9</v>
      </c>
      <c r="P272" s="35">
        <v>24</v>
      </c>
      <c r="Q272" s="35">
        <v>9</v>
      </c>
      <c r="R272" s="35">
        <v>1</v>
      </c>
      <c r="S272" s="35">
        <v>1</v>
      </c>
      <c r="T272" s="35">
        <v>12</v>
      </c>
      <c r="U272" s="35">
        <v>1</v>
      </c>
      <c r="V272" s="35">
        <v>1000000</v>
      </c>
    </row>
    <row r="273" spans="1:22" ht="15" thickBot="1" x14ac:dyDescent="0.35">
      <c r="A273" s="34" t="str">
        <f>'OAM Base model stairs'!A1464</f>
        <v>France</v>
      </c>
      <c r="B273" s="35">
        <v>10</v>
      </c>
      <c r="C273" s="35">
        <v>8</v>
      </c>
      <c r="D273" s="35">
        <v>16</v>
      </c>
      <c r="E273" s="35">
        <v>8</v>
      </c>
      <c r="F273" s="35">
        <v>16</v>
      </c>
      <c r="G273" s="35">
        <v>16</v>
      </c>
      <c r="H273" s="35">
        <v>2</v>
      </c>
      <c r="I273" s="35">
        <v>16</v>
      </c>
      <c r="J273" s="35">
        <v>17</v>
      </c>
      <c r="K273" s="35">
        <v>17</v>
      </c>
      <c r="L273" s="35">
        <v>4</v>
      </c>
      <c r="M273" s="35">
        <v>17</v>
      </c>
      <c r="N273" s="35">
        <v>11</v>
      </c>
      <c r="O273" s="35">
        <v>11</v>
      </c>
      <c r="P273" s="35">
        <v>26</v>
      </c>
      <c r="Q273" s="35">
        <v>11</v>
      </c>
      <c r="R273" s="35">
        <v>1</v>
      </c>
      <c r="S273" s="35">
        <v>1</v>
      </c>
      <c r="T273" s="35">
        <v>12</v>
      </c>
      <c r="U273" s="35">
        <v>1</v>
      </c>
      <c r="V273" s="35">
        <v>1000000</v>
      </c>
    </row>
    <row r="274" spans="1:22" ht="15" thickBot="1" x14ac:dyDescent="0.35">
      <c r="A274" s="34" t="str">
        <f>'OAM Base model stairs'!A1465</f>
        <v>France</v>
      </c>
      <c r="B274" s="35">
        <v>9</v>
      </c>
      <c r="C274" s="35">
        <v>7</v>
      </c>
      <c r="D274" s="35">
        <v>15</v>
      </c>
      <c r="E274" s="35">
        <v>7</v>
      </c>
      <c r="F274" s="35">
        <v>13</v>
      </c>
      <c r="G274" s="35">
        <v>14</v>
      </c>
      <c r="H274" s="35">
        <v>5</v>
      </c>
      <c r="I274" s="35">
        <v>14</v>
      </c>
      <c r="J274" s="35">
        <v>17</v>
      </c>
      <c r="K274" s="35">
        <v>17</v>
      </c>
      <c r="L274" s="35">
        <v>4</v>
      </c>
      <c r="M274" s="35">
        <v>17</v>
      </c>
      <c r="N274" s="35">
        <v>14</v>
      </c>
      <c r="O274" s="35">
        <v>18</v>
      </c>
      <c r="P274" s="35">
        <v>27</v>
      </c>
      <c r="Q274" s="35">
        <v>18</v>
      </c>
      <c r="R274" s="35">
        <v>1</v>
      </c>
      <c r="S274" s="35">
        <v>1</v>
      </c>
      <c r="T274" s="35">
        <v>12</v>
      </c>
      <c r="U274" s="35">
        <v>1</v>
      </c>
      <c r="V274" s="35">
        <v>1000000</v>
      </c>
    </row>
    <row r="275" spans="1:22" ht="15" thickBot="1" x14ac:dyDescent="0.35">
      <c r="A275" s="34" t="str">
        <f>'OAM Base model stairs'!A1466</f>
        <v>France</v>
      </c>
      <c r="B275" s="35">
        <v>8</v>
      </c>
      <c r="C275" s="35">
        <v>7</v>
      </c>
      <c r="D275" s="35">
        <v>14</v>
      </c>
      <c r="E275" s="35">
        <v>7</v>
      </c>
      <c r="F275" s="35">
        <v>12</v>
      </c>
      <c r="G275" s="35">
        <v>12</v>
      </c>
      <c r="H275" s="35">
        <v>6</v>
      </c>
      <c r="I275" s="35">
        <v>12</v>
      </c>
      <c r="J275" s="35">
        <v>16</v>
      </c>
      <c r="K275" s="35">
        <v>16</v>
      </c>
      <c r="L275" s="35">
        <v>5</v>
      </c>
      <c r="M275" s="35">
        <v>16</v>
      </c>
      <c r="N275" s="35">
        <v>14</v>
      </c>
      <c r="O275" s="35">
        <v>19</v>
      </c>
      <c r="P275" s="35">
        <v>27</v>
      </c>
      <c r="Q275" s="35">
        <v>19</v>
      </c>
      <c r="R275" s="35">
        <v>1</v>
      </c>
      <c r="S275" s="35">
        <v>1</v>
      </c>
      <c r="T275" s="35">
        <v>12</v>
      </c>
      <c r="U275" s="35">
        <v>1</v>
      </c>
      <c r="V275" s="35">
        <v>1000000</v>
      </c>
    </row>
    <row r="276" spans="1:22" ht="15" thickBot="1" x14ac:dyDescent="0.35">
      <c r="A276" s="34" t="str">
        <f>'OAM Base model stairs'!A1467</f>
        <v>France</v>
      </c>
      <c r="B276" s="35">
        <v>5</v>
      </c>
      <c r="C276" s="35">
        <v>4</v>
      </c>
      <c r="D276" s="35">
        <v>15</v>
      </c>
      <c r="E276" s="35">
        <v>4</v>
      </c>
      <c r="F276" s="35">
        <v>17</v>
      </c>
      <c r="G276" s="35">
        <v>19</v>
      </c>
      <c r="H276" s="35">
        <v>5</v>
      </c>
      <c r="I276" s="35">
        <v>19</v>
      </c>
      <c r="J276" s="35">
        <v>16</v>
      </c>
      <c r="K276" s="35">
        <v>16</v>
      </c>
      <c r="L276" s="35">
        <v>6</v>
      </c>
      <c r="M276" s="35">
        <v>16</v>
      </c>
      <c r="N276" s="35">
        <v>7</v>
      </c>
      <c r="O276" s="35">
        <v>8</v>
      </c>
      <c r="P276" s="35">
        <v>23</v>
      </c>
      <c r="Q276" s="35">
        <v>8</v>
      </c>
      <c r="R276" s="35">
        <v>1</v>
      </c>
      <c r="S276" s="35">
        <v>1</v>
      </c>
      <c r="T276" s="35">
        <v>11</v>
      </c>
      <c r="U276" s="35">
        <v>1</v>
      </c>
      <c r="V276" s="35">
        <v>1000000</v>
      </c>
    </row>
    <row r="277" spans="1:22" ht="15" thickBot="1" x14ac:dyDescent="0.35">
      <c r="A277" s="34" t="str">
        <f>'OAM Base model stairs'!A1468</f>
        <v>France</v>
      </c>
      <c r="B277" s="35">
        <v>6</v>
      </c>
      <c r="C277" s="35">
        <v>5</v>
      </c>
      <c r="D277" s="35">
        <v>14</v>
      </c>
      <c r="E277" s="35">
        <v>5</v>
      </c>
      <c r="F277" s="35">
        <v>11</v>
      </c>
      <c r="G277" s="35">
        <v>11</v>
      </c>
      <c r="H277" s="35">
        <v>9</v>
      </c>
      <c r="I277" s="35">
        <v>11</v>
      </c>
      <c r="J277" s="35">
        <v>20</v>
      </c>
      <c r="K277" s="35">
        <v>20</v>
      </c>
      <c r="L277" s="35">
        <v>8</v>
      </c>
      <c r="M277" s="35">
        <v>20</v>
      </c>
      <c r="N277" s="35">
        <v>8</v>
      </c>
      <c r="O277" s="35">
        <v>9</v>
      </c>
      <c r="P277" s="35">
        <v>21</v>
      </c>
      <c r="Q277" s="35">
        <v>9</v>
      </c>
      <c r="R277" s="35">
        <v>1</v>
      </c>
      <c r="S277" s="35">
        <v>1</v>
      </c>
      <c r="T277" s="35">
        <v>11</v>
      </c>
      <c r="U277" s="35">
        <v>1</v>
      </c>
      <c r="V277" s="35">
        <v>1000000</v>
      </c>
    </row>
    <row r="278" spans="1:22" ht="15" thickBot="1" x14ac:dyDescent="0.35">
      <c r="A278" s="34" t="str">
        <f>'OAM Base model stairs'!A1469</f>
        <v>Spain</v>
      </c>
      <c r="B278" s="35">
        <v>11</v>
      </c>
      <c r="C278" s="35">
        <v>11</v>
      </c>
      <c r="D278" s="35">
        <v>27</v>
      </c>
      <c r="E278" s="35">
        <v>11</v>
      </c>
      <c r="F278" s="35">
        <v>4</v>
      </c>
      <c r="G278" s="35">
        <v>4</v>
      </c>
      <c r="H278" s="35">
        <v>25</v>
      </c>
      <c r="I278" s="35">
        <v>4</v>
      </c>
      <c r="J278" s="35">
        <v>21</v>
      </c>
      <c r="K278" s="35">
        <v>22</v>
      </c>
      <c r="L278" s="35">
        <v>6</v>
      </c>
      <c r="M278" s="35">
        <v>22</v>
      </c>
      <c r="N278" s="35">
        <v>30</v>
      </c>
      <c r="O278" s="35">
        <v>29</v>
      </c>
      <c r="P278" s="35">
        <v>30</v>
      </c>
      <c r="Q278" s="35">
        <v>29</v>
      </c>
      <c r="R278" s="35">
        <v>2</v>
      </c>
      <c r="S278" s="35">
        <v>3</v>
      </c>
      <c r="T278" s="35">
        <v>9</v>
      </c>
      <c r="U278" s="35">
        <v>3</v>
      </c>
      <c r="V278" s="35">
        <v>1000000</v>
      </c>
    </row>
    <row r="279" spans="1:22" ht="15" thickBot="1" x14ac:dyDescent="0.35">
      <c r="A279" s="34" t="str">
        <f>'OAM Base model stairs'!A1470</f>
        <v>Spain</v>
      </c>
      <c r="B279" s="35">
        <v>11</v>
      </c>
      <c r="C279" s="35">
        <v>12</v>
      </c>
      <c r="D279" s="35">
        <v>26</v>
      </c>
      <c r="E279" s="35">
        <v>12</v>
      </c>
      <c r="F279" s="35">
        <v>4</v>
      </c>
      <c r="G279" s="35">
        <v>3</v>
      </c>
      <c r="H279" s="35">
        <v>25</v>
      </c>
      <c r="I279" s="35">
        <v>3</v>
      </c>
      <c r="J279" s="35">
        <v>19</v>
      </c>
      <c r="K279" s="35">
        <v>20</v>
      </c>
      <c r="L279" s="35">
        <v>3</v>
      </c>
      <c r="M279" s="35">
        <v>20</v>
      </c>
      <c r="N279" s="35">
        <v>29</v>
      </c>
      <c r="O279" s="35">
        <v>29</v>
      </c>
      <c r="P279" s="35">
        <v>30</v>
      </c>
      <c r="Q279" s="35">
        <v>29</v>
      </c>
      <c r="R279" s="35">
        <v>2</v>
      </c>
      <c r="S279" s="35">
        <v>3</v>
      </c>
      <c r="T279" s="35">
        <v>8</v>
      </c>
      <c r="U279" s="35">
        <v>3</v>
      </c>
      <c r="V279" s="35">
        <v>1000000</v>
      </c>
    </row>
    <row r="280" spans="1:22" ht="15" thickBot="1" x14ac:dyDescent="0.35">
      <c r="A280" s="34" t="str">
        <f>'OAM Base model stairs'!A1471</f>
        <v>Spain</v>
      </c>
      <c r="B280" s="35">
        <v>11</v>
      </c>
      <c r="C280" s="35">
        <v>11</v>
      </c>
      <c r="D280" s="35">
        <v>25</v>
      </c>
      <c r="E280" s="35">
        <v>11</v>
      </c>
      <c r="F280" s="35">
        <v>3</v>
      </c>
      <c r="G280" s="35">
        <v>3</v>
      </c>
      <c r="H280" s="35">
        <v>25</v>
      </c>
      <c r="I280" s="35">
        <v>3</v>
      </c>
      <c r="J280" s="35">
        <v>21</v>
      </c>
      <c r="K280" s="35">
        <v>21</v>
      </c>
      <c r="L280" s="35">
        <v>1</v>
      </c>
      <c r="M280" s="35">
        <v>21</v>
      </c>
      <c r="N280" s="35">
        <v>29</v>
      </c>
      <c r="O280" s="35">
        <v>29</v>
      </c>
      <c r="P280" s="35">
        <v>30</v>
      </c>
      <c r="Q280" s="35">
        <v>29</v>
      </c>
      <c r="R280" s="35">
        <v>2</v>
      </c>
      <c r="S280" s="35">
        <v>3</v>
      </c>
      <c r="T280" s="35">
        <v>8</v>
      </c>
      <c r="U280" s="35">
        <v>3</v>
      </c>
      <c r="V280" s="35">
        <v>1000000</v>
      </c>
    </row>
    <row r="281" spans="1:22" ht="15" thickBot="1" x14ac:dyDescent="0.35">
      <c r="A281" s="34" t="str">
        <f>'OAM Base model stairs'!A1472</f>
        <v>Spain</v>
      </c>
      <c r="B281" s="35">
        <v>10</v>
      </c>
      <c r="C281" s="35">
        <v>11</v>
      </c>
      <c r="D281" s="35">
        <v>25</v>
      </c>
      <c r="E281" s="35">
        <v>11</v>
      </c>
      <c r="F281" s="35">
        <v>4</v>
      </c>
      <c r="G281" s="35">
        <v>4</v>
      </c>
      <c r="H281" s="35">
        <v>24</v>
      </c>
      <c r="I281" s="35">
        <v>4</v>
      </c>
      <c r="J281" s="35">
        <v>20</v>
      </c>
      <c r="K281" s="35">
        <v>20</v>
      </c>
      <c r="L281" s="35">
        <v>3</v>
      </c>
      <c r="M281" s="35">
        <v>20</v>
      </c>
      <c r="N281" s="35">
        <v>28</v>
      </c>
      <c r="O281" s="35">
        <v>28</v>
      </c>
      <c r="P281" s="35">
        <v>29</v>
      </c>
      <c r="Q281" s="35">
        <v>28</v>
      </c>
      <c r="R281" s="35">
        <v>2</v>
      </c>
      <c r="S281" s="35">
        <v>3</v>
      </c>
      <c r="T281" s="35">
        <v>8</v>
      </c>
      <c r="U281" s="35">
        <v>3</v>
      </c>
      <c r="V281" s="35">
        <v>1000000</v>
      </c>
    </row>
    <row r="282" spans="1:22" ht="15" thickBot="1" x14ac:dyDescent="0.35">
      <c r="A282" s="34" t="str">
        <f>'OAM Base model stairs'!A1473</f>
        <v>Spain</v>
      </c>
      <c r="B282" s="35">
        <v>8</v>
      </c>
      <c r="C282" s="35">
        <v>10</v>
      </c>
      <c r="D282" s="35">
        <v>25</v>
      </c>
      <c r="E282" s="35">
        <v>10</v>
      </c>
      <c r="F282" s="35">
        <v>4</v>
      </c>
      <c r="G282" s="35">
        <v>4</v>
      </c>
      <c r="H282" s="35">
        <v>24</v>
      </c>
      <c r="I282" s="35">
        <v>4</v>
      </c>
      <c r="J282" s="35">
        <v>18</v>
      </c>
      <c r="K282" s="35">
        <v>19</v>
      </c>
      <c r="L282" s="35">
        <v>5</v>
      </c>
      <c r="M282" s="35">
        <v>19</v>
      </c>
      <c r="N282" s="35">
        <v>24</v>
      </c>
      <c r="O282" s="35">
        <v>24</v>
      </c>
      <c r="P282" s="35">
        <v>9</v>
      </c>
      <c r="Q282" s="35">
        <v>24</v>
      </c>
      <c r="R282" s="35">
        <v>2</v>
      </c>
      <c r="S282" s="35">
        <v>3</v>
      </c>
      <c r="T282" s="35">
        <v>9</v>
      </c>
      <c r="U282" s="35">
        <v>3</v>
      </c>
      <c r="V282" s="35">
        <v>1000000</v>
      </c>
    </row>
    <row r="283" spans="1:22" ht="15" thickBot="1" x14ac:dyDescent="0.35">
      <c r="A283" s="34" t="str">
        <f>'OAM Base model stairs'!A1474</f>
        <v>Spain</v>
      </c>
      <c r="B283" s="35">
        <v>6</v>
      </c>
      <c r="C283" s="35">
        <v>7</v>
      </c>
      <c r="D283" s="35">
        <v>24</v>
      </c>
      <c r="E283" s="35">
        <v>7</v>
      </c>
      <c r="F283" s="35">
        <v>3</v>
      </c>
      <c r="G283" s="35">
        <v>3</v>
      </c>
      <c r="H283" s="35">
        <v>24</v>
      </c>
      <c r="I283" s="35">
        <v>3</v>
      </c>
      <c r="J283" s="35">
        <v>19</v>
      </c>
      <c r="K283" s="35">
        <v>20</v>
      </c>
      <c r="L283" s="35">
        <v>1</v>
      </c>
      <c r="M283" s="35">
        <v>20</v>
      </c>
      <c r="N283" s="35">
        <v>18</v>
      </c>
      <c r="O283" s="35">
        <v>18</v>
      </c>
      <c r="P283" s="35">
        <v>25</v>
      </c>
      <c r="Q283" s="35">
        <v>18</v>
      </c>
      <c r="R283" s="35">
        <v>3</v>
      </c>
      <c r="S283" s="35">
        <v>3</v>
      </c>
      <c r="T283" s="35">
        <v>9</v>
      </c>
      <c r="U283" s="35">
        <v>3</v>
      </c>
      <c r="V283" s="35">
        <v>1000000</v>
      </c>
    </row>
    <row r="284" spans="1:22" ht="15" thickBot="1" x14ac:dyDescent="0.35">
      <c r="A284" s="34" t="str">
        <f>'OAM Base model stairs'!A1475</f>
        <v>Spain</v>
      </c>
      <c r="B284" s="35">
        <v>5</v>
      </c>
      <c r="C284" s="35">
        <v>5</v>
      </c>
      <c r="D284" s="35">
        <v>23</v>
      </c>
      <c r="E284" s="35">
        <v>5</v>
      </c>
      <c r="F284" s="35">
        <v>6</v>
      </c>
      <c r="G284" s="35">
        <v>6</v>
      </c>
      <c r="H284" s="35">
        <v>22</v>
      </c>
      <c r="I284" s="35">
        <v>6</v>
      </c>
      <c r="J284" s="35">
        <v>21</v>
      </c>
      <c r="K284" s="35">
        <v>21</v>
      </c>
      <c r="L284" s="35">
        <v>2</v>
      </c>
      <c r="M284" s="35">
        <v>21</v>
      </c>
      <c r="N284" s="35">
        <v>12</v>
      </c>
      <c r="O284" s="35">
        <v>12</v>
      </c>
      <c r="P284" s="35">
        <v>26</v>
      </c>
      <c r="Q284" s="35">
        <v>12</v>
      </c>
      <c r="R284" s="35">
        <v>2</v>
      </c>
      <c r="S284" s="35">
        <v>2</v>
      </c>
      <c r="T284" s="35">
        <v>9</v>
      </c>
      <c r="U284" s="35">
        <v>2</v>
      </c>
      <c r="V284" s="35">
        <v>1000000</v>
      </c>
    </row>
    <row r="285" spans="1:22" ht="15" thickBot="1" x14ac:dyDescent="0.35">
      <c r="A285" s="34" t="str">
        <f>'OAM Base model stairs'!A1476</f>
        <v>Spain</v>
      </c>
      <c r="B285" s="35">
        <v>4</v>
      </c>
      <c r="C285" s="35">
        <v>4</v>
      </c>
      <c r="D285" s="35">
        <v>23</v>
      </c>
      <c r="E285" s="35">
        <v>4</v>
      </c>
      <c r="F285" s="35">
        <v>7</v>
      </c>
      <c r="G285" s="35">
        <v>7</v>
      </c>
      <c r="H285" s="35">
        <v>22</v>
      </c>
      <c r="I285" s="35">
        <v>7</v>
      </c>
      <c r="J285" s="35">
        <v>22</v>
      </c>
      <c r="K285" s="35">
        <v>23</v>
      </c>
      <c r="L285" s="35">
        <v>1</v>
      </c>
      <c r="M285" s="35">
        <v>23</v>
      </c>
      <c r="N285" s="35">
        <v>17</v>
      </c>
      <c r="O285" s="35">
        <v>18</v>
      </c>
      <c r="P285" s="35">
        <v>25</v>
      </c>
      <c r="Q285" s="35">
        <v>18</v>
      </c>
      <c r="R285" s="35">
        <v>3</v>
      </c>
      <c r="S285" s="35">
        <v>2</v>
      </c>
      <c r="T285" s="35">
        <v>9</v>
      </c>
      <c r="U285" s="35">
        <v>2</v>
      </c>
      <c r="V285" s="35">
        <v>1000000</v>
      </c>
    </row>
    <row r="286" spans="1:22" ht="15" thickBot="1" x14ac:dyDescent="0.35">
      <c r="A286" s="34" t="str">
        <f>'OAM Base model stairs'!A1477</f>
        <v>Spain</v>
      </c>
      <c r="B286" s="35">
        <v>4</v>
      </c>
      <c r="C286" s="35">
        <v>4</v>
      </c>
      <c r="D286" s="35">
        <v>22</v>
      </c>
      <c r="E286" s="35">
        <v>4</v>
      </c>
      <c r="F286" s="35">
        <v>7</v>
      </c>
      <c r="G286" s="35">
        <v>7</v>
      </c>
      <c r="H286" s="35">
        <v>21</v>
      </c>
      <c r="I286" s="35">
        <v>7</v>
      </c>
      <c r="J286" s="35">
        <v>21</v>
      </c>
      <c r="K286" s="35">
        <v>21</v>
      </c>
      <c r="L286" s="35">
        <v>2</v>
      </c>
      <c r="M286" s="35">
        <v>21</v>
      </c>
      <c r="N286" s="35">
        <v>17</v>
      </c>
      <c r="O286" s="35">
        <v>16</v>
      </c>
      <c r="P286" s="35">
        <v>20</v>
      </c>
      <c r="Q286" s="35">
        <v>16</v>
      </c>
      <c r="R286" s="35">
        <v>3</v>
      </c>
      <c r="S286" s="35">
        <v>2</v>
      </c>
      <c r="T286" s="35">
        <v>9</v>
      </c>
      <c r="U286" s="35">
        <v>2</v>
      </c>
      <c r="V286" s="35">
        <v>1000000</v>
      </c>
    </row>
    <row r="287" spans="1:22" ht="15" thickBot="1" x14ac:dyDescent="0.35">
      <c r="A287" s="34" t="str">
        <f>'OAM Base model stairs'!A1478</f>
        <v>Spain</v>
      </c>
      <c r="B287" s="35">
        <v>2</v>
      </c>
      <c r="C287" s="35">
        <v>2</v>
      </c>
      <c r="D287" s="35">
        <v>21</v>
      </c>
      <c r="E287" s="35">
        <v>2</v>
      </c>
      <c r="F287" s="35">
        <v>5</v>
      </c>
      <c r="G287" s="35">
        <v>5</v>
      </c>
      <c r="H287" s="35">
        <v>22</v>
      </c>
      <c r="I287" s="35">
        <v>5</v>
      </c>
      <c r="J287" s="35">
        <v>22</v>
      </c>
      <c r="K287" s="35">
        <v>22</v>
      </c>
      <c r="L287" s="35">
        <v>2</v>
      </c>
      <c r="M287" s="35">
        <v>22</v>
      </c>
      <c r="N287" s="35">
        <v>13</v>
      </c>
      <c r="O287" s="35">
        <v>12</v>
      </c>
      <c r="P287" s="35">
        <v>18</v>
      </c>
      <c r="Q287" s="35">
        <v>12</v>
      </c>
      <c r="R287" s="35">
        <v>3</v>
      </c>
      <c r="S287" s="35">
        <v>3</v>
      </c>
      <c r="T287" s="35">
        <v>8</v>
      </c>
      <c r="U287" s="35">
        <v>3</v>
      </c>
      <c r="V287" s="35">
        <v>1000000</v>
      </c>
    </row>
    <row r="288" spans="1:22" ht="15" thickBot="1" x14ac:dyDescent="0.35">
      <c r="A288" s="34" t="str">
        <f>'OAM Base model stairs'!A1479</f>
        <v>Spain</v>
      </c>
      <c r="B288" s="35">
        <v>2</v>
      </c>
      <c r="C288" s="35">
        <v>2</v>
      </c>
      <c r="D288" s="35">
        <v>18</v>
      </c>
      <c r="E288" s="35">
        <v>2</v>
      </c>
      <c r="F288" s="35">
        <v>3</v>
      </c>
      <c r="G288" s="35">
        <v>3</v>
      </c>
      <c r="H288" s="35">
        <v>24</v>
      </c>
      <c r="I288" s="35">
        <v>3</v>
      </c>
      <c r="J288" s="35">
        <v>20</v>
      </c>
      <c r="K288" s="35">
        <v>20</v>
      </c>
      <c r="L288" s="35">
        <v>6</v>
      </c>
      <c r="M288" s="35">
        <v>20</v>
      </c>
      <c r="N288" s="35">
        <v>4</v>
      </c>
      <c r="O288" s="35">
        <v>4</v>
      </c>
      <c r="P288" s="35">
        <v>16</v>
      </c>
      <c r="Q288" s="35">
        <v>4</v>
      </c>
      <c r="R288" s="35">
        <v>3</v>
      </c>
      <c r="S288" s="35">
        <v>3</v>
      </c>
      <c r="T288" s="35">
        <v>8</v>
      </c>
      <c r="U288" s="35">
        <v>3</v>
      </c>
      <c r="V288" s="35">
        <v>1000000</v>
      </c>
    </row>
    <row r="289" spans="1:22" ht="15" thickBot="1" x14ac:dyDescent="0.35">
      <c r="A289" s="34" t="str">
        <f>'OAM Base model stairs'!A1480</f>
        <v>Spain</v>
      </c>
      <c r="B289" s="35">
        <v>1</v>
      </c>
      <c r="C289" s="35">
        <v>1</v>
      </c>
      <c r="D289" s="35">
        <v>16</v>
      </c>
      <c r="E289" s="35">
        <v>1</v>
      </c>
      <c r="F289" s="35">
        <v>3</v>
      </c>
      <c r="G289" s="35">
        <v>3</v>
      </c>
      <c r="H289" s="35">
        <v>24</v>
      </c>
      <c r="I289" s="35">
        <v>3</v>
      </c>
      <c r="J289" s="35">
        <v>24</v>
      </c>
      <c r="K289" s="35">
        <v>24</v>
      </c>
      <c r="L289" s="35">
        <v>2</v>
      </c>
      <c r="M289" s="35">
        <v>24</v>
      </c>
      <c r="N289" s="35">
        <v>7</v>
      </c>
      <c r="O289" s="35">
        <v>7</v>
      </c>
      <c r="P289" s="35">
        <v>14</v>
      </c>
      <c r="Q289" s="35">
        <v>7</v>
      </c>
      <c r="R289" s="35">
        <v>4</v>
      </c>
      <c r="S289" s="35">
        <v>4</v>
      </c>
      <c r="T289" s="35">
        <v>7</v>
      </c>
      <c r="U289" s="35">
        <v>4</v>
      </c>
      <c r="V289" s="35">
        <v>1000000</v>
      </c>
    </row>
    <row r="290" spans="1:22" ht="15" thickBot="1" x14ac:dyDescent="0.35">
      <c r="A290" s="34" t="str">
        <f>'OAM Base model stairs'!A1481</f>
        <v>Spain</v>
      </c>
      <c r="B290" s="35">
        <v>1</v>
      </c>
      <c r="C290" s="35">
        <v>1</v>
      </c>
      <c r="D290" s="35">
        <v>15</v>
      </c>
      <c r="E290" s="35">
        <v>1</v>
      </c>
      <c r="F290" s="35">
        <v>2</v>
      </c>
      <c r="G290" s="35">
        <v>2</v>
      </c>
      <c r="H290" s="35">
        <v>23</v>
      </c>
      <c r="I290" s="35">
        <v>2</v>
      </c>
      <c r="J290" s="35">
        <v>22</v>
      </c>
      <c r="K290" s="35">
        <v>22</v>
      </c>
      <c r="L290" s="35">
        <v>5</v>
      </c>
      <c r="M290" s="35">
        <v>22</v>
      </c>
      <c r="N290" s="35">
        <v>11</v>
      </c>
      <c r="O290" s="35">
        <v>14</v>
      </c>
      <c r="P290" s="35">
        <v>9</v>
      </c>
      <c r="Q290" s="35">
        <v>14</v>
      </c>
      <c r="R290" s="35">
        <v>5</v>
      </c>
      <c r="S290" s="35">
        <v>4</v>
      </c>
      <c r="T290" s="35">
        <v>7</v>
      </c>
      <c r="U290" s="35">
        <v>4</v>
      </c>
      <c r="V290" s="35">
        <v>1000000</v>
      </c>
    </row>
    <row r="291" spans="1:22" ht="15" thickBot="1" x14ac:dyDescent="0.35">
      <c r="A291" s="34" t="str">
        <f>'OAM Base model stairs'!A1482</f>
        <v>Spain</v>
      </c>
      <c r="B291" s="35">
        <v>1</v>
      </c>
      <c r="C291" s="35">
        <v>1</v>
      </c>
      <c r="D291" s="35">
        <v>15</v>
      </c>
      <c r="E291" s="35">
        <v>1</v>
      </c>
      <c r="F291" s="35">
        <v>3</v>
      </c>
      <c r="G291" s="35">
        <v>3</v>
      </c>
      <c r="H291" s="35">
        <v>22</v>
      </c>
      <c r="I291" s="35">
        <v>3</v>
      </c>
      <c r="J291" s="35">
        <v>22</v>
      </c>
      <c r="K291" s="35">
        <v>22</v>
      </c>
      <c r="L291" s="35">
        <v>2</v>
      </c>
      <c r="M291" s="35">
        <v>22</v>
      </c>
      <c r="N291" s="35">
        <v>25</v>
      </c>
      <c r="O291" s="35">
        <v>28</v>
      </c>
      <c r="P291" s="35">
        <v>28</v>
      </c>
      <c r="Q291" s="35">
        <v>28</v>
      </c>
      <c r="R291" s="35">
        <v>5</v>
      </c>
      <c r="S291" s="35">
        <v>4</v>
      </c>
      <c r="T291" s="35">
        <v>7</v>
      </c>
      <c r="U291" s="35">
        <v>4</v>
      </c>
      <c r="V291" s="35">
        <v>1000000</v>
      </c>
    </row>
    <row r="292" spans="1:22" ht="15" thickBot="1" x14ac:dyDescent="0.35">
      <c r="A292" s="34" t="str">
        <f>'OAM Base model stairs'!A1483</f>
        <v>Spain</v>
      </c>
      <c r="B292" s="35">
        <v>3</v>
      </c>
      <c r="C292" s="35">
        <v>3</v>
      </c>
      <c r="D292" s="35">
        <v>18</v>
      </c>
      <c r="E292" s="35">
        <v>3</v>
      </c>
      <c r="F292" s="35">
        <v>7</v>
      </c>
      <c r="G292" s="35">
        <v>7</v>
      </c>
      <c r="H292" s="35">
        <v>19</v>
      </c>
      <c r="I292" s="35">
        <v>7</v>
      </c>
      <c r="J292" s="35">
        <v>23</v>
      </c>
      <c r="K292" s="35">
        <v>23</v>
      </c>
      <c r="L292" s="35">
        <v>3</v>
      </c>
      <c r="M292" s="35">
        <v>23</v>
      </c>
      <c r="N292" s="35">
        <v>29</v>
      </c>
      <c r="O292" s="35">
        <v>28</v>
      </c>
      <c r="P292" s="35">
        <v>28</v>
      </c>
      <c r="Q292" s="35">
        <v>28</v>
      </c>
      <c r="R292" s="35">
        <v>4</v>
      </c>
      <c r="S292" s="35">
        <v>4</v>
      </c>
      <c r="T292" s="35">
        <v>7</v>
      </c>
      <c r="U292" s="35">
        <v>4</v>
      </c>
      <c r="V292" s="35">
        <v>1000000</v>
      </c>
    </row>
    <row r="293" spans="1:22" ht="15" thickBot="1" x14ac:dyDescent="0.35">
      <c r="A293" s="34" t="str">
        <f>'OAM Base model stairs'!A1484</f>
        <v>Spain</v>
      </c>
      <c r="B293" s="35">
        <v>3</v>
      </c>
      <c r="C293" s="35">
        <v>3</v>
      </c>
      <c r="D293" s="35">
        <v>18</v>
      </c>
      <c r="E293" s="35">
        <v>3</v>
      </c>
      <c r="F293" s="35">
        <v>5</v>
      </c>
      <c r="G293" s="35">
        <v>5</v>
      </c>
      <c r="H293" s="35">
        <v>19</v>
      </c>
      <c r="I293" s="35">
        <v>5</v>
      </c>
      <c r="J293" s="35">
        <v>24</v>
      </c>
      <c r="K293" s="35">
        <v>24</v>
      </c>
      <c r="L293" s="35">
        <v>7</v>
      </c>
      <c r="M293" s="35">
        <v>24</v>
      </c>
      <c r="N293" s="35">
        <v>29</v>
      </c>
      <c r="O293" s="35">
        <v>28</v>
      </c>
      <c r="P293" s="35">
        <v>27</v>
      </c>
      <c r="Q293" s="35">
        <v>28</v>
      </c>
      <c r="R293" s="35">
        <v>5</v>
      </c>
      <c r="S293" s="35">
        <v>5</v>
      </c>
      <c r="T293" s="35">
        <v>6</v>
      </c>
      <c r="U293" s="35">
        <v>5</v>
      </c>
      <c r="V293" s="35">
        <v>1000000</v>
      </c>
    </row>
    <row r="294" spans="1:22" ht="15" thickBot="1" x14ac:dyDescent="0.35">
      <c r="A294" s="34" t="str">
        <f>'OAM Base model stairs'!A1485</f>
        <v>Spain</v>
      </c>
      <c r="B294" s="35">
        <v>2</v>
      </c>
      <c r="C294" s="35">
        <v>2</v>
      </c>
      <c r="D294" s="35">
        <v>18</v>
      </c>
      <c r="E294" s="35">
        <v>2</v>
      </c>
      <c r="F294" s="35">
        <v>6</v>
      </c>
      <c r="G294" s="35">
        <v>6</v>
      </c>
      <c r="H294" s="35">
        <v>18</v>
      </c>
      <c r="I294" s="35">
        <v>6</v>
      </c>
      <c r="J294" s="35">
        <v>23</v>
      </c>
      <c r="K294" s="35">
        <v>23</v>
      </c>
      <c r="L294" s="35">
        <v>6</v>
      </c>
      <c r="M294" s="35">
        <v>23</v>
      </c>
      <c r="N294" s="35">
        <v>30</v>
      </c>
      <c r="O294" s="35">
        <v>29</v>
      </c>
      <c r="P294" s="35">
        <v>29</v>
      </c>
      <c r="Q294" s="35">
        <v>29</v>
      </c>
      <c r="R294" s="35">
        <v>6</v>
      </c>
      <c r="S294" s="35">
        <v>5</v>
      </c>
      <c r="T294" s="35">
        <v>6</v>
      </c>
      <c r="U294" s="35">
        <v>5</v>
      </c>
      <c r="V294" s="35">
        <v>1000000</v>
      </c>
    </row>
    <row r="295" spans="1:22" ht="15" thickBot="1" x14ac:dyDescent="0.35">
      <c r="A295" s="34" t="str">
        <f>'OAM Base model stairs'!A1486</f>
        <v>Spain</v>
      </c>
      <c r="B295" s="35">
        <v>1</v>
      </c>
      <c r="C295" s="35">
        <v>1</v>
      </c>
      <c r="D295" s="35">
        <v>17</v>
      </c>
      <c r="E295" s="35">
        <v>1</v>
      </c>
      <c r="F295" s="35">
        <v>5</v>
      </c>
      <c r="G295" s="35">
        <v>5</v>
      </c>
      <c r="H295" s="35">
        <v>20</v>
      </c>
      <c r="I295" s="35">
        <v>5</v>
      </c>
      <c r="J295" s="35">
        <v>21</v>
      </c>
      <c r="K295" s="35">
        <v>21</v>
      </c>
      <c r="L295" s="35">
        <v>5</v>
      </c>
      <c r="M295" s="35">
        <v>21</v>
      </c>
      <c r="N295" s="35">
        <v>30</v>
      </c>
      <c r="O295" s="35">
        <v>30</v>
      </c>
      <c r="P295" s="35">
        <v>29</v>
      </c>
      <c r="Q295" s="35">
        <v>30</v>
      </c>
      <c r="R295" s="35">
        <v>6</v>
      </c>
      <c r="S295" s="35">
        <v>6</v>
      </c>
      <c r="T295" s="35">
        <v>5</v>
      </c>
      <c r="U295" s="35">
        <v>6</v>
      </c>
      <c r="V295" s="35">
        <v>1000000</v>
      </c>
    </row>
    <row r="296" spans="1:22" ht="15" thickBot="1" x14ac:dyDescent="0.35">
      <c r="A296" s="34" t="str">
        <f>'OAM Base model stairs'!A1487</f>
        <v>Spain</v>
      </c>
      <c r="B296" s="35">
        <v>1</v>
      </c>
      <c r="C296" s="35">
        <v>1</v>
      </c>
      <c r="D296" s="35">
        <v>17</v>
      </c>
      <c r="E296" s="35">
        <v>1</v>
      </c>
      <c r="F296" s="35">
        <v>5</v>
      </c>
      <c r="G296" s="35">
        <v>5</v>
      </c>
      <c r="H296" s="35">
        <v>20</v>
      </c>
      <c r="I296" s="35">
        <v>5</v>
      </c>
      <c r="J296" s="35">
        <v>24</v>
      </c>
      <c r="K296" s="35">
        <v>24</v>
      </c>
      <c r="L296" s="35">
        <v>10</v>
      </c>
      <c r="M296" s="35">
        <v>24</v>
      </c>
      <c r="N296" s="35">
        <v>30</v>
      </c>
      <c r="O296" s="35">
        <v>30</v>
      </c>
      <c r="P296" s="35">
        <v>29</v>
      </c>
      <c r="Q296" s="35">
        <v>30</v>
      </c>
      <c r="R296" s="35">
        <v>7</v>
      </c>
      <c r="S296" s="35">
        <v>6</v>
      </c>
      <c r="T296" s="35">
        <v>5</v>
      </c>
      <c r="U296" s="35">
        <v>6</v>
      </c>
      <c r="V296" s="35">
        <v>1000000</v>
      </c>
    </row>
    <row r="297" spans="1:22" ht="15" thickBot="1" x14ac:dyDescent="0.35">
      <c r="A297" s="34" t="str">
        <f>'OAM Base model stairs'!A1488</f>
        <v>Spain</v>
      </c>
      <c r="B297" s="35">
        <v>1</v>
      </c>
      <c r="C297" s="35">
        <v>1</v>
      </c>
      <c r="D297" s="35">
        <v>16</v>
      </c>
      <c r="E297" s="35">
        <v>1</v>
      </c>
      <c r="F297" s="35">
        <v>5</v>
      </c>
      <c r="G297" s="35">
        <v>5</v>
      </c>
      <c r="H297" s="35">
        <v>20</v>
      </c>
      <c r="I297" s="35">
        <v>5</v>
      </c>
      <c r="J297" s="35">
        <v>23</v>
      </c>
      <c r="K297" s="35">
        <v>22</v>
      </c>
      <c r="L297" s="35">
        <v>7</v>
      </c>
      <c r="M297" s="35">
        <v>22</v>
      </c>
      <c r="N297" s="35">
        <v>30</v>
      </c>
      <c r="O297" s="35">
        <v>30</v>
      </c>
      <c r="P297" s="35">
        <v>30</v>
      </c>
      <c r="Q297" s="35">
        <v>30</v>
      </c>
      <c r="R297" s="35">
        <v>7</v>
      </c>
      <c r="S297" s="35">
        <v>6</v>
      </c>
      <c r="T297" s="35">
        <v>5</v>
      </c>
      <c r="U297" s="35">
        <v>6</v>
      </c>
      <c r="V297" s="35">
        <v>1000000</v>
      </c>
    </row>
    <row r="298" spans="1:22" ht="15" thickBot="1" x14ac:dyDescent="0.35">
      <c r="A298" s="34" t="str">
        <f>'OAM Base model stairs'!A1489</f>
        <v>Spain</v>
      </c>
      <c r="B298" s="35">
        <v>1</v>
      </c>
      <c r="C298" s="35">
        <v>1</v>
      </c>
      <c r="D298" s="35">
        <v>15</v>
      </c>
      <c r="E298" s="35">
        <v>1</v>
      </c>
      <c r="F298" s="35">
        <v>6</v>
      </c>
      <c r="G298" s="35">
        <v>6</v>
      </c>
      <c r="H298" s="35">
        <v>19</v>
      </c>
      <c r="I298" s="35">
        <v>6</v>
      </c>
      <c r="J298" s="35">
        <v>21</v>
      </c>
      <c r="K298" s="35">
        <v>21</v>
      </c>
      <c r="L298" s="35">
        <v>6</v>
      </c>
      <c r="M298" s="35">
        <v>21</v>
      </c>
      <c r="N298" s="35">
        <v>30</v>
      </c>
      <c r="O298" s="35">
        <v>30</v>
      </c>
      <c r="P298" s="35">
        <v>29</v>
      </c>
      <c r="Q298" s="35">
        <v>30</v>
      </c>
      <c r="R298" s="35">
        <v>8</v>
      </c>
      <c r="S298" s="35">
        <v>6</v>
      </c>
      <c r="T298" s="35">
        <v>5</v>
      </c>
      <c r="U298" s="35">
        <v>6</v>
      </c>
      <c r="V298" s="35">
        <v>1000000</v>
      </c>
    </row>
    <row r="299" spans="1:22" ht="15" thickBot="1" x14ac:dyDescent="0.35">
      <c r="A299" s="34" t="str">
        <f>'OAM Base model stairs'!A1490</f>
        <v>Spain</v>
      </c>
      <c r="B299" s="35">
        <v>1</v>
      </c>
      <c r="C299" s="35">
        <v>1</v>
      </c>
      <c r="D299" s="35">
        <v>14</v>
      </c>
      <c r="E299" s="35">
        <v>1</v>
      </c>
      <c r="F299" s="35">
        <v>6</v>
      </c>
      <c r="G299" s="35">
        <v>6</v>
      </c>
      <c r="H299" s="35">
        <v>18</v>
      </c>
      <c r="I299" s="35">
        <v>6</v>
      </c>
      <c r="J299" s="35">
        <v>23</v>
      </c>
      <c r="K299" s="35">
        <v>22</v>
      </c>
      <c r="L299" s="35">
        <v>8</v>
      </c>
      <c r="M299" s="35">
        <v>22</v>
      </c>
      <c r="N299" s="35">
        <v>29</v>
      </c>
      <c r="O299" s="35">
        <v>29</v>
      </c>
      <c r="P299" s="35">
        <v>29</v>
      </c>
      <c r="Q299" s="35">
        <v>29</v>
      </c>
      <c r="R299" s="35">
        <v>7</v>
      </c>
      <c r="S299" s="35">
        <v>5</v>
      </c>
      <c r="T299" s="35">
        <v>5</v>
      </c>
      <c r="U299" s="35">
        <v>5</v>
      </c>
      <c r="V299" s="35">
        <v>1000000</v>
      </c>
    </row>
    <row r="300" spans="1:22" ht="15" thickBot="1" x14ac:dyDescent="0.35">
      <c r="A300" s="34" t="str">
        <f>'OAM Base model stairs'!A1491</f>
        <v>Spain</v>
      </c>
      <c r="B300" s="35">
        <v>2</v>
      </c>
      <c r="C300" s="35">
        <v>2</v>
      </c>
      <c r="D300" s="35">
        <v>13</v>
      </c>
      <c r="E300" s="35">
        <v>2</v>
      </c>
      <c r="F300" s="35">
        <v>6</v>
      </c>
      <c r="G300" s="35">
        <v>6</v>
      </c>
      <c r="H300" s="35">
        <v>18</v>
      </c>
      <c r="I300" s="35">
        <v>6</v>
      </c>
      <c r="J300" s="35">
        <v>21</v>
      </c>
      <c r="K300" s="35">
        <v>21</v>
      </c>
      <c r="L300" s="35">
        <v>7</v>
      </c>
      <c r="M300" s="35">
        <v>21</v>
      </c>
      <c r="N300" s="35">
        <v>29</v>
      </c>
      <c r="O300" s="35">
        <v>29</v>
      </c>
      <c r="P300" s="35">
        <v>28</v>
      </c>
      <c r="Q300" s="35">
        <v>29</v>
      </c>
      <c r="R300" s="35">
        <v>7</v>
      </c>
      <c r="S300" s="35">
        <v>5</v>
      </c>
      <c r="T300" s="35">
        <v>5</v>
      </c>
      <c r="U300" s="35">
        <v>5</v>
      </c>
      <c r="V300" s="35">
        <v>1000000</v>
      </c>
    </row>
    <row r="301" spans="1:22" ht="15" thickBot="1" x14ac:dyDescent="0.35">
      <c r="A301" s="34" t="str">
        <f>'OAM Base model stairs'!A1492</f>
        <v>Spain</v>
      </c>
      <c r="B301" s="35">
        <v>3</v>
      </c>
      <c r="C301" s="35">
        <v>3</v>
      </c>
      <c r="D301" s="35">
        <v>11</v>
      </c>
      <c r="E301" s="35">
        <v>3</v>
      </c>
      <c r="F301" s="35">
        <v>7</v>
      </c>
      <c r="G301" s="35">
        <v>7</v>
      </c>
      <c r="H301" s="35">
        <v>18</v>
      </c>
      <c r="I301" s="35">
        <v>7</v>
      </c>
      <c r="J301" s="35">
        <v>21</v>
      </c>
      <c r="K301" s="35">
        <v>21</v>
      </c>
      <c r="L301" s="35">
        <v>7</v>
      </c>
      <c r="M301" s="35">
        <v>21</v>
      </c>
      <c r="N301" s="35">
        <v>29</v>
      </c>
      <c r="O301" s="35">
        <v>29</v>
      </c>
      <c r="P301" s="35">
        <v>27</v>
      </c>
      <c r="Q301" s="35">
        <v>29</v>
      </c>
      <c r="R301" s="35">
        <v>8</v>
      </c>
      <c r="S301" s="35">
        <v>5</v>
      </c>
      <c r="T301" s="35">
        <v>5</v>
      </c>
      <c r="U301" s="35">
        <v>5</v>
      </c>
      <c r="V301" s="35">
        <v>1000000</v>
      </c>
    </row>
    <row r="302" spans="1:22" ht="15" thickBot="1" x14ac:dyDescent="0.35">
      <c r="A302" s="34" t="str">
        <f>'OAM Base model stairs'!A1493</f>
        <v>Spain</v>
      </c>
      <c r="B302" s="35">
        <v>4</v>
      </c>
      <c r="C302" s="35">
        <v>4</v>
      </c>
      <c r="D302" s="35">
        <v>10</v>
      </c>
      <c r="E302" s="35">
        <v>4</v>
      </c>
      <c r="F302" s="35">
        <v>7</v>
      </c>
      <c r="G302" s="35">
        <v>7</v>
      </c>
      <c r="H302" s="35">
        <v>18</v>
      </c>
      <c r="I302" s="35">
        <v>7</v>
      </c>
      <c r="J302" s="35">
        <v>23</v>
      </c>
      <c r="K302" s="35">
        <v>22</v>
      </c>
      <c r="L302" s="35">
        <v>10</v>
      </c>
      <c r="M302" s="35">
        <v>22</v>
      </c>
      <c r="N302" s="35">
        <v>28</v>
      </c>
      <c r="O302" s="35">
        <v>30</v>
      </c>
      <c r="P302" s="35">
        <v>28</v>
      </c>
      <c r="Q302" s="35">
        <v>30</v>
      </c>
      <c r="R302" s="35">
        <v>8</v>
      </c>
      <c r="S302" s="35">
        <v>6</v>
      </c>
      <c r="T302" s="35">
        <v>5</v>
      </c>
      <c r="U302" s="35">
        <v>6</v>
      </c>
      <c r="V302" s="35">
        <v>1000000</v>
      </c>
    </row>
    <row r="303" spans="1:22" ht="15" thickBot="1" x14ac:dyDescent="0.35">
      <c r="A303" s="34" t="str">
        <f>'OAM Base model stairs'!A1494</f>
        <v>Spain</v>
      </c>
      <c r="B303" s="35">
        <v>6</v>
      </c>
      <c r="C303" s="35">
        <v>5</v>
      </c>
      <c r="D303" s="35">
        <v>8</v>
      </c>
      <c r="E303" s="35">
        <v>5</v>
      </c>
      <c r="F303" s="35">
        <v>3</v>
      </c>
      <c r="G303" s="35">
        <v>3</v>
      </c>
      <c r="H303" s="35">
        <v>19</v>
      </c>
      <c r="I303" s="35">
        <v>3</v>
      </c>
      <c r="J303" s="35">
        <v>17</v>
      </c>
      <c r="K303" s="35">
        <v>17</v>
      </c>
      <c r="L303" s="35">
        <v>4</v>
      </c>
      <c r="M303" s="35">
        <v>17</v>
      </c>
      <c r="N303" s="35">
        <v>29</v>
      </c>
      <c r="O303" s="35">
        <v>29</v>
      </c>
      <c r="P303" s="35">
        <v>29</v>
      </c>
      <c r="Q303" s="35">
        <v>29</v>
      </c>
      <c r="R303" s="35">
        <v>10</v>
      </c>
      <c r="S303" s="35">
        <v>8</v>
      </c>
      <c r="T303" s="35">
        <v>3</v>
      </c>
      <c r="U303" s="35">
        <v>8</v>
      </c>
      <c r="V303" s="35">
        <v>1000000</v>
      </c>
    </row>
    <row r="304" spans="1:22" ht="15" thickBot="1" x14ac:dyDescent="0.35">
      <c r="A304" s="34" t="str">
        <f>'OAM Base model stairs'!A1495</f>
        <v>Spain</v>
      </c>
      <c r="B304" s="35">
        <v>6</v>
      </c>
      <c r="C304" s="35">
        <v>5</v>
      </c>
      <c r="D304" s="35">
        <v>7</v>
      </c>
      <c r="E304" s="35">
        <v>5</v>
      </c>
      <c r="F304" s="35">
        <v>6</v>
      </c>
      <c r="G304" s="35">
        <v>6</v>
      </c>
      <c r="H304" s="35">
        <v>22</v>
      </c>
      <c r="I304" s="35">
        <v>6</v>
      </c>
      <c r="J304" s="35">
        <v>25</v>
      </c>
      <c r="K304" s="35">
        <v>25</v>
      </c>
      <c r="L304" s="35">
        <v>4</v>
      </c>
      <c r="M304" s="35">
        <v>25</v>
      </c>
      <c r="N304" s="35">
        <v>28</v>
      </c>
      <c r="O304" s="35">
        <v>29</v>
      </c>
      <c r="P304" s="35">
        <v>29</v>
      </c>
      <c r="Q304" s="35">
        <v>29</v>
      </c>
      <c r="R304" s="35">
        <v>11</v>
      </c>
      <c r="S304" s="35">
        <v>8</v>
      </c>
      <c r="T304" s="35">
        <v>3</v>
      </c>
      <c r="U304" s="35">
        <v>8</v>
      </c>
      <c r="V304" s="35">
        <v>1000000</v>
      </c>
    </row>
    <row r="305" spans="1:22" ht="15" thickBot="1" x14ac:dyDescent="0.35">
      <c r="A305" s="34" t="str">
        <f>'OAM Base model stairs'!A1496</f>
        <v>Italy</v>
      </c>
      <c r="B305" s="35">
        <v>9</v>
      </c>
      <c r="C305" s="35">
        <v>11</v>
      </c>
      <c r="D305" s="35">
        <v>27</v>
      </c>
      <c r="E305" s="35">
        <v>11</v>
      </c>
      <c r="F305" s="35">
        <v>18</v>
      </c>
      <c r="G305" s="35">
        <v>17</v>
      </c>
      <c r="H305" s="35">
        <v>12</v>
      </c>
      <c r="I305" s="35">
        <v>17</v>
      </c>
      <c r="J305" s="35">
        <v>23</v>
      </c>
      <c r="K305" s="35">
        <v>23</v>
      </c>
      <c r="L305" s="35">
        <v>2</v>
      </c>
      <c r="M305" s="35">
        <v>23</v>
      </c>
      <c r="N305" s="35">
        <v>12</v>
      </c>
      <c r="O305" s="35">
        <v>11</v>
      </c>
      <c r="P305" s="35">
        <v>28</v>
      </c>
      <c r="Q305" s="35">
        <v>11</v>
      </c>
      <c r="R305" s="35">
        <v>4</v>
      </c>
      <c r="S305" s="35">
        <v>7</v>
      </c>
      <c r="T305" s="35">
        <v>24</v>
      </c>
      <c r="U305" s="35">
        <v>7</v>
      </c>
      <c r="V305" s="35">
        <v>1000000</v>
      </c>
    </row>
    <row r="306" spans="1:22" ht="15" thickBot="1" x14ac:dyDescent="0.35">
      <c r="A306" s="34" t="str">
        <f>'OAM Base model stairs'!A1497</f>
        <v>Italy</v>
      </c>
      <c r="B306" s="35">
        <v>11</v>
      </c>
      <c r="C306" s="35">
        <v>12</v>
      </c>
      <c r="D306" s="35">
        <v>26</v>
      </c>
      <c r="E306" s="35">
        <v>12</v>
      </c>
      <c r="F306" s="35">
        <v>19</v>
      </c>
      <c r="G306" s="35">
        <v>19</v>
      </c>
      <c r="H306" s="35">
        <v>9</v>
      </c>
      <c r="I306" s="35">
        <v>19</v>
      </c>
      <c r="J306" s="35">
        <v>22</v>
      </c>
      <c r="K306" s="35">
        <v>23</v>
      </c>
      <c r="L306" s="35">
        <v>5</v>
      </c>
      <c r="M306" s="35">
        <v>23</v>
      </c>
      <c r="N306" s="35">
        <v>13</v>
      </c>
      <c r="O306" s="35">
        <v>12</v>
      </c>
      <c r="P306" s="35">
        <v>27</v>
      </c>
      <c r="Q306" s="35">
        <v>12</v>
      </c>
      <c r="R306" s="35">
        <v>4</v>
      </c>
      <c r="S306" s="35">
        <v>6</v>
      </c>
      <c r="T306" s="35">
        <v>22</v>
      </c>
      <c r="U306" s="35">
        <v>6</v>
      </c>
      <c r="V306" s="35">
        <v>1000000</v>
      </c>
    </row>
    <row r="307" spans="1:22" ht="15" thickBot="1" x14ac:dyDescent="0.35">
      <c r="A307" s="34" t="str">
        <f>'OAM Base model stairs'!A1498</f>
        <v>Italy</v>
      </c>
      <c r="B307" s="35">
        <v>11</v>
      </c>
      <c r="C307" s="35">
        <v>12</v>
      </c>
      <c r="D307" s="35">
        <v>25</v>
      </c>
      <c r="E307" s="35">
        <v>12</v>
      </c>
      <c r="F307" s="35">
        <v>18</v>
      </c>
      <c r="G307" s="35">
        <v>18</v>
      </c>
      <c r="H307" s="35">
        <v>11</v>
      </c>
      <c r="I307" s="35">
        <v>18</v>
      </c>
      <c r="J307" s="35">
        <v>22</v>
      </c>
      <c r="K307" s="35">
        <v>23</v>
      </c>
      <c r="L307" s="35">
        <v>4</v>
      </c>
      <c r="M307" s="35">
        <v>23</v>
      </c>
      <c r="N307" s="35">
        <v>16</v>
      </c>
      <c r="O307" s="35">
        <v>15</v>
      </c>
      <c r="P307" s="35">
        <v>22</v>
      </c>
      <c r="Q307" s="35">
        <v>15</v>
      </c>
      <c r="R307" s="35">
        <v>4</v>
      </c>
      <c r="S307" s="35">
        <v>5</v>
      </c>
      <c r="T307" s="35">
        <v>20</v>
      </c>
      <c r="U307" s="35">
        <v>5</v>
      </c>
      <c r="V307" s="35">
        <v>1000000</v>
      </c>
    </row>
    <row r="308" spans="1:22" ht="15" thickBot="1" x14ac:dyDescent="0.35">
      <c r="A308" s="34" t="str">
        <f>'OAM Base model stairs'!A1499</f>
        <v>Italy</v>
      </c>
      <c r="B308" s="35">
        <v>11</v>
      </c>
      <c r="C308" s="35">
        <v>11</v>
      </c>
      <c r="D308" s="35">
        <v>25</v>
      </c>
      <c r="E308" s="35">
        <v>11</v>
      </c>
      <c r="F308" s="35">
        <v>19</v>
      </c>
      <c r="G308" s="35">
        <v>19</v>
      </c>
      <c r="H308" s="35">
        <v>7</v>
      </c>
      <c r="I308" s="35">
        <v>19</v>
      </c>
      <c r="J308" s="35">
        <v>22</v>
      </c>
      <c r="K308" s="35">
        <v>23</v>
      </c>
      <c r="L308" s="35">
        <v>2</v>
      </c>
      <c r="M308" s="35">
        <v>23</v>
      </c>
      <c r="N308" s="35">
        <v>17</v>
      </c>
      <c r="O308" s="35">
        <v>18</v>
      </c>
      <c r="P308" s="35">
        <v>16</v>
      </c>
      <c r="Q308" s="35">
        <v>18</v>
      </c>
      <c r="R308" s="35">
        <v>3</v>
      </c>
      <c r="S308" s="35">
        <v>4</v>
      </c>
      <c r="T308" s="35">
        <v>20</v>
      </c>
      <c r="U308" s="35">
        <v>4</v>
      </c>
      <c r="V308" s="35">
        <v>1000000</v>
      </c>
    </row>
    <row r="309" spans="1:22" ht="15" thickBot="1" x14ac:dyDescent="0.35">
      <c r="A309" s="34" t="str">
        <f>'OAM Base model stairs'!A1500</f>
        <v>Italy</v>
      </c>
      <c r="B309" s="35">
        <v>10</v>
      </c>
      <c r="C309" s="35">
        <v>11</v>
      </c>
      <c r="D309" s="35">
        <v>25</v>
      </c>
      <c r="E309" s="35">
        <v>11</v>
      </c>
      <c r="F309" s="35">
        <v>19</v>
      </c>
      <c r="G309" s="35">
        <v>19</v>
      </c>
      <c r="H309" s="35">
        <v>7</v>
      </c>
      <c r="I309" s="35">
        <v>19</v>
      </c>
      <c r="J309" s="35">
        <v>24</v>
      </c>
      <c r="K309" s="35">
        <v>24</v>
      </c>
      <c r="L309" s="35">
        <v>8</v>
      </c>
      <c r="M309" s="35">
        <v>24</v>
      </c>
      <c r="N309" s="35">
        <v>11</v>
      </c>
      <c r="O309" s="35">
        <v>11</v>
      </c>
      <c r="P309" s="35">
        <v>19</v>
      </c>
      <c r="Q309" s="35">
        <v>11</v>
      </c>
      <c r="R309" s="35">
        <v>3</v>
      </c>
      <c r="S309" s="35">
        <v>3</v>
      </c>
      <c r="T309" s="35">
        <v>19</v>
      </c>
      <c r="U309" s="35">
        <v>3</v>
      </c>
      <c r="V309" s="35">
        <v>1000000</v>
      </c>
    </row>
    <row r="310" spans="1:22" ht="15" thickBot="1" x14ac:dyDescent="0.35">
      <c r="A310" s="34" t="str">
        <f>'OAM Base model stairs'!A1501</f>
        <v>Italy</v>
      </c>
      <c r="B310" s="35">
        <v>9</v>
      </c>
      <c r="C310" s="35">
        <v>10</v>
      </c>
      <c r="D310" s="35">
        <v>24</v>
      </c>
      <c r="E310" s="35">
        <v>10</v>
      </c>
      <c r="F310" s="35">
        <v>16</v>
      </c>
      <c r="G310" s="35">
        <v>15</v>
      </c>
      <c r="H310" s="35">
        <v>12</v>
      </c>
      <c r="I310" s="35">
        <v>15</v>
      </c>
      <c r="J310" s="35">
        <v>24</v>
      </c>
      <c r="K310" s="35">
        <v>24</v>
      </c>
      <c r="L310" s="35">
        <v>9</v>
      </c>
      <c r="M310" s="35">
        <v>24</v>
      </c>
      <c r="N310" s="35">
        <v>8</v>
      </c>
      <c r="O310" s="35">
        <v>7</v>
      </c>
      <c r="P310" s="35">
        <v>23</v>
      </c>
      <c r="Q310" s="35">
        <v>7</v>
      </c>
      <c r="R310" s="35">
        <v>3</v>
      </c>
      <c r="S310" s="35">
        <v>3</v>
      </c>
      <c r="T310" s="35">
        <v>19</v>
      </c>
      <c r="U310" s="35">
        <v>3</v>
      </c>
      <c r="V310" s="35">
        <v>1000000</v>
      </c>
    </row>
    <row r="311" spans="1:22" ht="15" thickBot="1" x14ac:dyDescent="0.35">
      <c r="A311" s="34" t="str">
        <f>'OAM Base model stairs'!A1502</f>
        <v>Italy</v>
      </c>
      <c r="B311" s="35">
        <v>8</v>
      </c>
      <c r="C311" s="35">
        <v>9</v>
      </c>
      <c r="D311" s="35">
        <v>24</v>
      </c>
      <c r="E311" s="35">
        <v>9</v>
      </c>
      <c r="F311" s="35">
        <v>16</v>
      </c>
      <c r="G311" s="35">
        <v>16</v>
      </c>
      <c r="H311" s="35">
        <v>12</v>
      </c>
      <c r="I311" s="35">
        <v>16</v>
      </c>
      <c r="J311" s="35">
        <v>25</v>
      </c>
      <c r="K311" s="35">
        <v>25</v>
      </c>
      <c r="L311" s="35">
        <v>10</v>
      </c>
      <c r="M311" s="35">
        <v>25</v>
      </c>
      <c r="N311" s="35">
        <v>2</v>
      </c>
      <c r="O311" s="35">
        <v>2</v>
      </c>
      <c r="P311" s="35">
        <v>23</v>
      </c>
      <c r="Q311" s="35">
        <v>2</v>
      </c>
      <c r="R311" s="35">
        <v>3</v>
      </c>
      <c r="S311" s="35">
        <v>3</v>
      </c>
      <c r="T311" s="35">
        <v>19</v>
      </c>
      <c r="U311" s="35">
        <v>3</v>
      </c>
      <c r="V311" s="35">
        <v>1000000</v>
      </c>
    </row>
    <row r="312" spans="1:22" ht="15" thickBot="1" x14ac:dyDescent="0.35">
      <c r="A312" s="34" t="str">
        <f>'OAM Base model stairs'!A1503</f>
        <v>Italy</v>
      </c>
      <c r="B312" s="35">
        <v>7</v>
      </c>
      <c r="C312" s="35">
        <v>7</v>
      </c>
      <c r="D312" s="35">
        <v>23</v>
      </c>
      <c r="E312" s="35">
        <v>7</v>
      </c>
      <c r="F312" s="35">
        <v>16</v>
      </c>
      <c r="G312" s="35">
        <v>16</v>
      </c>
      <c r="H312" s="35">
        <v>12</v>
      </c>
      <c r="I312" s="35">
        <v>16</v>
      </c>
      <c r="J312" s="35">
        <v>25</v>
      </c>
      <c r="K312" s="35">
        <v>25</v>
      </c>
      <c r="L312" s="35">
        <v>9</v>
      </c>
      <c r="M312" s="35">
        <v>25</v>
      </c>
      <c r="N312" s="35">
        <v>2</v>
      </c>
      <c r="O312" s="35">
        <v>2</v>
      </c>
      <c r="P312" s="35">
        <v>19</v>
      </c>
      <c r="Q312" s="35">
        <v>2</v>
      </c>
      <c r="R312" s="35">
        <v>2</v>
      </c>
      <c r="S312" s="35">
        <v>2</v>
      </c>
      <c r="T312" s="35">
        <v>17</v>
      </c>
      <c r="U312" s="35">
        <v>2</v>
      </c>
      <c r="V312" s="35">
        <v>1000000</v>
      </c>
    </row>
    <row r="313" spans="1:22" ht="15" thickBot="1" x14ac:dyDescent="0.35">
      <c r="A313" s="34" t="str">
        <f>'OAM Base model stairs'!A1504</f>
        <v>Italy</v>
      </c>
      <c r="B313" s="35">
        <v>5</v>
      </c>
      <c r="C313" s="35">
        <v>6</v>
      </c>
      <c r="D313" s="35">
        <v>22</v>
      </c>
      <c r="E313" s="35">
        <v>6</v>
      </c>
      <c r="F313" s="35">
        <v>16</v>
      </c>
      <c r="G313" s="35">
        <v>15</v>
      </c>
      <c r="H313" s="35">
        <v>12</v>
      </c>
      <c r="I313" s="35">
        <v>15</v>
      </c>
      <c r="J313" s="35">
        <v>24</v>
      </c>
      <c r="K313" s="35">
        <v>24</v>
      </c>
      <c r="L313" s="35">
        <v>5</v>
      </c>
      <c r="M313" s="35">
        <v>24</v>
      </c>
      <c r="N313" s="35">
        <v>4</v>
      </c>
      <c r="O313" s="35">
        <v>4</v>
      </c>
      <c r="P313" s="35">
        <v>15</v>
      </c>
      <c r="Q313" s="35">
        <v>4</v>
      </c>
      <c r="R313" s="35">
        <v>2</v>
      </c>
      <c r="S313" s="35">
        <v>2</v>
      </c>
      <c r="T313" s="35">
        <v>16</v>
      </c>
      <c r="U313" s="35">
        <v>2</v>
      </c>
      <c r="V313" s="35">
        <v>1000000</v>
      </c>
    </row>
    <row r="314" spans="1:22" ht="15" thickBot="1" x14ac:dyDescent="0.35">
      <c r="A314" s="34" t="str">
        <f>'OAM Base model stairs'!A1505</f>
        <v>Italy</v>
      </c>
      <c r="B314" s="35">
        <v>5</v>
      </c>
      <c r="C314" s="35">
        <v>6</v>
      </c>
      <c r="D314" s="35">
        <v>21</v>
      </c>
      <c r="E314" s="35">
        <v>6</v>
      </c>
      <c r="F314" s="35">
        <v>14</v>
      </c>
      <c r="G314" s="35">
        <v>14</v>
      </c>
      <c r="H314" s="35">
        <v>12</v>
      </c>
      <c r="I314" s="35">
        <v>14</v>
      </c>
      <c r="J314" s="35">
        <v>25</v>
      </c>
      <c r="K314" s="35">
        <v>25</v>
      </c>
      <c r="L314" s="35">
        <v>7</v>
      </c>
      <c r="M314" s="35">
        <v>25</v>
      </c>
      <c r="N314" s="35">
        <v>8</v>
      </c>
      <c r="O314" s="35">
        <v>8</v>
      </c>
      <c r="P314" s="35">
        <v>11</v>
      </c>
      <c r="Q314" s="35">
        <v>8</v>
      </c>
      <c r="R314" s="35">
        <v>1</v>
      </c>
      <c r="S314" s="35">
        <v>1</v>
      </c>
      <c r="T314" s="35">
        <v>14</v>
      </c>
      <c r="U314" s="35">
        <v>1</v>
      </c>
      <c r="V314" s="35">
        <v>1000000</v>
      </c>
    </row>
    <row r="315" spans="1:22" ht="15" thickBot="1" x14ac:dyDescent="0.35">
      <c r="A315" s="34" t="str">
        <f>'OAM Base model stairs'!A1506</f>
        <v>Italy</v>
      </c>
      <c r="B315" s="35">
        <v>5</v>
      </c>
      <c r="C315" s="35">
        <v>6</v>
      </c>
      <c r="D315" s="35">
        <v>21</v>
      </c>
      <c r="E315" s="35">
        <v>6</v>
      </c>
      <c r="F315" s="35">
        <v>14</v>
      </c>
      <c r="G315" s="35">
        <v>14</v>
      </c>
      <c r="H315" s="35">
        <v>15</v>
      </c>
      <c r="I315" s="35">
        <v>14</v>
      </c>
      <c r="J315" s="35">
        <v>25</v>
      </c>
      <c r="K315" s="35">
        <v>25</v>
      </c>
      <c r="L315" s="35">
        <v>3</v>
      </c>
      <c r="M315" s="35">
        <v>25</v>
      </c>
      <c r="N315" s="35">
        <v>7</v>
      </c>
      <c r="O315" s="35">
        <v>7</v>
      </c>
      <c r="P315" s="35">
        <v>10</v>
      </c>
      <c r="Q315" s="35">
        <v>7</v>
      </c>
      <c r="R315" s="35">
        <v>1</v>
      </c>
      <c r="S315" s="35">
        <v>1</v>
      </c>
      <c r="T315" s="35">
        <v>13</v>
      </c>
      <c r="U315" s="35">
        <v>1</v>
      </c>
      <c r="V315" s="35">
        <v>1000000</v>
      </c>
    </row>
    <row r="316" spans="1:22" ht="15" thickBot="1" x14ac:dyDescent="0.35">
      <c r="A316" s="34" t="str">
        <f>'OAM Base model stairs'!A1507</f>
        <v>Italy</v>
      </c>
      <c r="B316" s="35">
        <v>5</v>
      </c>
      <c r="C316" s="35">
        <v>5</v>
      </c>
      <c r="D316" s="35">
        <v>20</v>
      </c>
      <c r="E316" s="35">
        <v>5</v>
      </c>
      <c r="F316" s="35">
        <v>15</v>
      </c>
      <c r="G316" s="35">
        <v>15</v>
      </c>
      <c r="H316" s="35">
        <v>12</v>
      </c>
      <c r="I316" s="35">
        <v>15</v>
      </c>
      <c r="J316" s="35">
        <v>25</v>
      </c>
      <c r="K316" s="35">
        <v>25</v>
      </c>
      <c r="L316" s="35">
        <v>3</v>
      </c>
      <c r="M316" s="35">
        <v>25</v>
      </c>
      <c r="N316" s="35">
        <v>6</v>
      </c>
      <c r="O316" s="35">
        <v>7</v>
      </c>
      <c r="P316" s="35">
        <v>9</v>
      </c>
      <c r="Q316" s="35">
        <v>7</v>
      </c>
      <c r="R316" s="35">
        <v>1</v>
      </c>
      <c r="S316" s="35">
        <v>1</v>
      </c>
      <c r="T316" s="35">
        <v>12</v>
      </c>
      <c r="U316" s="35">
        <v>1</v>
      </c>
      <c r="V316" s="35">
        <v>1000000</v>
      </c>
    </row>
    <row r="317" spans="1:22" ht="15" thickBot="1" x14ac:dyDescent="0.35">
      <c r="A317" s="34" t="str">
        <f>'OAM Base model stairs'!A1508</f>
        <v>Italy</v>
      </c>
      <c r="B317" s="35">
        <v>4</v>
      </c>
      <c r="C317" s="35">
        <v>4</v>
      </c>
      <c r="D317" s="35">
        <v>17</v>
      </c>
      <c r="E317" s="35">
        <v>4</v>
      </c>
      <c r="F317" s="35">
        <v>17</v>
      </c>
      <c r="G317" s="35">
        <v>16</v>
      </c>
      <c r="H317" s="35">
        <v>10</v>
      </c>
      <c r="I317" s="35">
        <v>16</v>
      </c>
      <c r="J317" s="35">
        <v>25</v>
      </c>
      <c r="K317" s="35">
        <v>25</v>
      </c>
      <c r="L317" s="35">
        <v>3</v>
      </c>
      <c r="M317" s="35">
        <v>25</v>
      </c>
      <c r="N317" s="35">
        <v>4</v>
      </c>
      <c r="O317" s="35">
        <v>5</v>
      </c>
      <c r="P317" s="35">
        <v>9</v>
      </c>
      <c r="Q317" s="35">
        <v>5</v>
      </c>
      <c r="R317" s="35">
        <v>1</v>
      </c>
      <c r="S317" s="35">
        <v>1</v>
      </c>
      <c r="T317" s="35">
        <v>12</v>
      </c>
      <c r="U317" s="35">
        <v>1</v>
      </c>
      <c r="V317" s="35">
        <v>1000000</v>
      </c>
    </row>
    <row r="318" spans="1:22" ht="15" thickBot="1" x14ac:dyDescent="0.35">
      <c r="A318" s="34" t="str">
        <f>'OAM Base model stairs'!A1509</f>
        <v>Italy</v>
      </c>
      <c r="B318" s="35">
        <v>3</v>
      </c>
      <c r="C318" s="35">
        <v>3</v>
      </c>
      <c r="D318" s="35">
        <v>17</v>
      </c>
      <c r="E318" s="35">
        <v>3</v>
      </c>
      <c r="F318" s="35">
        <v>15</v>
      </c>
      <c r="G318" s="35">
        <v>15</v>
      </c>
      <c r="H318" s="35">
        <v>11</v>
      </c>
      <c r="I318" s="35">
        <v>15</v>
      </c>
      <c r="J318" s="35">
        <v>24</v>
      </c>
      <c r="K318" s="35">
        <v>23</v>
      </c>
      <c r="L318" s="35">
        <v>1</v>
      </c>
      <c r="M318" s="35">
        <v>23</v>
      </c>
      <c r="N318" s="35">
        <v>1</v>
      </c>
      <c r="O318" s="35">
        <v>1</v>
      </c>
      <c r="P318" s="35">
        <v>11</v>
      </c>
      <c r="Q318" s="35">
        <v>1</v>
      </c>
      <c r="R318" s="35">
        <v>1</v>
      </c>
      <c r="S318" s="35">
        <v>1</v>
      </c>
      <c r="T318" s="35">
        <v>11</v>
      </c>
      <c r="U318" s="35">
        <v>1</v>
      </c>
      <c r="V318" s="35">
        <v>1000000</v>
      </c>
    </row>
    <row r="319" spans="1:22" ht="15" thickBot="1" x14ac:dyDescent="0.35">
      <c r="A319" s="34" t="str">
        <f>'OAM Base model stairs'!A1510</f>
        <v>Italy</v>
      </c>
      <c r="B319" s="35">
        <v>3</v>
      </c>
      <c r="C319" s="35">
        <v>3</v>
      </c>
      <c r="D319" s="35">
        <v>18</v>
      </c>
      <c r="E319" s="35">
        <v>3</v>
      </c>
      <c r="F319" s="35">
        <v>15</v>
      </c>
      <c r="G319" s="35">
        <v>15</v>
      </c>
      <c r="H319" s="35">
        <v>11</v>
      </c>
      <c r="I319" s="35">
        <v>15</v>
      </c>
      <c r="J319" s="35">
        <v>22</v>
      </c>
      <c r="K319" s="35">
        <v>22</v>
      </c>
      <c r="L319" s="35">
        <v>1</v>
      </c>
      <c r="M319" s="35">
        <v>22</v>
      </c>
      <c r="N319" s="35">
        <v>12</v>
      </c>
      <c r="O319" s="35">
        <v>10</v>
      </c>
      <c r="P319" s="35">
        <v>7</v>
      </c>
      <c r="Q319" s="35">
        <v>10</v>
      </c>
      <c r="R319" s="35">
        <v>1</v>
      </c>
      <c r="S319" s="35">
        <v>1</v>
      </c>
      <c r="T319" s="35">
        <v>11</v>
      </c>
      <c r="U319" s="35">
        <v>1</v>
      </c>
      <c r="V319" s="35">
        <v>1000000</v>
      </c>
    </row>
    <row r="320" spans="1:22" ht="15" thickBot="1" x14ac:dyDescent="0.35">
      <c r="A320" s="34" t="str">
        <f>'OAM Base model stairs'!A1511</f>
        <v>Italy</v>
      </c>
      <c r="B320" s="35">
        <v>3</v>
      </c>
      <c r="C320" s="35">
        <v>3</v>
      </c>
      <c r="D320" s="35">
        <v>18</v>
      </c>
      <c r="E320" s="35">
        <v>3</v>
      </c>
      <c r="F320" s="35">
        <v>14</v>
      </c>
      <c r="G320" s="35">
        <v>14</v>
      </c>
      <c r="H320" s="35">
        <v>8</v>
      </c>
      <c r="I320" s="35">
        <v>14</v>
      </c>
      <c r="J320" s="35">
        <v>23</v>
      </c>
      <c r="K320" s="35">
        <v>22</v>
      </c>
      <c r="L320" s="35">
        <v>4</v>
      </c>
      <c r="M320" s="35">
        <v>22</v>
      </c>
      <c r="N320" s="35">
        <v>15</v>
      </c>
      <c r="O320" s="35">
        <v>12</v>
      </c>
      <c r="P320" s="35">
        <v>6</v>
      </c>
      <c r="Q320" s="35">
        <v>12</v>
      </c>
      <c r="R320" s="35">
        <v>1</v>
      </c>
      <c r="S320" s="35">
        <v>1</v>
      </c>
      <c r="T320" s="35">
        <v>11</v>
      </c>
      <c r="U320" s="35">
        <v>1</v>
      </c>
      <c r="V320" s="35">
        <v>1000000</v>
      </c>
    </row>
    <row r="321" spans="1:22" ht="15" thickBot="1" x14ac:dyDescent="0.35">
      <c r="A321" s="34" t="str">
        <f>'OAM Base model stairs'!A1512</f>
        <v>Italy</v>
      </c>
      <c r="B321" s="35">
        <v>3</v>
      </c>
      <c r="C321" s="35">
        <v>3</v>
      </c>
      <c r="D321" s="35">
        <v>18</v>
      </c>
      <c r="E321" s="35">
        <v>3</v>
      </c>
      <c r="F321" s="35">
        <v>13</v>
      </c>
      <c r="G321" s="35">
        <v>13</v>
      </c>
      <c r="H321" s="35">
        <v>10</v>
      </c>
      <c r="I321" s="35">
        <v>13</v>
      </c>
      <c r="J321" s="35">
        <v>21</v>
      </c>
      <c r="K321" s="35">
        <v>21</v>
      </c>
      <c r="L321" s="35">
        <v>3</v>
      </c>
      <c r="M321" s="35">
        <v>21</v>
      </c>
      <c r="N321" s="35">
        <v>14</v>
      </c>
      <c r="O321" s="35">
        <v>11</v>
      </c>
      <c r="P321" s="35">
        <v>7</v>
      </c>
      <c r="Q321" s="35">
        <v>11</v>
      </c>
      <c r="R321" s="35">
        <v>1</v>
      </c>
      <c r="S321" s="35">
        <v>1</v>
      </c>
      <c r="T321" s="35">
        <v>11</v>
      </c>
      <c r="U321" s="35">
        <v>1</v>
      </c>
      <c r="V321" s="35">
        <v>1000000</v>
      </c>
    </row>
    <row r="322" spans="1:22" ht="15" thickBot="1" x14ac:dyDescent="0.35">
      <c r="A322" s="34" t="str">
        <f>'OAM Base model stairs'!A1513</f>
        <v>Italy</v>
      </c>
      <c r="B322" s="35">
        <v>2</v>
      </c>
      <c r="C322" s="35">
        <v>2</v>
      </c>
      <c r="D322" s="35">
        <v>18</v>
      </c>
      <c r="E322" s="35">
        <v>2</v>
      </c>
      <c r="F322" s="35">
        <v>9</v>
      </c>
      <c r="G322" s="35">
        <v>9</v>
      </c>
      <c r="H322" s="35">
        <v>16</v>
      </c>
      <c r="I322" s="35">
        <v>9</v>
      </c>
      <c r="J322" s="35">
        <v>21</v>
      </c>
      <c r="K322" s="35">
        <v>21</v>
      </c>
      <c r="L322" s="35">
        <v>3</v>
      </c>
      <c r="M322" s="35">
        <v>21</v>
      </c>
      <c r="N322" s="35">
        <v>2</v>
      </c>
      <c r="O322" s="35">
        <v>2</v>
      </c>
      <c r="P322" s="35">
        <v>19</v>
      </c>
      <c r="Q322" s="35">
        <v>2</v>
      </c>
      <c r="R322" s="35">
        <v>1</v>
      </c>
      <c r="S322" s="35">
        <v>1</v>
      </c>
      <c r="T322" s="35">
        <v>10</v>
      </c>
      <c r="U322" s="35">
        <v>1</v>
      </c>
      <c r="V322" s="35">
        <v>1000000</v>
      </c>
    </row>
    <row r="323" spans="1:22" ht="15" thickBot="1" x14ac:dyDescent="0.35">
      <c r="A323" s="34" t="str">
        <f>'OAM Base model stairs'!A1514</f>
        <v>Italy</v>
      </c>
      <c r="B323" s="35">
        <v>2</v>
      </c>
      <c r="C323" s="35">
        <v>2</v>
      </c>
      <c r="D323" s="35">
        <v>18</v>
      </c>
      <c r="E323" s="35">
        <v>2</v>
      </c>
      <c r="F323" s="35">
        <v>8</v>
      </c>
      <c r="G323" s="35">
        <v>8</v>
      </c>
      <c r="H323" s="35">
        <v>17</v>
      </c>
      <c r="I323" s="35">
        <v>8</v>
      </c>
      <c r="J323" s="35">
        <v>22</v>
      </c>
      <c r="K323" s="35">
        <v>22</v>
      </c>
      <c r="L323" s="35">
        <v>6</v>
      </c>
      <c r="M323" s="35">
        <v>22</v>
      </c>
      <c r="N323" s="35">
        <v>8</v>
      </c>
      <c r="O323" s="35">
        <v>6</v>
      </c>
      <c r="P323" s="35">
        <v>23</v>
      </c>
      <c r="Q323" s="35">
        <v>6</v>
      </c>
      <c r="R323" s="35">
        <v>1</v>
      </c>
      <c r="S323" s="35">
        <v>1</v>
      </c>
      <c r="T323" s="35">
        <v>10</v>
      </c>
      <c r="U323" s="35">
        <v>1</v>
      </c>
      <c r="V323" s="35">
        <v>1000000</v>
      </c>
    </row>
    <row r="324" spans="1:22" ht="15" thickBot="1" x14ac:dyDescent="0.35">
      <c r="A324" s="34" t="str">
        <f>'OAM Base model stairs'!A1515</f>
        <v>Italy</v>
      </c>
      <c r="B324" s="35">
        <v>1</v>
      </c>
      <c r="C324" s="35">
        <v>1</v>
      </c>
      <c r="D324" s="35">
        <v>17</v>
      </c>
      <c r="E324" s="35">
        <v>1</v>
      </c>
      <c r="F324" s="35">
        <v>8</v>
      </c>
      <c r="G324" s="35">
        <v>8</v>
      </c>
      <c r="H324" s="35">
        <v>17</v>
      </c>
      <c r="I324" s="35">
        <v>8</v>
      </c>
      <c r="J324" s="35">
        <v>22</v>
      </c>
      <c r="K324" s="35">
        <v>21</v>
      </c>
      <c r="L324" s="35">
        <v>5</v>
      </c>
      <c r="M324" s="35">
        <v>21</v>
      </c>
      <c r="N324" s="35">
        <v>15</v>
      </c>
      <c r="O324" s="35">
        <v>12</v>
      </c>
      <c r="P324" s="35">
        <v>25</v>
      </c>
      <c r="Q324" s="35">
        <v>12</v>
      </c>
      <c r="R324" s="35">
        <v>1</v>
      </c>
      <c r="S324" s="35">
        <v>1</v>
      </c>
      <c r="T324" s="35">
        <v>10</v>
      </c>
      <c r="U324" s="35">
        <v>1</v>
      </c>
      <c r="V324" s="35">
        <v>1000000</v>
      </c>
    </row>
    <row r="325" spans="1:22" ht="15" thickBot="1" x14ac:dyDescent="0.35">
      <c r="A325" s="34" t="str">
        <f>'OAM Base model stairs'!A1516</f>
        <v>Italy</v>
      </c>
      <c r="B325" s="35">
        <v>1</v>
      </c>
      <c r="C325" s="35">
        <v>1</v>
      </c>
      <c r="D325" s="35">
        <v>16</v>
      </c>
      <c r="E325" s="35">
        <v>1</v>
      </c>
      <c r="F325" s="35">
        <v>8</v>
      </c>
      <c r="G325" s="35">
        <v>8</v>
      </c>
      <c r="H325" s="35">
        <v>16</v>
      </c>
      <c r="I325" s="35">
        <v>8</v>
      </c>
      <c r="J325" s="35">
        <v>19</v>
      </c>
      <c r="K325" s="35">
        <v>19</v>
      </c>
      <c r="L325" s="35">
        <v>1</v>
      </c>
      <c r="M325" s="35">
        <v>19</v>
      </c>
      <c r="N325" s="35">
        <v>15</v>
      </c>
      <c r="O325" s="35">
        <v>13</v>
      </c>
      <c r="P325" s="35">
        <v>25</v>
      </c>
      <c r="Q325" s="35">
        <v>13</v>
      </c>
      <c r="R325" s="35">
        <v>2</v>
      </c>
      <c r="S325" s="35">
        <v>2</v>
      </c>
      <c r="T325" s="35">
        <v>9</v>
      </c>
      <c r="U325" s="35">
        <v>2</v>
      </c>
      <c r="V325" s="35">
        <v>1000000</v>
      </c>
    </row>
    <row r="326" spans="1:22" ht="15" thickBot="1" x14ac:dyDescent="0.35">
      <c r="A326" s="34" t="str">
        <f>'OAM Base model stairs'!A1517</f>
        <v>Italy</v>
      </c>
      <c r="B326" s="35">
        <v>1</v>
      </c>
      <c r="C326" s="35">
        <v>1</v>
      </c>
      <c r="D326" s="35">
        <v>15</v>
      </c>
      <c r="E326" s="35">
        <v>1</v>
      </c>
      <c r="F326" s="35">
        <v>8</v>
      </c>
      <c r="G326" s="35">
        <v>9</v>
      </c>
      <c r="H326" s="35">
        <v>16</v>
      </c>
      <c r="I326" s="35">
        <v>9</v>
      </c>
      <c r="J326" s="35">
        <v>22</v>
      </c>
      <c r="K326" s="35">
        <v>21</v>
      </c>
      <c r="L326" s="35">
        <v>7</v>
      </c>
      <c r="M326" s="35">
        <v>21</v>
      </c>
      <c r="N326" s="35">
        <v>18</v>
      </c>
      <c r="O326" s="35">
        <v>19</v>
      </c>
      <c r="P326" s="35">
        <v>26</v>
      </c>
      <c r="Q326" s="35">
        <v>19</v>
      </c>
      <c r="R326" s="35">
        <v>2</v>
      </c>
      <c r="S326" s="35">
        <v>2</v>
      </c>
      <c r="T326" s="35">
        <v>9</v>
      </c>
      <c r="U326" s="35">
        <v>2</v>
      </c>
      <c r="V326" s="35">
        <v>1000000</v>
      </c>
    </row>
    <row r="327" spans="1:22" ht="15" thickBot="1" x14ac:dyDescent="0.35">
      <c r="A327" s="34" t="str">
        <f>'OAM Base model stairs'!A1518</f>
        <v>Italy</v>
      </c>
      <c r="B327" s="35">
        <v>1</v>
      </c>
      <c r="C327" s="35">
        <v>1</v>
      </c>
      <c r="D327" s="35">
        <v>14</v>
      </c>
      <c r="E327" s="35">
        <v>1</v>
      </c>
      <c r="F327" s="35">
        <v>9</v>
      </c>
      <c r="G327" s="35">
        <v>9</v>
      </c>
      <c r="H327" s="35">
        <v>16</v>
      </c>
      <c r="I327" s="35">
        <v>9</v>
      </c>
      <c r="J327" s="35">
        <v>19</v>
      </c>
      <c r="K327" s="35">
        <v>19</v>
      </c>
      <c r="L327" s="35">
        <v>2</v>
      </c>
      <c r="M327" s="35">
        <v>19</v>
      </c>
      <c r="N327" s="35">
        <v>21</v>
      </c>
      <c r="O327" s="35">
        <v>22</v>
      </c>
      <c r="P327" s="35">
        <v>26</v>
      </c>
      <c r="Q327" s="35">
        <v>22</v>
      </c>
      <c r="R327" s="35">
        <v>2</v>
      </c>
      <c r="S327" s="35">
        <v>2</v>
      </c>
      <c r="T327" s="35">
        <v>9</v>
      </c>
      <c r="U327" s="35">
        <v>2</v>
      </c>
      <c r="V327" s="35">
        <v>1000000</v>
      </c>
    </row>
    <row r="328" spans="1:22" ht="15" thickBot="1" x14ac:dyDescent="0.35">
      <c r="A328" s="34" t="str">
        <f>'OAM Base model stairs'!A1519</f>
        <v>Italy</v>
      </c>
      <c r="B328" s="35">
        <v>1</v>
      </c>
      <c r="C328" s="35">
        <v>1</v>
      </c>
      <c r="D328" s="35">
        <v>13</v>
      </c>
      <c r="E328" s="35">
        <v>1</v>
      </c>
      <c r="F328" s="35">
        <v>10</v>
      </c>
      <c r="G328" s="35">
        <v>10</v>
      </c>
      <c r="H328" s="35">
        <v>15</v>
      </c>
      <c r="I328" s="35">
        <v>10</v>
      </c>
      <c r="J328" s="35">
        <v>21</v>
      </c>
      <c r="K328" s="35">
        <v>20</v>
      </c>
      <c r="L328" s="35">
        <v>6</v>
      </c>
      <c r="M328" s="35">
        <v>20</v>
      </c>
      <c r="N328" s="35">
        <v>22</v>
      </c>
      <c r="O328" s="35">
        <v>25</v>
      </c>
      <c r="P328" s="35">
        <v>26</v>
      </c>
      <c r="Q328" s="35">
        <v>25</v>
      </c>
      <c r="R328" s="35">
        <v>3</v>
      </c>
      <c r="S328" s="35">
        <v>2</v>
      </c>
      <c r="T328" s="35">
        <v>8</v>
      </c>
      <c r="U328" s="35">
        <v>2</v>
      </c>
      <c r="V328" s="35">
        <v>1000000</v>
      </c>
    </row>
    <row r="329" spans="1:22" ht="15" thickBot="1" x14ac:dyDescent="0.35">
      <c r="A329" s="34" t="str">
        <f>'OAM Base model stairs'!A1520</f>
        <v>Italy</v>
      </c>
      <c r="B329" s="35">
        <v>2</v>
      </c>
      <c r="C329" s="35">
        <v>2</v>
      </c>
      <c r="D329" s="35">
        <v>12</v>
      </c>
      <c r="E329" s="35">
        <v>2</v>
      </c>
      <c r="F329" s="35">
        <v>9</v>
      </c>
      <c r="G329" s="35">
        <v>10</v>
      </c>
      <c r="H329" s="35">
        <v>15</v>
      </c>
      <c r="I329" s="35">
        <v>10</v>
      </c>
      <c r="J329" s="35">
        <v>20</v>
      </c>
      <c r="K329" s="35">
        <v>19</v>
      </c>
      <c r="L329" s="35">
        <v>4</v>
      </c>
      <c r="M329" s="35">
        <v>19</v>
      </c>
      <c r="N329" s="35">
        <v>21</v>
      </c>
      <c r="O329" s="35">
        <v>26</v>
      </c>
      <c r="P329" s="35">
        <v>24</v>
      </c>
      <c r="Q329" s="35">
        <v>26</v>
      </c>
      <c r="R329" s="35">
        <v>3</v>
      </c>
      <c r="S329" s="35">
        <v>2</v>
      </c>
      <c r="T329" s="35">
        <v>8</v>
      </c>
      <c r="U329" s="35">
        <v>2</v>
      </c>
      <c r="V329" s="35">
        <v>1000000</v>
      </c>
    </row>
    <row r="330" spans="1:22" ht="15" thickBot="1" x14ac:dyDescent="0.35">
      <c r="A330" s="34" t="str">
        <f>'OAM Base model stairs'!A1521</f>
        <v>Italy</v>
      </c>
      <c r="B330" s="35">
        <v>5</v>
      </c>
      <c r="C330" s="35">
        <v>4</v>
      </c>
      <c r="D330" s="35">
        <v>9</v>
      </c>
      <c r="E330" s="35">
        <v>4</v>
      </c>
      <c r="F330" s="35">
        <v>1</v>
      </c>
      <c r="G330" s="35">
        <v>1</v>
      </c>
      <c r="H330" s="35">
        <v>20</v>
      </c>
      <c r="I330" s="35">
        <v>1</v>
      </c>
      <c r="J330" s="35">
        <v>16</v>
      </c>
      <c r="K330" s="35">
        <v>16</v>
      </c>
      <c r="L330" s="35">
        <v>6</v>
      </c>
      <c r="M330" s="35">
        <v>16</v>
      </c>
      <c r="N330" s="35">
        <v>14</v>
      </c>
      <c r="O330" s="35">
        <v>17</v>
      </c>
      <c r="P330" s="35">
        <v>23</v>
      </c>
      <c r="Q330" s="35">
        <v>17</v>
      </c>
      <c r="R330" s="35">
        <v>4</v>
      </c>
      <c r="S330" s="35">
        <v>4</v>
      </c>
      <c r="T330" s="35">
        <v>7</v>
      </c>
      <c r="U330" s="35">
        <v>4</v>
      </c>
      <c r="V330" s="35">
        <v>1000000</v>
      </c>
    </row>
    <row r="331" spans="1:22" ht="15" thickBot="1" x14ac:dyDescent="0.35">
      <c r="A331" s="34" t="str">
        <f>'OAM Base model stairs'!A1522</f>
        <v>Italy</v>
      </c>
      <c r="B331" s="35">
        <v>4</v>
      </c>
      <c r="C331" s="35">
        <v>4</v>
      </c>
      <c r="D331" s="35">
        <v>9</v>
      </c>
      <c r="E331" s="35">
        <v>4</v>
      </c>
      <c r="F331" s="35">
        <v>8</v>
      </c>
      <c r="G331" s="35">
        <v>9</v>
      </c>
      <c r="H331" s="35">
        <v>18</v>
      </c>
      <c r="I331" s="35">
        <v>9</v>
      </c>
      <c r="J331" s="35">
        <v>23</v>
      </c>
      <c r="K331" s="35">
        <v>23</v>
      </c>
      <c r="L331" s="35">
        <v>3</v>
      </c>
      <c r="M331" s="35">
        <v>23</v>
      </c>
      <c r="N331" s="35">
        <v>18</v>
      </c>
      <c r="O331" s="35">
        <v>21</v>
      </c>
      <c r="P331" s="35">
        <v>18</v>
      </c>
      <c r="Q331" s="35">
        <v>21</v>
      </c>
      <c r="R331" s="35">
        <v>4</v>
      </c>
      <c r="S331" s="35">
        <v>3</v>
      </c>
      <c r="T331" s="35">
        <v>8</v>
      </c>
      <c r="U331" s="35">
        <v>3</v>
      </c>
      <c r="V331" s="35">
        <v>1000000</v>
      </c>
    </row>
    <row r="332" spans="1:22" ht="15" thickBot="1" x14ac:dyDescent="0.35">
      <c r="A332" s="34" t="str">
        <f>'OAM Base model stairs'!A1523</f>
        <v>Greece</v>
      </c>
      <c r="B332" s="35">
        <v>12</v>
      </c>
      <c r="C332" s="35">
        <v>15</v>
      </c>
      <c r="D332" s="35">
        <v>3</v>
      </c>
      <c r="E332" s="35">
        <v>15</v>
      </c>
      <c r="F332" s="35">
        <v>29</v>
      </c>
      <c r="G332" s="35">
        <v>29</v>
      </c>
      <c r="H332" s="35">
        <v>8</v>
      </c>
      <c r="I332" s="35">
        <v>29</v>
      </c>
      <c r="J332" s="35">
        <v>19</v>
      </c>
      <c r="K332" s="35">
        <v>20</v>
      </c>
      <c r="L332" s="35">
        <v>9</v>
      </c>
      <c r="M332" s="35">
        <v>20</v>
      </c>
      <c r="N332" s="35">
        <v>18</v>
      </c>
      <c r="O332" s="35">
        <v>18</v>
      </c>
      <c r="P332" s="35">
        <v>17</v>
      </c>
      <c r="Q332" s="35">
        <v>18</v>
      </c>
      <c r="R332" s="35">
        <v>6</v>
      </c>
      <c r="S332" s="35">
        <v>9</v>
      </c>
      <c r="T332" s="35">
        <v>3</v>
      </c>
      <c r="U332" s="35">
        <v>9</v>
      </c>
      <c r="V332" s="35">
        <v>1000000</v>
      </c>
    </row>
    <row r="333" spans="1:22" ht="15" thickBot="1" x14ac:dyDescent="0.35">
      <c r="A333" s="34" t="str">
        <f>'OAM Base model stairs'!A1524</f>
        <v>Greece</v>
      </c>
      <c r="B333" s="35">
        <v>12</v>
      </c>
      <c r="C333" s="35">
        <v>14</v>
      </c>
      <c r="D333" s="35">
        <v>2</v>
      </c>
      <c r="E333" s="35">
        <v>14</v>
      </c>
      <c r="F333" s="35">
        <v>29</v>
      </c>
      <c r="G333" s="35">
        <v>29</v>
      </c>
      <c r="H333" s="35">
        <v>13</v>
      </c>
      <c r="I333" s="35">
        <v>29</v>
      </c>
      <c r="J333" s="35">
        <v>17</v>
      </c>
      <c r="K333" s="35">
        <v>18</v>
      </c>
      <c r="L333" s="35">
        <v>8</v>
      </c>
      <c r="M333" s="35">
        <v>18</v>
      </c>
      <c r="N333" s="35">
        <v>18</v>
      </c>
      <c r="O333" s="35">
        <v>18</v>
      </c>
      <c r="P333" s="35">
        <v>17</v>
      </c>
      <c r="Q333" s="35">
        <v>18</v>
      </c>
      <c r="R333" s="35">
        <v>6</v>
      </c>
      <c r="S333" s="35">
        <v>9</v>
      </c>
      <c r="T333" s="35">
        <v>3</v>
      </c>
      <c r="U333" s="35">
        <v>9</v>
      </c>
      <c r="V333" s="35">
        <v>1000000</v>
      </c>
    </row>
    <row r="334" spans="1:22" ht="15" thickBot="1" x14ac:dyDescent="0.35">
      <c r="A334" s="34" t="str">
        <f>'OAM Base model stairs'!A1525</f>
        <v>Greece</v>
      </c>
      <c r="B334" s="35">
        <v>11</v>
      </c>
      <c r="C334" s="35">
        <v>12</v>
      </c>
      <c r="D334" s="35">
        <v>3</v>
      </c>
      <c r="E334" s="35">
        <v>12</v>
      </c>
      <c r="F334" s="35">
        <v>29</v>
      </c>
      <c r="G334" s="35">
        <v>29</v>
      </c>
      <c r="H334" s="35">
        <v>17</v>
      </c>
      <c r="I334" s="35">
        <v>29</v>
      </c>
      <c r="J334" s="35">
        <v>18</v>
      </c>
      <c r="K334" s="35">
        <v>19</v>
      </c>
      <c r="L334" s="35">
        <v>6</v>
      </c>
      <c r="M334" s="35">
        <v>19</v>
      </c>
      <c r="N334" s="35">
        <v>18</v>
      </c>
      <c r="O334" s="35">
        <v>18</v>
      </c>
      <c r="P334" s="35">
        <v>17</v>
      </c>
      <c r="Q334" s="35">
        <v>18</v>
      </c>
      <c r="R334" s="35">
        <v>7</v>
      </c>
      <c r="S334" s="35">
        <v>9</v>
      </c>
      <c r="T334" s="35">
        <v>3</v>
      </c>
      <c r="U334" s="35">
        <v>9</v>
      </c>
      <c r="V334" s="35">
        <v>1000000</v>
      </c>
    </row>
    <row r="335" spans="1:22" ht="15" thickBot="1" x14ac:dyDescent="0.35">
      <c r="A335" s="34" t="str">
        <f>'OAM Base model stairs'!A1526</f>
        <v>Greece</v>
      </c>
      <c r="B335" s="35">
        <v>10</v>
      </c>
      <c r="C335" s="35">
        <v>11</v>
      </c>
      <c r="D335" s="35">
        <v>6</v>
      </c>
      <c r="E335" s="35">
        <v>11</v>
      </c>
      <c r="F335" s="35">
        <v>29</v>
      </c>
      <c r="G335" s="35">
        <v>29</v>
      </c>
      <c r="H335" s="35">
        <v>19</v>
      </c>
      <c r="I335" s="35">
        <v>29</v>
      </c>
      <c r="J335" s="35">
        <v>17</v>
      </c>
      <c r="K335" s="35">
        <v>17</v>
      </c>
      <c r="L335" s="35">
        <v>9</v>
      </c>
      <c r="M335" s="35">
        <v>17</v>
      </c>
      <c r="N335" s="35">
        <v>18</v>
      </c>
      <c r="O335" s="35">
        <v>18</v>
      </c>
      <c r="P335" s="35">
        <v>17</v>
      </c>
      <c r="Q335" s="35">
        <v>18</v>
      </c>
      <c r="R335" s="35">
        <v>8</v>
      </c>
      <c r="S335" s="35">
        <v>9</v>
      </c>
      <c r="T335" s="35">
        <v>3</v>
      </c>
      <c r="U335" s="35">
        <v>9</v>
      </c>
      <c r="V335" s="35">
        <v>1000000</v>
      </c>
    </row>
    <row r="336" spans="1:22" ht="15" thickBot="1" x14ac:dyDescent="0.35">
      <c r="A336" s="34" t="str">
        <f>'OAM Base model stairs'!A1527</f>
        <v>Greece</v>
      </c>
      <c r="B336" s="35">
        <v>11</v>
      </c>
      <c r="C336" s="35">
        <v>11</v>
      </c>
      <c r="D336" s="35">
        <v>5</v>
      </c>
      <c r="E336" s="35">
        <v>11</v>
      </c>
      <c r="F336" s="35">
        <v>29</v>
      </c>
      <c r="G336" s="35">
        <v>29</v>
      </c>
      <c r="H336" s="35">
        <v>24</v>
      </c>
      <c r="I336" s="35">
        <v>29</v>
      </c>
      <c r="J336" s="35">
        <v>17</v>
      </c>
      <c r="K336" s="35">
        <v>17</v>
      </c>
      <c r="L336" s="35">
        <v>9</v>
      </c>
      <c r="M336" s="35">
        <v>17</v>
      </c>
      <c r="N336" s="35">
        <v>18</v>
      </c>
      <c r="O336" s="35">
        <v>18</v>
      </c>
      <c r="P336" s="35">
        <v>17</v>
      </c>
      <c r="Q336" s="35">
        <v>18</v>
      </c>
      <c r="R336" s="35">
        <v>8</v>
      </c>
      <c r="S336" s="35">
        <v>9</v>
      </c>
      <c r="T336" s="35">
        <v>2</v>
      </c>
      <c r="U336" s="35">
        <v>9</v>
      </c>
      <c r="V336" s="35">
        <v>1000000</v>
      </c>
    </row>
    <row r="337" spans="1:22" ht="15" thickBot="1" x14ac:dyDescent="0.35">
      <c r="A337" s="34" t="str">
        <f>'OAM Base model stairs'!A1528</f>
        <v>Greece</v>
      </c>
      <c r="B337" s="35">
        <v>9</v>
      </c>
      <c r="C337" s="35">
        <v>10</v>
      </c>
      <c r="D337" s="35">
        <v>7</v>
      </c>
      <c r="E337" s="35">
        <v>10</v>
      </c>
      <c r="F337" s="35">
        <v>29</v>
      </c>
      <c r="G337" s="35">
        <v>29</v>
      </c>
      <c r="H337" s="35">
        <v>27</v>
      </c>
      <c r="I337" s="35">
        <v>29</v>
      </c>
      <c r="J337" s="35">
        <v>15</v>
      </c>
      <c r="K337" s="35">
        <v>15</v>
      </c>
      <c r="L337" s="35">
        <v>9</v>
      </c>
      <c r="M337" s="35">
        <v>15</v>
      </c>
      <c r="N337" s="35">
        <v>15</v>
      </c>
      <c r="O337" s="35">
        <v>14</v>
      </c>
      <c r="P337" s="35">
        <v>25</v>
      </c>
      <c r="Q337" s="35">
        <v>14</v>
      </c>
      <c r="R337" s="35">
        <v>9</v>
      </c>
      <c r="S337" s="35">
        <v>10</v>
      </c>
      <c r="T337" s="35">
        <v>2</v>
      </c>
      <c r="U337" s="35">
        <v>10</v>
      </c>
      <c r="V337" s="35">
        <v>1000000</v>
      </c>
    </row>
    <row r="338" spans="1:22" ht="15" thickBot="1" x14ac:dyDescent="0.35">
      <c r="A338" s="34" t="str">
        <f>'OAM Base model stairs'!A1529</f>
        <v>Greece</v>
      </c>
      <c r="B338" s="35">
        <v>8</v>
      </c>
      <c r="C338" s="35">
        <v>9</v>
      </c>
      <c r="D338" s="35">
        <v>8</v>
      </c>
      <c r="E338" s="35">
        <v>9</v>
      </c>
      <c r="F338" s="35">
        <v>29</v>
      </c>
      <c r="G338" s="35">
        <v>29</v>
      </c>
      <c r="H338" s="35">
        <v>27</v>
      </c>
      <c r="I338" s="35">
        <v>29</v>
      </c>
      <c r="J338" s="35">
        <v>17</v>
      </c>
      <c r="K338" s="35">
        <v>17</v>
      </c>
      <c r="L338" s="35">
        <v>8</v>
      </c>
      <c r="M338" s="35">
        <v>17</v>
      </c>
      <c r="N338" s="35">
        <v>13</v>
      </c>
      <c r="O338" s="35">
        <v>13</v>
      </c>
      <c r="P338" s="35">
        <v>26</v>
      </c>
      <c r="Q338" s="35">
        <v>13</v>
      </c>
      <c r="R338" s="35">
        <v>9</v>
      </c>
      <c r="S338" s="35">
        <v>9</v>
      </c>
      <c r="T338" s="35">
        <v>3</v>
      </c>
      <c r="U338" s="35">
        <v>9</v>
      </c>
      <c r="V338" s="35">
        <v>1000000</v>
      </c>
    </row>
    <row r="339" spans="1:22" ht="15" thickBot="1" x14ac:dyDescent="0.35">
      <c r="A339" s="34" t="str">
        <f>'OAM Base model stairs'!A1530</f>
        <v>Greece</v>
      </c>
      <c r="B339" s="35">
        <v>5</v>
      </c>
      <c r="C339" s="35">
        <v>5</v>
      </c>
      <c r="D339" s="35">
        <v>12</v>
      </c>
      <c r="E339" s="35">
        <v>5</v>
      </c>
      <c r="F339" s="35">
        <v>29</v>
      </c>
      <c r="G339" s="35">
        <v>29</v>
      </c>
      <c r="H339" s="35">
        <v>27</v>
      </c>
      <c r="I339" s="35">
        <v>29</v>
      </c>
      <c r="J339" s="35">
        <v>18</v>
      </c>
      <c r="K339" s="35">
        <v>18</v>
      </c>
      <c r="L339" s="35">
        <v>8</v>
      </c>
      <c r="M339" s="35">
        <v>18</v>
      </c>
      <c r="N339" s="35">
        <v>11</v>
      </c>
      <c r="O339" s="35">
        <v>11</v>
      </c>
      <c r="P339" s="35">
        <v>25</v>
      </c>
      <c r="Q339" s="35">
        <v>11</v>
      </c>
      <c r="R339" s="35">
        <v>9</v>
      </c>
      <c r="S339" s="35">
        <v>9</v>
      </c>
      <c r="T339" s="35">
        <v>3</v>
      </c>
      <c r="U339" s="35">
        <v>9</v>
      </c>
      <c r="V339" s="35">
        <v>1000000</v>
      </c>
    </row>
    <row r="340" spans="1:22" ht="15" thickBot="1" x14ac:dyDescent="0.35">
      <c r="A340" s="34" t="str">
        <f>'OAM Base model stairs'!A1531</f>
        <v>Greece</v>
      </c>
      <c r="B340" s="35">
        <v>4</v>
      </c>
      <c r="C340" s="35">
        <v>4</v>
      </c>
      <c r="D340" s="35">
        <v>13</v>
      </c>
      <c r="E340" s="35">
        <v>4</v>
      </c>
      <c r="F340" s="35">
        <v>30</v>
      </c>
      <c r="G340" s="35">
        <v>29</v>
      </c>
      <c r="H340" s="35">
        <v>27</v>
      </c>
      <c r="I340" s="35">
        <v>29</v>
      </c>
      <c r="J340" s="35">
        <v>18</v>
      </c>
      <c r="K340" s="35">
        <v>18</v>
      </c>
      <c r="L340" s="35">
        <v>7</v>
      </c>
      <c r="M340" s="35">
        <v>18</v>
      </c>
      <c r="N340" s="35">
        <v>7</v>
      </c>
      <c r="O340" s="35">
        <v>6</v>
      </c>
      <c r="P340" s="35">
        <v>20</v>
      </c>
      <c r="Q340" s="35">
        <v>6</v>
      </c>
      <c r="R340" s="35">
        <v>8</v>
      </c>
      <c r="S340" s="35">
        <v>8</v>
      </c>
      <c r="T340" s="35">
        <v>4</v>
      </c>
      <c r="U340" s="35">
        <v>8</v>
      </c>
      <c r="V340" s="35">
        <v>1000000</v>
      </c>
    </row>
    <row r="341" spans="1:22" ht="15" thickBot="1" x14ac:dyDescent="0.35">
      <c r="A341" s="34" t="str">
        <f>'OAM Base model stairs'!A1532</f>
        <v>Greece</v>
      </c>
      <c r="B341" s="35">
        <v>4</v>
      </c>
      <c r="C341" s="35">
        <v>4</v>
      </c>
      <c r="D341" s="35">
        <v>12</v>
      </c>
      <c r="E341" s="35">
        <v>4</v>
      </c>
      <c r="F341" s="35">
        <v>29</v>
      </c>
      <c r="G341" s="35">
        <v>29</v>
      </c>
      <c r="H341" s="35">
        <v>29</v>
      </c>
      <c r="I341" s="35">
        <v>29</v>
      </c>
      <c r="J341" s="35">
        <v>15</v>
      </c>
      <c r="K341" s="35">
        <v>15</v>
      </c>
      <c r="L341" s="35">
        <v>13</v>
      </c>
      <c r="M341" s="35">
        <v>15</v>
      </c>
      <c r="N341" s="35">
        <v>11</v>
      </c>
      <c r="O341" s="35">
        <v>10</v>
      </c>
      <c r="P341" s="35">
        <v>19</v>
      </c>
      <c r="Q341" s="35">
        <v>10</v>
      </c>
      <c r="R341" s="35">
        <v>8</v>
      </c>
      <c r="S341" s="35">
        <v>7</v>
      </c>
      <c r="T341" s="35">
        <v>4</v>
      </c>
      <c r="U341" s="35">
        <v>7</v>
      </c>
      <c r="V341" s="35">
        <v>1000000</v>
      </c>
    </row>
    <row r="342" spans="1:22" ht="15" thickBot="1" x14ac:dyDescent="0.35">
      <c r="A342" s="34" t="str">
        <f>'OAM Base model stairs'!A1533</f>
        <v>Greece</v>
      </c>
      <c r="B342" s="35">
        <v>5</v>
      </c>
      <c r="C342" s="35">
        <v>5</v>
      </c>
      <c r="D342" s="35">
        <v>10</v>
      </c>
      <c r="E342" s="35">
        <v>5</v>
      </c>
      <c r="F342" s="35">
        <v>30</v>
      </c>
      <c r="G342" s="35">
        <v>30</v>
      </c>
      <c r="H342" s="35">
        <v>28</v>
      </c>
      <c r="I342" s="35">
        <v>30</v>
      </c>
      <c r="J342" s="35">
        <v>16</v>
      </c>
      <c r="K342" s="35">
        <v>16</v>
      </c>
      <c r="L342" s="35">
        <v>13</v>
      </c>
      <c r="M342" s="35">
        <v>16</v>
      </c>
      <c r="N342" s="35">
        <v>10</v>
      </c>
      <c r="O342" s="35">
        <v>9</v>
      </c>
      <c r="P342" s="35">
        <v>17</v>
      </c>
      <c r="Q342" s="35">
        <v>9</v>
      </c>
      <c r="R342" s="35">
        <v>8</v>
      </c>
      <c r="S342" s="35">
        <v>8</v>
      </c>
      <c r="T342" s="35">
        <v>4</v>
      </c>
      <c r="U342" s="35">
        <v>8</v>
      </c>
      <c r="V342" s="35">
        <v>1000000</v>
      </c>
    </row>
    <row r="343" spans="1:22" ht="15" thickBot="1" x14ac:dyDescent="0.35">
      <c r="A343" s="34" t="str">
        <f>'OAM Base model stairs'!A1534</f>
        <v>Greece</v>
      </c>
      <c r="B343" s="35">
        <v>5</v>
      </c>
      <c r="C343" s="35">
        <v>6</v>
      </c>
      <c r="D343" s="35">
        <v>9</v>
      </c>
      <c r="E343" s="35">
        <v>6</v>
      </c>
      <c r="F343" s="35">
        <v>30</v>
      </c>
      <c r="G343" s="35">
        <v>30</v>
      </c>
      <c r="H343" s="35">
        <v>26</v>
      </c>
      <c r="I343" s="35">
        <v>30</v>
      </c>
      <c r="J343" s="35">
        <v>15</v>
      </c>
      <c r="K343" s="35">
        <v>15</v>
      </c>
      <c r="L343" s="35">
        <v>17</v>
      </c>
      <c r="M343" s="35">
        <v>15</v>
      </c>
      <c r="N343" s="35">
        <v>10</v>
      </c>
      <c r="O343" s="35">
        <v>11</v>
      </c>
      <c r="P343" s="35">
        <v>13</v>
      </c>
      <c r="Q343" s="35">
        <v>11</v>
      </c>
      <c r="R343" s="35">
        <v>8</v>
      </c>
      <c r="S343" s="35">
        <v>7</v>
      </c>
      <c r="T343" s="35">
        <v>4</v>
      </c>
      <c r="U343" s="35">
        <v>7</v>
      </c>
      <c r="V343" s="35">
        <v>1000000</v>
      </c>
    </row>
    <row r="344" spans="1:22" ht="15" thickBot="1" x14ac:dyDescent="0.35">
      <c r="A344" s="34" t="str">
        <f>'OAM Base model stairs'!A1535</f>
        <v>Greece</v>
      </c>
      <c r="B344" s="35">
        <v>7</v>
      </c>
      <c r="C344" s="35">
        <v>7</v>
      </c>
      <c r="D344" s="35">
        <v>7</v>
      </c>
      <c r="E344" s="35">
        <v>7</v>
      </c>
      <c r="F344" s="35">
        <v>30</v>
      </c>
      <c r="G344" s="35">
        <v>30</v>
      </c>
      <c r="H344" s="35">
        <v>26</v>
      </c>
      <c r="I344" s="35">
        <v>30</v>
      </c>
      <c r="J344" s="35">
        <v>13</v>
      </c>
      <c r="K344" s="35">
        <v>13</v>
      </c>
      <c r="L344" s="35">
        <v>22</v>
      </c>
      <c r="M344" s="35">
        <v>13</v>
      </c>
      <c r="N344" s="35">
        <v>12</v>
      </c>
      <c r="O344" s="35">
        <v>16</v>
      </c>
      <c r="P344" s="35">
        <v>8</v>
      </c>
      <c r="Q344" s="35">
        <v>16</v>
      </c>
      <c r="R344" s="35">
        <v>9</v>
      </c>
      <c r="S344" s="35">
        <v>8</v>
      </c>
      <c r="T344" s="35">
        <v>4</v>
      </c>
      <c r="U344" s="35">
        <v>8</v>
      </c>
      <c r="V344" s="35">
        <v>1000000</v>
      </c>
    </row>
    <row r="345" spans="1:22" ht="15" thickBot="1" x14ac:dyDescent="0.35">
      <c r="A345" s="34" t="str">
        <f>'OAM Base model stairs'!A1536</f>
        <v>Greece</v>
      </c>
      <c r="B345" s="35">
        <v>9</v>
      </c>
      <c r="C345" s="35">
        <v>8</v>
      </c>
      <c r="D345" s="35">
        <v>6</v>
      </c>
      <c r="E345" s="35">
        <v>8</v>
      </c>
      <c r="F345" s="35">
        <v>30</v>
      </c>
      <c r="G345" s="35">
        <v>30</v>
      </c>
      <c r="H345" s="35">
        <v>27</v>
      </c>
      <c r="I345" s="35">
        <v>30</v>
      </c>
      <c r="J345" s="35">
        <v>13</v>
      </c>
      <c r="K345" s="35">
        <v>13</v>
      </c>
      <c r="L345" s="35">
        <v>18</v>
      </c>
      <c r="M345" s="35">
        <v>13</v>
      </c>
      <c r="N345" s="35">
        <v>9</v>
      </c>
      <c r="O345" s="35">
        <v>10</v>
      </c>
      <c r="P345" s="35">
        <v>10</v>
      </c>
      <c r="Q345" s="35">
        <v>10</v>
      </c>
      <c r="R345" s="35">
        <v>9</v>
      </c>
      <c r="S345" s="35">
        <v>8</v>
      </c>
      <c r="T345" s="35">
        <v>4</v>
      </c>
      <c r="U345" s="35">
        <v>8</v>
      </c>
      <c r="V345" s="35">
        <v>1000000</v>
      </c>
    </row>
    <row r="346" spans="1:22" ht="15" thickBot="1" x14ac:dyDescent="0.35">
      <c r="A346" s="34" t="str">
        <f>'OAM Base model stairs'!A1537</f>
        <v>Greece</v>
      </c>
      <c r="B346" s="35">
        <v>7</v>
      </c>
      <c r="C346" s="35">
        <v>6</v>
      </c>
      <c r="D346" s="35">
        <v>8</v>
      </c>
      <c r="E346" s="35">
        <v>6</v>
      </c>
      <c r="F346" s="35">
        <v>30</v>
      </c>
      <c r="G346" s="35">
        <v>30</v>
      </c>
      <c r="H346" s="35">
        <v>29</v>
      </c>
      <c r="I346" s="35">
        <v>30</v>
      </c>
      <c r="J346" s="35">
        <v>12</v>
      </c>
      <c r="K346" s="35">
        <v>12</v>
      </c>
      <c r="L346" s="35">
        <v>15</v>
      </c>
      <c r="M346" s="35">
        <v>12</v>
      </c>
      <c r="N346" s="35">
        <v>2</v>
      </c>
      <c r="O346" s="35">
        <v>2</v>
      </c>
      <c r="P346" s="35">
        <v>15</v>
      </c>
      <c r="Q346" s="35">
        <v>2</v>
      </c>
      <c r="R346" s="35">
        <v>8</v>
      </c>
      <c r="S346" s="35">
        <v>7</v>
      </c>
      <c r="T346" s="35">
        <v>4</v>
      </c>
      <c r="U346" s="35">
        <v>7</v>
      </c>
      <c r="V346" s="35">
        <v>1000000</v>
      </c>
    </row>
    <row r="347" spans="1:22" ht="15" thickBot="1" x14ac:dyDescent="0.35">
      <c r="A347" s="34" t="str">
        <f>'OAM Base model stairs'!A1538</f>
        <v>Greece</v>
      </c>
      <c r="B347" s="35">
        <v>10</v>
      </c>
      <c r="C347" s="35">
        <v>9</v>
      </c>
      <c r="D347" s="35">
        <v>5</v>
      </c>
      <c r="E347" s="35">
        <v>9</v>
      </c>
      <c r="F347" s="35">
        <v>29</v>
      </c>
      <c r="G347" s="35">
        <v>29</v>
      </c>
      <c r="H347" s="35">
        <v>28</v>
      </c>
      <c r="I347" s="35">
        <v>29</v>
      </c>
      <c r="J347" s="35">
        <v>11</v>
      </c>
      <c r="K347" s="35">
        <v>11</v>
      </c>
      <c r="L347" s="35">
        <v>16</v>
      </c>
      <c r="M347" s="35">
        <v>11</v>
      </c>
      <c r="N347" s="35">
        <v>15</v>
      </c>
      <c r="O347" s="35">
        <v>11</v>
      </c>
      <c r="P347" s="35">
        <v>20</v>
      </c>
      <c r="Q347" s="35">
        <v>11</v>
      </c>
      <c r="R347" s="35">
        <v>10</v>
      </c>
      <c r="S347" s="35">
        <v>9</v>
      </c>
      <c r="T347" s="35">
        <v>2</v>
      </c>
      <c r="U347" s="35">
        <v>9</v>
      </c>
      <c r="V347" s="35">
        <v>1000000</v>
      </c>
    </row>
    <row r="348" spans="1:22" ht="15" thickBot="1" x14ac:dyDescent="0.35">
      <c r="A348" s="34" t="str">
        <f>'OAM Base model stairs'!A1539</f>
        <v>Greece</v>
      </c>
      <c r="B348" s="35">
        <v>11</v>
      </c>
      <c r="C348" s="35">
        <v>11</v>
      </c>
      <c r="D348" s="35">
        <v>3</v>
      </c>
      <c r="E348" s="35">
        <v>11</v>
      </c>
      <c r="F348" s="35">
        <v>29</v>
      </c>
      <c r="G348" s="35">
        <v>29</v>
      </c>
      <c r="H348" s="35">
        <v>28</v>
      </c>
      <c r="I348" s="35">
        <v>29</v>
      </c>
      <c r="J348" s="35">
        <v>9</v>
      </c>
      <c r="K348" s="35">
        <v>9</v>
      </c>
      <c r="L348" s="35">
        <v>16</v>
      </c>
      <c r="M348" s="35">
        <v>9</v>
      </c>
      <c r="N348" s="35">
        <v>28</v>
      </c>
      <c r="O348" s="35">
        <v>28</v>
      </c>
      <c r="P348" s="35">
        <v>8</v>
      </c>
      <c r="Q348" s="35">
        <v>28</v>
      </c>
      <c r="R348" s="35">
        <v>15</v>
      </c>
      <c r="S348" s="35">
        <v>13</v>
      </c>
      <c r="T348" s="35">
        <v>2</v>
      </c>
      <c r="U348" s="35">
        <v>13</v>
      </c>
      <c r="V348" s="35">
        <v>1000000</v>
      </c>
    </row>
    <row r="349" spans="1:22" ht="15" thickBot="1" x14ac:dyDescent="0.35">
      <c r="A349" s="34" t="str">
        <f>'OAM Base model stairs'!A1540</f>
        <v>Greece</v>
      </c>
      <c r="B349" s="35">
        <v>13</v>
      </c>
      <c r="C349" s="35">
        <v>13</v>
      </c>
      <c r="D349" s="35">
        <v>1</v>
      </c>
      <c r="E349" s="35">
        <v>13</v>
      </c>
      <c r="F349" s="35">
        <v>30</v>
      </c>
      <c r="G349" s="35">
        <v>30</v>
      </c>
      <c r="H349" s="35">
        <v>28</v>
      </c>
      <c r="I349" s="35">
        <v>30</v>
      </c>
      <c r="J349" s="35">
        <v>6</v>
      </c>
      <c r="K349" s="35">
        <v>6</v>
      </c>
      <c r="L349" s="35">
        <v>16</v>
      </c>
      <c r="M349" s="35">
        <v>6</v>
      </c>
      <c r="N349" s="35">
        <v>30</v>
      </c>
      <c r="O349" s="35">
        <v>30</v>
      </c>
      <c r="P349" s="35">
        <v>29</v>
      </c>
      <c r="Q349" s="35">
        <v>30</v>
      </c>
      <c r="R349" s="35">
        <v>15</v>
      </c>
      <c r="S349" s="35">
        <v>15</v>
      </c>
      <c r="T349" s="35">
        <v>4</v>
      </c>
      <c r="U349" s="35">
        <v>15</v>
      </c>
      <c r="V349" s="35">
        <v>1000000</v>
      </c>
    </row>
    <row r="350" spans="1:22" ht="15" thickBot="1" x14ac:dyDescent="0.35">
      <c r="A350" s="34" t="str">
        <f>'OAM Base model stairs'!A1541</f>
        <v>Greece</v>
      </c>
      <c r="B350" s="35">
        <v>14</v>
      </c>
      <c r="C350" s="35">
        <v>14</v>
      </c>
      <c r="D350" s="35">
        <v>5</v>
      </c>
      <c r="E350" s="35">
        <v>14</v>
      </c>
      <c r="F350" s="35">
        <v>30</v>
      </c>
      <c r="G350" s="35">
        <v>30</v>
      </c>
      <c r="H350" s="35">
        <v>29</v>
      </c>
      <c r="I350" s="35">
        <v>30</v>
      </c>
      <c r="J350" s="35">
        <v>11</v>
      </c>
      <c r="K350" s="35">
        <v>11</v>
      </c>
      <c r="L350" s="35">
        <v>12</v>
      </c>
      <c r="M350" s="35">
        <v>11</v>
      </c>
      <c r="N350" s="35">
        <v>30</v>
      </c>
      <c r="O350" s="35">
        <v>30</v>
      </c>
      <c r="P350" s="35">
        <v>30</v>
      </c>
      <c r="Q350" s="35">
        <v>30</v>
      </c>
      <c r="R350" s="35">
        <v>16</v>
      </c>
      <c r="S350" s="35">
        <v>15</v>
      </c>
      <c r="T350" s="35">
        <v>4</v>
      </c>
      <c r="U350" s="35">
        <v>15</v>
      </c>
      <c r="V350" s="35">
        <v>1000000</v>
      </c>
    </row>
    <row r="351" spans="1:22" ht="15" thickBot="1" x14ac:dyDescent="0.35">
      <c r="A351" s="34" t="str">
        <f>'OAM Base model stairs'!A1542</f>
        <v>Greece</v>
      </c>
      <c r="B351" s="35">
        <v>15</v>
      </c>
      <c r="C351" s="35">
        <v>15</v>
      </c>
      <c r="D351" s="35">
        <v>6</v>
      </c>
      <c r="E351" s="35">
        <v>15</v>
      </c>
      <c r="F351" s="35">
        <v>30</v>
      </c>
      <c r="G351" s="35">
        <v>30</v>
      </c>
      <c r="H351" s="35">
        <v>29</v>
      </c>
      <c r="I351" s="35">
        <v>30</v>
      </c>
      <c r="J351" s="35">
        <v>8</v>
      </c>
      <c r="K351" s="35">
        <v>8</v>
      </c>
      <c r="L351" s="35">
        <v>15</v>
      </c>
      <c r="M351" s="35">
        <v>8</v>
      </c>
      <c r="N351" s="35">
        <v>30</v>
      </c>
      <c r="O351" s="35">
        <v>30</v>
      </c>
      <c r="P351" s="35">
        <v>30</v>
      </c>
      <c r="Q351" s="35">
        <v>30</v>
      </c>
      <c r="R351" s="35">
        <v>16</v>
      </c>
      <c r="S351" s="35">
        <v>15</v>
      </c>
      <c r="T351" s="35">
        <v>5</v>
      </c>
      <c r="U351" s="35">
        <v>15</v>
      </c>
      <c r="V351" s="35">
        <v>1000000</v>
      </c>
    </row>
    <row r="352" spans="1:22" ht="15" thickBot="1" x14ac:dyDescent="0.35">
      <c r="A352" s="34" t="str">
        <f>'OAM Base model stairs'!A1543</f>
        <v>Greece</v>
      </c>
      <c r="B352" s="35">
        <v>15</v>
      </c>
      <c r="C352" s="35">
        <v>15</v>
      </c>
      <c r="D352" s="35">
        <v>7</v>
      </c>
      <c r="E352" s="35">
        <v>15</v>
      </c>
      <c r="F352" s="35">
        <v>30</v>
      </c>
      <c r="G352" s="35">
        <v>30</v>
      </c>
      <c r="H352" s="35">
        <v>29</v>
      </c>
      <c r="I352" s="35">
        <v>30</v>
      </c>
      <c r="J352" s="35">
        <v>5</v>
      </c>
      <c r="K352" s="35">
        <v>5</v>
      </c>
      <c r="L352" s="35">
        <v>17</v>
      </c>
      <c r="M352" s="35">
        <v>5</v>
      </c>
      <c r="N352" s="35">
        <v>30</v>
      </c>
      <c r="O352" s="35">
        <v>30</v>
      </c>
      <c r="P352" s="35">
        <v>30</v>
      </c>
      <c r="Q352" s="35">
        <v>30</v>
      </c>
      <c r="R352" s="35">
        <v>17</v>
      </c>
      <c r="S352" s="35">
        <v>17</v>
      </c>
      <c r="T352" s="35">
        <v>5</v>
      </c>
      <c r="U352" s="35">
        <v>17</v>
      </c>
      <c r="V352" s="35">
        <v>1000000</v>
      </c>
    </row>
    <row r="353" spans="1:22" ht="15" thickBot="1" x14ac:dyDescent="0.35">
      <c r="A353" s="34" t="str">
        <f>'OAM Base model stairs'!A1544</f>
        <v>Greece</v>
      </c>
      <c r="B353" s="35">
        <v>18</v>
      </c>
      <c r="C353" s="35">
        <v>16</v>
      </c>
      <c r="D353" s="35">
        <v>10</v>
      </c>
      <c r="E353" s="35">
        <v>16</v>
      </c>
      <c r="F353" s="35">
        <v>30</v>
      </c>
      <c r="G353" s="35">
        <v>30</v>
      </c>
      <c r="H353" s="35">
        <v>30</v>
      </c>
      <c r="I353" s="35">
        <v>30</v>
      </c>
      <c r="J353" s="35">
        <v>6</v>
      </c>
      <c r="K353" s="35">
        <v>6</v>
      </c>
      <c r="L353" s="35">
        <v>16</v>
      </c>
      <c r="M353" s="35">
        <v>6</v>
      </c>
      <c r="N353" s="35">
        <v>30</v>
      </c>
      <c r="O353" s="35">
        <v>30</v>
      </c>
      <c r="P353" s="35">
        <v>30</v>
      </c>
      <c r="Q353" s="35">
        <v>30</v>
      </c>
      <c r="R353" s="35">
        <v>18</v>
      </c>
      <c r="S353" s="35">
        <v>17</v>
      </c>
      <c r="T353" s="35">
        <v>6</v>
      </c>
      <c r="U353" s="35">
        <v>17</v>
      </c>
      <c r="V353" s="35">
        <v>1000000</v>
      </c>
    </row>
    <row r="354" spans="1:22" ht="15" thickBot="1" x14ac:dyDescent="0.35">
      <c r="A354" s="34" t="str">
        <f>'OAM Base model stairs'!A1545</f>
        <v>Greece</v>
      </c>
      <c r="B354" s="35">
        <v>18</v>
      </c>
      <c r="C354" s="35">
        <v>16</v>
      </c>
      <c r="D354" s="35">
        <v>11</v>
      </c>
      <c r="E354" s="35">
        <v>16</v>
      </c>
      <c r="F354" s="35">
        <v>30</v>
      </c>
      <c r="G354" s="35">
        <v>30</v>
      </c>
      <c r="H354" s="35">
        <v>30</v>
      </c>
      <c r="I354" s="35">
        <v>30</v>
      </c>
      <c r="J354" s="35">
        <v>5</v>
      </c>
      <c r="K354" s="35">
        <v>5</v>
      </c>
      <c r="L354" s="35">
        <v>16</v>
      </c>
      <c r="M354" s="35">
        <v>5</v>
      </c>
      <c r="N354" s="35">
        <v>30</v>
      </c>
      <c r="O354" s="35">
        <v>30</v>
      </c>
      <c r="P354" s="35">
        <v>30</v>
      </c>
      <c r="Q354" s="35">
        <v>30</v>
      </c>
      <c r="R354" s="35">
        <v>19</v>
      </c>
      <c r="S354" s="35">
        <v>17</v>
      </c>
      <c r="T354" s="35">
        <v>6</v>
      </c>
      <c r="U354" s="35">
        <v>17</v>
      </c>
      <c r="V354" s="35">
        <v>1000000</v>
      </c>
    </row>
    <row r="355" spans="1:22" ht="15" thickBot="1" x14ac:dyDescent="0.35">
      <c r="A355" s="34" t="str">
        <f>'OAM Base model stairs'!A1546</f>
        <v>Greece</v>
      </c>
      <c r="B355" s="35">
        <v>21</v>
      </c>
      <c r="C355" s="35">
        <v>18</v>
      </c>
      <c r="D355" s="35">
        <v>19</v>
      </c>
      <c r="E355" s="35">
        <v>18</v>
      </c>
      <c r="F355" s="35">
        <v>30</v>
      </c>
      <c r="G355" s="35">
        <v>30</v>
      </c>
      <c r="H355" s="35">
        <v>30</v>
      </c>
      <c r="I355" s="35">
        <v>30</v>
      </c>
      <c r="J355" s="35">
        <v>9</v>
      </c>
      <c r="K355" s="35">
        <v>9</v>
      </c>
      <c r="L355" s="35">
        <v>12</v>
      </c>
      <c r="M355" s="35">
        <v>9</v>
      </c>
      <c r="N355" s="35">
        <v>30</v>
      </c>
      <c r="O355" s="35">
        <v>30</v>
      </c>
      <c r="P355" s="35">
        <v>30</v>
      </c>
      <c r="Q355" s="35">
        <v>30</v>
      </c>
      <c r="R355" s="35">
        <v>20</v>
      </c>
      <c r="S355" s="35">
        <v>18</v>
      </c>
      <c r="T355" s="35">
        <v>6</v>
      </c>
      <c r="U355" s="35">
        <v>18</v>
      </c>
      <c r="V355" s="35">
        <v>1000000</v>
      </c>
    </row>
    <row r="356" spans="1:22" ht="15" thickBot="1" x14ac:dyDescent="0.35">
      <c r="A356" s="34" t="str">
        <f>'OAM Base model stairs'!A1547</f>
        <v>Greece</v>
      </c>
      <c r="B356" s="35">
        <v>22</v>
      </c>
      <c r="C356" s="35">
        <v>19</v>
      </c>
      <c r="D356" s="35">
        <v>21</v>
      </c>
      <c r="E356" s="35">
        <v>19</v>
      </c>
      <c r="F356" s="35">
        <v>29</v>
      </c>
      <c r="G356" s="35">
        <v>30</v>
      </c>
      <c r="H356" s="35">
        <v>30</v>
      </c>
      <c r="I356" s="35">
        <v>30</v>
      </c>
      <c r="J356" s="35">
        <v>4</v>
      </c>
      <c r="K356" s="35">
        <v>4</v>
      </c>
      <c r="L356" s="35">
        <v>17</v>
      </c>
      <c r="M356" s="35">
        <v>4</v>
      </c>
      <c r="N356" s="35">
        <v>30</v>
      </c>
      <c r="O356" s="35">
        <v>30</v>
      </c>
      <c r="P356" s="35">
        <v>30</v>
      </c>
      <c r="Q356" s="35">
        <v>30</v>
      </c>
      <c r="R356" s="35">
        <v>20</v>
      </c>
      <c r="S356" s="35">
        <v>17</v>
      </c>
      <c r="T356" s="35">
        <v>6</v>
      </c>
      <c r="U356" s="35">
        <v>17</v>
      </c>
      <c r="V356" s="35">
        <v>1000000</v>
      </c>
    </row>
    <row r="357" spans="1:22" ht="15" thickBot="1" x14ac:dyDescent="0.35">
      <c r="A357" s="34" t="str">
        <f>'OAM Base model stairs'!A1548</f>
        <v>Greece</v>
      </c>
      <c r="B357" s="35">
        <v>22</v>
      </c>
      <c r="C357" s="35">
        <v>19</v>
      </c>
      <c r="D357" s="35">
        <v>22</v>
      </c>
      <c r="E357" s="35">
        <v>19</v>
      </c>
      <c r="F357" s="35">
        <v>23</v>
      </c>
      <c r="G357" s="35">
        <v>24</v>
      </c>
      <c r="H357" s="35">
        <v>29</v>
      </c>
      <c r="I357" s="35">
        <v>24</v>
      </c>
      <c r="J357" s="35">
        <v>8</v>
      </c>
      <c r="K357" s="35">
        <v>7</v>
      </c>
      <c r="L357" s="35">
        <v>13</v>
      </c>
      <c r="M357" s="35">
        <v>7</v>
      </c>
      <c r="N357" s="35">
        <v>29</v>
      </c>
      <c r="O357" s="35">
        <v>30</v>
      </c>
      <c r="P357" s="35">
        <v>30</v>
      </c>
      <c r="Q357" s="35">
        <v>30</v>
      </c>
      <c r="R357" s="35">
        <v>21</v>
      </c>
      <c r="S357" s="35">
        <v>19</v>
      </c>
      <c r="T357" s="35">
        <v>7</v>
      </c>
      <c r="U357" s="35">
        <v>19</v>
      </c>
      <c r="V357" s="35">
        <v>1000000</v>
      </c>
    </row>
    <row r="358" spans="1:22" ht="15" thickBot="1" x14ac:dyDescent="0.35">
      <c r="A358" s="34" t="str">
        <f>'OAM Base model stairs'!A1549</f>
        <v>Greece</v>
      </c>
      <c r="B358" s="35">
        <v>24</v>
      </c>
      <c r="C358" s="35">
        <v>20</v>
      </c>
      <c r="D358" s="35">
        <v>24</v>
      </c>
      <c r="E358" s="35">
        <v>20</v>
      </c>
      <c r="F358" s="35">
        <v>29</v>
      </c>
      <c r="G358" s="35">
        <v>30</v>
      </c>
      <c r="H358" s="35">
        <v>28</v>
      </c>
      <c r="I358" s="35">
        <v>30</v>
      </c>
      <c r="J358" s="35">
        <v>3</v>
      </c>
      <c r="K358" s="35">
        <v>3</v>
      </c>
      <c r="L358" s="35">
        <v>25</v>
      </c>
      <c r="M358" s="35">
        <v>3</v>
      </c>
      <c r="N358" s="35">
        <v>28</v>
      </c>
      <c r="O358" s="35">
        <v>29</v>
      </c>
      <c r="P358" s="35">
        <v>29</v>
      </c>
      <c r="Q358" s="35">
        <v>29</v>
      </c>
      <c r="R358" s="35">
        <v>22</v>
      </c>
      <c r="S358" s="35">
        <v>18</v>
      </c>
      <c r="T358" s="35">
        <v>6</v>
      </c>
      <c r="U358" s="35">
        <v>18</v>
      </c>
      <c r="V358" s="35">
        <v>1000000</v>
      </c>
    </row>
    <row r="359" spans="1:22" ht="15" thickBot="1" x14ac:dyDescent="0.35">
      <c r="A359" s="34" t="str">
        <f>'OAM Base model stairs'!A1550</f>
        <v>Austria</v>
      </c>
      <c r="B359" s="35">
        <v>22</v>
      </c>
      <c r="C359" s="35">
        <v>26</v>
      </c>
      <c r="D359" s="35">
        <v>16</v>
      </c>
      <c r="E359" s="35">
        <v>26</v>
      </c>
      <c r="F359" s="35">
        <v>7</v>
      </c>
      <c r="G359" s="35">
        <v>7</v>
      </c>
      <c r="H359" s="35">
        <v>19</v>
      </c>
      <c r="I359" s="35">
        <v>7</v>
      </c>
      <c r="J359" s="35">
        <v>13</v>
      </c>
      <c r="K359" s="35">
        <v>14</v>
      </c>
      <c r="L359" s="35">
        <v>22</v>
      </c>
      <c r="M359" s="35">
        <v>14</v>
      </c>
      <c r="N359" s="35">
        <v>26</v>
      </c>
      <c r="O359" s="35">
        <v>26</v>
      </c>
      <c r="P359" s="35">
        <v>28</v>
      </c>
      <c r="Q359" s="35">
        <v>26</v>
      </c>
      <c r="R359" s="35">
        <v>10</v>
      </c>
      <c r="S359" s="35">
        <v>15</v>
      </c>
      <c r="T359" s="35">
        <v>27</v>
      </c>
      <c r="U359" s="35">
        <v>15</v>
      </c>
      <c r="V359" s="35">
        <v>1000000</v>
      </c>
    </row>
    <row r="360" spans="1:22" ht="15" thickBot="1" x14ac:dyDescent="0.35">
      <c r="A360" s="34" t="str">
        <f>'OAM Base model stairs'!A1551</f>
        <v>Austria</v>
      </c>
      <c r="B360" s="35">
        <v>22</v>
      </c>
      <c r="C360" s="35">
        <v>26</v>
      </c>
      <c r="D360" s="35">
        <v>16</v>
      </c>
      <c r="E360" s="35">
        <v>26</v>
      </c>
      <c r="F360" s="35">
        <v>3</v>
      </c>
      <c r="G360" s="35">
        <v>3</v>
      </c>
      <c r="H360" s="35">
        <v>24</v>
      </c>
      <c r="I360" s="35">
        <v>3</v>
      </c>
      <c r="J360" s="35">
        <v>10</v>
      </c>
      <c r="K360" s="35">
        <v>11</v>
      </c>
      <c r="L360" s="35">
        <v>18</v>
      </c>
      <c r="M360" s="35">
        <v>11</v>
      </c>
      <c r="N360" s="35">
        <v>24</v>
      </c>
      <c r="O360" s="35">
        <v>24</v>
      </c>
      <c r="P360" s="35">
        <v>26</v>
      </c>
      <c r="Q360" s="35">
        <v>24</v>
      </c>
      <c r="R360" s="35">
        <v>11</v>
      </c>
      <c r="S360" s="35">
        <v>15</v>
      </c>
      <c r="T360" s="35">
        <v>26</v>
      </c>
      <c r="U360" s="35">
        <v>15</v>
      </c>
      <c r="V360" s="35">
        <v>1000000</v>
      </c>
    </row>
    <row r="361" spans="1:22" ht="15" thickBot="1" x14ac:dyDescent="0.35">
      <c r="A361" s="34" t="str">
        <f>'OAM Base model stairs'!A1552</f>
        <v>Austria</v>
      </c>
      <c r="B361" s="35">
        <v>20</v>
      </c>
      <c r="C361" s="35">
        <v>24</v>
      </c>
      <c r="D361" s="35">
        <v>16</v>
      </c>
      <c r="E361" s="35">
        <v>24</v>
      </c>
      <c r="F361" s="35">
        <v>2</v>
      </c>
      <c r="G361" s="35">
        <v>2</v>
      </c>
      <c r="H361" s="35">
        <v>24</v>
      </c>
      <c r="I361" s="35">
        <v>2</v>
      </c>
      <c r="J361" s="35">
        <v>11</v>
      </c>
      <c r="K361" s="35">
        <v>12</v>
      </c>
      <c r="L361" s="35">
        <v>17</v>
      </c>
      <c r="M361" s="35">
        <v>12</v>
      </c>
      <c r="N361" s="35">
        <v>24</v>
      </c>
      <c r="O361" s="35">
        <v>23</v>
      </c>
      <c r="P361" s="35">
        <v>24</v>
      </c>
      <c r="Q361" s="35">
        <v>23</v>
      </c>
      <c r="R361" s="35">
        <v>10</v>
      </c>
      <c r="S361" s="35">
        <v>14</v>
      </c>
      <c r="T361" s="35">
        <v>26</v>
      </c>
      <c r="U361" s="35">
        <v>14</v>
      </c>
      <c r="V361" s="35">
        <v>1000000</v>
      </c>
    </row>
    <row r="362" spans="1:22" ht="15" thickBot="1" x14ac:dyDescent="0.35">
      <c r="A362" s="34" t="str">
        <f>'OAM Base model stairs'!A1553</f>
        <v>Austria</v>
      </c>
      <c r="B362" s="35">
        <v>22</v>
      </c>
      <c r="C362" s="35">
        <v>25</v>
      </c>
      <c r="D362" s="35">
        <v>13</v>
      </c>
      <c r="E362" s="35">
        <v>25</v>
      </c>
      <c r="F362" s="35">
        <v>5</v>
      </c>
      <c r="G362" s="35">
        <v>4</v>
      </c>
      <c r="H362" s="35">
        <v>22</v>
      </c>
      <c r="I362" s="35">
        <v>4</v>
      </c>
      <c r="J362" s="35">
        <v>14</v>
      </c>
      <c r="K362" s="35">
        <v>14</v>
      </c>
      <c r="L362" s="35">
        <v>14</v>
      </c>
      <c r="M362" s="35">
        <v>14</v>
      </c>
      <c r="N362" s="35">
        <v>22</v>
      </c>
      <c r="O362" s="35">
        <v>23</v>
      </c>
      <c r="P362" s="35">
        <v>22</v>
      </c>
      <c r="Q362" s="35">
        <v>23</v>
      </c>
      <c r="R362" s="35">
        <v>11</v>
      </c>
      <c r="S362" s="35">
        <v>14</v>
      </c>
      <c r="T362" s="35">
        <v>26</v>
      </c>
      <c r="U362" s="35">
        <v>14</v>
      </c>
      <c r="V362" s="35">
        <v>1000000</v>
      </c>
    </row>
    <row r="363" spans="1:22" ht="15" thickBot="1" x14ac:dyDescent="0.35">
      <c r="A363" s="34" t="str">
        <f>'OAM Base model stairs'!A1554</f>
        <v>Austria</v>
      </c>
      <c r="B363" s="35">
        <v>22</v>
      </c>
      <c r="C363" s="35">
        <v>25</v>
      </c>
      <c r="D363" s="35">
        <v>13</v>
      </c>
      <c r="E363" s="35">
        <v>25</v>
      </c>
      <c r="F363" s="35">
        <v>4</v>
      </c>
      <c r="G363" s="35">
        <v>4</v>
      </c>
      <c r="H363" s="35">
        <v>23</v>
      </c>
      <c r="I363" s="35">
        <v>4</v>
      </c>
      <c r="J363" s="35">
        <v>14</v>
      </c>
      <c r="K363" s="35">
        <v>14</v>
      </c>
      <c r="L363" s="35">
        <v>12</v>
      </c>
      <c r="M363" s="35">
        <v>14</v>
      </c>
      <c r="N363" s="35">
        <v>26</v>
      </c>
      <c r="O363" s="35">
        <v>26</v>
      </c>
      <c r="P363" s="35">
        <v>27</v>
      </c>
      <c r="Q363" s="35">
        <v>26</v>
      </c>
      <c r="R363" s="35">
        <v>11</v>
      </c>
      <c r="S363" s="35">
        <v>13</v>
      </c>
      <c r="T363" s="35">
        <v>27</v>
      </c>
      <c r="U363" s="35">
        <v>13</v>
      </c>
      <c r="V363" s="35">
        <v>1000000</v>
      </c>
    </row>
    <row r="364" spans="1:22" ht="15" thickBot="1" x14ac:dyDescent="0.35">
      <c r="A364" s="34" t="str">
        <f>'OAM Base model stairs'!A1555</f>
        <v>Austria</v>
      </c>
      <c r="B364" s="35">
        <v>21</v>
      </c>
      <c r="C364" s="35">
        <v>24</v>
      </c>
      <c r="D364" s="35">
        <v>13</v>
      </c>
      <c r="E364" s="35">
        <v>24</v>
      </c>
      <c r="F364" s="35">
        <v>5</v>
      </c>
      <c r="G364" s="35">
        <v>5</v>
      </c>
      <c r="H364" s="35">
        <v>20</v>
      </c>
      <c r="I364" s="35">
        <v>5</v>
      </c>
      <c r="J364" s="35">
        <v>12</v>
      </c>
      <c r="K364" s="35">
        <v>13</v>
      </c>
      <c r="L364" s="35">
        <v>12</v>
      </c>
      <c r="M364" s="35">
        <v>13</v>
      </c>
      <c r="N364" s="35">
        <v>26</v>
      </c>
      <c r="O364" s="35">
        <v>26</v>
      </c>
      <c r="P364" s="35">
        <v>26</v>
      </c>
      <c r="Q364" s="35">
        <v>26</v>
      </c>
      <c r="R364" s="35">
        <v>11</v>
      </c>
      <c r="S364" s="35">
        <v>13</v>
      </c>
      <c r="T364" s="35">
        <v>27</v>
      </c>
      <c r="U364" s="35">
        <v>13</v>
      </c>
      <c r="V364" s="35">
        <v>1000000</v>
      </c>
    </row>
    <row r="365" spans="1:22" ht="15" thickBot="1" x14ac:dyDescent="0.35">
      <c r="A365" s="34" t="str">
        <f>'OAM Base model stairs'!A1556</f>
        <v>Austria</v>
      </c>
      <c r="B365" s="35">
        <v>20</v>
      </c>
      <c r="C365" s="35">
        <v>23</v>
      </c>
      <c r="D365" s="35">
        <v>13</v>
      </c>
      <c r="E365" s="35">
        <v>23</v>
      </c>
      <c r="F365" s="35">
        <v>5</v>
      </c>
      <c r="G365" s="35">
        <v>5</v>
      </c>
      <c r="H365" s="35">
        <v>20</v>
      </c>
      <c r="I365" s="35">
        <v>5</v>
      </c>
      <c r="J365" s="35">
        <v>14</v>
      </c>
      <c r="K365" s="35">
        <v>15</v>
      </c>
      <c r="L365" s="35">
        <v>11</v>
      </c>
      <c r="M365" s="35">
        <v>15</v>
      </c>
      <c r="N365" s="35">
        <v>25</v>
      </c>
      <c r="O365" s="35">
        <v>26</v>
      </c>
      <c r="P365" s="35">
        <v>22</v>
      </c>
      <c r="Q365" s="35">
        <v>26</v>
      </c>
      <c r="R365" s="35">
        <v>10</v>
      </c>
      <c r="S365" s="35">
        <v>12</v>
      </c>
      <c r="T365" s="35">
        <v>27</v>
      </c>
      <c r="U365" s="35">
        <v>12</v>
      </c>
      <c r="V365" s="35">
        <v>1000000</v>
      </c>
    </row>
    <row r="366" spans="1:22" ht="15" thickBot="1" x14ac:dyDescent="0.35">
      <c r="A366" s="34" t="str">
        <f>'OAM Base model stairs'!A1557</f>
        <v>Austria</v>
      </c>
      <c r="B366" s="35">
        <v>21</v>
      </c>
      <c r="C366" s="35">
        <v>23</v>
      </c>
      <c r="D366" s="35">
        <v>12</v>
      </c>
      <c r="E366" s="35">
        <v>23</v>
      </c>
      <c r="F366" s="35">
        <v>4</v>
      </c>
      <c r="G366" s="35">
        <v>4</v>
      </c>
      <c r="H366" s="35">
        <v>21</v>
      </c>
      <c r="I366" s="35">
        <v>4</v>
      </c>
      <c r="J366" s="35">
        <v>16</v>
      </c>
      <c r="K366" s="35">
        <v>17</v>
      </c>
      <c r="L366" s="35">
        <v>10</v>
      </c>
      <c r="M366" s="35">
        <v>17</v>
      </c>
      <c r="N366" s="35">
        <v>24</v>
      </c>
      <c r="O366" s="35">
        <v>24</v>
      </c>
      <c r="P366" s="35">
        <v>18</v>
      </c>
      <c r="Q366" s="35">
        <v>24</v>
      </c>
      <c r="R366" s="35">
        <v>10</v>
      </c>
      <c r="S366" s="35">
        <v>12</v>
      </c>
      <c r="T366" s="35">
        <v>26</v>
      </c>
      <c r="U366" s="35">
        <v>12</v>
      </c>
      <c r="V366" s="35">
        <v>1000000</v>
      </c>
    </row>
    <row r="367" spans="1:22" ht="15" thickBot="1" x14ac:dyDescent="0.35">
      <c r="A367" s="34" t="str">
        <f>'OAM Base model stairs'!A1558</f>
        <v>Austria</v>
      </c>
      <c r="B367" s="35">
        <v>20</v>
      </c>
      <c r="C367" s="35">
        <v>22</v>
      </c>
      <c r="D367" s="35">
        <v>11</v>
      </c>
      <c r="E367" s="35">
        <v>22</v>
      </c>
      <c r="F367" s="35">
        <v>4</v>
      </c>
      <c r="G367" s="35">
        <v>4</v>
      </c>
      <c r="H367" s="35">
        <v>21</v>
      </c>
      <c r="I367" s="35">
        <v>4</v>
      </c>
      <c r="J367" s="35">
        <v>15</v>
      </c>
      <c r="K367" s="35">
        <v>15</v>
      </c>
      <c r="L367" s="35">
        <v>11</v>
      </c>
      <c r="M367" s="35">
        <v>15</v>
      </c>
      <c r="N367" s="35">
        <v>24</v>
      </c>
      <c r="O367" s="35">
        <v>23</v>
      </c>
      <c r="P367" s="35">
        <v>18</v>
      </c>
      <c r="Q367" s="35">
        <v>23</v>
      </c>
      <c r="R367" s="35">
        <v>10</v>
      </c>
      <c r="S367" s="35">
        <v>11</v>
      </c>
      <c r="T367" s="35">
        <v>25</v>
      </c>
      <c r="U367" s="35">
        <v>11</v>
      </c>
      <c r="V367" s="35">
        <v>1000000</v>
      </c>
    </row>
    <row r="368" spans="1:22" ht="15" thickBot="1" x14ac:dyDescent="0.35">
      <c r="A368" s="34" t="str">
        <f>'OAM Base model stairs'!A1559</f>
        <v>Austria</v>
      </c>
      <c r="B368" s="35">
        <v>20</v>
      </c>
      <c r="C368" s="35">
        <v>22</v>
      </c>
      <c r="D368" s="35">
        <v>10</v>
      </c>
      <c r="E368" s="35">
        <v>22</v>
      </c>
      <c r="F368" s="35">
        <v>4</v>
      </c>
      <c r="G368" s="35">
        <v>4</v>
      </c>
      <c r="H368" s="35">
        <v>19</v>
      </c>
      <c r="I368" s="35">
        <v>4</v>
      </c>
      <c r="J368" s="35">
        <v>14</v>
      </c>
      <c r="K368" s="35">
        <v>15</v>
      </c>
      <c r="L368" s="35">
        <v>15</v>
      </c>
      <c r="M368" s="35">
        <v>15</v>
      </c>
      <c r="N368" s="35">
        <v>20</v>
      </c>
      <c r="O368" s="35">
        <v>20</v>
      </c>
      <c r="P368" s="35">
        <v>7</v>
      </c>
      <c r="Q368" s="35">
        <v>20</v>
      </c>
      <c r="R368" s="35">
        <v>10</v>
      </c>
      <c r="S368" s="35">
        <v>10</v>
      </c>
      <c r="T368" s="35">
        <v>25</v>
      </c>
      <c r="U368" s="35">
        <v>10</v>
      </c>
      <c r="V368" s="35">
        <v>1000000</v>
      </c>
    </row>
    <row r="369" spans="1:22" ht="15" thickBot="1" x14ac:dyDescent="0.35">
      <c r="A369" s="34" t="str">
        <f>'OAM Base model stairs'!A1560</f>
        <v>Austria</v>
      </c>
      <c r="B369" s="35">
        <v>19</v>
      </c>
      <c r="C369" s="35">
        <v>20</v>
      </c>
      <c r="D369" s="35">
        <v>8</v>
      </c>
      <c r="E369" s="35">
        <v>20</v>
      </c>
      <c r="F369" s="35">
        <v>7</v>
      </c>
      <c r="G369" s="35">
        <v>6</v>
      </c>
      <c r="H369" s="35">
        <v>18</v>
      </c>
      <c r="I369" s="35">
        <v>6</v>
      </c>
      <c r="J369" s="35">
        <v>15</v>
      </c>
      <c r="K369" s="35">
        <v>15</v>
      </c>
      <c r="L369" s="35">
        <v>15</v>
      </c>
      <c r="M369" s="35">
        <v>15</v>
      </c>
      <c r="N369" s="35">
        <v>17</v>
      </c>
      <c r="O369" s="35">
        <v>17</v>
      </c>
      <c r="P369" s="35">
        <v>4</v>
      </c>
      <c r="Q369" s="35">
        <v>17</v>
      </c>
      <c r="R369" s="35">
        <v>10</v>
      </c>
      <c r="S369" s="35">
        <v>9</v>
      </c>
      <c r="T369" s="35">
        <v>23</v>
      </c>
      <c r="U369" s="35">
        <v>9</v>
      </c>
      <c r="V369" s="35">
        <v>1000000</v>
      </c>
    </row>
    <row r="370" spans="1:22" ht="15" thickBot="1" x14ac:dyDescent="0.35">
      <c r="A370" s="34" t="str">
        <f>'OAM Base model stairs'!A1561</f>
        <v>Austria</v>
      </c>
      <c r="B370" s="35">
        <v>20</v>
      </c>
      <c r="C370" s="35">
        <v>20</v>
      </c>
      <c r="D370" s="35">
        <v>7</v>
      </c>
      <c r="E370" s="35">
        <v>20</v>
      </c>
      <c r="F370" s="35">
        <v>8</v>
      </c>
      <c r="G370" s="35">
        <v>8</v>
      </c>
      <c r="H370" s="35">
        <v>16</v>
      </c>
      <c r="I370" s="35">
        <v>8</v>
      </c>
      <c r="J370" s="35">
        <v>17</v>
      </c>
      <c r="K370" s="35">
        <v>17</v>
      </c>
      <c r="L370" s="35">
        <v>14</v>
      </c>
      <c r="M370" s="35">
        <v>17</v>
      </c>
      <c r="N370" s="35">
        <v>13</v>
      </c>
      <c r="O370" s="35">
        <v>15</v>
      </c>
      <c r="P370" s="35">
        <v>2</v>
      </c>
      <c r="Q370" s="35">
        <v>15</v>
      </c>
      <c r="R370" s="35">
        <v>10</v>
      </c>
      <c r="S370" s="35">
        <v>9</v>
      </c>
      <c r="T370" s="35">
        <v>22</v>
      </c>
      <c r="U370" s="35">
        <v>9</v>
      </c>
      <c r="V370" s="35">
        <v>1000000</v>
      </c>
    </row>
    <row r="371" spans="1:22" ht="15" thickBot="1" x14ac:dyDescent="0.35">
      <c r="A371" s="34" t="str">
        <f>'OAM Base model stairs'!A1562</f>
        <v>Austria</v>
      </c>
      <c r="B371" s="35">
        <v>18</v>
      </c>
      <c r="C371" s="35">
        <v>18</v>
      </c>
      <c r="D371" s="35">
        <v>6</v>
      </c>
      <c r="E371" s="35">
        <v>18</v>
      </c>
      <c r="F371" s="35">
        <v>8</v>
      </c>
      <c r="G371" s="35">
        <v>8</v>
      </c>
      <c r="H371" s="35">
        <v>14</v>
      </c>
      <c r="I371" s="35">
        <v>8</v>
      </c>
      <c r="J371" s="35">
        <v>17</v>
      </c>
      <c r="K371" s="35">
        <v>18</v>
      </c>
      <c r="L371" s="35">
        <v>14</v>
      </c>
      <c r="M371" s="35">
        <v>18</v>
      </c>
      <c r="N371" s="35">
        <v>10</v>
      </c>
      <c r="O371" s="35">
        <v>13</v>
      </c>
      <c r="P371" s="35">
        <v>1</v>
      </c>
      <c r="Q371" s="35">
        <v>13</v>
      </c>
      <c r="R371" s="35">
        <v>10</v>
      </c>
      <c r="S371" s="35">
        <v>8</v>
      </c>
      <c r="T371" s="35">
        <v>23</v>
      </c>
      <c r="U371" s="35">
        <v>8</v>
      </c>
      <c r="V371" s="35">
        <v>1000000</v>
      </c>
    </row>
    <row r="372" spans="1:22" ht="15" thickBot="1" x14ac:dyDescent="0.35">
      <c r="A372" s="34" t="str">
        <f>'OAM Base model stairs'!A1563</f>
        <v>Austria</v>
      </c>
      <c r="B372" s="35">
        <v>19</v>
      </c>
      <c r="C372" s="35">
        <v>19</v>
      </c>
      <c r="D372" s="35">
        <v>5</v>
      </c>
      <c r="E372" s="35">
        <v>19</v>
      </c>
      <c r="F372" s="35">
        <v>9</v>
      </c>
      <c r="G372" s="35">
        <v>9</v>
      </c>
      <c r="H372" s="35">
        <v>13</v>
      </c>
      <c r="I372" s="35">
        <v>9</v>
      </c>
      <c r="J372" s="35">
        <v>16</v>
      </c>
      <c r="K372" s="35">
        <v>16</v>
      </c>
      <c r="L372" s="35">
        <v>11</v>
      </c>
      <c r="M372" s="35">
        <v>16</v>
      </c>
      <c r="N372" s="35">
        <v>15</v>
      </c>
      <c r="O372" s="35">
        <v>19</v>
      </c>
      <c r="P372" s="35">
        <v>12</v>
      </c>
      <c r="Q372" s="35">
        <v>19</v>
      </c>
      <c r="R372" s="35">
        <v>11</v>
      </c>
      <c r="S372" s="35">
        <v>10</v>
      </c>
      <c r="T372" s="35">
        <v>21</v>
      </c>
      <c r="U372" s="35">
        <v>10</v>
      </c>
      <c r="V372" s="35">
        <v>1000000</v>
      </c>
    </row>
    <row r="373" spans="1:22" ht="15" thickBot="1" x14ac:dyDescent="0.35">
      <c r="A373" s="34" t="str">
        <f>'OAM Base model stairs'!A1564</f>
        <v>Austria</v>
      </c>
      <c r="B373" s="35">
        <v>20</v>
      </c>
      <c r="C373" s="35">
        <v>19</v>
      </c>
      <c r="D373" s="35">
        <v>7</v>
      </c>
      <c r="E373" s="35">
        <v>19</v>
      </c>
      <c r="F373" s="35">
        <v>11</v>
      </c>
      <c r="G373" s="35">
        <v>11</v>
      </c>
      <c r="H373" s="35">
        <v>10</v>
      </c>
      <c r="I373" s="35">
        <v>11</v>
      </c>
      <c r="J373" s="35">
        <v>13</v>
      </c>
      <c r="K373" s="35">
        <v>13</v>
      </c>
      <c r="L373" s="35">
        <v>14</v>
      </c>
      <c r="M373" s="35">
        <v>13</v>
      </c>
      <c r="N373" s="35">
        <v>22</v>
      </c>
      <c r="O373" s="35">
        <v>21</v>
      </c>
      <c r="P373" s="35">
        <v>14</v>
      </c>
      <c r="Q373" s="35">
        <v>21</v>
      </c>
      <c r="R373" s="35">
        <v>11</v>
      </c>
      <c r="S373" s="35">
        <v>11</v>
      </c>
      <c r="T373" s="35">
        <v>23</v>
      </c>
      <c r="U373" s="35">
        <v>11</v>
      </c>
      <c r="V373" s="35">
        <v>1000000</v>
      </c>
    </row>
    <row r="374" spans="1:22" ht="15" thickBot="1" x14ac:dyDescent="0.35">
      <c r="A374" s="34" t="str">
        <f>'OAM Base model stairs'!A1565</f>
        <v>Austria</v>
      </c>
      <c r="B374" s="35">
        <v>19</v>
      </c>
      <c r="C374" s="35">
        <v>18</v>
      </c>
      <c r="D374" s="35">
        <v>8</v>
      </c>
      <c r="E374" s="35">
        <v>18</v>
      </c>
      <c r="F374" s="35">
        <v>12</v>
      </c>
      <c r="G374" s="35">
        <v>12</v>
      </c>
      <c r="H374" s="35">
        <v>6</v>
      </c>
      <c r="I374" s="35">
        <v>12</v>
      </c>
      <c r="J374" s="35">
        <v>12</v>
      </c>
      <c r="K374" s="35">
        <v>12</v>
      </c>
      <c r="L374" s="35">
        <v>15</v>
      </c>
      <c r="M374" s="35">
        <v>12</v>
      </c>
      <c r="N374" s="35">
        <v>27</v>
      </c>
      <c r="O374" s="35">
        <v>25</v>
      </c>
      <c r="P374" s="35">
        <v>25</v>
      </c>
      <c r="Q374" s="35">
        <v>25</v>
      </c>
      <c r="R374" s="35">
        <v>12</v>
      </c>
      <c r="S374" s="35">
        <v>11</v>
      </c>
      <c r="T374" s="35">
        <v>23</v>
      </c>
      <c r="U374" s="35">
        <v>11</v>
      </c>
      <c r="V374" s="35">
        <v>1000000</v>
      </c>
    </row>
    <row r="375" spans="1:22" ht="15" thickBot="1" x14ac:dyDescent="0.35">
      <c r="A375" s="34" t="str">
        <f>'OAM Base model stairs'!A1566</f>
        <v>Austria</v>
      </c>
      <c r="B375" s="35">
        <v>19</v>
      </c>
      <c r="C375" s="35">
        <v>17</v>
      </c>
      <c r="D375" s="35">
        <v>9</v>
      </c>
      <c r="E375" s="35">
        <v>17</v>
      </c>
      <c r="F375" s="35">
        <v>11</v>
      </c>
      <c r="G375" s="35">
        <v>11</v>
      </c>
      <c r="H375" s="35">
        <v>7</v>
      </c>
      <c r="I375" s="35">
        <v>11</v>
      </c>
      <c r="J375" s="35">
        <v>12</v>
      </c>
      <c r="K375" s="35">
        <v>12</v>
      </c>
      <c r="L375" s="35">
        <v>12</v>
      </c>
      <c r="M375" s="35">
        <v>12</v>
      </c>
      <c r="N375" s="35">
        <v>27</v>
      </c>
      <c r="O375" s="35">
        <v>25</v>
      </c>
      <c r="P375" s="35">
        <v>26</v>
      </c>
      <c r="Q375" s="35">
        <v>25</v>
      </c>
      <c r="R375" s="35">
        <v>13</v>
      </c>
      <c r="S375" s="35">
        <v>12</v>
      </c>
      <c r="T375" s="35">
        <v>22</v>
      </c>
      <c r="U375" s="35">
        <v>12</v>
      </c>
      <c r="V375" s="35">
        <v>1000000</v>
      </c>
    </row>
    <row r="376" spans="1:22" ht="15" thickBot="1" x14ac:dyDescent="0.35">
      <c r="A376" s="34" t="str">
        <f>'OAM Base model stairs'!A1567</f>
        <v>Austria</v>
      </c>
      <c r="B376" s="35">
        <v>20</v>
      </c>
      <c r="C376" s="35">
        <v>18</v>
      </c>
      <c r="D376" s="35">
        <v>9</v>
      </c>
      <c r="E376" s="35">
        <v>18</v>
      </c>
      <c r="F376" s="35">
        <v>13</v>
      </c>
      <c r="G376" s="35">
        <v>14</v>
      </c>
      <c r="H376" s="35">
        <v>6</v>
      </c>
      <c r="I376" s="35">
        <v>14</v>
      </c>
      <c r="J376" s="35">
        <v>12</v>
      </c>
      <c r="K376" s="35">
        <v>11</v>
      </c>
      <c r="L376" s="35">
        <v>11</v>
      </c>
      <c r="M376" s="35">
        <v>11</v>
      </c>
      <c r="N376" s="35">
        <v>27</v>
      </c>
      <c r="O376" s="35">
        <v>25</v>
      </c>
      <c r="P376" s="35">
        <v>23</v>
      </c>
      <c r="Q376" s="35">
        <v>25</v>
      </c>
      <c r="R376" s="35">
        <v>14</v>
      </c>
      <c r="S376" s="35">
        <v>13</v>
      </c>
      <c r="T376" s="35">
        <v>22</v>
      </c>
      <c r="U376" s="35">
        <v>13</v>
      </c>
      <c r="V376" s="35">
        <v>1000000</v>
      </c>
    </row>
    <row r="377" spans="1:22" ht="15" thickBot="1" x14ac:dyDescent="0.35">
      <c r="A377" s="34" t="str">
        <f>'OAM Base model stairs'!A1568</f>
        <v>Austria</v>
      </c>
      <c r="B377" s="35">
        <v>19</v>
      </c>
      <c r="C377" s="35">
        <v>18</v>
      </c>
      <c r="D377" s="35">
        <v>9</v>
      </c>
      <c r="E377" s="35">
        <v>18</v>
      </c>
      <c r="F377" s="35">
        <v>15</v>
      </c>
      <c r="G377" s="35">
        <v>15</v>
      </c>
      <c r="H377" s="35">
        <v>4</v>
      </c>
      <c r="I377" s="35">
        <v>15</v>
      </c>
      <c r="J377" s="35">
        <v>10</v>
      </c>
      <c r="K377" s="35">
        <v>10</v>
      </c>
      <c r="L377" s="35">
        <v>13</v>
      </c>
      <c r="M377" s="35">
        <v>10</v>
      </c>
      <c r="N377" s="35">
        <v>27</v>
      </c>
      <c r="O377" s="35">
        <v>24</v>
      </c>
      <c r="P377" s="35">
        <v>18</v>
      </c>
      <c r="Q377" s="35">
        <v>24</v>
      </c>
      <c r="R377" s="35">
        <v>13</v>
      </c>
      <c r="S377" s="35">
        <v>12</v>
      </c>
      <c r="T377" s="35">
        <v>22</v>
      </c>
      <c r="U377" s="35">
        <v>12</v>
      </c>
      <c r="V377" s="35">
        <v>1000000</v>
      </c>
    </row>
    <row r="378" spans="1:22" ht="15" thickBot="1" x14ac:dyDescent="0.35">
      <c r="A378" s="34" t="str">
        <f>'OAM Base model stairs'!A1569</f>
        <v>Austria</v>
      </c>
      <c r="B378" s="35">
        <v>19</v>
      </c>
      <c r="C378" s="35">
        <v>17</v>
      </c>
      <c r="D378" s="35">
        <v>9</v>
      </c>
      <c r="E378" s="35">
        <v>17</v>
      </c>
      <c r="F378" s="35">
        <v>17</v>
      </c>
      <c r="G378" s="35">
        <v>17</v>
      </c>
      <c r="H378" s="35">
        <v>1</v>
      </c>
      <c r="I378" s="35">
        <v>17</v>
      </c>
      <c r="J378" s="35">
        <v>10</v>
      </c>
      <c r="K378" s="35">
        <v>9</v>
      </c>
      <c r="L378" s="35">
        <v>14</v>
      </c>
      <c r="M378" s="35">
        <v>9</v>
      </c>
      <c r="N378" s="35">
        <v>25</v>
      </c>
      <c r="O378" s="35">
        <v>22</v>
      </c>
      <c r="P378" s="35">
        <v>10</v>
      </c>
      <c r="Q378" s="35">
        <v>22</v>
      </c>
      <c r="R378" s="35">
        <v>12</v>
      </c>
      <c r="S378" s="35">
        <v>11</v>
      </c>
      <c r="T378" s="35">
        <v>21</v>
      </c>
      <c r="U378" s="35">
        <v>11</v>
      </c>
      <c r="V378" s="35">
        <v>1000000</v>
      </c>
    </row>
    <row r="379" spans="1:22" ht="15" thickBot="1" x14ac:dyDescent="0.35">
      <c r="A379" s="34" t="str">
        <f>'OAM Base model stairs'!A1570</f>
        <v>Austria</v>
      </c>
      <c r="B379" s="35">
        <v>19</v>
      </c>
      <c r="C379" s="35">
        <v>17</v>
      </c>
      <c r="D379" s="35">
        <v>9</v>
      </c>
      <c r="E379" s="35">
        <v>17</v>
      </c>
      <c r="F379" s="35">
        <v>18</v>
      </c>
      <c r="G379" s="35">
        <v>19</v>
      </c>
      <c r="H379" s="35">
        <v>4</v>
      </c>
      <c r="I379" s="35">
        <v>19</v>
      </c>
      <c r="J379" s="35">
        <v>7</v>
      </c>
      <c r="K379" s="35">
        <v>7</v>
      </c>
      <c r="L379" s="35">
        <v>15</v>
      </c>
      <c r="M379" s="35">
        <v>7</v>
      </c>
      <c r="N379" s="35">
        <v>22</v>
      </c>
      <c r="O379" s="35">
        <v>20</v>
      </c>
      <c r="P379" s="35">
        <v>5</v>
      </c>
      <c r="Q379" s="35">
        <v>20</v>
      </c>
      <c r="R379" s="35">
        <v>10</v>
      </c>
      <c r="S379" s="35">
        <v>8</v>
      </c>
      <c r="T379" s="35">
        <v>20</v>
      </c>
      <c r="U379" s="35">
        <v>8</v>
      </c>
      <c r="V379" s="35">
        <v>1000000</v>
      </c>
    </row>
    <row r="380" spans="1:22" ht="15" thickBot="1" x14ac:dyDescent="0.35">
      <c r="A380" s="34" t="str">
        <f>'OAM Base model stairs'!A1571</f>
        <v>Austria</v>
      </c>
      <c r="B380" s="35">
        <v>19</v>
      </c>
      <c r="C380" s="35">
        <v>17</v>
      </c>
      <c r="D380" s="35">
        <v>8</v>
      </c>
      <c r="E380" s="35">
        <v>17</v>
      </c>
      <c r="F380" s="35">
        <v>17</v>
      </c>
      <c r="G380" s="35">
        <v>17</v>
      </c>
      <c r="H380" s="35">
        <v>1</v>
      </c>
      <c r="I380" s="35">
        <v>17</v>
      </c>
      <c r="J380" s="35">
        <v>10</v>
      </c>
      <c r="K380" s="35">
        <v>9</v>
      </c>
      <c r="L380" s="35">
        <v>12</v>
      </c>
      <c r="M380" s="35">
        <v>9</v>
      </c>
      <c r="N380" s="35">
        <v>16</v>
      </c>
      <c r="O380" s="35">
        <v>16</v>
      </c>
      <c r="P380" s="35">
        <v>4</v>
      </c>
      <c r="Q380" s="35">
        <v>16</v>
      </c>
      <c r="R380" s="35">
        <v>10</v>
      </c>
      <c r="S380" s="35">
        <v>8</v>
      </c>
      <c r="T380" s="35">
        <v>20</v>
      </c>
      <c r="U380" s="35">
        <v>8</v>
      </c>
      <c r="V380" s="35">
        <v>1000000</v>
      </c>
    </row>
    <row r="381" spans="1:22" ht="15" thickBot="1" x14ac:dyDescent="0.35">
      <c r="A381" s="34" t="str">
        <f>'OAM Base model stairs'!A1572</f>
        <v>Austria</v>
      </c>
      <c r="B381" s="35">
        <v>18</v>
      </c>
      <c r="C381" s="35">
        <v>16</v>
      </c>
      <c r="D381" s="35">
        <v>7</v>
      </c>
      <c r="E381" s="35">
        <v>16</v>
      </c>
      <c r="F381" s="35">
        <v>17</v>
      </c>
      <c r="G381" s="35">
        <v>18</v>
      </c>
      <c r="H381" s="35">
        <v>1</v>
      </c>
      <c r="I381" s="35">
        <v>18</v>
      </c>
      <c r="J381" s="35">
        <v>8</v>
      </c>
      <c r="K381" s="35">
        <v>8</v>
      </c>
      <c r="L381" s="35">
        <v>12</v>
      </c>
      <c r="M381" s="35">
        <v>8</v>
      </c>
      <c r="N381" s="35">
        <v>13</v>
      </c>
      <c r="O381" s="35">
        <v>14</v>
      </c>
      <c r="P381" s="35">
        <v>7</v>
      </c>
      <c r="Q381" s="35">
        <v>14</v>
      </c>
      <c r="R381" s="35">
        <v>9</v>
      </c>
      <c r="S381" s="35">
        <v>8</v>
      </c>
      <c r="T381" s="35">
        <v>18</v>
      </c>
      <c r="U381" s="35">
        <v>8</v>
      </c>
      <c r="V381" s="35">
        <v>1000000</v>
      </c>
    </row>
    <row r="382" spans="1:22" ht="15" thickBot="1" x14ac:dyDescent="0.35">
      <c r="A382" s="34" t="str">
        <f>'OAM Base model stairs'!A1573</f>
        <v>Austria</v>
      </c>
      <c r="B382" s="35">
        <v>17</v>
      </c>
      <c r="C382" s="35">
        <v>15</v>
      </c>
      <c r="D382" s="35">
        <v>7</v>
      </c>
      <c r="E382" s="35">
        <v>15</v>
      </c>
      <c r="F382" s="35">
        <v>16</v>
      </c>
      <c r="G382" s="35">
        <v>16</v>
      </c>
      <c r="H382" s="35">
        <v>2</v>
      </c>
      <c r="I382" s="35">
        <v>16</v>
      </c>
      <c r="J382" s="35">
        <v>8</v>
      </c>
      <c r="K382" s="35">
        <v>8</v>
      </c>
      <c r="L382" s="35">
        <v>13</v>
      </c>
      <c r="M382" s="35">
        <v>8</v>
      </c>
      <c r="N382" s="35">
        <v>12</v>
      </c>
      <c r="O382" s="35">
        <v>14</v>
      </c>
      <c r="P382" s="35">
        <v>8</v>
      </c>
      <c r="Q382" s="35">
        <v>14</v>
      </c>
      <c r="R382" s="35">
        <v>10</v>
      </c>
      <c r="S382" s="35">
        <v>8</v>
      </c>
      <c r="T382" s="35">
        <v>16</v>
      </c>
      <c r="U382" s="35">
        <v>8</v>
      </c>
      <c r="V382" s="35">
        <v>1000000</v>
      </c>
    </row>
    <row r="383" spans="1:22" ht="15" thickBot="1" x14ac:dyDescent="0.35">
      <c r="A383" s="34" t="str">
        <f>'OAM Base model stairs'!A1574</f>
        <v>Austria</v>
      </c>
      <c r="B383" s="35">
        <v>16</v>
      </c>
      <c r="C383" s="35">
        <v>15</v>
      </c>
      <c r="D383" s="35">
        <v>6</v>
      </c>
      <c r="E383" s="35">
        <v>15</v>
      </c>
      <c r="F383" s="35">
        <v>13</v>
      </c>
      <c r="G383" s="35">
        <v>14</v>
      </c>
      <c r="H383" s="35">
        <v>4</v>
      </c>
      <c r="I383" s="35">
        <v>14</v>
      </c>
      <c r="J383" s="35">
        <v>6</v>
      </c>
      <c r="K383" s="35">
        <v>6</v>
      </c>
      <c r="L383" s="35">
        <v>14</v>
      </c>
      <c r="M383" s="35">
        <v>6</v>
      </c>
      <c r="N383" s="35">
        <v>11</v>
      </c>
      <c r="O383" s="35">
        <v>14</v>
      </c>
      <c r="P383" s="35">
        <v>8</v>
      </c>
      <c r="Q383" s="35">
        <v>14</v>
      </c>
      <c r="R383" s="35">
        <v>9</v>
      </c>
      <c r="S383" s="35">
        <v>7</v>
      </c>
      <c r="T383" s="35">
        <v>16</v>
      </c>
      <c r="U383" s="35">
        <v>7</v>
      </c>
      <c r="V383" s="35">
        <v>1000000</v>
      </c>
    </row>
    <row r="384" spans="1:22" ht="15" thickBot="1" x14ac:dyDescent="0.35">
      <c r="A384" s="34" t="str">
        <f>'OAM Base model stairs'!A1575</f>
        <v>Austria</v>
      </c>
      <c r="B384" s="35">
        <v>16</v>
      </c>
      <c r="C384" s="35">
        <v>14</v>
      </c>
      <c r="D384" s="35">
        <v>6</v>
      </c>
      <c r="E384" s="35">
        <v>14</v>
      </c>
      <c r="F384" s="35">
        <v>18</v>
      </c>
      <c r="G384" s="35">
        <v>19</v>
      </c>
      <c r="H384" s="35">
        <v>7</v>
      </c>
      <c r="I384" s="35">
        <v>19</v>
      </c>
      <c r="J384" s="35">
        <v>6</v>
      </c>
      <c r="K384" s="35">
        <v>6</v>
      </c>
      <c r="L384" s="35">
        <v>15</v>
      </c>
      <c r="M384" s="35">
        <v>6</v>
      </c>
      <c r="N384" s="35">
        <v>9</v>
      </c>
      <c r="O384" s="35">
        <v>9</v>
      </c>
      <c r="P384" s="35">
        <v>11</v>
      </c>
      <c r="Q384" s="35">
        <v>9</v>
      </c>
      <c r="R384" s="35">
        <v>8</v>
      </c>
      <c r="S384" s="35">
        <v>5</v>
      </c>
      <c r="T384" s="35">
        <v>17</v>
      </c>
      <c r="U384" s="35">
        <v>5</v>
      </c>
      <c r="V384" s="35">
        <v>1000000</v>
      </c>
    </row>
    <row r="385" spans="1:22" ht="15" thickBot="1" x14ac:dyDescent="0.35">
      <c r="A385" s="34" t="str">
        <f>'OAM Base model stairs'!A1576</f>
        <v>Austria</v>
      </c>
      <c r="B385" s="35">
        <v>15</v>
      </c>
      <c r="C385" s="35">
        <v>14</v>
      </c>
      <c r="D385" s="35">
        <v>6</v>
      </c>
      <c r="E385" s="35">
        <v>14</v>
      </c>
      <c r="F385" s="35">
        <v>19</v>
      </c>
      <c r="G385" s="35">
        <v>19</v>
      </c>
      <c r="H385" s="35">
        <v>3</v>
      </c>
      <c r="I385" s="35">
        <v>19</v>
      </c>
      <c r="J385" s="35">
        <v>12</v>
      </c>
      <c r="K385" s="35">
        <v>11</v>
      </c>
      <c r="L385" s="35">
        <v>22</v>
      </c>
      <c r="M385" s="35">
        <v>11</v>
      </c>
      <c r="N385" s="35">
        <v>5</v>
      </c>
      <c r="O385" s="35">
        <v>6</v>
      </c>
      <c r="P385" s="35">
        <v>13</v>
      </c>
      <c r="Q385" s="35">
        <v>6</v>
      </c>
      <c r="R385" s="35">
        <v>7</v>
      </c>
      <c r="S385" s="35">
        <v>5</v>
      </c>
      <c r="T385" s="35">
        <v>16</v>
      </c>
      <c r="U385" s="35">
        <v>5</v>
      </c>
      <c r="V385" s="35">
        <v>1000000</v>
      </c>
    </row>
    <row r="386" spans="1:22" ht="15" thickBot="1" x14ac:dyDescent="0.35">
      <c r="A386" s="34" t="str">
        <f>'OAM Base model stairs'!A1577</f>
        <v>Belgium</v>
      </c>
      <c r="B386" s="35">
        <v>25</v>
      </c>
      <c r="C386" s="35">
        <v>27</v>
      </c>
      <c r="D386" s="35">
        <v>10</v>
      </c>
      <c r="E386" s="35">
        <v>27</v>
      </c>
      <c r="F386" s="35">
        <v>17</v>
      </c>
      <c r="G386" s="35">
        <v>17</v>
      </c>
      <c r="H386" s="35">
        <v>5</v>
      </c>
      <c r="I386" s="35">
        <v>17</v>
      </c>
      <c r="J386" s="35">
        <v>14</v>
      </c>
      <c r="K386" s="35">
        <v>14</v>
      </c>
      <c r="L386" s="35">
        <v>21</v>
      </c>
      <c r="M386" s="35">
        <v>14</v>
      </c>
      <c r="N386" s="35">
        <v>2</v>
      </c>
      <c r="O386" s="35">
        <v>2</v>
      </c>
      <c r="P386" s="35">
        <v>27</v>
      </c>
      <c r="Q386" s="35">
        <v>2</v>
      </c>
      <c r="R386" s="35">
        <v>7</v>
      </c>
      <c r="S386" s="35">
        <v>10</v>
      </c>
      <c r="T386" s="35">
        <v>26</v>
      </c>
      <c r="U386" s="35">
        <v>10</v>
      </c>
      <c r="V386" s="35">
        <v>1000000</v>
      </c>
    </row>
    <row r="387" spans="1:22" ht="15" thickBot="1" x14ac:dyDescent="0.35">
      <c r="A387" s="34" t="str">
        <f>'OAM Base model stairs'!A1578</f>
        <v>Belgium</v>
      </c>
      <c r="B387" s="35">
        <v>26</v>
      </c>
      <c r="C387" s="35">
        <v>28</v>
      </c>
      <c r="D387" s="35">
        <v>8</v>
      </c>
      <c r="E387" s="35">
        <v>28</v>
      </c>
      <c r="F387" s="35">
        <v>17</v>
      </c>
      <c r="G387" s="35">
        <v>17</v>
      </c>
      <c r="H387" s="35">
        <v>5</v>
      </c>
      <c r="I387" s="35">
        <v>17</v>
      </c>
      <c r="J387" s="35">
        <v>13</v>
      </c>
      <c r="K387" s="35">
        <v>13</v>
      </c>
      <c r="L387" s="35">
        <v>15</v>
      </c>
      <c r="M387" s="35">
        <v>13</v>
      </c>
      <c r="N387" s="35">
        <v>3</v>
      </c>
      <c r="O387" s="35">
        <v>3</v>
      </c>
      <c r="P387" s="35">
        <v>26</v>
      </c>
      <c r="Q387" s="35">
        <v>3</v>
      </c>
      <c r="R387" s="35">
        <v>7</v>
      </c>
      <c r="S387" s="35">
        <v>9</v>
      </c>
      <c r="T387" s="35">
        <v>25</v>
      </c>
      <c r="U387" s="35">
        <v>9</v>
      </c>
      <c r="V387" s="35">
        <v>1000000</v>
      </c>
    </row>
    <row r="388" spans="1:22" ht="15" thickBot="1" x14ac:dyDescent="0.35">
      <c r="A388" s="34" t="str">
        <f>'OAM Base model stairs'!A1579</f>
        <v>Belgium</v>
      </c>
      <c r="B388" s="35">
        <v>26</v>
      </c>
      <c r="C388" s="35">
        <v>28</v>
      </c>
      <c r="D388" s="35">
        <v>7</v>
      </c>
      <c r="E388" s="35">
        <v>28</v>
      </c>
      <c r="F388" s="35">
        <v>17</v>
      </c>
      <c r="G388" s="35">
        <v>16</v>
      </c>
      <c r="H388" s="35">
        <v>6</v>
      </c>
      <c r="I388" s="35">
        <v>16</v>
      </c>
      <c r="J388" s="35">
        <v>11</v>
      </c>
      <c r="K388" s="35">
        <v>12</v>
      </c>
      <c r="L388" s="35">
        <v>17</v>
      </c>
      <c r="M388" s="35">
        <v>12</v>
      </c>
      <c r="N388" s="35">
        <v>3</v>
      </c>
      <c r="O388" s="35">
        <v>3</v>
      </c>
      <c r="P388" s="35">
        <v>21</v>
      </c>
      <c r="Q388" s="35">
        <v>3</v>
      </c>
      <c r="R388" s="35">
        <v>7</v>
      </c>
      <c r="S388" s="35">
        <v>9</v>
      </c>
      <c r="T388" s="35">
        <v>25</v>
      </c>
      <c r="U388" s="35">
        <v>9</v>
      </c>
      <c r="V388" s="35">
        <v>1000000</v>
      </c>
    </row>
    <row r="389" spans="1:22" ht="15" thickBot="1" x14ac:dyDescent="0.35">
      <c r="A389" s="34" t="str">
        <f>'OAM Base model stairs'!A1580</f>
        <v>Belgium</v>
      </c>
      <c r="B389" s="35">
        <v>25</v>
      </c>
      <c r="C389" s="35">
        <v>27</v>
      </c>
      <c r="D389" s="35">
        <v>7</v>
      </c>
      <c r="E389" s="35">
        <v>27</v>
      </c>
      <c r="F389" s="35">
        <v>18</v>
      </c>
      <c r="G389" s="35">
        <v>17</v>
      </c>
      <c r="H389" s="35">
        <v>4</v>
      </c>
      <c r="I389" s="35">
        <v>17</v>
      </c>
      <c r="J389" s="35">
        <v>11</v>
      </c>
      <c r="K389" s="35">
        <v>11</v>
      </c>
      <c r="L389" s="35">
        <v>19</v>
      </c>
      <c r="M389" s="35">
        <v>11</v>
      </c>
      <c r="N389" s="35">
        <v>6</v>
      </c>
      <c r="O389" s="35">
        <v>6</v>
      </c>
      <c r="P389" s="35">
        <v>20</v>
      </c>
      <c r="Q389" s="35">
        <v>6</v>
      </c>
      <c r="R389" s="35">
        <v>6</v>
      </c>
      <c r="S389" s="35">
        <v>8</v>
      </c>
      <c r="T389" s="35">
        <v>24</v>
      </c>
      <c r="U389" s="35">
        <v>8</v>
      </c>
      <c r="V389" s="35">
        <v>1000000</v>
      </c>
    </row>
    <row r="390" spans="1:22" ht="15" thickBot="1" x14ac:dyDescent="0.35">
      <c r="A390" s="34" t="str">
        <f>'OAM Base model stairs'!A1581</f>
        <v>Belgium</v>
      </c>
      <c r="B390" s="35">
        <v>28</v>
      </c>
      <c r="C390" s="35">
        <v>28</v>
      </c>
      <c r="D390" s="35">
        <v>3</v>
      </c>
      <c r="E390" s="35">
        <v>28</v>
      </c>
      <c r="F390" s="35">
        <v>17</v>
      </c>
      <c r="G390" s="35">
        <v>17</v>
      </c>
      <c r="H390" s="35">
        <v>4</v>
      </c>
      <c r="I390" s="35">
        <v>17</v>
      </c>
      <c r="J390" s="35">
        <v>9</v>
      </c>
      <c r="K390" s="35">
        <v>10</v>
      </c>
      <c r="L390" s="35">
        <v>19</v>
      </c>
      <c r="M390" s="35">
        <v>10</v>
      </c>
      <c r="N390" s="35">
        <v>7</v>
      </c>
      <c r="O390" s="35">
        <v>6</v>
      </c>
      <c r="P390" s="35">
        <v>12</v>
      </c>
      <c r="Q390" s="35">
        <v>6</v>
      </c>
      <c r="R390" s="35">
        <v>6</v>
      </c>
      <c r="S390" s="35">
        <v>8</v>
      </c>
      <c r="T390" s="35">
        <v>25</v>
      </c>
      <c r="U390" s="35">
        <v>8</v>
      </c>
      <c r="V390" s="35">
        <v>1000000</v>
      </c>
    </row>
    <row r="391" spans="1:22" ht="15" thickBot="1" x14ac:dyDescent="0.35">
      <c r="A391" s="34" t="str">
        <f>'OAM Base model stairs'!A1582</f>
        <v>Belgium</v>
      </c>
      <c r="B391" s="35">
        <v>27</v>
      </c>
      <c r="C391" s="35">
        <v>27</v>
      </c>
      <c r="D391" s="35">
        <v>4</v>
      </c>
      <c r="E391" s="35">
        <v>27</v>
      </c>
      <c r="F391" s="35">
        <v>16</v>
      </c>
      <c r="G391" s="35">
        <v>16</v>
      </c>
      <c r="H391" s="35">
        <v>5</v>
      </c>
      <c r="I391" s="35">
        <v>16</v>
      </c>
      <c r="J391" s="35">
        <v>7</v>
      </c>
      <c r="K391" s="35">
        <v>8</v>
      </c>
      <c r="L391" s="35">
        <v>19</v>
      </c>
      <c r="M391" s="35">
        <v>8</v>
      </c>
      <c r="N391" s="35">
        <v>14</v>
      </c>
      <c r="O391" s="35">
        <v>14</v>
      </c>
      <c r="P391" s="35">
        <v>6</v>
      </c>
      <c r="Q391" s="35">
        <v>14</v>
      </c>
      <c r="R391" s="35">
        <v>7</v>
      </c>
      <c r="S391" s="35">
        <v>7</v>
      </c>
      <c r="T391" s="35">
        <v>25</v>
      </c>
      <c r="U391" s="35">
        <v>7</v>
      </c>
      <c r="V391" s="35">
        <v>1000000</v>
      </c>
    </row>
    <row r="392" spans="1:22" ht="15" thickBot="1" x14ac:dyDescent="0.35">
      <c r="A392" s="34" t="str">
        <f>'OAM Base model stairs'!A1583</f>
        <v>Belgium</v>
      </c>
      <c r="B392" s="35">
        <v>27</v>
      </c>
      <c r="C392" s="35">
        <v>27</v>
      </c>
      <c r="D392" s="35">
        <v>4</v>
      </c>
      <c r="E392" s="35">
        <v>27</v>
      </c>
      <c r="F392" s="35">
        <v>16</v>
      </c>
      <c r="G392" s="35">
        <v>15</v>
      </c>
      <c r="H392" s="35">
        <v>6</v>
      </c>
      <c r="I392" s="35">
        <v>15</v>
      </c>
      <c r="J392" s="35">
        <v>7</v>
      </c>
      <c r="K392" s="35">
        <v>7</v>
      </c>
      <c r="L392" s="35">
        <v>20</v>
      </c>
      <c r="M392" s="35">
        <v>7</v>
      </c>
      <c r="N392" s="35">
        <v>15</v>
      </c>
      <c r="O392" s="35">
        <v>14</v>
      </c>
      <c r="P392" s="35">
        <v>7</v>
      </c>
      <c r="Q392" s="35">
        <v>14</v>
      </c>
      <c r="R392" s="35">
        <v>6</v>
      </c>
      <c r="S392" s="35">
        <v>7</v>
      </c>
      <c r="T392" s="35">
        <v>24</v>
      </c>
      <c r="U392" s="35">
        <v>7</v>
      </c>
      <c r="V392" s="35">
        <v>1000000</v>
      </c>
    </row>
    <row r="393" spans="1:22" ht="15" thickBot="1" x14ac:dyDescent="0.35">
      <c r="A393" s="34" t="str">
        <f>'OAM Base model stairs'!A1584</f>
        <v>Belgium</v>
      </c>
      <c r="B393" s="35">
        <v>28</v>
      </c>
      <c r="C393" s="35">
        <v>27</v>
      </c>
      <c r="D393" s="35">
        <v>3</v>
      </c>
      <c r="E393" s="35">
        <v>27</v>
      </c>
      <c r="F393" s="35">
        <v>11</v>
      </c>
      <c r="G393" s="35">
        <v>11</v>
      </c>
      <c r="H393" s="35">
        <v>11</v>
      </c>
      <c r="I393" s="35">
        <v>11</v>
      </c>
      <c r="J393" s="35">
        <v>10</v>
      </c>
      <c r="K393" s="35">
        <v>10</v>
      </c>
      <c r="L393" s="35">
        <v>20</v>
      </c>
      <c r="M393" s="35">
        <v>10</v>
      </c>
      <c r="N393" s="35">
        <v>9</v>
      </c>
      <c r="O393" s="35">
        <v>9</v>
      </c>
      <c r="P393" s="35">
        <v>12</v>
      </c>
      <c r="Q393" s="35">
        <v>9</v>
      </c>
      <c r="R393" s="35">
        <v>6</v>
      </c>
      <c r="S393" s="35">
        <v>7</v>
      </c>
      <c r="T393" s="35">
        <v>23</v>
      </c>
      <c r="U393" s="35">
        <v>7</v>
      </c>
      <c r="V393" s="35">
        <v>1000000</v>
      </c>
    </row>
    <row r="394" spans="1:22" ht="15" thickBot="1" x14ac:dyDescent="0.35">
      <c r="A394" s="34" t="str">
        <f>'OAM Base model stairs'!A1585</f>
        <v>Belgium</v>
      </c>
      <c r="B394" s="35">
        <v>27</v>
      </c>
      <c r="C394" s="35">
        <v>27</v>
      </c>
      <c r="D394" s="35">
        <v>2</v>
      </c>
      <c r="E394" s="35">
        <v>27</v>
      </c>
      <c r="F394" s="35">
        <v>10</v>
      </c>
      <c r="G394" s="35">
        <v>10</v>
      </c>
      <c r="H394" s="35">
        <v>13</v>
      </c>
      <c r="I394" s="35">
        <v>10</v>
      </c>
      <c r="J394" s="35">
        <v>10</v>
      </c>
      <c r="K394" s="35">
        <v>10</v>
      </c>
      <c r="L394" s="35">
        <v>19</v>
      </c>
      <c r="M394" s="35">
        <v>10</v>
      </c>
      <c r="N394" s="35">
        <v>6</v>
      </c>
      <c r="O394" s="35">
        <v>6</v>
      </c>
      <c r="P394" s="35">
        <v>13</v>
      </c>
      <c r="Q394" s="35">
        <v>6</v>
      </c>
      <c r="R394" s="35">
        <v>6</v>
      </c>
      <c r="S394" s="35">
        <v>6</v>
      </c>
      <c r="T394" s="35">
        <v>22</v>
      </c>
      <c r="U394" s="35">
        <v>6</v>
      </c>
      <c r="V394" s="35">
        <v>1000000</v>
      </c>
    </row>
    <row r="395" spans="1:22" ht="15" thickBot="1" x14ac:dyDescent="0.35">
      <c r="A395" s="34" t="str">
        <f>'OAM Base model stairs'!A1586</f>
        <v>Belgium</v>
      </c>
      <c r="B395" s="35">
        <v>26</v>
      </c>
      <c r="C395" s="35">
        <v>26</v>
      </c>
      <c r="D395" s="35">
        <v>3</v>
      </c>
      <c r="E395" s="35">
        <v>26</v>
      </c>
      <c r="F395" s="35">
        <v>12</v>
      </c>
      <c r="G395" s="35">
        <v>12</v>
      </c>
      <c r="H395" s="35">
        <v>8</v>
      </c>
      <c r="I395" s="35">
        <v>12</v>
      </c>
      <c r="J395" s="35">
        <v>12</v>
      </c>
      <c r="K395" s="35">
        <v>12</v>
      </c>
      <c r="L395" s="35">
        <v>19</v>
      </c>
      <c r="M395" s="35">
        <v>12</v>
      </c>
      <c r="N395" s="35">
        <v>6</v>
      </c>
      <c r="O395" s="35">
        <v>5</v>
      </c>
      <c r="P395" s="35">
        <v>12</v>
      </c>
      <c r="Q395" s="35">
        <v>5</v>
      </c>
      <c r="R395" s="35">
        <v>6</v>
      </c>
      <c r="S395" s="35">
        <v>6</v>
      </c>
      <c r="T395" s="35">
        <v>21</v>
      </c>
      <c r="U395" s="35">
        <v>6</v>
      </c>
      <c r="V395" s="35">
        <v>1000000</v>
      </c>
    </row>
    <row r="396" spans="1:22" ht="15" thickBot="1" x14ac:dyDescent="0.35">
      <c r="A396" s="34" t="str">
        <f>'OAM Base model stairs'!A1587</f>
        <v>Belgium</v>
      </c>
      <c r="B396" s="35">
        <v>24</v>
      </c>
      <c r="C396" s="35">
        <v>24</v>
      </c>
      <c r="D396" s="35">
        <v>4</v>
      </c>
      <c r="E396" s="35">
        <v>24</v>
      </c>
      <c r="F396" s="35">
        <v>13</v>
      </c>
      <c r="G396" s="35">
        <v>13</v>
      </c>
      <c r="H396" s="35">
        <v>8</v>
      </c>
      <c r="I396" s="35">
        <v>13</v>
      </c>
      <c r="J396" s="35">
        <v>12</v>
      </c>
      <c r="K396" s="35">
        <v>12</v>
      </c>
      <c r="L396" s="35">
        <v>20</v>
      </c>
      <c r="M396" s="35">
        <v>12</v>
      </c>
      <c r="N396" s="35">
        <v>2</v>
      </c>
      <c r="O396" s="35">
        <v>2</v>
      </c>
      <c r="P396" s="35">
        <v>13</v>
      </c>
      <c r="Q396" s="35">
        <v>2</v>
      </c>
      <c r="R396" s="35">
        <v>6</v>
      </c>
      <c r="S396" s="35">
        <v>6</v>
      </c>
      <c r="T396" s="35">
        <v>20</v>
      </c>
      <c r="U396" s="35">
        <v>6</v>
      </c>
      <c r="V396" s="35">
        <v>1000000</v>
      </c>
    </row>
    <row r="397" spans="1:22" ht="15" thickBot="1" x14ac:dyDescent="0.35">
      <c r="A397" s="34" t="str">
        <f>'OAM Base model stairs'!A1588</f>
        <v>Belgium</v>
      </c>
      <c r="B397" s="35">
        <v>23</v>
      </c>
      <c r="C397" s="35">
        <v>23</v>
      </c>
      <c r="D397" s="35">
        <v>3</v>
      </c>
      <c r="E397" s="35">
        <v>23</v>
      </c>
      <c r="F397" s="35">
        <v>11</v>
      </c>
      <c r="G397" s="35">
        <v>10</v>
      </c>
      <c r="H397" s="35">
        <v>12</v>
      </c>
      <c r="I397" s="35">
        <v>10</v>
      </c>
      <c r="J397" s="35">
        <v>12</v>
      </c>
      <c r="K397" s="35">
        <v>12</v>
      </c>
      <c r="L397" s="35">
        <v>21</v>
      </c>
      <c r="M397" s="35">
        <v>12</v>
      </c>
      <c r="N397" s="35">
        <v>5</v>
      </c>
      <c r="O397" s="35">
        <v>6</v>
      </c>
      <c r="P397" s="35">
        <v>14</v>
      </c>
      <c r="Q397" s="35">
        <v>6</v>
      </c>
      <c r="R397" s="35">
        <v>5</v>
      </c>
      <c r="S397" s="35">
        <v>5</v>
      </c>
      <c r="T397" s="35">
        <v>19</v>
      </c>
      <c r="U397" s="35">
        <v>5</v>
      </c>
      <c r="V397" s="35">
        <v>1000000</v>
      </c>
    </row>
    <row r="398" spans="1:22" ht="15" thickBot="1" x14ac:dyDescent="0.35">
      <c r="A398" s="34" t="str">
        <f>'OAM Base model stairs'!A1589</f>
        <v>Belgium</v>
      </c>
      <c r="B398" s="35">
        <v>22</v>
      </c>
      <c r="C398" s="35">
        <v>22</v>
      </c>
      <c r="D398" s="35">
        <v>3</v>
      </c>
      <c r="E398" s="35">
        <v>22</v>
      </c>
      <c r="F398" s="35">
        <v>10</v>
      </c>
      <c r="G398" s="35">
        <v>10</v>
      </c>
      <c r="H398" s="35">
        <v>12</v>
      </c>
      <c r="I398" s="35">
        <v>10</v>
      </c>
      <c r="J398" s="35">
        <v>14</v>
      </c>
      <c r="K398" s="35">
        <v>14</v>
      </c>
      <c r="L398" s="35">
        <v>20</v>
      </c>
      <c r="M398" s="35">
        <v>14</v>
      </c>
      <c r="N398" s="35">
        <v>7</v>
      </c>
      <c r="O398" s="35">
        <v>8</v>
      </c>
      <c r="P398" s="35">
        <v>12</v>
      </c>
      <c r="Q398" s="35">
        <v>8</v>
      </c>
      <c r="R398" s="35">
        <v>5</v>
      </c>
      <c r="S398" s="35">
        <v>4</v>
      </c>
      <c r="T398" s="35">
        <v>18</v>
      </c>
      <c r="U398" s="35">
        <v>4</v>
      </c>
      <c r="V398" s="35">
        <v>1000000</v>
      </c>
    </row>
    <row r="399" spans="1:22" ht="15" thickBot="1" x14ac:dyDescent="0.35">
      <c r="A399" s="34" t="str">
        <f>'OAM Base model stairs'!A1590</f>
        <v>Belgium</v>
      </c>
      <c r="B399" s="35">
        <v>21</v>
      </c>
      <c r="C399" s="35">
        <v>21</v>
      </c>
      <c r="D399" s="35">
        <v>4</v>
      </c>
      <c r="E399" s="35">
        <v>21</v>
      </c>
      <c r="F399" s="35">
        <v>11</v>
      </c>
      <c r="G399" s="35">
        <v>11</v>
      </c>
      <c r="H399" s="35">
        <v>9</v>
      </c>
      <c r="I399" s="35">
        <v>11</v>
      </c>
      <c r="J399" s="35">
        <v>9</v>
      </c>
      <c r="K399" s="35">
        <v>9</v>
      </c>
      <c r="L399" s="35">
        <v>22</v>
      </c>
      <c r="M399" s="35">
        <v>9</v>
      </c>
      <c r="N399" s="35">
        <v>3</v>
      </c>
      <c r="O399" s="35">
        <v>3</v>
      </c>
      <c r="P399" s="35">
        <v>11</v>
      </c>
      <c r="Q399" s="35">
        <v>3</v>
      </c>
      <c r="R399" s="35">
        <v>5</v>
      </c>
      <c r="S399" s="35">
        <v>5</v>
      </c>
      <c r="T399" s="35">
        <v>18</v>
      </c>
      <c r="U399" s="35">
        <v>5</v>
      </c>
      <c r="V399" s="35">
        <v>1000000</v>
      </c>
    </row>
    <row r="400" spans="1:22" ht="15" thickBot="1" x14ac:dyDescent="0.35">
      <c r="A400" s="34" t="str">
        <f>'OAM Base model stairs'!A1591</f>
        <v>Belgium</v>
      </c>
      <c r="B400" s="35">
        <v>22</v>
      </c>
      <c r="C400" s="35">
        <v>21</v>
      </c>
      <c r="D400" s="35">
        <v>6</v>
      </c>
      <c r="E400" s="35">
        <v>21</v>
      </c>
      <c r="F400" s="35">
        <v>10</v>
      </c>
      <c r="G400" s="35">
        <v>10</v>
      </c>
      <c r="H400" s="35">
        <v>11</v>
      </c>
      <c r="I400" s="35">
        <v>10</v>
      </c>
      <c r="J400" s="35">
        <v>10</v>
      </c>
      <c r="K400" s="35">
        <v>10</v>
      </c>
      <c r="L400" s="35">
        <v>18</v>
      </c>
      <c r="M400" s="35">
        <v>10</v>
      </c>
      <c r="N400" s="35">
        <v>11</v>
      </c>
      <c r="O400" s="35">
        <v>10</v>
      </c>
      <c r="P400" s="35">
        <v>8</v>
      </c>
      <c r="Q400" s="35">
        <v>10</v>
      </c>
      <c r="R400" s="35">
        <v>6</v>
      </c>
      <c r="S400" s="35">
        <v>6</v>
      </c>
      <c r="T400" s="35">
        <v>20</v>
      </c>
      <c r="U400" s="35">
        <v>6</v>
      </c>
      <c r="V400" s="35">
        <v>1000000</v>
      </c>
    </row>
    <row r="401" spans="1:22" ht="15" thickBot="1" x14ac:dyDescent="0.35">
      <c r="A401" s="34" t="str">
        <f>'OAM Base model stairs'!A1592</f>
        <v>Belgium</v>
      </c>
      <c r="B401" s="35">
        <v>21</v>
      </c>
      <c r="C401" s="35">
        <v>20</v>
      </c>
      <c r="D401" s="35">
        <v>7</v>
      </c>
      <c r="E401" s="35">
        <v>20</v>
      </c>
      <c r="F401" s="35">
        <v>9</v>
      </c>
      <c r="G401" s="35">
        <v>9</v>
      </c>
      <c r="H401" s="35">
        <v>11</v>
      </c>
      <c r="I401" s="35">
        <v>9</v>
      </c>
      <c r="J401" s="35">
        <v>7</v>
      </c>
      <c r="K401" s="35">
        <v>7</v>
      </c>
      <c r="L401" s="35">
        <v>19</v>
      </c>
      <c r="M401" s="35">
        <v>7</v>
      </c>
      <c r="N401" s="35">
        <v>16</v>
      </c>
      <c r="O401" s="35">
        <v>13</v>
      </c>
      <c r="P401" s="35">
        <v>5</v>
      </c>
      <c r="Q401" s="35">
        <v>13</v>
      </c>
      <c r="R401" s="35">
        <v>7</v>
      </c>
      <c r="S401" s="35">
        <v>6</v>
      </c>
      <c r="T401" s="35">
        <v>20</v>
      </c>
      <c r="U401" s="35">
        <v>6</v>
      </c>
      <c r="V401" s="35">
        <v>1000000</v>
      </c>
    </row>
    <row r="402" spans="1:22" ht="15" thickBot="1" x14ac:dyDescent="0.35">
      <c r="A402" s="34" t="str">
        <f>'OAM Base model stairs'!A1593</f>
        <v>Belgium</v>
      </c>
      <c r="B402" s="35">
        <v>23</v>
      </c>
      <c r="C402" s="35">
        <v>22</v>
      </c>
      <c r="D402" s="35">
        <v>6</v>
      </c>
      <c r="E402" s="35">
        <v>22</v>
      </c>
      <c r="F402" s="35">
        <v>7</v>
      </c>
      <c r="G402" s="35">
        <v>7</v>
      </c>
      <c r="H402" s="35">
        <v>14</v>
      </c>
      <c r="I402" s="35">
        <v>7</v>
      </c>
      <c r="J402" s="35">
        <v>7</v>
      </c>
      <c r="K402" s="35">
        <v>7</v>
      </c>
      <c r="L402" s="35">
        <v>17</v>
      </c>
      <c r="M402" s="35">
        <v>7</v>
      </c>
      <c r="N402" s="35">
        <v>20</v>
      </c>
      <c r="O402" s="35">
        <v>18</v>
      </c>
      <c r="P402" s="35">
        <v>3</v>
      </c>
      <c r="Q402" s="35">
        <v>18</v>
      </c>
      <c r="R402" s="35">
        <v>6</v>
      </c>
      <c r="S402" s="35">
        <v>5</v>
      </c>
      <c r="T402" s="35">
        <v>19</v>
      </c>
      <c r="U402" s="35">
        <v>5</v>
      </c>
      <c r="V402" s="35">
        <v>1000000</v>
      </c>
    </row>
    <row r="403" spans="1:22" ht="15" thickBot="1" x14ac:dyDescent="0.35">
      <c r="A403" s="34" t="str">
        <f>'OAM Base model stairs'!A1594</f>
        <v>Belgium</v>
      </c>
      <c r="B403" s="35">
        <v>24</v>
      </c>
      <c r="C403" s="35">
        <v>23</v>
      </c>
      <c r="D403" s="35">
        <v>5</v>
      </c>
      <c r="E403" s="35">
        <v>23</v>
      </c>
      <c r="F403" s="35">
        <v>7</v>
      </c>
      <c r="G403" s="35">
        <v>7</v>
      </c>
      <c r="H403" s="35">
        <v>16</v>
      </c>
      <c r="I403" s="35">
        <v>7</v>
      </c>
      <c r="J403" s="35">
        <v>5</v>
      </c>
      <c r="K403" s="35">
        <v>5</v>
      </c>
      <c r="L403" s="35">
        <v>19</v>
      </c>
      <c r="M403" s="35">
        <v>5</v>
      </c>
      <c r="N403" s="35">
        <v>21</v>
      </c>
      <c r="O403" s="35">
        <v>18</v>
      </c>
      <c r="P403" s="35">
        <v>1</v>
      </c>
      <c r="Q403" s="35">
        <v>18</v>
      </c>
      <c r="R403" s="35">
        <v>7</v>
      </c>
      <c r="S403" s="35">
        <v>6</v>
      </c>
      <c r="T403" s="35">
        <v>19</v>
      </c>
      <c r="U403" s="35">
        <v>6</v>
      </c>
      <c r="V403" s="35">
        <v>1000000</v>
      </c>
    </row>
    <row r="404" spans="1:22" ht="15" thickBot="1" x14ac:dyDescent="0.35">
      <c r="A404" s="34" t="str">
        <f>'OAM Base model stairs'!A1595</f>
        <v>Belgium</v>
      </c>
      <c r="B404" s="35">
        <v>24</v>
      </c>
      <c r="C404" s="35">
        <v>23</v>
      </c>
      <c r="D404" s="35">
        <v>4</v>
      </c>
      <c r="E404" s="35">
        <v>23</v>
      </c>
      <c r="F404" s="35">
        <v>6</v>
      </c>
      <c r="G404" s="35">
        <v>6</v>
      </c>
      <c r="H404" s="35">
        <v>16</v>
      </c>
      <c r="I404" s="35">
        <v>6</v>
      </c>
      <c r="J404" s="35">
        <v>4</v>
      </c>
      <c r="K404" s="35">
        <v>4</v>
      </c>
      <c r="L404" s="35">
        <v>20</v>
      </c>
      <c r="M404" s="35">
        <v>4</v>
      </c>
      <c r="N404" s="35">
        <v>18</v>
      </c>
      <c r="O404" s="35">
        <v>14</v>
      </c>
      <c r="P404" s="35">
        <v>6</v>
      </c>
      <c r="Q404" s="35">
        <v>14</v>
      </c>
      <c r="R404" s="35">
        <v>7</v>
      </c>
      <c r="S404" s="35">
        <v>6</v>
      </c>
      <c r="T404" s="35">
        <v>19</v>
      </c>
      <c r="U404" s="35">
        <v>6</v>
      </c>
      <c r="V404" s="35">
        <v>1000000</v>
      </c>
    </row>
    <row r="405" spans="1:22" ht="15" thickBot="1" x14ac:dyDescent="0.35">
      <c r="A405" s="34" t="str">
        <f>'OAM Base model stairs'!A1596</f>
        <v>Belgium</v>
      </c>
      <c r="B405" s="35">
        <v>24</v>
      </c>
      <c r="C405" s="35">
        <v>23</v>
      </c>
      <c r="D405" s="35">
        <v>4</v>
      </c>
      <c r="E405" s="35">
        <v>23</v>
      </c>
      <c r="F405" s="35">
        <v>6</v>
      </c>
      <c r="G405" s="35">
        <v>7</v>
      </c>
      <c r="H405" s="35">
        <v>15</v>
      </c>
      <c r="I405" s="35">
        <v>7</v>
      </c>
      <c r="J405" s="35">
        <v>7</v>
      </c>
      <c r="K405" s="35">
        <v>7</v>
      </c>
      <c r="L405" s="35">
        <v>16</v>
      </c>
      <c r="M405" s="35">
        <v>7</v>
      </c>
      <c r="N405" s="35">
        <v>13</v>
      </c>
      <c r="O405" s="35">
        <v>11</v>
      </c>
      <c r="P405" s="35">
        <v>10</v>
      </c>
      <c r="Q405" s="35">
        <v>11</v>
      </c>
      <c r="R405" s="35">
        <v>7</v>
      </c>
      <c r="S405" s="35">
        <v>6</v>
      </c>
      <c r="T405" s="35">
        <v>18</v>
      </c>
      <c r="U405" s="35">
        <v>6</v>
      </c>
      <c r="V405" s="35">
        <v>1000000</v>
      </c>
    </row>
    <row r="406" spans="1:22" ht="15" thickBot="1" x14ac:dyDescent="0.35">
      <c r="A406" s="34" t="str">
        <f>'OAM Base model stairs'!A1597</f>
        <v>Belgium</v>
      </c>
      <c r="B406" s="35">
        <v>23</v>
      </c>
      <c r="C406" s="35">
        <v>21</v>
      </c>
      <c r="D406" s="35">
        <v>5</v>
      </c>
      <c r="E406" s="35">
        <v>21</v>
      </c>
      <c r="F406" s="35">
        <v>7</v>
      </c>
      <c r="G406" s="35">
        <v>7</v>
      </c>
      <c r="H406" s="35">
        <v>15</v>
      </c>
      <c r="I406" s="35">
        <v>7</v>
      </c>
      <c r="J406" s="35">
        <v>5</v>
      </c>
      <c r="K406" s="35">
        <v>5</v>
      </c>
      <c r="L406" s="35">
        <v>17</v>
      </c>
      <c r="M406" s="35">
        <v>5</v>
      </c>
      <c r="N406" s="35">
        <v>8</v>
      </c>
      <c r="O406" s="35">
        <v>8</v>
      </c>
      <c r="P406" s="35">
        <v>14</v>
      </c>
      <c r="Q406" s="35">
        <v>8</v>
      </c>
      <c r="R406" s="35">
        <v>6</v>
      </c>
      <c r="S406" s="35">
        <v>5</v>
      </c>
      <c r="T406" s="35">
        <v>17</v>
      </c>
      <c r="U406" s="35">
        <v>5</v>
      </c>
      <c r="V406" s="35">
        <v>1000000</v>
      </c>
    </row>
    <row r="407" spans="1:22" ht="15" thickBot="1" x14ac:dyDescent="0.35">
      <c r="A407" s="34" t="str">
        <f>'OAM Base model stairs'!A1598</f>
        <v>Belgium</v>
      </c>
      <c r="B407" s="35">
        <v>22</v>
      </c>
      <c r="C407" s="35">
        <v>20</v>
      </c>
      <c r="D407" s="35">
        <v>5</v>
      </c>
      <c r="E407" s="35">
        <v>20</v>
      </c>
      <c r="F407" s="35">
        <v>7</v>
      </c>
      <c r="G407" s="35">
        <v>8</v>
      </c>
      <c r="H407" s="35">
        <v>14</v>
      </c>
      <c r="I407" s="35">
        <v>8</v>
      </c>
      <c r="J407" s="35">
        <v>6</v>
      </c>
      <c r="K407" s="35">
        <v>6</v>
      </c>
      <c r="L407" s="35">
        <v>16</v>
      </c>
      <c r="M407" s="35">
        <v>6</v>
      </c>
      <c r="N407" s="35">
        <v>8</v>
      </c>
      <c r="O407" s="35">
        <v>8</v>
      </c>
      <c r="P407" s="35">
        <v>14</v>
      </c>
      <c r="Q407" s="35">
        <v>8</v>
      </c>
      <c r="R407" s="35">
        <v>5</v>
      </c>
      <c r="S407" s="35">
        <v>5</v>
      </c>
      <c r="T407" s="35">
        <v>17</v>
      </c>
      <c r="U407" s="35">
        <v>5</v>
      </c>
      <c r="V407" s="35">
        <v>1000000</v>
      </c>
    </row>
    <row r="408" spans="1:22" ht="15" thickBot="1" x14ac:dyDescent="0.35">
      <c r="A408" s="34" t="str">
        <f>'OAM Base model stairs'!A1599</f>
        <v>Belgium</v>
      </c>
      <c r="B408" s="35">
        <v>20</v>
      </c>
      <c r="C408" s="35">
        <v>18</v>
      </c>
      <c r="D408" s="35">
        <v>5</v>
      </c>
      <c r="E408" s="35">
        <v>18</v>
      </c>
      <c r="F408" s="35">
        <v>6</v>
      </c>
      <c r="G408" s="35">
        <v>6</v>
      </c>
      <c r="H408" s="35">
        <v>16</v>
      </c>
      <c r="I408" s="35">
        <v>6</v>
      </c>
      <c r="J408" s="35">
        <v>6</v>
      </c>
      <c r="K408" s="35">
        <v>6</v>
      </c>
      <c r="L408" s="35">
        <v>14</v>
      </c>
      <c r="M408" s="35">
        <v>6</v>
      </c>
      <c r="N408" s="35">
        <v>6</v>
      </c>
      <c r="O408" s="35">
        <v>7</v>
      </c>
      <c r="P408" s="35">
        <v>16</v>
      </c>
      <c r="Q408" s="35">
        <v>7</v>
      </c>
      <c r="R408" s="35">
        <v>5</v>
      </c>
      <c r="S408" s="35">
        <v>4</v>
      </c>
      <c r="T408" s="35">
        <v>15</v>
      </c>
      <c r="U408" s="35">
        <v>4</v>
      </c>
      <c r="V408" s="35">
        <v>1000000</v>
      </c>
    </row>
    <row r="409" spans="1:22" ht="15" thickBot="1" x14ac:dyDescent="0.35">
      <c r="A409" s="34" t="str">
        <f>'OAM Base model stairs'!A1600</f>
        <v>Belgium</v>
      </c>
      <c r="B409" s="35">
        <v>20</v>
      </c>
      <c r="C409" s="35">
        <v>17</v>
      </c>
      <c r="D409" s="35">
        <v>5</v>
      </c>
      <c r="E409" s="35">
        <v>17</v>
      </c>
      <c r="F409" s="35">
        <v>5</v>
      </c>
      <c r="G409" s="35">
        <v>5</v>
      </c>
      <c r="H409" s="35">
        <v>17</v>
      </c>
      <c r="I409" s="35">
        <v>5</v>
      </c>
      <c r="J409" s="35">
        <v>6</v>
      </c>
      <c r="K409" s="35">
        <v>6</v>
      </c>
      <c r="L409" s="35">
        <v>14</v>
      </c>
      <c r="M409" s="35">
        <v>6</v>
      </c>
      <c r="N409" s="35">
        <v>7</v>
      </c>
      <c r="O409" s="35">
        <v>9</v>
      </c>
      <c r="P409" s="35">
        <v>15</v>
      </c>
      <c r="Q409" s="35">
        <v>9</v>
      </c>
      <c r="R409" s="35">
        <v>5</v>
      </c>
      <c r="S409" s="35">
        <v>4</v>
      </c>
      <c r="T409" s="35">
        <v>14</v>
      </c>
      <c r="U409" s="35">
        <v>4</v>
      </c>
      <c r="V409" s="35">
        <v>1000000</v>
      </c>
    </row>
    <row r="410" spans="1:22" ht="15" thickBot="1" x14ac:dyDescent="0.35">
      <c r="A410" s="34" t="str">
        <f>'OAM Base model stairs'!A1601</f>
        <v>Belgium</v>
      </c>
      <c r="B410" s="35">
        <v>20</v>
      </c>
      <c r="C410" s="35">
        <v>16</v>
      </c>
      <c r="D410" s="35">
        <v>4</v>
      </c>
      <c r="E410" s="35">
        <v>16</v>
      </c>
      <c r="F410" s="35">
        <v>5</v>
      </c>
      <c r="G410" s="35">
        <v>5</v>
      </c>
      <c r="H410" s="35">
        <v>17</v>
      </c>
      <c r="I410" s="35">
        <v>5</v>
      </c>
      <c r="J410" s="35">
        <v>7</v>
      </c>
      <c r="K410" s="35">
        <v>7</v>
      </c>
      <c r="L410" s="35">
        <v>12</v>
      </c>
      <c r="M410" s="35">
        <v>7</v>
      </c>
      <c r="N410" s="35">
        <v>8</v>
      </c>
      <c r="O410" s="35">
        <v>9</v>
      </c>
      <c r="P410" s="35">
        <v>13</v>
      </c>
      <c r="Q410" s="35">
        <v>9</v>
      </c>
      <c r="R410" s="35">
        <v>5</v>
      </c>
      <c r="S410" s="35">
        <v>4</v>
      </c>
      <c r="T410" s="35">
        <v>14</v>
      </c>
      <c r="U410" s="35">
        <v>4</v>
      </c>
      <c r="V410" s="35">
        <v>1000000</v>
      </c>
    </row>
    <row r="411" spans="1:22" ht="15" thickBot="1" x14ac:dyDescent="0.35">
      <c r="A411" s="34" t="str">
        <f>'OAM Base model stairs'!A1602</f>
        <v>Belgium</v>
      </c>
      <c r="B411" s="35">
        <v>16</v>
      </c>
      <c r="C411" s="35">
        <v>14</v>
      </c>
      <c r="D411" s="35">
        <v>6</v>
      </c>
      <c r="E411" s="35">
        <v>14</v>
      </c>
      <c r="F411" s="35">
        <v>11</v>
      </c>
      <c r="G411" s="35">
        <v>12</v>
      </c>
      <c r="H411" s="35">
        <v>5</v>
      </c>
      <c r="I411" s="35">
        <v>12</v>
      </c>
      <c r="J411" s="35">
        <v>3</v>
      </c>
      <c r="K411" s="35">
        <v>3</v>
      </c>
      <c r="L411" s="35">
        <v>19</v>
      </c>
      <c r="M411" s="35">
        <v>3</v>
      </c>
      <c r="N411" s="35">
        <v>11</v>
      </c>
      <c r="O411" s="35">
        <v>13</v>
      </c>
      <c r="P411" s="35">
        <v>7</v>
      </c>
      <c r="Q411" s="35">
        <v>13</v>
      </c>
      <c r="R411" s="35">
        <v>4</v>
      </c>
      <c r="S411" s="35">
        <v>3</v>
      </c>
      <c r="T411" s="35">
        <v>14</v>
      </c>
      <c r="U411" s="35">
        <v>3</v>
      </c>
      <c r="V411" s="35">
        <v>1000000</v>
      </c>
    </row>
    <row r="412" spans="1:22" ht="15" thickBot="1" x14ac:dyDescent="0.35">
      <c r="A412" s="34" t="str">
        <f>'OAM Base model stairs'!A1603</f>
        <v>Belgium</v>
      </c>
      <c r="B412" s="35">
        <v>18</v>
      </c>
      <c r="C412" s="35">
        <v>15</v>
      </c>
      <c r="D412" s="35">
        <v>5</v>
      </c>
      <c r="E412" s="35">
        <v>15</v>
      </c>
      <c r="F412" s="35">
        <v>11</v>
      </c>
      <c r="G412" s="35">
        <v>11</v>
      </c>
      <c r="H412" s="35">
        <v>10</v>
      </c>
      <c r="I412" s="35">
        <v>11</v>
      </c>
      <c r="J412" s="35">
        <v>17</v>
      </c>
      <c r="K412" s="35">
        <v>16</v>
      </c>
      <c r="L412" s="35">
        <v>15</v>
      </c>
      <c r="M412" s="35">
        <v>16</v>
      </c>
      <c r="N412" s="35">
        <v>4</v>
      </c>
      <c r="O412" s="35">
        <v>5</v>
      </c>
      <c r="P412" s="35">
        <v>14</v>
      </c>
      <c r="Q412" s="35">
        <v>5</v>
      </c>
      <c r="R412" s="35">
        <v>4</v>
      </c>
      <c r="S412" s="35">
        <v>3</v>
      </c>
      <c r="T412" s="35">
        <v>15</v>
      </c>
      <c r="U412" s="35">
        <v>3</v>
      </c>
      <c r="V412" s="35">
        <v>1000000</v>
      </c>
    </row>
    <row r="413" spans="1:22" ht="15" thickBot="1" x14ac:dyDescent="0.35">
      <c r="A413" s="34" t="str">
        <f>'OAM Base model stairs'!A1604</f>
        <v>Denmark</v>
      </c>
      <c r="B413" s="35">
        <v>15</v>
      </c>
      <c r="C413" s="35">
        <v>20</v>
      </c>
      <c r="D413" s="35">
        <v>24</v>
      </c>
      <c r="E413" s="35">
        <v>20</v>
      </c>
      <c r="F413" s="35">
        <v>30</v>
      </c>
      <c r="G413" s="35">
        <v>29</v>
      </c>
      <c r="H413" s="35">
        <v>30</v>
      </c>
      <c r="I413" s="35">
        <v>29</v>
      </c>
      <c r="J413" s="35">
        <v>1</v>
      </c>
      <c r="K413" s="35">
        <v>1</v>
      </c>
      <c r="L413" s="35">
        <v>26</v>
      </c>
      <c r="M413" s="35">
        <v>1</v>
      </c>
      <c r="N413" s="35">
        <v>17</v>
      </c>
      <c r="O413" s="35">
        <v>16</v>
      </c>
      <c r="P413" s="35">
        <v>4</v>
      </c>
      <c r="Q413" s="35">
        <v>16</v>
      </c>
      <c r="R413" s="35">
        <v>24</v>
      </c>
      <c r="S413" s="35">
        <v>29</v>
      </c>
      <c r="T413" s="35">
        <v>15</v>
      </c>
      <c r="U413" s="35">
        <v>29</v>
      </c>
      <c r="V413" s="35">
        <v>1000000</v>
      </c>
    </row>
    <row r="414" spans="1:22" ht="15" thickBot="1" x14ac:dyDescent="0.35">
      <c r="A414" s="34" t="str">
        <f>'OAM Base model stairs'!A1605</f>
        <v>Denmark</v>
      </c>
      <c r="B414" s="35">
        <v>17</v>
      </c>
      <c r="C414" s="35">
        <v>23</v>
      </c>
      <c r="D414" s="35">
        <v>22</v>
      </c>
      <c r="E414" s="35">
        <v>23</v>
      </c>
      <c r="F414" s="35">
        <v>30</v>
      </c>
      <c r="G414" s="35">
        <v>30</v>
      </c>
      <c r="H414" s="35">
        <v>30</v>
      </c>
      <c r="I414" s="35">
        <v>30</v>
      </c>
      <c r="J414" s="35">
        <v>1</v>
      </c>
      <c r="K414" s="35">
        <v>1</v>
      </c>
      <c r="L414" s="35">
        <v>25</v>
      </c>
      <c r="M414" s="35">
        <v>1</v>
      </c>
      <c r="N414" s="35">
        <v>18</v>
      </c>
      <c r="O414" s="35">
        <v>18</v>
      </c>
      <c r="P414" s="35">
        <v>2</v>
      </c>
      <c r="Q414" s="35">
        <v>18</v>
      </c>
      <c r="R414" s="35">
        <v>25</v>
      </c>
      <c r="S414" s="35">
        <v>29</v>
      </c>
      <c r="T414" s="35">
        <v>13</v>
      </c>
      <c r="U414" s="35">
        <v>29</v>
      </c>
      <c r="V414" s="35">
        <v>1000000</v>
      </c>
    </row>
    <row r="415" spans="1:22" ht="15" thickBot="1" x14ac:dyDescent="0.35">
      <c r="A415" s="34" t="str">
        <f>'OAM Base model stairs'!A1606</f>
        <v>Denmark</v>
      </c>
      <c r="B415" s="35">
        <v>17</v>
      </c>
      <c r="C415" s="35">
        <v>22</v>
      </c>
      <c r="D415" s="35">
        <v>21</v>
      </c>
      <c r="E415" s="35">
        <v>22</v>
      </c>
      <c r="F415" s="35">
        <v>29</v>
      </c>
      <c r="G415" s="35">
        <v>29</v>
      </c>
      <c r="H415" s="35">
        <v>30</v>
      </c>
      <c r="I415" s="35">
        <v>29</v>
      </c>
      <c r="J415" s="35">
        <v>1</v>
      </c>
      <c r="K415" s="35">
        <v>1</v>
      </c>
      <c r="L415" s="35">
        <v>24</v>
      </c>
      <c r="M415" s="35">
        <v>1</v>
      </c>
      <c r="N415" s="35">
        <v>22</v>
      </c>
      <c r="O415" s="35">
        <v>22</v>
      </c>
      <c r="P415" s="35">
        <v>16</v>
      </c>
      <c r="Q415" s="35">
        <v>22</v>
      </c>
      <c r="R415" s="35">
        <v>26</v>
      </c>
      <c r="S415" s="35">
        <v>28</v>
      </c>
      <c r="T415" s="35">
        <v>13</v>
      </c>
      <c r="U415" s="35">
        <v>28</v>
      </c>
      <c r="V415" s="35">
        <v>1000000</v>
      </c>
    </row>
    <row r="416" spans="1:22" ht="15" thickBot="1" x14ac:dyDescent="0.35">
      <c r="A416" s="34" t="str">
        <f>'OAM Base model stairs'!A1607</f>
        <v>Denmark</v>
      </c>
      <c r="B416" s="35">
        <v>17</v>
      </c>
      <c r="C416" s="35">
        <v>22</v>
      </c>
      <c r="D416" s="35">
        <v>18</v>
      </c>
      <c r="E416" s="35">
        <v>22</v>
      </c>
      <c r="F416" s="35">
        <v>29</v>
      </c>
      <c r="G416" s="35">
        <v>29</v>
      </c>
      <c r="H416" s="35">
        <v>30</v>
      </c>
      <c r="I416" s="35">
        <v>29</v>
      </c>
      <c r="J416" s="35">
        <v>2</v>
      </c>
      <c r="K416" s="35">
        <v>2</v>
      </c>
      <c r="L416" s="35">
        <v>25</v>
      </c>
      <c r="M416" s="35">
        <v>2</v>
      </c>
      <c r="N416" s="35">
        <v>22</v>
      </c>
      <c r="O416" s="35">
        <v>22</v>
      </c>
      <c r="P416" s="35">
        <v>20</v>
      </c>
      <c r="Q416" s="35">
        <v>22</v>
      </c>
      <c r="R416" s="35">
        <v>25</v>
      </c>
      <c r="S416" s="35">
        <v>28</v>
      </c>
      <c r="T416" s="35">
        <v>16</v>
      </c>
      <c r="U416" s="35">
        <v>28</v>
      </c>
      <c r="V416" s="35">
        <v>1000000</v>
      </c>
    </row>
    <row r="417" spans="1:22" ht="15" thickBot="1" x14ac:dyDescent="0.35">
      <c r="A417" s="34" t="str">
        <f>'OAM Base model stairs'!A1608</f>
        <v>Denmark</v>
      </c>
      <c r="B417" s="35">
        <v>17</v>
      </c>
      <c r="C417" s="35">
        <v>21</v>
      </c>
      <c r="D417" s="35">
        <v>19</v>
      </c>
      <c r="E417" s="35">
        <v>21</v>
      </c>
      <c r="F417" s="35">
        <v>28</v>
      </c>
      <c r="G417" s="35">
        <v>28</v>
      </c>
      <c r="H417" s="35">
        <v>28</v>
      </c>
      <c r="I417" s="35">
        <v>28</v>
      </c>
      <c r="J417" s="35">
        <v>2</v>
      </c>
      <c r="K417" s="35">
        <v>2</v>
      </c>
      <c r="L417" s="35">
        <v>24</v>
      </c>
      <c r="M417" s="35">
        <v>2</v>
      </c>
      <c r="N417" s="35">
        <v>23</v>
      </c>
      <c r="O417" s="35">
        <v>22</v>
      </c>
      <c r="P417" s="35">
        <v>15</v>
      </c>
      <c r="Q417" s="35">
        <v>22</v>
      </c>
      <c r="R417" s="35">
        <v>26</v>
      </c>
      <c r="S417" s="35">
        <v>28</v>
      </c>
      <c r="T417" s="35">
        <v>20</v>
      </c>
      <c r="U417" s="35">
        <v>28</v>
      </c>
      <c r="V417" s="35">
        <v>1000000</v>
      </c>
    </row>
    <row r="418" spans="1:22" ht="15" thickBot="1" x14ac:dyDescent="0.35">
      <c r="A418" s="34" t="str">
        <f>'OAM Base model stairs'!A1609</f>
        <v>Denmark</v>
      </c>
      <c r="B418" s="35">
        <v>15</v>
      </c>
      <c r="C418" s="35">
        <v>19</v>
      </c>
      <c r="D418" s="35">
        <v>20</v>
      </c>
      <c r="E418" s="35">
        <v>19</v>
      </c>
      <c r="F418" s="35">
        <v>28</v>
      </c>
      <c r="G418" s="35">
        <v>27</v>
      </c>
      <c r="H418" s="35">
        <v>27</v>
      </c>
      <c r="I418" s="35">
        <v>27</v>
      </c>
      <c r="J418" s="35">
        <v>2</v>
      </c>
      <c r="K418" s="35">
        <v>2</v>
      </c>
      <c r="L418" s="35">
        <v>23</v>
      </c>
      <c r="M418" s="35">
        <v>2</v>
      </c>
      <c r="N418" s="35">
        <v>25</v>
      </c>
      <c r="O418" s="35">
        <v>25</v>
      </c>
      <c r="P418" s="35">
        <v>21</v>
      </c>
      <c r="Q418" s="35">
        <v>25</v>
      </c>
      <c r="R418" s="35">
        <v>27</v>
      </c>
      <c r="S418" s="35">
        <v>28</v>
      </c>
      <c r="T418" s="35">
        <v>23</v>
      </c>
      <c r="U418" s="35">
        <v>28</v>
      </c>
      <c r="V418" s="35">
        <v>1000000</v>
      </c>
    </row>
    <row r="419" spans="1:22" ht="15" thickBot="1" x14ac:dyDescent="0.35">
      <c r="A419" s="34" t="str">
        <f>'OAM Base model stairs'!A1610</f>
        <v>Denmark</v>
      </c>
      <c r="B419" s="35">
        <v>15</v>
      </c>
      <c r="C419" s="35">
        <v>18</v>
      </c>
      <c r="D419" s="35">
        <v>18</v>
      </c>
      <c r="E419" s="35">
        <v>18</v>
      </c>
      <c r="F419" s="35">
        <v>27</v>
      </c>
      <c r="G419" s="35">
        <v>26</v>
      </c>
      <c r="H419" s="35">
        <v>26</v>
      </c>
      <c r="I419" s="35">
        <v>26</v>
      </c>
      <c r="J419" s="35">
        <v>1</v>
      </c>
      <c r="K419" s="35">
        <v>1</v>
      </c>
      <c r="L419" s="35">
        <v>24</v>
      </c>
      <c r="M419" s="35">
        <v>1</v>
      </c>
      <c r="N419" s="35">
        <v>24</v>
      </c>
      <c r="O419" s="35">
        <v>24</v>
      </c>
      <c r="P419" s="35">
        <v>15</v>
      </c>
      <c r="Q419" s="35">
        <v>24</v>
      </c>
      <c r="R419" s="35">
        <v>26</v>
      </c>
      <c r="S419" s="35">
        <v>27</v>
      </c>
      <c r="T419" s="35">
        <v>23</v>
      </c>
      <c r="U419" s="35">
        <v>27</v>
      </c>
      <c r="V419" s="35">
        <v>1000000</v>
      </c>
    </row>
    <row r="420" spans="1:22" ht="15" thickBot="1" x14ac:dyDescent="0.35">
      <c r="A420" s="34" t="str">
        <f>'OAM Base model stairs'!A1611</f>
        <v>Denmark</v>
      </c>
      <c r="B420" s="35">
        <v>16</v>
      </c>
      <c r="C420" s="35">
        <v>19</v>
      </c>
      <c r="D420" s="35">
        <v>16</v>
      </c>
      <c r="E420" s="35">
        <v>19</v>
      </c>
      <c r="F420" s="35">
        <v>26</v>
      </c>
      <c r="G420" s="35">
        <v>25</v>
      </c>
      <c r="H420" s="35">
        <v>25</v>
      </c>
      <c r="I420" s="35">
        <v>25</v>
      </c>
      <c r="J420" s="35">
        <v>2</v>
      </c>
      <c r="K420" s="35">
        <v>2</v>
      </c>
      <c r="L420" s="35">
        <v>24</v>
      </c>
      <c r="M420" s="35">
        <v>2</v>
      </c>
      <c r="N420" s="35">
        <v>23</v>
      </c>
      <c r="O420" s="35">
        <v>24</v>
      </c>
      <c r="P420" s="35">
        <v>15</v>
      </c>
      <c r="Q420" s="35">
        <v>24</v>
      </c>
      <c r="R420" s="35">
        <v>25</v>
      </c>
      <c r="S420" s="35">
        <v>27</v>
      </c>
      <c r="T420" s="35">
        <v>23</v>
      </c>
      <c r="U420" s="35">
        <v>27</v>
      </c>
      <c r="V420" s="35">
        <v>1000000</v>
      </c>
    </row>
    <row r="421" spans="1:22" ht="15" thickBot="1" x14ac:dyDescent="0.35">
      <c r="A421" s="34" t="str">
        <f>'OAM Base model stairs'!A1612</f>
        <v>Denmark</v>
      </c>
      <c r="B421" s="35">
        <v>18</v>
      </c>
      <c r="C421" s="35">
        <v>20</v>
      </c>
      <c r="D421" s="35">
        <v>14</v>
      </c>
      <c r="E421" s="35">
        <v>20</v>
      </c>
      <c r="F421" s="35">
        <v>25</v>
      </c>
      <c r="G421" s="35">
        <v>25</v>
      </c>
      <c r="H421" s="35">
        <v>25</v>
      </c>
      <c r="I421" s="35">
        <v>25</v>
      </c>
      <c r="J421" s="35">
        <v>3</v>
      </c>
      <c r="K421" s="35">
        <v>3</v>
      </c>
      <c r="L421" s="35">
        <v>23</v>
      </c>
      <c r="M421" s="35">
        <v>3</v>
      </c>
      <c r="N421" s="35">
        <v>21</v>
      </c>
      <c r="O421" s="35">
        <v>21</v>
      </c>
      <c r="P421" s="35">
        <v>9</v>
      </c>
      <c r="Q421" s="35">
        <v>21</v>
      </c>
      <c r="R421" s="35">
        <v>24</v>
      </c>
      <c r="S421" s="35">
        <v>26</v>
      </c>
      <c r="T421" s="35">
        <v>22</v>
      </c>
      <c r="U421" s="35">
        <v>26</v>
      </c>
      <c r="V421" s="35">
        <v>1000000</v>
      </c>
    </row>
    <row r="422" spans="1:22" ht="15" thickBot="1" x14ac:dyDescent="0.35">
      <c r="A422" s="34" t="str">
        <f>'OAM Base model stairs'!A1613</f>
        <v>Denmark</v>
      </c>
      <c r="B422" s="35">
        <v>18</v>
      </c>
      <c r="C422" s="35">
        <v>20</v>
      </c>
      <c r="D422" s="35">
        <v>11</v>
      </c>
      <c r="E422" s="35">
        <v>20</v>
      </c>
      <c r="F422" s="35">
        <v>26</v>
      </c>
      <c r="G422" s="35">
        <v>26</v>
      </c>
      <c r="H422" s="35">
        <v>27</v>
      </c>
      <c r="I422" s="35">
        <v>26</v>
      </c>
      <c r="J422" s="35">
        <v>2</v>
      </c>
      <c r="K422" s="35">
        <v>2</v>
      </c>
      <c r="L422" s="35">
        <v>25</v>
      </c>
      <c r="M422" s="35">
        <v>2</v>
      </c>
      <c r="N422" s="35">
        <v>22</v>
      </c>
      <c r="O422" s="35">
        <v>21</v>
      </c>
      <c r="P422" s="35">
        <v>11</v>
      </c>
      <c r="Q422" s="35">
        <v>21</v>
      </c>
      <c r="R422" s="35">
        <v>24</v>
      </c>
      <c r="S422" s="35">
        <v>25</v>
      </c>
      <c r="T422" s="35">
        <v>22</v>
      </c>
      <c r="U422" s="35">
        <v>25</v>
      </c>
      <c r="V422" s="35">
        <v>1000000</v>
      </c>
    </row>
    <row r="423" spans="1:22" ht="15" thickBot="1" x14ac:dyDescent="0.35">
      <c r="A423" s="34" t="str">
        <f>'OAM Base model stairs'!A1614</f>
        <v>Denmark</v>
      </c>
      <c r="B423" s="35">
        <v>19</v>
      </c>
      <c r="C423" s="35">
        <v>20</v>
      </c>
      <c r="D423" s="35">
        <v>9</v>
      </c>
      <c r="E423" s="35">
        <v>20</v>
      </c>
      <c r="F423" s="35">
        <v>27</v>
      </c>
      <c r="G423" s="35">
        <v>27</v>
      </c>
      <c r="H423" s="35">
        <v>26</v>
      </c>
      <c r="I423" s="35">
        <v>27</v>
      </c>
      <c r="J423" s="35">
        <v>4</v>
      </c>
      <c r="K423" s="35">
        <v>4</v>
      </c>
      <c r="L423" s="35">
        <v>24</v>
      </c>
      <c r="M423" s="35">
        <v>4</v>
      </c>
      <c r="N423" s="35">
        <v>22</v>
      </c>
      <c r="O423" s="35">
        <v>22</v>
      </c>
      <c r="P423" s="35">
        <v>19</v>
      </c>
      <c r="Q423" s="35">
        <v>22</v>
      </c>
      <c r="R423" s="35">
        <v>26</v>
      </c>
      <c r="S423" s="35">
        <v>25</v>
      </c>
      <c r="T423" s="35">
        <v>19</v>
      </c>
      <c r="U423" s="35">
        <v>25</v>
      </c>
      <c r="V423" s="35">
        <v>1000000</v>
      </c>
    </row>
    <row r="424" spans="1:22" ht="15" thickBot="1" x14ac:dyDescent="0.35">
      <c r="A424" s="34" t="str">
        <f>'OAM Base model stairs'!A1615</f>
        <v>Denmark</v>
      </c>
      <c r="B424" s="35">
        <v>19</v>
      </c>
      <c r="C424" s="35">
        <v>19</v>
      </c>
      <c r="D424" s="35">
        <v>7</v>
      </c>
      <c r="E424" s="35">
        <v>19</v>
      </c>
      <c r="F424" s="35">
        <v>26</v>
      </c>
      <c r="G424" s="35">
        <v>25</v>
      </c>
      <c r="H424" s="35">
        <v>26</v>
      </c>
      <c r="I424" s="35">
        <v>25</v>
      </c>
      <c r="J424" s="35">
        <v>3</v>
      </c>
      <c r="K424" s="35">
        <v>3</v>
      </c>
      <c r="L424" s="35">
        <v>25</v>
      </c>
      <c r="M424" s="35">
        <v>3</v>
      </c>
      <c r="N424" s="35">
        <v>22</v>
      </c>
      <c r="O424" s="35">
        <v>24</v>
      </c>
      <c r="P424" s="35">
        <v>26</v>
      </c>
      <c r="Q424" s="35">
        <v>24</v>
      </c>
      <c r="R424" s="35">
        <v>27</v>
      </c>
      <c r="S424" s="35">
        <v>25</v>
      </c>
      <c r="T424" s="35">
        <v>19</v>
      </c>
      <c r="U424" s="35">
        <v>25</v>
      </c>
      <c r="V424" s="35">
        <v>1000000</v>
      </c>
    </row>
    <row r="425" spans="1:22" ht="15" thickBot="1" x14ac:dyDescent="0.35">
      <c r="A425" s="34" t="str">
        <f>'OAM Base model stairs'!A1616</f>
        <v>Denmark</v>
      </c>
      <c r="B425" s="35">
        <v>19</v>
      </c>
      <c r="C425" s="35">
        <v>18</v>
      </c>
      <c r="D425" s="35">
        <v>6</v>
      </c>
      <c r="E425" s="35">
        <v>18</v>
      </c>
      <c r="F425" s="35">
        <v>28</v>
      </c>
      <c r="G425" s="35">
        <v>28</v>
      </c>
      <c r="H425" s="35">
        <v>28</v>
      </c>
      <c r="I425" s="35">
        <v>28</v>
      </c>
      <c r="J425" s="35">
        <v>2</v>
      </c>
      <c r="K425" s="35">
        <v>2</v>
      </c>
      <c r="L425" s="35">
        <v>25</v>
      </c>
      <c r="M425" s="35">
        <v>2</v>
      </c>
      <c r="N425" s="35">
        <v>19</v>
      </c>
      <c r="O425" s="35">
        <v>22</v>
      </c>
      <c r="P425" s="35">
        <v>23</v>
      </c>
      <c r="Q425" s="35">
        <v>22</v>
      </c>
      <c r="R425" s="35">
        <v>24</v>
      </c>
      <c r="S425" s="35">
        <v>23</v>
      </c>
      <c r="T425" s="35">
        <v>21</v>
      </c>
      <c r="U425" s="35">
        <v>23</v>
      </c>
      <c r="V425" s="35">
        <v>1000000</v>
      </c>
    </row>
    <row r="426" spans="1:22" ht="15" thickBot="1" x14ac:dyDescent="0.35">
      <c r="A426" s="34" t="str">
        <f>'OAM Base model stairs'!A1617</f>
        <v>Denmark</v>
      </c>
      <c r="B426" s="35">
        <v>19</v>
      </c>
      <c r="C426" s="35">
        <v>18</v>
      </c>
      <c r="D426" s="35">
        <v>6</v>
      </c>
      <c r="E426" s="35">
        <v>18</v>
      </c>
      <c r="F426" s="35">
        <v>28</v>
      </c>
      <c r="G426" s="35">
        <v>28</v>
      </c>
      <c r="H426" s="35">
        <v>29</v>
      </c>
      <c r="I426" s="35">
        <v>28</v>
      </c>
      <c r="J426" s="35">
        <v>2</v>
      </c>
      <c r="K426" s="35">
        <v>2</v>
      </c>
      <c r="L426" s="35">
        <v>25</v>
      </c>
      <c r="M426" s="35">
        <v>2</v>
      </c>
      <c r="N426" s="35">
        <v>19</v>
      </c>
      <c r="O426" s="35">
        <v>23</v>
      </c>
      <c r="P426" s="35">
        <v>26</v>
      </c>
      <c r="Q426" s="35">
        <v>23</v>
      </c>
      <c r="R426" s="35">
        <v>24</v>
      </c>
      <c r="S426" s="35">
        <v>22</v>
      </c>
      <c r="T426" s="35">
        <v>20</v>
      </c>
      <c r="U426" s="35">
        <v>22</v>
      </c>
      <c r="V426" s="35">
        <v>1000000</v>
      </c>
    </row>
    <row r="427" spans="1:22" ht="15" thickBot="1" x14ac:dyDescent="0.35">
      <c r="A427" s="34" t="str">
        <f>'OAM Base model stairs'!A1618</f>
        <v>Denmark</v>
      </c>
      <c r="B427" s="35">
        <v>20</v>
      </c>
      <c r="C427" s="35">
        <v>19</v>
      </c>
      <c r="D427" s="35">
        <v>7</v>
      </c>
      <c r="E427" s="35">
        <v>19</v>
      </c>
      <c r="F427" s="35">
        <v>26</v>
      </c>
      <c r="G427" s="35">
        <v>27</v>
      </c>
      <c r="H427" s="35">
        <v>27</v>
      </c>
      <c r="I427" s="35">
        <v>27</v>
      </c>
      <c r="J427" s="35">
        <v>1</v>
      </c>
      <c r="K427" s="35">
        <v>1</v>
      </c>
      <c r="L427" s="35">
        <v>23</v>
      </c>
      <c r="M427" s="35">
        <v>1</v>
      </c>
      <c r="N427" s="35">
        <v>20</v>
      </c>
      <c r="O427" s="35">
        <v>19</v>
      </c>
      <c r="P427" s="35">
        <v>6</v>
      </c>
      <c r="Q427" s="35">
        <v>19</v>
      </c>
      <c r="R427" s="35">
        <v>22</v>
      </c>
      <c r="S427" s="35">
        <v>22</v>
      </c>
      <c r="T427" s="35">
        <v>21</v>
      </c>
      <c r="U427" s="35">
        <v>22</v>
      </c>
      <c r="V427" s="35">
        <v>1000000</v>
      </c>
    </row>
    <row r="428" spans="1:22" ht="15" thickBot="1" x14ac:dyDescent="0.35">
      <c r="A428" s="34" t="str">
        <f>'OAM Base model stairs'!A1619</f>
        <v>Denmark</v>
      </c>
      <c r="B428" s="35">
        <v>21</v>
      </c>
      <c r="C428" s="35">
        <v>20</v>
      </c>
      <c r="D428" s="35">
        <v>6</v>
      </c>
      <c r="E428" s="35">
        <v>20</v>
      </c>
      <c r="F428" s="35">
        <v>26</v>
      </c>
      <c r="G428" s="35">
        <v>26</v>
      </c>
      <c r="H428" s="35">
        <v>28</v>
      </c>
      <c r="I428" s="35">
        <v>26</v>
      </c>
      <c r="J428" s="35">
        <v>1</v>
      </c>
      <c r="K428" s="35">
        <v>1</v>
      </c>
      <c r="L428" s="35">
        <v>23</v>
      </c>
      <c r="M428" s="35">
        <v>1</v>
      </c>
      <c r="N428" s="35">
        <v>19</v>
      </c>
      <c r="O428" s="35">
        <v>16</v>
      </c>
      <c r="P428" s="35">
        <v>1</v>
      </c>
      <c r="Q428" s="35">
        <v>16</v>
      </c>
      <c r="R428" s="35">
        <v>22</v>
      </c>
      <c r="S428" s="35">
        <v>22</v>
      </c>
      <c r="T428" s="35">
        <v>21</v>
      </c>
      <c r="U428" s="35">
        <v>22</v>
      </c>
      <c r="V428" s="35">
        <v>1000000</v>
      </c>
    </row>
    <row r="429" spans="1:22" ht="15" thickBot="1" x14ac:dyDescent="0.35">
      <c r="A429" s="34" t="str">
        <f>'OAM Base model stairs'!A1620</f>
        <v>Denmark</v>
      </c>
      <c r="B429" s="35">
        <v>21</v>
      </c>
      <c r="C429" s="35">
        <v>20</v>
      </c>
      <c r="D429" s="35">
        <v>7</v>
      </c>
      <c r="E429" s="35">
        <v>20</v>
      </c>
      <c r="F429" s="35">
        <v>25</v>
      </c>
      <c r="G429" s="35">
        <v>25</v>
      </c>
      <c r="H429" s="35">
        <v>26</v>
      </c>
      <c r="I429" s="35">
        <v>25</v>
      </c>
      <c r="J429" s="35">
        <v>2</v>
      </c>
      <c r="K429" s="35">
        <v>2</v>
      </c>
      <c r="L429" s="35">
        <v>22</v>
      </c>
      <c r="M429" s="35">
        <v>2</v>
      </c>
      <c r="N429" s="35">
        <v>18</v>
      </c>
      <c r="O429" s="35">
        <v>15</v>
      </c>
      <c r="P429" s="35">
        <v>2</v>
      </c>
      <c r="Q429" s="35">
        <v>15</v>
      </c>
      <c r="R429" s="35">
        <v>23</v>
      </c>
      <c r="S429" s="35">
        <v>22</v>
      </c>
      <c r="T429" s="35">
        <v>20</v>
      </c>
      <c r="U429" s="35">
        <v>22</v>
      </c>
      <c r="V429" s="35">
        <v>1000000</v>
      </c>
    </row>
    <row r="430" spans="1:22" ht="15" thickBot="1" x14ac:dyDescent="0.35">
      <c r="A430" s="34" t="str">
        <f>'OAM Base model stairs'!A1621</f>
        <v>Denmark</v>
      </c>
      <c r="B430" s="35">
        <v>21</v>
      </c>
      <c r="C430" s="35">
        <v>20</v>
      </c>
      <c r="D430" s="35">
        <v>7</v>
      </c>
      <c r="E430" s="35">
        <v>20</v>
      </c>
      <c r="F430" s="35">
        <v>25</v>
      </c>
      <c r="G430" s="35">
        <v>25</v>
      </c>
      <c r="H430" s="35">
        <v>26</v>
      </c>
      <c r="I430" s="35">
        <v>25</v>
      </c>
      <c r="J430" s="35">
        <v>4</v>
      </c>
      <c r="K430" s="35">
        <v>4</v>
      </c>
      <c r="L430" s="35">
        <v>20</v>
      </c>
      <c r="M430" s="35">
        <v>4</v>
      </c>
      <c r="N430" s="35">
        <v>21</v>
      </c>
      <c r="O430" s="35">
        <v>17</v>
      </c>
      <c r="P430" s="35">
        <v>1</v>
      </c>
      <c r="Q430" s="35">
        <v>17</v>
      </c>
      <c r="R430" s="35">
        <v>23</v>
      </c>
      <c r="S430" s="35">
        <v>23</v>
      </c>
      <c r="T430" s="35">
        <v>19</v>
      </c>
      <c r="U430" s="35">
        <v>23</v>
      </c>
      <c r="V430" s="35">
        <v>1000000</v>
      </c>
    </row>
    <row r="431" spans="1:22" ht="15" thickBot="1" x14ac:dyDescent="0.35">
      <c r="A431" s="34" t="str">
        <f>'OAM Base model stairs'!A1622</f>
        <v>Denmark</v>
      </c>
      <c r="B431" s="35">
        <v>22</v>
      </c>
      <c r="C431" s="35">
        <v>21</v>
      </c>
      <c r="D431" s="35">
        <v>7</v>
      </c>
      <c r="E431" s="35">
        <v>21</v>
      </c>
      <c r="F431" s="35">
        <v>24</v>
      </c>
      <c r="G431" s="35">
        <v>25</v>
      </c>
      <c r="H431" s="35">
        <v>26</v>
      </c>
      <c r="I431" s="35">
        <v>25</v>
      </c>
      <c r="J431" s="35">
        <v>3</v>
      </c>
      <c r="K431" s="35">
        <v>3</v>
      </c>
      <c r="L431" s="35">
        <v>21</v>
      </c>
      <c r="M431" s="35">
        <v>3</v>
      </c>
      <c r="N431" s="35">
        <v>23</v>
      </c>
      <c r="O431" s="35">
        <v>20</v>
      </c>
      <c r="P431" s="35">
        <v>3</v>
      </c>
      <c r="Q431" s="35">
        <v>20</v>
      </c>
      <c r="R431" s="35">
        <v>23</v>
      </c>
      <c r="S431" s="35">
        <v>23</v>
      </c>
      <c r="T431" s="35">
        <v>19</v>
      </c>
      <c r="U431" s="35">
        <v>23</v>
      </c>
      <c r="V431" s="35">
        <v>1000000</v>
      </c>
    </row>
    <row r="432" spans="1:22" ht="15" thickBot="1" x14ac:dyDescent="0.35">
      <c r="A432" s="34" t="str">
        <f>'OAM Base model stairs'!A1623</f>
        <v>Denmark</v>
      </c>
      <c r="B432" s="35">
        <v>23</v>
      </c>
      <c r="C432" s="35">
        <v>22</v>
      </c>
      <c r="D432" s="35">
        <v>5</v>
      </c>
      <c r="E432" s="35">
        <v>22</v>
      </c>
      <c r="F432" s="35">
        <v>25</v>
      </c>
      <c r="G432" s="35">
        <v>26</v>
      </c>
      <c r="H432" s="35">
        <v>27</v>
      </c>
      <c r="I432" s="35">
        <v>26</v>
      </c>
      <c r="J432" s="35">
        <v>3</v>
      </c>
      <c r="K432" s="35">
        <v>3</v>
      </c>
      <c r="L432" s="35">
        <v>21</v>
      </c>
      <c r="M432" s="35">
        <v>3</v>
      </c>
      <c r="N432" s="35">
        <v>22</v>
      </c>
      <c r="O432" s="35">
        <v>20</v>
      </c>
      <c r="P432" s="35">
        <v>3</v>
      </c>
      <c r="Q432" s="35">
        <v>20</v>
      </c>
      <c r="R432" s="35">
        <v>24</v>
      </c>
      <c r="S432" s="35">
        <v>23</v>
      </c>
      <c r="T432" s="35">
        <v>18</v>
      </c>
      <c r="U432" s="35">
        <v>23</v>
      </c>
      <c r="V432" s="35">
        <v>1000000</v>
      </c>
    </row>
    <row r="433" spans="1:22" ht="15" thickBot="1" x14ac:dyDescent="0.35">
      <c r="A433" s="34" t="str">
        <f>'OAM Base model stairs'!A1624</f>
        <v>Denmark</v>
      </c>
      <c r="B433" s="35">
        <v>24</v>
      </c>
      <c r="C433" s="35">
        <v>22</v>
      </c>
      <c r="D433" s="35">
        <v>4</v>
      </c>
      <c r="E433" s="35">
        <v>22</v>
      </c>
      <c r="F433" s="35">
        <v>26</v>
      </c>
      <c r="G433" s="35">
        <v>26</v>
      </c>
      <c r="H433" s="35">
        <v>28</v>
      </c>
      <c r="I433" s="35">
        <v>26</v>
      </c>
      <c r="J433" s="35">
        <v>4</v>
      </c>
      <c r="K433" s="35">
        <v>4</v>
      </c>
      <c r="L433" s="35">
        <v>19</v>
      </c>
      <c r="M433" s="35">
        <v>4</v>
      </c>
      <c r="N433" s="35">
        <v>21</v>
      </c>
      <c r="O433" s="35">
        <v>20</v>
      </c>
      <c r="P433" s="35">
        <v>4</v>
      </c>
      <c r="Q433" s="35">
        <v>20</v>
      </c>
      <c r="R433" s="35">
        <v>23</v>
      </c>
      <c r="S433" s="35">
        <v>21</v>
      </c>
      <c r="T433" s="35">
        <v>18</v>
      </c>
      <c r="U433" s="35">
        <v>21</v>
      </c>
      <c r="V433" s="35">
        <v>1000000</v>
      </c>
    </row>
    <row r="434" spans="1:22" ht="15" thickBot="1" x14ac:dyDescent="0.35">
      <c r="A434" s="34" t="str">
        <f>'OAM Base model stairs'!A1625</f>
        <v>Denmark</v>
      </c>
      <c r="B434" s="35">
        <v>23</v>
      </c>
      <c r="C434" s="35">
        <v>21</v>
      </c>
      <c r="D434" s="35">
        <v>4</v>
      </c>
      <c r="E434" s="35">
        <v>21</v>
      </c>
      <c r="F434" s="35">
        <v>25</v>
      </c>
      <c r="G434" s="35">
        <v>26</v>
      </c>
      <c r="H434" s="35">
        <v>28</v>
      </c>
      <c r="I434" s="35">
        <v>26</v>
      </c>
      <c r="J434" s="35">
        <v>3</v>
      </c>
      <c r="K434" s="35">
        <v>3</v>
      </c>
      <c r="L434" s="35">
        <v>20</v>
      </c>
      <c r="M434" s="35">
        <v>3</v>
      </c>
      <c r="N434" s="35">
        <v>19</v>
      </c>
      <c r="O434" s="35">
        <v>19</v>
      </c>
      <c r="P434" s="35">
        <v>1</v>
      </c>
      <c r="Q434" s="35">
        <v>19</v>
      </c>
      <c r="R434" s="35">
        <v>24</v>
      </c>
      <c r="S434" s="35">
        <v>22</v>
      </c>
      <c r="T434" s="35">
        <v>17</v>
      </c>
      <c r="U434" s="35">
        <v>22</v>
      </c>
      <c r="V434" s="35">
        <v>1000000</v>
      </c>
    </row>
    <row r="435" spans="1:22" ht="15" thickBot="1" x14ac:dyDescent="0.35">
      <c r="A435" s="34" t="str">
        <f>'OAM Base model stairs'!A1626</f>
        <v>Denmark</v>
      </c>
      <c r="B435" s="35">
        <v>22</v>
      </c>
      <c r="C435" s="35">
        <v>20</v>
      </c>
      <c r="D435" s="35">
        <v>4</v>
      </c>
      <c r="E435" s="35">
        <v>20</v>
      </c>
      <c r="F435" s="35">
        <v>25</v>
      </c>
      <c r="G435" s="35">
        <v>26</v>
      </c>
      <c r="H435" s="35">
        <v>27</v>
      </c>
      <c r="I435" s="35">
        <v>26</v>
      </c>
      <c r="J435" s="35">
        <v>4</v>
      </c>
      <c r="K435" s="35">
        <v>3</v>
      </c>
      <c r="L435" s="35">
        <v>19</v>
      </c>
      <c r="M435" s="35">
        <v>3</v>
      </c>
      <c r="N435" s="35">
        <v>14</v>
      </c>
      <c r="O435" s="35">
        <v>15</v>
      </c>
      <c r="P435" s="35">
        <v>6</v>
      </c>
      <c r="Q435" s="35">
        <v>15</v>
      </c>
      <c r="R435" s="35">
        <v>25</v>
      </c>
      <c r="S435" s="35">
        <v>22</v>
      </c>
      <c r="T435" s="35">
        <v>15</v>
      </c>
      <c r="U435" s="35">
        <v>22</v>
      </c>
      <c r="V435" s="35">
        <v>1000000</v>
      </c>
    </row>
    <row r="436" spans="1:22" ht="15" thickBot="1" x14ac:dyDescent="0.35">
      <c r="A436" s="34" t="str">
        <f>'OAM Base model stairs'!A1627</f>
        <v>Denmark</v>
      </c>
      <c r="B436" s="35">
        <v>22</v>
      </c>
      <c r="C436" s="35">
        <v>20</v>
      </c>
      <c r="D436" s="35">
        <v>3</v>
      </c>
      <c r="E436" s="35">
        <v>20</v>
      </c>
      <c r="F436" s="35">
        <v>28</v>
      </c>
      <c r="G436" s="35">
        <v>28</v>
      </c>
      <c r="H436" s="35">
        <v>30</v>
      </c>
      <c r="I436" s="35">
        <v>28</v>
      </c>
      <c r="J436" s="35">
        <v>3</v>
      </c>
      <c r="K436" s="35">
        <v>3</v>
      </c>
      <c r="L436" s="35">
        <v>19</v>
      </c>
      <c r="M436" s="35">
        <v>3</v>
      </c>
      <c r="N436" s="35">
        <v>12</v>
      </c>
      <c r="O436" s="35">
        <v>15</v>
      </c>
      <c r="P436" s="35">
        <v>7</v>
      </c>
      <c r="Q436" s="35">
        <v>15</v>
      </c>
      <c r="R436" s="35">
        <v>25</v>
      </c>
      <c r="S436" s="35">
        <v>21</v>
      </c>
      <c r="T436" s="35">
        <v>14</v>
      </c>
      <c r="U436" s="35">
        <v>21</v>
      </c>
      <c r="V436" s="35">
        <v>1000000</v>
      </c>
    </row>
    <row r="437" spans="1:22" ht="15" thickBot="1" x14ac:dyDescent="0.35">
      <c r="A437" s="34" t="str">
        <f>'OAM Base model stairs'!A1628</f>
        <v>Denmark</v>
      </c>
      <c r="B437" s="35">
        <v>22</v>
      </c>
      <c r="C437" s="35">
        <v>19</v>
      </c>
      <c r="D437" s="35">
        <v>2</v>
      </c>
      <c r="E437" s="35">
        <v>19</v>
      </c>
      <c r="F437" s="35">
        <v>28</v>
      </c>
      <c r="G437" s="35">
        <v>29</v>
      </c>
      <c r="H437" s="35">
        <v>30</v>
      </c>
      <c r="I437" s="35">
        <v>29</v>
      </c>
      <c r="J437" s="35">
        <v>3</v>
      </c>
      <c r="K437" s="35">
        <v>3</v>
      </c>
      <c r="L437" s="35">
        <v>18</v>
      </c>
      <c r="M437" s="35">
        <v>3</v>
      </c>
      <c r="N437" s="35">
        <v>10</v>
      </c>
      <c r="O437" s="35">
        <v>12</v>
      </c>
      <c r="P437" s="35">
        <v>9</v>
      </c>
      <c r="Q437" s="35">
        <v>12</v>
      </c>
      <c r="R437" s="35">
        <v>25</v>
      </c>
      <c r="S437" s="35">
        <v>21</v>
      </c>
      <c r="T437" s="35">
        <v>14</v>
      </c>
      <c r="U437" s="35">
        <v>21</v>
      </c>
      <c r="V437" s="35">
        <v>1000000</v>
      </c>
    </row>
    <row r="438" spans="1:22" ht="15" thickBot="1" x14ac:dyDescent="0.35">
      <c r="A438" s="34" t="str">
        <f>'OAM Base model stairs'!A1629</f>
        <v>Denmark</v>
      </c>
      <c r="B438" s="35">
        <v>23</v>
      </c>
      <c r="C438" s="35">
        <v>19</v>
      </c>
      <c r="D438" s="35">
        <v>1</v>
      </c>
      <c r="E438" s="35">
        <v>19</v>
      </c>
      <c r="F438" s="35">
        <v>23</v>
      </c>
      <c r="G438" s="35">
        <v>24</v>
      </c>
      <c r="H438" s="35">
        <v>26</v>
      </c>
      <c r="I438" s="35">
        <v>24</v>
      </c>
      <c r="J438" s="35">
        <v>10</v>
      </c>
      <c r="K438" s="35">
        <v>10</v>
      </c>
      <c r="L438" s="35">
        <v>11</v>
      </c>
      <c r="M438" s="35">
        <v>10</v>
      </c>
      <c r="N438" s="35">
        <v>11</v>
      </c>
      <c r="O438" s="35">
        <v>12</v>
      </c>
      <c r="P438" s="35">
        <v>8</v>
      </c>
      <c r="Q438" s="35">
        <v>12</v>
      </c>
      <c r="R438" s="35">
        <v>25</v>
      </c>
      <c r="S438" s="35">
        <v>22</v>
      </c>
      <c r="T438" s="35">
        <v>16</v>
      </c>
      <c r="U438" s="35">
        <v>22</v>
      </c>
      <c r="V438" s="35">
        <v>1000000</v>
      </c>
    </row>
    <row r="439" spans="1:22" ht="15" thickBot="1" x14ac:dyDescent="0.35">
      <c r="A439" s="34" t="str">
        <f>'OAM Base model stairs'!A1630</f>
        <v>Denmark</v>
      </c>
      <c r="B439" s="35">
        <v>22</v>
      </c>
      <c r="C439" s="35">
        <v>18</v>
      </c>
      <c r="D439" s="35">
        <v>2</v>
      </c>
      <c r="E439" s="35">
        <v>18</v>
      </c>
      <c r="F439" s="35">
        <v>25</v>
      </c>
      <c r="G439" s="35">
        <v>26</v>
      </c>
      <c r="H439" s="35">
        <v>26</v>
      </c>
      <c r="I439" s="35">
        <v>26</v>
      </c>
      <c r="J439" s="35">
        <v>13</v>
      </c>
      <c r="K439" s="35">
        <v>12</v>
      </c>
      <c r="L439" s="35">
        <v>22</v>
      </c>
      <c r="M439" s="35">
        <v>12</v>
      </c>
      <c r="N439" s="35">
        <v>12</v>
      </c>
      <c r="O439" s="35">
        <v>15</v>
      </c>
      <c r="P439" s="35">
        <v>4</v>
      </c>
      <c r="Q439" s="35">
        <v>15</v>
      </c>
      <c r="R439" s="35">
        <v>27</v>
      </c>
      <c r="S439" s="35">
        <v>21</v>
      </c>
      <c r="T439" s="35">
        <v>17</v>
      </c>
      <c r="U439" s="35">
        <v>21</v>
      </c>
      <c r="V439" s="35">
        <v>1000000</v>
      </c>
    </row>
    <row r="440" spans="1:22" ht="15" thickBot="1" x14ac:dyDescent="0.35">
      <c r="A440" s="34" t="str">
        <f>'OAM Base model stairs'!A1631</f>
        <v>Finland</v>
      </c>
      <c r="B440" s="35">
        <v>6</v>
      </c>
      <c r="C440" s="35">
        <v>8</v>
      </c>
      <c r="D440" s="35">
        <v>26</v>
      </c>
      <c r="E440" s="35">
        <v>8</v>
      </c>
      <c r="F440" s="35">
        <v>4</v>
      </c>
      <c r="G440" s="35">
        <v>4</v>
      </c>
      <c r="H440" s="35">
        <v>23</v>
      </c>
      <c r="I440" s="35">
        <v>4</v>
      </c>
      <c r="J440" s="35">
        <v>11</v>
      </c>
      <c r="K440" s="35">
        <v>11</v>
      </c>
      <c r="L440" s="35">
        <v>23</v>
      </c>
      <c r="M440" s="35">
        <v>11</v>
      </c>
      <c r="N440" s="35">
        <v>27</v>
      </c>
      <c r="O440" s="35">
        <v>27</v>
      </c>
      <c r="P440" s="35">
        <v>16</v>
      </c>
      <c r="Q440" s="35">
        <v>27</v>
      </c>
      <c r="R440" s="35">
        <v>5</v>
      </c>
      <c r="S440" s="35">
        <v>7</v>
      </c>
      <c r="T440" s="35">
        <v>25</v>
      </c>
      <c r="U440" s="35">
        <v>7</v>
      </c>
      <c r="V440" s="35">
        <v>1000000</v>
      </c>
    </row>
    <row r="441" spans="1:22" ht="15" thickBot="1" x14ac:dyDescent="0.35">
      <c r="A441" s="34" t="str">
        <f>'OAM Base model stairs'!A1632</f>
        <v>Finland</v>
      </c>
      <c r="B441" s="35">
        <v>8</v>
      </c>
      <c r="C441" s="35">
        <v>10</v>
      </c>
      <c r="D441" s="35">
        <v>26</v>
      </c>
      <c r="E441" s="35">
        <v>10</v>
      </c>
      <c r="F441" s="35">
        <v>4</v>
      </c>
      <c r="G441" s="35">
        <v>4</v>
      </c>
      <c r="H441" s="35">
        <v>23</v>
      </c>
      <c r="I441" s="35">
        <v>4</v>
      </c>
      <c r="J441" s="35">
        <v>9</v>
      </c>
      <c r="K441" s="35">
        <v>10</v>
      </c>
      <c r="L441" s="35">
        <v>20</v>
      </c>
      <c r="M441" s="35">
        <v>10</v>
      </c>
      <c r="N441" s="35">
        <v>26</v>
      </c>
      <c r="O441" s="35">
        <v>27</v>
      </c>
      <c r="P441" s="35">
        <v>10</v>
      </c>
      <c r="Q441" s="35">
        <v>27</v>
      </c>
      <c r="R441" s="35">
        <v>5</v>
      </c>
      <c r="S441" s="35">
        <v>8</v>
      </c>
      <c r="T441" s="35">
        <v>24</v>
      </c>
      <c r="U441" s="35">
        <v>8</v>
      </c>
      <c r="V441" s="35">
        <v>1000000</v>
      </c>
    </row>
    <row r="442" spans="1:22" ht="15" thickBot="1" x14ac:dyDescent="0.35">
      <c r="A442" s="34" t="str">
        <f>'OAM Base model stairs'!A1633</f>
        <v>Finland</v>
      </c>
      <c r="B442" s="35">
        <v>7</v>
      </c>
      <c r="C442" s="35">
        <v>9</v>
      </c>
      <c r="D442" s="35">
        <v>25</v>
      </c>
      <c r="E442" s="35">
        <v>9</v>
      </c>
      <c r="F442" s="35">
        <v>4</v>
      </c>
      <c r="G442" s="35">
        <v>4</v>
      </c>
      <c r="H442" s="35">
        <v>23</v>
      </c>
      <c r="I442" s="35">
        <v>4</v>
      </c>
      <c r="J442" s="35">
        <v>8</v>
      </c>
      <c r="K442" s="35">
        <v>8</v>
      </c>
      <c r="L442" s="35">
        <v>21</v>
      </c>
      <c r="M442" s="35">
        <v>8</v>
      </c>
      <c r="N442" s="35">
        <v>22</v>
      </c>
      <c r="O442" s="35">
        <v>22</v>
      </c>
      <c r="P442" s="35">
        <v>14</v>
      </c>
      <c r="Q442" s="35">
        <v>22</v>
      </c>
      <c r="R442" s="35">
        <v>7</v>
      </c>
      <c r="S442" s="35">
        <v>9</v>
      </c>
      <c r="T442" s="35">
        <v>25</v>
      </c>
      <c r="U442" s="35">
        <v>9</v>
      </c>
      <c r="V442" s="35">
        <v>1000000</v>
      </c>
    </row>
    <row r="443" spans="1:22" ht="15" thickBot="1" x14ac:dyDescent="0.35">
      <c r="A443" s="34" t="str">
        <f>'OAM Base model stairs'!A1634</f>
        <v>Finland</v>
      </c>
      <c r="B443" s="35">
        <v>8</v>
      </c>
      <c r="C443" s="35">
        <v>10</v>
      </c>
      <c r="D443" s="35">
        <v>25</v>
      </c>
      <c r="E443" s="35">
        <v>10</v>
      </c>
      <c r="F443" s="35">
        <v>6</v>
      </c>
      <c r="G443" s="35">
        <v>6</v>
      </c>
      <c r="H443" s="35">
        <v>20</v>
      </c>
      <c r="I443" s="35">
        <v>6</v>
      </c>
      <c r="J443" s="35">
        <v>8</v>
      </c>
      <c r="K443" s="35">
        <v>9</v>
      </c>
      <c r="L443" s="35">
        <v>21</v>
      </c>
      <c r="M443" s="35">
        <v>9</v>
      </c>
      <c r="N443" s="35">
        <v>18</v>
      </c>
      <c r="O443" s="35">
        <v>18</v>
      </c>
      <c r="P443" s="35">
        <v>15</v>
      </c>
      <c r="Q443" s="35">
        <v>18</v>
      </c>
      <c r="R443" s="35">
        <v>8</v>
      </c>
      <c r="S443" s="35">
        <v>10</v>
      </c>
      <c r="T443" s="35">
        <v>25</v>
      </c>
      <c r="U443" s="35">
        <v>10</v>
      </c>
      <c r="V443" s="35">
        <v>1000000</v>
      </c>
    </row>
    <row r="444" spans="1:22" ht="15" thickBot="1" x14ac:dyDescent="0.35">
      <c r="A444" s="34" t="str">
        <f>'OAM Base model stairs'!A1635</f>
        <v>Finland</v>
      </c>
      <c r="B444" s="35">
        <v>8</v>
      </c>
      <c r="C444" s="35">
        <v>10</v>
      </c>
      <c r="D444" s="35">
        <v>25</v>
      </c>
      <c r="E444" s="35">
        <v>10</v>
      </c>
      <c r="F444" s="35">
        <v>6</v>
      </c>
      <c r="G444" s="35">
        <v>6</v>
      </c>
      <c r="H444" s="35">
        <v>21</v>
      </c>
      <c r="I444" s="35">
        <v>6</v>
      </c>
      <c r="J444" s="35">
        <v>8</v>
      </c>
      <c r="K444" s="35">
        <v>8</v>
      </c>
      <c r="L444" s="35">
        <v>20</v>
      </c>
      <c r="M444" s="35">
        <v>8</v>
      </c>
      <c r="N444" s="35">
        <v>8</v>
      </c>
      <c r="O444" s="35">
        <v>7</v>
      </c>
      <c r="P444" s="35">
        <v>19</v>
      </c>
      <c r="Q444" s="35">
        <v>7</v>
      </c>
      <c r="R444" s="35">
        <v>9</v>
      </c>
      <c r="S444" s="35">
        <v>10</v>
      </c>
      <c r="T444" s="35">
        <v>26</v>
      </c>
      <c r="U444" s="35">
        <v>10</v>
      </c>
      <c r="V444" s="35">
        <v>1000000</v>
      </c>
    </row>
    <row r="445" spans="1:22" ht="15" thickBot="1" x14ac:dyDescent="0.35">
      <c r="A445" s="34" t="str">
        <f>'OAM Base model stairs'!A1636</f>
        <v>Finland</v>
      </c>
      <c r="B445" s="35">
        <v>8</v>
      </c>
      <c r="C445" s="35">
        <v>10</v>
      </c>
      <c r="D445" s="35">
        <v>24</v>
      </c>
      <c r="E445" s="35">
        <v>10</v>
      </c>
      <c r="F445" s="35">
        <v>8</v>
      </c>
      <c r="G445" s="35">
        <v>7</v>
      </c>
      <c r="H445" s="35">
        <v>16</v>
      </c>
      <c r="I445" s="35">
        <v>7</v>
      </c>
      <c r="J445" s="35">
        <v>6</v>
      </c>
      <c r="K445" s="35">
        <v>7</v>
      </c>
      <c r="L445" s="35">
        <v>20</v>
      </c>
      <c r="M445" s="35">
        <v>7</v>
      </c>
      <c r="N445" s="35">
        <v>6</v>
      </c>
      <c r="O445" s="35">
        <v>6</v>
      </c>
      <c r="P445" s="35">
        <v>23</v>
      </c>
      <c r="Q445" s="35">
        <v>6</v>
      </c>
      <c r="R445" s="35">
        <v>9</v>
      </c>
      <c r="S445" s="35">
        <v>11</v>
      </c>
      <c r="T445" s="35">
        <v>27</v>
      </c>
      <c r="U445" s="35">
        <v>11</v>
      </c>
      <c r="V445" s="35">
        <v>1000000</v>
      </c>
    </row>
    <row r="446" spans="1:22" ht="15" thickBot="1" x14ac:dyDescent="0.35">
      <c r="A446" s="34" t="str">
        <f>'OAM Base model stairs'!A1637</f>
        <v>Finland</v>
      </c>
      <c r="B446" s="35">
        <v>8</v>
      </c>
      <c r="C446" s="35">
        <v>9</v>
      </c>
      <c r="D446" s="35">
        <v>24</v>
      </c>
      <c r="E446" s="35">
        <v>9</v>
      </c>
      <c r="F446" s="35">
        <v>8</v>
      </c>
      <c r="G446" s="35">
        <v>7</v>
      </c>
      <c r="H446" s="35">
        <v>16</v>
      </c>
      <c r="I446" s="35">
        <v>7</v>
      </c>
      <c r="J446" s="35">
        <v>8</v>
      </c>
      <c r="K446" s="35">
        <v>8</v>
      </c>
      <c r="L446" s="35">
        <v>20</v>
      </c>
      <c r="M446" s="35">
        <v>8</v>
      </c>
      <c r="N446" s="35">
        <v>3</v>
      </c>
      <c r="O446" s="35">
        <v>3</v>
      </c>
      <c r="P446" s="35">
        <v>23</v>
      </c>
      <c r="Q446" s="35">
        <v>3</v>
      </c>
      <c r="R446" s="35">
        <v>10</v>
      </c>
      <c r="S446" s="35">
        <v>11</v>
      </c>
      <c r="T446" s="35">
        <v>27</v>
      </c>
      <c r="U446" s="35">
        <v>11</v>
      </c>
      <c r="V446" s="35">
        <v>1000000</v>
      </c>
    </row>
    <row r="447" spans="1:22" ht="15" thickBot="1" x14ac:dyDescent="0.35">
      <c r="A447" s="34" t="str">
        <f>'OAM Base model stairs'!A1638</f>
        <v>Finland</v>
      </c>
      <c r="B447" s="35">
        <v>7</v>
      </c>
      <c r="C447" s="35">
        <v>8</v>
      </c>
      <c r="D447" s="35">
        <v>23</v>
      </c>
      <c r="E447" s="35">
        <v>8</v>
      </c>
      <c r="F447" s="35">
        <v>7</v>
      </c>
      <c r="G447" s="35">
        <v>7</v>
      </c>
      <c r="H447" s="35">
        <v>17</v>
      </c>
      <c r="I447" s="35">
        <v>7</v>
      </c>
      <c r="J447" s="35">
        <v>11</v>
      </c>
      <c r="K447" s="35">
        <v>11</v>
      </c>
      <c r="L447" s="35">
        <v>19</v>
      </c>
      <c r="M447" s="35">
        <v>11</v>
      </c>
      <c r="N447" s="35">
        <v>3</v>
      </c>
      <c r="O447" s="35">
        <v>3</v>
      </c>
      <c r="P447" s="35">
        <v>21</v>
      </c>
      <c r="Q447" s="35">
        <v>3</v>
      </c>
      <c r="R447" s="35">
        <v>10</v>
      </c>
      <c r="S447" s="35">
        <v>11</v>
      </c>
      <c r="T447" s="35">
        <v>26</v>
      </c>
      <c r="U447" s="35">
        <v>11</v>
      </c>
      <c r="V447" s="35">
        <v>1000000</v>
      </c>
    </row>
    <row r="448" spans="1:22" ht="15" thickBot="1" x14ac:dyDescent="0.35">
      <c r="A448" s="34" t="str">
        <f>'OAM Base model stairs'!A1639</f>
        <v>Finland</v>
      </c>
      <c r="B448" s="35">
        <v>7</v>
      </c>
      <c r="C448" s="35">
        <v>8</v>
      </c>
      <c r="D448" s="35">
        <v>22</v>
      </c>
      <c r="E448" s="35">
        <v>8</v>
      </c>
      <c r="F448" s="35">
        <v>7</v>
      </c>
      <c r="G448" s="35">
        <v>7</v>
      </c>
      <c r="H448" s="35">
        <v>17</v>
      </c>
      <c r="I448" s="35">
        <v>7</v>
      </c>
      <c r="J448" s="35">
        <v>13</v>
      </c>
      <c r="K448" s="35">
        <v>14</v>
      </c>
      <c r="L448" s="35">
        <v>15</v>
      </c>
      <c r="M448" s="35">
        <v>14</v>
      </c>
      <c r="N448" s="35">
        <v>1</v>
      </c>
      <c r="O448" s="35">
        <v>1</v>
      </c>
      <c r="P448" s="35">
        <v>18</v>
      </c>
      <c r="Q448" s="35">
        <v>1</v>
      </c>
      <c r="R448" s="35">
        <v>10</v>
      </c>
      <c r="S448" s="35">
        <v>11</v>
      </c>
      <c r="T448" s="35">
        <v>25</v>
      </c>
      <c r="U448" s="35">
        <v>11</v>
      </c>
      <c r="V448" s="35">
        <v>1000000</v>
      </c>
    </row>
    <row r="449" spans="1:22" ht="15" thickBot="1" x14ac:dyDescent="0.35">
      <c r="A449" s="34" t="str">
        <f>'OAM Base model stairs'!A1640</f>
        <v>Finland</v>
      </c>
      <c r="B449" s="35">
        <v>9</v>
      </c>
      <c r="C449" s="35">
        <v>9</v>
      </c>
      <c r="D449" s="35">
        <v>21</v>
      </c>
      <c r="E449" s="35">
        <v>9</v>
      </c>
      <c r="F449" s="35">
        <v>8</v>
      </c>
      <c r="G449" s="35">
        <v>8</v>
      </c>
      <c r="H449" s="35">
        <v>15</v>
      </c>
      <c r="I449" s="35">
        <v>8</v>
      </c>
      <c r="J449" s="35">
        <v>12</v>
      </c>
      <c r="K449" s="35">
        <v>12</v>
      </c>
      <c r="L449" s="35">
        <v>19</v>
      </c>
      <c r="M449" s="35">
        <v>12</v>
      </c>
      <c r="N449" s="35">
        <v>3</v>
      </c>
      <c r="O449" s="35">
        <v>2</v>
      </c>
      <c r="P449" s="35">
        <v>14</v>
      </c>
      <c r="Q449" s="35">
        <v>2</v>
      </c>
      <c r="R449" s="35">
        <v>11</v>
      </c>
      <c r="S449" s="35">
        <v>12</v>
      </c>
      <c r="T449" s="35">
        <v>25</v>
      </c>
      <c r="U449" s="35">
        <v>12</v>
      </c>
      <c r="V449" s="35">
        <v>1000000</v>
      </c>
    </row>
    <row r="450" spans="1:22" ht="15" thickBot="1" x14ac:dyDescent="0.35">
      <c r="A450" s="34" t="str">
        <f>'OAM Base model stairs'!A1641</f>
        <v>Finland</v>
      </c>
      <c r="B450" s="35">
        <v>9</v>
      </c>
      <c r="C450" s="35">
        <v>9</v>
      </c>
      <c r="D450" s="35">
        <v>21</v>
      </c>
      <c r="E450" s="35">
        <v>9</v>
      </c>
      <c r="F450" s="35">
        <v>9</v>
      </c>
      <c r="G450" s="35">
        <v>8</v>
      </c>
      <c r="H450" s="35">
        <v>15</v>
      </c>
      <c r="I450" s="35">
        <v>8</v>
      </c>
      <c r="J450" s="35">
        <v>12</v>
      </c>
      <c r="K450" s="35">
        <v>12</v>
      </c>
      <c r="L450" s="35">
        <v>20</v>
      </c>
      <c r="M450" s="35">
        <v>12</v>
      </c>
      <c r="N450" s="35">
        <v>2</v>
      </c>
      <c r="O450" s="35">
        <v>2</v>
      </c>
      <c r="P450" s="35">
        <v>13</v>
      </c>
      <c r="Q450" s="35">
        <v>2</v>
      </c>
      <c r="R450" s="35">
        <v>12</v>
      </c>
      <c r="S450" s="35">
        <v>12</v>
      </c>
      <c r="T450" s="35">
        <v>24</v>
      </c>
      <c r="U450" s="35">
        <v>12</v>
      </c>
      <c r="V450" s="35">
        <v>1000000</v>
      </c>
    </row>
    <row r="451" spans="1:22" ht="15" thickBot="1" x14ac:dyDescent="0.35">
      <c r="A451" s="34" t="str">
        <f>'OAM Base model stairs'!A1642</f>
        <v>Finland</v>
      </c>
      <c r="B451" s="35">
        <v>9</v>
      </c>
      <c r="C451" s="35">
        <v>9</v>
      </c>
      <c r="D451" s="35">
        <v>19</v>
      </c>
      <c r="E451" s="35">
        <v>9</v>
      </c>
      <c r="F451" s="35">
        <v>9</v>
      </c>
      <c r="G451" s="35">
        <v>8</v>
      </c>
      <c r="H451" s="35">
        <v>15</v>
      </c>
      <c r="I451" s="35">
        <v>8</v>
      </c>
      <c r="J451" s="35">
        <v>12</v>
      </c>
      <c r="K451" s="35">
        <v>12</v>
      </c>
      <c r="L451" s="35">
        <v>21</v>
      </c>
      <c r="M451" s="35">
        <v>12</v>
      </c>
      <c r="N451" s="35">
        <v>1</v>
      </c>
      <c r="O451" s="35">
        <v>1</v>
      </c>
      <c r="P451" s="35">
        <v>13</v>
      </c>
      <c r="Q451" s="35">
        <v>1</v>
      </c>
      <c r="R451" s="35">
        <v>12</v>
      </c>
      <c r="S451" s="35">
        <v>12</v>
      </c>
      <c r="T451" s="35">
        <v>23</v>
      </c>
      <c r="U451" s="35">
        <v>12</v>
      </c>
      <c r="V451" s="35">
        <v>1000000</v>
      </c>
    </row>
    <row r="452" spans="1:22" ht="15" thickBot="1" x14ac:dyDescent="0.35">
      <c r="A452" s="34" t="str">
        <f>'OAM Base model stairs'!A1643</f>
        <v>Finland</v>
      </c>
      <c r="B452" s="35">
        <v>9</v>
      </c>
      <c r="C452" s="35">
        <v>8</v>
      </c>
      <c r="D452" s="35">
        <v>17</v>
      </c>
      <c r="E452" s="35">
        <v>8</v>
      </c>
      <c r="F452" s="35">
        <v>9</v>
      </c>
      <c r="G452" s="35">
        <v>9</v>
      </c>
      <c r="H452" s="35">
        <v>14</v>
      </c>
      <c r="I452" s="35">
        <v>9</v>
      </c>
      <c r="J452" s="35">
        <v>12</v>
      </c>
      <c r="K452" s="35">
        <v>12</v>
      </c>
      <c r="L452" s="35">
        <v>22</v>
      </c>
      <c r="M452" s="35">
        <v>12</v>
      </c>
      <c r="N452" s="35">
        <v>2</v>
      </c>
      <c r="O452" s="35">
        <v>2</v>
      </c>
      <c r="P452" s="35">
        <v>12</v>
      </c>
      <c r="Q452" s="35">
        <v>2</v>
      </c>
      <c r="R452" s="35">
        <v>15</v>
      </c>
      <c r="S452" s="35">
        <v>12</v>
      </c>
      <c r="T452" s="35">
        <v>24</v>
      </c>
      <c r="U452" s="35">
        <v>12</v>
      </c>
      <c r="V452" s="35">
        <v>1000000</v>
      </c>
    </row>
    <row r="453" spans="1:22" ht="15" thickBot="1" x14ac:dyDescent="0.35">
      <c r="A453" s="34" t="str">
        <f>'OAM Base model stairs'!A1644</f>
        <v>Finland</v>
      </c>
      <c r="B453" s="35">
        <v>9</v>
      </c>
      <c r="C453" s="35">
        <v>8</v>
      </c>
      <c r="D453" s="35">
        <v>17</v>
      </c>
      <c r="E453" s="35">
        <v>8</v>
      </c>
      <c r="F453" s="35">
        <v>9</v>
      </c>
      <c r="G453" s="35">
        <v>9</v>
      </c>
      <c r="H453" s="35">
        <v>13</v>
      </c>
      <c r="I453" s="35">
        <v>9</v>
      </c>
      <c r="J453" s="35">
        <v>10</v>
      </c>
      <c r="K453" s="35">
        <v>10</v>
      </c>
      <c r="L453" s="35">
        <v>21</v>
      </c>
      <c r="M453" s="35">
        <v>10</v>
      </c>
      <c r="N453" s="35">
        <v>3</v>
      </c>
      <c r="O453" s="35">
        <v>3</v>
      </c>
      <c r="P453" s="35">
        <v>9</v>
      </c>
      <c r="Q453" s="35">
        <v>3</v>
      </c>
      <c r="R453" s="35">
        <v>15</v>
      </c>
      <c r="S453" s="35">
        <v>13</v>
      </c>
      <c r="T453" s="35">
        <v>22</v>
      </c>
      <c r="U453" s="35">
        <v>13</v>
      </c>
      <c r="V453" s="35">
        <v>1000000</v>
      </c>
    </row>
    <row r="454" spans="1:22" ht="15" thickBot="1" x14ac:dyDescent="0.35">
      <c r="A454" s="34" t="str">
        <f>'OAM Base model stairs'!A1645</f>
        <v>Finland</v>
      </c>
      <c r="B454" s="35">
        <v>8</v>
      </c>
      <c r="C454" s="35">
        <v>8</v>
      </c>
      <c r="D454" s="35">
        <v>19</v>
      </c>
      <c r="E454" s="35">
        <v>8</v>
      </c>
      <c r="F454" s="35">
        <v>8</v>
      </c>
      <c r="G454" s="35">
        <v>8</v>
      </c>
      <c r="H454" s="35">
        <v>14</v>
      </c>
      <c r="I454" s="35">
        <v>8</v>
      </c>
      <c r="J454" s="35">
        <v>8</v>
      </c>
      <c r="K454" s="35">
        <v>9</v>
      </c>
      <c r="L454" s="35">
        <v>19</v>
      </c>
      <c r="M454" s="35">
        <v>9</v>
      </c>
      <c r="N454" s="35">
        <v>9</v>
      </c>
      <c r="O454" s="35">
        <v>8</v>
      </c>
      <c r="P454" s="35">
        <v>9</v>
      </c>
      <c r="Q454" s="35">
        <v>8</v>
      </c>
      <c r="R454" s="35">
        <v>11</v>
      </c>
      <c r="S454" s="35">
        <v>10</v>
      </c>
      <c r="T454" s="35">
        <v>23</v>
      </c>
      <c r="U454" s="35">
        <v>10</v>
      </c>
      <c r="V454" s="35">
        <v>1000000</v>
      </c>
    </row>
    <row r="455" spans="1:22" ht="15" thickBot="1" x14ac:dyDescent="0.35">
      <c r="A455" s="34" t="str">
        <f>'OAM Base model stairs'!A1646</f>
        <v>Finland</v>
      </c>
      <c r="B455" s="35">
        <v>9</v>
      </c>
      <c r="C455" s="35">
        <v>8</v>
      </c>
      <c r="D455" s="35">
        <v>19</v>
      </c>
      <c r="E455" s="35">
        <v>8</v>
      </c>
      <c r="F455" s="35">
        <v>8</v>
      </c>
      <c r="G455" s="35">
        <v>8</v>
      </c>
      <c r="H455" s="35">
        <v>13</v>
      </c>
      <c r="I455" s="35">
        <v>8</v>
      </c>
      <c r="J455" s="35">
        <v>6</v>
      </c>
      <c r="K455" s="35">
        <v>6</v>
      </c>
      <c r="L455" s="35">
        <v>20</v>
      </c>
      <c r="M455" s="35">
        <v>6</v>
      </c>
      <c r="N455" s="35">
        <v>15</v>
      </c>
      <c r="O455" s="35">
        <v>12</v>
      </c>
      <c r="P455" s="35">
        <v>6</v>
      </c>
      <c r="Q455" s="35">
        <v>12</v>
      </c>
      <c r="R455" s="35">
        <v>12</v>
      </c>
      <c r="S455" s="35">
        <v>11</v>
      </c>
      <c r="T455" s="35">
        <v>23</v>
      </c>
      <c r="U455" s="35">
        <v>11</v>
      </c>
      <c r="V455" s="35">
        <v>1000000</v>
      </c>
    </row>
    <row r="456" spans="1:22" ht="15" thickBot="1" x14ac:dyDescent="0.35">
      <c r="A456" s="34" t="str">
        <f>'OAM Base model stairs'!A1647</f>
        <v>Finland</v>
      </c>
      <c r="B456" s="35">
        <v>10</v>
      </c>
      <c r="C456" s="35">
        <v>9</v>
      </c>
      <c r="D456" s="35">
        <v>19</v>
      </c>
      <c r="E456" s="35">
        <v>9</v>
      </c>
      <c r="F456" s="35">
        <v>9</v>
      </c>
      <c r="G456" s="35">
        <v>9</v>
      </c>
      <c r="H456" s="35">
        <v>12</v>
      </c>
      <c r="I456" s="35">
        <v>9</v>
      </c>
      <c r="J456" s="35">
        <v>6</v>
      </c>
      <c r="K456" s="35">
        <v>6</v>
      </c>
      <c r="L456" s="35">
        <v>18</v>
      </c>
      <c r="M456" s="35">
        <v>6</v>
      </c>
      <c r="N456" s="35">
        <v>17</v>
      </c>
      <c r="O456" s="35">
        <v>14</v>
      </c>
      <c r="P456" s="35">
        <v>4</v>
      </c>
      <c r="Q456" s="35">
        <v>14</v>
      </c>
      <c r="R456" s="35">
        <v>13</v>
      </c>
      <c r="S456" s="35">
        <v>12</v>
      </c>
      <c r="T456" s="35">
        <v>22</v>
      </c>
      <c r="U456" s="35">
        <v>12</v>
      </c>
      <c r="V456" s="35">
        <v>1000000</v>
      </c>
    </row>
    <row r="457" spans="1:22" ht="15" thickBot="1" x14ac:dyDescent="0.35">
      <c r="A457" s="34" t="str">
        <f>'OAM Base model stairs'!A1648</f>
        <v>Finland</v>
      </c>
      <c r="B457" s="35">
        <v>10</v>
      </c>
      <c r="C457" s="35">
        <v>10</v>
      </c>
      <c r="D457" s="35">
        <v>20</v>
      </c>
      <c r="E457" s="35">
        <v>10</v>
      </c>
      <c r="F457" s="35">
        <v>9</v>
      </c>
      <c r="G457" s="35">
        <v>9</v>
      </c>
      <c r="H457" s="35">
        <v>12</v>
      </c>
      <c r="I457" s="35">
        <v>9</v>
      </c>
      <c r="J457" s="35">
        <v>6</v>
      </c>
      <c r="K457" s="35">
        <v>6</v>
      </c>
      <c r="L457" s="35">
        <v>16</v>
      </c>
      <c r="M457" s="35">
        <v>6</v>
      </c>
      <c r="N457" s="35">
        <v>20</v>
      </c>
      <c r="O457" s="35">
        <v>17</v>
      </c>
      <c r="P457" s="35">
        <v>2</v>
      </c>
      <c r="Q457" s="35">
        <v>17</v>
      </c>
      <c r="R457" s="35">
        <v>12</v>
      </c>
      <c r="S457" s="35">
        <v>11</v>
      </c>
      <c r="T457" s="35">
        <v>21</v>
      </c>
      <c r="U457" s="35">
        <v>11</v>
      </c>
      <c r="V457" s="35">
        <v>1000000</v>
      </c>
    </row>
    <row r="458" spans="1:22" ht="15" thickBot="1" x14ac:dyDescent="0.35">
      <c r="A458" s="34" t="str">
        <f>'OAM Base model stairs'!A1649</f>
        <v>Finland</v>
      </c>
      <c r="B458" s="35">
        <v>9</v>
      </c>
      <c r="C458" s="35">
        <v>8</v>
      </c>
      <c r="D458" s="35">
        <v>20</v>
      </c>
      <c r="E458" s="35">
        <v>8</v>
      </c>
      <c r="F458" s="35">
        <v>9</v>
      </c>
      <c r="G458" s="35">
        <v>9</v>
      </c>
      <c r="H458" s="35">
        <v>12</v>
      </c>
      <c r="I458" s="35">
        <v>9</v>
      </c>
      <c r="J458" s="35">
        <v>8</v>
      </c>
      <c r="K458" s="35">
        <v>8</v>
      </c>
      <c r="L458" s="35">
        <v>16</v>
      </c>
      <c r="M458" s="35">
        <v>8</v>
      </c>
      <c r="N458" s="35">
        <v>19</v>
      </c>
      <c r="O458" s="35">
        <v>16</v>
      </c>
      <c r="P458" s="35">
        <v>5</v>
      </c>
      <c r="Q458" s="35">
        <v>16</v>
      </c>
      <c r="R458" s="35">
        <v>11</v>
      </c>
      <c r="S458" s="35">
        <v>10</v>
      </c>
      <c r="T458" s="35">
        <v>21</v>
      </c>
      <c r="U458" s="35">
        <v>10</v>
      </c>
      <c r="V458" s="35">
        <v>1000000</v>
      </c>
    </row>
    <row r="459" spans="1:22" ht="15" thickBot="1" x14ac:dyDescent="0.35">
      <c r="A459" s="34" t="str">
        <f>'OAM Base model stairs'!A1650</f>
        <v>Finland</v>
      </c>
      <c r="B459" s="35">
        <v>8</v>
      </c>
      <c r="C459" s="35">
        <v>7</v>
      </c>
      <c r="D459" s="35">
        <v>20</v>
      </c>
      <c r="E459" s="35">
        <v>7</v>
      </c>
      <c r="F459" s="35">
        <v>9</v>
      </c>
      <c r="G459" s="35">
        <v>9</v>
      </c>
      <c r="H459" s="35">
        <v>11</v>
      </c>
      <c r="I459" s="35">
        <v>9</v>
      </c>
      <c r="J459" s="35">
        <v>5</v>
      </c>
      <c r="K459" s="35">
        <v>5</v>
      </c>
      <c r="L459" s="35">
        <v>17</v>
      </c>
      <c r="M459" s="35">
        <v>5</v>
      </c>
      <c r="N459" s="35">
        <v>12</v>
      </c>
      <c r="O459" s="35">
        <v>10</v>
      </c>
      <c r="P459" s="35">
        <v>11</v>
      </c>
      <c r="Q459" s="35">
        <v>10</v>
      </c>
      <c r="R459" s="35">
        <v>9</v>
      </c>
      <c r="S459" s="35">
        <v>8</v>
      </c>
      <c r="T459" s="35">
        <v>20</v>
      </c>
      <c r="U459" s="35">
        <v>8</v>
      </c>
      <c r="V459" s="35">
        <v>1000000</v>
      </c>
    </row>
    <row r="460" spans="1:22" ht="15" thickBot="1" x14ac:dyDescent="0.35">
      <c r="A460" s="34" t="str">
        <f>'OAM Base model stairs'!A1651</f>
        <v>Finland</v>
      </c>
      <c r="B460" s="35">
        <v>8</v>
      </c>
      <c r="C460" s="35">
        <v>7</v>
      </c>
      <c r="D460" s="35">
        <v>19</v>
      </c>
      <c r="E460" s="35">
        <v>7</v>
      </c>
      <c r="F460" s="35">
        <v>9</v>
      </c>
      <c r="G460" s="35">
        <v>9</v>
      </c>
      <c r="H460" s="35">
        <v>11</v>
      </c>
      <c r="I460" s="35">
        <v>9</v>
      </c>
      <c r="J460" s="35">
        <v>11</v>
      </c>
      <c r="K460" s="35">
        <v>10</v>
      </c>
      <c r="L460" s="35">
        <v>11</v>
      </c>
      <c r="M460" s="35">
        <v>10</v>
      </c>
      <c r="N460" s="35">
        <v>2</v>
      </c>
      <c r="O460" s="35">
        <v>2</v>
      </c>
      <c r="P460" s="35">
        <v>19</v>
      </c>
      <c r="Q460" s="35">
        <v>2</v>
      </c>
      <c r="R460" s="35">
        <v>8</v>
      </c>
      <c r="S460" s="35">
        <v>7</v>
      </c>
      <c r="T460" s="35">
        <v>19</v>
      </c>
      <c r="U460" s="35">
        <v>7</v>
      </c>
      <c r="V460" s="35">
        <v>1000000</v>
      </c>
    </row>
    <row r="461" spans="1:22" ht="15" thickBot="1" x14ac:dyDescent="0.35">
      <c r="A461" s="34" t="str">
        <f>'OAM Base model stairs'!A1652</f>
        <v>Finland</v>
      </c>
      <c r="B461" s="35">
        <v>7</v>
      </c>
      <c r="C461" s="35">
        <v>7</v>
      </c>
      <c r="D461" s="35">
        <v>18</v>
      </c>
      <c r="E461" s="35">
        <v>7</v>
      </c>
      <c r="F461" s="35">
        <v>10</v>
      </c>
      <c r="G461" s="35">
        <v>10</v>
      </c>
      <c r="H461" s="35">
        <v>10</v>
      </c>
      <c r="I461" s="35">
        <v>10</v>
      </c>
      <c r="J461" s="35">
        <v>6</v>
      </c>
      <c r="K461" s="35">
        <v>6</v>
      </c>
      <c r="L461" s="35">
        <v>16</v>
      </c>
      <c r="M461" s="35">
        <v>6</v>
      </c>
      <c r="N461" s="35">
        <v>1</v>
      </c>
      <c r="O461" s="35">
        <v>1</v>
      </c>
      <c r="P461" s="35">
        <v>21</v>
      </c>
      <c r="Q461" s="35">
        <v>1</v>
      </c>
      <c r="R461" s="35">
        <v>9</v>
      </c>
      <c r="S461" s="35">
        <v>7</v>
      </c>
      <c r="T461" s="35">
        <v>19</v>
      </c>
      <c r="U461" s="35">
        <v>7</v>
      </c>
      <c r="V461" s="35">
        <v>1000000</v>
      </c>
    </row>
    <row r="462" spans="1:22" ht="15" thickBot="1" x14ac:dyDescent="0.35">
      <c r="A462" s="34" t="str">
        <f>'OAM Base model stairs'!A1653</f>
        <v>Finland</v>
      </c>
      <c r="B462" s="35">
        <v>6</v>
      </c>
      <c r="C462" s="35">
        <v>6</v>
      </c>
      <c r="D462" s="35">
        <v>16</v>
      </c>
      <c r="E462" s="35">
        <v>6</v>
      </c>
      <c r="F462" s="35">
        <v>9</v>
      </c>
      <c r="G462" s="35">
        <v>9</v>
      </c>
      <c r="H462" s="35">
        <v>11</v>
      </c>
      <c r="I462" s="35">
        <v>9</v>
      </c>
      <c r="J462" s="35">
        <v>8</v>
      </c>
      <c r="K462" s="35">
        <v>8</v>
      </c>
      <c r="L462" s="35">
        <v>12</v>
      </c>
      <c r="M462" s="35">
        <v>8</v>
      </c>
      <c r="N462" s="35">
        <v>7</v>
      </c>
      <c r="O462" s="35">
        <v>8</v>
      </c>
      <c r="P462" s="35">
        <v>25</v>
      </c>
      <c r="Q462" s="35">
        <v>8</v>
      </c>
      <c r="R462" s="35">
        <v>9</v>
      </c>
      <c r="S462" s="35">
        <v>8</v>
      </c>
      <c r="T462" s="35">
        <v>17</v>
      </c>
      <c r="U462" s="35">
        <v>8</v>
      </c>
      <c r="V462" s="35">
        <v>1000000</v>
      </c>
    </row>
    <row r="463" spans="1:22" ht="15" thickBot="1" x14ac:dyDescent="0.35">
      <c r="A463" s="34" t="str">
        <f>'OAM Base model stairs'!A1654</f>
        <v>Finland</v>
      </c>
      <c r="B463" s="35">
        <v>6</v>
      </c>
      <c r="C463" s="35">
        <v>5</v>
      </c>
      <c r="D463" s="35">
        <v>16</v>
      </c>
      <c r="E463" s="35">
        <v>5</v>
      </c>
      <c r="F463" s="35">
        <v>9</v>
      </c>
      <c r="G463" s="35">
        <v>9</v>
      </c>
      <c r="H463" s="35">
        <v>11</v>
      </c>
      <c r="I463" s="35">
        <v>9</v>
      </c>
      <c r="J463" s="35">
        <v>8</v>
      </c>
      <c r="K463" s="35">
        <v>8</v>
      </c>
      <c r="L463" s="35">
        <v>13</v>
      </c>
      <c r="M463" s="35">
        <v>8</v>
      </c>
      <c r="N463" s="35">
        <v>4</v>
      </c>
      <c r="O463" s="35">
        <v>5</v>
      </c>
      <c r="P463" s="35">
        <v>25</v>
      </c>
      <c r="Q463" s="35">
        <v>5</v>
      </c>
      <c r="R463" s="35">
        <v>9</v>
      </c>
      <c r="S463" s="35">
        <v>7</v>
      </c>
      <c r="T463" s="35">
        <v>16</v>
      </c>
      <c r="U463" s="35">
        <v>7</v>
      </c>
      <c r="V463" s="35">
        <v>1000000</v>
      </c>
    </row>
    <row r="464" spans="1:22" ht="15" thickBot="1" x14ac:dyDescent="0.35">
      <c r="A464" s="34" t="str">
        <f>'OAM Base model stairs'!A1655</f>
        <v>Finland</v>
      </c>
      <c r="B464" s="35">
        <v>5</v>
      </c>
      <c r="C464" s="35">
        <v>5</v>
      </c>
      <c r="D464" s="35">
        <v>15</v>
      </c>
      <c r="E464" s="35">
        <v>5</v>
      </c>
      <c r="F464" s="35">
        <v>9</v>
      </c>
      <c r="G464" s="35">
        <v>9</v>
      </c>
      <c r="H464" s="35">
        <v>11</v>
      </c>
      <c r="I464" s="35">
        <v>9</v>
      </c>
      <c r="J464" s="35">
        <v>7</v>
      </c>
      <c r="K464" s="35">
        <v>7</v>
      </c>
      <c r="L464" s="35">
        <v>12</v>
      </c>
      <c r="M464" s="35">
        <v>7</v>
      </c>
      <c r="N464" s="35">
        <v>3</v>
      </c>
      <c r="O464" s="35">
        <v>4</v>
      </c>
      <c r="P464" s="35">
        <v>24</v>
      </c>
      <c r="Q464" s="35">
        <v>4</v>
      </c>
      <c r="R464" s="35">
        <v>9</v>
      </c>
      <c r="S464" s="35">
        <v>7</v>
      </c>
      <c r="T464" s="35">
        <v>15</v>
      </c>
      <c r="U464" s="35">
        <v>7</v>
      </c>
      <c r="V464" s="35">
        <v>1000000</v>
      </c>
    </row>
    <row r="465" spans="1:22" ht="15" thickBot="1" x14ac:dyDescent="0.35">
      <c r="A465" s="34" t="str">
        <f>'OAM Base model stairs'!A1656</f>
        <v>Finland</v>
      </c>
      <c r="B465" s="35">
        <v>5</v>
      </c>
      <c r="C465" s="35">
        <v>5</v>
      </c>
      <c r="D465" s="35">
        <v>14</v>
      </c>
      <c r="E465" s="35">
        <v>5</v>
      </c>
      <c r="F465" s="35">
        <v>2</v>
      </c>
      <c r="G465" s="35">
        <v>2</v>
      </c>
      <c r="H465" s="35">
        <v>18</v>
      </c>
      <c r="I465" s="35">
        <v>2</v>
      </c>
      <c r="J465" s="35">
        <v>14</v>
      </c>
      <c r="K465" s="35">
        <v>14</v>
      </c>
      <c r="L465" s="35">
        <v>8</v>
      </c>
      <c r="M465" s="35">
        <v>14</v>
      </c>
      <c r="N465" s="35">
        <v>5</v>
      </c>
      <c r="O465" s="35">
        <v>5</v>
      </c>
      <c r="P465" s="35">
        <v>22</v>
      </c>
      <c r="Q465" s="35">
        <v>5</v>
      </c>
      <c r="R465" s="35">
        <v>9</v>
      </c>
      <c r="S465" s="35">
        <v>7</v>
      </c>
      <c r="T465" s="35">
        <v>18</v>
      </c>
      <c r="U465" s="35">
        <v>7</v>
      </c>
      <c r="V465" s="35">
        <v>1000000</v>
      </c>
    </row>
    <row r="466" spans="1:22" ht="15" thickBot="1" x14ac:dyDescent="0.35">
      <c r="A466" s="34" t="str">
        <f>'OAM Base model stairs'!A1657</f>
        <v>Finland</v>
      </c>
      <c r="B466" s="35">
        <v>7</v>
      </c>
      <c r="C466" s="35">
        <v>6</v>
      </c>
      <c r="D466" s="35">
        <v>14</v>
      </c>
      <c r="E466" s="35">
        <v>6</v>
      </c>
      <c r="F466" s="35">
        <v>8</v>
      </c>
      <c r="G466" s="35">
        <v>8</v>
      </c>
      <c r="H466" s="35">
        <v>15</v>
      </c>
      <c r="I466" s="35">
        <v>8</v>
      </c>
      <c r="J466" s="35">
        <v>17</v>
      </c>
      <c r="K466" s="35">
        <v>17</v>
      </c>
      <c r="L466" s="35">
        <v>14</v>
      </c>
      <c r="M466" s="35">
        <v>17</v>
      </c>
      <c r="N466" s="35">
        <v>7</v>
      </c>
      <c r="O466" s="35">
        <v>9</v>
      </c>
      <c r="P466" s="35">
        <v>21</v>
      </c>
      <c r="Q466" s="35">
        <v>9</v>
      </c>
      <c r="R466" s="35">
        <v>8</v>
      </c>
      <c r="S466" s="35">
        <v>6</v>
      </c>
      <c r="T466" s="35">
        <v>17</v>
      </c>
      <c r="U466" s="35">
        <v>6</v>
      </c>
      <c r="V466" s="35">
        <v>1000000</v>
      </c>
    </row>
    <row r="467" spans="1:22" ht="15" thickBot="1" x14ac:dyDescent="0.35">
      <c r="A467" s="34" t="str">
        <f>'OAM Base model stairs'!A1658</f>
        <v>Ireland</v>
      </c>
      <c r="B467" s="35">
        <v>1</v>
      </c>
      <c r="C467" s="35">
        <v>1</v>
      </c>
      <c r="D467" s="35">
        <v>23</v>
      </c>
      <c r="E467" s="35">
        <v>1</v>
      </c>
      <c r="F467" s="35">
        <v>28</v>
      </c>
      <c r="G467" s="35">
        <v>27</v>
      </c>
      <c r="H467" s="35">
        <v>20</v>
      </c>
      <c r="I467" s="35">
        <v>27</v>
      </c>
      <c r="J467" s="35">
        <v>2</v>
      </c>
      <c r="K467" s="35">
        <v>2</v>
      </c>
      <c r="L467" s="35">
        <v>26</v>
      </c>
      <c r="M467" s="35">
        <v>2</v>
      </c>
      <c r="N467" s="35">
        <v>19</v>
      </c>
      <c r="O467" s="35">
        <v>18</v>
      </c>
      <c r="P467" s="35">
        <v>28</v>
      </c>
      <c r="Q467" s="35">
        <v>18</v>
      </c>
      <c r="R467" s="35">
        <v>3</v>
      </c>
      <c r="S467" s="35">
        <v>5</v>
      </c>
      <c r="T467" s="35">
        <v>22</v>
      </c>
      <c r="U467" s="35">
        <v>5</v>
      </c>
      <c r="V467" s="35">
        <v>1000000</v>
      </c>
    </row>
    <row r="468" spans="1:22" ht="15" thickBot="1" x14ac:dyDescent="0.35">
      <c r="A468" s="34" t="str">
        <f>'OAM Base model stairs'!A1659</f>
        <v>Ireland</v>
      </c>
      <c r="B468" s="35">
        <v>1</v>
      </c>
      <c r="C468" s="35">
        <v>1</v>
      </c>
      <c r="D468" s="35">
        <v>23</v>
      </c>
      <c r="E468" s="35">
        <v>1</v>
      </c>
      <c r="F468" s="35">
        <v>27</v>
      </c>
      <c r="G468" s="35">
        <v>26</v>
      </c>
      <c r="H468" s="35">
        <v>17</v>
      </c>
      <c r="I468" s="35">
        <v>26</v>
      </c>
      <c r="J468" s="35">
        <v>1</v>
      </c>
      <c r="K468" s="35">
        <v>1</v>
      </c>
      <c r="L468" s="35">
        <v>25</v>
      </c>
      <c r="M468" s="35">
        <v>1</v>
      </c>
      <c r="N468" s="35">
        <v>16</v>
      </c>
      <c r="O468" s="35">
        <v>16</v>
      </c>
      <c r="P468" s="35">
        <v>27</v>
      </c>
      <c r="Q468" s="35">
        <v>16</v>
      </c>
      <c r="R468" s="35">
        <v>4</v>
      </c>
      <c r="S468" s="35">
        <v>7</v>
      </c>
      <c r="T468" s="35">
        <v>23</v>
      </c>
      <c r="U468" s="35">
        <v>7</v>
      </c>
      <c r="V468" s="35">
        <v>1000000</v>
      </c>
    </row>
    <row r="469" spans="1:22" ht="15" thickBot="1" x14ac:dyDescent="0.35">
      <c r="A469" s="34" t="str">
        <f>'OAM Base model stairs'!A1660</f>
        <v>Ireland</v>
      </c>
      <c r="B469" s="35">
        <v>2</v>
      </c>
      <c r="C469" s="35">
        <v>2</v>
      </c>
      <c r="D469" s="35">
        <v>23</v>
      </c>
      <c r="E469" s="35">
        <v>2</v>
      </c>
      <c r="F469" s="35">
        <v>27</v>
      </c>
      <c r="G469" s="35">
        <v>26</v>
      </c>
      <c r="H469" s="35">
        <v>17</v>
      </c>
      <c r="I469" s="35">
        <v>26</v>
      </c>
      <c r="J469" s="35">
        <v>1</v>
      </c>
      <c r="K469" s="35">
        <v>1</v>
      </c>
      <c r="L469" s="35">
        <v>25</v>
      </c>
      <c r="M469" s="35">
        <v>1</v>
      </c>
      <c r="N469" s="35">
        <v>8</v>
      </c>
      <c r="O469" s="35">
        <v>7</v>
      </c>
      <c r="P469" s="35">
        <v>23</v>
      </c>
      <c r="Q469" s="35">
        <v>7</v>
      </c>
      <c r="R469" s="35">
        <v>8</v>
      </c>
      <c r="S469" s="35">
        <v>10</v>
      </c>
      <c r="T469" s="35">
        <v>25</v>
      </c>
      <c r="U469" s="35">
        <v>10</v>
      </c>
      <c r="V469" s="35">
        <v>1000000</v>
      </c>
    </row>
    <row r="470" spans="1:22" ht="15" thickBot="1" x14ac:dyDescent="0.35">
      <c r="A470" s="34" t="str">
        <f>'OAM Base model stairs'!A1661</f>
        <v>Ireland</v>
      </c>
      <c r="B470" s="35">
        <v>3</v>
      </c>
      <c r="C470" s="35">
        <v>4</v>
      </c>
      <c r="D470" s="35">
        <v>24</v>
      </c>
      <c r="E470" s="35">
        <v>4</v>
      </c>
      <c r="F470" s="35">
        <v>26</v>
      </c>
      <c r="G470" s="35">
        <v>26</v>
      </c>
      <c r="H470" s="35">
        <v>17</v>
      </c>
      <c r="I470" s="35">
        <v>26</v>
      </c>
      <c r="J470" s="35">
        <v>1</v>
      </c>
      <c r="K470" s="35">
        <v>1</v>
      </c>
      <c r="L470" s="35">
        <v>25</v>
      </c>
      <c r="M470" s="35">
        <v>1</v>
      </c>
      <c r="N470" s="35">
        <v>8</v>
      </c>
      <c r="O470" s="35">
        <v>8</v>
      </c>
      <c r="P470" s="35">
        <v>11</v>
      </c>
      <c r="Q470" s="35">
        <v>8</v>
      </c>
      <c r="R470" s="35">
        <v>9</v>
      </c>
      <c r="S470" s="35">
        <v>13</v>
      </c>
      <c r="T470" s="35">
        <v>26</v>
      </c>
      <c r="U470" s="35">
        <v>13</v>
      </c>
      <c r="V470" s="35">
        <v>1000000</v>
      </c>
    </row>
    <row r="471" spans="1:22" ht="15" thickBot="1" x14ac:dyDescent="0.35">
      <c r="A471" s="34" t="str">
        <f>'OAM Base model stairs'!A1662</f>
        <v>Ireland</v>
      </c>
      <c r="B471" s="35">
        <v>4</v>
      </c>
      <c r="C471" s="35">
        <v>4</v>
      </c>
      <c r="D471" s="35">
        <v>24</v>
      </c>
      <c r="E471" s="35">
        <v>4</v>
      </c>
      <c r="F471" s="35">
        <v>25</v>
      </c>
      <c r="G471" s="35">
        <v>25</v>
      </c>
      <c r="H471" s="35">
        <v>13</v>
      </c>
      <c r="I471" s="35">
        <v>25</v>
      </c>
      <c r="J471" s="35">
        <v>1</v>
      </c>
      <c r="K471" s="35">
        <v>1</v>
      </c>
      <c r="L471" s="35">
        <v>24</v>
      </c>
      <c r="M471" s="35">
        <v>1</v>
      </c>
      <c r="N471" s="35">
        <v>20</v>
      </c>
      <c r="O471" s="35">
        <v>20</v>
      </c>
      <c r="P471" s="35">
        <v>7</v>
      </c>
      <c r="Q471" s="35">
        <v>20</v>
      </c>
      <c r="R471" s="35">
        <v>14</v>
      </c>
      <c r="S471" s="35">
        <v>16</v>
      </c>
      <c r="T471" s="35">
        <v>27</v>
      </c>
      <c r="U471" s="35">
        <v>16</v>
      </c>
      <c r="V471" s="35">
        <v>1000000</v>
      </c>
    </row>
    <row r="472" spans="1:22" ht="15" thickBot="1" x14ac:dyDescent="0.35">
      <c r="A472" s="34" t="str">
        <f>'OAM Base model stairs'!A1663</f>
        <v>Ireland</v>
      </c>
      <c r="B472" s="35">
        <v>4</v>
      </c>
      <c r="C472" s="35">
        <v>4</v>
      </c>
      <c r="D472" s="35">
        <v>24</v>
      </c>
      <c r="E472" s="35">
        <v>4</v>
      </c>
      <c r="F472" s="35">
        <v>24</v>
      </c>
      <c r="G472" s="35">
        <v>24</v>
      </c>
      <c r="H472" s="35">
        <v>8</v>
      </c>
      <c r="I472" s="35">
        <v>24</v>
      </c>
      <c r="J472" s="35">
        <v>1</v>
      </c>
      <c r="K472" s="35">
        <v>1</v>
      </c>
      <c r="L472" s="35">
        <v>23</v>
      </c>
      <c r="M472" s="35">
        <v>1</v>
      </c>
      <c r="N472" s="35">
        <v>25</v>
      </c>
      <c r="O472" s="35">
        <v>25</v>
      </c>
      <c r="P472" s="35">
        <v>20</v>
      </c>
      <c r="Q472" s="35">
        <v>25</v>
      </c>
      <c r="R472" s="35">
        <v>15</v>
      </c>
      <c r="S472" s="35">
        <v>18</v>
      </c>
      <c r="T472" s="35">
        <v>28</v>
      </c>
      <c r="U472" s="35">
        <v>18</v>
      </c>
      <c r="V472" s="35">
        <v>1000000</v>
      </c>
    </row>
    <row r="473" spans="1:22" ht="15" thickBot="1" x14ac:dyDescent="0.35">
      <c r="A473" s="34" t="str">
        <f>'OAM Base model stairs'!A1664</f>
        <v>Ireland</v>
      </c>
      <c r="B473" s="35">
        <v>5</v>
      </c>
      <c r="C473" s="35">
        <v>5</v>
      </c>
      <c r="D473" s="35">
        <v>23</v>
      </c>
      <c r="E473" s="35">
        <v>5</v>
      </c>
      <c r="F473" s="35">
        <v>24</v>
      </c>
      <c r="G473" s="35">
        <v>24</v>
      </c>
      <c r="H473" s="35">
        <v>10</v>
      </c>
      <c r="I473" s="35">
        <v>24</v>
      </c>
      <c r="J473" s="35">
        <v>2</v>
      </c>
      <c r="K473" s="35">
        <v>2</v>
      </c>
      <c r="L473" s="35">
        <v>24</v>
      </c>
      <c r="M473" s="35">
        <v>2</v>
      </c>
      <c r="N473" s="35">
        <v>25</v>
      </c>
      <c r="O473" s="35">
        <v>25</v>
      </c>
      <c r="P473" s="35">
        <v>20</v>
      </c>
      <c r="Q473" s="35">
        <v>25</v>
      </c>
      <c r="R473" s="35">
        <v>16</v>
      </c>
      <c r="S473" s="35">
        <v>19</v>
      </c>
      <c r="T473" s="35">
        <v>27</v>
      </c>
      <c r="U473" s="35">
        <v>19</v>
      </c>
      <c r="V473" s="35">
        <v>1000000</v>
      </c>
    </row>
    <row r="474" spans="1:22" ht="15" thickBot="1" x14ac:dyDescent="0.35">
      <c r="A474" s="34" t="str">
        <f>'OAM Base model stairs'!A1665</f>
        <v>Ireland</v>
      </c>
      <c r="B474" s="35">
        <v>4</v>
      </c>
      <c r="C474" s="35">
        <v>5</v>
      </c>
      <c r="D474" s="35">
        <v>23</v>
      </c>
      <c r="E474" s="35">
        <v>5</v>
      </c>
      <c r="F474" s="35">
        <v>24</v>
      </c>
      <c r="G474" s="35">
        <v>24</v>
      </c>
      <c r="H474" s="35">
        <v>7</v>
      </c>
      <c r="I474" s="35">
        <v>24</v>
      </c>
      <c r="J474" s="35">
        <v>4</v>
      </c>
      <c r="K474" s="35">
        <v>5</v>
      </c>
      <c r="L474" s="35">
        <v>23</v>
      </c>
      <c r="M474" s="35">
        <v>5</v>
      </c>
      <c r="N474" s="35">
        <v>23</v>
      </c>
      <c r="O474" s="35">
        <v>23</v>
      </c>
      <c r="P474" s="35">
        <v>13</v>
      </c>
      <c r="Q474" s="35">
        <v>23</v>
      </c>
      <c r="R474" s="35">
        <v>18</v>
      </c>
      <c r="S474" s="35">
        <v>21</v>
      </c>
      <c r="T474" s="35">
        <v>27</v>
      </c>
      <c r="U474" s="35">
        <v>21</v>
      </c>
      <c r="V474" s="35">
        <v>1000000</v>
      </c>
    </row>
    <row r="475" spans="1:22" ht="15" thickBot="1" x14ac:dyDescent="0.35">
      <c r="A475" s="34" t="str">
        <f>'OAM Base model stairs'!A1666</f>
        <v>Ireland</v>
      </c>
      <c r="B475" s="35">
        <v>5</v>
      </c>
      <c r="C475" s="35">
        <v>5</v>
      </c>
      <c r="D475" s="35">
        <v>22</v>
      </c>
      <c r="E475" s="35">
        <v>5</v>
      </c>
      <c r="F475" s="35">
        <v>23</v>
      </c>
      <c r="G475" s="35">
        <v>23</v>
      </c>
      <c r="H475" s="35">
        <v>5</v>
      </c>
      <c r="I475" s="35">
        <v>23</v>
      </c>
      <c r="J475" s="35">
        <v>9</v>
      </c>
      <c r="K475" s="35">
        <v>9</v>
      </c>
      <c r="L475" s="35">
        <v>20</v>
      </c>
      <c r="M475" s="35">
        <v>9</v>
      </c>
      <c r="N475" s="35">
        <v>23</v>
      </c>
      <c r="O475" s="35">
        <v>23</v>
      </c>
      <c r="P475" s="35">
        <v>17</v>
      </c>
      <c r="Q475" s="35">
        <v>23</v>
      </c>
      <c r="R475" s="35">
        <v>19</v>
      </c>
      <c r="S475" s="35">
        <v>21</v>
      </c>
      <c r="T475" s="35">
        <v>26</v>
      </c>
      <c r="U475" s="35">
        <v>21</v>
      </c>
      <c r="V475" s="35">
        <v>1000000</v>
      </c>
    </row>
    <row r="476" spans="1:22" ht="15" thickBot="1" x14ac:dyDescent="0.35">
      <c r="A476" s="34" t="str">
        <f>'OAM Base model stairs'!A1667</f>
        <v>Ireland</v>
      </c>
      <c r="B476" s="35">
        <v>6</v>
      </c>
      <c r="C476" s="35">
        <v>6</v>
      </c>
      <c r="D476" s="35">
        <v>21</v>
      </c>
      <c r="E476" s="35">
        <v>6</v>
      </c>
      <c r="F476" s="35">
        <v>22</v>
      </c>
      <c r="G476" s="35">
        <v>22</v>
      </c>
      <c r="H476" s="35">
        <v>2</v>
      </c>
      <c r="I476" s="35">
        <v>22</v>
      </c>
      <c r="J476" s="35">
        <v>7</v>
      </c>
      <c r="K476" s="35">
        <v>7</v>
      </c>
      <c r="L476" s="35">
        <v>22</v>
      </c>
      <c r="M476" s="35">
        <v>7</v>
      </c>
      <c r="N476" s="35">
        <v>24</v>
      </c>
      <c r="O476" s="35">
        <v>24</v>
      </c>
      <c r="P476" s="35">
        <v>21</v>
      </c>
      <c r="Q476" s="35">
        <v>24</v>
      </c>
      <c r="R476" s="35">
        <v>21</v>
      </c>
      <c r="S476" s="35">
        <v>22</v>
      </c>
      <c r="T476" s="35">
        <v>25</v>
      </c>
      <c r="U476" s="35">
        <v>22</v>
      </c>
      <c r="V476" s="35">
        <v>1000000</v>
      </c>
    </row>
    <row r="477" spans="1:22" ht="15" thickBot="1" x14ac:dyDescent="0.35">
      <c r="A477" s="34" t="str">
        <f>'OAM Base model stairs'!A1668</f>
        <v>Ireland</v>
      </c>
      <c r="B477" s="35">
        <v>7</v>
      </c>
      <c r="C477" s="35">
        <v>7</v>
      </c>
      <c r="D477" s="35">
        <v>21</v>
      </c>
      <c r="E477" s="35">
        <v>7</v>
      </c>
      <c r="F477" s="35">
        <v>23</v>
      </c>
      <c r="G477" s="35">
        <v>23</v>
      </c>
      <c r="H477" s="35">
        <v>2</v>
      </c>
      <c r="I477" s="35">
        <v>23</v>
      </c>
      <c r="J477" s="35">
        <v>11</v>
      </c>
      <c r="K477" s="35">
        <v>11</v>
      </c>
      <c r="L477" s="35">
        <v>21</v>
      </c>
      <c r="M477" s="35">
        <v>11</v>
      </c>
      <c r="N477" s="35">
        <v>23</v>
      </c>
      <c r="O477" s="35">
        <v>23</v>
      </c>
      <c r="P477" s="35">
        <v>21</v>
      </c>
      <c r="Q477" s="35">
        <v>23</v>
      </c>
      <c r="R477" s="35">
        <v>22</v>
      </c>
      <c r="S477" s="35">
        <v>23</v>
      </c>
      <c r="T477" s="35">
        <v>21</v>
      </c>
      <c r="U477" s="35">
        <v>23</v>
      </c>
      <c r="V477" s="35">
        <v>1000000</v>
      </c>
    </row>
    <row r="478" spans="1:22" ht="15" thickBot="1" x14ac:dyDescent="0.35">
      <c r="A478" s="34" t="str">
        <f>'OAM Base model stairs'!A1669</f>
        <v>Ireland</v>
      </c>
      <c r="B478" s="35">
        <v>7</v>
      </c>
      <c r="C478" s="35">
        <v>7</v>
      </c>
      <c r="D478" s="35">
        <v>20</v>
      </c>
      <c r="E478" s="35">
        <v>7</v>
      </c>
      <c r="F478" s="35">
        <v>23</v>
      </c>
      <c r="G478" s="35">
        <v>23</v>
      </c>
      <c r="H478" s="35">
        <v>3</v>
      </c>
      <c r="I478" s="35">
        <v>23</v>
      </c>
      <c r="J478" s="35">
        <v>10</v>
      </c>
      <c r="K478" s="35">
        <v>10</v>
      </c>
      <c r="L478" s="35">
        <v>22</v>
      </c>
      <c r="M478" s="35">
        <v>10</v>
      </c>
      <c r="N478" s="35">
        <v>18</v>
      </c>
      <c r="O478" s="35">
        <v>20</v>
      </c>
      <c r="P478" s="35">
        <v>12</v>
      </c>
      <c r="Q478" s="35">
        <v>20</v>
      </c>
      <c r="R478" s="35">
        <v>22</v>
      </c>
      <c r="S478" s="35">
        <v>21</v>
      </c>
      <c r="T478" s="35">
        <v>21</v>
      </c>
      <c r="U478" s="35">
        <v>21</v>
      </c>
      <c r="V478" s="35">
        <v>1000000</v>
      </c>
    </row>
    <row r="479" spans="1:22" ht="15" thickBot="1" x14ac:dyDescent="0.35">
      <c r="A479" s="34" t="str">
        <f>'OAM Base model stairs'!A1670</f>
        <v>Ireland</v>
      </c>
      <c r="B479" s="35">
        <v>7</v>
      </c>
      <c r="C479" s="35">
        <v>7</v>
      </c>
      <c r="D479" s="35">
        <v>17</v>
      </c>
      <c r="E479" s="35">
        <v>7</v>
      </c>
      <c r="F479" s="35">
        <v>22</v>
      </c>
      <c r="G479" s="35">
        <v>22</v>
      </c>
      <c r="H479" s="35">
        <v>2</v>
      </c>
      <c r="I479" s="35">
        <v>22</v>
      </c>
      <c r="J479" s="35">
        <v>13</v>
      </c>
      <c r="K479" s="35">
        <v>13</v>
      </c>
      <c r="L479" s="35">
        <v>22</v>
      </c>
      <c r="M479" s="35">
        <v>13</v>
      </c>
      <c r="N479" s="35">
        <v>11</v>
      </c>
      <c r="O479" s="35">
        <v>14</v>
      </c>
      <c r="P479" s="35">
        <v>2</v>
      </c>
      <c r="Q479" s="35">
        <v>14</v>
      </c>
      <c r="R479" s="35">
        <v>22</v>
      </c>
      <c r="S479" s="35">
        <v>20</v>
      </c>
      <c r="T479" s="35">
        <v>23</v>
      </c>
      <c r="U479" s="35">
        <v>20</v>
      </c>
      <c r="V479" s="35">
        <v>1000000</v>
      </c>
    </row>
    <row r="480" spans="1:22" ht="15" thickBot="1" x14ac:dyDescent="0.35">
      <c r="A480" s="34" t="str">
        <f>'OAM Base model stairs'!A1671</f>
        <v>Ireland</v>
      </c>
      <c r="B480" s="35">
        <v>10</v>
      </c>
      <c r="C480" s="35">
        <v>9</v>
      </c>
      <c r="D480" s="35">
        <v>16</v>
      </c>
      <c r="E480" s="35">
        <v>9</v>
      </c>
      <c r="F480" s="35">
        <v>20</v>
      </c>
      <c r="G480" s="35">
        <v>20</v>
      </c>
      <c r="H480" s="35">
        <v>2</v>
      </c>
      <c r="I480" s="35">
        <v>20</v>
      </c>
      <c r="J480" s="35">
        <v>13</v>
      </c>
      <c r="K480" s="35">
        <v>13</v>
      </c>
      <c r="L480" s="35">
        <v>18</v>
      </c>
      <c r="M480" s="35">
        <v>13</v>
      </c>
      <c r="N480" s="35">
        <v>1</v>
      </c>
      <c r="O480" s="35">
        <v>2</v>
      </c>
      <c r="P480" s="35">
        <v>11</v>
      </c>
      <c r="Q480" s="35">
        <v>2</v>
      </c>
      <c r="R480" s="35">
        <v>17</v>
      </c>
      <c r="S480" s="35">
        <v>16</v>
      </c>
      <c r="T480" s="35">
        <v>23</v>
      </c>
      <c r="U480" s="35">
        <v>16</v>
      </c>
      <c r="V480" s="35">
        <v>1000000</v>
      </c>
    </row>
    <row r="481" spans="1:22" ht="15" thickBot="1" x14ac:dyDescent="0.35">
      <c r="A481" s="34" t="str">
        <f>'OAM Base model stairs'!A1672</f>
        <v>Ireland</v>
      </c>
      <c r="B481" s="35">
        <v>12</v>
      </c>
      <c r="C481" s="35">
        <v>12</v>
      </c>
      <c r="D481" s="35">
        <v>16</v>
      </c>
      <c r="E481" s="35">
        <v>12</v>
      </c>
      <c r="F481" s="35">
        <v>19</v>
      </c>
      <c r="G481" s="35">
        <v>20</v>
      </c>
      <c r="H481" s="35">
        <v>2</v>
      </c>
      <c r="I481" s="35">
        <v>20</v>
      </c>
      <c r="J481" s="35">
        <v>10</v>
      </c>
      <c r="K481" s="35">
        <v>10</v>
      </c>
      <c r="L481" s="35">
        <v>18</v>
      </c>
      <c r="M481" s="35">
        <v>10</v>
      </c>
      <c r="N481" s="35">
        <v>20</v>
      </c>
      <c r="O481" s="35">
        <v>19</v>
      </c>
      <c r="P481" s="35">
        <v>13</v>
      </c>
      <c r="Q481" s="35">
        <v>19</v>
      </c>
      <c r="R481" s="35">
        <v>16</v>
      </c>
      <c r="S481" s="35">
        <v>16</v>
      </c>
      <c r="T481" s="35">
        <v>24</v>
      </c>
      <c r="U481" s="35">
        <v>16</v>
      </c>
      <c r="V481" s="35">
        <v>1000000</v>
      </c>
    </row>
    <row r="482" spans="1:22" ht="15" thickBot="1" x14ac:dyDescent="0.35">
      <c r="A482" s="34" t="str">
        <f>'OAM Base model stairs'!A1673</f>
        <v>Ireland</v>
      </c>
      <c r="B482" s="35">
        <v>12</v>
      </c>
      <c r="C482" s="35">
        <v>12</v>
      </c>
      <c r="D482" s="35">
        <v>16</v>
      </c>
      <c r="E482" s="35">
        <v>12</v>
      </c>
      <c r="F482" s="35">
        <v>7</v>
      </c>
      <c r="G482" s="35">
        <v>7</v>
      </c>
      <c r="H482" s="35">
        <v>18</v>
      </c>
      <c r="I482" s="35">
        <v>7</v>
      </c>
      <c r="J482" s="35">
        <v>13</v>
      </c>
      <c r="K482" s="35">
        <v>13</v>
      </c>
      <c r="L482" s="35">
        <v>13</v>
      </c>
      <c r="M482" s="35">
        <v>13</v>
      </c>
      <c r="N482" s="35">
        <v>22</v>
      </c>
      <c r="O482" s="35">
        <v>20</v>
      </c>
      <c r="P482" s="35">
        <v>16</v>
      </c>
      <c r="Q482" s="35">
        <v>20</v>
      </c>
      <c r="R482" s="35">
        <v>16</v>
      </c>
      <c r="S482" s="35">
        <v>15</v>
      </c>
      <c r="T482" s="35">
        <v>24</v>
      </c>
      <c r="U482" s="35">
        <v>15</v>
      </c>
      <c r="V482" s="35">
        <v>1000000</v>
      </c>
    </row>
    <row r="483" spans="1:22" ht="15" thickBot="1" x14ac:dyDescent="0.35">
      <c r="A483" s="34" t="str">
        <f>'OAM Base model stairs'!A1674</f>
        <v>Ireland</v>
      </c>
      <c r="B483" s="35">
        <v>12</v>
      </c>
      <c r="C483" s="35">
        <v>12</v>
      </c>
      <c r="D483" s="35">
        <v>16</v>
      </c>
      <c r="E483" s="35">
        <v>12</v>
      </c>
      <c r="F483" s="35">
        <v>8</v>
      </c>
      <c r="G483" s="35">
        <v>8</v>
      </c>
      <c r="H483" s="35">
        <v>16</v>
      </c>
      <c r="I483" s="35">
        <v>8</v>
      </c>
      <c r="J483" s="35">
        <v>10</v>
      </c>
      <c r="K483" s="35">
        <v>10</v>
      </c>
      <c r="L483" s="35">
        <v>15</v>
      </c>
      <c r="M483" s="35">
        <v>10</v>
      </c>
      <c r="N483" s="35">
        <v>25</v>
      </c>
      <c r="O483" s="35">
        <v>23</v>
      </c>
      <c r="P483" s="35">
        <v>12</v>
      </c>
      <c r="Q483" s="35">
        <v>23</v>
      </c>
      <c r="R483" s="35">
        <v>16</v>
      </c>
      <c r="S483" s="35">
        <v>15</v>
      </c>
      <c r="T483" s="35">
        <v>22</v>
      </c>
      <c r="U483" s="35">
        <v>15</v>
      </c>
      <c r="V483" s="35">
        <v>1000000</v>
      </c>
    </row>
    <row r="484" spans="1:22" ht="15" thickBot="1" x14ac:dyDescent="0.35">
      <c r="A484" s="34" t="str">
        <f>'OAM Base model stairs'!A1675</f>
        <v>Ireland</v>
      </c>
      <c r="B484" s="35">
        <v>12</v>
      </c>
      <c r="C484" s="35">
        <v>12</v>
      </c>
      <c r="D484" s="35">
        <v>17</v>
      </c>
      <c r="E484" s="35">
        <v>12</v>
      </c>
      <c r="F484" s="35">
        <v>10</v>
      </c>
      <c r="G484" s="35">
        <v>10</v>
      </c>
      <c r="H484" s="35">
        <v>15</v>
      </c>
      <c r="I484" s="35">
        <v>10</v>
      </c>
      <c r="J484" s="35">
        <v>9</v>
      </c>
      <c r="K484" s="35">
        <v>9</v>
      </c>
      <c r="L484" s="35">
        <v>14</v>
      </c>
      <c r="M484" s="35">
        <v>9</v>
      </c>
      <c r="N484" s="35">
        <v>24</v>
      </c>
      <c r="O484" s="35">
        <v>21</v>
      </c>
      <c r="P484" s="35">
        <v>22</v>
      </c>
      <c r="Q484" s="35">
        <v>21</v>
      </c>
      <c r="R484" s="35">
        <v>16</v>
      </c>
      <c r="S484" s="35">
        <v>15</v>
      </c>
      <c r="T484" s="35">
        <v>22</v>
      </c>
      <c r="U484" s="35">
        <v>15</v>
      </c>
      <c r="V484" s="35">
        <v>1000000</v>
      </c>
    </row>
    <row r="485" spans="1:22" ht="15" thickBot="1" x14ac:dyDescent="0.35">
      <c r="A485" s="34" t="str">
        <f>'OAM Base model stairs'!A1676</f>
        <v>Ireland</v>
      </c>
      <c r="B485" s="35">
        <v>11</v>
      </c>
      <c r="C485" s="35">
        <v>11</v>
      </c>
      <c r="D485" s="35">
        <v>19</v>
      </c>
      <c r="E485" s="35">
        <v>11</v>
      </c>
      <c r="F485" s="35">
        <v>11</v>
      </c>
      <c r="G485" s="35">
        <v>11</v>
      </c>
      <c r="H485" s="35">
        <v>14</v>
      </c>
      <c r="I485" s="35">
        <v>11</v>
      </c>
      <c r="J485" s="35">
        <v>6</v>
      </c>
      <c r="K485" s="35">
        <v>6</v>
      </c>
      <c r="L485" s="35">
        <v>17</v>
      </c>
      <c r="M485" s="35">
        <v>6</v>
      </c>
      <c r="N485" s="35">
        <v>16</v>
      </c>
      <c r="O485" s="35">
        <v>13</v>
      </c>
      <c r="P485" s="35">
        <v>25</v>
      </c>
      <c r="Q485" s="35">
        <v>13</v>
      </c>
      <c r="R485" s="35">
        <v>16</v>
      </c>
      <c r="S485" s="35">
        <v>15</v>
      </c>
      <c r="T485" s="35">
        <v>22</v>
      </c>
      <c r="U485" s="35">
        <v>15</v>
      </c>
      <c r="V485" s="35">
        <v>1000000</v>
      </c>
    </row>
    <row r="486" spans="1:22" ht="15" thickBot="1" x14ac:dyDescent="0.35">
      <c r="A486" s="34" t="str">
        <f>'OAM Base model stairs'!A1677</f>
        <v>Ireland</v>
      </c>
      <c r="B486" s="35">
        <v>11</v>
      </c>
      <c r="C486" s="35">
        <v>10</v>
      </c>
      <c r="D486" s="35">
        <v>19</v>
      </c>
      <c r="E486" s="35">
        <v>10</v>
      </c>
      <c r="F486" s="35">
        <v>13</v>
      </c>
      <c r="G486" s="35">
        <v>14</v>
      </c>
      <c r="H486" s="35">
        <v>10</v>
      </c>
      <c r="I486" s="35">
        <v>14</v>
      </c>
      <c r="J486" s="35">
        <v>7</v>
      </c>
      <c r="K486" s="35">
        <v>7</v>
      </c>
      <c r="L486" s="35">
        <v>16</v>
      </c>
      <c r="M486" s="35">
        <v>7</v>
      </c>
      <c r="N486" s="35">
        <v>9</v>
      </c>
      <c r="O486" s="35">
        <v>8</v>
      </c>
      <c r="P486" s="35">
        <v>24</v>
      </c>
      <c r="Q486" s="35">
        <v>8</v>
      </c>
      <c r="R486" s="35">
        <v>21</v>
      </c>
      <c r="S486" s="35">
        <v>20</v>
      </c>
      <c r="T486" s="35">
        <v>20</v>
      </c>
      <c r="U486" s="35">
        <v>20</v>
      </c>
      <c r="V486" s="35">
        <v>1000000</v>
      </c>
    </row>
    <row r="487" spans="1:22" ht="15" thickBot="1" x14ac:dyDescent="0.35">
      <c r="A487" s="34" t="str">
        <f>'OAM Base model stairs'!A1678</f>
        <v>Ireland</v>
      </c>
      <c r="B487" s="35">
        <v>10</v>
      </c>
      <c r="C487" s="35">
        <v>9</v>
      </c>
      <c r="D487" s="35">
        <v>18</v>
      </c>
      <c r="E487" s="35">
        <v>9</v>
      </c>
      <c r="F487" s="35">
        <v>16</v>
      </c>
      <c r="G487" s="35">
        <v>17</v>
      </c>
      <c r="H487" s="35">
        <v>6</v>
      </c>
      <c r="I487" s="35">
        <v>17</v>
      </c>
      <c r="J487" s="35">
        <v>10</v>
      </c>
      <c r="K487" s="35">
        <v>10</v>
      </c>
      <c r="L487" s="35">
        <v>12</v>
      </c>
      <c r="M487" s="35">
        <v>10</v>
      </c>
      <c r="N487" s="35">
        <v>2</v>
      </c>
      <c r="O487" s="35">
        <v>1</v>
      </c>
      <c r="P487" s="35">
        <v>21</v>
      </c>
      <c r="Q487" s="35">
        <v>1</v>
      </c>
      <c r="R487" s="35">
        <v>29</v>
      </c>
      <c r="S487" s="35">
        <v>29</v>
      </c>
      <c r="T487" s="35">
        <v>10</v>
      </c>
      <c r="U487" s="35">
        <v>29</v>
      </c>
      <c r="V487" s="35">
        <v>1000000</v>
      </c>
    </row>
    <row r="488" spans="1:22" ht="15" thickBot="1" x14ac:dyDescent="0.35">
      <c r="A488" s="34" t="str">
        <f>'OAM Base model stairs'!A1679</f>
        <v>Ireland</v>
      </c>
      <c r="B488" s="35">
        <v>10</v>
      </c>
      <c r="C488" s="35">
        <v>9</v>
      </c>
      <c r="D488" s="35">
        <v>17</v>
      </c>
      <c r="E488" s="35">
        <v>9</v>
      </c>
      <c r="F488" s="35">
        <v>14</v>
      </c>
      <c r="G488" s="35">
        <v>14</v>
      </c>
      <c r="H488" s="35">
        <v>8</v>
      </c>
      <c r="I488" s="35">
        <v>14</v>
      </c>
      <c r="J488" s="35">
        <v>9</v>
      </c>
      <c r="K488" s="35">
        <v>8</v>
      </c>
      <c r="L488" s="35">
        <v>13</v>
      </c>
      <c r="M488" s="35">
        <v>8</v>
      </c>
      <c r="N488" s="35">
        <v>4</v>
      </c>
      <c r="O488" s="35">
        <v>4</v>
      </c>
      <c r="P488" s="35">
        <v>18</v>
      </c>
      <c r="Q488" s="35">
        <v>4</v>
      </c>
      <c r="R488" s="35">
        <v>29</v>
      </c>
      <c r="S488" s="35">
        <v>28</v>
      </c>
      <c r="T488" s="35">
        <v>11</v>
      </c>
      <c r="U488" s="35">
        <v>28</v>
      </c>
      <c r="V488" s="35">
        <v>1000000</v>
      </c>
    </row>
    <row r="489" spans="1:22" ht="15" thickBot="1" x14ac:dyDescent="0.35">
      <c r="A489" s="34" t="str">
        <f>'OAM Base model stairs'!A1680</f>
        <v>Ireland</v>
      </c>
      <c r="B489" s="35">
        <v>11</v>
      </c>
      <c r="C489" s="35">
        <v>9</v>
      </c>
      <c r="D489" s="35">
        <v>16</v>
      </c>
      <c r="E489" s="35">
        <v>9</v>
      </c>
      <c r="F489" s="35">
        <v>18</v>
      </c>
      <c r="G489" s="35">
        <v>18</v>
      </c>
      <c r="H489" s="35">
        <v>5</v>
      </c>
      <c r="I489" s="35">
        <v>18</v>
      </c>
      <c r="J489" s="35">
        <v>14</v>
      </c>
      <c r="K489" s="35">
        <v>13</v>
      </c>
      <c r="L489" s="35">
        <v>9</v>
      </c>
      <c r="M489" s="35">
        <v>13</v>
      </c>
      <c r="N489" s="35">
        <v>9</v>
      </c>
      <c r="O489" s="35">
        <v>9</v>
      </c>
      <c r="P489" s="35">
        <v>13</v>
      </c>
      <c r="Q489" s="35">
        <v>9</v>
      </c>
      <c r="R489" s="35">
        <v>29</v>
      </c>
      <c r="S489" s="35">
        <v>29</v>
      </c>
      <c r="T489" s="35">
        <v>7</v>
      </c>
      <c r="U489" s="35">
        <v>29</v>
      </c>
      <c r="V489" s="35">
        <v>1000000</v>
      </c>
    </row>
    <row r="490" spans="1:22" ht="15" thickBot="1" x14ac:dyDescent="0.35">
      <c r="A490" s="34" t="str">
        <f>'OAM Base model stairs'!A1681</f>
        <v>Ireland</v>
      </c>
      <c r="B490" s="35">
        <v>10</v>
      </c>
      <c r="C490" s="35">
        <v>8</v>
      </c>
      <c r="D490" s="35">
        <v>15</v>
      </c>
      <c r="E490" s="35">
        <v>8</v>
      </c>
      <c r="F490" s="35">
        <v>19</v>
      </c>
      <c r="G490" s="35">
        <v>19</v>
      </c>
      <c r="H490" s="35">
        <v>2</v>
      </c>
      <c r="I490" s="35">
        <v>19</v>
      </c>
      <c r="J490" s="35">
        <v>12</v>
      </c>
      <c r="K490" s="35">
        <v>12</v>
      </c>
      <c r="L490" s="35">
        <v>9</v>
      </c>
      <c r="M490" s="35">
        <v>12</v>
      </c>
      <c r="N490" s="35">
        <v>9</v>
      </c>
      <c r="O490" s="35">
        <v>10</v>
      </c>
      <c r="P490" s="35">
        <v>13</v>
      </c>
      <c r="Q490" s="35">
        <v>10</v>
      </c>
      <c r="R490" s="35">
        <v>29</v>
      </c>
      <c r="S490" s="35">
        <v>29</v>
      </c>
      <c r="T490" s="35">
        <v>3</v>
      </c>
      <c r="U490" s="35">
        <v>29</v>
      </c>
      <c r="V490" s="35">
        <v>1000000</v>
      </c>
    </row>
    <row r="491" spans="1:22" ht="15" thickBot="1" x14ac:dyDescent="0.35">
      <c r="A491" s="34" t="str">
        <f>'OAM Base model stairs'!A1682</f>
        <v>Ireland</v>
      </c>
      <c r="B491" s="35">
        <v>11</v>
      </c>
      <c r="C491" s="35">
        <v>8</v>
      </c>
      <c r="D491" s="35">
        <v>14</v>
      </c>
      <c r="E491" s="35">
        <v>8</v>
      </c>
      <c r="F491" s="35">
        <v>19</v>
      </c>
      <c r="G491" s="35">
        <v>19</v>
      </c>
      <c r="H491" s="35">
        <v>2</v>
      </c>
      <c r="I491" s="35">
        <v>19</v>
      </c>
      <c r="J491" s="35">
        <v>15</v>
      </c>
      <c r="K491" s="35">
        <v>14</v>
      </c>
      <c r="L491" s="35">
        <v>7</v>
      </c>
      <c r="M491" s="35">
        <v>14</v>
      </c>
      <c r="N491" s="35">
        <v>10</v>
      </c>
      <c r="O491" s="35">
        <v>13</v>
      </c>
      <c r="P491" s="35">
        <v>9</v>
      </c>
      <c r="Q491" s="35">
        <v>13</v>
      </c>
      <c r="R491" s="35">
        <v>29</v>
      </c>
      <c r="S491" s="35">
        <v>29</v>
      </c>
      <c r="T491" s="35">
        <v>1</v>
      </c>
      <c r="U491" s="35">
        <v>29</v>
      </c>
      <c r="V491" s="35">
        <v>1000000</v>
      </c>
    </row>
    <row r="492" spans="1:22" ht="15" thickBot="1" x14ac:dyDescent="0.35">
      <c r="A492" s="34" t="str">
        <f>'OAM Base model stairs'!A1683</f>
        <v>Ireland</v>
      </c>
      <c r="B492" s="35">
        <v>11</v>
      </c>
      <c r="C492" s="35">
        <v>9</v>
      </c>
      <c r="D492" s="35">
        <v>13</v>
      </c>
      <c r="E492" s="35">
        <v>9</v>
      </c>
      <c r="F492" s="35">
        <v>24</v>
      </c>
      <c r="G492" s="35">
        <v>25</v>
      </c>
      <c r="H492" s="35">
        <v>24</v>
      </c>
      <c r="I492" s="35">
        <v>25</v>
      </c>
      <c r="J492" s="35">
        <v>18</v>
      </c>
      <c r="K492" s="35">
        <v>18</v>
      </c>
      <c r="L492" s="35">
        <v>1</v>
      </c>
      <c r="M492" s="35">
        <v>18</v>
      </c>
      <c r="N492" s="35">
        <v>9</v>
      </c>
      <c r="O492" s="35">
        <v>11</v>
      </c>
      <c r="P492" s="35">
        <v>9</v>
      </c>
      <c r="Q492" s="35">
        <v>11</v>
      </c>
      <c r="R492" s="35">
        <v>29</v>
      </c>
      <c r="S492" s="35">
        <v>29</v>
      </c>
      <c r="T492" s="35">
        <v>8</v>
      </c>
      <c r="U492" s="35">
        <v>29</v>
      </c>
      <c r="V492" s="35">
        <v>1000000</v>
      </c>
    </row>
    <row r="493" spans="1:22" ht="15" thickBot="1" x14ac:dyDescent="0.35">
      <c r="A493" s="34" t="str">
        <f>'OAM Base model stairs'!A1684</f>
        <v>Ireland</v>
      </c>
      <c r="B493" s="35">
        <v>9</v>
      </c>
      <c r="C493" s="35">
        <v>7</v>
      </c>
      <c r="D493" s="35">
        <v>14</v>
      </c>
      <c r="E493" s="35">
        <v>7</v>
      </c>
      <c r="F493" s="35">
        <v>22</v>
      </c>
      <c r="G493" s="35">
        <v>23</v>
      </c>
      <c r="H493" s="35">
        <v>6</v>
      </c>
      <c r="I493" s="35">
        <v>23</v>
      </c>
      <c r="J493" s="35">
        <v>12</v>
      </c>
      <c r="K493" s="35">
        <v>12</v>
      </c>
      <c r="L493" s="35">
        <v>22</v>
      </c>
      <c r="M493" s="35">
        <v>12</v>
      </c>
      <c r="N493" s="35">
        <v>4</v>
      </c>
      <c r="O493" s="35">
        <v>5</v>
      </c>
      <c r="P493" s="35">
        <v>14</v>
      </c>
      <c r="Q493" s="35">
        <v>5</v>
      </c>
      <c r="R493" s="35">
        <v>29</v>
      </c>
      <c r="S493" s="35">
        <v>29</v>
      </c>
      <c r="T493" s="35">
        <v>24</v>
      </c>
      <c r="U493" s="35">
        <v>29</v>
      </c>
      <c r="V493" s="35">
        <v>1000000</v>
      </c>
    </row>
    <row r="494" spans="1:22" ht="15" thickBot="1" x14ac:dyDescent="0.35">
      <c r="A494" s="34" t="str">
        <f>'OAM Base model stairs'!A1685</f>
        <v>Luxembourg</v>
      </c>
      <c r="B494" s="35">
        <v>29</v>
      </c>
      <c r="C494" s="35">
        <v>30</v>
      </c>
      <c r="D494" s="35">
        <v>6</v>
      </c>
      <c r="E494" s="35">
        <v>30</v>
      </c>
      <c r="F494" s="35">
        <v>11</v>
      </c>
      <c r="G494" s="35">
        <v>11</v>
      </c>
      <c r="H494" s="35">
        <v>13</v>
      </c>
      <c r="I494" s="35">
        <v>11</v>
      </c>
      <c r="J494" s="35">
        <v>12</v>
      </c>
      <c r="K494" s="35">
        <v>12</v>
      </c>
      <c r="L494" s="35">
        <v>22</v>
      </c>
      <c r="M494" s="35">
        <v>12</v>
      </c>
      <c r="N494" s="35">
        <v>28</v>
      </c>
      <c r="O494" s="35">
        <v>28</v>
      </c>
      <c r="P494" s="35">
        <v>29</v>
      </c>
      <c r="Q494" s="35">
        <v>28</v>
      </c>
      <c r="R494" s="35">
        <v>29</v>
      </c>
      <c r="S494" s="35">
        <v>29</v>
      </c>
      <c r="T494" s="35">
        <v>29</v>
      </c>
      <c r="U494" s="35">
        <v>29</v>
      </c>
      <c r="V494" s="35">
        <v>1000000</v>
      </c>
    </row>
    <row r="495" spans="1:22" ht="15" thickBot="1" x14ac:dyDescent="0.35">
      <c r="A495" s="34" t="str">
        <f>'OAM Base model stairs'!A1686</f>
        <v>Luxembourg</v>
      </c>
      <c r="B495" s="35">
        <v>29</v>
      </c>
      <c r="C495" s="35">
        <v>30</v>
      </c>
      <c r="D495" s="35">
        <v>8</v>
      </c>
      <c r="E495" s="35">
        <v>30</v>
      </c>
      <c r="F495" s="35">
        <v>15</v>
      </c>
      <c r="G495" s="35">
        <v>14</v>
      </c>
      <c r="H495" s="35">
        <v>8</v>
      </c>
      <c r="I495" s="35">
        <v>14</v>
      </c>
      <c r="J495" s="35">
        <v>7</v>
      </c>
      <c r="K495" s="35">
        <v>8</v>
      </c>
      <c r="L495" s="35">
        <v>21</v>
      </c>
      <c r="M495" s="35">
        <v>8</v>
      </c>
      <c r="N495" s="35">
        <v>28</v>
      </c>
      <c r="O495" s="35">
        <v>27</v>
      </c>
      <c r="P495" s="35">
        <v>29</v>
      </c>
      <c r="Q495" s="35">
        <v>27</v>
      </c>
      <c r="R495" s="35">
        <v>29</v>
      </c>
      <c r="S495" s="35">
        <v>29</v>
      </c>
      <c r="T495" s="35">
        <v>29</v>
      </c>
      <c r="U495" s="35">
        <v>29</v>
      </c>
      <c r="V495" s="35">
        <v>1000000</v>
      </c>
    </row>
    <row r="496" spans="1:22" ht="15" thickBot="1" x14ac:dyDescent="0.35">
      <c r="A496" s="34" t="str">
        <f>'OAM Base model stairs'!A1687</f>
        <v>Luxembourg</v>
      </c>
      <c r="B496" s="35">
        <v>29</v>
      </c>
      <c r="C496" s="35">
        <v>30</v>
      </c>
      <c r="D496" s="35">
        <v>12</v>
      </c>
      <c r="E496" s="35">
        <v>30</v>
      </c>
      <c r="F496" s="35">
        <v>13</v>
      </c>
      <c r="G496" s="35">
        <v>13</v>
      </c>
      <c r="H496" s="35">
        <v>10</v>
      </c>
      <c r="I496" s="35">
        <v>13</v>
      </c>
      <c r="J496" s="35">
        <v>6</v>
      </c>
      <c r="K496" s="35">
        <v>7</v>
      </c>
      <c r="L496" s="35">
        <v>21</v>
      </c>
      <c r="M496" s="35">
        <v>7</v>
      </c>
      <c r="N496" s="35">
        <v>28</v>
      </c>
      <c r="O496" s="35">
        <v>28</v>
      </c>
      <c r="P496" s="35">
        <v>29</v>
      </c>
      <c r="Q496" s="35">
        <v>28</v>
      </c>
      <c r="R496" s="35">
        <v>29</v>
      </c>
      <c r="S496" s="35">
        <v>29</v>
      </c>
      <c r="T496" s="35">
        <v>29</v>
      </c>
      <c r="U496" s="35">
        <v>29</v>
      </c>
      <c r="V496" s="35">
        <v>1000000</v>
      </c>
    </row>
    <row r="497" spans="1:22" ht="15" thickBot="1" x14ac:dyDescent="0.35">
      <c r="A497" s="34" t="str">
        <f>'OAM Base model stairs'!A1688</f>
        <v>Luxembourg</v>
      </c>
      <c r="B497" s="35">
        <v>29</v>
      </c>
      <c r="C497" s="35">
        <v>30</v>
      </c>
      <c r="D497" s="35">
        <v>12</v>
      </c>
      <c r="E497" s="35">
        <v>30</v>
      </c>
      <c r="F497" s="35">
        <v>14</v>
      </c>
      <c r="G497" s="35">
        <v>13</v>
      </c>
      <c r="H497" s="35">
        <v>9</v>
      </c>
      <c r="I497" s="35">
        <v>13</v>
      </c>
      <c r="J497" s="35">
        <v>7</v>
      </c>
      <c r="K497" s="35">
        <v>8</v>
      </c>
      <c r="L497" s="35">
        <v>22</v>
      </c>
      <c r="M497" s="35">
        <v>8</v>
      </c>
      <c r="N497" s="35">
        <v>27</v>
      </c>
      <c r="O497" s="35">
        <v>27</v>
      </c>
      <c r="P497" s="35">
        <v>29</v>
      </c>
      <c r="Q497" s="35">
        <v>27</v>
      </c>
      <c r="R497" s="35">
        <v>29</v>
      </c>
      <c r="S497" s="35">
        <v>29</v>
      </c>
      <c r="T497" s="35">
        <v>29</v>
      </c>
      <c r="U497" s="35">
        <v>29</v>
      </c>
      <c r="V497" s="35">
        <v>1000000</v>
      </c>
    </row>
    <row r="498" spans="1:22" ht="15" thickBot="1" x14ac:dyDescent="0.35">
      <c r="A498" s="34" t="str">
        <f>'OAM Base model stairs'!A1689</f>
        <v>Luxembourg</v>
      </c>
      <c r="B498" s="35">
        <v>29</v>
      </c>
      <c r="C498" s="35">
        <v>30</v>
      </c>
      <c r="D498" s="35">
        <v>12</v>
      </c>
      <c r="E498" s="35">
        <v>30</v>
      </c>
      <c r="F498" s="35">
        <v>14</v>
      </c>
      <c r="G498" s="35">
        <v>13</v>
      </c>
      <c r="H498" s="35">
        <v>9</v>
      </c>
      <c r="I498" s="35">
        <v>13</v>
      </c>
      <c r="J498" s="35">
        <v>12</v>
      </c>
      <c r="K498" s="35">
        <v>13</v>
      </c>
      <c r="L498" s="35">
        <v>14</v>
      </c>
      <c r="M498" s="35">
        <v>13</v>
      </c>
      <c r="N498" s="35">
        <v>28</v>
      </c>
      <c r="O498" s="35">
        <v>28</v>
      </c>
      <c r="P498" s="35">
        <v>29</v>
      </c>
      <c r="Q498" s="35">
        <v>28</v>
      </c>
      <c r="R498" s="35">
        <v>29</v>
      </c>
      <c r="S498" s="35">
        <v>30</v>
      </c>
      <c r="T498" s="35">
        <v>29</v>
      </c>
      <c r="U498" s="35">
        <v>30</v>
      </c>
      <c r="V498" s="35">
        <v>1000000</v>
      </c>
    </row>
    <row r="499" spans="1:22" ht="15" thickBot="1" x14ac:dyDescent="0.35">
      <c r="A499" s="34" t="str">
        <f>'OAM Base model stairs'!A1690</f>
        <v>Luxembourg</v>
      </c>
      <c r="B499" s="35">
        <v>29</v>
      </c>
      <c r="C499" s="35">
        <v>30</v>
      </c>
      <c r="D499" s="35">
        <v>21</v>
      </c>
      <c r="E499" s="35">
        <v>30</v>
      </c>
      <c r="F499" s="35">
        <v>14</v>
      </c>
      <c r="G499" s="35">
        <v>13</v>
      </c>
      <c r="H499" s="35">
        <v>8</v>
      </c>
      <c r="I499" s="35">
        <v>13</v>
      </c>
      <c r="J499" s="35">
        <v>9</v>
      </c>
      <c r="K499" s="35">
        <v>9</v>
      </c>
      <c r="L499" s="35">
        <v>17</v>
      </c>
      <c r="M499" s="35">
        <v>9</v>
      </c>
      <c r="N499" s="35">
        <v>28</v>
      </c>
      <c r="O499" s="35">
        <v>28</v>
      </c>
      <c r="P499" s="35">
        <v>28</v>
      </c>
      <c r="Q499" s="35">
        <v>28</v>
      </c>
      <c r="R499" s="35">
        <v>29</v>
      </c>
      <c r="S499" s="35">
        <v>30</v>
      </c>
      <c r="T499" s="35">
        <v>29</v>
      </c>
      <c r="U499" s="35">
        <v>30</v>
      </c>
      <c r="V499" s="35">
        <v>1000000</v>
      </c>
    </row>
    <row r="500" spans="1:22" ht="15" thickBot="1" x14ac:dyDescent="0.35">
      <c r="A500" s="34" t="str">
        <f>'OAM Base model stairs'!A1691</f>
        <v>Luxembourg</v>
      </c>
      <c r="B500" s="35">
        <v>29</v>
      </c>
      <c r="C500" s="35">
        <v>30</v>
      </c>
      <c r="D500" s="35">
        <v>22</v>
      </c>
      <c r="E500" s="35">
        <v>30</v>
      </c>
      <c r="F500" s="35">
        <v>13</v>
      </c>
      <c r="G500" s="35">
        <v>13</v>
      </c>
      <c r="H500" s="35">
        <v>8</v>
      </c>
      <c r="I500" s="35">
        <v>13</v>
      </c>
      <c r="J500" s="35">
        <v>5</v>
      </c>
      <c r="K500" s="35">
        <v>6</v>
      </c>
      <c r="L500" s="35">
        <v>21</v>
      </c>
      <c r="M500" s="35">
        <v>6</v>
      </c>
      <c r="N500" s="35">
        <v>28</v>
      </c>
      <c r="O500" s="35">
        <v>28</v>
      </c>
      <c r="P500" s="35">
        <v>29</v>
      </c>
      <c r="Q500" s="35">
        <v>28</v>
      </c>
      <c r="R500" s="35">
        <v>29</v>
      </c>
      <c r="S500" s="35">
        <v>30</v>
      </c>
      <c r="T500" s="35">
        <v>30</v>
      </c>
      <c r="U500" s="35">
        <v>30</v>
      </c>
      <c r="V500" s="35">
        <v>1000000</v>
      </c>
    </row>
    <row r="501" spans="1:22" ht="15" thickBot="1" x14ac:dyDescent="0.35">
      <c r="A501" s="34" t="str">
        <f>'OAM Base model stairs'!A1692</f>
        <v>Luxembourg</v>
      </c>
      <c r="B501" s="35">
        <v>30</v>
      </c>
      <c r="C501" s="35">
        <v>30</v>
      </c>
      <c r="D501" s="35">
        <v>24</v>
      </c>
      <c r="E501" s="35">
        <v>30</v>
      </c>
      <c r="F501" s="35">
        <v>12</v>
      </c>
      <c r="G501" s="35">
        <v>12</v>
      </c>
      <c r="H501" s="35">
        <v>9</v>
      </c>
      <c r="I501" s="35">
        <v>12</v>
      </c>
      <c r="J501" s="35">
        <v>9</v>
      </c>
      <c r="K501" s="35">
        <v>9</v>
      </c>
      <c r="L501" s="35">
        <v>21</v>
      </c>
      <c r="M501" s="35">
        <v>9</v>
      </c>
      <c r="N501" s="35">
        <v>27</v>
      </c>
      <c r="O501" s="35">
        <v>28</v>
      </c>
      <c r="P501" s="35">
        <v>28</v>
      </c>
      <c r="Q501" s="35">
        <v>28</v>
      </c>
      <c r="R501" s="35">
        <v>29</v>
      </c>
      <c r="S501" s="35">
        <v>30</v>
      </c>
      <c r="T501" s="35">
        <v>30</v>
      </c>
      <c r="U501" s="35">
        <v>30</v>
      </c>
      <c r="V501" s="35">
        <v>1000000</v>
      </c>
    </row>
    <row r="502" spans="1:22" ht="15" thickBot="1" x14ac:dyDescent="0.35">
      <c r="A502" s="34" t="str">
        <f>'OAM Base model stairs'!A1693</f>
        <v>Luxembourg</v>
      </c>
      <c r="B502" s="35">
        <v>29</v>
      </c>
      <c r="C502" s="35">
        <v>30</v>
      </c>
      <c r="D502" s="35">
        <v>22</v>
      </c>
      <c r="E502" s="35">
        <v>30</v>
      </c>
      <c r="F502" s="35">
        <v>11</v>
      </c>
      <c r="G502" s="35">
        <v>11</v>
      </c>
      <c r="H502" s="35">
        <v>11</v>
      </c>
      <c r="I502" s="35">
        <v>11</v>
      </c>
      <c r="J502" s="35">
        <v>5</v>
      </c>
      <c r="K502" s="35">
        <v>5</v>
      </c>
      <c r="L502" s="35">
        <v>22</v>
      </c>
      <c r="M502" s="35">
        <v>5</v>
      </c>
      <c r="N502" s="35">
        <v>26</v>
      </c>
      <c r="O502" s="35">
        <v>26</v>
      </c>
      <c r="P502" s="35">
        <v>27</v>
      </c>
      <c r="Q502" s="35">
        <v>26</v>
      </c>
      <c r="R502" s="35">
        <v>29</v>
      </c>
      <c r="S502" s="35">
        <v>30</v>
      </c>
      <c r="T502" s="35">
        <v>30</v>
      </c>
      <c r="U502" s="35">
        <v>30</v>
      </c>
      <c r="V502" s="35">
        <v>1000000</v>
      </c>
    </row>
    <row r="503" spans="1:22" ht="15" thickBot="1" x14ac:dyDescent="0.35">
      <c r="A503" s="34" t="str">
        <f>'OAM Base model stairs'!A1694</f>
        <v>Luxembourg</v>
      </c>
      <c r="B503" s="35">
        <v>29</v>
      </c>
      <c r="C503" s="35">
        <v>30</v>
      </c>
      <c r="D503" s="35">
        <v>23</v>
      </c>
      <c r="E503" s="35">
        <v>30</v>
      </c>
      <c r="F503" s="35">
        <v>13</v>
      </c>
      <c r="G503" s="35">
        <v>12</v>
      </c>
      <c r="H503" s="35">
        <v>8</v>
      </c>
      <c r="I503" s="35">
        <v>12</v>
      </c>
      <c r="J503" s="35">
        <v>14</v>
      </c>
      <c r="K503" s="35">
        <v>14</v>
      </c>
      <c r="L503" s="35">
        <v>16</v>
      </c>
      <c r="M503" s="35">
        <v>14</v>
      </c>
      <c r="N503" s="35">
        <v>23</v>
      </c>
      <c r="O503" s="35">
        <v>23</v>
      </c>
      <c r="P503" s="35">
        <v>19</v>
      </c>
      <c r="Q503" s="35">
        <v>23</v>
      </c>
      <c r="R503" s="35">
        <v>29</v>
      </c>
      <c r="S503" s="35">
        <v>30</v>
      </c>
      <c r="T503" s="35">
        <v>30</v>
      </c>
      <c r="U503" s="35">
        <v>30</v>
      </c>
      <c r="V503" s="35">
        <v>1000000</v>
      </c>
    </row>
    <row r="504" spans="1:22" ht="15" thickBot="1" x14ac:dyDescent="0.35">
      <c r="A504" s="34" t="str">
        <f>'OAM Base model stairs'!A1695</f>
        <v>Luxembourg</v>
      </c>
      <c r="B504" s="35">
        <v>29</v>
      </c>
      <c r="C504" s="35">
        <v>29</v>
      </c>
      <c r="D504" s="35">
        <v>24</v>
      </c>
      <c r="E504" s="35">
        <v>29</v>
      </c>
      <c r="F504" s="35">
        <v>16</v>
      </c>
      <c r="G504" s="35">
        <v>15</v>
      </c>
      <c r="H504" s="35">
        <v>6</v>
      </c>
      <c r="I504" s="35">
        <v>15</v>
      </c>
      <c r="J504" s="35">
        <v>16</v>
      </c>
      <c r="K504" s="35">
        <v>16</v>
      </c>
      <c r="L504" s="35">
        <v>13</v>
      </c>
      <c r="M504" s="35">
        <v>16</v>
      </c>
      <c r="N504" s="35">
        <v>23</v>
      </c>
      <c r="O504" s="35">
        <v>23</v>
      </c>
      <c r="P504" s="35">
        <v>21</v>
      </c>
      <c r="Q504" s="35">
        <v>23</v>
      </c>
      <c r="R504" s="35">
        <v>30</v>
      </c>
      <c r="S504" s="35">
        <v>30</v>
      </c>
      <c r="T504" s="35">
        <v>30</v>
      </c>
      <c r="U504" s="35">
        <v>30</v>
      </c>
      <c r="V504" s="35">
        <v>1000000</v>
      </c>
    </row>
    <row r="505" spans="1:22" ht="15" thickBot="1" x14ac:dyDescent="0.35">
      <c r="A505" s="34" t="str">
        <f>'OAM Base model stairs'!A1696</f>
        <v>Luxembourg</v>
      </c>
      <c r="B505" s="35">
        <v>29</v>
      </c>
      <c r="C505" s="35">
        <v>29</v>
      </c>
      <c r="D505" s="35">
        <v>26</v>
      </c>
      <c r="E505" s="35">
        <v>29</v>
      </c>
      <c r="F505" s="35">
        <v>15</v>
      </c>
      <c r="G505" s="35">
        <v>14</v>
      </c>
      <c r="H505" s="35">
        <v>7</v>
      </c>
      <c r="I505" s="35">
        <v>14</v>
      </c>
      <c r="J505" s="35">
        <v>11</v>
      </c>
      <c r="K505" s="35">
        <v>11</v>
      </c>
      <c r="L505" s="35">
        <v>22</v>
      </c>
      <c r="M505" s="35">
        <v>11</v>
      </c>
      <c r="N505" s="35">
        <v>19</v>
      </c>
      <c r="O505" s="35">
        <v>21</v>
      </c>
      <c r="P505" s="35">
        <v>16</v>
      </c>
      <c r="Q505" s="35">
        <v>21</v>
      </c>
      <c r="R505" s="35">
        <v>30</v>
      </c>
      <c r="S505" s="35">
        <v>30</v>
      </c>
      <c r="T505" s="35">
        <v>30</v>
      </c>
      <c r="U505" s="35">
        <v>30</v>
      </c>
      <c r="V505" s="35">
        <v>1000000</v>
      </c>
    </row>
    <row r="506" spans="1:22" ht="15" thickBot="1" x14ac:dyDescent="0.35">
      <c r="A506" s="34" t="str">
        <f>'OAM Base model stairs'!A1697</f>
        <v>Luxembourg</v>
      </c>
      <c r="B506" s="35">
        <v>30</v>
      </c>
      <c r="C506" s="35">
        <v>29</v>
      </c>
      <c r="D506" s="35">
        <v>28</v>
      </c>
      <c r="E506" s="35">
        <v>29</v>
      </c>
      <c r="F506" s="35">
        <v>12</v>
      </c>
      <c r="G506" s="35">
        <v>11</v>
      </c>
      <c r="H506" s="35">
        <v>9</v>
      </c>
      <c r="I506" s="35">
        <v>11</v>
      </c>
      <c r="J506" s="35">
        <v>10</v>
      </c>
      <c r="K506" s="35">
        <v>10</v>
      </c>
      <c r="L506" s="35">
        <v>23</v>
      </c>
      <c r="M506" s="35">
        <v>10</v>
      </c>
      <c r="N506" s="35">
        <v>16</v>
      </c>
      <c r="O506" s="35">
        <v>20</v>
      </c>
      <c r="P506" s="35">
        <v>14</v>
      </c>
      <c r="Q506" s="35">
        <v>20</v>
      </c>
      <c r="R506" s="35">
        <v>30</v>
      </c>
      <c r="S506" s="35">
        <v>30</v>
      </c>
      <c r="T506" s="35">
        <v>30</v>
      </c>
      <c r="U506" s="35">
        <v>30</v>
      </c>
      <c r="V506" s="35">
        <v>1000000</v>
      </c>
    </row>
    <row r="507" spans="1:22" ht="15" thickBot="1" x14ac:dyDescent="0.35">
      <c r="A507" s="34" t="str">
        <f>'OAM Base model stairs'!A1698</f>
        <v>Luxembourg</v>
      </c>
      <c r="B507" s="35">
        <v>29</v>
      </c>
      <c r="C507" s="35">
        <v>29</v>
      </c>
      <c r="D507" s="35">
        <v>27</v>
      </c>
      <c r="E507" s="35">
        <v>29</v>
      </c>
      <c r="F507" s="35">
        <v>11</v>
      </c>
      <c r="G507" s="35">
        <v>11</v>
      </c>
      <c r="H507" s="35">
        <v>9</v>
      </c>
      <c r="I507" s="35">
        <v>11</v>
      </c>
      <c r="J507" s="35">
        <v>17</v>
      </c>
      <c r="K507" s="35">
        <v>17</v>
      </c>
      <c r="L507" s="35">
        <v>11</v>
      </c>
      <c r="M507" s="35">
        <v>17</v>
      </c>
      <c r="N507" s="35">
        <v>12</v>
      </c>
      <c r="O507" s="35">
        <v>15</v>
      </c>
      <c r="P507" s="35">
        <v>5</v>
      </c>
      <c r="Q507" s="35">
        <v>15</v>
      </c>
      <c r="R507" s="35">
        <v>30</v>
      </c>
      <c r="S507" s="35">
        <v>30</v>
      </c>
      <c r="T507" s="35">
        <v>30</v>
      </c>
      <c r="U507" s="35">
        <v>30</v>
      </c>
      <c r="V507" s="35">
        <v>1000000</v>
      </c>
    </row>
    <row r="508" spans="1:22" ht="15" thickBot="1" x14ac:dyDescent="0.35">
      <c r="A508" s="34" t="str">
        <f>'OAM Base model stairs'!A1699</f>
        <v>Luxembourg</v>
      </c>
      <c r="B508" s="35">
        <v>30</v>
      </c>
      <c r="C508" s="35">
        <v>29</v>
      </c>
      <c r="D508" s="35">
        <v>27</v>
      </c>
      <c r="E508" s="35">
        <v>29</v>
      </c>
      <c r="F508" s="35">
        <v>17</v>
      </c>
      <c r="G508" s="35">
        <v>17</v>
      </c>
      <c r="H508" s="35">
        <v>1</v>
      </c>
      <c r="I508" s="35">
        <v>17</v>
      </c>
      <c r="J508" s="35">
        <v>15</v>
      </c>
      <c r="K508" s="35">
        <v>15</v>
      </c>
      <c r="L508" s="35">
        <v>10</v>
      </c>
      <c r="M508" s="35">
        <v>15</v>
      </c>
      <c r="N508" s="35">
        <v>24</v>
      </c>
      <c r="O508" s="35">
        <v>23</v>
      </c>
      <c r="P508" s="35">
        <v>21</v>
      </c>
      <c r="Q508" s="35">
        <v>23</v>
      </c>
      <c r="R508" s="35">
        <v>30</v>
      </c>
      <c r="S508" s="35">
        <v>30</v>
      </c>
      <c r="T508" s="35">
        <v>30</v>
      </c>
      <c r="U508" s="35">
        <v>30</v>
      </c>
      <c r="V508" s="35">
        <v>1000000</v>
      </c>
    </row>
    <row r="509" spans="1:22" ht="15" thickBot="1" x14ac:dyDescent="0.35">
      <c r="A509" s="34" t="str">
        <f>'OAM Base model stairs'!A1700</f>
        <v>Luxembourg</v>
      </c>
      <c r="B509" s="35">
        <v>30</v>
      </c>
      <c r="C509" s="35">
        <v>29</v>
      </c>
      <c r="D509" s="35">
        <v>27</v>
      </c>
      <c r="E509" s="35">
        <v>29</v>
      </c>
      <c r="F509" s="35">
        <v>17</v>
      </c>
      <c r="G509" s="35">
        <v>17</v>
      </c>
      <c r="H509" s="35">
        <v>1</v>
      </c>
      <c r="I509" s="35">
        <v>17</v>
      </c>
      <c r="J509" s="35">
        <v>13</v>
      </c>
      <c r="K509" s="35">
        <v>13</v>
      </c>
      <c r="L509" s="35">
        <v>13</v>
      </c>
      <c r="M509" s="35">
        <v>13</v>
      </c>
      <c r="N509" s="35">
        <v>28</v>
      </c>
      <c r="O509" s="35">
        <v>26</v>
      </c>
      <c r="P509" s="35">
        <v>27</v>
      </c>
      <c r="Q509" s="35">
        <v>26</v>
      </c>
      <c r="R509" s="35">
        <v>30</v>
      </c>
      <c r="S509" s="35">
        <v>30</v>
      </c>
      <c r="T509" s="35">
        <v>30</v>
      </c>
      <c r="U509" s="35">
        <v>30</v>
      </c>
      <c r="V509" s="35">
        <v>1000000</v>
      </c>
    </row>
    <row r="510" spans="1:22" ht="15" thickBot="1" x14ac:dyDescent="0.35">
      <c r="A510" s="34" t="str">
        <f>'OAM Base model stairs'!A1701</f>
        <v>Luxembourg</v>
      </c>
      <c r="B510" s="35">
        <v>30</v>
      </c>
      <c r="C510" s="35">
        <v>30</v>
      </c>
      <c r="D510" s="35">
        <v>27</v>
      </c>
      <c r="E510" s="35">
        <v>30</v>
      </c>
      <c r="F510" s="35">
        <v>18</v>
      </c>
      <c r="G510" s="35">
        <v>18</v>
      </c>
      <c r="H510" s="35">
        <v>2</v>
      </c>
      <c r="I510" s="35">
        <v>18</v>
      </c>
      <c r="J510" s="35">
        <v>12</v>
      </c>
      <c r="K510" s="35">
        <v>12</v>
      </c>
      <c r="L510" s="35">
        <v>12</v>
      </c>
      <c r="M510" s="35">
        <v>12</v>
      </c>
      <c r="N510" s="35">
        <v>27</v>
      </c>
      <c r="O510" s="35">
        <v>25</v>
      </c>
      <c r="P510" s="35">
        <v>26</v>
      </c>
      <c r="Q510" s="35">
        <v>25</v>
      </c>
      <c r="R510" s="35">
        <v>30</v>
      </c>
      <c r="S510" s="35">
        <v>30</v>
      </c>
      <c r="T510" s="35">
        <v>30</v>
      </c>
      <c r="U510" s="35">
        <v>30</v>
      </c>
      <c r="V510" s="35">
        <v>1000000</v>
      </c>
    </row>
    <row r="511" spans="1:22" ht="15" thickBot="1" x14ac:dyDescent="0.35">
      <c r="A511" s="34" t="str">
        <f>'OAM Base model stairs'!A1702</f>
        <v>Luxembourg</v>
      </c>
      <c r="B511" s="35">
        <v>30</v>
      </c>
      <c r="C511" s="35">
        <v>29</v>
      </c>
      <c r="D511" s="35">
        <v>26</v>
      </c>
      <c r="E511" s="35">
        <v>29</v>
      </c>
      <c r="F511" s="35">
        <v>17</v>
      </c>
      <c r="G511" s="35">
        <v>17</v>
      </c>
      <c r="H511" s="35">
        <v>1</v>
      </c>
      <c r="I511" s="35">
        <v>17</v>
      </c>
      <c r="J511" s="35">
        <v>15</v>
      </c>
      <c r="K511" s="35">
        <v>15</v>
      </c>
      <c r="L511" s="35">
        <v>8</v>
      </c>
      <c r="M511" s="35">
        <v>15</v>
      </c>
      <c r="N511" s="35">
        <v>27</v>
      </c>
      <c r="O511" s="35">
        <v>26</v>
      </c>
      <c r="P511" s="35">
        <v>24</v>
      </c>
      <c r="Q511" s="35">
        <v>26</v>
      </c>
      <c r="R511" s="35">
        <v>30</v>
      </c>
      <c r="S511" s="35">
        <v>30</v>
      </c>
      <c r="T511" s="35">
        <v>30</v>
      </c>
      <c r="U511" s="35">
        <v>30</v>
      </c>
      <c r="V511" s="35">
        <v>1000000</v>
      </c>
    </row>
    <row r="512" spans="1:22" ht="15" thickBot="1" x14ac:dyDescent="0.35">
      <c r="A512" s="34" t="str">
        <f>'OAM Base model stairs'!A1703</f>
        <v>Luxembourg</v>
      </c>
      <c r="B512" s="35">
        <v>30</v>
      </c>
      <c r="C512" s="35">
        <v>30</v>
      </c>
      <c r="D512" s="35">
        <v>27</v>
      </c>
      <c r="E512" s="35">
        <v>30</v>
      </c>
      <c r="F512" s="35">
        <v>17</v>
      </c>
      <c r="G512" s="35">
        <v>18</v>
      </c>
      <c r="H512" s="35">
        <v>1</v>
      </c>
      <c r="I512" s="35">
        <v>18</v>
      </c>
      <c r="J512" s="35">
        <v>16</v>
      </c>
      <c r="K512" s="35">
        <v>16</v>
      </c>
      <c r="L512" s="35">
        <v>8</v>
      </c>
      <c r="M512" s="35">
        <v>16</v>
      </c>
      <c r="N512" s="35">
        <v>26</v>
      </c>
      <c r="O512" s="35">
        <v>24</v>
      </c>
      <c r="P512" s="35">
        <v>16</v>
      </c>
      <c r="Q512" s="35">
        <v>24</v>
      </c>
      <c r="R512" s="35">
        <v>30</v>
      </c>
      <c r="S512" s="35">
        <v>30</v>
      </c>
      <c r="T512" s="35">
        <v>30</v>
      </c>
      <c r="U512" s="35">
        <v>30</v>
      </c>
      <c r="V512" s="35">
        <v>1000000</v>
      </c>
    </row>
    <row r="513" spans="1:22" ht="15" thickBot="1" x14ac:dyDescent="0.35">
      <c r="A513" s="34" t="str">
        <f>'OAM Base model stairs'!A1704</f>
        <v>Luxembourg</v>
      </c>
      <c r="B513" s="35">
        <v>30</v>
      </c>
      <c r="C513" s="35">
        <v>30</v>
      </c>
      <c r="D513" s="35">
        <v>28</v>
      </c>
      <c r="E513" s="35">
        <v>30</v>
      </c>
      <c r="F513" s="35">
        <v>16</v>
      </c>
      <c r="G513" s="35">
        <v>16</v>
      </c>
      <c r="H513" s="35">
        <v>1</v>
      </c>
      <c r="I513" s="35">
        <v>16</v>
      </c>
      <c r="J513" s="35">
        <v>16</v>
      </c>
      <c r="K513" s="35">
        <v>16</v>
      </c>
      <c r="L513" s="35">
        <v>8</v>
      </c>
      <c r="M513" s="35">
        <v>16</v>
      </c>
      <c r="N513" s="35">
        <v>24</v>
      </c>
      <c r="O513" s="35">
        <v>22</v>
      </c>
      <c r="P513" s="35">
        <v>10</v>
      </c>
      <c r="Q513" s="35">
        <v>22</v>
      </c>
      <c r="R513" s="35">
        <v>30</v>
      </c>
      <c r="S513" s="35">
        <v>29</v>
      </c>
      <c r="T513" s="35">
        <v>30</v>
      </c>
      <c r="U513" s="35">
        <v>29</v>
      </c>
      <c r="V513" s="35">
        <v>1000000</v>
      </c>
    </row>
    <row r="514" spans="1:22" ht="15" thickBot="1" x14ac:dyDescent="0.35">
      <c r="A514" s="34" t="str">
        <f>'OAM Base model stairs'!A1705</f>
        <v>Luxembourg</v>
      </c>
      <c r="B514" s="35">
        <v>30</v>
      </c>
      <c r="C514" s="35">
        <v>30</v>
      </c>
      <c r="D514" s="35">
        <v>28</v>
      </c>
      <c r="E514" s="35">
        <v>30</v>
      </c>
      <c r="F514" s="35">
        <v>15</v>
      </c>
      <c r="G514" s="35">
        <v>15</v>
      </c>
      <c r="H514" s="35">
        <v>3</v>
      </c>
      <c r="I514" s="35">
        <v>15</v>
      </c>
      <c r="J514" s="35">
        <v>18</v>
      </c>
      <c r="K514" s="35">
        <v>18</v>
      </c>
      <c r="L514" s="35">
        <v>4</v>
      </c>
      <c r="M514" s="35">
        <v>18</v>
      </c>
      <c r="N514" s="35">
        <v>20</v>
      </c>
      <c r="O514" s="35">
        <v>19</v>
      </c>
      <c r="P514" s="35">
        <v>2</v>
      </c>
      <c r="Q514" s="35">
        <v>19</v>
      </c>
      <c r="R514" s="35">
        <v>30</v>
      </c>
      <c r="S514" s="35">
        <v>29</v>
      </c>
      <c r="T514" s="35">
        <v>29</v>
      </c>
      <c r="U514" s="35">
        <v>29</v>
      </c>
      <c r="V514" s="35">
        <v>1000000</v>
      </c>
    </row>
    <row r="515" spans="1:22" ht="15" thickBot="1" x14ac:dyDescent="0.35">
      <c r="A515" s="34" t="str">
        <f>'OAM Base model stairs'!A1706</f>
        <v>Luxembourg</v>
      </c>
      <c r="B515" s="35">
        <v>30</v>
      </c>
      <c r="C515" s="35">
        <v>29</v>
      </c>
      <c r="D515" s="35">
        <v>27</v>
      </c>
      <c r="E515" s="35">
        <v>29</v>
      </c>
      <c r="F515" s="35">
        <v>15</v>
      </c>
      <c r="G515" s="35">
        <v>16</v>
      </c>
      <c r="H515" s="35">
        <v>2</v>
      </c>
      <c r="I515" s="35">
        <v>16</v>
      </c>
      <c r="J515" s="35">
        <v>18</v>
      </c>
      <c r="K515" s="35">
        <v>17</v>
      </c>
      <c r="L515" s="35">
        <v>4</v>
      </c>
      <c r="M515" s="35">
        <v>17</v>
      </c>
      <c r="N515" s="35">
        <v>17</v>
      </c>
      <c r="O515" s="35">
        <v>17</v>
      </c>
      <c r="P515" s="35">
        <v>3</v>
      </c>
      <c r="Q515" s="35">
        <v>17</v>
      </c>
      <c r="R515" s="35">
        <v>30</v>
      </c>
      <c r="S515" s="35">
        <v>29</v>
      </c>
      <c r="T515" s="35">
        <v>30</v>
      </c>
      <c r="U515" s="35">
        <v>29</v>
      </c>
      <c r="V515" s="35">
        <v>1000000</v>
      </c>
    </row>
    <row r="516" spans="1:22" ht="15" thickBot="1" x14ac:dyDescent="0.35">
      <c r="A516" s="34" t="str">
        <f>'OAM Base model stairs'!A1707</f>
        <v>Luxembourg</v>
      </c>
      <c r="B516" s="35">
        <v>30</v>
      </c>
      <c r="C516" s="35">
        <v>29</v>
      </c>
      <c r="D516" s="35">
        <v>28</v>
      </c>
      <c r="E516" s="35">
        <v>29</v>
      </c>
      <c r="F516" s="35">
        <v>16</v>
      </c>
      <c r="G516" s="35">
        <v>16</v>
      </c>
      <c r="H516" s="35">
        <v>2</v>
      </c>
      <c r="I516" s="35">
        <v>16</v>
      </c>
      <c r="J516" s="35">
        <v>13</v>
      </c>
      <c r="K516" s="35">
        <v>12</v>
      </c>
      <c r="L516" s="35">
        <v>9</v>
      </c>
      <c r="M516" s="35">
        <v>12</v>
      </c>
      <c r="N516" s="35">
        <v>15</v>
      </c>
      <c r="O516" s="35">
        <v>16</v>
      </c>
      <c r="P516" s="35">
        <v>3</v>
      </c>
      <c r="Q516" s="35">
        <v>16</v>
      </c>
      <c r="R516" s="35">
        <v>30</v>
      </c>
      <c r="S516" s="35">
        <v>29</v>
      </c>
      <c r="T516" s="35">
        <v>29</v>
      </c>
      <c r="U516" s="35">
        <v>29</v>
      </c>
      <c r="V516" s="35">
        <v>1000000</v>
      </c>
    </row>
    <row r="517" spans="1:22" ht="15" thickBot="1" x14ac:dyDescent="0.35">
      <c r="A517" s="34" t="str">
        <f>'OAM Base model stairs'!A1708</f>
        <v>Luxembourg</v>
      </c>
      <c r="B517" s="35">
        <v>30</v>
      </c>
      <c r="C517" s="35">
        <v>29</v>
      </c>
      <c r="D517" s="35">
        <v>29</v>
      </c>
      <c r="E517" s="35">
        <v>29</v>
      </c>
      <c r="F517" s="35">
        <v>15</v>
      </c>
      <c r="G517" s="35">
        <v>15</v>
      </c>
      <c r="H517" s="35">
        <v>4</v>
      </c>
      <c r="I517" s="35">
        <v>15</v>
      </c>
      <c r="J517" s="35">
        <v>14</v>
      </c>
      <c r="K517" s="35">
        <v>13</v>
      </c>
      <c r="L517" s="35">
        <v>9</v>
      </c>
      <c r="M517" s="35">
        <v>13</v>
      </c>
      <c r="N517" s="35">
        <v>10</v>
      </c>
      <c r="O517" s="35">
        <v>12</v>
      </c>
      <c r="P517" s="35">
        <v>10</v>
      </c>
      <c r="Q517" s="35">
        <v>12</v>
      </c>
      <c r="R517" s="35">
        <v>30</v>
      </c>
      <c r="S517" s="35">
        <v>29</v>
      </c>
      <c r="T517" s="35">
        <v>29</v>
      </c>
      <c r="U517" s="35">
        <v>29</v>
      </c>
      <c r="V517" s="35">
        <v>1000000</v>
      </c>
    </row>
    <row r="518" spans="1:22" ht="15" thickBot="1" x14ac:dyDescent="0.35">
      <c r="A518" s="34" t="str">
        <f>'OAM Base model stairs'!A1709</f>
        <v>Luxembourg</v>
      </c>
      <c r="B518" s="35">
        <v>30</v>
      </c>
      <c r="C518" s="35">
        <v>28</v>
      </c>
      <c r="D518" s="35">
        <v>28</v>
      </c>
      <c r="E518" s="35">
        <v>28</v>
      </c>
      <c r="F518" s="35">
        <v>13</v>
      </c>
      <c r="G518" s="35">
        <v>14</v>
      </c>
      <c r="H518" s="35">
        <v>4</v>
      </c>
      <c r="I518" s="35">
        <v>14</v>
      </c>
      <c r="J518" s="35">
        <v>14</v>
      </c>
      <c r="K518" s="35">
        <v>14</v>
      </c>
      <c r="L518" s="35">
        <v>8</v>
      </c>
      <c r="M518" s="35">
        <v>14</v>
      </c>
      <c r="N518" s="35">
        <v>6</v>
      </c>
      <c r="O518" s="35">
        <v>8</v>
      </c>
      <c r="P518" s="35">
        <v>16</v>
      </c>
      <c r="Q518" s="35">
        <v>8</v>
      </c>
      <c r="R518" s="35">
        <v>29</v>
      </c>
      <c r="S518" s="35">
        <v>29</v>
      </c>
      <c r="T518" s="35">
        <v>29</v>
      </c>
      <c r="U518" s="35">
        <v>29</v>
      </c>
      <c r="V518" s="35">
        <v>1000000</v>
      </c>
    </row>
    <row r="519" spans="1:22" ht="15" thickBot="1" x14ac:dyDescent="0.35">
      <c r="A519" s="34" t="str">
        <f>'OAM Base model stairs'!A1710</f>
        <v>Luxembourg</v>
      </c>
      <c r="B519" s="35">
        <v>30</v>
      </c>
      <c r="C519" s="35">
        <v>28</v>
      </c>
      <c r="D519" s="35">
        <v>29</v>
      </c>
      <c r="E519" s="35">
        <v>28</v>
      </c>
      <c r="F519" s="35">
        <v>15</v>
      </c>
      <c r="G519" s="35">
        <v>17</v>
      </c>
      <c r="H519" s="35">
        <v>1</v>
      </c>
      <c r="I519" s="35">
        <v>17</v>
      </c>
      <c r="J519" s="35">
        <v>15</v>
      </c>
      <c r="K519" s="35">
        <v>15</v>
      </c>
      <c r="L519" s="35">
        <v>7</v>
      </c>
      <c r="M519" s="35">
        <v>15</v>
      </c>
      <c r="N519" s="35">
        <v>4</v>
      </c>
      <c r="O519" s="35">
        <v>4</v>
      </c>
      <c r="P519" s="35">
        <v>17</v>
      </c>
      <c r="Q519" s="35">
        <v>4</v>
      </c>
      <c r="R519" s="35">
        <v>29</v>
      </c>
      <c r="S519" s="35">
        <v>29</v>
      </c>
      <c r="T519" s="35">
        <v>29</v>
      </c>
      <c r="U519" s="35">
        <v>29</v>
      </c>
      <c r="V519" s="35">
        <v>1000000</v>
      </c>
    </row>
    <row r="520" spans="1:22" ht="15" thickBot="1" x14ac:dyDescent="0.35">
      <c r="A520" s="34" t="str">
        <f>'OAM Base model stairs'!A1711</f>
        <v>Luxembourg</v>
      </c>
      <c r="B520" s="35">
        <v>30</v>
      </c>
      <c r="C520" s="35">
        <v>29</v>
      </c>
      <c r="D520" s="35">
        <v>29</v>
      </c>
      <c r="E520" s="35">
        <v>29</v>
      </c>
      <c r="F520" s="35">
        <v>24</v>
      </c>
      <c r="G520" s="35">
        <v>24</v>
      </c>
      <c r="H520" s="35">
        <v>25</v>
      </c>
      <c r="I520" s="35">
        <v>24</v>
      </c>
      <c r="J520" s="35">
        <v>22</v>
      </c>
      <c r="K520" s="35">
        <v>22</v>
      </c>
      <c r="L520" s="35">
        <v>5</v>
      </c>
      <c r="M520" s="35">
        <v>22</v>
      </c>
      <c r="N520" s="35">
        <v>10</v>
      </c>
      <c r="O520" s="35">
        <v>12</v>
      </c>
      <c r="P520" s="35">
        <v>7</v>
      </c>
      <c r="Q520" s="35">
        <v>12</v>
      </c>
      <c r="R520" s="35">
        <v>30</v>
      </c>
      <c r="S520" s="35">
        <v>29</v>
      </c>
      <c r="T520" s="35">
        <v>29</v>
      </c>
      <c r="U520" s="35">
        <v>29</v>
      </c>
      <c r="V520" s="35">
        <v>1000000</v>
      </c>
    </row>
    <row r="521" spans="1:22" ht="15" thickBot="1" x14ac:dyDescent="0.35">
      <c r="A521" s="34" t="str">
        <f>'OAM Base model stairs'!A1712</f>
        <v>Netherlands</v>
      </c>
      <c r="B521" s="35">
        <v>29</v>
      </c>
      <c r="C521" s="35">
        <v>29</v>
      </c>
      <c r="D521" s="35">
        <v>1</v>
      </c>
      <c r="E521" s="35">
        <v>29</v>
      </c>
      <c r="F521" s="35">
        <v>26</v>
      </c>
      <c r="G521" s="35">
        <v>25</v>
      </c>
      <c r="H521" s="35">
        <v>25</v>
      </c>
      <c r="I521" s="35">
        <v>25</v>
      </c>
      <c r="J521" s="35">
        <v>18</v>
      </c>
      <c r="K521" s="35">
        <v>18</v>
      </c>
      <c r="L521" s="35">
        <v>11</v>
      </c>
      <c r="M521" s="35">
        <v>18</v>
      </c>
      <c r="N521" s="35">
        <v>8</v>
      </c>
      <c r="O521" s="35">
        <v>7</v>
      </c>
      <c r="P521" s="35">
        <v>24</v>
      </c>
      <c r="Q521" s="35">
        <v>7</v>
      </c>
      <c r="R521" s="35">
        <v>10</v>
      </c>
      <c r="S521" s="35">
        <v>15</v>
      </c>
      <c r="T521" s="35">
        <v>27</v>
      </c>
      <c r="U521" s="35">
        <v>15</v>
      </c>
      <c r="V521" s="35">
        <v>1000000</v>
      </c>
    </row>
    <row r="522" spans="1:22" ht="15" thickBot="1" x14ac:dyDescent="0.35">
      <c r="A522" s="34" t="str">
        <f>'OAM Base model stairs'!A1713</f>
        <v>Netherlands</v>
      </c>
      <c r="B522" s="35">
        <v>29</v>
      </c>
      <c r="C522" s="35">
        <v>30</v>
      </c>
      <c r="D522" s="35">
        <v>2</v>
      </c>
      <c r="E522" s="35">
        <v>30</v>
      </c>
      <c r="F522" s="35">
        <v>24</v>
      </c>
      <c r="G522" s="35">
        <v>24</v>
      </c>
      <c r="H522" s="35">
        <v>22</v>
      </c>
      <c r="I522" s="35">
        <v>24</v>
      </c>
      <c r="J522" s="35">
        <v>15</v>
      </c>
      <c r="K522" s="35">
        <v>16</v>
      </c>
      <c r="L522" s="35">
        <v>11</v>
      </c>
      <c r="M522" s="35">
        <v>16</v>
      </c>
      <c r="N522" s="35">
        <v>11</v>
      </c>
      <c r="O522" s="35">
        <v>10</v>
      </c>
      <c r="P522" s="35">
        <v>13</v>
      </c>
      <c r="Q522" s="35">
        <v>10</v>
      </c>
      <c r="R522" s="35">
        <v>11</v>
      </c>
      <c r="S522" s="35">
        <v>16</v>
      </c>
      <c r="T522" s="35">
        <v>26</v>
      </c>
      <c r="U522" s="35">
        <v>16</v>
      </c>
      <c r="V522" s="35">
        <v>1000000</v>
      </c>
    </row>
    <row r="523" spans="1:22" ht="15" thickBot="1" x14ac:dyDescent="0.35">
      <c r="A523" s="34" t="str">
        <f>'OAM Base model stairs'!A1714</f>
        <v>Netherlands</v>
      </c>
      <c r="B523" s="35">
        <v>29</v>
      </c>
      <c r="C523" s="35">
        <v>29</v>
      </c>
      <c r="D523" s="35">
        <v>1</v>
      </c>
      <c r="E523" s="35">
        <v>29</v>
      </c>
      <c r="F523" s="35">
        <v>26</v>
      </c>
      <c r="G523" s="35">
        <v>25</v>
      </c>
      <c r="H523" s="35">
        <v>25</v>
      </c>
      <c r="I523" s="35">
        <v>25</v>
      </c>
      <c r="J523" s="35">
        <v>16</v>
      </c>
      <c r="K523" s="35">
        <v>16</v>
      </c>
      <c r="L523" s="35">
        <v>10</v>
      </c>
      <c r="M523" s="35">
        <v>16</v>
      </c>
      <c r="N523" s="35">
        <v>16</v>
      </c>
      <c r="O523" s="35">
        <v>16</v>
      </c>
      <c r="P523" s="35">
        <v>1</v>
      </c>
      <c r="Q523" s="35">
        <v>16</v>
      </c>
      <c r="R523" s="35">
        <v>12</v>
      </c>
      <c r="S523" s="35">
        <v>15</v>
      </c>
      <c r="T523" s="35">
        <v>26</v>
      </c>
      <c r="U523" s="35">
        <v>15</v>
      </c>
      <c r="V523" s="35">
        <v>1000000</v>
      </c>
    </row>
    <row r="524" spans="1:22" ht="15" thickBot="1" x14ac:dyDescent="0.35">
      <c r="A524" s="34" t="str">
        <f>'OAM Base model stairs'!A1715</f>
        <v>Netherlands</v>
      </c>
      <c r="B524" s="35">
        <v>26</v>
      </c>
      <c r="C524" s="35">
        <v>28</v>
      </c>
      <c r="D524" s="35">
        <v>5</v>
      </c>
      <c r="E524" s="35">
        <v>28</v>
      </c>
      <c r="F524" s="35">
        <v>26</v>
      </c>
      <c r="G524" s="35">
        <v>25</v>
      </c>
      <c r="H524" s="35">
        <v>26</v>
      </c>
      <c r="I524" s="35">
        <v>25</v>
      </c>
      <c r="J524" s="35">
        <v>15</v>
      </c>
      <c r="K524" s="35">
        <v>16</v>
      </c>
      <c r="L524" s="35">
        <v>11</v>
      </c>
      <c r="M524" s="35">
        <v>16</v>
      </c>
      <c r="N524" s="35">
        <v>21</v>
      </c>
      <c r="O524" s="35">
        <v>21</v>
      </c>
      <c r="P524" s="35">
        <v>16</v>
      </c>
      <c r="Q524" s="35">
        <v>21</v>
      </c>
      <c r="R524" s="35">
        <v>12</v>
      </c>
      <c r="S524" s="35">
        <v>16</v>
      </c>
      <c r="T524" s="35">
        <v>26</v>
      </c>
      <c r="U524" s="35">
        <v>16</v>
      </c>
      <c r="V524" s="35">
        <v>1000000</v>
      </c>
    </row>
    <row r="525" spans="1:22" ht="15" thickBot="1" x14ac:dyDescent="0.35">
      <c r="A525" s="34" t="str">
        <f>'OAM Base model stairs'!A1716</f>
        <v>Netherlands</v>
      </c>
      <c r="B525" s="35">
        <v>27</v>
      </c>
      <c r="C525" s="35">
        <v>27</v>
      </c>
      <c r="D525" s="35">
        <v>5</v>
      </c>
      <c r="E525" s="35">
        <v>27</v>
      </c>
      <c r="F525" s="35">
        <v>26</v>
      </c>
      <c r="G525" s="35">
        <v>25</v>
      </c>
      <c r="H525" s="35">
        <v>26</v>
      </c>
      <c r="I525" s="35">
        <v>25</v>
      </c>
      <c r="J525" s="35">
        <v>12</v>
      </c>
      <c r="K525" s="35">
        <v>13</v>
      </c>
      <c r="L525" s="35">
        <v>14</v>
      </c>
      <c r="M525" s="35">
        <v>13</v>
      </c>
      <c r="N525" s="35">
        <v>26</v>
      </c>
      <c r="O525" s="35">
        <v>25</v>
      </c>
      <c r="P525" s="35">
        <v>27</v>
      </c>
      <c r="Q525" s="35">
        <v>25</v>
      </c>
      <c r="R525" s="35">
        <v>14</v>
      </c>
      <c r="S525" s="35">
        <v>16</v>
      </c>
      <c r="T525" s="35">
        <v>27</v>
      </c>
      <c r="U525" s="35">
        <v>16</v>
      </c>
      <c r="V525" s="35">
        <v>1000000</v>
      </c>
    </row>
    <row r="526" spans="1:22" ht="15" thickBot="1" x14ac:dyDescent="0.35">
      <c r="A526" s="34" t="str">
        <f>'OAM Base model stairs'!A1717</f>
        <v>Netherlands</v>
      </c>
      <c r="B526" s="35">
        <v>28</v>
      </c>
      <c r="C526" s="35">
        <v>28</v>
      </c>
      <c r="D526" s="35">
        <v>3</v>
      </c>
      <c r="E526" s="35">
        <v>28</v>
      </c>
      <c r="F526" s="35">
        <v>28</v>
      </c>
      <c r="G526" s="35">
        <v>28</v>
      </c>
      <c r="H526" s="35">
        <v>28</v>
      </c>
      <c r="I526" s="35">
        <v>28</v>
      </c>
      <c r="J526" s="35">
        <v>11</v>
      </c>
      <c r="K526" s="35">
        <v>11</v>
      </c>
      <c r="L526" s="35">
        <v>14</v>
      </c>
      <c r="M526" s="35">
        <v>11</v>
      </c>
      <c r="N526" s="35">
        <v>26</v>
      </c>
      <c r="O526" s="35">
        <v>27</v>
      </c>
      <c r="P526" s="35">
        <v>27</v>
      </c>
      <c r="Q526" s="35">
        <v>27</v>
      </c>
      <c r="R526" s="35">
        <v>14</v>
      </c>
      <c r="S526" s="35">
        <v>15</v>
      </c>
      <c r="T526" s="35">
        <v>28</v>
      </c>
      <c r="U526" s="35">
        <v>15</v>
      </c>
      <c r="V526" s="35">
        <v>1000000</v>
      </c>
    </row>
    <row r="527" spans="1:22" ht="15" thickBot="1" x14ac:dyDescent="0.35">
      <c r="A527" s="34" t="str">
        <f>'OAM Base model stairs'!A1718</f>
        <v>Netherlands</v>
      </c>
      <c r="B527" s="35">
        <v>28</v>
      </c>
      <c r="C527" s="35">
        <v>28</v>
      </c>
      <c r="D527" s="35">
        <v>2</v>
      </c>
      <c r="E527" s="35">
        <v>28</v>
      </c>
      <c r="F527" s="35">
        <v>28</v>
      </c>
      <c r="G527" s="35">
        <v>28</v>
      </c>
      <c r="H527" s="35">
        <v>28</v>
      </c>
      <c r="I527" s="35">
        <v>28</v>
      </c>
      <c r="J527" s="35">
        <v>10</v>
      </c>
      <c r="K527" s="35">
        <v>11</v>
      </c>
      <c r="L527" s="35">
        <v>17</v>
      </c>
      <c r="M527" s="35">
        <v>11</v>
      </c>
      <c r="N527" s="35">
        <v>27</v>
      </c>
      <c r="O527" s="35">
        <v>27</v>
      </c>
      <c r="P527" s="35">
        <v>27</v>
      </c>
      <c r="Q527" s="35">
        <v>27</v>
      </c>
      <c r="R527" s="35">
        <v>14</v>
      </c>
      <c r="S527" s="35">
        <v>15</v>
      </c>
      <c r="T527" s="35">
        <v>27</v>
      </c>
      <c r="U527" s="35">
        <v>15</v>
      </c>
      <c r="V527" s="35">
        <v>1000000</v>
      </c>
    </row>
    <row r="528" spans="1:22" ht="15" thickBot="1" x14ac:dyDescent="0.35">
      <c r="A528" s="34" t="str">
        <f>'OAM Base model stairs'!A1719</f>
        <v>Netherlands</v>
      </c>
      <c r="B528" s="35">
        <v>28</v>
      </c>
      <c r="C528" s="35">
        <v>27</v>
      </c>
      <c r="D528" s="35">
        <v>3</v>
      </c>
      <c r="E528" s="35">
        <v>27</v>
      </c>
      <c r="F528" s="35">
        <v>29</v>
      </c>
      <c r="G528" s="35">
        <v>29</v>
      </c>
      <c r="H528" s="35">
        <v>29</v>
      </c>
      <c r="I528" s="35">
        <v>29</v>
      </c>
      <c r="J528" s="35">
        <v>13</v>
      </c>
      <c r="K528" s="35">
        <v>14</v>
      </c>
      <c r="L528" s="35">
        <v>16</v>
      </c>
      <c r="M528" s="35">
        <v>14</v>
      </c>
      <c r="N528" s="35">
        <v>26</v>
      </c>
      <c r="O528" s="35">
        <v>27</v>
      </c>
      <c r="P528" s="35">
        <v>27</v>
      </c>
      <c r="Q528" s="35">
        <v>27</v>
      </c>
      <c r="R528" s="35">
        <v>13</v>
      </c>
      <c r="S528" s="35">
        <v>14</v>
      </c>
      <c r="T528" s="35">
        <v>27</v>
      </c>
      <c r="U528" s="35">
        <v>14</v>
      </c>
      <c r="V528" s="35">
        <v>1000000</v>
      </c>
    </row>
    <row r="529" spans="1:22" ht="15" thickBot="1" x14ac:dyDescent="0.35">
      <c r="A529" s="34" t="str">
        <f>'OAM Base model stairs'!A1720</f>
        <v>Netherlands</v>
      </c>
      <c r="B529" s="35">
        <v>27</v>
      </c>
      <c r="C529" s="35">
        <v>27</v>
      </c>
      <c r="D529" s="35">
        <v>2</v>
      </c>
      <c r="E529" s="35">
        <v>27</v>
      </c>
      <c r="F529" s="35">
        <v>29</v>
      </c>
      <c r="G529" s="35">
        <v>29</v>
      </c>
      <c r="H529" s="35">
        <v>29</v>
      </c>
      <c r="I529" s="35">
        <v>29</v>
      </c>
      <c r="J529" s="35">
        <v>14</v>
      </c>
      <c r="K529" s="35">
        <v>14</v>
      </c>
      <c r="L529" s="35">
        <v>13</v>
      </c>
      <c r="M529" s="35">
        <v>14</v>
      </c>
      <c r="N529" s="35">
        <v>19</v>
      </c>
      <c r="O529" s="35">
        <v>19</v>
      </c>
      <c r="P529" s="35">
        <v>5</v>
      </c>
      <c r="Q529" s="35">
        <v>19</v>
      </c>
      <c r="R529" s="35">
        <v>12</v>
      </c>
      <c r="S529" s="35">
        <v>13</v>
      </c>
      <c r="T529" s="35">
        <v>26</v>
      </c>
      <c r="U529" s="35">
        <v>13</v>
      </c>
      <c r="V529" s="35">
        <v>1000000</v>
      </c>
    </row>
    <row r="530" spans="1:22" ht="15" thickBot="1" x14ac:dyDescent="0.35">
      <c r="A530" s="34" t="str">
        <f>'OAM Base model stairs'!A1721</f>
        <v>Netherlands</v>
      </c>
      <c r="B530" s="35">
        <v>27</v>
      </c>
      <c r="C530" s="35">
        <v>27</v>
      </c>
      <c r="D530" s="35">
        <v>1</v>
      </c>
      <c r="E530" s="35">
        <v>27</v>
      </c>
      <c r="F530" s="35">
        <v>28</v>
      </c>
      <c r="G530" s="35">
        <v>27</v>
      </c>
      <c r="H530" s="35">
        <v>28</v>
      </c>
      <c r="I530" s="35">
        <v>27</v>
      </c>
      <c r="J530" s="35">
        <v>14</v>
      </c>
      <c r="K530" s="35">
        <v>15</v>
      </c>
      <c r="L530" s="35">
        <v>15</v>
      </c>
      <c r="M530" s="35">
        <v>15</v>
      </c>
      <c r="N530" s="35">
        <v>16</v>
      </c>
      <c r="O530" s="35">
        <v>15</v>
      </c>
      <c r="P530" s="35">
        <v>2</v>
      </c>
      <c r="Q530" s="35">
        <v>15</v>
      </c>
      <c r="R530" s="35">
        <v>11</v>
      </c>
      <c r="S530" s="35">
        <v>12</v>
      </c>
      <c r="T530" s="35">
        <v>25</v>
      </c>
      <c r="U530" s="35">
        <v>12</v>
      </c>
      <c r="V530" s="35">
        <v>1000000</v>
      </c>
    </row>
    <row r="531" spans="1:22" ht="15" thickBot="1" x14ac:dyDescent="0.35">
      <c r="A531" s="34" t="str">
        <f>'OAM Base model stairs'!A1722</f>
        <v>Netherlands</v>
      </c>
      <c r="B531" s="35">
        <v>27</v>
      </c>
      <c r="C531" s="35">
        <v>26</v>
      </c>
      <c r="D531" s="35">
        <v>1</v>
      </c>
      <c r="E531" s="35">
        <v>26</v>
      </c>
      <c r="F531" s="35">
        <v>29</v>
      </c>
      <c r="G531" s="35">
        <v>29</v>
      </c>
      <c r="H531" s="35">
        <v>28</v>
      </c>
      <c r="I531" s="35">
        <v>29</v>
      </c>
      <c r="J531" s="35">
        <v>16</v>
      </c>
      <c r="K531" s="35">
        <v>16</v>
      </c>
      <c r="L531" s="35">
        <v>13</v>
      </c>
      <c r="M531" s="35">
        <v>16</v>
      </c>
      <c r="N531" s="35">
        <v>12</v>
      </c>
      <c r="O531" s="35">
        <v>11</v>
      </c>
      <c r="P531" s="35">
        <v>5</v>
      </c>
      <c r="Q531" s="35">
        <v>11</v>
      </c>
      <c r="R531" s="35">
        <v>11</v>
      </c>
      <c r="S531" s="35">
        <v>11</v>
      </c>
      <c r="T531" s="35">
        <v>24</v>
      </c>
      <c r="U531" s="35">
        <v>11</v>
      </c>
      <c r="V531" s="35">
        <v>1000000</v>
      </c>
    </row>
    <row r="532" spans="1:22" ht="15" thickBot="1" x14ac:dyDescent="0.35">
      <c r="A532" s="34" t="str">
        <f>'OAM Base model stairs'!A1723</f>
        <v>Netherlands</v>
      </c>
      <c r="B532" s="35">
        <v>25</v>
      </c>
      <c r="C532" s="35">
        <v>25</v>
      </c>
      <c r="D532" s="35">
        <v>1</v>
      </c>
      <c r="E532" s="35">
        <v>25</v>
      </c>
      <c r="F532" s="35">
        <v>29</v>
      </c>
      <c r="G532" s="35">
        <v>28</v>
      </c>
      <c r="H532" s="35">
        <v>29</v>
      </c>
      <c r="I532" s="35">
        <v>28</v>
      </c>
      <c r="J532" s="35">
        <v>16</v>
      </c>
      <c r="K532" s="35">
        <v>16</v>
      </c>
      <c r="L532" s="35">
        <v>15</v>
      </c>
      <c r="M532" s="35">
        <v>16</v>
      </c>
      <c r="N532" s="35">
        <v>11</v>
      </c>
      <c r="O532" s="35">
        <v>12</v>
      </c>
      <c r="P532" s="35">
        <v>3</v>
      </c>
      <c r="Q532" s="35">
        <v>12</v>
      </c>
      <c r="R532" s="35">
        <v>12</v>
      </c>
      <c r="S532" s="35">
        <v>11</v>
      </c>
      <c r="T532" s="35">
        <v>23</v>
      </c>
      <c r="U532" s="35">
        <v>11</v>
      </c>
      <c r="V532" s="35">
        <v>1000000</v>
      </c>
    </row>
    <row r="533" spans="1:22" ht="15" thickBot="1" x14ac:dyDescent="0.35">
      <c r="A533" s="34" t="str">
        <f>'OAM Base model stairs'!A1724</f>
        <v>Netherlands</v>
      </c>
      <c r="B533" s="35">
        <v>25</v>
      </c>
      <c r="C533" s="35">
        <v>24</v>
      </c>
      <c r="D533" s="35">
        <v>2</v>
      </c>
      <c r="E533" s="35">
        <v>24</v>
      </c>
      <c r="F533" s="35">
        <v>28</v>
      </c>
      <c r="G533" s="35">
        <v>28</v>
      </c>
      <c r="H533" s="35">
        <v>29</v>
      </c>
      <c r="I533" s="35">
        <v>28</v>
      </c>
      <c r="J533" s="35">
        <v>18</v>
      </c>
      <c r="K533" s="35">
        <v>18</v>
      </c>
      <c r="L533" s="35">
        <v>12</v>
      </c>
      <c r="M533" s="35">
        <v>18</v>
      </c>
      <c r="N533" s="35">
        <v>10</v>
      </c>
      <c r="O533" s="35">
        <v>12</v>
      </c>
      <c r="P533" s="35">
        <v>2</v>
      </c>
      <c r="Q533" s="35">
        <v>12</v>
      </c>
      <c r="R533" s="35">
        <v>12</v>
      </c>
      <c r="S533" s="35">
        <v>10</v>
      </c>
      <c r="T533" s="35">
        <v>23</v>
      </c>
      <c r="U533" s="35">
        <v>10</v>
      </c>
      <c r="V533" s="35">
        <v>1000000</v>
      </c>
    </row>
    <row r="534" spans="1:22" ht="15" thickBot="1" x14ac:dyDescent="0.35">
      <c r="A534" s="34" t="str">
        <f>'OAM Base model stairs'!A1725</f>
        <v>Netherlands</v>
      </c>
      <c r="B534" s="35">
        <v>25</v>
      </c>
      <c r="C534" s="35">
        <v>24</v>
      </c>
      <c r="D534" s="35">
        <v>2</v>
      </c>
      <c r="E534" s="35">
        <v>24</v>
      </c>
      <c r="F534" s="35">
        <v>28</v>
      </c>
      <c r="G534" s="35">
        <v>28</v>
      </c>
      <c r="H534" s="35">
        <v>29</v>
      </c>
      <c r="I534" s="35">
        <v>28</v>
      </c>
      <c r="J534" s="35">
        <v>15</v>
      </c>
      <c r="K534" s="35">
        <v>15</v>
      </c>
      <c r="L534" s="35">
        <v>13</v>
      </c>
      <c r="M534" s="35">
        <v>15</v>
      </c>
      <c r="N534" s="35">
        <v>13</v>
      </c>
      <c r="O534" s="35">
        <v>16</v>
      </c>
      <c r="P534" s="35">
        <v>7</v>
      </c>
      <c r="Q534" s="35">
        <v>16</v>
      </c>
      <c r="R534" s="35">
        <v>14</v>
      </c>
      <c r="S534" s="35">
        <v>12</v>
      </c>
      <c r="T534" s="35">
        <v>22</v>
      </c>
      <c r="U534" s="35">
        <v>12</v>
      </c>
      <c r="V534" s="35">
        <v>1000000</v>
      </c>
    </row>
    <row r="535" spans="1:22" ht="15" thickBot="1" x14ac:dyDescent="0.35">
      <c r="A535" s="34" t="str">
        <f>'OAM Base model stairs'!A1726</f>
        <v>Netherlands</v>
      </c>
      <c r="B535" s="35">
        <v>28</v>
      </c>
      <c r="C535" s="35">
        <v>26</v>
      </c>
      <c r="D535" s="35">
        <v>3</v>
      </c>
      <c r="E535" s="35">
        <v>26</v>
      </c>
      <c r="F535" s="35">
        <v>26</v>
      </c>
      <c r="G535" s="35">
        <v>26</v>
      </c>
      <c r="H535" s="35">
        <v>27</v>
      </c>
      <c r="I535" s="35">
        <v>26</v>
      </c>
      <c r="J535" s="35">
        <v>16</v>
      </c>
      <c r="K535" s="35">
        <v>16</v>
      </c>
      <c r="L535" s="35">
        <v>10</v>
      </c>
      <c r="M535" s="35">
        <v>16</v>
      </c>
      <c r="N535" s="35">
        <v>23</v>
      </c>
      <c r="O535" s="35">
        <v>22</v>
      </c>
      <c r="P535" s="35">
        <v>17</v>
      </c>
      <c r="Q535" s="35">
        <v>22</v>
      </c>
      <c r="R535" s="35">
        <v>14</v>
      </c>
      <c r="S535" s="35">
        <v>13</v>
      </c>
      <c r="T535" s="35">
        <v>24</v>
      </c>
      <c r="U535" s="35">
        <v>13</v>
      </c>
      <c r="V535" s="35">
        <v>1000000</v>
      </c>
    </row>
    <row r="536" spans="1:22" ht="15" thickBot="1" x14ac:dyDescent="0.35">
      <c r="A536" s="34" t="str">
        <f>'OAM Base model stairs'!A1727</f>
        <v>Netherlands</v>
      </c>
      <c r="B536" s="35">
        <v>27</v>
      </c>
      <c r="C536" s="35">
        <v>25</v>
      </c>
      <c r="D536" s="35">
        <v>2</v>
      </c>
      <c r="E536" s="35">
        <v>25</v>
      </c>
      <c r="F536" s="35">
        <v>26</v>
      </c>
      <c r="G536" s="35">
        <v>27</v>
      </c>
      <c r="H536" s="35">
        <v>29</v>
      </c>
      <c r="I536" s="35">
        <v>27</v>
      </c>
      <c r="J536" s="35">
        <v>15</v>
      </c>
      <c r="K536" s="35">
        <v>14</v>
      </c>
      <c r="L536" s="35">
        <v>11</v>
      </c>
      <c r="M536" s="35">
        <v>14</v>
      </c>
      <c r="N536" s="35">
        <v>25</v>
      </c>
      <c r="O536" s="35">
        <v>22</v>
      </c>
      <c r="P536" s="35">
        <v>15</v>
      </c>
      <c r="Q536" s="35">
        <v>22</v>
      </c>
      <c r="R536" s="35">
        <v>14</v>
      </c>
      <c r="S536" s="35">
        <v>13</v>
      </c>
      <c r="T536" s="35">
        <v>24</v>
      </c>
      <c r="U536" s="35">
        <v>13</v>
      </c>
      <c r="V536" s="35">
        <v>1000000</v>
      </c>
    </row>
    <row r="537" spans="1:22" ht="15" thickBot="1" x14ac:dyDescent="0.35">
      <c r="A537" s="34" t="str">
        <f>'OAM Base model stairs'!A1728</f>
        <v>Netherlands</v>
      </c>
      <c r="B537" s="35">
        <v>27</v>
      </c>
      <c r="C537" s="35">
        <v>25</v>
      </c>
      <c r="D537" s="35">
        <v>1</v>
      </c>
      <c r="E537" s="35">
        <v>25</v>
      </c>
      <c r="F537" s="35">
        <v>27</v>
      </c>
      <c r="G537" s="35">
        <v>27</v>
      </c>
      <c r="H537" s="35">
        <v>29</v>
      </c>
      <c r="I537" s="35">
        <v>27</v>
      </c>
      <c r="J537" s="35">
        <v>14</v>
      </c>
      <c r="K537" s="35">
        <v>14</v>
      </c>
      <c r="L537" s="35">
        <v>10</v>
      </c>
      <c r="M537" s="35">
        <v>14</v>
      </c>
      <c r="N537" s="35">
        <v>24</v>
      </c>
      <c r="O537" s="35">
        <v>22</v>
      </c>
      <c r="P537" s="35">
        <v>13</v>
      </c>
      <c r="Q537" s="35">
        <v>22</v>
      </c>
      <c r="R537" s="35">
        <v>14</v>
      </c>
      <c r="S537" s="35">
        <v>13</v>
      </c>
      <c r="T537" s="35">
        <v>22</v>
      </c>
      <c r="U537" s="35">
        <v>13</v>
      </c>
      <c r="V537" s="35">
        <v>1000000</v>
      </c>
    </row>
    <row r="538" spans="1:22" ht="15" thickBot="1" x14ac:dyDescent="0.35">
      <c r="A538" s="34" t="str">
        <f>'OAM Base model stairs'!A1729</f>
        <v>Netherlands</v>
      </c>
      <c r="B538" s="35">
        <v>28</v>
      </c>
      <c r="C538" s="35">
        <v>26</v>
      </c>
      <c r="D538" s="35">
        <v>2</v>
      </c>
      <c r="E538" s="35">
        <v>26</v>
      </c>
      <c r="F538" s="35">
        <v>26</v>
      </c>
      <c r="G538" s="35">
        <v>27</v>
      </c>
      <c r="H538" s="35">
        <v>28</v>
      </c>
      <c r="I538" s="35">
        <v>27</v>
      </c>
      <c r="J538" s="35">
        <v>13</v>
      </c>
      <c r="K538" s="35">
        <v>12</v>
      </c>
      <c r="L538" s="35">
        <v>11</v>
      </c>
      <c r="M538" s="35">
        <v>12</v>
      </c>
      <c r="N538" s="35">
        <v>24</v>
      </c>
      <c r="O538" s="35">
        <v>21</v>
      </c>
      <c r="P538" s="35">
        <v>7</v>
      </c>
      <c r="Q538" s="35">
        <v>21</v>
      </c>
      <c r="R538" s="35">
        <v>13</v>
      </c>
      <c r="S538" s="35">
        <v>12</v>
      </c>
      <c r="T538" s="35">
        <v>22</v>
      </c>
      <c r="U538" s="35">
        <v>12</v>
      </c>
      <c r="V538" s="35">
        <v>1000000</v>
      </c>
    </row>
    <row r="539" spans="1:22" ht="15" thickBot="1" x14ac:dyDescent="0.35">
      <c r="A539" s="34" t="str">
        <f>'OAM Base model stairs'!A1730</f>
        <v>Netherlands</v>
      </c>
      <c r="B539" s="35">
        <v>28</v>
      </c>
      <c r="C539" s="35">
        <v>26</v>
      </c>
      <c r="D539" s="35">
        <v>2</v>
      </c>
      <c r="E539" s="35">
        <v>26</v>
      </c>
      <c r="F539" s="35">
        <v>25</v>
      </c>
      <c r="G539" s="35">
        <v>26</v>
      </c>
      <c r="H539" s="35">
        <v>27</v>
      </c>
      <c r="I539" s="35">
        <v>26</v>
      </c>
      <c r="J539" s="35">
        <v>11</v>
      </c>
      <c r="K539" s="35">
        <v>11</v>
      </c>
      <c r="L539" s="35">
        <v>12</v>
      </c>
      <c r="M539" s="35">
        <v>11</v>
      </c>
      <c r="N539" s="35">
        <v>20</v>
      </c>
      <c r="O539" s="35">
        <v>16</v>
      </c>
      <c r="P539" s="35">
        <v>4</v>
      </c>
      <c r="Q539" s="35">
        <v>16</v>
      </c>
      <c r="R539" s="35">
        <v>13</v>
      </c>
      <c r="S539" s="35">
        <v>12</v>
      </c>
      <c r="T539" s="35">
        <v>22</v>
      </c>
      <c r="U539" s="35">
        <v>12</v>
      </c>
      <c r="V539" s="35">
        <v>1000000</v>
      </c>
    </row>
    <row r="540" spans="1:22" ht="15" thickBot="1" x14ac:dyDescent="0.35">
      <c r="A540" s="34" t="str">
        <f>'OAM Base model stairs'!A1731</f>
        <v>Netherlands</v>
      </c>
      <c r="B540" s="35">
        <v>27</v>
      </c>
      <c r="C540" s="35">
        <v>25</v>
      </c>
      <c r="D540" s="35">
        <v>1</v>
      </c>
      <c r="E540" s="35">
        <v>25</v>
      </c>
      <c r="F540" s="35">
        <v>24</v>
      </c>
      <c r="G540" s="35">
        <v>25</v>
      </c>
      <c r="H540" s="35">
        <v>26</v>
      </c>
      <c r="I540" s="35">
        <v>25</v>
      </c>
      <c r="J540" s="35">
        <v>12</v>
      </c>
      <c r="K540" s="35">
        <v>11</v>
      </c>
      <c r="L540" s="35">
        <v>11</v>
      </c>
      <c r="M540" s="35">
        <v>11</v>
      </c>
      <c r="N540" s="35">
        <v>15</v>
      </c>
      <c r="O540" s="35">
        <v>12</v>
      </c>
      <c r="P540" s="35">
        <v>8</v>
      </c>
      <c r="Q540" s="35">
        <v>12</v>
      </c>
      <c r="R540" s="35">
        <v>13</v>
      </c>
      <c r="S540" s="35">
        <v>12</v>
      </c>
      <c r="T540" s="35">
        <v>21</v>
      </c>
      <c r="U540" s="35">
        <v>12</v>
      </c>
      <c r="V540" s="35">
        <v>1000000</v>
      </c>
    </row>
    <row r="541" spans="1:22" ht="15" thickBot="1" x14ac:dyDescent="0.35">
      <c r="A541" s="34" t="str">
        <f>'OAM Base model stairs'!A1732</f>
        <v>Netherlands</v>
      </c>
      <c r="B541" s="35">
        <v>27</v>
      </c>
      <c r="C541" s="35">
        <v>25</v>
      </c>
      <c r="D541" s="35">
        <v>1</v>
      </c>
      <c r="E541" s="35">
        <v>25</v>
      </c>
      <c r="F541" s="35">
        <v>24</v>
      </c>
      <c r="G541" s="35">
        <v>24</v>
      </c>
      <c r="H541" s="35">
        <v>26</v>
      </c>
      <c r="I541" s="35">
        <v>24</v>
      </c>
      <c r="J541" s="35">
        <v>11</v>
      </c>
      <c r="K541" s="35">
        <v>10</v>
      </c>
      <c r="L541" s="35">
        <v>11</v>
      </c>
      <c r="M541" s="35">
        <v>10</v>
      </c>
      <c r="N541" s="35">
        <v>13</v>
      </c>
      <c r="O541" s="35">
        <v>11</v>
      </c>
      <c r="P541" s="35">
        <v>9</v>
      </c>
      <c r="Q541" s="35">
        <v>11</v>
      </c>
      <c r="R541" s="35">
        <v>12</v>
      </c>
      <c r="S541" s="35">
        <v>10</v>
      </c>
      <c r="T541" s="35">
        <v>20</v>
      </c>
      <c r="U541" s="35">
        <v>10</v>
      </c>
      <c r="V541" s="35">
        <v>1000000</v>
      </c>
    </row>
    <row r="542" spans="1:22" ht="15" thickBot="1" x14ac:dyDescent="0.35">
      <c r="A542" s="34" t="str">
        <f>'OAM Base model stairs'!A1733</f>
        <v>Netherlands</v>
      </c>
      <c r="B542" s="35">
        <v>27</v>
      </c>
      <c r="C542" s="35">
        <v>24</v>
      </c>
      <c r="D542" s="35">
        <v>2</v>
      </c>
      <c r="E542" s="35">
        <v>24</v>
      </c>
      <c r="F542" s="35">
        <v>24</v>
      </c>
      <c r="G542" s="35">
        <v>24</v>
      </c>
      <c r="H542" s="35">
        <v>25</v>
      </c>
      <c r="I542" s="35">
        <v>24</v>
      </c>
      <c r="J542" s="35">
        <v>9</v>
      </c>
      <c r="K542" s="35">
        <v>8</v>
      </c>
      <c r="L542" s="35">
        <v>13</v>
      </c>
      <c r="M542" s="35">
        <v>8</v>
      </c>
      <c r="N542" s="35">
        <v>13</v>
      </c>
      <c r="O542" s="35">
        <v>12</v>
      </c>
      <c r="P542" s="35">
        <v>8</v>
      </c>
      <c r="Q542" s="35">
        <v>12</v>
      </c>
      <c r="R542" s="35">
        <v>12</v>
      </c>
      <c r="S542" s="35">
        <v>10</v>
      </c>
      <c r="T542" s="35">
        <v>20</v>
      </c>
      <c r="U542" s="35">
        <v>10</v>
      </c>
      <c r="V542" s="35">
        <v>1000000</v>
      </c>
    </row>
    <row r="543" spans="1:22" ht="15" thickBot="1" x14ac:dyDescent="0.35">
      <c r="A543" s="34" t="str">
        <f>'OAM Base model stairs'!A1734</f>
        <v>Netherlands</v>
      </c>
      <c r="B543" s="35">
        <v>25</v>
      </c>
      <c r="C543" s="35">
        <v>23</v>
      </c>
      <c r="D543" s="35">
        <v>1</v>
      </c>
      <c r="E543" s="35">
        <v>23</v>
      </c>
      <c r="F543" s="35">
        <v>23</v>
      </c>
      <c r="G543" s="35">
        <v>23</v>
      </c>
      <c r="H543" s="35">
        <v>23</v>
      </c>
      <c r="I543" s="35">
        <v>23</v>
      </c>
      <c r="J543" s="35">
        <v>9</v>
      </c>
      <c r="K543" s="35">
        <v>9</v>
      </c>
      <c r="L543" s="35">
        <v>12</v>
      </c>
      <c r="M543" s="35">
        <v>9</v>
      </c>
      <c r="N543" s="35">
        <v>14</v>
      </c>
      <c r="O543" s="35">
        <v>15</v>
      </c>
      <c r="P543" s="35">
        <v>6</v>
      </c>
      <c r="Q543" s="35">
        <v>15</v>
      </c>
      <c r="R543" s="35">
        <v>13</v>
      </c>
      <c r="S543" s="35">
        <v>10</v>
      </c>
      <c r="T543" s="35">
        <v>18</v>
      </c>
      <c r="U543" s="35">
        <v>10</v>
      </c>
      <c r="V543" s="35">
        <v>1000000</v>
      </c>
    </row>
    <row r="544" spans="1:22" ht="15" thickBot="1" x14ac:dyDescent="0.35">
      <c r="A544" s="34" t="str">
        <f>'OAM Base model stairs'!A1735</f>
        <v>Netherlands</v>
      </c>
      <c r="B544" s="35">
        <v>24</v>
      </c>
      <c r="C544" s="35">
        <v>21</v>
      </c>
      <c r="D544" s="35">
        <v>1</v>
      </c>
      <c r="E544" s="35">
        <v>21</v>
      </c>
      <c r="F544" s="35">
        <v>23</v>
      </c>
      <c r="G544" s="35">
        <v>23</v>
      </c>
      <c r="H544" s="35">
        <v>21</v>
      </c>
      <c r="I544" s="35">
        <v>23</v>
      </c>
      <c r="J544" s="35">
        <v>9</v>
      </c>
      <c r="K544" s="35">
        <v>9</v>
      </c>
      <c r="L544" s="35">
        <v>12</v>
      </c>
      <c r="M544" s="35">
        <v>9</v>
      </c>
      <c r="N544" s="35">
        <v>14</v>
      </c>
      <c r="O544" s="35">
        <v>17</v>
      </c>
      <c r="P544" s="35">
        <v>4</v>
      </c>
      <c r="Q544" s="35">
        <v>17</v>
      </c>
      <c r="R544" s="35">
        <v>13</v>
      </c>
      <c r="S544" s="35">
        <v>9</v>
      </c>
      <c r="T544" s="35">
        <v>17</v>
      </c>
      <c r="U544" s="35">
        <v>9</v>
      </c>
      <c r="V544" s="35">
        <v>1000000</v>
      </c>
    </row>
    <row r="545" spans="1:22" ht="15" thickBot="1" x14ac:dyDescent="0.35">
      <c r="A545" s="34" t="str">
        <f>'OAM Base model stairs'!A1736</f>
        <v>Netherlands</v>
      </c>
      <c r="B545" s="35">
        <v>22</v>
      </c>
      <c r="C545" s="35">
        <v>18</v>
      </c>
      <c r="D545" s="35">
        <v>2</v>
      </c>
      <c r="E545" s="35">
        <v>18</v>
      </c>
      <c r="F545" s="35">
        <v>22</v>
      </c>
      <c r="G545" s="35">
        <v>23</v>
      </c>
      <c r="H545" s="35">
        <v>18</v>
      </c>
      <c r="I545" s="35">
        <v>23</v>
      </c>
      <c r="J545" s="35">
        <v>8</v>
      </c>
      <c r="K545" s="35">
        <v>8</v>
      </c>
      <c r="L545" s="35">
        <v>11</v>
      </c>
      <c r="M545" s="35">
        <v>8</v>
      </c>
      <c r="N545" s="35">
        <v>13</v>
      </c>
      <c r="O545" s="35">
        <v>17</v>
      </c>
      <c r="P545" s="35">
        <v>3</v>
      </c>
      <c r="Q545" s="35">
        <v>17</v>
      </c>
      <c r="R545" s="35">
        <v>13</v>
      </c>
      <c r="S545" s="35">
        <v>9</v>
      </c>
      <c r="T545" s="35">
        <v>16</v>
      </c>
      <c r="U545" s="35">
        <v>9</v>
      </c>
      <c r="V545" s="35">
        <v>1000000</v>
      </c>
    </row>
    <row r="546" spans="1:22" ht="15" thickBot="1" x14ac:dyDescent="0.35">
      <c r="A546" s="34" t="str">
        <f>'OAM Base model stairs'!A1737</f>
        <v>Netherlands</v>
      </c>
      <c r="B546" s="35">
        <v>24</v>
      </c>
      <c r="C546" s="35">
        <v>21</v>
      </c>
      <c r="D546" s="35">
        <v>2</v>
      </c>
      <c r="E546" s="35">
        <v>21</v>
      </c>
      <c r="F546" s="35">
        <v>17</v>
      </c>
      <c r="G546" s="35">
        <v>19</v>
      </c>
      <c r="H546" s="35">
        <v>5</v>
      </c>
      <c r="I546" s="35">
        <v>19</v>
      </c>
      <c r="J546" s="35">
        <v>8</v>
      </c>
      <c r="K546" s="35">
        <v>7</v>
      </c>
      <c r="L546" s="35">
        <v>13</v>
      </c>
      <c r="M546" s="35">
        <v>7</v>
      </c>
      <c r="N546" s="35">
        <v>15</v>
      </c>
      <c r="O546" s="35">
        <v>19</v>
      </c>
      <c r="P546" s="35">
        <v>1</v>
      </c>
      <c r="Q546" s="35">
        <v>19</v>
      </c>
      <c r="R546" s="35">
        <v>11</v>
      </c>
      <c r="S546" s="35">
        <v>8</v>
      </c>
      <c r="T546" s="35">
        <v>19</v>
      </c>
      <c r="U546" s="35">
        <v>8</v>
      </c>
      <c r="V546" s="35">
        <v>1000000</v>
      </c>
    </row>
    <row r="547" spans="1:22" ht="15" thickBot="1" x14ac:dyDescent="0.35">
      <c r="A547" s="34" t="str">
        <f>'OAM Base model stairs'!A1738</f>
        <v>Netherlands</v>
      </c>
      <c r="B547" s="35">
        <v>21</v>
      </c>
      <c r="C547" s="35">
        <v>17</v>
      </c>
      <c r="D547" s="35">
        <v>3</v>
      </c>
      <c r="E547" s="35">
        <v>17</v>
      </c>
      <c r="F547" s="35">
        <v>21</v>
      </c>
      <c r="G547" s="35">
        <v>22</v>
      </c>
      <c r="H547" s="35">
        <v>11</v>
      </c>
      <c r="I547" s="35">
        <v>22</v>
      </c>
      <c r="J547" s="35">
        <v>14</v>
      </c>
      <c r="K547" s="35">
        <v>14</v>
      </c>
      <c r="L547" s="35">
        <v>21</v>
      </c>
      <c r="M547" s="35">
        <v>14</v>
      </c>
      <c r="N547" s="35">
        <v>17</v>
      </c>
      <c r="O547" s="35">
        <v>21</v>
      </c>
      <c r="P547" s="35">
        <v>8</v>
      </c>
      <c r="Q547" s="35">
        <v>21</v>
      </c>
      <c r="R547" s="35">
        <v>11</v>
      </c>
      <c r="S547" s="35">
        <v>8</v>
      </c>
      <c r="T547" s="35">
        <v>18</v>
      </c>
      <c r="U547" s="35">
        <v>8</v>
      </c>
      <c r="V547" s="35">
        <v>1000000</v>
      </c>
    </row>
    <row r="548" spans="1:22" ht="15" thickBot="1" x14ac:dyDescent="0.35">
      <c r="A548" s="34" t="str">
        <f>'OAM Base model stairs'!A1739</f>
        <v>Portugal</v>
      </c>
      <c r="B548" s="35">
        <v>8</v>
      </c>
      <c r="C548" s="35">
        <v>10</v>
      </c>
      <c r="D548" s="35">
        <v>8</v>
      </c>
      <c r="E548" s="35">
        <v>10</v>
      </c>
      <c r="F548" s="35">
        <v>3</v>
      </c>
      <c r="G548" s="35">
        <v>3</v>
      </c>
      <c r="H548" s="35">
        <v>25</v>
      </c>
      <c r="I548" s="35">
        <v>3</v>
      </c>
      <c r="J548" s="35">
        <v>1</v>
      </c>
      <c r="K548" s="35">
        <v>1</v>
      </c>
      <c r="L548" s="35">
        <v>26</v>
      </c>
      <c r="M548" s="35">
        <v>1</v>
      </c>
      <c r="N548" s="35">
        <v>15</v>
      </c>
      <c r="O548" s="35">
        <v>14</v>
      </c>
      <c r="P548" s="35">
        <v>10</v>
      </c>
      <c r="Q548" s="35">
        <v>14</v>
      </c>
      <c r="R548" s="35">
        <v>6</v>
      </c>
      <c r="S548" s="35">
        <v>9</v>
      </c>
      <c r="T548" s="35">
        <v>3</v>
      </c>
      <c r="U548" s="35">
        <v>9</v>
      </c>
      <c r="V548" s="35">
        <v>1000000</v>
      </c>
    </row>
    <row r="549" spans="1:22" ht="15" thickBot="1" x14ac:dyDescent="0.35">
      <c r="A549" s="34" t="str">
        <f>'OAM Base model stairs'!A1740</f>
        <v>Portugal</v>
      </c>
      <c r="B549" s="35">
        <v>6</v>
      </c>
      <c r="C549" s="35">
        <v>7</v>
      </c>
      <c r="D549" s="35">
        <v>11</v>
      </c>
      <c r="E549" s="35">
        <v>7</v>
      </c>
      <c r="F549" s="35">
        <v>4</v>
      </c>
      <c r="G549" s="35">
        <v>4</v>
      </c>
      <c r="H549" s="35">
        <v>25</v>
      </c>
      <c r="I549" s="35">
        <v>4</v>
      </c>
      <c r="J549" s="35">
        <v>2</v>
      </c>
      <c r="K549" s="35">
        <v>2</v>
      </c>
      <c r="L549" s="35">
        <v>24</v>
      </c>
      <c r="M549" s="35">
        <v>2</v>
      </c>
      <c r="N549" s="35">
        <v>13</v>
      </c>
      <c r="O549" s="35">
        <v>12</v>
      </c>
      <c r="P549" s="35">
        <v>9</v>
      </c>
      <c r="Q549" s="35">
        <v>12</v>
      </c>
      <c r="R549" s="35">
        <v>7</v>
      </c>
      <c r="S549" s="35">
        <v>9</v>
      </c>
      <c r="T549" s="35">
        <v>3</v>
      </c>
      <c r="U549" s="35">
        <v>9</v>
      </c>
      <c r="V549" s="35">
        <v>1000000</v>
      </c>
    </row>
    <row r="550" spans="1:22" ht="15" thickBot="1" x14ac:dyDescent="0.35">
      <c r="A550" s="34" t="str">
        <f>'OAM Base model stairs'!A1741</f>
        <v>Portugal</v>
      </c>
      <c r="B550" s="35">
        <v>6</v>
      </c>
      <c r="C550" s="35">
        <v>7</v>
      </c>
      <c r="D550" s="35">
        <v>11</v>
      </c>
      <c r="E550" s="35">
        <v>7</v>
      </c>
      <c r="F550" s="35">
        <v>3</v>
      </c>
      <c r="G550" s="35">
        <v>3</v>
      </c>
      <c r="H550" s="35">
        <v>25</v>
      </c>
      <c r="I550" s="35">
        <v>3</v>
      </c>
      <c r="J550" s="35">
        <v>1</v>
      </c>
      <c r="K550" s="35">
        <v>1</v>
      </c>
      <c r="L550" s="35">
        <v>24</v>
      </c>
      <c r="M550" s="35">
        <v>1</v>
      </c>
      <c r="N550" s="35">
        <v>15</v>
      </c>
      <c r="O550" s="35">
        <v>14</v>
      </c>
      <c r="P550" s="35">
        <v>3</v>
      </c>
      <c r="Q550" s="35">
        <v>14</v>
      </c>
      <c r="R550" s="35">
        <v>7</v>
      </c>
      <c r="S550" s="35">
        <v>9</v>
      </c>
      <c r="T550" s="35">
        <v>3</v>
      </c>
      <c r="U550" s="35">
        <v>9</v>
      </c>
      <c r="V550" s="35">
        <v>1000000</v>
      </c>
    </row>
    <row r="551" spans="1:22" ht="15" thickBot="1" x14ac:dyDescent="0.35">
      <c r="A551" s="34" t="str">
        <f>'OAM Base model stairs'!A1742</f>
        <v>Portugal</v>
      </c>
      <c r="B551" s="35">
        <v>7</v>
      </c>
      <c r="C551" s="35">
        <v>8</v>
      </c>
      <c r="D551" s="35">
        <v>10</v>
      </c>
      <c r="E551" s="35">
        <v>8</v>
      </c>
      <c r="F551" s="35">
        <v>5</v>
      </c>
      <c r="G551" s="35">
        <v>4</v>
      </c>
      <c r="H551" s="35">
        <v>24</v>
      </c>
      <c r="I551" s="35">
        <v>4</v>
      </c>
      <c r="J551" s="35">
        <v>1</v>
      </c>
      <c r="K551" s="35">
        <v>1</v>
      </c>
      <c r="L551" s="35">
        <v>25</v>
      </c>
      <c r="M551" s="35">
        <v>1</v>
      </c>
      <c r="N551" s="35">
        <v>16</v>
      </c>
      <c r="O551" s="35">
        <v>17</v>
      </c>
      <c r="P551" s="35">
        <v>3</v>
      </c>
      <c r="Q551" s="35">
        <v>17</v>
      </c>
      <c r="R551" s="35">
        <v>8</v>
      </c>
      <c r="S551" s="35">
        <v>9</v>
      </c>
      <c r="T551" s="35">
        <v>3</v>
      </c>
      <c r="U551" s="35">
        <v>9</v>
      </c>
      <c r="V551" s="35">
        <v>1000000</v>
      </c>
    </row>
    <row r="552" spans="1:22" ht="15" thickBot="1" x14ac:dyDescent="0.35">
      <c r="A552" s="34" t="str">
        <f>'OAM Base model stairs'!A1743</f>
        <v>Portugal</v>
      </c>
      <c r="B552" s="35">
        <v>6</v>
      </c>
      <c r="C552" s="35">
        <v>7</v>
      </c>
      <c r="D552" s="35">
        <v>10</v>
      </c>
      <c r="E552" s="35">
        <v>7</v>
      </c>
      <c r="F552" s="35">
        <v>5</v>
      </c>
      <c r="G552" s="35">
        <v>5</v>
      </c>
      <c r="H552" s="35">
        <v>24</v>
      </c>
      <c r="I552" s="35">
        <v>5</v>
      </c>
      <c r="J552" s="35">
        <v>1</v>
      </c>
      <c r="K552" s="35">
        <v>1</v>
      </c>
      <c r="L552" s="35">
        <v>24</v>
      </c>
      <c r="M552" s="35">
        <v>1</v>
      </c>
      <c r="N552" s="35">
        <v>21</v>
      </c>
      <c r="O552" s="35">
        <v>20</v>
      </c>
      <c r="P552" s="35">
        <v>8</v>
      </c>
      <c r="Q552" s="35">
        <v>20</v>
      </c>
      <c r="R552" s="35">
        <v>8</v>
      </c>
      <c r="S552" s="35">
        <v>9</v>
      </c>
      <c r="T552" s="35">
        <v>3</v>
      </c>
      <c r="U552" s="35">
        <v>9</v>
      </c>
      <c r="V552" s="35">
        <v>1000000</v>
      </c>
    </row>
    <row r="553" spans="1:22" ht="15" thickBot="1" x14ac:dyDescent="0.35">
      <c r="A553" s="34" t="str">
        <f>'OAM Base model stairs'!A1744</f>
        <v>Portugal</v>
      </c>
      <c r="B553" s="35">
        <v>6</v>
      </c>
      <c r="C553" s="35">
        <v>7</v>
      </c>
      <c r="D553" s="35">
        <v>10</v>
      </c>
      <c r="E553" s="35">
        <v>7</v>
      </c>
      <c r="F553" s="35">
        <v>5</v>
      </c>
      <c r="G553" s="35">
        <v>5</v>
      </c>
      <c r="H553" s="35">
        <v>23</v>
      </c>
      <c r="I553" s="35">
        <v>5</v>
      </c>
      <c r="J553" s="35">
        <v>1</v>
      </c>
      <c r="K553" s="35">
        <v>1</v>
      </c>
      <c r="L553" s="35">
        <v>23</v>
      </c>
      <c r="M553" s="35">
        <v>1</v>
      </c>
      <c r="N553" s="35">
        <v>22</v>
      </c>
      <c r="O553" s="35">
        <v>22</v>
      </c>
      <c r="P553" s="35">
        <v>9</v>
      </c>
      <c r="Q553" s="35">
        <v>22</v>
      </c>
      <c r="R553" s="35">
        <v>9</v>
      </c>
      <c r="S553" s="35">
        <v>10</v>
      </c>
      <c r="T553" s="35">
        <v>2</v>
      </c>
      <c r="U553" s="35">
        <v>10</v>
      </c>
      <c r="V553" s="35">
        <v>1000000</v>
      </c>
    </row>
    <row r="554" spans="1:22" ht="15" thickBot="1" x14ac:dyDescent="0.35">
      <c r="A554" s="34" t="str">
        <f>'OAM Base model stairs'!A1745</f>
        <v>Portugal</v>
      </c>
      <c r="B554" s="35">
        <v>7</v>
      </c>
      <c r="C554" s="35">
        <v>8</v>
      </c>
      <c r="D554" s="35">
        <v>9</v>
      </c>
      <c r="E554" s="35">
        <v>8</v>
      </c>
      <c r="F554" s="35">
        <v>5</v>
      </c>
      <c r="G554" s="35">
        <v>5</v>
      </c>
      <c r="H554" s="35">
        <v>23</v>
      </c>
      <c r="I554" s="35">
        <v>5</v>
      </c>
      <c r="J554" s="35">
        <v>2</v>
      </c>
      <c r="K554" s="35">
        <v>2</v>
      </c>
      <c r="L554" s="35">
        <v>24</v>
      </c>
      <c r="M554" s="35">
        <v>2</v>
      </c>
      <c r="N554" s="35">
        <v>21</v>
      </c>
      <c r="O554" s="35">
        <v>21</v>
      </c>
      <c r="P554" s="35">
        <v>5</v>
      </c>
      <c r="Q554" s="35">
        <v>21</v>
      </c>
      <c r="R554" s="35">
        <v>9</v>
      </c>
      <c r="S554" s="35">
        <v>10</v>
      </c>
      <c r="T554" s="35">
        <v>2</v>
      </c>
      <c r="U554" s="35">
        <v>10</v>
      </c>
      <c r="V554" s="35">
        <v>1000000</v>
      </c>
    </row>
    <row r="555" spans="1:22" ht="15" thickBot="1" x14ac:dyDescent="0.35">
      <c r="A555" s="34" t="str">
        <f>'OAM Base model stairs'!A1746</f>
        <v>Portugal</v>
      </c>
      <c r="B555" s="35">
        <v>8</v>
      </c>
      <c r="C555" s="35">
        <v>9</v>
      </c>
      <c r="D555" s="35">
        <v>8</v>
      </c>
      <c r="E555" s="35">
        <v>9</v>
      </c>
      <c r="F555" s="35">
        <v>6</v>
      </c>
      <c r="G555" s="35">
        <v>5</v>
      </c>
      <c r="H555" s="35">
        <v>23</v>
      </c>
      <c r="I555" s="35">
        <v>5</v>
      </c>
      <c r="J555" s="35">
        <v>3</v>
      </c>
      <c r="K555" s="35">
        <v>3</v>
      </c>
      <c r="L555" s="35">
        <v>24</v>
      </c>
      <c r="M555" s="35">
        <v>3</v>
      </c>
      <c r="N555" s="35">
        <v>15</v>
      </c>
      <c r="O555" s="35">
        <v>15</v>
      </c>
      <c r="P555" s="35">
        <v>5</v>
      </c>
      <c r="Q555" s="35">
        <v>15</v>
      </c>
      <c r="R555" s="35">
        <v>9</v>
      </c>
      <c r="S555" s="35">
        <v>10</v>
      </c>
      <c r="T555" s="35">
        <v>2</v>
      </c>
      <c r="U555" s="35">
        <v>10</v>
      </c>
      <c r="V555" s="35">
        <v>1000000</v>
      </c>
    </row>
    <row r="556" spans="1:22" ht="15" thickBot="1" x14ac:dyDescent="0.35">
      <c r="A556" s="34" t="str">
        <f>'OAM Base model stairs'!A1747</f>
        <v>Portugal</v>
      </c>
      <c r="B556" s="35">
        <v>10</v>
      </c>
      <c r="C556" s="35">
        <v>10</v>
      </c>
      <c r="D556" s="35">
        <v>6</v>
      </c>
      <c r="E556" s="35">
        <v>10</v>
      </c>
      <c r="F556" s="35">
        <v>6</v>
      </c>
      <c r="G556" s="35">
        <v>6</v>
      </c>
      <c r="H556" s="35">
        <v>23</v>
      </c>
      <c r="I556" s="35">
        <v>6</v>
      </c>
      <c r="J556" s="35">
        <v>3</v>
      </c>
      <c r="K556" s="35">
        <v>3</v>
      </c>
      <c r="L556" s="35">
        <v>23</v>
      </c>
      <c r="M556" s="35">
        <v>3</v>
      </c>
      <c r="N556" s="35">
        <v>9</v>
      </c>
      <c r="O556" s="35">
        <v>8</v>
      </c>
      <c r="P556" s="35">
        <v>11</v>
      </c>
      <c r="Q556" s="35">
        <v>8</v>
      </c>
      <c r="R556" s="35">
        <v>11</v>
      </c>
      <c r="S556" s="35">
        <v>12</v>
      </c>
      <c r="T556" s="35">
        <v>1</v>
      </c>
      <c r="U556" s="35">
        <v>12</v>
      </c>
      <c r="V556" s="35">
        <v>1000000</v>
      </c>
    </row>
    <row r="557" spans="1:22" ht="15" thickBot="1" x14ac:dyDescent="0.35">
      <c r="A557" s="34" t="str">
        <f>'OAM Base model stairs'!A1748</f>
        <v>Portugal</v>
      </c>
      <c r="B557" s="35">
        <v>11</v>
      </c>
      <c r="C557" s="35">
        <v>11</v>
      </c>
      <c r="D557" s="35">
        <v>4</v>
      </c>
      <c r="E557" s="35">
        <v>11</v>
      </c>
      <c r="F557" s="35">
        <v>6</v>
      </c>
      <c r="G557" s="35">
        <v>6</v>
      </c>
      <c r="H557" s="35">
        <v>21</v>
      </c>
      <c r="I557" s="35">
        <v>6</v>
      </c>
      <c r="J557" s="35">
        <v>5</v>
      </c>
      <c r="K557" s="35">
        <v>5</v>
      </c>
      <c r="L557" s="35">
        <v>23</v>
      </c>
      <c r="M557" s="35">
        <v>5</v>
      </c>
      <c r="N557" s="35">
        <v>7</v>
      </c>
      <c r="O557" s="35">
        <v>7</v>
      </c>
      <c r="P557" s="35">
        <v>11</v>
      </c>
      <c r="Q557" s="35">
        <v>7</v>
      </c>
      <c r="R557" s="35">
        <v>12</v>
      </c>
      <c r="S557" s="35">
        <v>12</v>
      </c>
      <c r="T557" s="35">
        <v>1</v>
      </c>
      <c r="U557" s="35">
        <v>12</v>
      </c>
      <c r="V557" s="35">
        <v>1000000</v>
      </c>
    </row>
    <row r="558" spans="1:22" ht="15" thickBot="1" x14ac:dyDescent="0.35">
      <c r="A558" s="34" t="str">
        <f>'OAM Base model stairs'!A1749</f>
        <v>Portugal</v>
      </c>
      <c r="B558" s="35">
        <v>11</v>
      </c>
      <c r="C558" s="35">
        <v>11</v>
      </c>
      <c r="D558" s="35">
        <v>3</v>
      </c>
      <c r="E558" s="35">
        <v>11</v>
      </c>
      <c r="F558" s="35">
        <v>6</v>
      </c>
      <c r="G558" s="35">
        <v>6</v>
      </c>
      <c r="H558" s="35">
        <v>23</v>
      </c>
      <c r="I558" s="35">
        <v>6</v>
      </c>
      <c r="J558" s="35">
        <v>4</v>
      </c>
      <c r="K558" s="35">
        <v>4</v>
      </c>
      <c r="L558" s="35">
        <v>25</v>
      </c>
      <c r="M558" s="35">
        <v>4</v>
      </c>
      <c r="N558" s="35">
        <v>5</v>
      </c>
      <c r="O558" s="35">
        <v>5</v>
      </c>
      <c r="P558" s="35">
        <v>16</v>
      </c>
      <c r="Q558" s="35">
        <v>5</v>
      </c>
      <c r="R558" s="35">
        <v>13</v>
      </c>
      <c r="S558" s="35">
        <v>13</v>
      </c>
      <c r="T558" s="35">
        <v>1</v>
      </c>
      <c r="U558" s="35">
        <v>13</v>
      </c>
      <c r="V558" s="35">
        <v>1000000</v>
      </c>
    </row>
    <row r="559" spans="1:22" ht="15" thickBot="1" x14ac:dyDescent="0.35">
      <c r="A559" s="34" t="str">
        <f>'OAM Base model stairs'!A1750</f>
        <v>Portugal</v>
      </c>
      <c r="B559" s="35">
        <v>12</v>
      </c>
      <c r="C559" s="35">
        <v>12</v>
      </c>
      <c r="D559" s="35">
        <v>1</v>
      </c>
      <c r="E559" s="35">
        <v>12</v>
      </c>
      <c r="F559" s="35">
        <v>5</v>
      </c>
      <c r="G559" s="35">
        <v>5</v>
      </c>
      <c r="H559" s="35">
        <v>23</v>
      </c>
      <c r="I559" s="35">
        <v>5</v>
      </c>
      <c r="J559" s="35">
        <v>6</v>
      </c>
      <c r="K559" s="35">
        <v>6</v>
      </c>
      <c r="L559" s="35">
        <v>24</v>
      </c>
      <c r="M559" s="35">
        <v>6</v>
      </c>
      <c r="N559" s="35">
        <v>11</v>
      </c>
      <c r="O559" s="35">
        <v>13</v>
      </c>
      <c r="P559" s="35">
        <v>12</v>
      </c>
      <c r="Q559" s="35">
        <v>13</v>
      </c>
      <c r="R559" s="35">
        <v>15</v>
      </c>
      <c r="S559" s="35">
        <v>13</v>
      </c>
      <c r="T559" s="35">
        <v>2</v>
      </c>
      <c r="U559" s="35">
        <v>13</v>
      </c>
      <c r="V559" s="35">
        <v>1000000</v>
      </c>
    </row>
    <row r="560" spans="1:22" ht="15" thickBot="1" x14ac:dyDescent="0.35">
      <c r="A560" s="34" t="str">
        <f>'OAM Base model stairs'!A1751</f>
        <v>Portugal</v>
      </c>
      <c r="B560" s="35">
        <v>12</v>
      </c>
      <c r="C560" s="35">
        <v>13</v>
      </c>
      <c r="D560" s="35">
        <v>3</v>
      </c>
      <c r="E560" s="35">
        <v>13</v>
      </c>
      <c r="F560" s="35">
        <v>7</v>
      </c>
      <c r="G560" s="35">
        <v>7</v>
      </c>
      <c r="H560" s="35">
        <v>20</v>
      </c>
      <c r="I560" s="35">
        <v>7</v>
      </c>
      <c r="J560" s="35">
        <v>8</v>
      </c>
      <c r="K560" s="35">
        <v>8</v>
      </c>
      <c r="L560" s="35">
        <v>24</v>
      </c>
      <c r="M560" s="35">
        <v>8</v>
      </c>
      <c r="N560" s="35">
        <v>19</v>
      </c>
      <c r="O560" s="35">
        <v>22</v>
      </c>
      <c r="P560" s="35">
        <v>4</v>
      </c>
      <c r="Q560" s="35">
        <v>22</v>
      </c>
      <c r="R560" s="35">
        <v>15</v>
      </c>
      <c r="S560" s="35">
        <v>14</v>
      </c>
      <c r="T560" s="35">
        <v>2</v>
      </c>
      <c r="U560" s="35">
        <v>14</v>
      </c>
      <c r="V560" s="35">
        <v>1000000</v>
      </c>
    </row>
    <row r="561" spans="1:22" ht="15" thickBot="1" x14ac:dyDescent="0.35">
      <c r="A561" s="34" t="str">
        <f>'OAM Base model stairs'!A1752</f>
        <v>Portugal</v>
      </c>
      <c r="B561" s="35">
        <v>13</v>
      </c>
      <c r="C561" s="35">
        <v>13</v>
      </c>
      <c r="D561" s="35">
        <v>3</v>
      </c>
      <c r="E561" s="35">
        <v>13</v>
      </c>
      <c r="F561" s="35">
        <v>7</v>
      </c>
      <c r="G561" s="35">
        <v>6</v>
      </c>
      <c r="H561" s="35">
        <v>20</v>
      </c>
      <c r="I561" s="35">
        <v>6</v>
      </c>
      <c r="J561" s="35">
        <v>5</v>
      </c>
      <c r="K561" s="35">
        <v>5</v>
      </c>
      <c r="L561" s="35">
        <v>23</v>
      </c>
      <c r="M561" s="35">
        <v>5</v>
      </c>
      <c r="N561" s="35">
        <v>17</v>
      </c>
      <c r="O561" s="35">
        <v>21</v>
      </c>
      <c r="P561" s="35">
        <v>3</v>
      </c>
      <c r="Q561" s="35">
        <v>21</v>
      </c>
      <c r="R561" s="35">
        <v>15</v>
      </c>
      <c r="S561" s="35">
        <v>13</v>
      </c>
      <c r="T561" s="35">
        <v>2</v>
      </c>
      <c r="U561" s="35">
        <v>13</v>
      </c>
      <c r="V561" s="35">
        <v>1000000</v>
      </c>
    </row>
    <row r="562" spans="1:22" ht="15" thickBot="1" x14ac:dyDescent="0.35">
      <c r="A562" s="34" t="str">
        <f>'OAM Base model stairs'!A1753</f>
        <v>Portugal</v>
      </c>
      <c r="B562" s="35">
        <v>12</v>
      </c>
      <c r="C562" s="35">
        <v>12</v>
      </c>
      <c r="D562" s="35">
        <v>1</v>
      </c>
      <c r="E562" s="35">
        <v>12</v>
      </c>
      <c r="F562" s="35">
        <v>10</v>
      </c>
      <c r="G562" s="35">
        <v>10</v>
      </c>
      <c r="H562" s="35">
        <v>16</v>
      </c>
      <c r="I562" s="35">
        <v>10</v>
      </c>
      <c r="J562" s="35">
        <v>4</v>
      </c>
      <c r="K562" s="35">
        <v>4</v>
      </c>
      <c r="L562" s="35">
        <v>22</v>
      </c>
      <c r="M562" s="35">
        <v>4</v>
      </c>
      <c r="N562" s="35">
        <v>11</v>
      </c>
      <c r="O562" s="35">
        <v>10</v>
      </c>
      <c r="P562" s="35">
        <v>17</v>
      </c>
      <c r="Q562" s="35">
        <v>10</v>
      </c>
      <c r="R562" s="35">
        <v>14</v>
      </c>
      <c r="S562" s="35">
        <v>13</v>
      </c>
      <c r="T562" s="35">
        <v>2</v>
      </c>
      <c r="U562" s="35">
        <v>13</v>
      </c>
      <c r="V562" s="35">
        <v>1000000</v>
      </c>
    </row>
    <row r="563" spans="1:22" ht="15" thickBot="1" x14ac:dyDescent="0.35">
      <c r="A563" s="34" t="str">
        <f>'OAM Base model stairs'!A1754</f>
        <v>Portugal</v>
      </c>
      <c r="B563" s="35">
        <v>12</v>
      </c>
      <c r="C563" s="35">
        <v>12</v>
      </c>
      <c r="D563" s="35">
        <v>1</v>
      </c>
      <c r="E563" s="35">
        <v>12</v>
      </c>
      <c r="F563" s="35">
        <v>10</v>
      </c>
      <c r="G563" s="35">
        <v>10</v>
      </c>
      <c r="H563" s="35">
        <v>15</v>
      </c>
      <c r="I563" s="35">
        <v>10</v>
      </c>
      <c r="J563" s="35">
        <v>5</v>
      </c>
      <c r="K563" s="35">
        <v>5</v>
      </c>
      <c r="L563" s="35">
        <v>21</v>
      </c>
      <c r="M563" s="35">
        <v>5</v>
      </c>
      <c r="N563" s="35">
        <v>12</v>
      </c>
      <c r="O563" s="35">
        <v>10</v>
      </c>
      <c r="P563" s="35">
        <v>20</v>
      </c>
      <c r="Q563" s="35">
        <v>10</v>
      </c>
      <c r="R563" s="35">
        <v>14</v>
      </c>
      <c r="S563" s="35">
        <v>13</v>
      </c>
      <c r="T563" s="35">
        <v>2</v>
      </c>
      <c r="U563" s="35">
        <v>13</v>
      </c>
      <c r="V563" s="35">
        <v>1000000</v>
      </c>
    </row>
    <row r="564" spans="1:22" ht="15" thickBot="1" x14ac:dyDescent="0.35">
      <c r="A564" s="34" t="str">
        <f>'OAM Base model stairs'!A1755</f>
        <v>Portugal</v>
      </c>
      <c r="B564" s="35">
        <v>13</v>
      </c>
      <c r="C564" s="35">
        <v>13</v>
      </c>
      <c r="D564" s="35">
        <v>3</v>
      </c>
      <c r="E564" s="35">
        <v>13</v>
      </c>
      <c r="F564" s="35">
        <v>7</v>
      </c>
      <c r="G564" s="35">
        <v>7</v>
      </c>
      <c r="H564" s="35">
        <v>18</v>
      </c>
      <c r="I564" s="35">
        <v>7</v>
      </c>
      <c r="J564" s="35">
        <v>7</v>
      </c>
      <c r="K564" s="35">
        <v>7</v>
      </c>
      <c r="L564" s="35">
        <v>17</v>
      </c>
      <c r="M564" s="35">
        <v>7</v>
      </c>
      <c r="N564" s="35">
        <v>19</v>
      </c>
      <c r="O564" s="35">
        <v>16</v>
      </c>
      <c r="P564" s="35">
        <v>19</v>
      </c>
      <c r="Q564" s="35">
        <v>16</v>
      </c>
      <c r="R564" s="35">
        <v>15</v>
      </c>
      <c r="S564" s="35">
        <v>14</v>
      </c>
      <c r="T564" s="35">
        <v>2</v>
      </c>
      <c r="U564" s="35">
        <v>14</v>
      </c>
      <c r="V564" s="35">
        <v>1000000</v>
      </c>
    </row>
    <row r="565" spans="1:22" ht="15" thickBot="1" x14ac:dyDescent="0.35">
      <c r="A565" s="34" t="str">
        <f>'OAM Base model stairs'!A1756</f>
        <v>Portugal</v>
      </c>
      <c r="B565" s="35">
        <v>14</v>
      </c>
      <c r="C565" s="35">
        <v>14</v>
      </c>
      <c r="D565" s="35">
        <v>4</v>
      </c>
      <c r="E565" s="35">
        <v>14</v>
      </c>
      <c r="F565" s="35">
        <v>7</v>
      </c>
      <c r="G565" s="35">
        <v>7</v>
      </c>
      <c r="H565" s="35">
        <v>18</v>
      </c>
      <c r="I565" s="35">
        <v>7</v>
      </c>
      <c r="J565" s="35">
        <v>5</v>
      </c>
      <c r="K565" s="35">
        <v>5</v>
      </c>
      <c r="L565" s="35">
        <v>18</v>
      </c>
      <c r="M565" s="35">
        <v>5</v>
      </c>
      <c r="N565" s="35">
        <v>26</v>
      </c>
      <c r="O565" s="35">
        <v>24</v>
      </c>
      <c r="P565" s="35">
        <v>19</v>
      </c>
      <c r="Q565" s="35">
        <v>24</v>
      </c>
      <c r="R565" s="35">
        <v>15</v>
      </c>
      <c r="S565" s="35">
        <v>14</v>
      </c>
      <c r="T565" s="35">
        <v>3</v>
      </c>
      <c r="U565" s="35">
        <v>14</v>
      </c>
      <c r="V565" s="35">
        <v>1000000</v>
      </c>
    </row>
    <row r="566" spans="1:22" ht="15" thickBot="1" x14ac:dyDescent="0.35">
      <c r="A566" s="34" t="str">
        <f>'OAM Base model stairs'!A1757</f>
        <v>Portugal</v>
      </c>
      <c r="B566" s="35">
        <v>13</v>
      </c>
      <c r="C566" s="35">
        <v>13</v>
      </c>
      <c r="D566" s="35">
        <v>3</v>
      </c>
      <c r="E566" s="35">
        <v>13</v>
      </c>
      <c r="F566" s="35">
        <v>8</v>
      </c>
      <c r="G566" s="35">
        <v>8</v>
      </c>
      <c r="H566" s="35">
        <v>17</v>
      </c>
      <c r="I566" s="35">
        <v>8</v>
      </c>
      <c r="J566" s="35">
        <v>5</v>
      </c>
      <c r="K566" s="35">
        <v>5</v>
      </c>
      <c r="L566" s="35">
        <v>18</v>
      </c>
      <c r="M566" s="35">
        <v>5</v>
      </c>
      <c r="N566" s="35">
        <v>27</v>
      </c>
      <c r="O566" s="35">
        <v>25</v>
      </c>
      <c r="P566" s="35">
        <v>20</v>
      </c>
      <c r="Q566" s="35">
        <v>25</v>
      </c>
      <c r="R566" s="35">
        <v>15</v>
      </c>
      <c r="S566" s="35">
        <v>14</v>
      </c>
      <c r="T566" s="35">
        <v>4</v>
      </c>
      <c r="U566" s="35">
        <v>14</v>
      </c>
      <c r="V566" s="35">
        <v>1000000</v>
      </c>
    </row>
    <row r="567" spans="1:22" ht="15" thickBot="1" x14ac:dyDescent="0.35">
      <c r="A567" s="34" t="str">
        <f>'OAM Base model stairs'!A1758</f>
        <v>Portugal</v>
      </c>
      <c r="B567" s="35">
        <v>14</v>
      </c>
      <c r="C567" s="35">
        <v>14</v>
      </c>
      <c r="D567" s="35">
        <v>5</v>
      </c>
      <c r="E567" s="35">
        <v>14</v>
      </c>
      <c r="F567" s="35">
        <v>9</v>
      </c>
      <c r="G567" s="35">
        <v>9</v>
      </c>
      <c r="H567" s="35">
        <v>16</v>
      </c>
      <c r="I567" s="35">
        <v>9</v>
      </c>
      <c r="J567" s="35">
        <v>5</v>
      </c>
      <c r="K567" s="35">
        <v>5</v>
      </c>
      <c r="L567" s="35">
        <v>17</v>
      </c>
      <c r="M567" s="35">
        <v>5</v>
      </c>
      <c r="N567" s="35">
        <v>23</v>
      </c>
      <c r="O567" s="35">
        <v>21</v>
      </c>
      <c r="P567" s="35">
        <v>24</v>
      </c>
      <c r="Q567" s="35">
        <v>21</v>
      </c>
      <c r="R567" s="35">
        <v>15</v>
      </c>
      <c r="S567" s="35">
        <v>14</v>
      </c>
      <c r="T567" s="35">
        <v>4</v>
      </c>
      <c r="U567" s="35">
        <v>14</v>
      </c>
      <c r="V567" s="35">
        <v>1000000</v>
      </c>
    </row>
    <row r="568" spans="1:22" ht="15" thickBot="1" x14ac:dyDescent="0.35">
      <c r="A568" s="34" t="str">
        <f>'OAM Base model stairs'!A1759</f>
        <v>Portugal</v>
      </c>
      <c r="B568" s="35">
        <v>15</v>
      </c>
      <c r="C568" s="35">
        <v>15</v>
      </c>
      <c r="D568" s="35">
        <v>6</v>
      </c>
      <c r="E568" s="35">
        <v>15</v>
      </c>
      <c r="F568" s="35">
        <v>10</v>
      </c>
      <c r="G568" s="35">
        <v>10</v>
      </c>
      <c r="H568" s="35">
        <v>14</v>
      </c>
      <c r="I568" s="35">
        <v>10</v>
      </c>
      <c r="J568" s="35">
        <v>7</v>
      </c>
      <c r="K568" s="35">
        <v>7</v>
      </c>
      <c r="L568" s="35">
        <v>15</v>
      </c>
      <c r="M568" s="35">
        <v>7</v>
      </c>
      <c r="N568" s="35">
        <v>20</v>
      </c>
      <c r="O568" s="35">
        <v>19</v>
      </c>
      <c r="P568" s="35">
        <v>24</v>
      </c>
      <c r="Q568" s="35">
        <v>19</v>
      </c>
      <c r="R568" s="35">
        <v>16</v>
      </c>
      <c r="S568" s="35">
        <v>15</v>
      </c>
      <c r="T568" s="35">
        <v>4</v>
      </c>
      <c r="U568" s="35">
        <v>15</v>
      </c>
      <c r="V568" s="35">
        <v>1000000</v>
      </c>
    </row>
    <row r="569" spans="1:22" ht="15" thickBot="1" x14ac:dyDescent="0.35">
      <c r="A569" s="34" t="str">
        <f>'OAM Base model stairs'!A1760</f>
        <v>Portugal</v>
      </c>
      <c r="B569" s="35">
        <v>16</v>
      </c>
      <c r="C569" s="35">
        <v>15</v>
      </c>
      <c r="D569" s="35">
        <v>8</v>
      </c>
      <c r="E569" s="35">
        <v>15</v>
      </c>
      <c r="F569" s="35">
        <v>10</v>
      </c>
      <c r="G569" s="35">
        <v>11</v>
      </c>
      <c r="H569" s="35">
        <v>14</v>
      </c>
      <c r="I569" s="35">
        <v>11</v>
      </c>
      <c r="J569" s="35">
        <v>4</v>
      </c>
      <c r="K569" s="35">
        <v>4</v>
      </c>
      <c r="L569" s="35">
        <v>18</v>
      </c>
      <c r="M569" s="35">
        <v>4</v>
      </c>
      <c r="N569" s="35">
        <v>17</v>
      </c>
      <c r="O569" s="35">
        <v>16</v>
      </c>
      <c r="P569" s="35">
        <v>26</v>
      </c>
      <c r="Q569" s="35">
        <v>16</v>
      </c>
      <c r="R569" s="35">
        <v>16</v>
      </c>
      <c r="S569" s="35">
        <v>14</v>
      </c>
      <c r="T569" s="35">
        <v>4</v>
      </c>
      <c r="U569" s="35">
        <v>14</v>
      </c>
      <c r="V569" s="35">
        <v>1000000</v>
      </c>
    </row>
    <row r="570" spans="1:22" ht="15" thickBot="1" x14ac:dyDescent="0.35">
      <c r="A570" s="34" t="str">
        <f>'OAM Base model stairs'!A1761</f>
        <v>Portugal</v>
      </c>
      <c r="B570" s="35">
        <v>17</v>
      </c>
      <c r="C570" s="35">
        <v>15</v>
      </c>
      <c r="D570" s="35">
        <v>10</v>
      </c>
      <c r="E570" s="35">
        <v>15</v>
      </c>
      <c r="F570" s="35">
        <v>10</v>
      </c>
      <c r="G570" s="35">
        <v>10</v>
      </c>
      <c r="H570" s="35">
        <v>14</v>
      </c>
      <c r="I570" s="35">
        <v>10</v>
      </c>
      <c r="J570" s="35">
        <v>6</v>
      </c>
      <c r="K570" s="35">
        <v>6</v>
      </c>
      <c r="L570" s="35">
        <v>14</v>
      </c>
      <c r="M570" s="35">
        <v>6</v>
      </c>
      <c r="N570" s="35">
        <v>10</v>
      </c>
      <c r="O570" s="35">
        <v>10</v>
      </c>
      <c r="P570" s="35">
        <v>26</v>
      </c>
      <c r="Q570" s="35">
        <v>10</v>
      </c>
      <c r="R570" s="35">
        <v>16</v>
      </c>
      <c r="S570" s="35">
        <v>14</v>
      </c>
      <c r="T570" s="35">
        <v>4</v>
      </c>
      <c r="U570" s="35">
        <v>14</v>
      </c>
      <c r="V570" s="35">
        <v>1000000</v>
      </c>
    </row>
    <row r="571" spans="1:22" ht="15" thickBot="1" x14ac:dyDescent="0.35">
      <c r="A571" s="34" t="str">
        <f>'OAM Base model stairs'!A1762</f>
        <v>Portugal</v>
      </c>
      <c r="B571" s="35">
        <v>17</v>
      </c>
      <c r="C571" s="35">
        <v>15</v>
      </c>
      <c r="D571" s="35">
        <v>10</v>
      </c>
      <c r="E571" s="35">
        <v>15</v>
      </c>
      <c r="F571" s="35">
        <v>12</v>
      </c>
      <c r="G571" s="35">
        <v>13</v>
      </c>
      <c r="H571" s="35">
        <v>12</v>
      </c>
      <c r="I571" s="35">
        <v>13</v>
      </c>
      <c r="J571" s="35">
        <v>5</v>
      </c>
      <c r="K571" s="35">
        <v>5</v>
      </c>
      <c r="L571" s="35">
        <v>16</v>
      </c>
      <c r="M571" s="35">
        <v>5</v>
      </c>
      <c r="N571" s="35">
        <v>2</v>
      </c>
      <c r="O571" s="35">
        <v>3</v>
      </c>
      <c r="P571" s="35">
        <v>24</v>
      </c>
      <c r="Q571" s="35">
        <v>3</v>
      </c>
      <c r="R571" s="35">
        <v>16</v>
      </c>
      <c r="S571" s="35">
        <v>14</v>
      </c>
      <c r="T571" s="35">
        <v>4</v>
      </c>
      <c r="U571" s="35">
        <v>14</v>
      </c>
      <c r="V571" s="35">
        <v>1000000</v>
      </c>
    </row>
    <row r="572" spans="1:22" ht="15" thickBot="1" x14ac:dyDescent="0.35">
      <c r="A572" s="34" t="str">
        <f>'OAM Base model stairs'!A1763</f>
        <v>Portugal</v>
      </c>
      <c r="B572" s="35">
        <v>16</v>
      </c>
      <c r="C572" s="35">
        <v>15</v>
      </c>
      <c r="D572" s="35">
        <v>9</v>
      </c>
      <c r="E572" s="35">
        <v>15</v>
      </c>
      <c r="F572" s="35">
        <v>15</v>
      </c>
      <c r="G572" s="35">
        <v>15</v>
      </c>
      <c r="H572" s="35">
        <v>7</v>
      </c>
      <c r="I572" s="35">
        <v>15</v>
      </c>
      <c r="J572" s="35">
        <v>5</v>
      </c>
      <c r="K572" s="35">
        <v>5</v>
      </c>
      <c r="L572" s="35">
        <v>15</v>
      </c>
      <c r="M572" s="35">
        <v>5</v>
      </c>
      <c r="N572" s="35">
        <v>3</v>
      </c>
      <c r="O572" s="35">
        <v>3</v>
      </c>
      <c r="P572" s="35">
        <v>24</v>
      </c>
      <c r="Q572" s="35">
        <v>3</v>
      </c>
      <c r="R572" s="35">
        <v>16</v>
      </c>
      <c r="S572" s="35">
        <v>14</v>
      </c>
      <c r="T572" s="35">
        <v>3</v>
      </c>
      <c r="U572" s="35">
        <v>14</v>
      </c>
      <c r="V572" s="35">
        <v>1000000</v>
      </c>
    </row>
    <row r="573" spans="1:22" ht="15" thickBot="1" x14ac:dyDescent="0.35">
      <c r="A573" s="34" t="str">
        <f>'OAM Base model stairs'!A1764</f>
        <v>Portugal</v>
      </c>
      <c r="B573" s="35">
        <v>16</v>
      </c>
      <c r="C573" s="35">
        <v>14</v>
      </c>
      <c r="D573" s="35">
        <v>9</v>
      </c>
      <c r="E573" s="35">
        <v>14</v>
      </c>
      <c r="F573" s="35">
        <v>7</v>
      </c>
      <c r="G573" s="35">
        <v>8</v>
      </c>
      <c r="H573" s="35">
        <v>16</v>
      </c>
      <c r="I573" s="35">
        <v>8</v>
      </c>
      <c r="J573" s="35">
        <v>5</v>
      </c>
      <c r="K573" s="35">
        <v>4</v>
      </c>
      <c r="L573" s="35">
        <v>17</v>
      </c>
      <c r="M573" s="35">
        <v>4</v>
      </c>
      <c r="N573" s="35">
        <v>1</v>
      </c>
      <c r="O573" s="35">
        <v>1</v>
      </c>
      <c r="P573" s="35">
        <v>19</v>
      </c>
      <c r="Q573" s="35">
        <v>1</v>
      </c>
      <c r="R573" s="35">
        <v>17</v>
      </c>
      <c r="S573" s="35">
        <v>15</v>
      </c>
      <c r="T573" s="35">
        <v>4</v>
      </c>
      <c r="U573" s="35">
        <v>15</v>
      </c>
      <c r="V573" s="35">
        <v>1000000</v>
      </c>
    </row>
    <row r="574" spans="1:22" ht="15" thickBot="1" x14ac:dyDescent="0.35">
      <c r="A574" s="34" t="str">
        <f>'OAM Base model stairs'!A1765</f>
        <v>Portugal</v>
      </c>
      <c r="B574" s="35">
        <v>16</v>
      </c>
      <c r="C574" s="35">
        <v>14</v>
      </c>
      <c r="D574" s="35">
        <v>9</v>
      </c>
      <c r="E574" s="35">
        <v>14</v>
      </c>
      <c r="F574" s="35">
        <v>6</v>
      </c>
      <c r="G574" s="35">
        <v>7</v>
      </c>
      <c r="H574" s="35">
        <v>20</v>
      </c>
      <c r="I574" s="35">
        <v>7</v>
      </c>
      <c r="J574" s="35">
        <v>11</v>
      </c>
      <c r="K574" s="35">
        <v>10</v>
      </c>
      <c r="L574" s="35">
        <v>23</v>
      </c>
      <c r="M574" s="35">
        <v>10</v>
      </c>
      <c r="N574" s="35">
        <v>2</v>
      </c>
      <c r="O574" s="35">
        <v>2</v>
      </c>
      <c r="P574" s="35">
        <v>17</v>
      </c>
      <c r="Q574" s="35">
        <v>2</v>
      </c>
      <c r="R574" s="35">
        <v>19</v>
      </c>
      <c r="S574" s="35">
        <v>15</v>
      </c>
      <c r="T574" s="35">
        <v>4</v>
      </c>
      <c r="U574" s="35">
        <v>15</v>
      </c>
      <c r="V574" s="35">
        <v>1000000</v>
      </c>
    </row>
    <row r="575" spans="1:22" ht="15" thickBot="1" x14ac:dyDescent="0.35">
      <c r="A575" s="34" t="str">
        <f>'OAM Base model stairs'!A1766</f>
        <v>Sweden</v>
      </c>
      <c r="B575" s="35">
        <v>3</v>
      </c>
      <c r="C575" s="35">
        <v>3</v>
      </c>
      <c r="D575" s="35">
        <v>21</v>
      </c>
      <c r="E575" s="35">
        <v>3</v>
      </c>
      <c r="F575" s="35">
        <v>26</v>
      </c>
      <c r="G575" s="35">
        <v>25</v>
      </c>
      <c r="H575" s="35">
        <v>25</v>
      </c>
      <c r="I575" s="35">
        <v>25</v>
      </c>
      <c r="J575" s="35">
        <v>25</v>
      </c>
      <c r="K575" s="35">
        <v>25</v>
      </c>
      <c r="L575" s="35">
        <v>9</v>
      </c>
      <c r="M575" s="35">
        <v>25</v>
      </c>
      <c r="N575" s="35">
        <v>5</v>
      </c>
      <c r="O575" s="35">
        <v>4</v>
      </c>
      <c r="P575" s="35">
        <v>26</v>
      </c>
      <c r="Q575" s="35">
        <v>4</v>
      </c>
      <c r="R575" s="35">
        <v>12</v>
      </c>
      <c r="S575" s="35">
        <v>17</v>
      </c>
      <c r="T575" s="35">
        <v>27</v>
      </c>
      <c r="U575" s="35">
        <v>17</v>
      </c>
      <c r="V575" s="35">
        <v>1000000</v>
      </c>
    </row>
    <row r="576" spans="1:22" ht="15" thickBot="1" x14ac:dyDescent="0.35">
      <c r="A576" s="34" t="str">
        <f>'OAM Base model stairs'!A1767</f>
        <v>Sweden</v>
      </c>
      <c r="B576" s="35">
        <v>1</v>
      </c>
      <c r="C576" s="35">
        <v>1</v>
      </c>
      <c r="D576" s="35">
        <v>23</v>
      </c>
      <c r="E576" s="35">
        <v>1</v>
      </c>
      <c r="F576" s="35">
        <v>25</v>
      </c>
      <c r="G576" s="35">
        <v>24</v>
      </c>
      <c r="H576" s="35">
        <v>24</v>
      </c>
      <c r="I576" s="35">
        <v>24</v>
      </c>
      <c r="J576" s="35">
        <v>25</v>
      </c>
      <c r="K576" s="35">
        <v>25</v>
      </c>
      <c r="L576" s="35">
        <v>13</v>
      </c>
      <c r="M576" s="35">
        <v>25</v>
      </c>
      <c r="N576" s="35">
        <v>3</v>
      </c>
      <c r="O576" s="35">
        <v>3</v>
      </c>
      <c r="P576" s="35">
        <v>26</v>
      </c>
      <c r="Q576" s="35">
        <v>3</v>
      </c>
      <c r="R576" s="35">
        <v>12</v>
      </c>
      <c r="S576" s="35">
        <v>17</v>
      </c>
      <c r="T576" s="35">
        <v>26</v>
      </c>
      <c r="U576" s="35">
        <v>17</v>
      </c>
      <c r="V576" s="35">
        <v>1000000</v>
      </c>
    </row>
    <row r="577" spans="1:22" ht="15" thickBot="1" x14ac:dyDescent="0.35">
      <c r="A577" s="34" t="str">
        <f>'OAM Base model stairs'!A1768</f>
        <v>Sweden</v>
      </c>
      <c r="B577" s="35">
        <v>1</v>
      </c>
      <c r="C577" s="35">
        <v>1</v>
      </c>
      <c r="D577" s="35">
        <v>23</v>
      </c>
      <c r="E577" s="35">
        <v>1</v>
      </c>
      <c r="F577" s="35">
        <v>24</v>
      </c>
      <c r="G577" s="35">
        <v>24</v>
      </c>
      <c r="H577" s="35">
        <v>22</v>
      </c>
      <c r="I577" s="35">
        <v>24</v>
      </c>
      <c r="J577" s="35">
        <v>25</v>
      </c>
      <c r="K577" s="35">
        <v>25</v>
      </c>
      <c r="L577" s="35">
        <v>10</v>
      </c>
      <c r="M577" s="35">
        <v>25</v>
      </c>
      <c r="N577" s="35">
        <v>8</v>
      </c>
      <c r="O577" s="35">
        <v>7</v>
      </c>
      <c r="P577" s="35">
        <v>23</v>
      </c>
      <c r="Q577" s="35">
        <v>7</v>
      </c>
      <c r="R577" s="35">
        <v>12</v>
      </c>
      <c r="S577" s="35">
        <v>16</v>
      </c>
      <c r="T577" s="35">
        <v>26</v>
      </c>
      <c r="U577" s="35">
        <v>16</v>
      </c>
      <c r="V577" s="35">
        <v>1000000</v>
      </c>
    </row>
    <row r="578" spans="1:22" ht="15" thickBot="1" x14ac:dyDescent="0.35">
      <c r="A578" s="34" t="str">
        <f>'OAM Base model stairs'!A1769</f>
        <v>Sweden</v>
      </c>
      <c r="B578" s="35">
        <v>2</v>
      </c>
      <c r="C578" s="35">
        <v>2</v>
      </c>
      <c r="D578" s="35">
        <v>22</v>
      </c>
      <c r="E578" s="35">
        <v>2</v>
      </c>
      <c r="F578" s="35">
        <v>24</v>
      </c>
      <c r="G578" s="35">
        <v>24</v>
      </c>
      <c r="H578" s="35">
        <v>24</v>
      </c>
      <c r="I578" s="35">
        <v>24</v>
      </c>
      <c r="J578" s="35">
        <v>25</v>
      </c>
      <c r="K578" s="35">
        <v>25</v>
      </c>
      <c r="L578" s="35">
        <v>9</v>
      </c>
      <c r="M578" s="35">
        <v>25</v>
      </c>
      <c r="N578" s="35">
        <v>4</v>
      </c>
      <c r="O578" s="35">
        <v>3</v>
      </c>
      <c r="P578" s="35">
        <v>15</v>
      </c>
      <c r="Q578" s="35">
        <v>3</v>
      </c>
      <c r="R578" s="35">
        <v>13</v>
      </c>
      <c r="S578" s="35">
        <v>16</v>
      </c>
      <c r="T578" s="35">
        <v>26</v>
      </c>
      <c r="U578" s="35">
        <v>16</v>
      </c>
      <c r="V578" s="35">
        <v>1000000</v>
      </c>
    </row>
    <row r="579" spans="1:22" ht="15" thickBot="1" x14ac:dyDescent="0.35">
      <c r="A579" s="34" t="str">
        <f>'OAM Base model stairs'!A1770</f>
        <v>Sweden</v>
      </c>
      <c r="B579" s="35">
        <v>2</v>
      </c>
      <c r="C579" s="35">
        <v>2</v>
      </c>
      <c r="D579" s="35">
        <v>22</v>
      </c>
      <c r="E579" s="35">
        <v>2</v>
      </c>
      <c r="F579" s="35">
        <v>24</v>
      </c>
      <c r="G579" s="35">
        <v>24</v>
      </c>
      <c r="H579" s="35">
        <v>18</v>
      </c>
      <c r="I579" s="35">
        <v>24</v>
      </c>
      <c r="J579" s="35">
        <v>24</v>
      </c>
      <c r="K579" s="35">
        <v>24</v>
      </c>
      <c r="L579" s="35">
        <v>8</v>
      </c>
      <c r="M579" s="35">
        <v>24</v>
      </c>
      <c r="N579" s="35">
        <v>16</v>
      </c>
      <c r="O579" s="35">
        <v>16</v>
      </c>
      <c r="P579" s="35">
        <v>2</v>
      </c>
      <c r="Q579" s="35">
        <v>16</v>
      </c>
      <c r="R579" s="35">
        <v>14</v>
      </c>
      <c r="S579" s="35">
        <v>17</v>
      </c>
      <c r="T579" s="35">
        <v>28</v>
      </c>
      <c r="U579" s="35">
        <v>17</v>
      </c>
      <c r="V579" s="35">
        <v>1000000</v>
      </c>
    </row>
    <row r="580" spans="1:22" ht="15" thickBot="1" x14ac:dyDescent="0.35">
      <c r="A580" s="34" t="str">
        <f>'OAM Base model stairs'!A1771</f>
        <v>Sweden</v>
      </c>
      <c r="B580" s="35">
        <v>2</v>
      </c>
      <c r="C580" s="35">
        <v>2</v>
      </c>
      <c r="D580" s="35">
        <v>23</v>
      </c>
      <c r="E580" s="35">
        <v>2</v>
      </c>
      <c r="F580" s="35">
        <v>26</v>
      </c>
      <c r="G580" s="35">
        <v>25</v>
      </c>
      <c r="H580" s="35">
        <v>25</v>
      </c>
      <c r="I580" s="35">
        <v>25</v>
      </c>
      <c r="J580" s="35">
        <v>23</v>
      </c>
      <c r="K580" s="35">
        <v>23</v>
      </c>
      <c r="L580" s="35">
        <v>8</v>
      </c>
      <c r="M580" s="35">
        <v>23</v>
      </c>
      <c r="N580" s="35">
        <v>21</v>
      </c>
      <c r="O580" s="35">
        <v>21</v>
      </c>
      <c r="P580" s="35">
        <v>6</v>
      </c>
      <c r="Q580" s="35">
        <v>21</v>
      </c>
      <c r="R580" s="35">
        <v>15</v>
      </c>
      <c r="S580" s="35">
        <v>17</v>
      </c>
      <c r="T580" s="35">
        <v>28</v>
      </c>
      <c r="U580" s="35">
        <v>17</v>
      </c>
      <c r="V580" s="35">
        <v>1000000</v>
      </c>
    </row>
    <row r="581" spans="1:22" ht="15" thickBot="1" x14ac:dyDescent="0.35">
      <c r="A581" s="34" t="str">
        <f>'OAM Base model stairs'!A1772</f>
        <v>Sweden</v>
      </c>
      <c r="B581" s="35">
        <v>2</v>
      </c>
      <c r="C581" s="35">
        <v>2</v>
      </c>
      <c r="D581" s="35">
        <v>22</v>
      </c>
      <c r="E581" s="35">
        <v>2</v>
      </c>
      <c r="F581" s="35">
        <v>27</v>
      </c>
      <c r="G581" s="35">
        <v>27</v>
      </c>
      <c r="H581" s="35">
        <v>26</v>
      </c>
      <c r="I581" s="35">
        <v>27</v>
      </c>
      <c r="J581" s="35">
        <v>21</v>
      </c>
      <c r="K581" s="35">
        <v>22</v>
      </c>
      <c r="L581" s="35">
        <v>4</v>
      </c>
      <c r="M581" s="35">
        <v>22</v>
      </c>
      <c r="N581" s="35">
        <v>19</v>
      </c>
      <c r="O581" s="35">
        <v>19</v>
      </c>
      <c r="P581" s="35">
        <v>1</v>
      </c>
      <c r="Q581" s="35">
        <v>19</v>
      </c>
      <c r="R581" s="35">
        <v>15</v>
      </c>
      <c r="S581" s="35">
        <v>16</v>
      </c>
      <c r="T581" s="35">
        <v>27</v>
      </c>
      <c r="U581" s="35">
        <v>16</v>
      </c>
      <c r="V581" s="35">
        <v>1000000</v>
      </c>
    </row>
    <row r="582" spans="1:22" ht="15" thickBot="1" x14ac:dyDescent="0.35">
      <c r="A582" s="34" t="str">
        <f>'OAM Base model stairs'!A1773</f>
        <v>Sweden</v>
      </c>
      <c r="B582" s="35">
        <v>2</v>
      </c>
      <c r="C582" s="35">
        <v>2</v>
      </c>
      <c r="D582" s="35">
        <v>21</v>
      </c>
      <c r="E582" s="35">
        <v>2</v>
      </c>
      <c r="F582" s="35">
        <v>28</v>
      </c>
      <c r="G582" s="35">
        <v>28</v>
      </c>
      <c r="H582" s="35">
        <v>27</v>
      </c>
      <c r="I582" s="35">
        <v>28</v>
      </c>
      <c r="J582" s="35">
        <v>24</v>
      </c>
      <c r="K582" s="35">
        <v>24</v>
      </c>
      <c r="L582" s="35">
        <v>3</v>
      </c>
      <c r="M582" s="35">
        <v>24</v>
      </c>
      <c r="N582" s="35">
        <v>18</v>
      </c>
      <c r="O582" s="35">
        <v>19</v>
      </c>
      <c r="P582" s="35">
        <v>1</v>
      </c>
      <c r="Q582" s="35">
        <v>19</v>
      </c>
      <c r="R582" s="35">
        <v>15</v>
      </c>
      <c r="S582" s="35">
        <v>16</v>
      </c>
      <c r="T582" s="35">
        <v>27</v>
      </c>
      <c r="U582" s="35">
        <v>16</v>
      </c>
      <c r="V582" s="35">
        <v>1000000</v>
      </c>
    </row>
    <row r="583" spans="1:22" ht="15" thickBot="1" x14ac:dyDescent="0.35">
      <c r="A583" s="34" t="str">
        <f>'OAM Base model stairs'!A1774</f>
        <v>Sweden</v>
      </c>
      <c r="B583" s="35">
        <v>2</v>
      </c>
      <c r="C583" s="35">
        <v>2</v>
      </c>
      <c r="D583" s="35">
        <v>21</v>
      </c>
      <c r="E583" s="35">
        <v>2</v>
      </c>
      <c r="F583" s="35">
        <v>28</v>
      </c>
      <c r="G583" s="35">
        <v>28</v>
      </c>
      <c r="H583" s="35">
        <v>28</v>
      </c>
      <c r="I583" s="35">
        <v>28</v>
      </c>
      <c r="J583" s="35">
        <v>25</v>
      </c>
      <c r="K583" s="35">
        <v>25</v>
      </c>
      <c r="L583" s="35">
        <v>8</v>
      </c>
      <c r="M583" s="35">
        <v>25</v>
      </c>
      <c r="N583" s="35">
        <v>16</v>
      </c>
      <c r="O583" s="35">
        <v>15</v>
      </c>
      <c r="P583" s="35">
        <v>2</v>
      </c>
      <c r="Q583" s="35">
        <v>15</v>
      </c>
      <c r="R583" s="35">
        <v>15</v>
      </c>
      <c r="S583" s="35">
        <v>17</v>
      </c>
      <c r="T583" s="35">
        <v>26</v>
      </c>
      <c r="U583" s="35">
        <v>17</v>
      </c>
      <c r="V583" s="35">
        <v>1000000</v>
      </c>
    </row>
    <row r="584" spans="1:22" ht="15" thickBot="1" x14ac:dyDescent="0.35">
      <c r="A584" s="34" t="str">
        <f>'OAM Base model stairs'!A1775</f>
        <v>Sweden</v>
      </c>
      <c r="B584" s="35">
        <v>2</v>
      </c>
      <c r="C584" s="35">
        <v>2</v>
      </c>
      <c r="D584" s="35">
        <v>20</v>
      </c>
      <c r="E584" s="35">
        <v>2</v>
      </c>
      <c r="F584" s="35">
        <v>27</v>
      </c>
      <c r="G584" s="35">
        <v>27</v>
      </c>
      <c r="H584" s="35">
        <v>27</v>
      </c>
      <c r="I584" s="35">
        <v>27</v>
      </c>
      <c r="J584" s="35">
        <v>24</v>
      </c>
      <c r="K584" s="35">
        <v>24</v>
      </c>
      <c r="L584" s="35">
        <v>3</v>
      </c>
      <c r="M584" s="35">
        <v>24</v>
      </c>
      <c r="N584" s="35">
        <v>12</v>
      </c>
      <c r="O584" s="35">
        <v>11</v>
      </c>
      <c r="P584" s="35">
        <v>6</v>
      </c>
      <c r="Q584" s="35">
        <v>11</v>
      </c>
      <c r="R584" s="35">
        <v>16</v>
      </c>
      <c r="S584" s="35">
        <v>17</v>
      </c>
      <c r="T584" s="35">
        <v>26</v>
      </c>
      <c r="U584" s="35">
        <v>17</v>
      </c>
      <c r="V584" s="35">
        <v>1000000</v>
      </c>
    </row>
    <row r="585" spans="1:22" ht="15" thickBot="1" x14ac:dyDescent="0.35">
      <c r="A585" s="34" t="str">
        <f>'OAM Base model stairs'!A1776</f>
        <v>Sweden</v>
      </c>
      <c r="B585" s="35">
        <v>2</v>
      </c>
      <c r="C585" s="35">
        <v>3</v>
      </c>
      <c r="D585" s="35">
        <v>19</v>
      </c>
      <c r="E585" s="35">
        <v>3</v>
      </c>
      <c r="F585" s="35">
        <v>27</v>
      </c>
      <c r="G585" s="35">
        <v>27</v>
      </c>
      <c r="H585" s="35">
        <v>26</v>
      </c>
      <c r="I585" s="35">
        <v>27</v>
      </c>
      <c r="J585" s="35">
        <v>23</v>
      </c>
      <c r="K585" s="35">
        <v>23</v>
      </c>
      <c r="L585" s="35">
        <v>1</v>
      </c>
      <c r="M585" s="35">
        <v>23</v>
      </c>
      <c r="N585" s="35">
        <v>7</v>
      </c>
      <c r="O585" s="35">
        <v>7</v>
      </c>
      <c r="P585" s="35">
        <v>10</v>
      </c>
      <c r="Q585" s="35">
        <v>7</v>
      </c>
      <c r="R585" s="35">
        <v>16</v>
      </c>
      <c r="S585" s="35">
        <v>17</v>
      </c>
      <c r="T585" s="35">
        <v>25</v>
      </c>
      <c r="U585" s="35">
        <v>17</v>
      </c>
      <c r="V585" s="35">
        <v>1000000</v>
      </c>
    </row>
    <row r="586" spans="1:22" ht="15" thickBot="1" x14ac:dyDescent="0.35">
      <c r="A586" s="34" t="str">
        <f>'OAM Base model stairs'!A1777</f>
        <v>Sweden</v>
      </c>
      <c r="B586" s="35">
        <v>3</v>
      </c>
      <c r="C586" s="35">
        <v>3</v>
      </c>
      <c r="D586" s="35">
        <v>18</v>
      </c>
      <c r="E586" s="35">
        <v>3</v>
      </c>
      <c r="F586" s="35">
        <v>26</v>
      </c>
      <c r="G586" s="35">
        <v>26</v>
      </c>
      <c r="H586" s="35">
        <v>26</v>
      </c>
      <c r="I586" s="35">
        <v>26</v>
      </c>
      <c r="J586" s="35">
        <v>23</v>
      </c>
      <c r="K586" s="35">
        <v>23</v>
      </c>
      <c r="L586" s="35">
        <v>4</v>
      </c>
      <c r="M586" s="35">
        <v>23</v>
      </c>
      <c r="N586" s="35">
        <v>3</v>
      </c>
      <c r="O586" s="35">
        <v>3</v>
      </c>
      <c r="P586" s="35">
        <v>11</v>
      </c>
      <c r="Q586" s="35">
        <v>3</v>
      </c>
      <c r="R586" s="35">
        <v>17</v>
      </c>
      <c r="S586" s="35">
        <v>17</v>
      </c>
      <c r="T586" s="35">
        <v>24</v>
      </c>
      <c r="U586" s="35">
        <v>17</v>
      </c>
      <c r="V586" s="35">
        <v>1000000</v>
      </c>
    </row>
    <row r="587" spans="1:22" ht="15" thickBot="1" x14ac:dyDescent="0.35">
      <c r="A587" s="34" t="str">
        <f>'OAM Base model stairs'!A1778</f>
        <v>Sweden</v>
      </c>
      <c r="B587" s="35">
        <v>3</v>
      </c>
      <c r="C587" s="35">
        <v>3</v>
      </c>
      <c r="D587" s="35">
        <v>17</v>
      </c>
      <c r="E587" s="35">
        <v>3</v>
      </c>
      <c r="F587" s="35">
        <v>25</v>
      </c>
      <c r="G587" s="35">
        <v>25</v>
      </c>
      <c r="H587" s="35">
        <v>25</v>
      </c>
      <c r="I587" s="35">
        <v>25</v>
      </c>
      <c r="J587" s="35">
        <v>22</v>
      </c>
      <c r="K587" s="35">
        <v>22</v>
      </c>
      <c r="L587" s="35">
        <v>5</v>
      </c>
      <c r="M587" s="35">
        <v>22</v>
      </c>
      <c r="N587" s="35">
        <v>3</v>
      </c>
      <c r="O587" s="35">
        <v>3</v>
      </c>
      <c r="P587" s="35">
        <v>10</v>
      </c>
      <c r="Q587" s="35">
        <v>3</v>
      </c>
      <c r="R587" s="35">
        <v>17</v>
      </c>
      <c r="S587" s="35">
        <v>16</v>
      </c>
      <c r="T587" s="35">
        <v>25</v>
      </c>
      <c r="U587" s="35">
        <v>16</v>
      </c>
      <c r="V587" s="35">
        <v>1000000</v>
      </c>
    </row>
    <row r="588" spans="1:22" ht="15" thickBot="1" x14ac:dyDescent="0.35">
      <c r="A588" s="34" t="str">
        <f>'OAM Base model stairs'!A1779</f>
        <v>Sweden</v>
      </c>
      <c r="B588" s="35">
        <v>4</v>
      </c>
      <c r="C588" s="35">
        <v>4</v>
      </c>
      <c r="D588" s="35">
        <v>17</v>
      </c>
      <c r="E588" s="35">
        <v>4</v>
      </c>
      <c r="F588" s="35">
        <v>24</v>
      </c>
      <c r="G588" s="35">
        <v>24</v>
      </c>
      <c r="H588" s="35">
        <v>24</v>
      </c>
      <c r="I588" s="35">
        <v>24</v>
      </c>
      <c r="J588" s="35">
        <v>20</v>
      </c>
      <c r="K588" s="35">
        <v>20</v>
      </c>
      <c r="L588" s="35">
        <v>5</v>
      </c>
      <c r="M588" s="35">
        <v>20</v>
      </c>
      <c r="N588" s="35">
        <v>3</v>
      </c>
      <c r="O588" s="35">
        <v>3</v>
      </c>
      <c r="P588" s="35">
        <v>9</v>
      </c>
      <c r="Q588" s="35">
        <v>3</v>
      </c>
      <c r="R588" s="35">
        <v>16</v>
      </c>
      <c r="S588" s="35">
        <v>16</v>
      </c>
      <c r="T588" s="35">
        <v>23</v>
      </c>
      <c r="U588" s="35">
        <v>16</v>
      </c>
      <c r="V588" s="35">
        <v>1000000</v>
      </c>
    </row>
    <row r="589" spans="1:22" ht="15" thickBot="1" x14ac:dyDescent="0.35">
      <c r="A589" s="34" t="str">
        <f>'OAM Base model stairs'!A1780</f>
        <v>Sweden</v>
      </c>
      <c r="B589" s="35">
        <v>3</v>
      </c>
      <c r="C589" s="35">
        <v>3</v>
      </c>
      <c r="D589" s="35">
        <v>18</v>
      </c>
      <c r="E589" s="35">
        <v>3</v>
      </c>
      <c r="F589" s="35">
        <v>23</v>
      </c>
      <c r="G589" s="35">
        <v>23</v>
      </c>
      <c r="H589" s="35">
        <v>19</v>
      </c>
      <c r="I589" s="35">
        <v>23</v>
      </c>
      <c r="J589" s="35">
        <v>20</v>
      </c>
      <c r="K589" s="35">
        <v>20</v>
      </c>
      <c r="L589" s="35">
        <v>3</v>
      </c>
      <c r="M589" s="35">
        <v>20</v>
      </c>
      <c r="N589" s="35">
        <v>8</v>
      </c>
      <c r="O589" s="35">
        <v>8</v>
      </c>
      <c r="P589" s="35">
        <v>10</v>
      </c>
      <c r="Q589" s="35">
        <v>8</v>
      </c>
      <c r="R589" s="35">
        <v>16</v>
      </c>
      <c r="S589" s="35">
        <v>16</v>
      </c>
      <c r="T589" s="35">
        <v>24</v>
      </c>
      <c r="U589" s="35">
        <v>16</v>
      </c>
      <c r="V589" s="35">
        <v>1000000</v>
      </c>
    </row>
    <row r="590" spans="1:22" ht="15" thickBot="1" x14ac:dyDescent="0.35">
      <c r="A590" s="34" t="str">
        <f>'OAM Base model stairs'!A1781</f>
        <v>Sweden</v>
      </c>
      <c r="B590" s="35">
        <v>4</v>
      </c>
      <c r="C590" s="35">
        <v>4</v>
      </c>
      <c r="D590" s="35">
        <v>18</v>
      </c>
      <c r="E590" s="35">
        <v>4</v>
      </c>
      <c r="F590" s="35">
        <v>21</v>
      </c>
      <c r="G590" s="35">
        <v>21</v>
      </c>
      <c r="H590" s="35">
        <v>13</v>
      </c>
      <c r="I590" s="35">
        <v>21</v>
      </c>
      <c r="J590" s="35">
        <v>18</v>
      </c>
      <c r="K590" s="35">
        <v>18</v>
      </c>
      <c r="L590" s="35">
        <v>5</v>
      </c>
      <c r="M590" s="35">
        <v>18</v>
      </c>
      <c r="N590" s="35">
        <v>14</v>
      </c>
      <c r="O590" s="35">
        <v>11</v>
      </c>
      <c r="P590" s="35">
        <v>7</v>
      </c>
      <c r="Q590" s="35">
        <v>11</v>
      </c>
      <c r="R590" s="35">
        <v>18</v>
      </c>
      <c r="S590" s="35">
        <v>19</v>
      </c>
      <c r="T590" s="35">
        <v>24</v>
      </c>
      <c r="U590" s="35">
        <v>19</v>
      </c>
      <c r="V590" s="35">
        <v>1000000</v>
      </c>
    </row>
    <row r="591" spans="1:22" ht="15" thickBot="1" x14ac:dyDescent="0.35">
      <c r="A591" s="34" t="str">
        <f>'OAM Base model stairs'!A1782</f>
        <v>Sweden</v>
      </c>
      <c r="B591" s="35">
        <v>4</v>
      </c>
      <c r="C591" s="35">
        <v>4</v>
      </c>
      <c r="D591" s="35">
        <v>20</v>
      </c>
      <c r="E591" s="35">
        <v>4</v>
      </c>
      <c r="F591" s="35">
        <v>22</v>
      </c>
      <c r="G591" s="35">
        <v>21</v>
      </c>
      <c r="H591" s="35">
        <v>13</v>
      </c>
      <c r="I591" s="35">
        <v>21</v>
      </c>
      <c r="J591" s="35">
        <v>18</v>
      </c>
      <c r="K591" s="35">
        <v>18</v>
      </c>
      <c r="L591" s="35">
        <v>5</v>
      </c>
      <c r="M591" s="35">
        <v>18</v>
      </c>
      <c r="N591" s="35">
        <v>17</v>
      </c>
      <c r="O591" s="35">
        <v>14</v>
      </c>
      <c r="P591" s="35">
        <v>4</v>
      </c>
      <c r="Q591" s="35">
        <v>14</v>
      </c>
      <c r="R591" s="35">
        <v>20</v>
      </c>
      <c r="S591" s="35">
        <v>20</v>
      </c>
      <c r="T591" s="35">
        <v>21</v>
      </c>
      <c r="U591" s="35">
        <v>20</v>
      </c>
      <c r="V591" s="35">
        <v>1000000</v>
      </c>
    </row>
    <row r="592" spans="1:22" ht="15" thickBot="1" x14ac:dyDescent="0.35">
      <c r="A592" s="34" t="str">
        <f>'OAM Base model stairs'!A1783</f>
        <v>Sweden</v>
      </c>
      <c r="B592" s="35">
        <v>6</v>
      </c>
      <c r="C592" s="35">
        <v>6</v>
      </c>
      <c r="D592" s="35">
        <v>20</v>
      </c>
      <c r="E592" s="35">
        <v>6</v>
      </c>
      <c r="F592" s="35">
        <v>22</v>
      </c>
      <c r="G592" s="35">
        <v>22</v>
      </c>
      <c r="H592" s="35">
        <v>13</v>
      </c>
      <c r="I592" s="35">
        <v>22</v>
      </c>
      <c r="J592" s="35">
        <v>17</v>
      </c>
      <c r="K592" s="35">
        <v>17</v>
      </c>
      <c r="L592" s="35">
        <v>6</v>
      </c>
      <c r="M592" s="35">
        <v>17</v>
      </c>
      <c r="N592" s="35">
        <v>19</v>
      </c>
      <c r="O592" s="35">
        <v>16</v>
      </c>
      <c r="P592" s="35">
        <v>4</v>
      </c>
      <c r="Q592" s="35">
        <v>16</v>
      </c>
      <c r="R592" s="35">
        <v>19</v>
      </c>
      <c r="S592" s="35">
        <v>19</v>
      </c>
      <c r="T592" s="35">
        <v>21</v>
      </c>
      <c r="U592" s="35">
        <v>19</v>
      </c>
      <c r="V592" s="35">
        <v>1000000</v>
      </c>
    </row>
    <row r="593" spans="1:22" ht="15" thickBot="1" x14ac:dyDescent="0.35">
      <c r="A593" s="34" t="str">
        <f>'OAM Base model stairs'!A1784</f>
        <v>Sweden</v>
      </c>
      <c r="B593" s="35">
        <v>6</v>
      </c>
      <c r="C593" s="35">
        <v>6</v>
      </c>
      <c r="D593" s="35">
        <v>20</v>
      </c>
      <c r="E593" s="35">
        <v>6</v>
      </c>
      <c r="F593" s="35">
        <v>22</v>
      </c>
      <c r="G593" s="35">
        <v>22</v>
      </c>
      <c r="H593" s="35">
        <v>14</v>
      </c>
      <c r="I593" s="35">
        <v>22</v>
      </c>
      <c r="J593" s="35">
        <v>16</v>
      </c>
      <c r="K593" s="35">
        <v>16</v>
      </c>
      <c r="L593" s="35">
        <v>7</v>
      </c>
      <c r="M593" s="35">
        <v>16</v>
      </c>
      <c r="N593" s="35">
        <v>20</v>
      </c>
      <c r="O593" s="35">
        <v>16</v>
      </c>
      <c r="P593" s="35">
        <v>4</v>
      </c>
      <c r="Q593" s="35">
        <v>16</v>
      </c>
      <c r="R593" s="35">
        <v>19</v>
      </c>
      <c r="S593" s="35">
        <v>19</v>
      </c>
      <c r="T593" s="35">
        <v>21</v>
      </c>
      <c r="U593" s="35">
        <v>19</v>
      </c>
      <c r="V593" s="35">
        <v>1000000</v>
      </c>
    </row>
    <row r="594" spans="1:22" ht="15" thickBot="1" x14ac:dyDescent="0.35">
      <c r="A594" s="34" t="str">
        <f>'OAM Base model stairs'!A1785</f>
        <v>Sweden</v>
      </c>
      <c r="B594" s="35">
        <v>7</v>
      </c>
      <c r="C594" s="35">
        <v>6</v>
      </c>
      <c r="D594" s="35">
        <v>20</v>
      </c>
      <c r="E594" s="35">
        <v>6</v>
      </c>
      <c r="F594" s="35">
        <v>22</v>
      </c>
      <c r="G594" s="35">
        <v>22</v>
      </c>
      <c r="H594" s="35">
        <v>14</v>
      </c>
      <c r="I594" s="35">
        <v>22</v>
      </c>
      <c r="J594" s="35">
        <v>16</v>
      </c>
      <c r="K594" s="35">
        <v>16</v>
      </c>
      <c r="L594" s="35">
        <v>8</v>
      </c>
      <c r="M594" s="35">
        <v>16</v>
      </c>
      <c r="N594" s="35">
        <v>16</v>
      </c>
      <c r="O594" s="35">
        <v>13</v>
      </c>
      <c r="P594" s="35">
        <v>7</v>
      </c>
      <c r="Q594" s="35">
        <v>13</v>
      </c>
      <c r="R594" s="35">
        <v>20</v>
      </c>
      <c r="S594" s="35">
        <v>19</v>
      </c>
      <c r="T594" s="35">
        <v>20</v>
      </c>
      <c r="U594" s="35">
        <v>19</v>
      </c>
      <c r="V594" s="35">
        <v>1000000</v>
      </c>
    </row>
    <row r="595" spans="1:22" ht="15" thickBot="1" x14ac:dyDescent="0.35">
      <c r="A595" s="34" t="str">
        <f>'OAM Base model stairs'!A1786</f>
        <v>Sweden</v>
      </c>
      <c r="B595" s="35">
        <v>7</v>
      </c>
      <c r="C595" s="35">
        <v>6</v>
      </c>
      <c r="D595" s="35">
        <v>19</v>
      </c>
      <c r="E595" s="35">
        <v>6</v>
      </c>
      <c r="F595" s="35">
        <v>21</v>
      </c>
      <c r="G595" s="35">
        <v>22</v>
      </c>
      <c r="H595" s="35">
        <v>13</v>
      </c>
      <c r="I595" s="35">
        <v>22</v>
      </c>
      <c r="J595" s="35">
        <v>16</v>
      </c>
      <c r="K595" s="35">
        <v>16</v>
      </c>
      <c r="L595" s="35">
        <v>7</v>
      </c>
      <c r="M595" s="35">
        <v>16</v>
      </c>
      <c r="N595" s="35">
        <v>14</v>
      </c>
      <c r="O595" s="35">
        <v>13</v>
      </c>
      <c r="P595" s="35">
        <v>8</v>
      </c>
      <c r="Q595" s="35">
        <v>13</v>
      </c>
      <c r="R595" s="35">
        <v>21</v>
      </c>
      <c r="S595" s="35">
        <v>19</v>
      </c>
      <c r="T595" s="35">
        <v>19</v>
      </c>
      <c r="U595" s="35">
        <v>19</v>
      </c>
      <c r="V595" s="35">
        <v>1000000</v>
      </c>
    </row>
    <row r="596" spans="1:22" ht="15" thickBot="1" x14ac:dyDescent="0.35">
      <c r="A596" s="34" t="str">
        <f>'OAM Base model stairs'!A1787</f>
        <v>Sweden</v>
      </c>
      <c r="B596" s="35">
        <v>7</v>
      </c>
      <c r="C596" s="35">
        <v>6</v>
      </c>
      <c r="D596" s="35">
        <v>18</v>
      </c>
      <c r="E596" s="35">
        <v>6</v>
      </c>
      <c r="F596" s="35">
        <v>20</v>
      </c>
      <c r="G596" s="35">
        <v>21</v>
      </c>
      <c r="H596" s="35">
        <v>9</v>
      </c>
      <c r="I596" s="35">
        <v>21</v>
      </c>
      <c r="J596" s="35">
        <v>15</v>
      </c>
      <c r="K596" s="35">
        <v>15</v>
      </c>
      <c r="L596" s="35">
        <v>7</v>
      </c>
      <c r="M596" s="35">
        <v>15</v>
      </c>
      <c r="N596" s="35">
        <v>12</v>
      </c>
      <c r="O596" s="35">
        <v>11</v>
      </c>
      <c r="P596" s="35">
        <v>9</v>
      </c>
      <c r="Q596" s="35">
        <v>11</v>
      </c>
      <c r="R596" s="35">
        <v>20</v>
      </c>
      <c r="S596" s="35">
        <v>19</v>
      </c>
      <c r="T596" s="35">
        <v>20</v>
      </c>
      <c r="U596" s="35">
        <v>19</v>
      </c>
      <c r="V596" s="35">
        <v>1000000</v>
      </c>
    </row>
    <row r="597" spans="1:22" ht="15" thickBot="1" x14ac:dyDescent="0.35">
      <c r="A597" s="34" t="str">
        <f>'OAM Base model stairs'!A1788</f>
        <v>Sweden</v>
      </c>
      <c r="B597" s="35">
        <v>7</v>
      </c>
      <c r="C597" s="35">
        <v>6</v>
      </c>
      <c r="D597" s="35">
        <v>16</v>
      </c>
      <c r="E597" s="35">
        <v>6</v>
      </c>
      <c r="F597" s="35">
        <v>21</v>
      </c>
      <c r="G597" s="35">
        <v>21</v>
      </c>
      <c r="H597" s="35">
        <v>10</v>
      </c>
      <c r="I597" s="35">
        <v>21</v>
      </c>
      <c r="J597" s="35">
        <v>16</v>
      </c>
      <c r="K597" s="35">
        <v>15</v>
      </c>
      <c r="L597" s="35">
        <v>6</v>
      </c>
      <c r="M597" s="35">
        <v>15</v>
      </c>
      <c r="N597" s="35">
        <v>8</v>
      </c>
      <c r="O597" s="35">
        <v>9</v>
      </c>
      <c r="P597" s="35">
        <v>14</v>
      </c>
      <c r="Q597" s="35">
        <v>9</v>
      </c>
      <c r="R597" s="35">
        <v>20</v>
      </c>
      <c r="S597" s="35">
        <v>18</v>
      </c>
      <c r="T597" s="35">
        <v>18</v>
      </c>
      <c r="U597" s="35">
        <v>18</v>
      </c>
      <c r="V597" s="35">
        <v>1000000</v>
      </c>
    </row>
    <row r="598" spans="1:22" ht="15" thickBot="1" x14ac:dyDescent="0.35">
      <c r="A598" s="34" t="str">
        <f>'OAM Base model stairs'!A1789</f>
        <v>Sweden</v>
      </c>
      <c r="B598" s="35">
        <v>6</v>
      </c>
      <c r="C598" s="35">
        <v>5</v>
      </c>
      <c r="D598" s="35">
        <v>16</v>
      </c>
      <c r="E598" s="35">
        <v>5</v>
      </c>
      <c r="F598" s="35">
        <v>20</v>
      </c>
      <c r="G598" s="35">
        <v>21</v>
      </c>
      <c r="H598" s="35">
        <v>8</v>
      </c>
      <c r="I598" s="35">
        <v>21</v>
      </c>
      <c r="J598" s="35">
        <v>16</v>
      </c>
      <c r="K598" s="35">
        <v>15</v>
      </c>
      <c r="L598" s="35">
        <v>6</v>
      </c>
      <c r="M598" s="35">
        <v>15</v>
      </c>
      <c r="N598" s="35">
        <v>3</v>
      </c>
      <c r="O598" s="35">
        <v>4</v>
      </c>
      <c r="P598" s="35">
        <v>20</v>
      </c>
      <c r="Q598" s="35">
        <v>4</v>
      </c>
      <c r="R598" s="35">
        <v>20</v>
      </c>
      <c r="S598" s="35">
        <v>17</v>
      </c>
      <c r="T598" s="35">
        <v>17</v>
      </c>
      <c r="U598" s="35">
        <v>17</v>
      </c>
      <c r="V598" s="35">
        <v>1000000</v>
      </c>
    </row>
    <row r="599" spans="1:22" ht="15" thickBot="1" x14ac:dyDescent="0.35">
      <c r="A599" s="34" t="str">
        <f>'OAM Base model stairs'!A1790</f>
        <v>Sweden</v>
      </c>
      <c r="B599" s="35">
        <v>6</v>
      </c>
      <c r="C599" s="35">
        <v>5</v>
      </c>
      <c r="D599" s="35">
        <v>15</v>
      </c>
      <c r="E599" s="35">
        <v>5</v>
      </c>
      <c r="F599" s="35">
        <v>21</v>
      </c>
      <c r="G599" s="35">
        <v>21</v>
      </c>
      <c r="H599" s="35">
        <v>12</v>
      </c>
      <c r="I599" s="35">
        <v>21</v>
      </c>
      <c r="J599" s="35">
        <v>17</v>
      </c>
      <c r="K599" s="35">
        <v>17</v>
      </c>
      <c r="L599" s="35">
        <v>2</v>
      </c>
      <c r="M599" s="35">
        <v>17</v>
      </c>
      <c r="N599" s="35">
        <v>5</v>
      </c>
      <c r="O599" s="35">
        <v>6</v>
      </c>
      <c r="P599" s="35">
        <v>26</v>
      </c>
      <c r="Q599" s="35">
        <v>6</v>
      </c>
      <c r="R599" s="35">
        <v>19</v>
      </c>
      <c r="S599" s="35">
        <v>16</v>
      </c>
      <c r="T599" s="35">
        <v>16</v>
      </c>
      <c r="U599" s="35">
        <v>16</v>
      </c>
      <c r="V599" s="35">
        <v>1000000</v>
      </c>
    </row>
    <row r="600" spans="1:22" ht="15" thickBot="1" x14ac:dyDescent="0.35">
      <c r="A600" s="34" t="str">
        <f>'OAM Base model stairs'!A1791</f>
        <v>Sweden</v>
      </c>
      <c r="B600" s="35">
        <v>6</v>
      </c>
      <c r="C600" s="35">
        <v>5</v>
      </c>
      <c r="D600" s="35">
        <v>14</v>
      </c>
      <c r="E600" s="35">
        <v>5</v>
      </c>
      <c r="F600" s="35">
        <v>14</v>
      </c>
      <c r="G600" s="35">
        <v>16</v>
      </c>
      <c r="H600" s="35">
        <v>1</v>
      </c>
      <c r="I600" s="35">
        <v>16</v>
      </c>
      <c r="J600" s="35">
        <v>17</v>
      </c>
      <c r="K600" s="35">
        <v>17</v>
      </c>
      <c r="L600" s="35">
        <v>4</v>
      </c>
      <c r="M600" s="35">
        <v>17</v>
      </c>
      <c r="N600" s="35">
        <v>10</v>
      </c>
      <c r="O600" s="35">
        <v>11</v>
      </c>
      <c r="P600" s="35">
        <v>24</v>
      </c>
      <c r="Q600" s="35">
        <v>11</v>
      </c>
      <c r="R600" s="35">
        <v>19</v>
      </c>
      <c r="S600" s="35">
        <v>17</v>
      </c>
      <c r="T600" s="35">
        <v>19</v>
      </c>
      <c r="U600" s="35">
        <v>17</v>
      </c>
      <c r="V600" s="35">
        <v>1000000</v>
      </c>
    </row>
    <row r="601" spans="1:22" ht="15" thickBot="1" x14ac:dyDescent="0.35">
      <c r="A601" s="34" t="str">
        <f>'OAM Base model stairs'!A1792</f>
        <v>Sweden</v>
      </c>
      <c r="B601" s="35">
        <v>6</v>
      </c>
      <c r="C601" s="35">
        <v>5</v>
      </c>
      <c r="D601" s="35">
        <v>14</v>
      </c>
      <c r="E601" s="35">
        <v>5</v>
      </c>
      <c r="F601" s="35">
        <v>18</v>
      </c>
      <c r="G601" s="35">
        <v>19</v>
      </c>
      <c r="H601" s="35">
        <v>2</v>
      </c>
      <c r="I601" s="35">
        <v>19</v>
      </c>
      <c r="J601" s="35">
        <v>25</v>
      </c>
      <c r="K601" s="35">
        <v>25</v>
      </c>
      <c r="L601" s="35">
        <v>2</v>
      </c>
      <c r="M601" s="35">
        <v>25</v>
      </c>
      <c r="N601" s="35">
        <v>13</v>
      </c>
      <c r="O601" s="35">
        <v>17</v>
      </c>
      <c r="P601" s="35">
        <v>21</v>
      </c>
      <c r="Q601" s="35">
        <v>17</v>
      </c>
      <c r="R601" s="35">
        <v>20</v>
      </c>
      <c r="S601" s="35">
        <v>16</v>
      </c>
      <c r="T601" s="35">
        <v>20</v>
      </c>
      <c r="U601" s="35">
        <v>16</v>
      </c>
      <c r="V601" s="35">
        <v>1000000</v>
      </c>
    </row>
    <row r="602" spans="1:22" ht="18.600000000000001" thickBot="1" x14ac:dyDescent="0.35">
      <c r="A602" s="30"/>
    </row>
    <row r="603" spans="1:22" ht="15" thickBot="1" x14ac:dyDescent="0.35">
      <c r="A603" s="34" t="s">
        <v>90</v>
      </c>
      <c r="B603" s="34" t="s">
        <v>91</v>
      </c>
      <c r="C603" s="34" t="s">
        <v>92</v>
      </c>
      <c r="D603" s="34" t="s">
        <v>93</v>
      </c>
      <c r="E603" s="34" t="s">
        <v>94</v>
      </c>
      <c r="F603" s="34" t="s">
        <v>95</v>
      </c>
      <c r="G603" s="34" t="s">
        <v>96</v>
      </c>
      <c r="H603" s="34" t="s">
        <v>97</v>
      </c>
      <c r="I603" s="34" t="s">
        <v>98</v>
      </c>
      <c r="J603" s="34" t="s">
        <v>99</v>
      </c>
      <c r="K603" s="34" t="s">
        <v>100</v>
      </c>
      <c r="L603" s="34" t="s">
        <v>101</v>
      </c>
      <c r="M603" s="34" t="s">
        <v>102</v>
      </c>
      <c r="N603" s="34" t="s">
        <v>103</v>
      </c>
      <c r="O603" s="34" t="s">
        <v>104</v>
      </c>
      <c r="P603" s="34" t="s">
        <v>105</v>
      </c>
      <c r="Q603" s="34" t="s">
        <v>106</v>
      </c>
      <c r="R603" s="34" t="s">
        <v>107</v>
      </c>
      <c r="S603" s="34" t="s">
        <v>108</v>
      </c>
      <c r="T603" s="34" t="s">
        <v>109</v>
      </c>
      <c r="U603" s="34" t="s">
        <v>110</v>
      </c>
    </row>
    <row r="604" spans="1:22" ht="15" thickBot="1" x14ac:dyDescent="0.35">
      <c r="A604" s="34" t="s">
        <v>111</v>
      </c>
      <c r="B604" s="35" t="s">
        <v>112</v>
      </c>
      <c r="C604" s="35" t="s">
        <v>112</v>
      </c>
      <c r="D604" s="35" t="s">
        <v>113</v>
      </c>
      <c r="E604" s="35" t="s">
        <v>112</v>
      </c>
      <c r="F604" s="35" t="s">
        <v>114</v>
      </c>
      <c r="G604" s="35" t="s">
        <v>115</v>
      </c>
      <c r="H604" s="35" t="s">
        <v>116</v>
      </c>
      <c r="I604" s="35" t="s">
        <v>112</v>
      </c>
      <c r="J604" s="35" t="s">
        <v>117</v>
      </c>
      <c r="K604" s="35" t="s">
        <v>112</v>
      </c>
      <c r="L604" s="35" t="s">
        <v>118</v>
      </c>
      <c r="M604" s="35" t="s">
        <v>112</v>
      </c>
      <c r="N604" s="35" t="s">
        <v>119</v>
      </c>
      <c r="O604" s="35" t="s">
        <v>112</v>
      </c>
      <c r="P604" s="35" t="s">
        <v>120</v>
      </c>
      <c r="Q604" s="35" t="s">
        <v>112</v>
      </c>
      <c r="R604" s="35" t="s">
        <v>112</v>
      </c>
      <c r="S604" s="35" t="s">
        <v>112</v>
      </c>
      <c r="T604" s="35" t="s">
        <v>112</v>
      </c>
      <c r="U604" s="35" t="s">
        <v>121</v>
      </c>
    </row>
    <row r="605" spans="1:22" ht="15" thickBot="1" x14ac:dyDescent="0.35">
      <c r="A605" s="34" t="s">
        <v>122</v>
      </c>
      <c r="B605" s="35" t="s">
        <v>123</v>
      </c>
      <c r="C605" s="35" t="s">
        <v>123</v>
      </c>
      <c r="D605" s="35" t="s">
        <v>124</v>
      </c>
      <c r="E605" s="35" t="s">
        <v>123</v>
      </c>
      <c r="F605" s="35" t="s">
        <v>125</v>
      </c>
      <c r="G605" s="35" t="s">
        <v>126</v>
      </c>
      <c r="H605" s="35" t="s">
        <v>127</v>
      </c>
      <c r="I605" s="35" t="s">
        <v>123</v>
      </c>
      <c r="J605" s="35" t="s">
        <v>128</v>
      </c>
      <c r="K605" s="35" t="s">
        <v>123</v>
      </c>
      <c r="L605" s="35" t="s">
        <v>129</v>
      </c>
      <c r="M605" s="35" t="s">
        <v>123</v>
      </c>
      <c r="N605" s="35" t="s">
        <v>130</v>
      </c>
      <c r="O605" s="35" t="s">
        <v>123</v>
      </c>
      <c r="P605" s="35" t="s">
        <v>131</v>
      </c>
      <c r="Q605" s="35" t="s">
        <v>123</v>
      </c>
      <c r="R605" s="35" t="s">
        <v>123</v>
      </c>
      <c r="S605" s="35" t="s">
        <v>123</v>
      </c>
      <c r="T605" s="35" t="s">
        <v>123</v>
      </c>
      <c r="U605" s="35" t="s">
        <v>132</v>
      </c>
    </row>
    <row r="606" spans="1:22" ht="15" thickBot="1" x14ac:dyDescent="0.35">
      <c r="A606" s="34" t="s">
        <v>133</v>
      </c>
      <c r="B606" s="35" t="s">
        <v>134</v>
      </c>
      <c r="C606" s="35" t="s">
        <v>134</v>
      </c>
      <c r="D606" s="35" t="s">
        <v>135</v>
      </c>
      <c r="E606" s="35" t="s">
        <v>134</v>
      </c>
      <c r="F606" s="35" t="s">
        <v>136</v>
      </c>
      <c r="G606" s="35" t="s">
        <v>137</v>
      </c>
      <c r="H606" s="35" t="s">
        <v>138</v>
      </c>
      <c r="I606" s="35" t="s">
        <v>134</v>
      </c>
      <c r="J606" s="35" t="s">
        <v>139</v>
      </c>
      <c r="K606" s="35" t="s">
        <v>134</v>
      </c>
      <c r="L606" s="35" t="s">
        <v>140</v>
      </c>
      <c r="M606" s="35" t="s">
        <v>134</v>
      </c>
      <c r="N606" s="35" t="s">
        <v>141</v>
      </c>
      <c r="O606" s="35" t="s">
        <v>134</v>
      </c>
      <c r="P606" s="35" t="s">
        <v>142</v>
      </c>
      <c r="Q606" s="35" t="s">
        <v>134</v>
      </c>
      <c r="R606" s="35" t="s">
        <v>134</v>
      </c>
      <c r="S606" s="35" t="s">
        <v>134</v>
      </c>
      <c r="T606" s="35" t="s">
        <v>134</v>
      </c>
      <c r="U606" s="35" t="s">
        <v>143</v>
      </c>
    </row>
    <row r="607" spans="1:22" ht="15" thickBot="1" x14ac:dyDescent="0.35">
      <c r="A607" s="34" t="s">
        <v>144</v>
      </c>
      <c r="B607" s="35" t="s">
        <v>145</v>
      </c>
      <c r="C607" s="35" t="s">
        <v>145</v>
      </c>
      <c r="D607" s="35" t="s">
        <v>146</v>
      </c>
      <c r="E607" s="35" t="s">
        <v>145</v>
      </c>
      <c r="F607" s="35" t="s">
        <v>147</v>
      </c>
      <c r="G607" s="35" t="s">
        <v>148</v>
      </c>
      <c r="H607" s="35" t="s">
        <v>149</v>
      </c>
      <c r="I607" s="35" t="s">
        <v>145</v>
      </c>
      <c r="J607" s="35" t="s">
        <v>150</v>
      </c>
      <c r="K607" s="35" t="s">
        <v>145</v>
      </c>
      <c r="L607" s="35" t="s">
        <v>151</v>
      </c>
      <c r="M607" s="35" t="s">
        <v>145</v>
      </c>
      <c r="N607" s="35" t="s">
        <v>152</v>
      </c>
      <c r="O607" s="35" t="s">
        <v>145</v>
      </c>
      <c r="P607" s="35" t="s">
        <v>153</v>
      </c>
      <c r="Q607" s="35" t="s">
        <v>145</v>
      </c>
      <c r="R607" s="35" t="s">
        <v>145</v>
      </c>
      <c r="S607" s="35" t="s">
        <v>145</v>
      </c>
      <c r="T607" s="35" t="s">
        <v>145</v>
      </c>
      <c r="U607" s="35" t="s">
        <v>154</v>
      </c>
    </row>
    <row r="608" spans="1:22" ht="15" thickBot="1" x14ac:dyDescent="0.35">
      <c r="A608" s="34" t="s">
        <v>155</v>
      </c>
      <c r="B608" s="35" t="s">
        <v>156</v>
      </c>
      <c r="C608" s="35" t="s">
        <v>156</v>
      </c>
      <c r="D608" s="35" t="s">
        <v>157</v>
      </c>
      <c r="E608" s="35" t="s">
        <v>156</v>
      </c>
      <c r="F608" s="35" t="s">
        <v>158</v>
      </c>
      <c r="G608" s="35" t="s">
        <v>159</v>
      </c>
      <c r="H608" s="35" t="s">
        <v>160</v>
      </c>
      <c r="I608" s="35" t="s">
        <v>156</v>
      </c>
      <c r="J608" s="35" t="s">
        <v>161</v>
      </c>
      <c r="K608" s="35" t="s">
        <v>156</v>
      </c>
      <c r="L608" s="35" t="s">
        <v>162</v>
      </c>
      <c r="M608" s="35" t="s">
        <v>156</v>
      </c>
      <c r="N608" s="35" t="s">
        <v>163</v>
      </c>
      <c r="O608" s="35" t="s">
        <v>156</v>
      </c>
      <c r="P608" s="35" t="s">
        <v>164</v>
      </c>
      <c r="Q608" s="35" t="s">
        <v>156</v>
      </c>
      <c r="R608" s="35" t="s">
        <v>156</v>
      </c>
      <c r="S608" s="35" t="s">
        <v>156</v>
      </c>
      <c r="T608" s="35" t="s">
        <v>156</v>
      </c>
      <c r="U608" s="35" t="s">
        <v>165</v>
      </c>
    </row>
    <row r="609" spans="1:21" ht="15" thickBot="1" x14ac:dyDescent="0.35">
      <c r="A609" s="34" t="s">
        <v>166</v>
      </c>
      <c r="B609" s="35" t="s">
        <v>167</v>
      </c>
      <c r="C609" s="35" t="s">
        <v>167</v>
      </c>
      <c r="D609" s="35" t="s">
        <v>168</v>
      </c>
      <c r="E609" s="35" t="s">
        <v>167</v>
      </c>
      <c r="F609" s="35" t="s">
        <v>169</v>
      </c>
      <c r="G609" s="35" t="s">
        <v>170</v>
      </c>
      <c r="H609" s="35" t="s">
        <v>171</v>
      </c>
      <c r="I609" s="35" t="s">
        <v>167</v>
      </c>
      <c r="J609" s="35" t="s">
        <v>172</v>
      </c>
      <c r="K609" s="35" t="s">
        <v>167</v>
      </c>
      <c r="L609" s="35" t="s">
        <v>173</v>
      </c>
      <c r="M609" s="35" t="s">
        <v>167</v>
      </c>
      <c r="N609" s="35" t="s">
        <v>174</v>
      </c>
      <c r="O609" s="35" t="s">
        <v>167</v>
      </c>
      <c r="P609" s="35" t="s">
        <v>175</v>
      </c>
      <c r="Q609" s="35" t="s">
        <v>167</v>
      </c>
      <c r="R609" s="35" t="s">
        <v>167</v>
      </c>
      <c r="S609" s="35" t="s">
        <v>167</v>
      </c>
      <c r="T609" s="35" t="s">
        <v>167</v>
      </c>
      <c r="U609" s="35" t="s">
        <v>176</v>
      </c>
    </row>
    <row r="610" spans="1:21" ht="15" thickBot="1" x14ac:dyDescent="0.35">
      <c r="A610" s="34" t="s">
        <v>177</v>
      </c>
      <c r="B610" s="35" t="s">
        <v>178</v>
      </c>
      <c r="C610" s="35" t="s">
        <v>178</v>
      </c>
      <c r="D610" s="35" t="s">
        <v>179</v>
      </c>
      <c r="E610" s="35" t="s">
        <v>178</v>
      </c>
      <c r="F610" s="35" t="s">
        <v>178</v>
      </c>
      <c r="G610" s="35" t="s">
        <v>180</v>
      </c>
      <c r="H610" s="35" t="s">
        <v>181</v>
      </c>
      <c r="I610" s="35" t="s">
        <v>178</v>
      </c>
      <c r="J610" s="35" t="s">
        <v>182</v>
      </c>
      <c r="K610" s="35" t="s">
        <v>178</v>
      </c>
      <c r="L610" s="35" t="s">
        <v>183</v>
      </c>
      <c r="M610" s="35" t="s">
        <v>178</v>
      </c>
      <c r="N610" s="35" t="s">
        <v>184</v>
      </c>
      <c r="O610" s="35" t="s">
        <v>178</v>
      </c>
      <c r="P610" s="35" t="s">
        <v>170</v>
      </c>
      <c r="Q610" s="35" t="s">
        <v>178</v>
      </c>
      <c r="R610" s="35" t="s">
        <v>178</v>
      </c>
      <c r="S610" s="35" t="s">
        <v>178</v>
      </c>
      <c r="T610" s="35" t="s">
        <v>178</v>
      </c>
      <c r="U610" s="35" t="s">
        <v>185</v>
      </c>
    </row>
    <row r="611" spans="1:21" ht="15" thickBot="1" x14ac:dyDescent="0.35">
      <c r="A611" s="34" t="s">
        <v>186</v>
      </c>
      <c r="B611" s="35" t="s">
        <v>187</v>
      </c>
      <c r="C611" s="35" t="s">
        <v>187</v>
      </c>
      <c r="D611" s="35" t="s">
        <v>188</v>
      </c>
      <c r="E611" s="35" t="s">
        <v>187</v>
      </c>
      <c r="F611" s="35" t="s">
        <v>187</v>
      </c>
      <c r="G611" s="35" t="s">
        <v>189</v>
      </c>
      <c r="H611" s="35" t="s">
        <v>190</v>
      </c>
      <c r="I611" s="35" t="s">
        <v>187</v>
      </c>
      <c r="J611" s="35" t="s">
        <v>191</v>
      </c>
      <c r="K611" s="35" t="s">
        <v>187</v>
      </c>
      <c r="L611" s="35" t="s">
        <v>192</v>
      </c>
      <c r="M611" s="35" t="s">
        <v>187</v>
      </c>
      <c r="N611" s="35" t="s">
        <v>193</v>
      </c>
      <c r="O611" s="35" t="s">
        <v>187</v>
      </c>
      <c r="P611" s="35" t="s">
        <v>180</v>
      </c>
      <c r="Q611" s="35" t="s">
        <v>187</v>
      </c>
      <c r="R611" s="35" t="s">
        <v>187</v>
      </c>
      <c r="S611" s="35" t="s">
        <v>187</v>
      </c>
      <c r="T611" s="35" t="s">
        <v>187</v>
      </c>
      <c r="U611" s="35" t="s">
        <v>194</v>
      </c>
    </row>
    <row r="612" spans="1:21" ht="15" thickBot="1" x14ac:dyDescent="0.35">
      <c r="A612" s="34" t="s">
        <v>195</v>
      </c>
      <c r="B612" s="35" t="s">
        <v>196</v>
      </c>
      <c r="C612" s="35" t="s">
        <v>196</v>
      </c>
      <c r="D612" s="35" t="s">
        <v>197</v>
      </c>
      <c r="E612" s="35" t="s">
        <v>196</v>
      </c>
      <c r="F612" s="35" t="s">
        <v>196</v>
      </c>
      <c r="G612" s="35" t="s">
        <v>198</v>
      </c>
      <c r="H612" s="35" t="s">
        <v>199</v>
      </c>
      <c r="I612" s="35" t="s">
        <v>196</v>
      </c>
      <c r="J612" s="35" t="s">
        <v>200</v>
      </c>
      <c r="K612" s="35" t="s">
        <v>196</v>
      </c>
      <c r="L612" s="35" t="s">
        <v>201</v>
      </c>
      <c r="M612" s="35" t="s">
        <v>196</v>
      </c>
      <c r="N612" s="35" t="s">
        <v>202</v>
      </c>
      <c r="O612" s="35" t="s">
        <v>196</v>
      </c>
      <c r="P612" s="35" t="s">
        <v>189</v>
      </c>
      <c r="Q612" s="35" t="s">
        <v>196</v>
      </c>
      <c r="R612" s="35" t="s">
        <v>196</v>
      </c>
      <c r="S612" s="35" t="s">
        <v>196</v>
      </c>
      <c r="T612" s="35" t="s">
        <v>196</v>
      </c>
      <c r="U612" s="35" t="s">
        <v>203</v>
      </c>
    </row>
    <row r="613" spans="1:21" ht="15" thickBot="1" x14ac:dyDescent="0.35">
      <c r="A613" s="34" t="s">
        <v>204</v>
      </c>
      <c r="B613" s="35" t="s">
        <v>205</v>
      </c>
      <c r="C613" s="35" t="s">
        <v>205</v>
      </c>
      <c r="D613" s="35" t="s">
        <v>206</v>
      </c>
      <c r="E613" s="35" t="s">
        <v>205</v>
      </c>
      <c r="F613" s="35" t="s">
        <v>205</v>
      </c>
      <c r="G613" s="35" t="s">
        <v>207</v>
      </c>
      <c r="H613" s="35" t="s">
        <v>208</v>
      </c>
      <c r="I613" s="35" t="s">
        <v>205</v>
      </c>
      <c r="J613" s="35" t="s">
        <v>209</v>
      </c>
      <c r="K613" s="35" t="s">
        <v>205</v>
      </c>
      <c r="L613" s="35" t="s">
        <v>210</v>
      </c>
      <c r="M613" s="35" t="s">
        <v>205</v>
      </c>
      <c r="N613" s="35" t="s">
        <v>211</v>
      </c>
      <c r="O613" s="35" t="s">
        <v>205</v>
      </c>
      <c r="P613" s="35" t="s">
        <v>212</v>
      </c>
      <c r="Q613" s="35" t="s">
        <v>205</v>
      </c>
      <c r="R613" s="35" t="s">
        <v>205</v>
      </c>
      <c r="S613" s="35" t="s">
        <v>205</v>
      </c>
      <c r="T613" s="35" t="s">
        <v>205</v>
      </c>
      <c r="U613" s="35" t="s">
        <v>213</v>
      </c>
    </row>
    <row r="614" spans="1:21" ht="15" thickBot="1" x14ac:dyDescent="0.35">
      <c r="A614" s="34" t="s">
        <v>214</v>
      </c>
      <c r="B614" s="35" t="s">
        <v>215</v>
      </c>
      <c r="C614" s="35" t="s">
        <v>215</v>
      </c>
      <c r="D614" s="35" t="s">
        <v>216</v>
      </c>
      <c r="E614" s="35" t="s">
        <v>215</v>
      </c>
      <c r="F614" s="35" t="s">
        <v>215</v>
      </c>
      <c r="G614" s="35" t="s">
        <v>217</v>
      </c>
      <c r="H614" s="35" t="s">
        <v>218</v>
      </c>
      <c r="I614" s="35" t="s">
        <v>215</v>
      </c>
      <c r="J614" s="35" t="s">
        <v>219</v>
      </c>
      <c r="K614" s="35" t="s">
        <v>215</v>
      </c>
      <c r="L614" s="35" t="s">
        <v>220</v>
      </c>
      <c r="M614" s="35" t="s">
        <v>215</v>
      </c>
      <c r="N614" s="35" t="s">
        <v>221</v>
      </c>
      <c r="O614" s="35" t="s">
        <v>215</v>
      </c>
      <c r="P614" s="35" t="s">
        <v>222</v>
      </c>
      <c r="Q614" s="35" t="s">
        <v>215</v>
      </c>
      <c r="R614" s="35" t="s">
        <v>215</v>
      </c>
      <c r="S614" s="35" t="s">
        <v>215</v>
      </c>
      <c r="T614" s="35" t="s">
        <v>215</v>
      </c>
      <c r="U614" s="35" t="s">
        <v>223</v>
      </c>
    </row>
    <row r="615" spans="1:21" ht="15" thickBot="1" x14ac:dyDescent="0.35">
      <c r="A615" s="34" t="s">
        <v>224</v>
      </c>
      <c r="B615" s="35" t="s">
        <v>225</v>
      </c>
      <c r="C615" s="35" t="s">
        <v>225</v>
      </c>
      <c r="D615" s="35" t="s">
        <v>225</v>
      </c>
      <c r="E615" s="35" t="s">
        <v>225</v>
      </c>
      <c r="F615" s="35" t="s">
        <v>225</v>
      </c>
      <c r="G615" s="35" t="s">
        <v>226</v>
      </c>
      <c r="H615" s="35" t="s">
        <v>227</v>
      </c>
      <c r="I615" s="35" t="s">
        <v>225</v>
      </c>
      <c r="J615" s="35" t="s">
        <v>228</v>
      </c>
      <c r="K615" s="35" t="s">
        <v>225</v>
      </c>
      <c r="L615" s="35" t="s">
        <v>229</v>
      </c>
      <c r="M615" s="35" t="s">
        <v>225</v>
      </c>
      <c r="N615" s="35" t="s">
        <v>230</v>
      </c>
      <c r="O615" s="35" t="s">
        <v>225</v>
      </c>
      <c r="P615" s="35" t="s">
        <v>231</v>
      </c>
      <c r="Q615" s="35" t="s">
        <v>225</v>
      </c>
      <c r="R615" s="35" t="s">
        <v>225</v>
      </c>
      <c r="S615" s="35" t="s">
        <v>225</v>
      </c>
      <c r="T615" s="35" t="s">
        <v>225</v>
      </c>
      <c r="U615" s="35" t="s">
        <v>232</v>
      </c>
    </row>
    <row r="616" spans="1:21" ht="15" thickBot="1" x14ac:dyDescent="0.35">
      <c r="A616" s="34" t="s">
        <v>233</v>
      </c>
      <c r="B616" s="35" t="s">
        <v>234</v>
      </c>
      <c r="C616" s="35" t="s">
        <v>234</v>
      </c>
      <c r="D616" s="35" t="s">
        <v>234</v>
      </c>
      <c r="E616" s="35" t="s">
        <v>234</v>
      </c>
      <c r="F616" s="35" t="s">
        <v>234</v>
      </c>
      <c r="G616" s="35" t="s">
        <v>235</v>
      </c>
      <c r="H616" s="35" t="s">
        <v>236</v>
      </c>
      <c r="I616" s="35" t="s">
        <v>234</v>
      </c>
      <c r="J616" s="35" t="s">
        <v>237</v>
      </c>
      <c r="K616" s="35" t="s">
        <v>234</v>
      </c>
      <c r="L616" s="35" t="s">
        <v>238</v>
      </c>
      <c r="M616" s="35" t="s">
        <v>234</v>
      </c>
      <c r="N616" s="35" t="s">
        <v>239</v>
      </c>
      <c r="O616" s="35" t="s">
        <v>234</v>
      </c>
      <c r="P616" s="35" t="s">
        <v>240</v>
      </c>
      <c r="Q616" s="35" t="s">
        <v>234</v>
      </c>
      <c r="R616" s="35" t="s">
        <v>234</v>
      </c>
      <c r="S616" s="35" t="s">
        <v>234</v>
      </c>
      <c r="T616" s="35" t="s">
        <v>234</v>
      </c>
      <c r="U616" s="35" t="s">
        <v>241</v>
      </c>
    </row>
    <row r="617" spans="1:21" ht="15" thickBot="1" x14ac:dyDescent="0.35">
      <c r="A617" s="34" t="s">
        <v>242</v>
      </c>
      <c r="B617" s="35" t="s">
        <v>243</v>
      </c>
      <c r="C617" s="35" t="s">
        <v>243</v>
      </c>
      <c r="D617" s="35" t="s">
        <v>243</v>
      </c>
      <c r="E617" s="35" t="s">
        <v>243</v>
      </c>
      <c r="F617" s="35" t="s">
        <v>243</v>
      </c>
      <c r="G617" s="35" t="s">
        <v>244</v>
      </c>
      <c r="H617" s="35" t="s">
        <v>245</v>
      </c>
      <c r="I617" s="35" t="s">
        <v>243</v>
      </c>
      <c r="J617" s="35" t="s">
        <v>246</v>
      </c>
      <c r="K617" s="35" t="s">
        <v>243</v>
      </c>
      <c r="L617" s="35" t="s">
        <v>247</v>
      </c>
      <c r="M617" s="35" t="s">
        <v>243</v>
      </c>
      <c r="N617" s="35" t="s">
        <v>248</v>
      </c>
      <c r="O617" s="35" t="s">
        <v>243</v>
      </c>
      <c r="P617" s="35" t="s">
        <v>249</v>
      </c>
      <c r="Q617" s="35" t="s">
        <v>243</v>
      </c>
      <c r="R617" s="35" t="s">
        <v>243</v>
      </c>
      <c r="S617" s="35" t="s">
        <v>243</v>
      </c>
      <c r="T617" s="35" t="s">
        <v>243</v>
      </c>
      <c r="U617" s="35" t="s">
        <v>250</v>
      </c>
    </row>
    <row r="618" spans="1:21" ht="15" thickBot="1" x14ac:dyDescent="0.35">
      <c r="A618" s="34" t="s">
        <v>251</v>
      </c>
      <c r="B618" s="35" t="s">
        <v>252</v>
      </c>
      <c r="C618" s="35" t="s">
        <v>252</v>
      </c>
      <c r="D618" s="35" t="s">
        <v>252</v>
      </c>
      <c r="E618" s="35" t="s">
        <v>252</v>
      </c>
      <c r="F618" s="35" t="s">
        <v>252</v>
      </c>
      <c r="G618" s="35" t="s">
        <v>253</v>
      </c>
      <c r="H618" s="35" t="s">
        <v>254</v>
      </c>
      <c r="I618" s="35" t="s">
        <v>252</v>
      </c>
      <c r="J618" s="35" t="s">
        <v>255</v>
      </c>
      <c r="K618" s="35" t="s">
        <v>252</v>
      </c>
      <c r="L618" s="35" t="s">
        <v>256</v>
      </c>
      <c r="M618" s="35" t="s">
        <v>252</v>
      </c>
      <c r="N618" s="35" t="s">
        <v>257</v>
      </c>
      <c r="O618" s="35" t="s">
        <v>252</v>
      </c>
      <c r="P618" s="35" t="s">
        <v>258</v>
      </c>
      <c r="Q618" s="35" t="s">
        <v>252</v>
      </c>
      <c r="R618" s="35" t="s">
        <v>252</v>
      </c>
      <c r="S618" s="35" t="s">
        <v>252</v>
      </c>
      <c r="T618" s="35" t="s">
        <v>252</v>
      </c>
      <c r="U618" s="35" t="s">
        <v>259</v>
      </c>
    </row>
    <row r="619" spans="1:21" ht="15" thickBot="1" x14ac:dyDescent="0.35">
      <c r="A619" s="34" t="s">
        <v>260</v>
      </c>
      <c r="B619" s="35" t="s">
        <v>261</v>
      </c>
      <c r="C619" s="35" t="s">
        <v>261</v>
      </c>
      <c r="D619" s="35" t="s">
        <v>261</v>
      </c>
      <c r="E619" s="35" t="s">
        <v>261</v>
      </c>
      <c r="F619" s="35" t="s">
        <v>261</v>
      </c>
      <c r="G619" s="35" t="s">
        <v>262</v>
      </c>
      <c r="H619" s="35" t="s">
        <v>263</v>
      </c>
      <c r="I619" s="35" t="s">
        <v>261</v>
      </c>
      <c r="J619" s="35" t="s">
        <v>264</v>
      </c>
      <c r="K619" s="35" t="s">
        <v>261</v>
      </c>
      <c r="L619" s="35" t="s">
        <v>265</v>
      </c>
      <c r="M619" s="35" t="s">
        <v>261</v>
      </c>
      <c r="N619" s="35" t="s">
        <v>266</v>
      </c>
      <c r="O619" s="35" t="s">
        <v>261</v>
      </c>
      <c r="P619" s="35" t="s">
        <v>261</v>
      </c>
      <c r="Q619" s="35" t="s">
        <v>261</v>
      </c>
      <c r="R619" s="35" t="s">
        <v>261</v>
      </c>
      <c r="S619" s="35" t="s">
        <v>261</v>
      </c>
      <c r="T619" s="35" t="s">
        <v>261</v>
      </c>
      <c r="U619" s="35" t="s">
        <v>267</v>
      </c>
    </row>
    <row r="620" spans="1:21" ht="15" thickBot="1" x14ac:dyDescent="0.35">
      <c r="A620" s="34" t="s">
        <v>268</v>
      </c>
      <c r="B620" s="35" t="s">
        <v>269</v>
      </c>
      <c r="C620" s="35" t="s">
        <v>269</v>
      </c>
      <c r="D620" s="35" t="s">
        <v>269</v>
      </c>
      <c r="E620" s="35" t="s">
        <v>269</v>
      </c>
      <c r="F620" s="35" t="s">
        <v>269</v>
      </c>
      <c r="G620" s="35" t="s">
        <v>270</v>
      </c>
      <c r="H620" s="35" t="s">
        <v>271</v>
      </c>
      <c r="I620" s="35" t="s">
        <v>269</v>
      </c>
      <c r="J620" s="35" t="s">
        <v>272</v>
      </c>
      <c r="K620" s="35" t="s">
        <v>269</v>
      </c>
      <c r="L620" s="35" t="s">
        <v>273</v>
      </c>
      <c r="M620" s="35" t="s">
        <v>269</v>
      </c>
      <c r="N620" s="35" t="s">
        <v>274</v>
      </c>
      <c r="O620" s="35" t="s">
        <v>269</v>
      </c>
      <c r="P620" s="35" t="s">
        <v>269</v>
      </c>
      <c r="Q620" s="35" t="s">
        <v>269</v>
      </c>
      <c r="R620" s="35" t="s">
        <v>269</v>
      </c>
      <c r="S620" s="35" t="s">
        <v>269</v>
      </c>
      <c r="T620" s="35" t="s">
        <v>269</v>
      </c>
      <c r="U620" s="35" t="s">
        <v>275</v>
      </c>
    </row>
    <row r="621" spans="1:21" ht="15" thickBot="1" x14ac:dyDescent="0.35">
      <c r="A621" s="34" t="s">
        <v>276</v>
      </c>
      <c r="B621" s="35" t="s">
        <v>277</v>
      </c>
      <c r="C621" s="35" t="s">
        <v>277</v>
      </c>
      <c r="D621" s="35" t="s">
        <v>277</v>
      </c>
      <c r="E621" s="35" t="s">
        <v>277</v>
      </c>
      <c r="F621" s="35" t="s">
        <v>277</v>
      </c>
      <c r="G621" s="35" t="s">
        <v>278</v>
      </c>
      <c r="H621" s="35" t="s">
        <v>279</v>
      </c>
      <c r="I621" s="35" t="s">
        <v>277</v>
      </c>
      <c r="J621" s="35" t="s">
        <v>280</v>
      </c>
      <c r="K621" s="35" t="s">
        <v>277</v>
      </c>
      <c r="L621" s="35" t="s">
        <v>281</v>
      </c>
      <c r="M621" s="35" t="s">
        <v>277</v>
      </c>
      <c r="N621" s="35" t="s">
        <v>282</v>
      </c>
      <c r="O621" s="35" t="s">
        <v>277</v>
      </c>
      <c r="P621" s="35" t="s">
        <v>277</v>
      </c>
      <c r="Q621" s="35" t="s">
        <v>277</v>
      </c>
      <c r="R621" s="35" t="s">
        <v>277</v>
      </c>
      <c r="S621" s="35" t="s">
        <v>277</v>
      </c>
      <c r="T621" s="35" t="s">
        <v>277</v>
      </c>
      <c r="U621" s="35" t="s">
        <v>283</v>
      </c>
    </row>
    <row r="622" spans="1:21" ht="15" thickBot="1" x14ac:dyDescent="0.35">
      <c r="A622" s="34" t="s">
        <v>284</v>
      </c>
      <c r="B622" s="35" t="s">
        <v>285</v>
      </c>
      <c r="C622" s="35" t="s">
        <v>285</v>
      </c>
      <c r="D622" s="35" t="s">
        <v>285</v>
      </c>
      <c r="E622" s="35" t="s">
        <v>285</v>
      </c>
      <c r="F622" s="35" t="s">
        <v>285</v>
      </c>
      <c r="G622" s="35" t="s">
        <v>286</v>
      </c>
      <c r="H622" s="35" t="s">
        <v>287</v>
      </c>
      <c r="I622" s="35" t="s">
        <v>285</v>
      </c>
      <c r="J622" s="35" t="s">
        <v>288</v>
      </c>
      <c r="K622" s="35" t="s">
        <v>285</v>
      </c>
      <c r="L622" s="35" t="s">
        <v>285</v>
      </c>
      <c r="M622" s="35" t="s">
        <v>285</v>
      </c>
      <c r="N622" s="35" t="s">
        <v>289</v>
      </c>
      <c r="O622" s="35" t="s">
        <v>285</v>
      </c>
      <c r="P622" s="35" t="s">
        <v>285</v>
      </c>
      <c r="Q622" s="35" t="s">
        <v>285</v>
      </c>
      <c r="R622" s="35" t="s">
        <v>285</v>
      </c>
      <c r="S622" s="35" t="s">
        <v>285</v>
      </c>
      <c r="T622" s="35" t="s">
        <v>285</v>
      </c>
      <c r="U622" s="35" t="s">
        <v>290</v>
      </c>
    </row>
    <row r="623" spans="1:21" ht="15" thickBot="1" x14ac:dyDescent="0.35">
      <c r="A623" s="34" t="s">
        <v>291</v>
      </c>
      <c r="B623" s="35" t="s">
        <v>292</v>
      </c>
      <c r="C623" s="35" t="s">
        <v>292</v>
      </c>
      <c r="D623" s="35" t="s">
        <v>292</v>
      </c>
      <c r="E623" s="35" t="s">
        <v>292</v>
      </c>
      <c r="F623" s="35" t="s">
        <v>292</v>
      </c>
      <c r="G623" s="35" t="s">
        <v>293</v>
      </c>
      <c r="H623" s="35" t="s">
        <v>294</v>
      </c>
      <c r="I623" s="35" t="s">
        <v>292</v>
      </c>
      <c r="J623" s="35" t="s">
        <v>292</v>
      </c>
      <c r="K623" s="35" t="s">
        <v>292</v>
      </c>
      <c r="L623" s="35" t="s">
        <v>292</v>
      </c>
      <c r="M623" s="35" t="s">
        <v>292</v>
      </c>
      <c r="N623" s="35" t="s">
        <v>295</v>
      </c>
      <c r="O623" s="35" t="s">
        <v>292</v>
      </c>
      <c r="P623" s="35" t="s">
        <v>292</v>
      </c>
      <c r="Q623" s="35" t="s">
        <v>292</v>
      </c>
      <c r="R623" s="35" t="s">
        <v>292</v>
      </c>
      <c r="S623" s="35" t="s">
        <v>292</v>
      </c>
      <c r="T623" s="35" t="s">
        <v>292</v>
      </c>
      <c r="U623" s="35" t="s">
        <v>296</v>
      </c>
    </row>
    <row r="624" spans="1:21" ht="15" thickBot="1" x14ac:dyDescent="0.35">
      <c r="A624" s="34" t="s">
        <v>297</v>
      </c>
      <c r="B624" s="35" t="s">
        <v>298</v>
      </c>
      <c r="C624" s="35" t="s">
        <v>298</v>
      </c>
      <c r="D624" s="35" t="s">
        <v>298</v>
      </c>
      <c r="E624" s="35" t="s">
        <v>298</v>
      </c>
      <c r="F624" s="35" t="s">
        <v>298</v>
      </c>
      <c r="G624" s="35" t="s">
        <v>299</v>
      </c>
      <c r="H624" s="35" t="s">
        <v>300</v>
      </c>
      <c r="I624" s="35" t="s">
        <v>298</v>
      </c>
      <c r="J624" s="35" t="s">
        <v>298</v>
      </c>
      <c r="K624" s="35" t="s">
        <v>298</v>
      </c>
      <c r="L624" s="35" t="s">
        <v>298</v>
      </c>
      <c r="M624" s="35" t="s">
        <v>298</v>
      </c>
      <c r="N624" s="35" t="s">
        <v>301</v>
      </c>
      <c r="O624" s="35" t="s">
        <v>298</v>
      </c>
      <c r="P624" s="35" t="s">
        <v>298</v>
      </c>
      <c r="Q624" s="35" t="s">
        <v>298</v>
      </c>
      <c r="R624" s="35" t="s">
        <v>298</v>
      </c>
      <c r="S624" s="35" t="s">
        <v>298</v>
      </c>
      <c r="T624" s="35" t="s">
        <v>298</v>
      </c>
      <c r="U624" s="35" t="s">
        <v>302</v>
      </c>
    </row>
    <row r="625" spans="1:21" ht="15" thickBot="1" x14ac:dyDescent="0.35">
      <c r="A625" s="34" t="s">
        <v>303</v>
      </c>
      <c r="B625" s="35" t="s">
        <v>304</v>
      </c>
      <c r="C625" s="35" t="s">
        <v>304</v>
      </c>
      <c r="D625" s="35" t="s">
        <v>304</v>
      </c>
      <c r="E625" s="35" t="s">
        <v>304</v>
      </c>
      <c r="F625" s="35" t="s">
        <v>304</v>
      </c>
      <c r="G625" s="35" t="s">
        <v>305</v>
      </c>
      <c r="H625" s="35" t="s">
        <v>306</v>
      </c>
      <c r="I625" s="35" t="s">
        <v>304</v>
      </c>
      <c r="J625" s="35" t="s">
        <v>304</v>
      </c>
      <c r="K625" s="35" t="s">
        <v>304</v>
      </c>
      <c r="L625" s="35" t="s">
        <v>304</v>
      </c>
      <c r="M625" s="35" t="s">
        <v>304</v>
      </c>
      <c r="N625" s="35" t="s">
        <v>307</v>
      </c>
      <c r="O625" s="35" t="s">
        <v>304</v>
      </c>
      <c r="P625" s="35" t="s">
        <v>304</v>
      </c>
      <c r="Q625" s="35" t="s">
        <v>304</v>
      </c>
      <c r="R625" s="35" t="s">
        <v>304</v>
      </c>
      <c r="S625" s="35" t="s">
        <v>304</v>
      </c>
      <c r="T625" s="35" t="s">
        <v>304</v>
      </c>
      <c r="U625" s="35" t="s">
        <v>308</v>
      </c>
    </row>
    <row r="626" spans="1:21" ht="15" thickBot="1" x14ac:dyDescent="0.35">
      <c r="A626" s="34" t="s">
        <v>309</v>
      </c>
      <c r="B626" s="35" t="s">
        <v>310</v>
      </c>
      <c r="C626" s="35" t="s">
        <v>310</v>
      </c>
      <c r="D626" s="35" t="s">
        <v>310</v>
      </c>
      <c r="E626" s="35" t="s">
        <v>310</v>
      </c>
      <c r="F626" s="35" t="s">
        <v>310</v>
      </c>
      <c r="G626" s="35" t="s">
        <v>311</v>
      </c>
      <c r="H626" s="35" t="s">
        <v>312</v>
      </c>
      <c r="I626" s="35" t="s">
        <v>310</v>
      </c>
      <c r="J626" s="35" t="s">
        <v>310</v>
      </c>
      <c r="K626" s="35" t="s">
        <v>310</v>
      </c>
      <c r="L626" s="35" t="s">
        <v>310</v>
      </c>
      <c r="M626" s="35" t="s">
        <v>310</v>
      </c>
      <c r="N626" s="35" t="s">
        <v>313</v>
      </c>
      <c r="O626" s="35" t="s">
        <v>310</v>
      </c>
      <c r="P626" s="35" t="s">
        <v>310</v>
      </c>
      <c r="Q626" s="35" t="s">
        <v>310</v>
      </c>
      <c r="R626" s="35" t="s">
        <v>310</v>
      </c>
      <c r="S626" s="35" t="s">
        <v>310</v>
      </c>
      <c r="T626" s="35" t="s">
        <v>310</v>
      </c>
      <c r="U626" s="35" t="s">
        <v>314</v>
      </c>
    </row>
    <row r="627" spans="1:21" ht="15" thickBot="1" x14ac:dyDescent="0.35">
      <c r="A627" s="34" t="s">
        <v>315</v>
      </c>
      <c r="B627" s="35" t="s">
        <v>316</v>
      </c>
      <c r="C627" s="35" t="s">
        <v>316</v>
      </c>
      <c r="D627" s="35" t="s">
        <v>316</v>
      </c>
      <c r="E627" s="35" t="s">
        <v>316</v>
      </c>
      <c r="F627" s="35" t="s">
        <v>316</v>
      </c>
      <c r="G627" s="35" t="s">
        <v>317</v>
      </c>
      <c r="H627" s="35" t="s">
        <v>318</v>
      </c>
      <c r="I627" s="35" t="s">
        <v>316</v>
      </c>
      <c r="J627" s="35" t="s">
        <v>316</v>
      </c>
      <c r="K627" s="35" t="s">
        <v>316</v>
      </c>
      <c r="L627" s="35" t="s">
        <v>316</v>
      </c>
      <c r="M627" s="35" t="s">
        <v>316</v>
      </c>
      <c r="N627" s="35" t="s">
        <v>319</v>
      </c>
      <c r="O627" s="35" t="s">
        <v>316</v>
      </c>
      <c r="P627" s="35" t="s">
        <v>316</v>
      </c>
      <c r="Q627" s="35" t="s">
        <v>316</v>
      </c>
      <c r="R627" s="35" t="s">
        <v>316</v>
      </c>
      <c r="S627" s="35" t="s">
        <v>316</v>
      </c>
      <c r="T627" s="35" t="s">
        <v>316</v>
      </c>
      <c r="U627" s="35" t="s">
        <v>320</v>
      </c>
    </row>
    <row r="628" spans="1:21" ht="15" thickBot="1" x14ac:dyDescent="0.35">
      <c r="A628" s="34" t="s">
        <v>321</v>
      </c>
      <c r="B628" s="35" t="s">
        <v>322</v>
      </c>
      <c r="C628" s="35" t="s">
        <v>322</v>
      </c>
      <c r="D628" s="35" t="s">
        <v>322</v>
      </c>
      <c r="E628" s="35" t="s">
        <v>322</v>
      </c>
      <c r="F628" s="35" t="s">
        <v>322</v>
      </c>
      <c r="G628" s="35" t="s">
        <v>322</v>
      </c>
      <c r="H628" s="35" t="s">
        <v>323</v>
      </c>
      <c r="I628" s="35" t="s">
        <v>322</v>
      </c>
      <c r="J628" s="35" t="s">
        <v>322</v>
      </c>
      <c r="K628" s="35" t="s">
        <v>322</v>
      </c>
      <c r="L628" s="35" t="s">
        <v>322</v>
      </c>
      <c r="M628" s="35" t="s">
        <v>322</v>
      </c>
      <c r="N628" s="35" t="s">
        <v>324</v>
      </c>
      <c r="O628" s="35" t="s">
        <v>322</v>
      </c>
      <c r="P628" s="35" t="s">
        <v>322</v>
      </c>
      <c r="Q628" s="35" t="s">
        <v>322</v>
      </c>
      <c r="R628" s="35" t="s">
        <v>322</v>
      </c>
      <c r="S628" s="35" t="s">
        <v>322</v>
      </c>
      <c r="T628" s="35" t="s">
        <v>322</v>
      </c>
      <c r="U628" s="35" t="s">
        <v>325</v>
      </c>
    </row>
    <row r="629" spans="1:21" ht="15" thickBot="1" x14ac:dyDescent="0.35">
      <c r="A629" s="34" t="s">
        <v>326</v>
      </c>
      <c r="B629" s="35" t="s">
        <v>327</v>
      </c>
      <c r="C629" s="35" t="s">
        <v>327</v>
      </c>
      <c r="D629" s="35" t="s">
        <v>327</v>
      </c>
      <c r="E629" s="35" t="s">
        <v>327</v>
      </c>
      <c r="F629" s="35" t="s">
        <v>327</v>
      </c>
      <c r="G629" s="35" t="s">
        <v>327</v>
      </c>
      <c r="H629" s="35" t="s">
        <v>328</v>
      </c>
      <c r="I629" s="35" t="s">
        <v>327</v>
      </c>
      <c r="J629" s="35" t="s">
        <v>327</v>
      </c>
      <c r="K629" s="35" t="s">
        <v>327</v>
      </c>
      <c r="L629" s="35" t="s">
        <v>327</v>
      </c>
      <c r="M629" s="35" t="s">
        <v>327</v>
      </c>
      <c r="N629" s="35" t="s">
        <v>329</v>
      </c>
      <c r="O629" s="35" t="s">
        <v>327</v>
      </c>
      <c r="P629" s="35" t="s">
        <v>327</v>
      </c>
      <c r="Q629" s="35" t="s">
        <v>327</v>
      </c>
      <c r="R629" s="35" t="s">
        <v>327</v>
      </c>
      <c r="S629" s="35" t="s">
        <v>327</v>
      </c>
      <c r="T629" s="35" t="s">
        <v>327</v>
      </c>
      <c r="U629" s="35" t="s">
        <v>330</v>
      </c>
    </row>
    <row r="630" spans="1:21" ht="15" thickBot="1" x14ac:dyDescent="0.35">
      <c r="A630" s="34" t="s">
        <v>331</v>
      </c>
      <c r="B630" s="35" t="s">
        <v>332</v>
      </c>
      <c r="C630" s="35" t="s">
        <v>332</v>
      </c>
      <c r="D630" s="35" t="s">
        <v>332</v>
      </c>
      <c r="E630" s="35" t="s">
        <v>332</v>
      </c>
      <c r="F630" s="35" t="s">
        <v>332</v>
      </c>
      <c r="G630" s="35" t="s">
        <v>332</v>
      </c>
      <c r="H630" s="35" t="s">
        <v>333</v>
      </c>
      <c r="I630" s="35" t="s">
        <v>332</v>
      </c>
      <c r="J630" s="35" t="s">
        <v>332</v>
      </c>
      <c r="K630" s="35" t="s">
        <v>332</v>
      </c>
      <c r="L630" s="35" t="s">
        <v>332</v>
      </c>
      <c r="M630" s="35" t="s">
        <v>332</v>
      </c>
      <c r="N630" s="35" t="s">
        <v>334</v>
      </c>
      <c r="O630" s="35" t="s">
        <v>332</v>
      </c>
      <c r="P630" s="35" t="s">
        <v>332</v>
      </c>
      <c r="Q630" s="35" t="s">
        <v>332</v>
      </c>
      <c r="R630" s="35" t="s">
        <v>332</v>
      </c>
      <c r="S630" s="35" t="s">
        <v>332</v>
      </c>
      <c r="T630" s="35" t="s">
        <v>332</v>
      </c>
      <c r="U630" s="35" t="s">
        <v>335</v>
      </c>
    </row>
    <row r="631" spans="1:21" ht="15" thickBot="1" x14ac:dyDescent="0.35">
      <c r="A631" s="34" t="s">
        <v>336</v>
      </c>
      <c r="B631" s="35" t="s">
        <v>337</v>
      </c>
      <c r="C631" s="35" t="s">
        <v>337</v>
      </c>
      <c r="D631" s="35" t="s">
        <v>337</v>
      </c>
      <c r="E631" s="35" t="s">
        <v>337</v>
      </c>
      <c r="F631" s="35" t="s">
        <v>337</v>
      </c>
      <c r="G631" s="35" t="s">
        <v>337</v>
      </c>
      <c r="H631" s="35" t="s">
        <v>338</v>
      </c>
      <c r="I631" s="35" t="s">
        <v>337</v>
      </c>
      <c r="J631" s="35" t="s">
        <v>337</v>
      </c>
      <c r="K631" s="35" t="s">
        <v>337</v>
      </c>
      <c r="L631" s="35" t="s">
        <v>337</v>
      </c>
      <c r="M631" s="35" t="s">
        <v>337</v>
      </c>
      <c r="N631" s="35" t="s">
        <v>339</v>
      </c>
      <c r="O631" s="35" t="s">
        <v>337</v>
      </c>
      <c r="P631" s="35" t="s">
        <v>337</v>
      </c>
      <c r="Q631" s="35" t="s">
        <v>337</v>
      </c>
      <c r="R631" s="35" t="s">
        <v>337</v>
      </c>
      <c r="S631" s="35" t="s">
        <v>337</v>
      </c>
      <c r="T631" s="35" t="s">
        <v>337</v>
      </c>
      <c r="U631" s="35" t="s">
        <v>340</v>
      </c>
    </row>
    <row r="632" spans="1:21" ht="15" thickBot="1" x14ac:dyDescent="0.35">
      <c r="A632" s="34" t="s">
        <v>341</v>
      </c>
      <c r="B632" s="35" t="s">
        <v>342</v>
      </c>
      <c r="C632" s="35" t="s">
        <v>342</v>
      </c>
      <c r="D632" s="35" t="s">
        <v>342</v>
      </c>
      <c r="E632" s="35" t="s">
        <v>342</v>
      </c>
      <c r="F632" s="35" t="s">
        <v>342</v>
      </c>
      <c r="G632" s="35" t="s">
        <v>342</v>
      </c>
      <c r="H632" s="35" t="s">
        <v>343</v>
      </c>
      <c r="I632" s="35" t="s">
        <v>342</v>
      </c>
      <c r="J632" s="35" t="s">
        <v>342</v>
      </c>
      <c r="K632" s="35" t="s">
        <v>342</v>
      </c>
      <c r="L632" s="35" t="s">
        <v>342</v>
      </c>
      <c r="M632" s="35" t="s">
        <v>342</v>
      </c>
      <c r="N632" s="35" t="s">
        <v>344</v>
      </c>
      <c r="O632" s="35" t="s">
        <v>342</v>
      </c>
      <c r="P632" s="35" t="s">
        <v>342</v>
      </c>
      <c r="Q632" s="35" t="s">
        <v>342</v>
      </c>
      <c r="R632" s="35" t="s">
        <v>342</v>
      </c>
      <c r="S632" s="35" t="s">
        <v>342</v>
      </c>
      <c r="T632" s="35" t="s">
        <v>342</v>
      </c>
      <c r="U632" s="35" t="s">
        <v>345</v>
      </c>
    </row>
    <row r="633" spans="1:21" ht="15" thickBot="1" x14ac:dyDescent="0.35">
      <c r="A633" s="34" t="s">
        <v>346</v>
      </c>
      <c r="B633" s="35" t="s">
        <v>347</v>
      </c>
      <c r="C633" s="35" t="s">
        <v>347</v>
      </c>
      <c r="D633" s="35" t="s">
        <v>347</v>
      </c>
      <c r="E633" s="35" t="s">
        <v>347</v>
      </c>
      <c r="F633" s="35" t="s">
        <v>347</v>
      </c>
      <c r="G633" s="35" t="s">
        <v>347</v>
      </c>
      <c r="H633" s="35" t="s">
        <v>348</v>
      </c>
      <c r="I633" s="35" t="s">
        <v>347</v>
      </c>
      <c r="J633" s="35" t="s">
        <v>347</v>
      </c>
      <c r="K633" s="35" t="s">
        <v>347</v>
      </c>
      <c r="L633" s="35" t="s">
        <v>347</v>
      </c>
      <c r="M633" s="35" t="s">
        <v>347</v>
      </c>
      <c r="N633" s="35" t="s">
        <v>349</v>
      </c>
      <c r="O633" s="35" t="s">
        <v>347</v>
      </c>
      <c r="P633" s="35" t="s">
        <v>347</v>
      </c>
      <c r="Q633" s="35" t="s">
        <v>347</v>
      </c>
      <c r="R633" s="35" t="s">
        <v>347</v>
      </c>
      <c r="S633" s="35" t="s">
        <v>347</v>
      </c>
      <c r="T633" s="35" t="s">
        <v>347</v>
      </c>
      <c r="U633" s="35" t="s">
        <v>347</v>
      </c>
    </row>
    <row r="634" spans="1:21" ht="18.600000000000001" thickBot="1" x14ac:dyDescent="0.35">
      <c r="A634" s="30"/>
    </row>
    <row r="635" spans="1:21" ht="15" thickBot="1" x14ac:dyDescent="0.35">
      <c r="A635" s="34" t="s">
        <v>350</v>
      </c>
      <c r="B635" s="34" t="s">
        <v>91</v>
      </c>
      <c r="C635" s="34" t="s">
        <v>92</v>
      </c>
      <c r="D635" s="34" t="s">
        <v>93</v>
      </c>
      <c r="E635" s="34" t="s">
        <v>94</v>
      </c>
      <c r="F635" s="34" t="s">
        <v>95</v>
      </c>
      <c r="G635" s="34" t="s">
        <v>96</v>
      </c>
      <c r="H635" s="34" t="s">
        <v>97</v>
      </c>
      <c r="I635" s="34" t="s">
        <v>98</v>
      </c>
      <c r="J635" s="34" t="s">
        <v>99</v>
      </c>
      <c r="K635" s="34" t="s">
        <v>100</v>
      </c>
      <c r="L635" s="34" t="s">
        <v>101</v>
      </c>
      <c r="M635" s="34" t="s">
        <v>102</v>
      </c>
      <c r="N635" s="34" t="s">
        <v>103</v>
      </c>
      <c r="O635" s="34" t="s">
        <v>104</v>
      </c>
      <c r="P635" s="34" t="s">
        <v>105</v>
      </c>
      <c r="Q635" s="34" t="s">
        <v>106</v>
      </c>
      <c r="R635" s="34" t="s">
        <v>107</v>
      </c>
      <c r="S635" s="34" t="s">
        <v>108</v>
      </c>
      <c r="T635" s="34" t="s">
        <v>109</v>
      </c>
      <c r="U635" s="34" t="s">
        <v>110</v>
      </c>
    </row>
    <row r="636" spans="1:21" ht="15" thickBot="1" x14ac:dyDescent="0.35">
      <c r="A636" s="34" t="s">
        <v>111</v>
      </c>
      <c r="B636" s="35">
        <v>29</v>
      </c>
      <c r="C636" s="35">
        <v>29</v>
      </c>
      <c r="D636" s="35">
        <v>66.5</v>
      </c>
      <c r="E636" s="35">
        <v>29</v>
      </c>
      <c r="F636" s="35">
        <v>30</v>
      </c>
      <c r="G636" s="35">
        <v>35</v>
      </c>
      <c r="H636" s="35">
        <v>499850.4</v>
      </c>
      <c r="I636" s="35">
        <v>29</v>
      </c>
      <c r="J636" s="35">
        <v>33.5</v>
      </c>
      <c r="K636" s="35">
        <v>29</v>
      </c>
      <c r="L636" s="35">
        <v>44.5</v>
      </c>
      <c r="M636" s="35">
        <v>29</v>
      </c>
      <c r="N636" s="35">
        <v>499906.9</v>
      </c>
      <c r="O636" s="35">
        <v>29</v>
      </c>
      <c r="P636" s="35">
        <v>41</v>
      </c>
      <c r="Q636" s="35">
        <v>29</v>
      </c>
      <c r="R636" s="35">
        <v>29</v>
      </c>
      <c r="S636" s="35">
        <v>29</v>
      </c>
      <c r="T636" s="35">
        <v>29</v>
      </c>
      <c r="U636" s="35">
        <v>53.5</v>
      </c>
    </row>
    <row r="637" spans="1:21" ht="15" thickBot="1" x14ac:dyDescent="0.35">
      <c r="A637" s="34" t="s">
        <v>122</v>
      </c>
      <c r="B637" s="35">
        <v>28</v>
      </c>
      <c r="C637" s="35">
        <v>28</v>
      </c>
      <c r="D637" s="35">
        <v>65.5</v>
      </c>
      <c r="E637" s="35">
        <v>28</v>
      </c>
      <c r="F637" s="35">
        <v>29</v>
      </c>
      <c r="G637" s="35">
        <v>34</v>
      </c>
      <c r="H637" s="35">
        <v>499849.4</v>
      </c>
      <c r="I637" s="35">
        <v>28</v>
      </c>
      <c r="J637" s="35">
        <v>32.5</v>
      </c>
      <c r="K637" s="35">
        <v>28</v>
      </c>
      <c r="L637" s="35">
        <v>41.5</v>
      </c>
      <c r="M637" s="35">
        <v>28</v>
      </c>
      <c r="N637" s="35">
        <v>499905.9</v>
      </c>
      <c r="O637" s="35">
        <v>28</v>
      </c>
      <c r="P637" s="35">
        <v>38</v>
      </c>
      <c r="Q637" s="35">
        <v>28</v>
      </c>
      <c r="R637" s="35">
        <v>28</v>
      </c>
      <c r="S637" s="35">
        <v>28</v>
      </c>
      <c r="T637" s="35">
        <v>28</v>
      </c>
      <c r="U637" s="35">
        <v>52.5</v>
      </c>
    </row>
    <row r="638" spans="1:21" ht="15" thickBot="1" x14ac:dyDescent="0.35">
      <c r="A638" s="34" t="s">
        <v>133</v>
      </c>
      <c r="B638" s="35">
        <v>27</v>
      </c>
      <c r="C638" s="35">
        <v>27</v>
      </c>
      <c r="D638" s="35">
        <v>42</v>
      </c>
      <c r="E638" s="35">
        <v>27</v>
      </c>
      <c r="F638" s="35">
        <v>28</v>
      </c>
      <c r="G638" s="35">
        <v>33</v>
      </c>
      <c r="H638" s="35">
        <v>499843.9</v>
      </c>
      <c r="I638" s="35">
        <v>27</v>
      </c>
      <c r="J638" s="35">
        <v>28.5</v>
      </c>
      <c r="K638" s="35">
        <v>27</v>
      </c>
      <c r="L638" s="35">
        <v>40.5</v>
      </c>
      <c r="M638" s="35">
        <v>27</v>
      </c>
      <c r="N638" s="35">
        <v>499904.9</v>
      </c>
      <c r="O638" s="35">
        <v>27</v>
      </c>
      <c r="P638" s="35">
        <v>37</v>
      </c>
      <c r="Q638" s="35">
        <v>27</v>
      </c>
      <c r="R638" s="35">
        <v>27</v>
      </c>
      <c r="S638" s="35">
        <v>27</v>
      </c>
      <c r="T638" s="35">
        <v>27</v>
      </c>
      <c r="U638" s="35">
        <v>51.5</v>
      </c>
    </row>
    <row r="639" spans="1:21" ht="15" thickBot="1" x14ac:dyDescent="0.35">
      <c r="A639" s="34" t="s">
        <v>144</v>
      </c>
      <c r="B639" s="35">
        <v>26</v>
      </c>
      <c r="C639" s="35">
        <v>26</v>
      </c>
      <c r="D639" s="35">
        <v>33.5</v>
      </c>
      <c r="E639" s="35">
        <v>26</v>
      </c>
      <c r="F639" s="35">
        <v>27</v>
      </c>
      <c r="G639" s="35">
        <v>32</v>
      </c>
      <c r="H639" s="35">
        <v>499841.4</v>
      </c>
      <c r="I639" s="35">
        <v>26</v>
      </c>
      <c r="J639" s="35">
        <v>27.5</v>
      </c>
      <c r="K639" s="35">
        <v>26</v>
      </c>
      <c r="L639" s="35">
        <v>39.5</v>
      </c>
      <c r="M639" s="35">
        <v>26</v>
      </c>
      <c r="N639" s="35">
        <v>499903.9</v>
      </c>
      <c r="O639" s="35">
        <v>26</v>
      </c>
      <c r="P639" s="35">
        <v>36</v>
      </c>
      <c r="Q639" s="35">
        <v>26</v>
      </c>
      <c r="R639" s="35">
        <v>26</v>
      </c>
      <c r="S639" s="35">
        <v>26</v>
      </c>
      <c r="T639" s="35">
        <v>26</v>
      </c>
      <c r="U639" s="35">
        <v>50.5</v>
      </c>
    </row>
    <row r="640" spans="1:21" ht="15" thickBot="1" x14ac:dyDescent="0.35">
      <c r="A640" s="34" t="s">
        <v>155</v>
      </c>
      <c r="B640" s="35">
        <v>25</v>
      </c>
      <c r="C640" s="35">
        <v>25</v>
      </c>
      <c r="D640" s="35">
        <v>32.5</v>
      </c>
      <c r="E640" s="35">
        <v>25</v>
      </c>
      <c r="F640" s="35">
        <v>26</v>
      </c>
      <c r="G640" s="35">
        <v>31</v>
      </c>
      <c r="H640" s="35">
        <v>499838.9</v>
      </c>
      <c r="I640" s="35">
        <v>25</v>
      </c>
      <c r="J640" s="35">
        <v>26.5</v>
      </c>
      <c r="K640" s="35">
        <v>25</v>
      </c>
      <c r="L640" s="35">
        <v>38.5</v>
      </c>
      <c r="M640" s="35">
        <v>25</v>
      </c>
      <c r="N640" s="35">
        <v>499902.9</v>
      </c>
      <c r="O640" s="35">
        <v>25</v>
      </c>
      <c r="P640" s="35">
        <v>35</v>
      </c>
      <c r="Q640" s="35">
        <v>25</v>
      </c>
      <c r="R640" s="35">
        <v>25</v>
      </c>
      <c r="S640" s="35">
        <v>25</v>
      </c>
      <c r="T640" s="35">
        <v>25</v>
      </c>
      <c r="U640" s="35">
        <v>49.5</v>
      </c>
    </row>
    <row r="641" spans="1:21" ht="15" thickBot="1" x14ac:dyDescent="0.35">
      <c r="A641" s="34" t="s">
        <v>166</v>
      </c>
      <c r="B641" s="35">
        <v>24</v>
      </c>
      <c r="C641" s="35">
        <v>24</v>
      </c>
      <c r="D641" s="35">
        <v>31.5</v>
      </c>
      <c r="E641" s="35">
        <v>24</v>
      </c>
      <c r="F641" s="35">
        <v>25</v>
      </c>
      <c r="G641" s="35">
        <v>30</v>
      </c>
      <c r="H641" s="35">
        <v>499837.9</v>
      </c>
      <c r="I641" s="35">
        <v>24</v>
      </c>
      <c r="J641" s="35">
        <v>25.5</v>
      </c>
      <c r="K641" s="35">
        <v>24</v>
      </c>
      <c r="L641" s="35">
        <v>37.5</v>
      </c>
      <c r="M641" s="35">
        <v>24</v>
      </c>
      <c r="N641" s="35">
        <v>499901.9</v>
      </c>
      <c r="O641" s="35">
        <v>24</v>
      </c>
      <c r="P641" s="35">
        <v>34</v>
      </c>
      <c r="Q641" s="35">
        <v>24</v>
      </c>
      <c r="R641" s="35">
        <v>24</v>
      </c>
      <c r="S641" s="35">
        <v>24</v>
      </c>
      <c r="T641" s="35">
        <v>24</v>
      </c>
      <c r="U641" s="35">
        <v>48.5</v>
      </c>
    </row>
    <row r="642" spans="1:21" ht="15" thickBot="1" x14ac:dyDescent="0.35">
      <c r="A642" s="34" t="s">
        <v>177</v>
      </c>
      <c r="B642" s="35">
        <v>23</v>
      </c>
      <c r="C642" s="35">
        <v>23</v>
      </c>
      <c r="D642" s="35">
        <v>30.5</v>
      </c>
      <c r="E642" s="35">
        <v>23</v>
      </c>
      <c r="F642" s="35">
        <v>23</v>
      </c>
      <c r="G642" s="35">
        <v>29</v>
      </c>
      <c r="H642" s="35">
        <v>499836.9</v>
      </c>
      <c r="I642" s="35">
        <v>23</v>
      </c>
      <c r="J642" s="35">
        <v>24.5</v>
      </c>
      <c r="K642" s="35">
        <v>23</v>
      </c>
      <c r="L642" s="35">
        <v>36.5</v>
      </c>
      <c r="M642" s="35">
        <v>23</v>
      </c>
      <c r="N642" s="35">
        <v>499900.9</v>
      </c>
      <c r="O642" s="35">
        <v>23</v>
      </c>
      <c r="P642" s="35">
        <v>30</v>
      </c>
      <c r="Q642" s="35">
        <v>23</v>
      </c>
      <c r="R642" s="35">
        <v>23</v>
      </c>
      <c r="S642" s="35">
        <v>23</v>
      </c>
      <c r="T642" s="35">
        <v>23</v>
      </c>
      <c r="U642" s="35">
        <v>47.5</v>
      </c>
    </row>
    <row r="643" spans="1:21" ht="15" thickBot="1" x14ac:dyDescent="0.35">
      <c r="A643" s="34" t="s">
        <v>186</v>
      </c>
      <c r="B643" s="35">
        <v>22</v>
      </c>
      <c r="C643" s="35">
        <v>22</v>
      </c>
      <c r="D643" s="35">
        <v>29.5</v>
      </c>
      <c r="E643" s="35">
        <v>22</v>
      </c>
      <c r="F643" s="35">
        <v>22</v>
      </c>
      <c r="G643" s="35">
        <v>28</v>
      </c>
      <c r="H643" s="35">
        <v>499835.9</v>
      </c>
      <c r="I643" s="35">
        <v>22</v>
      </c>
      <c r="J643" s="35">
        <v>23.5</v>
      </c>
      <c r="K643" s="35">
        <v>22</v>
      </c>
      <c r="L643" s="35">
        <v>35.5</v>
      </c>
      <c r="M643" s="35">
        <v>22</v>
      </c>
      <c r="N643" s="35">
        <v>499899.9</v>
      </c>
      <c r="O643" s="35">
        <v>22</v>
      </c>
      <c r="P643" s="35">
        <v>29</v>
      </c>
      <c r="Q643" s="35">
        <v>22</v>
      </c>
      <c r="R643" s="35">
        <v>22</v>
      </c>
      <c r="S643" s="35">
        <v>22</v>
      </c>
      <c r="T643" s="35">
        <v>22</v>
      </c>
      <c r="U643" s="35">
        <v>46.5</v>
      </c>
    </row>
    <row r="644" spans="1:21" ht="15" thickBot="1" x14ac:dyDescent="0.35">
      <c r="A644" s="34" t="s">
        <v>195</v>
      </c>
      <c r="B644" s="35">
        <v>21</v>
      </c>
      <c r="C644" s="35">
        <v>21</v>
      </c>
      <c r="D644" s="35">
        <v>28.5</v>
      </c>
      <c r="E644" s="35">
        <v>21</v>
      </c>
      <c r="F644" s="35">
        <v>21</v>
      </c>
      <c r="G644" s="35">
        <v>27</v>
      </c>
      <c r="H644" s="35">
        <v>499834.9</v>
      </c>
      <c r="I644" s="35">
        <v>21</v>
      </c>
      <c r="J644" s="35">
        <v>22.5</v>
      </c>
      <c r="K644" s="35">
        <v>21</v>
      </c>
      <c r="L644" s="35">
        <v>34.5</v>
      </c>
      <c r="M644" s="35">
        <v>21</v>
      </c>
      <c r="N644" s="35">
        <v>499898.9</v>
      </c>
      <c r="O644" s="35">
        <v>21</v>
      </c>
      <c r="P644" s="35">
        <v>28</v>
      </c>
      <c r="Q644" s="35">
        <v>21</v>
      </c>
      <c r="R644" s="35">
        <v>21</v>
      </c>
      <c r="S644" s="35">
        <v>21</v>
      </c>
      <c r="T644" s="35">
        <v>21</v>
      </c>
      <c r="U644" s="35">
        <v>45.5</v>
      </c>
    </row>
    <row r="645" spans="1:21" ht="15" thickBot="1" x14ac:dyDescent="0.35">
      <c r="A645" s="34" t="s">
        <v>204</v>
      </c>
      <c r="B645" s="35">
        <v>20</v>
      </c>
      <c r="C645" s="35">
        <v>20</v>
      </c>
      <c r="D645" s="35">
        <v>27.5</v>
      </c>
      <c r="E645" s="35">
        <v>20</v>
      </c>
      <c r="F645" s="35">
        <v>20</v>
      </c>
      <c r="G645" s="35">
        <v>26</v>
      </c>
      <c r="H645" s="35">
        <v>499820.4</v>
      </c>
      <c r="I645" s="35">
        <v>20</v>
      </c>
      <c r="J645" s="35">
        <v>21.5</v>
      </c>
      <c r="K645" s="35">
        <v>20</v>
      </c>
      <c r="L645" s="35">
        <v>33.5</v>
      </c>
      <c r="M645" s="35">
        <v>20</v>
      </c>
      <c r="N645" s="35">
        <v>499897.9</v>
      </c>
      <c r="O645" s="35">
        <v>20</v>
      </c>
      <c r="P645" s="35">
        <v>20.5</v>
      </c>
      <c r="Q645" s="35">
        <v>20</v>
      </c>
      <c r="R645" s="35">
        <v>20</v>
      </c>
      <c r="S645" s="35">
        <v>20</v>
      </c>
      <c r="T645" s="35">
        <v>20</v>
      </c>
      <c r="U645" s="35">
        <v>44.5</v>
      </c>
    </row>
    <row r="646" spans="1:21" ht="15" thickBot="1" x14ac:dyDescent="0.35">
      <c r="A646" s="34" t="s">
        <v>214</v>
      </c>
      <c r="B646" s="35">
        <v>19</v>
      </c>
      <c r="C646" s="35">
        <v>19</v>
      </c>
      <c r="D646" s="35">
        <v>23.5</v>
      </c>
      <c r="E646" s="35">
        <v>19</v>
      </c>
      <c r="F646" s="35">
        <v>19</v>
      </c>
      <c r="G646" s="35">
        <v>25</v>
      </c>
      <c r="H646" s="35">
        <v>499804.4</v>
      </c>
      <c r="I646" s="35">
        <v>19</v>
      </c>
      <c r="J646" s="35">
        <v>20.5</v>
      </c>
      <c r="K646" s="35">
        <v>19</v>
      </c>
      <c r="L646" s="35">
        <v>32.5</v>
      </c>
      <c r="M646" s="35">
        <v>19</v>
      </c>
      <c r="N646" s="35">
        <v>499896.9</v>
      </c>
      <c r="O646" s="35">
        <v>19</v>
      </c>
      <c r="P646" s="35">
        <v>19.5</v>
      </c>
      <c r="Q646" s="35">
        <v>19</v>
      </c>
      <c r="R646" s="35">
        <v>19</v>
      </c>
      <c r="S646" s="35">
        <v>19</v>
      </c>
      <c r="T646" s="35">
        <v>19</v>
      </c>
      <c r="U646" s="35">
        <v>43.5</v>
      </c>
    </row>
    <row r="647" spans="1:21" ht="15" thickBot="1" x14ac:dyDescent="0.35">
      <c r="A647" s="34" t="s">
        <v>224</v>
      </c>
      <c r="B647" s="35">
        <v>18</v>
      </c>
      <c r="C647" s="35">
        <v>18</v>
      </c>
      <c r="D647" s="35">
        <v>18</v>
      </c>
      <c r="E647" s="35">
        <v>18</v>
      </c>
      <c r="F647" s="35">
        <v>18</v>
      </c>
      <c r="G647" s="35">
        <v>24</v>
      </c>
      <c r="H647" s="35">
        <v>499797.9</v>
      </c>
      <c r="I647" s="35">
        <v>18</v>
      </c>
      <c r="J647" s="35">
        <v>19.5</v>
      </c>
      <c r="K647" s="35">
        <v>18</v>
      </c>
      <c r="L647" s="35">
        <v>29</v>
      </c>
      <c r="M647" s="35">
        <v>18</v>
      </c>
      <c r="N647" s="35">
        <v>499895.9</v>
      </c>
      <c r="O647" s="35">
        <v>18</v>
      </c>
      <c r="P647" s="35">
        <v>18.5</v>
      </c>
      <c r="Q647" s="35">
        <v>18</v>
      </c>
      <c r="R647" s="35">
        <v>18</v>
      </c>
      <c r="S647" s="35">
        <v>18</v>
      </c>
      <c r="T647" s="35">
        <v>18</v>
      </c>
      <c r="U647" s="35">
        <v>42.5</v>
      </c>
    </row>
    <row r="648" spans="1:21" ht="15" thickBot="1" x14ac:dyDescent="0.35">
      <c r="A648" s="34" t="s">
        <v>233</v>
      </c>
      <c r="B648" s="35">
        <v>17</v>
      </c>
      <c r="C648" s="35">
        <v>17</v>
      </c>
      <c r="D648" s="35">
        <v>17</v>
      </c>
      <c r="E648" s="35">
        <v>17</v>
      </c>
      <c r="F648" s="35">
        <v>17</v>
      </c>
      <c r="G648" s="35">
        <v>23</v>
      </c>
      <c r="H648" s="35">
        <v>499796.9</v>
      </c>
      <c r="I648" s="35">
        <v>17</v>
      </c>
      <c r="J648" s="35">
        <v>18.5</v>
      </c>
      <c r="K648" s="35">
        <v>17</v>
      </c>
      <c r="L648" s="35">
        <v>28</v>
      </c>
      <c r="M648" s="35">
        <v>17</v>
      </c>
      <c r="N648" s="35">
        <v>499894.9</v>
      </c>
      <c r="O648" s="35">
        <v>17</v>
      </c>
      <c r="P648" s="35">
        <v>17.5</v>
      </c>
      <c r="Q648" s="35">
        <v>17</v>
      </c>
      <c r="R648" s="35">
        <v>17</v>
      </c>
      <c r="S648" s="35">
        <v>17</v>
      </c>
      <c r="T648" s="35">
        <v>17</v>
      </c>
      <c r="U648" s="35">
        <v>41.5</v>
      </c>
    </row>
    <row r="649" spans="1:21" ht="15" thickBot="1" x14ac:dyDescent="0.35">
      <c r="A649" s="34" t="s">
        <v>242</v>
      </c>
      <c r="B649" s="35">
        <v>16</v>
      </c>
      <c r="C649" s="35">
        <v>16</v>
      </c>
      <c r="D649" s="35">
        <v>16</v>
      </c>
      <c r="E649" s="35">
        <v>16</v>
      </c>
      <c r="F649" s="35">
        <v>16</v>
      </c>
      <c r="G649" s="35">
        <v>22</v>
      </c>
      <c r="H649" s="35">
        <v>499793.4</v>
      </c>
      <c r="I649" s="35">
        <v>16</v>
      </c>
      <c r="J649" s="35">
        <v>17.5</v>
      </c>
      <c r="K649" s="35">
        <v>16</v>
      </c>
      <c r="L649" s="35">
        <v>27</v>
      </c>
      <c r="M649" s="35">
        <v>16</v>
      </c>
      <c r="N649" s="35">
        <v>499893.9</v>
      </c>
      <c r="O649" s="35">
        <v>16</v>
      </c>
      <c r="P649" s="35">
        <v>16.5</v>
      </c>
      <c r="Q649" s="35">
        <v>16</v>
      </c>
      <c r="R649" s="35">
        <v>16</v>
      </c>
      <c r="S649" s="35">
        <v>16</v>
      </c>
      <c r="T649" s="35">
        <v>16</v>
      </c>
      <c r="U649" s="35">
        <v>40.5</v>
      </c>
    </row>
    <row r="650" spans="1:21" ht="15" thickBot="1" x14ac:dyDescent="0.35">
      <c r="A650" s="34" t="s">
        <v>251</v>
      </c>
      <c r="B650" s="35">
        <v>15</v>
      </c>
      <c r="C650" s="35">
        <v>15</v>
      </c>
      <c r="D650" s="35">
        <v>15</v>
      </c>
      <c r="E650" s="35">
        <v>15</v>
      </c>
      <c r="F650" s="35">
        <v>15</v>
      </c>
      <c r="G650" s="35">
        <v>21</v>
      </c>
      <c r="H650" s="35">
        <v>499792.4</v>
      </c>
      <c r="I650" s="35">
        <v>15</v>
      </c>
      <c r="J650" s="35">
        <v>16.5</v>
      </c>
      <c r="K650" s="35">
        <v>15</v>
      </c>
      <c r="L650" s="35">
        <v>26</v>
      </c>
      <c r="M650" s="35">
        <v>15</v>
      </c>
      <c r="N650" s="35">
        <v>499892.9</v>
      </c>
      <c r="O650" s="35">
        <v>15</v>
      </c>
      <c r="P650" s="35">
        <v>15.5</v>
      </c>
      <c r="Q650" s="35">
        <v>15</v>
      </c>
      <c r="R650" s="35">
        <v>15</v>
      </c>
      <c r="S650" s="35">
        <v>15</v>
      </c>
      <c r="T650" s="35">
        <v>15</v>
      </c>
      <c r="U650" s="35">
        <v>39.5</v>
      </c>
    </row>
    <row r="651" spans="1:21" ht="15" thickBot="1" x14ac:dyDescent="0.35">
      <c r="A651" s="34" t="s">
        <v>260</v>
      </c>
      <c r="B651" s="35">
        <v>14</v>
      </c>
      <c r="C651" s="35">
        <v>14</v>
      </c>
      <c r="D651" s="35">
        <v>14</v>
      </c>
      <c r="E651" s="35">
        <v>14</v>
      </c>
      <c r="F651" s="35">
        <v>14</v>
      </c>
      <c r="G651" s="35">
        <v>20</v>
      </c>
      <c r="H651" s="35">
        <v>499788.9</v>
      </c>
      <c r="I651" s="35">
        <v>14</v>
      </c>
      <c r="J651" s="35">
        <v>15.5</v>
      </c>
      <c r="K651" s="35">
        <v>14</v>
      </c>
      <c r="L651" s="35">
        <v>18.5</v>
      </c>
      <c r="M651" s="35">
        <v>14</v>
      </c>
      <c r="N651" s="35">
        <v>499891.9</v>
      </c>
      <c r="O651" s="35">
        <v>14</v>
      </c>
      <c r="P651" s="35">
        <v>14</v>
      </c>
      <c r="Q651" s="35">
        <v>14</v>
      </c>
      <c r="R651" s="35">
        <v>14</v>
      </c>
      <c r="S651" s="35">
        <v>14</v>
      </c>
      <c r="T651" s="35">
        <v>14</v>
      </c>
      <c r="U651" s="35">
        <v>38.5</v>
      </c>
    </row>
    <row r="652" spans="1:21" ht="15" thickBot="1" x14ac:dyDescent="0.35">
      <c r="A652" s="34" t="s">
        <v>268</v>
      </c>
      <c r="B652" s="35">
        <v>13</v>
      </c>
      <c r="C652" s="35">
        <v>13</v>
      </c>
      <c r="D652" s="35">
        <v>13</v>
      </c>
      <c r="E652" s="35">
        <v>13</v>
      </c>
      <c r="F652" s="35">
        <v>13</v>
      </c>
      <c r="G652" s="35">
        <v>19</v>
      </c>
      <c r="H652" s="35">
        <v>499787.9</v>
      </c>
      <c r="I652" s="35">
        <v>13</v>
      </c>
      <c r="J652" s="35">
        <v>14.5</v>
      </c>
      <c r="K652" s="35">
        <v>13</v>
      </c>
      <c r="L652" s="35">
        <v>16</v>
      </c>
      <c r="M652" s="35">
        <v>13</v>
      </c>
      <c r="N652" s="35">
        <v>499890.9</v>
      </c>
      <c r="O652" s="35">
        <v>13</v>
      </c>
      <c r="P652" s="35">
        <v>13</v>
      </c>
      <c r="Q652" s="35">
        <v>13</v>
      </c>
      <c r="R652" s="35">
        <v>13</v>
      </c>
      <c r="S652" s="35">
        <v>13</v>
      </c>
      <c r="T652" s="35">
        <v>13</v>
      </c>
      <c r="U652" s="35">
        <v>37.5</v>
      </c>
    </row>
    <row r="653" spans="1:21" ht="15" thickBot="1" x14ac:dyDescent="0.35">
      <c r="A653" s="34" t="s">
        <v>276</v>
      </c>
      <c r="B653" s="35">
        <v>12</v>
      </c>
      <c r="C653" s="35">
        <v>12</v>
      </c>
      <c r="D653" s="35">
        <v>12</v>
      </c>
      <c r="E653" s="35">
        <v>12</v>
      </c>
      <c r="F653" s="35">
        <v>12</v>
      </c>
      <c r="G653" s="35">
        <v>18</v>
      </c>
      <c r="H653" s="35">
        <v>499786.9</v>
      </c>
      <c r="I653" s="35">
        <v>12</v>
      </c>
      <c r="J653" s="35">
        <v>13.5</v>
      </c>
      <c r="K653" s="35">
        <v>12</v>
      </c>
      <c r="L653" s="35">
        <v>15</v>
      </c>
      <c r="M653" s="35">
        <v>12</v>
      </c>
      <c r="N653" s="35">
        <v>499889.9</v>
      </c>
      <c r="O653" s="35">
        <v>12</v>
      </c>
      <c r="P653" s="35">
        <v>12</v>
      </c>
      <c r="Q653" s="35">
        <v>12</v>
      </c>
      <c r="R653" s="35">
        <v>12</v>
      </c>
      <c r="S653" s="35">
        <v>12</v>
      </c>
      <c r="T653" s="35">
        <v>12</v>
      </c>
      <c r="U653" s="35">
        <v>36.5</v>
      </c>
    </row>
    <row r="654" spans="1:21" ht="15" thickBot="1" x14ac:dyDescent="0.35">
      <c r="A654" s="34" t="s">
        <v>284</v>
      </c>
      <c r="B654" s="35">
        <v>11</v>
      </c>
      <c r="C654" s="35">
        <v>11</v>
      </c>
      <c r="D654" s="35">
        <v>11</v>
      </c>
      <c r="E654" s="35">
        <v>11</v>
      </c>
      <c r="F654" s="35">
        <v>11</v>
      </c>
      <c r="G654" s="35">
        <v>17</v>
      </c>
      <c r="H654" s="35">
        <v>499784.4</v>
      </c>
      <c r="I654" s="35">
        <v>11</v>
      </c>
      <c r="J654" s="35">
        <v>12.5</v>
      </c>
      <c r="K654" s="35">
        <v>11</v>
      </c>
      <c r="L654" s="35">
        <v>11</v>
      </c>
      <c r="M654" s="35">
        <v>11</v>
      </c>
      <c r="N654" s="35">
        <v>499888.9</v>
      </c>
      <c r="O654" s="35">
        <v>11</v>
      </c>
      <c r="P654" s="35">
        <v>11</v>
      </c>
      <c r="Q654" s="35">
        <v>11</v>
      </c>
      <c r="R654" s="35">
        <v>11</v>
      </c>
      <c r="S654" s="35">
        <v>11</v>
      </c>
      <c r="T654" s="35">
        <v>11</v>
      </c>
      <c r="U654" s="35">
        <v>35.5</v>
      </c>
    </row>
    <row r="655" spans="1:21" ht="15" thickBot="1" x14ac:dyDescent="0.35">
      <c r="A655" s="34" t="s">
        <v>291</v>
      </c>
      <c r="B655" s="35">
        <v>10</v>
      </c>
      <c r="C655" s="35">
        <v>10</v>
      </c>
      <c r="D655" s="35">
        <v>10</v>
      </c>
      <c r="E655" s="35">
        <v>10</v>
      </c>
      <c r="F655" s="35">
        <v>10</v>
      </c>
      <c r="G655" s="35">
        <v>16</v>
      </c>
      <c r="H655" s="35">
        <v>499783.4</v>
      </c>
      <c r="I655" s="35">
        <v>10</v>
      </c>
      <c r="J655" s="35">
        <v>10</v>
      </c>
      <c r="K655" s="35">
        <v>10</v>
      </c>
      <c r="L655" s="35">
        <v>10</v>
      </c>
      <c r="M655" s="35">
        <v>10</v>
      </c>
      <c r="N655" s="35">
        <v>499887.9</v>
      </c>
      <c r="O655" s="35">
        <v>10</v>
      </c>
      <c r="P655" s="35">
        <v>10</v>
      </c>
      <c r="Q655" s="35">
        <v>10</v>
      </c>
      <c r="R655" s="35">
        <v>10</v>
      </c>
      <c r="S655" s="35">
        <v>10</v>
      </c>
      <c r="T655" s="35">
        <v>10</v>
      </c>
      <c r="U655" s="35">
        <v>34.5</v>
      </c>
    </row>
    <row r="656" spans="1:21" ht="15" thickBot="1" x14ac:dyDescent="0.35">
      <c r="A656" s="34" t="s">
        <v>297</v>
      </c>
      <c r="B656" s="35">
        <v>9</v>
      </c>
      <c r="C656" s="35">
        <v>9</v>
      </c>
      <c r="D656" s="35">
        <v>9</v>
      </c>
      <c r="E656" s="35">
        <v>9</v>
      </c>
      <c r="F656" s="35">
        <v>9</v>
      </c>
      <c r="G656" s="35">
        <v>15</v>
      </c>
      <c r="H656" s="35">
        <v>499772.9</v>
      </c>
      <c r="I656" s="35">
        <v>9</v>
      </c>
      <c r="J656" s="35">
        <v>9</v>
      </c>
      <c r="K656" s="35">
        <v>9</v>
      </c>
      <c r="L656" s="35">
        <v>9</v>
      </c>
      <c r="M656" s="35">
        <v>9</v>
      </c>
      <c r="N656" s="35">
        <v>499886.9</v>
      </c>
      <c r="O656" s="35">
        <v>9</v>
      </c>
      <c r="P656" s="35">
        <v>9</v>
      </c>
      <c r="Q656" s="35">
        <v>9</v>
      </c>
      <c r="R656" s="35">
        <v>9</v>
      </c>
      <c r="S656" s="35">
        <v>9</v>
      </c>
      <c r="T656" s="35">
        <v>9</v>
      </c>
      <c r="U656" s="35">
        <v>33.5</v>
      </c>
    </row>
    <row r="657" spans="1:27" ht="15" thickBot="1" x14ac:dyDescent="0.35">
      <c r="A657" s="34" t="s">
        <v>303</v>
      </c>
      <c r="B657" s="35">
        <v>8</v>
      </c>
      <c r="C657" s="35">
        <v>8</v>
      </c>
      <c r="D657" s="35">
        <v>8</v>
      </c>
      <c r="E657" s="35">
        <v>8</v>
      </c>
      <c r="F657" s="35">
        <v>8</v>
      </c>
      <c r="G657" s="35">
        <v>14</v>
      </c>
      <c r="H657" s="35">
        <v>499771.9</v>
      </c>
      <c r="I657" s="35">
        <v>8</v>
      </c>
      <c r="J657" s="35">
        <v>8</v>
      </c>
      <c r="K657" s="35">
        <v>8</v>
      </c>
      <c r="L657" s="35">
        <v>8</v>
      </c>
      <c r="M657" s="35">
        <v>8</v>
      </c>
      <c r="N657" s="35">
        <v>499885.9</v>
      </c>
      <c r="O657" s="35">
        <v>8</v>
      </c>
      <c r="P657" s="35">
        <v>8</v>
      </c>
      <c r="Q657" s="35">
        <v>8</v>
      </c>
      <c r="R657" s="35">
        <v>8</v>
      </c>
      <c r="S657" s="35">
        <v>8</v>
      </c>
      <c r="T657" s="35">
        <v>8</v>
      </c>
      <c r="U657" s="35">
        <v>32.5</v>
      </c>
    </row>
    <row r="658" spans="1:27" ht="15" thickBot="1" x14ac:dyDescent="0.35">
      <c r="A658" s="34" t="s">
        <v>309</v>
      </c>
      <c r="B658" s="35">
        <v>7</v>
      </c>
      <c r="C658" s="35">
        <v>7</v>
      </c>
      <c r="D658" s="35">
        <v>7</v>
      </c>
      <c r="E658" s="35">
        <v>7</v>
      </c>
      <c r="F658" s="35">
        <v>7</v>
      </c>
      <c r="G658" s="35">
        <v>13</v>
      </c>
      <c r="H658" s="35">
        <v>499770.9</v>
      </c>
      <c r="I658" s="35">
        <v>7</v>
      </c>
      <c r="J658" s="35">
        <v>7</v>
      </c>
      <c r="K658" s="35">
        <v>7</v>
      </c>
      <c r="L658" s="35">
        <v>7</v>
      </c>
      <c r="M658" s="35">
        <v>7</v>
      </c>
      <c r="N658" s="35">
        <v>499884.9</v>
      </c>
      <c r="O658" s="35">
        <v>7</v>
      </c>
      <c r="P658" s="35">
        <v>7</v>
      </c>
      <c r="Q658" s="35">
        <v>7</v>
      </c>
      <c r="R658" s="35">
        <v>7</v>
      </c>
      <c r="S658" s="35">
        <v>7</v>
      </c>
      <c r="T658" s="35">
        <v>7</v>
      </c>
      <c r="U658" s="35">
        <v>31.5</v>
      </c>
    </row>
    <row r="659" spans="1:27" ht="15" thickBot="1" x14ac:dyDescent="0.35">
      <c r="A659" s="34" t="s">
        <v>315</v>
      </c>
      <c r="B659" s="35">
        <v>6</v>
      </c>
      <c r="C659" s="35">
        <v>6</v>
      </c>
      <c r="D659" s="35">
        <v>6</v>
      </c>
      <c r="E659" s="35">
        <v>6</v>
      </c>
      <c r="F659" s="35">
        <v>6</v>
      </c>
      <c r="G659" s="35">
        <v>12</v>
      </c>
      <c r="H659" s="35">
        <v>499769.9</v>
      </c>
      <c r="I659" s="35">
        <v>6</v>
      </c>
      <c r="J659" s="35">
        <v>6</v>
      </c>
      <c r="K659" s="35">
        <v>6</v>
      </c>
      <c r="L659" s="35">
        <v>6</v>
      </c>
      <c r="M659" s="35">
        <v>6</v>
      </c>
      <c r="N659" s="35">
        <v>499883.9</v>
      </c>
      <c r="O659" s="35">
        <v>6</v>
      </c>
      <c r="P659" s="35">
        <v>6</v>
      </c>
      <c r="Q659" s="35">
        <v>6</v>
      </c>
      <c r="R659" s="35">
        <v>6</v>
      </c>
      <c r="S659" s="35">
        <v>6</v>
      </c>
      <c r="T659" s="35">
        <v>6</v>
      </c>
      <c r="U659" s="35">
        <v>30.5</v>
      </c>
    </row>
    <row r="660" spans="1:27" ht="15" thickBot="1" x14ac:dyDescent="0.35">
      <c r="A660" s="34" t="s">
        <v>321</v>
      </c>
      <c r="B660" s="35">
        <v>5</v>
      </c>
      <c r="C660" s="35">
        <v>5</v>
      </c>
      <c r="D660" s="35">
        <v>5</v>
      </c>
      <c r="E660" s="35">
        <v>5</v>
      </c>
      <c r="F660" s="35">
        <v>5</v>
      </c>
      <c r="G660" s="35">
        <v>5</v>
      </c>
      <c r="H660" s="35">
        <v>499768.9</v>
      </c>
      <c r="I660" s="35">
        <v>5</v>
      </c>
      <c r="J660" s="35">
        <v>5</v>
      </c>
      <c r="K660" s="35">
        <v>5</v>
      </c>
      <c r="L660" s="35">
        <v>5</v>
      </c>
      <c r="M660" s="35">
        <v>5</v>
      </c>
      <c r="N660" s="35">
        <v>499882.9</v>
      </c>
      <c r="O660" s="35">
        <v>5</v>
      </c>
      <c r="P660" s="35">
        <v>5</v>
      </c>
      <c r="Q660" s="35">
        <v>5</v>
      </c>
      <c r="R660" s="35">
        <v>5</v>
      </c>
      <c r="S660" s="35">
        <v>5</v>
      </c>
      <c r="T660" s="35">
        <v>5</v>
      </c>
      <c r="U660" s="35">
        <v>29.5</v>
      </c>
    </row>
    <row r="661" spans="1:27" ht="15" thickBot="1" x14ac:dyDescent="0.35">
      <c r="A661" s="34" t="s">
        <v>326</v>
      </c>
      <c r="B661" s="35">
        <v>4</v>
      </c>
      <c r="C661" s="35">
        <v>4</v>
      </c>
      <c r="D661" s="35">
        <v>4</v>
      </c>
      <c r="E661" s="35">
        <v>4</v>
      </c>
      <c r="F661" s="35">
        <v>4</v>
      </c>
      <c r="G661" s="35">
        <v>4</v>
      </c>
      <c r="H661" s="35">
        <v>499767.9</v>
      </c>
      <c r="I661" s="35">
        <v>4</v>
      </c>
      <c r="J661" s="35">
        <v>4</v>
      </c>
      <c r="K661" s="35">
        <v>4</v>
      </c>
      <c r="L661" s="35">
        <v>4</v>
      </c>
      <c r="M661" s="35">
        <v>4</v>
      </c>
      <c r="N661" s="35">
        <v>499881.9</v>
      </c>
      <c r="O661" s="35">
        <v>4</v>
      </c>
      <c r="P661" s="35">
        <v>4</v>
      </c>
      <c r="Q661" s="35">
        <v>4</v>
      </c>
      <c r="R661" s="35">
        <v>4</v>
      </c>
      <c r="S661" s="35">
        <v>4</v>
      </c>
      <c r="T661" s="35">
        <v>4</v>
      </c>
      <c r="U661" s="35">
        <v>28.5</v>
      </c>
    </row>
    <row r="662" spans="1:27" ht="15" thickBot="1" x14ac:dyDescent="0.35">
      <c r="A662" s="34" t="s">
        <v>331</v>
      </c>
      <c r="B662" s="35">
        <v>3</v>
      </c>
      <c r="C662" s="35">
        <v>3</v>
      </c>
      <c r="D662" s="35">
        <v>3</v>
      </c>
      <c r="E662" s="35">
        <v>3</v>
      </c>
      <c r="F662" s="35">
        <v>3</v>
      </c>
      <c r="G662" s="35">
        <v>3</v>
      </c>
      <c r="H662" s="35">
        <v>499766.9</v>
      </c>
      <c r="I662" s="35">
        <v>3</v>
      </c>
      <c r="J662" s="35">
        <v>3</v>
      </c>
      <c r="K662" s="35">
        <v>3</v>
      </c>
      <c r="L662" s="35">
        <v>3</v>
      </c>
      <c r="M662" s="35">
        <v>3</v>
      </c>
      <c r="N662" s="35">
        <v>499880.9</v>
      </c>
      <c r="O662" s="35">
        <v>3</v>
      </c>
      <c r="P662" s="35">
        <v>3</v>
      </c>
      <c r="Q662" s="35">
        <v>3</v>
      </c>
      <c r="R662" s="35">
        <v>3</v>
      </c>
      <c r="S662" s="35">
        <v>3</v>
      </c>
      <c r="T662" s="35">
        <v>3</v>
      </c>
      <c r="U662" s="35">
        <v>27.5</v>
      </c>
    </row>
    <row r="663" spans="1:27" ht="15" thickBot="1" x14ac:dyDescent="0.35">
      <c r="A663" s="34" t="s">
        <v>336</v>
      </c>
      <c r="B663" s="35">
        <v>2</v>
      </c>
      <c r="C663" s="35">
        <v>2</v>
      </c>
      <c r="D663" s="35">
        <v>2</v>
      </c>
      <c r="E663" s="35">
        <v>2</v>
      </c>
      <c r="F663" s="35">
        <v>2</v>
      </c>
      <c r="G663" s="35">
        <v>2</v>
      </c>
      <c r="H663" s="35">
        <v>499765.9</v>
      </c>
      <c r="I663" s="35">
        <v>2</v>
      </c>
      <c r="J663" s="35">
        <v>2</v>
      </c>
      <c r="K663" s="35">
        <v>2</v>
      </c>
      <c r="L663" s="35">
        <v>2</v>
      </c>
      <c r="M663" s="35">
        <v>2</v>
      </c>
      <c r="N663" s="35">
        <v>499879.9</v>
      </c>
      <c r="O663" s="35">
        <v>2</v>
      </c>
      <c r="P663" s="35">
        <v>2</v>
      </c>
      <c r="Q663" s="35">
        <v>2</v>
      </c>
      <c r="R663" s="35">
        <v>2</v>
      </c>
      <c r="S663" s="35">
        <v>2</v>
      </c>
      <c r="T663" s="35">
        <v>2</v>
      </c>
      <c r="U663" s="35">
        <v>26.5</v>
      </c>
    </row>
    <row r="664" spans="1:27" ht="15" thickBot="1" x14ac:dyDescent="0.35">
      <c r="A664" s="34" t="s">
        <v>341</v>
      </c>
      <c r="B664" s="35">
        <v>1</v>
      </c>
      <c r="C664" s="35">
        <v>1</v>
      </c>
      <c r="D664" s="35">
        <v>1</v>
      </c>
      <c r="E664" s="35">
        <v>1</v>
      </c>
      <c r="F664" s="35">
        <v>1</v>
      </c>
      <c r="G664" s="35">
        <v>1</v>
      </c>
      <c r="H664" s="35">
        <v>499764.9</v>
      </c>
      <c r="I664" s="35">
        <v>1</v>
      </c>
      <c r="J664" s="35">
        <v>1</v>
      </c>
      <c r="K664" s="35">
        <v>1</v>
      </c>
      <c r="L664" s="35">
        <v>1</v>
      </c>
      <c r="M664" s="35">
        <v>1</v>
      </c>
      <c r="N664" s="35">
        <v>499878.9</v>
      </c>
      <c r="O664" s="35">
        <v>1</v>
      </c>
      <c r="P664" s="35">
        <v>1</v>
      </c>
      <c r="Q664" s="35">
        <v>1</v>
      </c>
      <c r="R664" s="35">
        <v>1</v>
      </c>
      <c r="S664" s="35">
        <v>1</v>
      </c>
      <c r="T664" s="35">
        <v>1</v>
      </c>
      <c r="U664" s="35">
        <v>25.5</v>
      </c>
    </row>
    <row r="665" spans="1:27" ht="15" thickBot="1" x14ac:dyDescent="0.35">
      <c r="A665" s="34" t="s">
        <v>346</v>
      </c>
      <c r="B665" s="35">
        <v>0</v>
      </c>
      <c r="C665" s="35">
        <v>0</v>
      </c>
      <c r="D665" s="35">
        <v>0</v>
      </c>
      <c r="E665" s="35">
        <v>0</v>
      </c>
      <c r="F665" s="35">
        <v>0</v>
      </c>
      <c r="G665" s="35">
        <v>0</v>
      </c>
      <c r="H665" s="35">
        <v>499763.9</v>
      </c>
      <c r="I665" s="35">
        <v>0</v>
      </c>
      <c r="J665" s="35">
        <v>0</v>
      </c>
      <c r="K665" s="35">
        <v>0</v>
      </c>
      <c r="L665" s="35">
        <v>0</v>
      </c>
      <c r="M665" s="35">
        <v>0</v>
      </c>
      <c r="N665" s="35">
        <v>499877.4</v>
      </c>
      <c r="O665" s="35">
        <v>0</v>
      </c>
      <c r="P665" s="35">
        <v>0</v>
      </c>
      <c r="Q665" s="35">
        <v>0</v>
      </c>
      <c r="R665" s="35">
        <v>0</v>
      </c>
      <c r="S665" s="35">
        <v>0</v>
      </c>
      <c r="T665" s="35">
        <v>0</v>
      </c>
      <c r="U665" s="35">
        <v>0</v>
      </c>
    </row>
    <row r="666" spans="1:27" ht="18.600000000000001" thickBot="1" x14ac:dyDescent="0.35">
      <c r="A666" s="30"/>
    </row>
    <row r="667" spans="1:27" ht="53.4" thickBot="1" x14ac:dyDescent="0.35">
      <c r="A667" s="34" t="s">
        <v>351</v>
      </c>
      <c r="B667" s="34" t="str">
        <f>B7</f>
        <v>Az átlagos jövedelmek különbsége a teljes átlagtól  (USD)</v>
      </c>
      <c r="C667" s="34" t="str">
        <f t="shared" ref="C667:U667" si="0">C7</f>
        <v>Indikátor, hogy hányszor van meg az átlagtól való különbség az átlagban a jövedelem terén (USD)</v>
      </c>
      <c r="D667" s="34" t="str">
        <f t="shared" si="0"/>
        <v>szórás/átlag jövedelem különbségek az ország adataival és anélkül (abszolút, USD)</v>
      </c>
      <c r="E667" s="34" t="str">
        <f t="shared" si="0"/>
        <v>Relatív jövedelem különbségek az átlagtól (USD)</v>
      </c>
      <c r="F667" s="34" t="str">
        <f t="shared" si="0"/>
        <v>Az átlagos munkaóra különbsége a teljes átlagtól  (óra)</v>
      </c>
      <c r="G667" s="34" t="str">
        <f t="shared" si="0"/>
        <v>Indikátor, hogy hányszor van meg az átlagtól való különbség az átlagban a munkaórák terén (óra)</v>
      </c>
      <c r="H667" s="34" t="str">
        <f t="shared" si="0"/>
        <v>szórás/átlag munkaóra különbségek az ország adataival és anélkül (abszolút, óra)</v>
      </c>
      <c r="I667" s="34" t="str">
        <f t="shared" si="0"/>
        <v>Relatív munkaórák különbségek az átlagtól (óra)</v>
      </c>
      <c r="J667" s="34" t="str">
        <f t="shared" si="0"/>
        <v>A várható élettartam különbsége a teljes átlagtól (év)</v>
      </c>
      <c r="K667" s="34" t="str">
        <f t="shared" si="0"/>
        <v>Indikátor, hogy hányszor van meg az átlagtól való különbség az átlagban a várható élettartam terén (év)</v>
      </c>
      <c r="L667" s="34" t="str">
        <f t="shared" si="0"/>
        <v>szórás/átlag várható élettartam különbségek az ország adataival és anélkül (év, abszolút)</v>
      </c>
      <c r="M667" s="34" t="str">
        <f t="shared" si="0"/>
        <v>Relatív várható élettartam különbségek az átlagtól (év)</v>
      </c>
      <c r="N667" s="34" t="str">
        <f t="shared" si="0"/>
        <v>A  munkanélküliségi ráta különbsége a teljes átlagtól (%)</v>
      </c>
      <c r="O667" s="34" t="str">
        <f t="shared" si="0"/>
        <v>Indikátor, hogy hányszor van meg az átlagtól való különbség az átlagban a munkanélküliségi ráta terén (%)</v>
      </c>
      <c r="P667" s="34" t="str">
        <f t="shared" si="0"/>
        <v>szórás/átlag munkanélküliségi ráta különbségek az ország adataival és anélkül (%, abszolút)</v>
      </c>
      <c r="Q667" s="34" t="str">
        <f t="shared" si="0"/>
        <v>Relatív munkanélküliségi ráta különbségek az átlagtól (év)</v>
      </c>
      <c r="R667" s="34" t="str">
        <f t="shared" si="0"/>
        <v>A  GDP/fő különbsége a teljes átlagtól (USD)</v>
      </c>
      <c r="S667" s="34" t="str">
        <f t="shared" si="0"/>
        <v>Indikátor, hogy hányszor van meg az átlagtól való különbség az átlagban a GDP/fő terén (USD)</v>
      </c>
      <c r="T667" s="34" t="str">
        <f t="shared" si="0"/>
        <v>szórás/átlag GDP/fő különbségek az ország adataival és anélkül (USD, abszolút)</v>
      </c>
      <c r="U667" s="34" t="str">
        <f t="shared" si="0"/>
        <v>Relatív GDP/fő különbségek az átlagtól (év)</v>
      </c>
      <c r="V667" s="34" t="s">
        <v>352</v>
      </c>
      <c r="W667" s="34" t="s">
        <v>353</v>
      </c>
      <c r="X667" s="34" t="s">
        <v>354</v>
      </c>
      <c r="Y667" s="34" t="s">
        <v>355</v>
      </c>
      <c r="Z667" s="36" t="s">
        <v>356</v>
      </c>
      <c r="AA667" s="36" t="s">
        <v>357</v>
      </c>
    </row>
    <row r="668" spans="1:27" ht="15" thickBot="1" x14ac:dyDescent="0.35">
      <c r="A668" s="34" t="str">
        <f>A8</f>
        <v>Hungary</v>
      </c>
      <c r="B668" s="35">
        <v>9</v>
      </c>
      <c r="C668" s="35">
        <v>5</v>
      </c>
      <c r="D668" s="35">
        <v>3</v>
      </c>
      <c r="E668" s="35">
        <v>5</v>
      </c>
      <c r="F668" s="35">
        <v>5</v>
      </c>
      <c r="G668" s="35">
        <v>5</v>
      </c>
      <c r="H668" s="35">
        <v>499793.4</v>
      </c>
      <c r="I668" s="35">
        <v>5</v>
      </c>
      <c r="J668" s="35">
        <v>2</v>
      </c>
      <c r="K668" s="35">
        <v>2</v>
      </c>
      <c r="L668" s="35">
        <v>3</v>
      </c>
      <c r="M668" s="35">
        <v>2</v>
      </c>
      <c r="N668" s="35">
        <v>499902.9</v>
      </c>
      <c r="O668" s="35">
        <v>25</v>
      </c>
      <c r="P668" s="35">
        <v>3</v>
      </c>
      <c r="Q668" s="35">
        <v>25</v>
      </c>
      <c r="R668" s="35">
        <v>13</v>
      </c>
      <c r="S668" s="35">
        <v>4</v>
      </c>
      <c r="T668" s="35">
        <v>14</v>
      </c>
      <c r="U668" s="35">
        <v>28.5</v>
      </c>
      <c r="V668" s="35">
        <v>999854.9</v>
      </c>
      <c r="W668" s="35">
        <v>1000000</v>
      </c>
      <c r="X668" s="35">
        <v>145.1</v>
      </c>
      <c r="Y668" s="35">
        <v>0.01</v>
      </c>
      <c r="Z668" t="str">
        <f>A668</f>
        <v>Hungary</v>
      </c>
      <c r="AA668">
        <f>'OAM Base model stairs'!B1199</f>
        <v>1995</v>
      </c>
    </row>
    <row r="669" spans="1:27" ht="15" thickBot="1" x14ac:dyDescent="0.35">
      <c r="A669" s="34" t="str">
        <f t="shared" ref="A669:A732" si="1">A9</f>
        <v>Hungary</v>
      </c>
      <c r="B669" s="35">
        <v>10</v>
      </c>
      <c r="C669" s="35">
        <v>5</v>
      </c>
      <c r="D669" s="35">
        <v>5</v>
      </c>
      <c r="E669" s="35">
        <v>5</v>
      </c>
      <c r="F669" s="35">
        <v>5</v>
      </c>
      <c r="G669" s="35">
        <v>5</v>
      </c>
      <c r="H669" s="35">
        <v>499793.4</v>
      </c>
      <c r="I669" s="35">
        <v>5</v>
      </c>
      <c r="J669" s="35">
        <v>3</v>
      </c>
      <c r="K669" s="35">
        <v>2</v>
      </c>
      <c r="L669" s="35">
        <v>2</v>
      </c>
      <c r="M669" s="35">
        <v>2</v>
      </c>
      <c r="N669" s="35">
        <v>499902.9</v>
      </c>
      <c r="O669" s="35">
        <v>25</v>
      </c>
      <c r="P669" s="35">
        <v>3</v>
      </c>
      <c r="Q669" s="35">
        <v>25</v>
      </c>
      <c r="R669" s="35">
        <v>12</v>
      </c>
      <c r="S669" s="35">
        <v>4</v>
      </c>
      <c r="T669" s="35">
        <v>12</v>
      </c>
      <c r="U669" s="35">
        <v>28.5</v>
      </c>
      <c r="V669" s="35">
        <v>999854.9</v>
      </c>
      <c r="W669" s="35">
        <v>1000000</v>
      </c>
      <c r="X669" s="35">
        <v>145.1</v>
      </c>
      <c r="Y669" s="35">
        <v>0.01</v>
      </c>
      <c r="Z669" t="str">
        <f t="shared" ref="Z669:Z732" si="2">A669</f>
        <v>Hungary</v>
      </c>
      <c r="AA669">
        <f>'OAM Base model stairs'!B1200</f>
        <v>1996</v>
      </c>
    </row>
    <row r="670" spans="1:27" ht="15" thickBot="1" x14ac:dyDescent="0.35">
      <c r="A670" s="34" t="str">
        <f t="shared" si="1"/>
        <v>Hungary</v>
      </c>
      <c r="B670" s="35">
        <v>9</v>
      </c>
      <c r="C670" s="35">
        <v>5</v>
      </c>
      <c r="D670" s="35">
        <v>4</v>
      </c>
      <c r="E670" s="35">
        <v>5</v>
      </c>
      <c r="F670" s="35">
        <v>3</v>
      </c>
      <c r="G670" s="35">
        <v>4</v>
      </c>
      <c r="H670" s="35">
        <v>499786.9</v>
      </c>
      <c r="I670" s="35">
        <v>4</v>
      </c>
      <c r="J670" s="35">
        <v>3</v>
      </c>
      <c r="K670" s="35">
        <v>3</v>
      </c>
      <c r="L670" s="35">
        <v>3</v>
      </c>
      <c r="M670" s="35">
        <v>3</v>
      </c>
      <c r="N670" s="35">
        <v>499906.9</v>
      </c>
      <c r="O670" s="35">
        <v>29</v>
      </c>
      <c r="P670" s="35">
        <v>9</v>
      </c>
      <c r="Q670" s="35">
        <v>29</v>
      </c>
      <c r="R670" s="35">
        <v>11</v>
      </c>
      <c r="S670" s="35">
        <v>4</v>
      </c>
      <c r="T670" s="35">
        <v>12</v>
      </c>
      <c r="U670" s="35">
        <v>28.5</v>
      </c>
      <c r="V670" s="35">
        <v>999862.4</v>
      </c>
      <c r="W670" s="35">
        <v>1000000</v>
      </c>
      <c r="X670" s="35">
        <v>137.6</v>
      </c>
      <c r="Y670" s="35">
        <v>0.01</v>
      </c>
      <c r="Z670" t="str">
        <f t="shared" si="2"/>
        <v>Hungary</v>
      </c>
      <c r="AA670">
        <f>'OAM Base model stairs'!B1201</f>
        <v>1997</v>
      </c>
    </row>
    <row r="671" spans="1:27" ht="15" thickBot="1" x14ac:dyDescent="0.35">
      <c r="A671" s="34" t="str">
        <f t="shared" si="1"/>
        <v>Hungary</v>
      </c>
      <c r="B671" s="35">
        <v>8</v>
      </c>
      <c r="C671" s="35">
        <v>5</v>
      </c>
      <c r="D671" s="35">
        <v>4</v>
      </c>
      <c r="E671" s="35">
        <v>5</v>
      </c>
      <c r="F671" s="35">
        <v>5</v>
      </c>
      <c r="G671" s="35">
        <v>5</v>
      </c>
      <c r="H671" s="35">
        <v>499792.4</v>
      </c>
      <c r="I671" s="35">
        <v>5</v>
      </c>
      <c r="J671" s="35">
        <v>2</v>
      </c>
      <c r="K671" s="35">
        <v>2</v>
      </c>
      <c r="L671" s="35">
        <v>2</v>
      </c>
      <c r="M671" s="35">
        <v>2</v>
      </c>
      <c r="N671" s="35">
        <v>499906.9</v>
      </c>
      <c r="O671" s="35">
        <v>29</v>
      </c>
      <c r="P671" s="35">
        <v>12</v>
      </c>
      <c r="Q671" s="35">
        <v>29</v>
      </c>
      <c r="R671" s="35">
        <v>10</v>
      </c>
      <c r="S671" s="35">
        <v>4</v>
      </c>
      <c r="T671" s="35">
        <v>12</v>
      </c>
      <c r="U671" s="35">
        <v>28.5</v>
      </c>
      <c r="V671" s="35">
        <v>999868.9</v>
      </c>
      <c r="W671" s="35">
        <v>1000000</v>
      </c>
      <c r="X671" s="35">
        <v>131.1</v>
      </c>
      <c r="Y671" s="35">
        <v>0.01</v>
      </c>
      <c r="Z671" t="str">
        <f t="shared" si="2"/>
        <v>Hungary</v>
      </c>
      <c r="AA671">
        <f>'OAM Base model stairs'!B1202</f>
        <v>1998</v>
      </c>
    </row>
    <row r="672" spans="1:27" ht="15" thickBot="1" x14ac:dyDescent="0.35">
      <c r="A672" s="34" t="str">
        <f t="shared" si="1"/>
        <v>Hungary</v>
      </c>
      <c r="B672" s="35">
        <v>7</v>
      </c>
      <c r="C672" s="35">
        <v>4</v>
      </c>
      <c r="D672" s="35">
        <v>3</v>
      </c>
      <c r="E672" s="35">
        <v>4</v>
      </c>
      <c r="F672" s="35">
        <v>3</v>
      </c>
      <c r="G672" s="35">
        <v>4</v>
      </c>
      <c r="H672" s="35">
        <v>499787.9</v>
      </c>
      <c r="I672" s="35">
        <v>4</v>
      </c>
      <c r="J672" s="35">
        <v>2</v>
      </c>
      <c r="K672" s="35">
        <v>2</v>
      </c>
      <c r="L672" s="35">
        <v>2</v>
      </c>
      <c r="M672" s="35">
        <v>2</v>
      </c>
      <c r="N672" s="35">
        <v>499891.9</v>
      </c>
      <c r="O672" s="35">
        <v>15</v>
      </c>
      <c r="P672" s="35">
        <v>37</v>
      </c>
      <c r="Q672" s="35">
        <v>15</v>
      </c>
      <c r="R672" s="35">
        <v>9</v>
      </c>
      <c r="S672" s="35">
        <v>4</v>
      </c>
      <c r="T672" s="35">
        <v>12</v>
      </c>
      <c r="U672" s="35">
        <v>28.5</v>
      </c>
      <c r="V672" s="35">
        <v>999837.4</v>
      </c>
      <c r="W672" s="35">
        <v>1000000</v>
      </c>
      <c r="X672" s="35">
        <v>162.6</v>
      </c>
      <c r="Y672" s="35">
        <v>0.02</v>
      </c>
      <c r="Z672" t="str">
        <f t="shared" si="2"/>
        <v>Hungary</v>
      </c>
      <c r="AA672">
        <f>'OAM Base model stairs'!B1203</f>
        <v>1999</v>
      </c>
    </row>
    <row r="673" spans="1:27" ht="15" thickBot="1" x14ac:dyDescent="0.35">
      <c r="A673" s="34" t="str">
        <f t="shared" si="1"/>
        <v>Hungary</v>
      </c>
      <c r="B673" s="35">
        <v>7</v>
      </c>
      <c r="C673" s="35">
        <v>5</v>
      </c>
      <c r="D673" s="35">
        <v>4</v>
      </c>
      <c r="E673" s="35">
        <v>5</v>
      </c>
      <c r="F673" s="35">
        <v>6</v>
      </c>
      <c r="G673" s="35">
        <v>12</v>
      </c>
      <c r="H673" s="35">
        <v>499836.9</v>
      </c>
      <c r="I673" s="35">
        <v>6</v>
      </c>
      <c r="J673" s="35">
        <v>3</v>
      </c>
      <c r="K673" s="35">
        <v>3</v>
      </c>
      <c r="L673" s="35">
        <v>2</v>
      </c>
      <c r="M673" s="35">
        <v>3</v>
      </c>
      <c r="N673" s="35">
        <v>499889.9</v>
      </c>
      <c r="O673" s="35">
        <v>12</v>
      </c>
      <c r="P673" s="35">
        <v>41</v>
      </c>
      <c r="Q673" s="35">
        <v>12</v>
      </c>
      <c r="R673" s="35">
        <v>8</v>
      </c>
      <c r="S673" s="35">
        <v>4</v>
      </c>
      <c r="T673" s="35">
        <v>13</v>
      </c>
      <c r="U673" s="35">
        <v>28.5</v>
      </c>
      <c r="V673" s="35">
        <v>999901.4</v>
      </c>
      <c r="W673" s="35">
        <v>1000000</v>
      </c>
      <c r="X673" s="35">
        <v>98.6</v>
      </c>
      <c r="Y673" s="35">
        <v>0.01</v>
      </c>
      <c r="Z673" t="str">
        <f t="shared" si="2"/>
        <v>Hungary</v>
      </c>
      <c r="AA673">
        <f>'OAM Base model stairs'!B1204</f>
        <v>2000</v>
      </c>
    </row>
    <row r="674" spans="1:27" ht="15" thickBot="1" x14ac:dyDescent="0.35">
      <c r="A674" s="34" t="str">
        <f t="shared" si="1"/>
        <v>Hungary</v>
      </c>
      <c r="B674" s="35">
        <v>9</v>
      </c>
      <c r="C674" s="35">
        <v>6</v>
      </c>
      <c r="D674" s="35">
        <v>6</v>
      </c>
      <c r="E674" s="35">
        <v>6</v>
      </c>
      <c r="F674" s="35">
        <v>7</v>
      </c>
      <c r="G674" s="35">
        <v>13</v>
      </c>
      <c r="H674" s="35">
        <v>499849.4</v>
      </c>
      <c r="I674" s="35">
        <v>7</v>
      </c>
      <c r="J674" s="35">
        <v>4</v>
      </c>
      <c r="K674" s="35">
        <v>3</v>
      </c>
      <c r="L674" s="35">
        <v>4</v>
      </c>
      <c r="M674" s="35">
        <v>3</v>
      </c>
      <c r="N674" s="35">
        <v>499887.9</v>
      </c>
      <c r="O674" s="35">
        <v>10</v>
      </c>
      <c r="P674" s="35">
        <v>37</v>
      </c>
      <c r="Q674" s="35">
        <v>10</v>
      </c>
      <c r="R674" s="35">
        <v>7</v>
      </c>
      <c r="S674" s="35">
        <v>4</v>
      </c>
      <c r="T674" s="35">
        <v>13</v>
      </c>
      <c r="U674" s="35">
        <v>28.5</v>
      </c>
      <c r="V674" s="35">
        <v>999914.9</v>
      </c>
      <c r="W674" s="35">
        <v>1000000</v>
      </c>
      <c r="X674" s="35">
        <v>85.1</v>
      </c>
      <c r="Y674" s="35">
        <v>0.01</v>
      </c>
      <c r="Z674" t="str">
        <f t="shared" si="2"/>
        <v>Hungary</v>
      </c>
      <c r="AA674">
        <f>'OAM Base model stairs'!B1205</f>
        <v>2001</v>
      </c>
    </row>
    <row r="675" spans="1:27" ht="15" thickBot="1" x14ac:dyDescent="0.35">
      <c r="A675" s="34" t="str">
        <f t="shared" si="1"/>
        <v>Hungary</v>
      </c>
      <c r="B675" s="35">
        <v>9</v>
      </c>
      <c r="C675" s="35">
        <v>7</v>
      </c>
      <c r="D675" s="35">
        <v>8</v>
      </c>
      <c r="E675" s="35">
        <v>7</v>
      </c>
      <c r="F675" s="35">
        <v>8</v>
      </c>
      <c r="G675" s="35">
        <v>14</v>
      </c>
      <c r="H675" s="35">
        <v>499849.4</v>
      </c>
      <c r="I675" s="35">
        <v>8</v>
      </c>
      <c r="J675" s="35">
        <v>4</v>
      </c>
      <c r="K675" s="35">
        <v>4</v>
      </c>
      <c r="L675" s="35">
        <v>5</v>
      </c>
      <c r="M675" s="35">
        <v>4</v>
      </c>
      <c r="N675" s="35">
        <v>499887.9</v>
      </c>
      <c r="O675" s="35">
        <v>10</v>
      </c>
      <c r="P675" s="35">
        <v>36</v>
      </c>
      <c r="Q675" s="35">
        <v>10</v>
      </c>
      <c r="R675" s="35">
        <v>7</v>
      </c>
      <c r="S675" s="35">
        <v>5</v>
      </c>
      <c r="T675" s="35">
        <v>15</v>
      </c>
      <c r="U675" s="35">
        <v>29.5</v>
      </c>
      <c r="V675" s="35">
        <v>999927.9</v>
      </c>
      <c r="W675" s="35">
        <v>1000000</v>
      </c>
      <c r="X675" s="35">
        <v>72.099999999999994</v>
      </c>
      <c r="Y675" s="35">
        <v>0.01</v>
      </c>
      <c r="Z675" t="str">
        <f t="shared" si="2"/>
        <v>Hungary</v>
      </c>
      <c r="AA675">
        <f>'OAM Base model stairs'!B1206</f>
        <v>2002</v>
      </c>
    </row>
    <row r="676" spans="1:27" ht="15" thickBot="1" x14ac:dyDescent="0.35">
      <c r="A676" s="34" t="str">
        <f t="shared" si="1"/>
        <v>Hungary</v>
      </c>
      <c r="B676" s="35">
        <v>11</v>
      </c>
      <c r="C676" s="35">
        <v>9</v>
      </c>
      <c r="D676" s="35">
        <v>12</v>
      </c>
      <c r="E676" s="35">
        <v>9</v>
      </c>
      <c r="F676" s="35">
        <v>9</v>
      </c>
      <c r="G676" s="35">
        <v>16</v>
      </c>
      <c r="H676" s="35">
        <v>499843.9</v>
      </c>
      <c r="I676" s="35">
        <v>10</v>
      </c>
      <c r="J676" s="35">
        <v>4</v>
      </c>
      <c r="K676" s="35">
        <v>4</v>
      </c>
      <c r="L676" s="35">
        <v>4</v>
      </c>
      <c r="M676" s="35">
        <v>4</v>
      </c>
      <c r="N676" s="35">
        <v>499887.9</v>
      </c>
      <c r="O676" s="35">
        <v>10</v>
      </c>
      <c r="P676" s="35">
        <v>34</v>
      </c>
      <c r="Q676" s="35">
        <v>10</v>
      </c>
      <c r="R676" s="35">
        <v>7</v>
      </c>
      <c r="S676" s="35">
        <v>5</v>
      </c>
      <c r="T676" s="35">
        <v>16</v>
      </c>
      <c r="U676" s="35">
        <v>29.5</v>
      </c>
      <c r="V676" s="35">
        <v>999935.4</v>
      </c>
      <c r="W676" s="35">
        <v>1000000</v>
      </c>
      <c r="X676" s="35">
        <v>64.599999999999994</v>
      </c>
      <c r="Y676" s="35">
        <v>0.01</v>
      </c>
      <c r="Z676" t="str">
        <f t="shared" si="2"/>
        <v>Hungary</v>
      </c>
      <c r="AA676">
        <f>'OAM Base model stairs'!B1207</f>
        <v>2003</v>
      </c>
    </row>
    <row r="677" spans="1:27" ht="15" thickBot="1" x14ac:dyDescent="0.35">
      <c r="A677" s="34" t="str">
        <f t="shared" si="1"/>
        <v>Hungary</v>
      </c>
      <c r="B677" s="35">
        <v>12</v>
      </c>
      <c r="C677" s="35">
        <v>11</v>
      </c>
      <c r="D677" s="35">
        <v>15</v>
      </c>
      <c r="E677" s="35">
        <v>11</v>
      </c>
      <c r="F677" s="35">
        <v>10</v>
      </c>
      <c r="G677" s="35">
        <v>16</v>
      </c>
      <c r="H677" s="35">
        <v>499843.9</v>
      </c>
      <c r="I677" s="35">
        <v>10</v>
      </c>
      <c r="J677" s="35">
        <v>4</v>
      </c>
      <c r="K677" s="35">
        <v>4</v>
      </c>
      <c r="L677" s="35">
        <v>4</v>
      </c>
      <c r="M677" s="35">
        <v>4</v>
      </c>
      <c r="N677" s="35">
        <v>499888.9</v>
      </c>
      <c r="O677" s="35">
        <v>11</v>
      </c>
      <c r="P677" s="35">
        <v>35</v>
      </c>
      <c r="Q677" s="35">
        <v>11</v>
      </c>
      <c r="R677" s="35">
        <v>6</v>
      </c>
      <c r="S677" s="35">
        <v>6</v>
      </c>
      <c r="T677" s="35">
        <v>17</v>
      </c>
      <c r="U677" s="35">
        <v>30.5</v>
      </c>
      <c r="V677" s="35">
        <v>999950.4</v>
      </c>
      <c r="W677" s="35">
        <v>1000000</v>
      </c>
      <c r="X677" s="35">
        <v>49.6</v>
      </c>
      <c r="Y677" s="35">
        <v>0</v>
      </c>
      <c r="Z677" t="str">
        <f t="shared" si="2"/>
        <v>Hungary</v>
      </c>
      <c r="AA677">
        <f>'OAM Base model stairs'!B1208</f>
        <v>2004</v>
      </c>
    </row>
    <row r="678" spans="1:27" ht="15" thickBot="1" x14ac:dyDescent="0.35">
      <c r="A678" s="34" t="str">
        <f t="shared" si="1"/>
        <v>Hungary</v>
      </c>
      <c r="B678" s="35">
        <v>13</v>
      </c>
      <c r="C678" s="35">
        <v>12</v>
      </c>
      <c r="D678" s="35">
        <v>16</v>
      </c>
      <c r="E678" s="35">
        <v>12</v>
      </c>
      <c r="F678" s="35">
        <v>12</v>
      </c>
      <c r="G678" s="35">
        <v>19</v>
      </c>
      <c r="H678" s="35">
        <v>499820.4</v>
      </c>
      <c r="I678" s="35">
        <v>13</v>
      </c>
      <c r="J678" s="35">
        <v>3</v>
      </c>
      <c r="K678" s="35">
        <v>3</v>
      </c>
      <c r="L678" s="35">
        <v>4</v>
      </c>
      <c r="M678" s="35">
        <v>3</v>
      </c>
      <c r="N678" s="35">
        <v>499896.9</v>
      </c>
      <c r="O678" s="35">
        <v>20</v>
      </c>
      <c r="P678" s="35">
        <v>30</v>
      </c>
      <c r="Q678" s="35">
        <v>20</v>
      </c>
      <c r="R678" s="35">
        <v>6</v>
      </c>
      <c r="S678" s="35">
        <v>6</v>
      </c>
      <c r="T678" s="35">
        <v>17</v>
      </c>
      <c r="U678" s="35">
        <v>30.5</v>
      </c>
      <c r="V678" s="35">
        <v>999956.9</v>
      </c>
      <c r="W678" s="35">
        <v>1000000</v>
      </c>
      <c r="X678" s="35">
        <v>43.1</v>
      </c>
      <c r="Y678" s="35">
        <v>0</v>
      </c>
      <c r="Z678" t="str">
        <f t="shared" si="2"/>
        <v>Hungary</v>
      </c>
      <c r="AA678">
        <f>'OAM Base model stairs'!B1209</f>
        <v>2005</v>
      </c>
    </row>
    <row r="679" spans="1:27" ht="15" thickBot="1" x14ac:dyDescent="0.35">
      <c r="A679" s="34" t="str">
        <f t="shared" si="1"/>
        <v>Hungary</v>
      </c>
      <c r="B679" s="35">
        <v>12</v>
      </c>
      <c r="C679" s="35">
        <v>12</v>
      </c>
      <c r="D679" s="35">
        <v>15</v>
      </c>
      <c r="E679" s="35">
        <v>12</v>
      </c>
      <c r="F679" s="35">
        <v>14</v>
      </c>
      <c r="G679" s="35">
        <v>21</v>
      </c>
      <c r="H679" s="35">
        <v>499797.9</v>
      </c>
      <c r="I679" s="35">
        <v>15</v>
      </c>
      <c r="J679" s="35">
        <v>4</v>
      </c>
      <c r="K679" s="35">
        <v>4</v>
      </c>
      <c r="L679" s="35">
        <v>6</v>
      </c>
      <c r="M679" s="35">
        <v>4</v>
      </c>
      <c r="N679" s="35">
        <v>499905.9</v>
      </c>
      <c r="O679" s="35">
        <v>28</v>
      </c>
      <c r="P679" s="35">
        <v>18.5</v>
      </c>
      <c r="Q679" s="35">
        <v>28</v>
      </c>
      <c r="R679" s="35">
        <v>5</v>
      </c>
      <c r="S679" s="35">
        <v>6</v>
      </c>
      <c r="T679" s="35">
        <v>17</v>
      </c>
      <c r="U679" s="35">
        <v>30.5</v>
      </c>
      <c r="V679" s="35">
        <v>999955.9</v>
      </c>
      <c r="W679" s="35">
        <v>1000000</v>
      </c>
      <c r="X679" s="35">
        <v>44.1</v>
      </c>
      <c r="Y679" s="35">
        <v>0</v>
      </c>
      <c r="Z679" t="str">
        <f t="shared" si="2"/>
        <v>Hungary</v>
      </c>
      <c r="AA679">
        <f>'OAM Base model stairs'!B1210</f>
        <v>2006</v>
      </c>
    </row>
    <row r="680" spans="1:27" ht="15" thickBot="1" x14ac:dyDescent="0.35">
      <c r="A680" s="34" t="str">
        <f t="shared" si="1"/>
        <v>Hungary</v>
      </c>
      <c r="B680" s="35">
        <v>10</v>
      </c>
      <c r="C680" s="35">
        <v>10</v>
      </c>
      <c r="D680" s="35">
        <v>10</v>
      </c>
      <c r="E680" s="35">
        <v>10</v>
      </c>
      <c r="F680" s="35">
        <v>19</v>
      </c>
      <c r="G680" s="35">
        <v>25</v>
      </c>
      <c r="H680" s="35">
        <v>499792.4</v>
      </c>
      <c r="I680" s="35">
        <v>19</v>
      </c>
      <c r="J680" s="35">
        <v>4</v>
      </c>
      <c r="K680" s="35">
        <v>4</v>
      </c>
      <c r="L680" s="35">
        <v>7</v>
      </c>
      <c r="M680" s="35">
        <v>4</v>
      </c>
      <c r="N680" s="35">
        <v>499901.9</v>
      </c>
      <c r="O680" s="35">
        <v>23</v>
      </c>
      <c r="P680" s="35">
        <v>18.5</v>
      </c>
      <c r="Q680" s="35">
        <v>23</v>
      </c>
      <c r="R680" s="35">
        <v>2</v>
      </c>
      <c r="S680" s="35">
        <v>5</v>
      </c>
      <c r="T680" s="35">
        <v>16</v>
      </c>
      <c r="U680" s="35">
        <v>29.5</v>
      </c>
      <c r="V680" s="35">
        <v>999933.4</v>
      </c>
      <c r="W680" s="35">
        <v>1000000</v>
      </c>
      <c r="X680" s="35">
        <v>66.599999999999994</v>
      </c>
      <c r="Y680" s="35">
        <v>0.01</v>
      </c>
      <c r="Z680" t="str">
        <f t="shared" si="2"/>
        <v>Hungary</v>
      </c>
      <c r="AA680">
        <f>'OAM Base model stairs'!B1211</f>
        <v>2007</v>
      </c>
    </row>
    <row r="681" spans="1:27" ht="15" thickBot="1" x14ac:dyDescent="0.35">
      <c r="A681" s="34" t="str">
        <f t="shared" si="1"/>
        <v>Hungary</v>
      </c>
      <c r="B681" s="35">
        <v>10</v>
      </c>
      <c r="C681" s="35">
        <v>11</v>
      </c>
      <c r="D681" s="35">
        <v>10</v>
      </c>
      <c r="E681" s="35">
        <v>11</v>
      </c>
      <c r="F681" s="35">
        <v>18</v>
      </c>
      <c r="G681" s="35">
        <v>24</v>
      </c>
      <c r="H681" s="35">
        <v>499796.9</v>
      </c>
      <c r="I681" s="35">
        <v>18</v>
      </c>
      <c r="J681" s="35">
        <v>4</v>
      </c>
      <c r="K681" s="35">
        <v>4</v>
      </c>
      <c r="L681" s="35">
        <v>5</v>
      </c>
      <c r="M681" s="35">
        <v>4</v>
      </c>
      <c r="N681" s="35">
        <v>499898.9</v>
      </c>
      <c r="O681" s="35">
        <v>20</v>
      </c>
      <c r="P681" s="35">
        <v>20.5</v>
      </c>
      <c r="Q681" s="35">
        <v>20</v>
      </c>
      <c r="R681" s="35">
        <v>3</v>
      </c>
      <c r="S681" s="35">
        <v>6</v>
      </c>
      <c r="T681" s="35">
        <v>17</v>
      </c>
      <c r="U681" s="35">
        <v>30.5</v>
      </c>
      <c r="V681" s="35">
        <v>999931.9</v>
      </c>
      <c r="W681" s="35">
        <v>1000000</v>
      </c>
      <c r="X681" s="35">
        <v>68.099999999999994</v>
      </c>
      <c r="Y681" s="35">
        <v>0.01</v>
      </c>
      <c r="Z681" t="str">
        <f t="shared" si="2"/>
        <v>Hungary</v>
      </c>
      <c r="AA681">
        <f>'OAM Base model stairs'!B1212</f>
        <v>2008</v>
      </c>
    </row>
    <row r="682" spans="1:27" ht="15" thickBot="1" x14ac:dyDescent="0.35">
      <c r="A682" s="34" t="str">
        <f t="shared" si="1"/>
        <v>Hungary</v>
      </c>
      <c r="B682" s="35">
        <v>7</v>
      </c>
      <c r="C682" s="35">
        <v>8</v>
      </c>
      <c r="D682" s="35">
        <v>6</v>
      </c>
      <c r="E682" s="35">
        <v>8</v>
      </c>
      <c r="F682" s="35">
        <v>19</v>
      </c>
      <c r="G682" s="35">
        <v>24</v>
      </c>
      <c r="H682" s="35">
        <v>499793.4</v>
      </c>
      <c r="I682" s="35">
        <v>18</v>
      </c>
      <c r="J682" s="35">
        <v>4</v>
      </c>
      <c r="K682" s="35">
        <v>4</v>
      </c>
      <c r="L682" s="35">
        <v>4</v>
      </c>
      <c r="M682" s="35">
        <v>4</v>
      </c>
      <c r="N682" s="35">
        <v>499906.9</v>
      </c>
      <c r="O682" s="35">
        <v>29</v>
      </c>
      <c r="P682" s="35">
        <v>15.5</v>
      </c>
      <c r="Q682" s="35">
        <v>29</v>
      </c>
      <c r="R682" s="35">
        <v>5</v>
      </c>
      <c r="S682" s="35">
        <v>6</v>
      </c>
      <c r="T682" s="35">
        <v>16</v>
      </c>
      <c r="U682" s="35">
        <v>30.5</v>
      </c>
      <c r="V682" s="35">
        <v>999937.4</v>
      </c>
      <c r="W682" s="35">
        <v>1000000</v>
      </c>
      <c r="X682" s="35">
        <v>62.6</v>
      </c>
      <c r="Y682" s="35">
        <v>0.01</v>
      </c>
      <c r="Z682" t="str">
        <f t="shared" si="2"/>
        <v>Hungary</v>
      </c>
      <c r="AA682">
        <f>'OAM Base model stairs'!B1213</f>
        <v>2009</v>
      </c>
    </row>
    <row r="683" spans="1:27" ht="15" thickBot="1" x14ac:dyDescent="0.35">
      <c r="A683" s="34" t="str">
        <f t="shared" si="1"/>
        <v>Hungary</v>
      </c>
      <c r="B683" s="35">
        <v>7</v>
      </c>
      <c r="C683" s="35">
        <v>8</v>
      </c>
      <c r="D683" s="35">
        <v>7</v>
      </c>
      <c r="E683" s="35">
        <v>8</v>
      </c>
      <c r="F683" s="35">
        <v>18</v>
      </c>
      <c r="G683" s="35">
        <v>23</v>
      </c>
      <c r="H683" s="35">
        <v>499804.4</v>
      </c>
      <c r="I683" s="35">
        <v>17</v>
      </c>
      <c r="J683" s="35">
        <v>4</v>
      </c>
      <c r="K683" s="35">
        <v>4</v>
      </c>
      <c r="L683" s="35">
        <v>4</v>
      </c>
      <c r="M683" s="35">
        <v>4</v>
      </c>
      <c r="N683" s="35">
        <v>499906.9</v>
      </c>
      <c r="O683" s="35">
        <v>29</v>
      </c>
      <c r="P683" s="35">
        <v>13</v>
      </c>
      <c r="Q683" s="35">
        <v>29</v>
      </c>
      <c r="R683" s="35">
        <v>4</v>
      </c>
      <c r="S683" s="35">
        <v>5</v>
      </c>
      <c r="T683" s="35">
        <v>16</v>
      </c>
      <c r="U683" s="35">
        <v>29.5</v>
      </c>
      <c r="V683" s="35">
        <v>999940.9</v>
      </c>
      <c r="W683" s="35">
        <v>1000000</v>
      </c>
      <c r="X683" s="35">
        <v>59.1</v>
      </c>
      <c r="Y683" s="35">
        <v>0.01</v>
      </c>
      <c r="Z683" t="str">
        <f t="shared" si="2"/>
        <v>Hungary</v>
      </c>
      <c r="AA683">
        <f>'OAM Base model stairs'!B1214</f>
        <v>2010</v>
      </c>
    </row>
    <row r="684" spans="1:27" ht="15" thickBot="1" x14ac:dyDescent="0.35">
      <c r="A684" s="34" t="str">
        <f t="shared" si="1"/>
        <v>Hungary</v>
      </c>
      <c r="B684" s="35">
        <v>8</v>
      </c>
      <c r="C684" s="35">
        <v>8</v>
      </c>
      <c r="D684" s="35">
        <v>8</v>
      </c>
      <c r="E684" s="35">
        <v>8</v>
      </c>
      <c r="F684" s="35">
        <v>20</v>
      </c>
      <c r="G684" s="35">
        <v>26</v>
      </c>
      <c r="H684" s="35">
        <v>499793.4</v>
      </c>
      <c r="I684" s="35">
        <v>20</v>
      </c>
      <c r="J684" s="35">
        <v>4</v>
      </c>
      <c r="K684" s="35">
        <v>4</v>
      </c>
      <c r="L684" s="35">
        <v>4</v>
      </c>
      <c r="M684" s="35">
        <v>4</v>
      </c>
      <c r="N684" s="35">
        <v>499906.9</v>
      </c>
      <c r="O684" s="35">
        <v>29</v>
      </c>
      <c r="P684" s="35">
        <v>12</v>
      </c>
      <c r="Q684" s="35">
        <v>29</v>
      </c>
      <c r="R684" s="35">
        <v>4</v>
      </c>
      <c r="S684" s="35">
        <v>6</v>
      </c>
      <c r="T684" s="35">
        <v>16</v>
      </c>
      <c r="U684" s="35">
        <v>30.5</v>
      </c>
      <c r="V684" s="35">
        <v>999940.9</v>
      </c>
      <c r="W684" s="35">
        <v>1000000</v>
      </c>
      <c r="X684" s="35">
        <v>59.1</v>
      </c>
      <c r="Y684" s="35">
        <v>0.01</v>
      </c>
      <c r="Z684" t="str">
        <f t="shared" si="2"/>
        <v>Hungary</v>
      </c>
      <c r="AA684">
        <f>'OAM Base model stairs'!B1215</f>
        <v>2011</v>
      </c>
    </row>
    <row r="685" spans="1:27" ht="15" thickBot="1" x14ac:dyDescent="0.35">
      <c r="A685" s="34" t="str">
        <f t="shared" si="1"/>
        <v>Hungary</v>
      </c>
      <c r="B685" s="35">
        <v>7</v>
      </c>
      <c r="C685" s="35">
        <v>8</v>
      </c>
      <c r="D685" s="35">
        <v>6</v>
      </c>
      <c r="E685" s="35">
        <v>8</v>
      </c>
      <c r="F685" s="35">
        <v>20</v>
      </c>
      <c r="G685" s="35">
        <v>26</v>
      </c>
      <c r="H685" s="35">
        <v>499792.4</v>
      </c>
      <c r="I685" s="35">
        <v>20</v>
      </c>
      <c r="J685" s="35">
        <v>4</v>
      </c>
      <c r="K685" s="35">
        <v>4</v>
      </c>
      <c r="L685" s="35">
        <v>4</v>
      </c>
      <c r="M685" s="35">
        <v>4</v>
      </c>
      <c r="N685" s="35">
        <v>499903.9</v>
      </c>
      <c r="O685" s="35">
        <v>27</v>
      </c>
      <c r="P685" s="35">
        <v>13</v>
      </c>
      <c r="Q685" s="35">
        <v>27</v>
      </c>
      <c r="R685" s="35">
        <v>4</v>
      </c>
      <c r="S685" s="35">
        <v>6</v>
      </c>
      <c r="T685" s="35">
        <v>16</v>
      </c>
      <c r="U685" s="35">
        <v>30.5</v>
      </c>
      <c r="V685" s="35">
        <v>999930.9</v>
      </c>
      <c r="W685" s="35">
        <v>1000000</v>
      </c>
      <c r="X685" s="35">
        <v>69.099999999999994</v>
      </c>
      <c r="Y685" s="35">
        <v>0.01</v>
      </c>
      <c r="Z685" t="str">
        <f t="shared" si="2"/>
        <v>Hungary</v>
      </c>
      <c r="AA685">
        <f>'OAM Base model stairs'!B1216</f>
        <v>2012</v>
      </c>
    </row>
    <row r="686" spans="1:27" ht="15" thickBot="1" x14ac:dyDescent="0.35">
      <c r="A686" s="34" t="str">
        <f t="shared" si="1"/>
        <v>Hungary</v>
      </c>
      <c r="B686" s="35">
        <v>6</v>
      </c>
      <c r="C686" s="35">
        <v>7</v>
      </c>
      <c r="D686" s="35">
        <v>5</v>
      </c>
      <c r="E686" s="35">
        <v>7</v>
      </c>
      <c r="F686" s="35">
        <v>20</v>
      </c>
      <c r="G686" s="35">
        <v>26</v>
      </c>
      <c r="H686" s="35">
        <v>499792.4</v>
      </c>
      <c r="I686" s="35">
        <v>20</v>
      </c>
      <c r="J686" s="35">
        <v>5</v>
      </c>
      <c r="K686" s="35">
        <v>5</v>
      </c>
      <c r="L686" s="35">
        <v>4</v>
      </c>
      <c r="M686" s="35">
        <v>5</v>
      </c>
      <c r="N686" s="35">
        <v>499896.9</v>
      </c>
      <c r="O686" s="35">
        <v>21</v>
      </c>
      <c r="P686" s="35">
        <v>18.5</v>
      </c>
      <c r="Q686" s="35">
        <v>21</v>
      </c>
      <c r="R686" s="35">
        <v>5</v>
      </c>
      <c r="S686" s="35">
        <v>6</v>
      </c>
      <c r="T686" s="35">
        <v>17</v>
      </c>
      <c r="U686" s="35">
        <v>30.5</v>
      </c>
      <c r="V686" s="35">
        <v>999918.4</v>
      </c>
      <c r="W686" s="35">
        <v>1000000</v>
      </c>
      <c r="X686" s="35">
        <v>81.599999999999994</v>
      </c>
      <c r="Y686" s="35">
        <v>0.01</v>
      </c>
      <c r="Z686" t="str">
        <f t="shared" si="2"/>
        <v>Hungary</v>
      </c>
      <c r="AA686">
        <f>'OAM Base model stairs'!B1217</f>
        <v>2013</v>
      </c>
    </row>
    <row r="687" spans="1:27" ht="15" thickBot="1" x14ac:dyDescent="0.35">
      <c r="A687" s="34" t="str">
        <f t="shared" si="1"/>
        <v>Hungary</v>
      </c>
      <c r="B687" s="35">
        <v>5</v>
      </c>
      <c r="C687" s="35">
        <v>7</v>
      </c>
      <c r="D687" s="35">
        <v>4</v>
      </c>
      <c r="E687" s="35">
        <v>7</v>
      </c>
      <c r="F687" s="35">
        <v>18</v>
      </c>
      <c r="G687" s="35">
        <v>24</v>
      </c>
      <c r="H687" s="35">
        <v>499797.9</v>
      </c>
      <c r="I687" s="35">
        <v>18</v>
      </c>
      <c r="J687" s="35">
        <v>4</v>
      </c>
      <c r="K687" s="35">
        <v>4</v>
      </c>
      <c r="L687" s="35">
        <v>4</v>
      </c>
      <c r="M687" s="35">
        <v>4</v>
      </c>
      <c r="N687" s="35">
        <v>499887.9</v>
      </c>
      <c r="O687" s="35">
        <v>13</v>
      </c>
      <c r="P687" s="35">
        <v>38</v>
      </c>
      <c r="Q687" s="35">
        <v>13</v>
      </c>
      <c r="R687" s="35">
        <v>5</v>
      </c>
      <c r="S687" s="35">
        <v>7</v>
      </c>
      <c r="T687" s="35">
        <v>18</v>
      </c>
      <c r="U687" s="35">
        <v>31.5</v>
      </c>
      <c r="V687" s="35">
        <v>999910.40000000002</v>
      </c>
      <c r="W687" s="35">
        <v>1000000</v>
      </c>
      <c r="X687" s="35">
        <v>89.6</v>
      </c>
      <c r="Y687" s="35">
        <v>0.01</v>
      </c>
      <c r="Z687" t="str">
        <f t="shared" si="2"/>
        <v>Hungary</v>
      </c>
      <c r="AA687">
        <f>'OAM Base model stairs'!B1218</f>
        <v>2014</v>
      </c>
    </row>
    <row r="688" spans="1:27" ht="15" thickBot="1" x14ac:dyDescent="0.35">
      <c r="A688" s="34" t="str">
        <f t="shared" si="1"/>
        <v>Hungary</v>
      </c>
      <c r="B688" s="35">
        <v>5</v>
      </c>
      <c r="C688" s="35">
        <v>7</v>
      </c>
      <c r="D688" s="35">
        <v>4</v>
      </c>
      <c r="E688" s="35">
        <v>7</v>
      </c>
      <c r="F688" s="35">
        <v>18</v>
      </c>
      <c r="G688" s="35">
        <v>24</v>
      </c>
      <c r="H688" s="35">
        <v>499797.9</v>
      </c>
      <c r="I688" s="35">
        <v>18</v>
      </c>
      <c r="J688" s="35">
        <v>4</v>
      </c>
      <c r="K688" s="35">
        <v>4</v>
      </c>
      <c r="L688" s="35">
        <v>4</v>
      </c>
      <c r="M688" s="35">
        <v>4</v>
      </c>
      <c r="N688" s="35">
        <v>499887.9</v>
      </c>
      <c r="O688" s="35">
        <v>11</v>
      </c>
      <c r="P688" s="35">
        <v>38</v>
      </c>
      <c r="Q688" s="35">
        <v>11</v>
      </c>
      <c r="R688" s="35">
        <v>3</v>
      </c>
      <c r="S688" s="35">
        <v>7</v>
      </c>
      <c r="T688" s="35">
        <v>18</v>
      </c>
      <c r="U688" s="35">
        <v>31.5</v>
      </c>
      <c r="V688" s="35">
        <v>999904.4</v>
      </c>
      <c r="W688" s="35">
        <v>1000000</v>
      </c>
      <c r="X688" s="35">
        <v>95.6</v>
      </c>
      <c r="Y688" s="35">
        <v>0.01</v>
      </c>
      <c r="Z688" t="str">
        <f t="shared" si="2"/>
        <v>Hungary</v>
      </c>
      <c r="AA688">
        <f>'OAM Base model stairs'!B1219</f>
        <v>2015</v>
      </c>
    </row>
    <row r="689" spans="1:27" ht="15" thickBot="1" x14ac:dyDescent="0.35">
      <c r="A689" s="34" t="str">
        <f t="shared" si="1"/>
        <v>Hungary</v>
      </c>
      <c r="B689" s="35">
        <v>4</v>
      </c>
      <c r="C689" s="35">
        <v>6</v>
      </c>
      <c r="D689" s="35">
        <v>3</v>
      </c>
      <c r="E689" s="35">
        <v>6</v>
      </c>
      <c r="F689" s="35">
        <v>16</v>
      </c>
      <c r="G689" s="35">
        <v>22</v>
      </c>
      <c r="H689" s="35">
        <v>499834.9</v>
      </c>
      <c r="I689" s="35">
        <v>16</v>
      </c>
      <c r="J689" s="35">
        <v>4</v>
      </c>
      <c r="K689" s="35">
        <v>4</v>
      </c>
      <c r="L689" s="35">
        <v>4</v>
      </c>
      <c r="M689" s="35">
        <v>4</v>
      </c>
      <c r="N689" s="35">
        <v>499884.9</v>
      </c>
      <c r="O689" s="35">
        <v>7</v>
      </c>
      <c r="P689" s="35">
        <v>18.5</v>
      </c>
      <c r="Q689" s="35">
        <v>7</v>
      </c>
      <c r="R689" s="35">
        <v>3</v>
      </c>
      <c r="S689" s="35">
        <v>7</v>
      </c>
      <c r="T689" s="35">
        <v>18</v>
      </c>
      <c r="U689" s="35">
        <v>31.5</v>
      </c>
      <c r="V689" s="35">
        <v>999900.9</v>
      </c>
      <c r="W689" s="35">
        <v>1000000</v>
      </c>
      <c r="X689" s="35">
        <v>99.1</v>
      </c>
      <c r="Y689" s="35">
        <v>0.01</v>
      </c>
      <c r="Z689" t="str">
        <f t="shared" si="2"/>
        <v>Hungary</v>
      </c>
      <c r="AA689">
        <f>'OAM Base model stairs'!B1220</f>
        <v>2016</v>
      </c>
    </row>
    <row r="690" spans="1:27" ht="15" thickBot="1" x14ac:dyDescent="0.35">
      <c r="A690" s="34" t="str">
        <f t="shared" si="1"/>
        <v>Hungary</v>
      </c>
      <c r="B690" s="35">
        <v>6</v>
      </c>
      <c r="C690" s="35">
        <v>8</v>
      </c>
      <c r="D690" s="35">
        <v>5</v>
      </c>
      <c r="E690" s="35">
        <v>8</v>
      </c>
      <c r="F690" s="35">
        <v>17</v>
      </c>
      <c r="G690" s="35">
        <v>22</v>
      </c>
      <c r="H690" s="35">
        <v>499804.4</v>
      </c>
      <c r="I690" s="35">
        <v>16</v>
      </c>
      <c r="J690" s="35">
        <v>4</v>
      </c>
      <c r="K690" s="35">
        <v>4</v>
      </c>
      <c r="L690" s="35">
        <v>3</v>
      </c>
      <c r="M690" s="35">
        <v>4</v>
      </c>
      <c r="N690" s="35">
        <v>499885.9</v>
      </c>
      <c r="O690" s="35">
        <v>6</v>
      </c>
      <c r="P690" s="35">
        <v>15.5</v>
      </c>
      <c r="Q690" s="35">
        <v>6</v>
      </c>
      <c r="R690" s="35">
        <v>2</v>
      </c>
      <c r="S690" s="35">
        <v>7</v>
      </c>
      <c r="T690" s="35">
        <v>18</v>
      </c>
      <c r="U690" s="35">
        <v>31.5</v>
      </c>
      <c r="V690" s="35">
        <v>999873.4</v>
      </c>
      <c r="W690" s="35">
        <v>1000000</v>
      </c>
      <c r="X690" s="35">
        <v>126.6</v>
      </c>
      <c r="Y690" s="35">
        <v>0.01</v>
      </c>
      <c r="Z690" t="str">
        <f t="shared" si="2"/>
        <v>Hungary</v>
      </c>
      <c r="AA690">
        <f>'OAM Base model stairs'!B1221</f>
        <v>2017</v>
      </c>
    </row>
    <row r="691" spans="1:27" ht="15" thickBot="1" x14ac:dyDescent="0.35">
      <c r="A691" s="34" t="str">
        <f t="shared" si="1"/>
        <v>Hungary</v>
      </c>
      <c r="B691" s="35">
        <v>6</v>
      </c>
      <c r="C691" s="35">
        <v>9</v>
      </c>
      <c r="D691" s="35">
        <v>6</v>
      </c>
      <c r="E691" s="35">
        <v>9</v>
      </c>
      <c r="F691" s="35">
        <v>19</v>
      </c>
      <c r="G691" s="35">
        <v>25</v>
      </c>
      <c r="H691" s="35">
        <v>499796.9</v>
      </c>
      <c r="I691" s="35">
        <v>19</v>
      </c>
      <c r="J691" s="35">
        <v>4</v>
      </c>
      <c r="K691" s="35">
        <v>4</v>
      </c>
      <c r="L691" s="35">
        <v>3</v>
      </c>
      <c r="M691" s="35">
        <v>4</v>
      </c>
      <c r="N691" s="35">
        <v>499886.9</v>
      </c>
      <c r="O691" s="35">
        <v>6</v>
      </c>
      <c r="P691" s="35">
        <v>15.5</v>
      </c>
      <c r="Q691" s="35">
        <v>6</v>
      </c>
      <c r="R691" s="35">
        <v>2</v>
      </c>
      <c r="S691" s="35">
        <v>8</v>
      </c>
      <c r="T691" s="35">
        <v>19</v>
      </c>
      <c r="U691" s="35">
        <v>32.5</v>
      </c>
      <c r="V691" s="35">
        <v>999880.9</v>
      </c>
      <c r="W691" s="35">
        <v>1000000</v>
      </c>
      <c r="X691" s="35">
        <v>119.1</v>
      </c>
      <c r="Y691" s="35">
        <v>0.01</v>
      </c>
      <c r="Z691" t="str">
        <f t="shared" si="2"/>
        <v>Hungary</v>
      </c>
      <c r="AA691">
        <f>'OAM Base model stairs'!B1222</f>
        <v>2018</v>
      </c>
    </row>
    <row r="692" spans="1:27" ht="15" thickBot="1" x14ac:dyDescent="0.35">
      <c r="A692" s="34" t="str">
        <f t="shared" si="1"/>
        <v>Hungary</v>
      </c>
      <c r="B692" s="35">
        <v>7</v>
      </c>
      <c r="C692" s="35">
        <v>10</v>
      </c>
      <c r="D692" s="35">
        <v>6</v>
      </c>
      <c r="E692" s="35">
        <v>10</v>
      </c>
      <c r="F692" s="35">
        <v>19</v>
      </c>
      <c r="G692" s="35">
        <v>25</v>
      </c>
      <c r="H692" s="35">
        <v>499797.9</v>
      </c>
      <c r="I692" s="35">
        <v>19</v>
      </c>
      <c r="J692" s="35">
        <v>4</v>
      </c>
      <c r="K692" s="35">
        <v>4</v>
      </c>
      <c r="L692" s="35">
        <v>3</v>
      </c>
      <c r="M692" s="35">
        <v>4</v>
      </c>
      <c r="N692" s="35">
        <v>499887.9</v>
      </c>
      <c r="O692" s="35">
        <v>6</v>
      </c>
      <c r="P692" s="35">
        <v>15.5</v>
      </c>
      <c r="Q692" s="35">
        <v>6</v>
      </c>
      <c r="R692" s="35">
        <v>2</v>
      </c>
      <c r="S692" s="35">
        <v>8</v>
      </c>
      <c r="T692" s="35">
        <v>19</v>
      </c>
      <c r="U692" s="35">
        <v>32.5</v>
      </c>
      <c r="V692" s="35">
        <v>999885.9</v>
      </c>
      <c r="W692" s="35">
        <v>1000000</v>
      </c>
      <c r="X692" s="35">
        <v>114.1</v>
      </c>
      <c r="Y692" s="35">
        <v>0.01</v>
      </c>
      <c r="Z692" t="str">
        <f t="shared" si="2"/>
        <v>Hungary</v>
      </c>
      <c r="AA692">
        <f>'OAM Base model stairs'!B1223</f>
        <v>2019</v>
      </c>
    </row>
    <row r="693" spans="1:27" ht="15" thickBot="1" x14ac:dyDescent="0.35">
      <c r="A693" s="34" t="str">
        <f t="shared" si="1"/>
        <v>Hungary</v>
      </c>
      <c r="B693" s="35">
        <v>7</v>
      </c>
      <c r="C693" s="35">
        <v>10</v>
      </c>
      <c r="D693" s="35">
        <v>7</v>
      </c>
      <c r="E693" s="35">
        <v>10</v>
      </c>
      <c r="F693" s="35">
        <v>17</v>
      </c>
      <c r="G693" s="35">
        <v>21</v>
      </c>
      <c r="H693" s="35">
        <v>499836.9</v>
      </c>
      <c r="I693" s="35">
        <v>15</v>
      </c>
      <c r="J693" s="35">
        <v>4</v>
      </c>
      <c r="K693" s="35">
        <v>4</v>
      </c>
      <c r="L693" s="35">
        <v>3</v>
      </c>
      <c r="M693" s="35">
        <v>4</v>
      </c>
      <c r="N693" s="35">
        <v>499888.9</v>
      </c>
      <c r="O693" s="35">
        <v>8</v>
      </c>
      <c r="P693" s="35">
        <v>20.5</v>
      </c>
      <c r="Q693" s="35">
        <v>8</v>
      </c>
      <c r="R693" s="35">
        <v>4</v>
      </c>
      <c r="S693" s="35">
        <v>8</v>
      </c>
      <c r="T693" s="35">
        <v>19</v>
      </c>
      <c r="U693" s="35">
        <v>32.5</v>
      </c>
      <c r="V693" s="35">
        <v>999927.9</v>
      </c>
      <c r="W693" s="35">
        <v>1000000</v>
      </c>
      <c r="X693" s="35">
        <v>72.099999999999994</v>
      </c>
      <c r="Y693" s="35">
        <v>0.01</v>
      </c>
      <c r="Z693" t="str">
        <f t="shared" si="2"/>
        <v>Hungary</v>
      </c>
      <c r="AA693">
        <f>'OAM Base model stairs'!B1224</f>
        <v>2020</v>
      </c>
    </row>
    <row r="694" spans="1:27" ht="15" thickBot="1" x14ac:dyDescent="0.35">
      <c r="A694" s="34" t="str">
        <f t="shared" si="1"/>
        <v>Hungary</v>
      </c>
      <c r="B694" s="35">
        <v>7</v>
      </c>
      <c r="C694" s="35">
        <v>11</v>
      </c>
      <c r="D694" s="35">
        <v>8</v>
      </c>
      <c r="E694" s="35">
        <v>11</v>
      </c>
      <c r="F694" s="35">
        <v>18</v>
      </c>
      <c r="G694" s="35">
        <v>23</v>
      </c>
      <c r="H694" s="35">
        <v>499793.4</v>
      </c>
      <c r="I694" s="35">
        <v>17</v>
      </c>
      <c r="J694" s="35">
        <v>2</v>
      </c>
      <c r="K694" s="35">
        <v>2</v>
      </c>
      <c r="L694" s="35">
        <v>3</v>
      </c>
      <c r="M694" s="35">
        <v>2</v>
      </c>
      <c r="N694" s="35">
        <v>499889.9</v>
      </c>
      <c r="O694" s="35">
        <v>9</v>
      </c>
      <c r="P694" s="35">
        <v>20.5</v>
      </c>
      <c r="Q694" s="35">
        <v>9</v>
      </c>
      <c r="R694" s="35">
        <v>2</v>
      </c>
      <c r="S694" s="35">
        <v>8</v>
      </c>
      <c r="T694" s="35">
        <v>20</v>
      </c>
      <c r="U694" s="35">
        <v>32.5</v>
      </c>
      <c r="V694" s="35">
        <v>999888.4</v>
      </c>
      <c r="W694" s="35">
        <v>1000000</v>
      </c>
      <c r="X694" s="35">
        <v>111.6</v>
      </c>
      <c r="Y694" s="35">
        <v>0.01</v>
      </c>
      <c r="Z694" t="str">
        <f t="shared" si="2"/>
        <v>Hungary</v>
      </c>
      <c r="AA694">
        <f>'OAM Base model stairs'!B1225</f>
        <v>2021</v>
      </c>
    </row>
    <row r="695" spans="1:27" ht="15" thickBot="1" x14ac:dyDescent="0.35">
      <c r="A695" s="34" t="str">
        <f t="shared" si="1"/>
        <v>Czech Republic</v>
      </c>
      <c r="B695" s="35">
        <v>8</v>
      </c>
      <c r="C695" s="35">
        <v>4</v>
      </c>
      <c r="D695" s="35">
        <v>3</v>
      </c>
      <c r="E695" s="35">
        <v>4</v>
      </c>
      <c r="F695" s="35">
        <v>17</v>
      </c>
      <c r="G695" s="35">
        <v>23</v>
      </c>
      <c r="H695" s="35">
        <v>499787.9</v>
      </c>
      <c r="I695" s="35">
        <v>17</v>
      </c>
      <c r="J695" s="35">
        <v>17.5</v>
      </c>
      <c r="K695" s="35">
        <v>16</v>
      </c>
      <c r="L695" s="35">
        <v>18.5</v>
      </c>
      <c r="M695" s="35">
        <v>16</v>
      </c>
      <c r="N695" s="35">
        <v>499881.9</v>
      </c>
      <c r="O695" s="35">
        <v>4</v>
      </c>
      <c r="P695" s="35">
        <v>2</v>
      </c>
      <c r="Q695" s="35">
        <v>4</v>
      </c>
      <c r="R695" s="35">
        <v>16</v>
      </c>
      <c r="S695" s="35">
        <v>11</v>
      </c>
      <c r="T695" s="35">
        <v>23</v>
      </c>
      <c r="U695" s="35">
        <v>35.5</v>
      </c>
      <c r="V695" s="35">
        <v>999909.4</v>
      </c>
      <c r="W695" s="35">
        <v>1000000</v>
      </c>
      <c r="X695" s="35">
        <v>90.6</v>
      </c>
      <c r="Y695" s="35">
        <v>0.01</v>
      </c>
      <c r="Z695" t="str">
        <f t="shared" si="2"/>
        <v>Czech Republic</v>
      </c>
      <c r="AA695">
        <f>'OAM Base model stairs'!B1226</f>
        <v>1995</v>
      </c>
    </row>
    <row r="696" spans="1:27" ht="15" thickBot="1" x14ac:dyDescent="0.35">
      <c r="A696" s="34" t="str">
        <f t="shared" si="1"/>
        <v>Czech Republic</v>
      </c>
      <c r="B696" s="35">
        <v>11</v>
      </c>
      <c r="C696" s="35">
        <v>6</v>
      </c>
      <c r="D696" s="35">
        <v>8</v>
      </c>
      <c r="E696" s="35">
        <v>6</v>
      </c>
      <c r="F696" s="35">
        <v>16</v>
      </c>
      <c r="G696" s="35">
        <v>23</v>
      </c>
      <c r="H696" s="35">
        <v>499788.9</v>
      </c>
      <c r="I696" s="35">
        <v>17</v>
      </c>
      <c r="J696" s="35">
        <v>20.5</v>
      </c>
      <c r="K696" s="35">
        <v>18</v>
      </c>
      <c r="L696" s="35">
        <v>27</v>
      </c>
      <c r="M696" s="35">
        <v>18</v>
      </c>
      <c r="N696" s="35">
        <v>499881.9</v>
      </c>
      <c r="O696" s="35">
        <v>4</v>
      </c>
      <c r="P696" s="35">
        <v>2</v>
      </c>
      <c r="Q696" s="35">
        <v>4</v>
      </c>
      <c r="R696" s="35">
        <v>16</v>
      </c>
      <c r="S696" s="35">
        <v>11</v>
      </c>
      <c r="T696" s="35">
        <v>23</v>
      </c>
      <c r="U696" s="35">
        <v>35.5</v>
      </c>
      <c r="V696" s="35">
        <v>999936.9</v>
      </c>
      <c r="W696" s="35">
        <v>1000000</v>
      </c>
      <c r="X696" s="35">
        <v>63.1</v>
      </c>
      <c r="Y696" s="35">
        <v>0.01</v>
      </c>
      <c r="Z696" t="str">
        <f t="shared" si="2"/>
        <v>Czech Republic</v>
      </c>
      <c r="AA696">
        <f>'OAM Base model stairs'!B1227</f>
        <v>1996</v>
      </c>
    </row>
    <row r="697" spans="1:27" ht="15" thickBot="1" x14ac:dyDescent="0.35">
      <c r="A697" s="34" t="str">
        <f t="shared" si="1"/>
        <v>Czech Republic</v>
      </c>
      <c r="B697" s="35">
        <v>10</v>
      </c>
      <c r="C697" s="35">
        <v>6</v>
      </c>
      <c r="D697" s="35">
        <v>6</v>
      </c>
      <c r="E697" s="35">
        <v>6</v>
      </c>
      <c r="F697" s="35">
        <v>15</v>
      </c>
      <c r="G697" s="35">
        <v>22</v>
      </c>
      <c r="H697" s="35">
        <v>499792.4</v>
      </c>
      <c r="I697" s="35">
        <v>16</v>
      </c>
      <c r="J697" s="35">
        <v>17.5</v>
      </c>
      <c r="K697" s="35">
        <v>16</v>
      </c>
      <c r="L697" s="35">
        <v>32.5</v>
      </c>
      <c r="M697" s="35">
        <v>16</v>
      </c>
      <c r="N697" s="35">
        <v>499884.9</v>
      </c>
      <c r="O697" s="35">
        <v>7</v>
      </c>
      <c r="P697" s="35">
        <v>6</v>
      </c>
      <c r="Q697" s="35">
        <v>7</v>
      </c>
      <c r="R697" s="35">
        <v>15</v>
      </c>
      <c r="S697" s="35">
        <v>10</v>
      </c>
      <c r="T697" s="35">
        <v>22</v>
      </c>
      <c r="U697" s="35">
        <v>34.5</v>
      </c>
      <c r="V697" s="35">
        <v>999941.9</v>
      </c>
      <c r="W697" s="35">
        <v>1000000</v>
      </c>
      <c r="X697" s="35">
        <v>58.1</v>
      </c>
      <c r="Y697" s="35">
        <v>0.01</v>
      </c>
      <c r="Z697" t="str">
        <f t="shared" si="2"/>
        <v>Czech Republic</v>
      </c>
      <c r="AA697">
        <f>'OAM Base model stairs'!B1228</f>
        <v>1997</v>
      </c>
    </row>
    <row r="698" spans="1:27" ht="15" thickBot="1" x14ac:dyDescent="0.35">
      <c r="A698" s="34" t="str">
        <f t="shared" si="1"/>
        <v>Czech Republic</v>
      </c>
      <c r="B698" s="35">
        <v>9</v>
      </c>
      <c r="C698" s="35">
        <v>5</v>
      </c>
      <c r="D698" s="35">
        <v>5</v>
      </c>
      <c r="E698" s="35">
        <v>5</v>
      </c>
      <c r="F698" s="35">
        <v>12</v>
      </c>
      <c r="G698" s="35">
        <v>18</v>
      </c>
      <c r="H698" s="35">
        <v>499820.4</v>
      </c>
      <c r="I698" s="35">
        <v>12</v>
      </c>
      <c r="J698" s="35">
        <v>22.5</v>
      </c>
      <c r="K698" s="35">
        <v>21</v>
      </c>
      <c r="L698" s="35">
        <v>15</v>
      </c>
      <c r="M698" s="35">
        <v>21</v>
      </c>
      <c r="N698" s="35">
        <v>499893.9</v>
      </c>
      <c r="O698" s="35">
        <v>15</v>
      </c>
      <c r="P698" s="35">
        <v>38</v>
      </c>
      <c r="Q698" s="35">
        <v>15</v>
      </c>
      <c r="R698" s="35">
        <v>14</v>
      </c>
      <c r="S698" s="35">
        <v>10</v>
      </c>
      <c r="T698" s="35">
        <v>21</v>
      </c>
      <c r="U698" s="35">
        <v>34.5</v>
      </c>
      <c r="V698" s="35">
        <v>1000007.4</v>
      </c>
      <c r="W698" s="35">
        <v>1000000</v>
      </c>
      <c r="X698" s="35">
        <v>-7.4</v>
      </c>
      <c r="Y698" s="35">
        <v>0</v>
      </c>
      <c r="Z698" t="str">
        <f t="shared" si="2"/>
        <v>Czech Republic</v>
      </c>
      <c r="AA698">
        <f>'OAM Base model stairs'!B1229</f>
        <v>1998</v>
      </c>
    </row>
    <row r="699" spans="1:27" ht="15" thickBot="1" x14ac:dyDescent="0.35">
      <c r="A699" s="34" t="str">
        <f t="shared" si="1"/>
        <v>Czech Republic</v>
      </c>
      <c r="B699" s="35">
        <v>9</v>
      </c>
      <c r="C699" s="35">
        <v>6</v>
      </c>
      <c r="D699" s="35">
        <v>5</v>
      </c>
      <c r="E699" s="35">
        <v>6</v>
      </c>
      <c r="F699" s="35">
        <v>8</v>
      </c>
      <c r="G699" s="35">
        <v>15</v>
      </c>
      <c r="H699" s="35">
        <v>499843.9</v>
      </c>
      <c r="I699" s="35">
        <v>9</v>
      </c>
      <c r="J699" s="35">
        <v>22.5</v>
      </c>
      <c r="K699" s="35">
        <v>21</v>
      </c>
      <c r="L699" s="35">
        <v>18.5</v>
      </c>
      <c r="M699" s="35">
        <v>21</v>
      </c>
      <c r="N699" s="35">
        <v>499903.9</v>
      </c>
      <c r="O699" s="35">
        <v>26</v>
      </c>
      <c r="P699" s="35">
        <v>16.5</v>
      </c>
      <c r="Q699" s="35">
        <v>26</v>
      </c>
      <c r="R699" s="35">
        <v>14</v>
      </c>
      <c r="S699" s="35">
        <v>9</v>
      </c>
      <c r="T699" s="35">
        <v>21</v>
      </c>
      <c r="U699" s="35">
        <v>33.5</v>
      </c>
      <c r="V699" s="35">
        <v>1000034.9</v>
      </c>
      <c r="W699" s="35">
        <v>1000000</v>
      </c>
      <c r="X699" s="35">
        <v>-34.9</v>
      </c>
      <c r="Y699" s="35">
        <v>0</v>
      </c>
      <c r="Z699" t="str">
        <f t="shared" si="2"/>
        <v>Czech Republic</v>
      </c>
      <c r="AA699">
        <f>'OAM Base model stairs'!B1230</f>
        <v>1999</v>
      </c>
    </row>
    <row r="700" spans="1:27" ht="15" thickBot="1" x14ac:dyDescent="0.35">
      <c r="A700" s="34" t="str">
        <f t="shared" si="1"/>
        <v>Czech Republic</v>
      </c>
      <c r="B700" s="35">
        <v>9</v>
      </c>
      <c r="C700" s="35">
        <v>6</v>
      </c>
      <c r="D700" s="35">
        <v>6</v>
      </c>
      <c r="E700" s="35">
        <v>6</v>
      </c>
      <c r="F700" s="35">
        <v>8</v>
      </c>
      <c r="G700" s="35">
        <v>15</v>
      </c>
      <c r="H700" s="35">
        <v>499850.4</v>
      </c>
      <c r="I700" s="35">
        <v>9</v>
      </c>
      <c r="J700" s="35">
        <v>21.5</v>
      </c>
      <c r="K700" s="35">
        <v>19</v>
      </c>
      <c r="L700" s="35">
        <v>29</v>
      </c>
      <c r="M700" s="35">
        <v>19</v>
      </c>
      <c r="N700" s="35">
        <v>499905.9</v>
      </c>
      <c r="O700" s="35">
        <v>28</v>
      </c>
      <c r="P700" s="35">
        <v>11</v>
      </c>
      <c r="Q700" s="35">
        <v>28</v>
      </c>
      <c r="R700" s="35">
        <v>13</v>
      </c>
      <c r="S700" s="35">
        <v>9</v>
      </c>
      <c r="T700" s="35">
        <v>21</v>
      </c>
      <c r="U700" s="35">
        <v>33.5</v>
      </c>
      <c r="V700" s="35">
        <v>1000047.4</v>
      </c>
      <c r="W700" s="35">
        <v>1000000</v>
      </c>
      <c r="X700" s="35">
        <v>-47.4</v>
      </c>
      <c r="Y700" s="35">
        <v>0</v>
      </c>
      <c r="Z700" t="str">
        <f t="shared" si="2"/>
        <v>Czech Republic</v>
      </c>
      <c r="AA700">
        <f>'OAM Base model stairs'!B1231</f>
        <v>2000</v>
      </c>
    </row>
    <row r="701" spans="1:27" ht="15" thickBot="1" x14ac:dyDescent="0.35">
      <c r="A701" s="34" t="str">
        <f t="shared" si="1"/>
        <v>Czech Republic</v>
      </c>
      <c r="B701" s="35">
        <v>10</v>
      </c>
      <c r="C701" s="35">
        <v>7</v>
      </c>
      <c r="D701" s="35">
        <v>8</v>
      </c>
      <c r="E701" s="35">
        <v>7</v>
      </c>
      <c r="F701" s="35">
        <v>16</v>
      </c>
      <c r="G701" s="35">
        <v>23</v>
      </c>
      <c r="H701" s="35">
        <v>499793.4</v>
      </c>
      <c r="I701" s="35">
        <v>17</v>
      </c>
      <c r="J701" s="35">
        <v>20.5</v>
      </c>
      <c r="K701" s="35">
        <v>19</v>
      </c>
      <c r="L701" s="35">
        <v>28</v>
      </c>
      <c r="M701" s="35">
        <v>19</v>
      </c>
      <c r="N701" s="35">
        <v>499902.9</v>
      </c>
      <c r="O701" s="35">
        <v>25</v>
      </c>
      <c r="P701" s="35">
        <v>12</v>
      </c>
      <c r="Q701" s="35">
        <v>25</v>
      </c>
      <c r="R701" s="35">
        <v>13</v>
      </c>
      <c r="S701" s="35">
        <v>10</v>
      </c>
      <c r="T701" s="35">
        <v>21</v>
      </c>
      <c r="U701" s="35">
        <v>34.5</v>
      </c>
      <c r="V701" s="35">
        <v>1000011.4</v>
      </c>
      <c r="W701" s="35">
        <v>1000000</v>
      </c>
      <c r="X701" s="35">
        <v>-11.4</v>
      </c>
      <c r="Y701" s="35">
        <v>0</v>
      </c>
      <c r="Z701" t="str">
        <f t="shared" si="2"/>
        <v>Czech Republic</v>
      </c>
      <c r="AA701">
        <f>'OAM Base model stairs'!B1232</f>
        <v>2001</v>
      </c>
    </row>
    <row r="702" spans="1:27" ht="15" thickBot="1" x14ac:dyDescent="0.35">
      <c r="A702" s="34" t="str">
        <f t="shared" si="1"/>
        <v>Czech Republic</v>
      </c>
      <c r="B702" s="35">
        <v>11</v>
      </c>
      <c r="C702" s="35">
        <v>8</v>
      </c>
      <c r="D702" s="35">
        <v>11</v>
      </c>
      <c r="E702" s="35">
        <v>8</v>
      </c>
      <c r="F702" s="35">
        <v>17</v>
      </c>
      <c r="G702" s="35">
        <v>23</v>
      </c>
      <c r="H702" s="35">
        <v>499792.4</v>
      </c>
      <c r="I702" s="35">
        <v>17</v>
      </c>
      <c r="J702" s="35">
        <v>23.5</v>
      </c>
      <c r="K702" s="35">
        <v>22</v>
      </c>
      <c r="L702" s="35">
        <v>11</v>
      </c>
      <c r="M702" s="35">
        <v>22</v>
      </c>
      <c r="N702" s="35">
        <v>499897.9</v>
      </c>
      <c r="O702" s="35">
        <v>20</v>
      </c>
      <c r="P702" s="35">
        <v>19.5</v>
      </c>
      <c r="Q702" s="35">
        <v>20</v>
      </c>
      <c r="R702" s="35">
        <v>12</v>
      </c>
      <c r="S702" s="35">
        <v>10</v>
      </c>
      <c r="T702" s="35">
        <v>21</v>
      </c>
      <c r="U702" s="35">
        <v>34.5</v>
      </c>
      <c r="V702" s="35">
        <v>1000000.9</v>
      </c>
      <c r="W702" s="35">
        <v>1000000</v>
      </c>
      <c r="X702" s="35">
        <v>-0.9</v>
      </c>
      <c r="Y702" s="35">
        <v>0</v>
      </c>
      <c r="Z702" t="str">
        <f t="shared" si="2"/>
        <v>Czech Republic</v>
      </c>
      <c r="AA702">
        <f>'OAM Base model stairs'!B1233</f>
        <v>2002</v>
      </c>
    </row>
    <row r="703" spans="1:27" ht="15" thickBot="1" x14ac:dyDescent="0.35">
      <c r="A703" s="34" t="str">
        <f t="shared" si="1"/>
        <v>Czech Republic</v>
      </c>
      <c r="B703" s="35">
        <v>12</v>
      </c>
      <c r="C703" s="35">
        <v>10</v>
      </c>
      <c r="D703" s="35">
        <v>15</v>
      </c>
      <c r="E703" s="35">
        <v>10</v>
      </c>
      <c r="F703" s="35">
        <v>17</v>
      </c>
      <c r="G703" s="35">
        <v>24</v>
      </c>
      <c r="H703" s="35">
        <v>499792.4</v>
      </c>
      <c r="I703" s="35">
        <v>18</v>
      </c>
      <c r="J703" s="35">
        <v>21.5</v>
      </c>
      <c r="K703" s="35">
        <v>19</v>
      </c>
      <c r="L703" s="35">
        <v>26</v>
      </c>
      <c r="M703" s="35">
        <v>19</v>
      </c>
      <c r="N703" s="35">
        <v>499898.9</v>
      </c>
      <c r="O703" s="35">
        <v>21</v>
      </c>
      <c r="P703" s="35">
        <v>19.5</v>
      </c>
      <c r="Q703" s="35">
        <v>21</v>
      </c>
      <c r="R703" s="35">
        <v>12</v>
      </c>
      <c r="S703" s="35">
        <v>10</v>
      </c>
      <c r="T703" s="35">
        <v>21</v>
      </c>
      <c r="U703" s="35">
        <v>34.5</v>
      </c>
      <c r="V703" s="35">
        <v>1000021.9</v>
      </c>
      <c r="W703" s="35">
        <v>1000000</v>
      </c>
      <c r="X703" s="35">
        <v>-21.9</v>
      </c>
      <c r="Y703" s="35">
        <v>0</v>
      </c>
      <c r="Z703" t="str">
        <f t="shared" si="2"/>
        <v>Czech Republic</v>
      </c>
      <c r="AA703">
        <f>'OAM Base model stairs'!B1234</f>
        <v>2003</v>
      </c>
    </row>
    <row r="704" spans="1:27" ht="15" thickBot="1" x14ac:dyDescent="0.35">
      <c r="A704" s="34" t="str">
        <f t="shared" si="1"/>
        <v>Czech Republic</v>
      </c>
      <c r="B704" s="35">
        <v>13</v>
      </c>
      <c r="C704" s="35">
        <v>11</v>
      </c>
      <c r="D704" s="35">
        <v>16</v>
      </c>
      <c r="E704" s="35">
        <v>11</v>
      </c>
      <c r="F704" s="35">
        <v>16</v>
      </c>
      <c r="G704" s="35">
        <v>22</v>
      </c>
      <c r="H704" s="35">
        <v>499797.9</v>
      </c>
      <c r="I704" s="35">
        <v>16</v>
      </c>
      <c r="J704" s="35">
        <v>21.5</v>
      </c>
      <c r="K704" s="35">
        <v>20</v>
      </c>
      <c r="L704" s="35">
        <v>15</v>
      </c>
      <c r="M704" s="35">
        <v>20</v>
      </c>
      <c r="N704" s="35">
        <v>499900.9</v>
      </c>
      <c r="O704" s="35">
        <v>24</v>
      </c>
      <c r="P704" s="35">
        <v>18.5</v>
      </c>
      <c r="Q704" s="35">
        <v>24</v>
      </c>
      <c r="R704" s="35">
        <v>11</v>
      </c>
      <c r="S704" s="35">
        <v>10</v>
      </c>
      <c r="T704" s="35">
        <v>22</v>
      </c>
      <c r="U704" s="35">
        <v>34.5</v>
      </c>
      <c r="V704" s="35">
        <v>1000024.4</v>
      </c>
      <c r="W704" s="35">
        <v>1000000</v>
      </c>
      <c r="X704" s="35">
        <v>-24.4</v>
      </c>
      <c r="Y704" s="35">
        <v>0</v>
      </c>
      <c r="Z704" t="str">
        <f t="shared" si="2"/>
        <v>Czech Republic</v>
      </c>
      <c r="AA704">
        <f>'OAM Base model stairs'!B1235</f>
        <v>2004</v>
      </c>
    </row>
    <row r="705" spans="1:27" ht="15" thickBot="1" x14ac:dyDescent="0.35">
      <c r="A705" s="34" t="str">
        <f t="shared" si="1"/>
        <v>Czech Republic</v>
      </c>
      <c r="B705" s="35">
        <v>13</v>
      </c>
      <c r="C705" s="35">
        <v>12</v>
      </c>
      <c r="D705" s="35">
        <v>16</v>
      </c>
      <c r="E705" s="35">
        <v>12</v>
      </c>
      <c r="F705" s="35">
        <v>18</v>
      </c>
      <c r="G705" s="35">
        <v>24</v>
      </c>
      <c r="H705" s="35">
        <v>499788.9</v>
      </c>
      <c r="I705" s="35">
        <v>18</v>
      </c>
      <c r="J705" s="35">
        <v>22.5</v>
      </c>
      <c r="K705" s="35">
        <v>21</v>
      </c>
      <c r="L705" s="35">
        <v>9</v>
      </c>
      <c r="M705" s="35">
        <v>21</v>
      </c>
      <c r="N705" s="35">
        <v>499902.9</v>
      </c>
      <c r="O705" s="35">
        <v>24</v>
      </c>
      <c r="P705" s="35">
        <v>19.5</v>
      </c>
      <c r="Q705" s="35">
        <v>24</v>
      </c>
      <c r="R705" s="35">
        <v>12</v>
      </c>
      <c r="S705" s="35">
        <v>11</v>
      </c>
      <c r="T705" s="35">
        <v>22</v>
      </c>
      <c r="U705" s="35">
        <v>35.5</v>
      </c>
      <c r="V705" s="35">
        <v>1000026.4</v>
      </c>
      <c r="W705" s="35">
        <v>1000000</v>
      </c>
      <c r="X705" s="35">
        <v>-26.4</v>
      </c>
      <c r="Y705" s="35">
        <v>0</v>
      </c>
      <c r="Z705" t="str">
        <f t="shared" si="2"/>
        <v>Czech Republic</v>
      </c>
      <c r="AA705">
        <f>'OAM Base model stairs'!B1236</f>
        <v>2005</v>
      </c>
    </row>
    <row r="706" spans="1:27" ht="15" thickBot="1" x14ac:dyDescent="0.35">
      <c r="A706" s="34" t="str">
        <f t="shared" si="1"/>
        <v>Czech Republic</v>
      </c>
      <c r="B706" s="35">
        <v>13</v>
      </c>
      <c r="C706" s="35">
        <v>13</v>
      </c>
      <c r="D706" s="35">
        <v>17</v>
      </c>
      <c r="E706" s="35">
        <v>13</v>
      </c>
      <c r="F706" s="35">
        <v>19</v>
      </c>
      <c r="G706" s="35">
        <v>25</v>
      </c>
      <c r="H706" s="35">
        <v>499788.9</v>
      </c>
      <c r="I706" s="35">
        <v>19</v>
      </c>
      <c r="J706" s="35">
        <v>25.5</v>
      </c>
      <c r="K706" s="35">
        <v>24</v>
      </c>
      <c r="L706" s="35">
        <v>7</v>
      </c>
      <c r="M706" s="35">
        <v>24</v>
      </c>
      <c r="N706" s="35">
        <v>499903.9</v>
      </c>
      <c r="O706" s="35">
        <v>26</v>
      </c>
      <c r="P706" s="35">
        <v>20.5</v>
      </c>
      <c r="Q706" s="35">
        <v>26</v>
      </c>
      <c r="R706" s="35">
        <v>11</v>
      </c>
      <c r="S706" s="35">
        <v>11</v>
      </c>
      <c r="T706" s="35">
        <v>23</v>
      </c>
      <c r="U706" s="35">
        <v>35.5</v>
      </c>
      <c r="V706" s="35">
        <v>1000045.4</v>
      </c>
      <c r="W706" s="35">
        <v>1000000</v>
      </c>
      <c r="X706" s="35">
        <v>-45.4</v>
      </c>
      <c r="Y706" s="35">
        <v>0</v>
      </c>
      <c r="Z706" t="str">
        <f t="shared" si="2"/>
        <v>Czech Republic</v>
      </c>
      <c r="AA706">
        <f>'OAM Base model stairs'!B1237</f>
        <v>2006</v>
      </c>
    </row>
    <row r="707" spans="1:27" ht="15" thickBot="1" x14ac:dyDescent="0.35">
      <c r="A707" s="34" t="str">
        <f t="shared" si="1"/>
        <v>Czech Republic</v>
      </c>
      <c r="B707" s="35">
        <v>13</v>
      </c>
      <c r="C707" s="35">
        <v>13</v>
      </c>
      <c r="D707" s="35">
        <v>16</v>
      </c>
      <c r="E707" s="35">
        <v>13</v>
      </c>
      <c r="F707" s="35">
        <v>20</v>
      </c>
      <c r="G707" s="35">
        <v>26</v>
      </c>
      <c r="H707" s="35">
        <v>499787.9</v>
      </c>
      <c r="I707" s="35">
        <v>20</v>
      </c>
      <c r="J707" s="35">
        <v>26.5</v>
      </c>
      <c r="K707" s="35">
        <v>25</v>
      </c>
      <c r="L707" s="35">
        <v>6</v>
      </c>
      <c r="M707" s="35">
        <v>25</v>
      </c>
      <c r="N707" s="35">
        <v>499897.9</v>
      </c>
      <c r="O707" s="35">
        <v>19</v>
      </c>
      <c r="P707" s="35">
        <v>38</v>
      </c>
      <c r="Q707" s="35">
        <v>19</v>
      </c>
      <c r="R707" s="35">
        <v>11</v>
      </c>
      <c r="S707" s="35">
        <v>12</v>
      </c>
      <c r="T707" s="35">
        <v>23</v>
      </c>
      <c r="U707" s="35">
        <v>36.5</v>
      </c>
      <c r="V707" s="35">
        <v>1000047.9</v>
      </c>
      <c r="W707" s="35">
        <v>1000000</v>
      </c>
      <c r="X707" s="35">
        <v>-47.9</v>
      </c>
      <c r="Y707" s="35">
        <v>0</v>
      </c>
      <c r="Z707" t="str">
        <f t="shared" si="2"/>
        <v>Czech Republic</v>
      </c>
      <c r="AA707">
        <f>'OAM Base model stairs'!B1238</f>
        <v>2007</v>
      </c>
    </row>
    <row r="708" spans="1:27" ht="15" thickBot="1" x14ac:dyDescent="0.35">
      <c r="A708" s="34" t="str">
        <f t="shared" si="1"/>
        <v>Czech Republic</v>
      </c>
      <c r="B708" s="35">
        <v>12</v>
      </c>
      <c r="C708" s="35">
        <v>13</v>
      </c>
      <c r="D708" s="35">
        <v>16</v>
      </c>
      <c r="E708" s="35">
        <v>13</v>
      </c>
      <c r="F708" s="35">
        <v>18</v>
      </c>
      <c r="G708" s="35">
        <v>24</v>
      </c>
      <c r="H708" s="35">
        <v>499793.4</v>
      </c>
      <c r="I708" s="35">
        <v>18</v>
      </c>
      <c r="J708" s="35">
        <v>25.5</v>
      </c>
      <c r="K708" s="35">
        <v>24</v>
      </c>
      <c r="L708" s="35">
        <v>9</v>
      </c>
      <c r="M708" s="35">
        <v>24</v>
      </c>
      <c r="N708" s="35">
        <v>499892.9</v>
      </c>
      <c r="O708" s="35">
        <v>11</v>
      </c>
      <c r="P708" s="35">
        <v>18.5</v>
      </c>
      <c r="Q708" s="35">
        <v>11</v>
      </c>
      <c r="R708" s="35">
        <v>11</v>
      </c>
      <c r="S708" s="35">
        <v>12</v>
      </c>
      <c r="T708" s="35">
        <v>24</v>
      </c>
      <c r="U708" s="35">
        <v>36.5</v>
      </c>
      <c r="V708" s="35">
        <v>1000006.9</v>
      </c>
      <c r="W708" s="35">
        <v>1000000</v>
      </c>
      <c r="X708" s="35">
        <v>-6.9</v>
      </c>
      <c r="Y708" s="35">
        <v>0</v>
      </c>
      <c r="Z708" t="str">
        <f t="shared" si="2"/>
        <v>Czech Republic</v>
      </c>
      <c r="AA708">
        <f>'OAM Base model stairs'!B1239</f>
        <v>2008</v>
      </c>
    </row>
    <row r="709" spans="1:27" ht="15" thickBot="1" x14ac:dyDescent="0.35">
      <c r="A709" s="34" t="str">
        <f t="shared" si="1"/>
        <v>Czech Republic</v>
      </c>
      <c r="B709" s="35">
        <v>11</v>
      </c>
      <c r="C709" s="35">
        <v>12</v>
      </c>
      <c r="D709" s="35">
        <v>16</v>
      </c>
      <c r="E709" s="35">
        <v>12</v>
      </c>
      <c r="F709" s="35">
        <v>15</v>
      </c>
      <c r="G709" s="35">
        <v>21</v>
      </c>
      <c r="H709" s="35">
        <v>499834.9</v>
      </c>
      <c r="I709" s="35">
        <v>15</v>
      </c>
      <c r="J709" s="35">
        <v>23.5</v>
      </c>
      <c r="K709" s="35">
        <v>22</v>
      </c>
      <c r="L709" s="35">
        <v>16</v>
      </c>
      <c r="M709" s="35">
        <v>22</v>
      </c>
      <c r="N709" s="35">
        <v>499888.9</v>
      </c>
      <c r="O709" s="35">
        <v>13</v>
      </c>
      <c r="P709" s="35">
        <v>37</v>
      </c>
      <c r="Q709" s="35">
        <v>13</v>
      </c>
      <c r="R709" s="35">
        <v>13</v>
      </c>
      <c r="S709" s="35">
        <v>12</v>
      </c>
      <c r="T709" s="35">
        <v>24</v>
      </c>
      <c r="U709" s="35">
        <v>36.5</v>
      </c>
      <c r="V709" s="35">
        <v>1000057.9</v>
      </c>
      <c r="W709" s="35">
        <v>1000000</v>
      </c>
      <c r="X709" s="35">
        <v>-57.9</v>
      </c>
      <c r="Y709" s="35">
        <v>-0.01</v>
      </c>
      <c r="Z709" t="str">
        <f t="shared" si="2"/>
        <v>Czech Republic</v>
      </c>
      <c r="AA709">
        <f>'OAM Base model stairs'!B1240</f>
        <v>2009</v>
      </c>
    </row>
    <row r="710" spans="1:27" ht="15" thickBot="1" x14ac:dyDescent="0.35">
      <c r="A710" s="34" t="str">
        <f t="shared" si="1"/>
        <v>Czech Republic</v>
      </c>
      <c r="B710" s="35">
        <v>12</v>
      </c>
      <c r="C710" s="35">
        <v>13</v>
      </c>
      <c r="D710" s="35">
        <v>18</v>
      </c>
      <c r="E710" s="35">
        <v>13</v>
      </c>
      <c r="F710" s="35">
        <v>12</v>
      </c>
      <c r="G710" s="35">
        <v>18</v>
      </c>
      <c r="H710" s="35">
        <v>499841.4</v>
      </c>
      <c r="I710" s="35">
        <v>12</v>
      </c>
      <c r="J710" s="35">
        <v>23.5</v>
      </c>
      <c r="K710" s="35">
        <v>22</v>
      </c>
      <c r="L710" s="35">
        <v>18.5</v>
      </c>
      <c r="M710" s="35">
        <v>22</v>
      </c>
      <c r="N710" s="35">
        <v>499886.9</v>
      </c>
      <c r="O710" s="35">
        <v>11</v>
      </c>
      <c r="P710" s="35">
        <v>36</v>
      </c>
      <c r="Q710" s="35">
        <v>11</v>
      </c>
      <c r="R710" s="35">
        <v>13</v>
      </c>
      <c r="S710" s="35">
        <v>12</v>
      </c>
      <c r="T710" s="35">
        <v>24</v>
      </c>
      <c r="U710" s="35">
        <v>36.5</v>
      </c>
      <c r="V710" s="35">
        <v>1000055.9</v>
      </c>
      <c r="W710" s="35">
        <v>1000000</v>
      </c>
      <c r="X710" s="35">
        <v>-55.9</v>
      </c>
      <c r="Y710" s="35">
        <v>-0.01</v>
      </c>
      <c r="Z710" t="str">
        <f t="shared" si="2"/>
        <v>Czech Republic</v>
      </c>
      <c r="AA710">
        <f>'OAM Base model stairs'!B1241</f>
        <v>2010</v>
      </c>
    </row>
    <row r="711" spans="1:27" ht="15" thickBot="1" x14ac:dyDescent="0.35">
      <c r="A711" s="34" t="str">
        <f t="shared" si="1"/>
        <v>Czech Republic</v>
      </c>
      <c r="B711" s="35">
        <v>13</v>
      </c>
      <c r="C711" s="35">
        <v>14</v>
      </c>
      <c r="D711" s="35">
        <v>23.5</v>
      </c>
      <c r="E711" s="35">
        <v>14</v>
      </c>
      <c r="F711" s="35">
        <v>12</v>
      </c>
      <c r="G711" s="35">
        <v>17</v>
      </c>
      <c r="H711" s="35">
        <v>499843.9</v>
      </c>
      <c r="I711" s="35">
        <v>11</v>
      </c>
      <c r="J711" s="35">
        <v>22.5</v>
      </c>
      <c r="K711" s="35">
        <v>21</v>
      </c>
      <c r="L711" s="35">
        <v>28</v>
      </c>
      <c r="M711" s="35">
        <v>21</v>
      </c>
      <c r="N711" s="35">
        <v>499885.9</v>
      </c>
      <c r="O711" s="35">
        <v>10</v>
      </c>
      <c r="P711" s="35">
        <v>30</v>
      </c>
      <c r="Q711" s="35">
        <v>10</v>
      </c>
      <c r="R711" s="35">
        <v>13</v>
      </c>
      <c r="S711" s="35">
        <v>12</v>
      </c>
      <c r="T711" s="35">
        <v>24</v>
      </c>
      <c r="U711" s="35">
        <v>36.5</v>
      </c>
      <c r="V711" s="35">
        <v>1000062.4</v>
      </c>
      <c r="W711" s="35">
        <v>1000000</v>
      </c>
      <c r="X711" s="35">
        <v>-62.4</v>
      </c>
      <c r="Y711" s="35">
        <v>-0.01</v>
      </c>
      <c r="Z711" t="str">
        <f t="shared" si="2"/>
        <v>Czech Republic</v>
      </c>
      <c r="AA711">
        <f>'OAM Base model stairs'!B1242</f>
        <v>2011</v>
      </c>
    </row>
    <row r="712" spans="1:27" ht="15" thickBot="1" x14ac:dyDescent="0.35">
      <c r="A712" s="34" t="str">
        <f t="shared" si="1"/>
        <v>Czech Republic</v>
      </c>
      <c r="B712" s="35">
        <v>13</v>
      </c>
      <c r="C712" s="35">
        <v>14</v>
      </c>
      <c r="D712" s="35">
        <v>27.5</v>
      </c>
      <c r="E712" s="35">
        <v>14</v>
      </c>
      <c r="F712" s="35">
        <v>14</v>
      </c>
      <c r="G712" s="35">
        <v>20</v>
      </c>
      <c r="H712" s="35">
        <v>499836.9</v>
      </c>
      <c r="I712" s="35">
        <v>14</v>
      </c>
      <c r="J712" s="35">
        <v>22.5</v>
      </c>
      <c r="K712" s="35">
        <v>21</v>
      </c>
      <c r="L712" s="35">
        <v>29</v>
      </c>
      <c r="M712" s="35">
        <v>21</v>
      </c>
      <c r="N712" s="35">
        <v>499884.9</v>
      </c>
      <c r="O712" s="35">
        <v>10</v>
      </c>
      <c r="P712" s="35">
        <v>34</v>
      </c>
      <c r="Q712" s="35">
        <v>10</v>
      </c>
      <c r="R712" s="35">
        <v>13</v>
      </c>
      <c r="S712" s="35">
        <v>12</v>
      </c>
      <c r="T712" s="35">
        <v>24</v>
      </c>
      <c r="U712" s="35">
        <v>36.5</v>
      </c>
      <c r="V712" s="35">
        <v>1000071.4</v>
      </c>
      <c r="W712" s="35">
        <v>1000000</v>
      </c>
      <c r="X712" s="35">
        <v>-71.400000000000006</v>
      </c>
      <c r="Y712" s="35">
        <v>-0.01</v>
      </c>
      <c r="Z712" t="str">
        <f t="shared" si="2"/>
        <v>Czech Republic</v>
      </c>
      <c r="AA712">
        <f>'OAM Base model stairs'!B1243</f>
        <v>2012</v>
      </c>
    </row>
    <row r="713" spans="1:27" ht="15" thickBot="1" x14ac:dyDescent="0.35">
      <c r="A713" s="34" t="str">
        <f t="shared" si="1"/>
        <v>Czech Republic</v>
      </c>
      <c r="B713" s="35">
        <v>13</v>
      </c>
      <c r="C713" s="35">
        <v>13</v>
      </c>
      <c r="D713" s="35">
        <v>27.5</v>
      </c>
      <c r="E713" s="35">
        <v>13</v>
      </c>
      <c r="F713" s="35">
        <v>15</v>
      </c>
      <c r="G713" s="35">
        <v>21</v>
      </c>
      <c r="H713" s="35">
        <v>499834.9</v>
      </c>
      <c r="I713" s="35">
        <v>15</v>
      </c>
      <c r="J713" s="35">
        <v>21.5</v>
      </c>
      <c r="K713" s="35">
        <v>20</v>
      </c>
      <c r="L713" s="35">
        <v>32.5</v>
      </c>
      <c r="M713" s="35">
        <v>20</v>
      </c>
      <c r="N713" s="35">
        <v>499883.9</v>
      </c>
      <c r="O713" s="35">
        <v>9</v>
      </c>
      <c r="P713" s="35">
        <v>34</v>
      </c>
      <c r="Q713" s="35">
        <v>9</v>
      </c>
      <c r="R713" s="35">
        <v>13</v>
      </c>
      <c r="S713" s="35">
        <v>12</v>
      </c>
      <c r="T713" s="35">
        <v>24</v>
      </c>
      <c r="U713" s="35">
        <v>36.5</v>
      </c>
      <c r="V713" s="35">
        <v>1000067.9</v>
      </c>
      <c r="W713" s="35">
        <v>1000000</v>
      </c>
      <c r="X713" s="35">
        <v>-67.900000000000006</v>
      </c>
      <c r="Y713" s="35">
        <v>-0.01</v>
      </c>
      <c r="Z713" t="str">
        <f t="shared" si="2"/>
        <v>Czech Republic</v>
      </c>
      <c r="AA713">
        <f>'OAM Base model stairs'!B1244</f>
        <v>2013</v>
      </c>
    </row>
    <row r="714" spans="1:27" ht="15" thickBot="1" x14ac:dyDescent="0.35">
      <c r="A714" s="34" t="str">
        <f t="shared" si="1"/>
        <v>Czech Republic</v>
      </c>
      <c r="B714" s="35">
        <v>13</v>
      </c>
      <c r="C714" s="35">
        <v>14</v>
      </c>
      <c r="D714" s="35">
        <v>27.5</v>
      </c>
      <c r="E714" s="35">
        <v>14</v>
      </c>
      <c r="F714" s="35">
        <v>14</v>
      </c>
      <c r="G714" s="35">
        <v>19</v>
      </c>
      <c r="H714" s="35">
        <v>499837.9</v>
      </c>
      <c r="I714" s="35">
        <v>13</v>
      </c>
      <c r="J714" s="35">
        <v>24.5</v>
      </c>
      <c r="K714" s="35">
        <v>23</v>
      </c>
      <c r="L714" s="35">
        <v>27</v>
      </c>
      <c r="M714" s="35">
        <v>23</v>
      </c>
      <c r="N714" s="35">
        <v>499883.9</v>
      </c>
      <c r="O714" s="35">
        <v>8</v>
      </c>
      <c r="P714" s="35">
        <v>28</v>
      </c>
      <c r="Q714" s="35">
        <v>8</v>
      </c>
      <c r="R714" s="35">
        <v>13</v>
      </c>
      <c r="S714" s="35">
        <v>12</v>
      </c>
      <c r="T714" s="35">
        <v>24</v>
      </c>
      <c r="U714" s="35">
        <v>36.5</v>
      </c>
      <c r="V714" s="35">
        <v>1000063.4</v>
      </c>
      <c r="W714" s="35">
        <v>1000000</v>
      </c>
      <c r="X714" s="35">
        <v>-63.4</v>
      </c>
      <c r="Y714" s="35">
        <v>-0.01</v>
      </c>
      <c r="Z714" t="str">
        <f t="shared" si="2"/>
        <v>Czech Republic</v>
      </c>
      <c r="AA714">
        <f>'OAM Base model stairs'!B1245</f>
        <v>2014</v>
      </c>
    </row>
    <row r="715" spans="1:27" ht="15" thickBot="1" x14ac:dyDescent="0.35">
      <c r="A715" s="34" t="str">
        <f t="shared" si="1"/>
        <v>Czech Republic</v>
      </c>
      <c r="B715" s="35">
        <v>13</v>
      </c>
      <c r="C715" s="35">
        <v>14</v>
      </c>
      <c r="D715" s="35">
        <v>28.5</v>
      </c>
      <c r="E715" s="35">
        <v>14</v>
      </c>
      <c r="F715" s="35">
        <v>17</v>
      </c>
      <c r="G715" s="35">
        <v>23</v>
      </c>
      <c r="H715" s="35">
        <v>499804.4</v>
      </c>
      <c r="I715" s="35">
        <v>17</v>
      </c>
      <c r="J715" s="35">
        <v>23.5</v>
      </c>
      <c r="K715" s="35">
        <v>22</v>
      </c>
      <c r="L715" s="35">
        <v>29</v>
      </c>
      <c r="M715" s="35">
        <v>22</v>
      </c>
      <c r="N715" s="35">
        <v>499882.9</v>
      </c>
      <c r="O715" s="35">
        <v>6</v>
      </c>
      <c r="P715" s="35">
        <v>14</v>
      </c>
      <c r="Q715" s="35">
        <v>6</v>
      </c>
      <c r="R715" s="35">
        <v>13</v>
      </c>
      <c r="S715" s="35">
        <v>13</v>
      </c>
      <c r="T715" s="35">
        <v>25</v>
      </c>
      <c r="U715" s="35">
        <v>37.5</v>
      </c>
      <c r="V715" s="35">
        <v>1000024.9</v>
      </c>
      <c r="W715" s="35">
        <v>1000000</v>
      </c>
      <c r="X715" s="35">
        <v>-24.9</v>
      </c>
      <c r="Y715" s="35">
        <v>0</v>
      </c>
      <c r="Z715" t="str">
        <f t="shared" si="2"/>
        <v>Czech Republic</v>
      </c>
      <c r="AA715">
        <f>'OAM Base model stairs'!B1246</f>
        <v>2015</v>
      </c>
    </row>
    <row r="716" spans="1:27" ht="15" thickBot="1" x14ac:dyDescent="0.35">
      <c r="A716" s="34" t="str">
        <f t="shared" si="1"/>
        <v>Czech Republic</v>
      </c>
      <c r="B716" s="35">
        <v>14</v>
      </c>
      <c r="C716" s="35">
        <v>15</v>
      </c>
      <c r="D716" s="35">
        <v>29.5</v>
      </c>
      <c r="E716" s="35">
        <v>15</v>
      </c>
      <c r="F716" s="35">
        <v>14</v>
      </c>
      <c r="G716" s="35">
        <v>19</v>
      </c>
      <c r="H716" s="35">
        <v>499837.9</v>
      </c>
      <c r="I716" s="35">
        <v>13</v>
      </c>
      <c r="J716" s="35">
        <v>24.5</v>
      </c>
      <c r="K716" s="35">
        <v>23</v>
      </c>
      <c r="L716" s="35">
        <v>28</v>
      </c>
      <c r="M716" s="35">
        <v>23</v>
      </c>
      <c r="N716" s="35">
        <v>499882.9</v>
      </c>
      <c r="O716" s="35">
        <v>4</v>
      </c>
      <c r="P716" s="35">
        <v>6</v>
      </c>
      <c r="Q716" s="35">
        <v>4</v>
      </c>
      <c r="R716" s="35">
        <v>12</v>
      </c>
      <c r="S716" s="35">
        <v>13</v>
      </c>
      <c r="T716" s="35">
        <v>25</v>
      </c>
      <c r="U716" s="35">
        <v>37.5</v>
      </c>
      <c r="V716" s="35">
        <v>1000040.4</v>
      </c>
      <c r="W716" s="35">
        <v>1000000</v>
      </c>
      <c r="X716" s="35">
        <v>-40.4</v>
      </c>
      <c r="Y716" s="35">
        <v>0</v>
      </c>
      <c r="Z716" t="str">
        <f t="shared" si="2"/>
        <v>Czech Republic</v>
      </c>
      <c r="AA716">
        <f>'OAM Base model stairs'!B1247</f>
        <v>2016</v>
      </c>
    </row>
    <row r="717" spans="1:27" ht="15" thickBot="1" x14ac:dyDescent="0.35">
      <c r="A717" s="34" t="str">
        <f t="shared" si="1"/>
        <v>Czech Republic</v>
      </c>
      <c r="B717" s="35">
        <v>15</v>
      </c>
      <c r="C717" s="35">
        <v>16</v>
      </c>
      <c r="D717" s="35">
        <v>31.5</v>
      </c>
      <c r="E717" s="35">
        <v>16</v>
      </c>
      <c r="F717" s="35">
        <v>12</v>
      </c>
      <c r="G717" s="35">
        <v>18</v>
      </c>
      <c r="H717" s="35">
        <v>499841.4</v>
      </c>
      <c r="I717" s="35">
        <v>12</v>
      </c>
      <c r="J717" s="35">
        <v>23.5</v>
      </c>
      <c r="K717" s="35">
        <v>23</v>
      </c>
      <c r="L717" s="35">
        <v>32.5</v>
      </c>
      <c r="M717" s="35">
        <v>23</v>
      </c>
      <c r="N717" s="35">
        <v>499881.9</v>
      </c>
      <c r="O717" s="35">
        <v>3</v>
      </c>
      <c r="P717" s="35">
        <v>3</v>
      </c>
      <c r="Q717" s="35">
        <v>3</v>
      </c>
      <c r="R717" s="35">
        <v>12</v>
      </c>
      <c r="S717" s="35">
        <v>14</v>
      </c>
      <c r="T717" s="35">
        <v>25</v>
      </c>
      <c r="U717" s="35">
        <v>38.5</v>
      </c>
      <c r="V717" s="35">
        <v>1000044.4</v>
      </c>
      <c r="W717" s="35">
        <v>1000000</v>
      </c>
      <c r="X717" s="35">
        <v>-44.4</v>
      </c>
      <c r="Y717" s="35">
        <v>0</v>
      </c>
      <c r="Z717" t="str">
        <f t="shared" si="2"/>
        <v>Czech Republic</v>
      </c>
      <c r="AA717">
        <f>'OAM Base model stairs'!B1248</f>
        <v>2017</v>
      </c>
    </row>
    <row r="718" spans="1:27" ht="15" thickBot="1" x14ac:dyDescent="0.35">
      <c r="A718" s="34" t="str">
        <f t="shared" si="1"/>
        <v>Czech Republic</v>
      </c>
      <c r="B718" s="35">
        <v>16</v>
      </c>
      <c r="C718" s="35">
        <v>17</v>
      </c>
      <c r="D718" s="35">
        <v>33.5</v>
      </c>
      <c r="E718" s="35">
        <v>17</v>
      </c>
      <c r="F718" s="35">
        <v>11</v>
      </c>
      <c r="G718" s="35">
        <v>16</v>
      </c>
      <c r="H718" s="35">
        <v>499850.4</v>
      </c>
      <c r="I718" s="35">
        <v>10</v>
      </c>
      <c r="J718" s="35">
        <v>22.5</v>
      </c>
      <c r="K718" s="35">
        <v>21</v>
      </c>
      <c r="L718" s="35">
        <v>32.5</v>
      </c>
      <c r="M718" s="35">
        <v>21</v>
      </c>
      <c r="N718" s="35">
        <v>499882.9</v>
      </c>
      <c r="O718" s="35">
        <v>3</v>
      </c>
      <c r="P718" s="35">
        <v>3</v>
      </c>
      <c r="Q718" s="35">
        <v>3</v>
      </c>
      <c r="R718" s="35">
        <v>12</v>
      </c>
      <c r="S718" s="35">
        <v>14</v>
      </c>
      <c r="T718" s="35">
        <v>25</v>
      </c>
      <c r="U718" s="35">
        <v>38.5</v>
      </c>
      <c r="V718" s="35">
        <v>1000049.4</v>
      </c>
      <c r="W718" s="35">
        <v>1000000</v>
      </c>
      <c r="X718" s="35">
        <v>-49.4</v>
      </c>
      <c r="Y718" s="35">
        <v>0</v>
      </c>
      <c r="Z718" t="str">
        <f t="shared" si="2"/>
        <v>Czech Republic</v>
      </c>
      <c r="AA718">
        <f>'OAM Base model stairs'!B1249</f>
        <v>2018</v>
      </c>
    </row>
    <row r="719" spans="1:27" ht="15" thickBot="1" x14ac:dyDescent="0.35">
      <c r="A719" s="34" t="str">
        <f t="shared" si="1"/>
        <v>Czech Republic</v>
      </c>
      <c r="B719" s="35">
        <v>17</v>
      </c>
      <c r="C719" s="35">
        <v>17</v>
      </c>
      <c r="D719" s="35">
        <v>33.5</v>
      </c>
      <c r="E719" s="35">
        <v>17</v>
      </c>
      <c r="F719" s="35">
        <v>10</v>
      </c>
      <c r="G719" s="35">
        <v>15</v>
      </c>
      <c r="H719" s="35">
        <v>499843.9</v>
      </c>
      <c r="I719" s="35">
        <v>9</v>
      </c>
      <c r="J719" s="35">
        <v>20.5</v>
      </c>
      <c r="K719" s="35">
        <v>20</v>
      </c>
      <c r="L719" s="35">
        <v>34.5</v>
      </c>
      <c r="M719" s="35">
        <v>20</v>
      </c>
      <c r="N719" s="35">
        <v>499883.9</v>
      </c>
      <c r="O719" s="35">
        <v>3</v>
      </c>
      <c r="P719" s="35">
        <v>2</v>
      </c>
      <c r="Q719" s="35">
        <v>3</v>
      </c>
      <c r="R719" s="35">
        <v>11</v>
      </c>
      <c r="S719" s="35">
        <v>15</v>
      </c>
      <c r="T719" s="35">
        <v>25</v>
      </c>
      <c r="U719" s="35">
        <v>39.5</v>
      </c>
      <c r="V719" s="35">
        <v>1000039.9</v>
      </c>
      <c r="W719" s="35">
        <v>1000000</v>
      </c>
      <c r="X719" s="35">
        <v>-39.9</v>
      </c>
      <c r="Y719" s="35">
        <v>0</v>
      </c>
      <c r="Z719" t="str">
        <f t="shared" si="2"/>
        <v>Czech Republic</v>
      </c>
      <c r="AA719">
        <f>'OAM Base model stairs'!B1250</f>
        <v>2019</v>
      </c>
    </row>
    <row r="720" spans="1:27" ht="15" thickBot="1" x14ac:dyDescent="0.35">
      <c r="A720" s="34" t="str">
        <f t="shared" si="1"/>
        <v>Czech Republic</v>
      </c>
      <c r="B720" s="35">
        <v>16</v>
      </c>
      <c r="C720" s="35">
        <v>17</v>
      </c>
      <c r="D720" s="35">
        <v>33.5</v>
      </c>
      <c r="E720" s="35">
        <v>17</v>
      </c>
      <c r="F720" s="35">
        <v>10</v>
      </c>
      <c r="G720" s="35">
        <v>15</v>
      </c>
      <c r="H720" s="35">
        <v>499837.9</v>
      </c>
      <c r="I720" s="35">
        <v>9</v>
      </c>
      <c r="J720" s="35">
        <v>17.5</v>
      </c>
      <c r="K720" s="35">
        <v>17</v>
      </c>
      <c r="L720" s="35">
        <v>36.5</v>
      </c>
      <c r="M720" s="35">
        <v>17</v>
      </c>
      <c r="N720" s="35">
        <v>499882.9</v>
      </c>
      <c r="O720" s="35">
        <v>3</v>
      </c>
      <c r="P720" s="35">
        <v>2</v>
      </c>
      <c r="Q720" s="35">
        <v>3</v>
      </c>
      <c r="R720" s="35">
        <v>12</v>
      </c>
      <c r="S720" s="35">
        <v>14</v>
      </c>
      <c r="T720" s="35">
        <v>25</v>
      </c>
      <c r="U720" s="35">
        <v>38.5</v>
      </c>
      <c r="V720" s="35">
        <v>1000023.9</v>
      </c>
      <c r="W720" s="35">
        <v>1000000</v>
      </c>
      <c r="X720" s="35">
        <v>-23.9</v>
      </c>
      <c r="Y720" s="35">
        <v>0</v>
      </c>
      <c r="Z720" t="str">
        <f t="shared" si="2"/>
        <v>Czech Republic</v>
      </c>
      <c r="AA720">
        <f>'OAM Base model stairs'!B1251</f>
        <v>2020</v>
      </c>
    </row>
    <row r="721" spans="1:27" ht="15" thickBot="1" x14ac:dyDescent="0.35">
      <c r="A721" s="34" t="str">
        <f t="shared" si="1"/>
        <v>Czech Republic</v>
      </c>
      <c r="B721" s="35">
        <v>16</v>
      </c>
      <c r="C721" s="35">
        <v>17</v>
      </c>
      <c r="D721" s="35">
        <v>32.5</v>
      </c>
      <c r="E721" s="35">
        <v>17</v>
      </c>
      <c r="F721" s="35">
        <v>10</v>
      </c>
      <c r="G721" s="35">
        <v>15</v>
      </c>
      <c r="H721" s="35">
        <v>499850.4</v>
      </c>
      <c r="I721" s="35">
        <v>9</v>
      </c>
      <c r="J721" s="35">
        <v>14.5</v>
      </c>
      <c r="K721" s="35">
        <v>13</v>
      </c>
      <c r="L721" s="35">
        <v>33.5</v>
      </c>
      <c r="M721" s="35">
        <v>13</v>
      </c>
      <c r="N721" s="35">
        <v>499884.9</v>
      </c>
      <c r="O721" s="35">
        <v>3</v>
      </c>
      <c r="P721" s="35">
        <v>3</v>
      </c>
      <c r="Q721" s="35">
        <v>3</v>
      </c>
      <c r="R721" s="35">
        <v>10</v>
      </c>
      <c r="S721" s="35">
        <v>13</v>
      </c>
      <c r="T721" s="35">
        <v>25</v>
      </c>
      <c r="U721" s="35">
        <v>37.5</v>
      </c>
      <c r="V721" s="35">
        <v>1000020.4</v>
      </c>
      <c r="W721" s="35">
        <v>1000000</v>
      </c>
      <c r="X721" s="35">
        <v>-20.399999999999999</v>
      </c>
      <c r="Y721" s="35">
        <v>0</v>
      </c>
      <c r="Z721" t="str">
        <f t="shared" si="2"/>
        <v>Czech Republic</v>
      </c>
      <c r="AA721">
        <f>'OAM Base model stairs'!B1252</f>
        <v>2021</v>
      </c>
    </row>
    <row r="722" spans="1:27" ht="15" thickBot="1" x14ac:dyDescent="0.35">
      <c r="A722" s="34" t="str">
        <f t="shared" si="1"/>
        <v>Poland</v>
      </c>
      <c r="B722" s="35">
        <v>13</v>
      </c>
      <c r="C722" s="35">
        <v>7</v>
      </c>
      <c r="D722" s="35">
        <v>11</v>
      </c>
      <c r="E722" s="35">
        <v>7</v>
      </c>
      <c r="F722" s="35">
        <v>8</v>
      </c>
      <c r="G722" s="35">
        <v>14</v>
      </c>
      <c r="H722" s="35">
        <v>499850.4</v>
      </c>
      <c r="I722" s="35">
        <v>8</v>
      </c>
      <c r="J722" s="35">
        <v>7</v>
      </c>
      <c r="K722" s="35">
        <v>6</v>
      </c>
      <c r="L722" s="35">
        <v>41.5</v>
      </c>
      <c r="M722" s="35">
        <v>6</v>
      </c>
      <c r="N722" s="35">
        <v>499894.9</v>
      </c>
      <c r="O722" s="35">
        <v>17</v>
      </c>
      <c r="P722" s="35">
        <v>8</v>
      </c>
      <c r="Q722" s="35">
        <v>17</v>
      </c>
      <c r="R722" s="35">
        <v>9</v>
      </c>
      <c r="S722" s="35">
        <v>2</v>
      </c>
      <c r="T722" s="35">
        <v>2</v>
      </c>
      <c r="U722" s="35">
        <v>26.5</v>
      </c>
      <c r="V722" s="35">
        <v>999955.4</v>
      </c>
      <c r="W722" s="35">
        <v>1000000</v>
      </c>
      <c r="X722" s="35">
        <v>44.6</v>
      </c>
      <c r="Y722" s="35">
        <v>0</v>
      </c>
      <c r="Z722" t="str">
        <f t="shared" si="2"/>
        <v>Poland</v>
      </c>
      <c r="AA722">
        <f>'OAM Base model stairs'!B1253</f>
        <v>1995</v>
      </c>
    </row>
    <row r="723" spans="1:27" ht="15" thickBot="1" x14ac:dyDescent="0.35">
      <c r="A723" s="34" t="str">
        <f t="shared" si="1"/>
        <v>Poland</v>
      </c>
      <c r="B723" s="35">
        <v>16</v>
      </c>
      <c r="C723" s="35">
        <v>11</v>
      </c>
      <c r="D723" s="35">
        <v>27.5</v>
      </c>
      <c r="E723" s="35">
        <v>11</v>
      </c>
      <c r="F723" s="35">
        <v>6</v>
      </c>
      <c r="G723" s="35">
        <v>13</v>
      </c>
      <c r="H723" s="35">
        <v>499841.4</v>
      </c>
      <c r="I723" s="35">
        <v>7</v>
      </c>
      <c r="J723" s="35">
        <v>6</v>
      </c>
      <c r="K723" s="35">
        <v>6</v>
      </c>
      <c r="L723" s="35">
        <v>33.5</v>
      </c>
      <c r="M723" s="35">
        <v>6</v>
      </c>
      <c r="N723" s="35">
        <v>499894.9</v>
      </c>
      <c r="O723" s="35">
        <v>17</v>
      </c>
      <c r="P723" s="35">
        <v>8</v>
      </c>
      <c r="Q723" s="35">
        <v>17</v>
      </c>
      <c r="R723" s="35">
        <v>9</v>
      </c>
      <c r="S723" s="35">
        <v>2</v>
      </c>
      <c r="T723" s="35">
        <v>2</v>
      </c>
      <c r="U723" s="35">
        <v>26.5</v>
      </c>
      <c r="V723" s="35">
        <v>999960.9</v>
      </c>
      <c r="W723" s="35">
        <v>1000000</v>
      </c>
      <c r="X723" s="35">
        <v>39.1</v>
      </c>
      <c r="Y723" s="35">
        <v>0</v>
      </c>
      <c r="Z723" t="str">
        <f t="shared" si="2"/>
        <v>Poland</v>
      </c>
      <c r="AA723">
        <f>'OAM Base model stairs'!B1254</f>
        <v>1996</v>
      </c>
    </row>
    <row r="724" spans="1:27" ht="15" thickBot="1" x14ac:dyDescent="0.35">
      <c r="A724" s="34" t="str">
        <f t="shared" si="1"/>
        <v>Poland</v>
      </c>
      <c r="B724" s="35">
        <v>16</v>
      </c>
      <c r="C724" s="35">
        <v>12</v>
      </c>
      <c r="D724" s="35">
        <v>29.5</v>
      </c>
      <c r="E724" s="35">
        <v>12</v>
      </c>
      <c r="F724" s="35">
        <v>7</v>
      </c>
      <c r="G724" s="35">
        <v>13</v>
      </c>
      <c r="H724" s="35">
        <v>499843.9</v>
      </c>
      <c r="I724" s="35">
        <v>7</v>
      </c>
      <c r="J724" s="35">
        <v>7</v>
      </c>
      <c r="K724" s="35">
        <v>6</v>
      </c>
      <c r="L724" s="35">
        <v>34.5</v>
      </c>
      <c r="M724" s="35">
        <v>6</v>
      </c>
      <c r="N724" s="35">
        <v>499894.9</v>
      </c>
      <c r="O724" s="35">
        <v>17</v>
      </c>
      <c r="P724" s="35">
        <v>8</v>
      </c>
      <c r="Q724" s="35">
        <v>17</v>
      </c>
      <c r="R724" s="35">
        <v>8</v>
      </c>
      <c r="S724" s="35">
        <v>3</v>
      </c>
      <c r="T724" s="35">
        <v>2</v>
      </c>
      <c r="U724" s="35">
        <v>27.5</v>
      </c>
      <c r="V724" s="35">
        <v>999971.4</v>
      </c>
      <c r="W724" s="35">
        <v>1000000</v>
      </c>
      <c r="X724" s="35">
        <v>28.6</v>
      </c>
      <c r="Y724" s="35">
        <v>0</v>
      </c>
      <c r="Z724" t="str">
        <f t="shared" si="2"/>
        <v>Poland</v>
      </c>
      <c r="AA724">
        <f>'OAM Base model stairs'!B1255</f>
        <v>1997</v>
      </c>
    </row>
    <row r="725" spans="1:27" ht="15" thickBot="1" x14ac:dyDescent="0.35">
      <c r="A725" s="34" t="str">
        <f t="shared" si="1"/>
        <v>Poland</v>
      </c>
      <c r="B725" s="35">
        <v>16</v>
      </c>
      <c r="C725" s="35">
        <v>13</v>
      </c>
      <c r="D725" s="35">
        <v>29.5</v>
      </c>
      <c r="E725" s="35">
        <v>13</v>
      </c>
      <c r="F725" s="35">
        <v>9</v>
      </c>
      <c r="G725" s="35">
        <v>15</v>
      </c>
      <c r="H725" s="35">
        <v>499841.4</v>
      </c>
      <c r="I725" s="35">
        <v>9</v>
      </c>
      <c r="J725" s="35">
        <v>9</v>
      </c>
      <c r="K725" s="35">
        <v>8</v>
      </c>
      <c r="L725" s="35">
        <v>38.5</v>
      </c>
      <c r="M725" s="35">
        <v>8</v>
      </c>
      <c r="N725" s="35">
        <v>499896.9</v>
      </c>
      <c r="O725" s="35">
        <v>19</v>
      </c>
      <c r="P725" s="35">
        <v>10</v>
      </c>
      <c r="Q725" s="35">
        <v>19</v>
      </c>
      <c r="R725" s="35">
        <v>8</v>
      </c>
      <c r="S725" s="35">
        <v>3</v>
      </c>
      <c r="T725" s="35">
        <v>2</v>
      </c>
      <c r="U725" s="35">
        <v>27.5</v>
      </c>
      <c r="V725" s="35">
        <v>999994.9</v>
      </c>
      <c r="W725" s="35">
        <v>1000000</v>
      </c>
      <c r="X725" s="35">
        <v>5.0999999999999996</v>
      </c>
      <c r="Y725" s="35">
        <v>0</v>
      </c>
      <c r="Z725" t="str">
        <f t="shared" si="2"/>
        <v>Poland</v>
      </c>
      <c r="AA725">
        <f>'OAM Base model stairs'!B1256</f>
        <v>1998</v>
      </c>
    </row>
    <row r="726" spans="1:27" ht="15" thickBot="1" x14ac:dyDescent="0.35">
      <c r="A726" s="34" t="str">
        <f t="shared" si="1"/>
        <v>Poland</v>
      </c>
      <c r="B726" s="35">
        <v>17</v>
      </c>
      <c r="C726" s="35">
        <v>15</v>
      </c>
      <c r="D726" s="35">
        <v>32.5</v>
      </c>
      <c r="E726" s="35">
        <v>15</v>
      </c>
      <c r="F726" s="35">
        <v>10</v>
      </c>
      <c r="G726" s="35">
        <v>17</v>
      </c>
      <c r="H726" s="35">
        <v>499836.9</v>
      </c>
      <c r="I726" s="35">
        <v>11</v>
      </c>
      <c r="J726" s="35">
        <v>7</v>
      </c>
      <c r="K726" s="35">
        <v>6</v>
      </c>
      <c r="L726" s="35">
        <v>34.5</v>
      </c>
      <c r="M726" s="35">
        <v>6</v>
      </c>
      <c r="N726" s="35">
        <v>499883.9</v>
      </c>
      <c r="O726" s="35">
        <v>7</v>
      </c>
      <c r="P726" s="35">
        <v>20.5</v>
      </c>
      <c r="Q726" s="35">
        <v>7</v>
      </c>
      <c r="R726" s="35">
        <v>6</v>
      </c>
      <c r="S726" s="35">
        <v>3</v>
      </c>
      <c r="T726" s="35">
        <v>2</v>
      </c>
      <c r="U726" s="35">
        <v>27.5</v>
      </c>
      <c r="V726" s="35">
        <v>999964.9</v>
      </c>
      <c r="W726" s="35">
        <v>1000000</v>
      </c>
      <c r="X726" s="35">
        <v>35.1</v>
      </c>
      <c r="Y726" s="35">
        <v>0</v>
      </c>
      <c r="Z726" t="str">
        <f t="shared" si="2"/>
        <v>Poland</v>
      </c>
      <c r="AA726">
        <f>'OAM Base model stairs'!B1257</f>
        <v>1999</v>
      </c>
    </row>
    <row r="727" spans="1:27" ht="15" thickBot="1" x14ac:dyDescent="0.35">
      <c r="A727" s="34" t="str">
        <f t="shared" si="1"/>
        <v>Poland</v>
      </c>
      <c r="B727" s="35">
        <v>17</v>
      </c>
      <c r="C727" s="35">
        <v>14</v>
      </c>
      <c r="D727" s="35">
        <v>31.5</v>
      </c>
      <c r="E727" s="35">
        <v>14</v>
      </c>
      <c r="F727" s="35">
        <v>13</v>
      </c>
      <c r="G727" s="35">
        <v>19</v>
      </c>
      <c r="H727" s="35">
        <v>499804.4</v>
      </c>
      <c r="I727" s="35">
        <v>13</v>
      </c>
      <c r="J727" s="35">
        <v>10</v>
      </c>
      <c r="K727" s="35">
        <v>9</v>
      </c>
      <c r="L727" s="35">
        <v>38.5</v>
      </c>
      <c r="M727" s="35">
        <v>9</v>
      </c>
      <c r="N727" s="35">
        <v>499879.9</v>
      </c>
      <c r="O727" s="35">
        <v>2</v>
      </c>
      <c r="P727" s="35">
        <v>37</v>
      </c>
      <c r="Q727" s="35">
        <v>2</v>
      </c>
      <c r="R727" s="35">
        <v>4</v>
      </c>
      <c r="S727" s="35">
        <v>3</v>
      </c>
      <c r="T727" s="35">
        <v>2</v>
      </c>
      <c r="U727" s="35">
        <v>27.5</v>
      </c>
      <c r="V727" s="35">
        <v>999949.9</v>
      </c>
      <c r="W727" s="35">
        <v>1000000</v>
      </c>
      <c r="X727" s="35">
        <v>50.1</v>
      </c>
      <c r="Y727" s="35">
        <v>0.01</v>
      </c>
      <c r="Z727" t="str">
        <f t="shared" si="2"/>
        <v>Poland</v>
      </c>
      <c r="AA727">
        <f>'OAM Base model stairs'!B1258</f>
        <v>2000</v>
      </c>
    </row>
    <row r="728" spans="1:27" ht="15" thickBot="1" x14ac:dyDescent="0.35">
      <c r="A728" s="34" t="str">
        <f t="shared" si="1"/>
        <v>Poland</v>
      </c>
      <c r="B728" s="35">
        <v>17</v>
      </c>
      <c r="C728" s="35">
        <v>15</v>
      </c>
      <c r="D728" s="35">
        <v>33.5</v>
      </c>
      <c r="E728" s="35">
        <v>15</v>
      </c>
      <c r="F728" s="35">
        <v>11</v>
      </c>
      <c r="G728" s="35">
        <v>17</v>
      </c>
      <c r="H728" s="35">
        <v>499836.9</v>
      </c>
      <c r="I728" s="35">
        <v>11</v>
      </c>
      <c r="J728" s="35">
        <v>12.5</v>
      </c>
      <c r="K728" s="35">
        <v>11</v>
      </c>
      <c r="L728" s="35">
        <v>44.5</v>
      </c>
      <c r="M728" s="35">
        <v>11</v>
      </c>
      <c r="N728" s="35">
        <v>499878.9</v>
      </c>
      <c r="O728" s="35">
        <v>1</v>
      </c>
      <c r="P728" s="35">
        <v>8</v>
      </c>
      <c r="Q728" s="35">
        <v>1</v>
      </c>
      <c r="R728" s="35">
        <v>3</v>
      </c>
      <c r="S728" s="35">
        <v>3</v>
      </c>
      <c r="T728" s="35">
        <v>2</v>
      </c>
      <c r="U728" s="35">
        <v>27.5</v>
      </c>
      <c r="V728" s="35">
        <v>999959.9</v>
      </c>
      <c r="W728" s="35">
        <v>1000000</v>
      </c>
      <c r="X728" s="35">
        <v>40.1</v>
      </c>
      <c r="Y728" s="35">
        <v>0</v>
      </c>
      <c r="Z728" t="str">
        <f t="shared" si="2"/>
        <v>Poland</v>
      </c>
      <c r="AA728">
        <f>'OAM Base model stairs'!B1259</f>
        <v>2001</v>
      </c>
    </row>
    <row r="729" spans="1:27" ht="15" thickBot="1" x14ac:dyDescent="0.35">
      <c r="A729" s="34" t="str">
        <f t="shared" si="1"/>
        <v>Poland</v>
      </c>
      <c r="B729" s="35">
        <v>16</v>
      </c>
      <c r="C729" s="35">
        <v>15</v>
      </c>
      <c r="D729" s="35">
        <v>32.5</v>
      </c>
      <c r="E729" s="35">
        <v>15</v>
      </c>
      <c r="F729" s="35">
        <v>11</v>
      </c>
      <c r="G729" s="35">
        <v>17</v>
      </c>
      <c r="H729" s="35">
        <v>499837.9</v>
      </c>
      <c r="I729" s="35">
        <v>11</v>
      </c>
      <c r="J729" s="35">
        <v>14.5</v>
      </c>
      <c r="K729" s="35">
        <v>13</v>
      </c>
      <c r="L729" s="35">
        <v>35.5</v>
      </c>
      <c r="M729" s="35">
        <v>13</v>
      </c>
      <c r="N729" s="35">
        <v>499877.4</v>
      </c>
      <c r="O729" s="35">
        <v>0</v>
      </c>
      <c r="P729" s="35">
        <v>1</v>
      </c>
      <c r="Q729" s="35">
        <v>0</v>
      </c>
      <c r="R729" s="35">
        <v>3</v>
      </c>
      <c r="S729" s="35">
        <v>3</v>
      </c>
      <c r="T729" s="35">
        <v>2</v>
      </c>
      <c r="U729" s="35">
        <v>27.5</v>
      </c>
      <c r="V729" s="35">
        <v>999945.4</v>
      </c>
      <c r="W729" s="35">
        <v>1000000</v>
      </c>
      <c r="X729" s="35">
        <v>54.6</v>
      </c>
      <c r="Y729" s="35">
        <v>0.01</v>
      </c>
      <c r="Z729" t="str">
        <f t="shared" si="2"/>
        <v>Poland</v>
      </c>
      <c r="AA729">
        <f>'OAM Base model stairs'!B1260</f>
        <v>2002</v>
      </c>
    </row>
    <row r="730" spans="1:27" ht="15" thickBot="1" x14ac:dyDescent="0.35">
      <c r="A730" s="34" t="str">
        <f t="shared" si="1"/>
        <v>Poland</v>
      </c>
      <c r="B730" s="35">
        <v>16</v>
      </c>
      <c r="C730" s="35">
        <v>15</v>
      </c>
      <c r="D730" s="35">
        <v>31.5</v>
      </c>
      <c r="E730" s="35">
        <v>15</v>
      </c>
      <c r="F730" s="35">
        <v>9</v>
      </c>
      <c r="G730" s="35">
        <v>15</v>
      </c>
      <c r="H730" s="35">
        <v>499849.4</v>
      </c>
      <c r="I730" s="35">
        <v>9</v>
      </c>
      <c r="J730" s="35">
        <v>15.5</v>
      </c>
      <c r="K730" s="35">
        <v>14</v>
      </c>
      <c r="L730" s="35">
        <v>34.5</v>
      </c>
      <c r="M730" s="35">
        <v>14</v>
      </c>
      <c r="N730" s="35">
        <v>499878.9</v>
      </c>
      <c r="O730" s="35">
        <v>1</v>
      </c>
      <c r="P730" s="35">
        <v>0</v>
      </c>
      <c r="Q730" s="35">
        <v>1</v>
      </c>
      <c r="R730" s="35">
        <v>2</v>
      </c>
      <c r="S730" s="35">
        <v>3</v>
      </c>
      <c r="T730" s="35">
        <v>2</v>
      </c>
      <c r="U730" s="35">
        <v>27.5</v>
      </c>
      <c r="V730" s="35">
        <v>999953.4</v>
      </c>
      <c r="W730" s="35">
        <v>1000000</v>
      </c>
      <c r="X730" s="35">
        <v>46.6</v>
      </c>
      <c r="Y730" s="35">
        <v>0</v>
      </c>
      <c r="Z730" t="str">
        <f t="shared" si="2"/>
        <v>Poland</v>
      </c>
      <c r="AA730">
        <f>'OAM Base model stairs'!B1261</f>
        <v>2003</v>
      </c>
    </row>
    <row r="731" spans="1:27" ht="15" thickBot="1" x14ac:dyDescent="0.35">
      <c r="A731" s="34" t="str">
        <f t="shared" si="1"/>
        <v>Poland</v>
      </c>
      <c r="B731" s="35">
        <v>15</v>
      </c>
      <c r="C731" s="35">
        <v>13</v>
      </c>
      <c r="D731" s="35">
        <v>27.5</v>
      </c>
      <c r="E731" s="35">
        <v>13</v>
      </c>
      <c r="F731" s="35">
        <v>9</v>
      </c>
      <c r="G731" s="35">
        <v>16</v>
      </c>
      <c r="H731" s="35">
        <v>499849.4</v>
      </c>
      <c r="I731" s="35">
        <v>10</v>
      </c>
      <c r="J731" s="35">
        <v>13.5</v>
      </c>
      <c r="K731" s="35">
        <v>12</v>
      </c>
      <c r="L731" s="35">
        <v>36.5</v>
      </c>
      <c r="M731" s="35">
        <v>12</v>
      </c>
      <c r="N731" s="35">
        <v>499878.9</v>
      </c>
      <c r="O731" s="35">
        <v>1</v>
      </c>
      <c r="P731" s="35">
        <v>0</v>
      </c>
      <c r="Q731" s="35">
        <v>1</v>
      </c>
      <c r="R731" s="35">
        <v>2</v>
      </c>
      <c r="S731" s="35">
        <v>3</v>
      </c>
      <c r="T731" s="35">
        <v>3</v>
      </c>
      <c r="U731" s="35">
        <v>27.5</v>
      </c>
      <c r="V731" s="35">
        <v>999943.4</v>
      </c>
      <c r="W731" s="35">
        <v>1000000</v>
      </c>
      <c r="X731" s="35">
        <v>56.6</v>
      </c>
      <c r="Y731" s="35">
        <v>0.01</v>
      </c>
      <c r="Z731" t="str">
        <f t="shared" si="2"/>
        <v>Poland</v>
      </c>
      <c r="AA731">
        <f>'OAM Base model stairs'!B1262</f>
        <v>2004</v>
      </c>
    </row>
    <row r="732" spans="1:27" ht="15" thickBot="1" x14ac:dyDescent="0.35">
      <c r="A732" s="34" t="str">
        <f t="shared" si="1"/>
        <v>Poland</v>
      </c>
      <c r="B732" s="35">
        <v>13</v>
      </c>
      <c r="C732" s="35">
        <v>12</v>
      </c>
      <c r="D732" s="35">
        <v>18</v>
      </c>
      <c r="E732" s="35">
        <v>12</v>
      </c>
      <c r="F732" s="35">
        <v>10</v>
      </c>
      <c r="G732" s="35">
        <v>16</v>
      </c>
      <c r="H732" s="35">
        <v>499837.9</v>
      </c>
      <c r="I732" s="35">
        <v>10</v>
      </c>
      <c r="J732" s="35">
        <v>13.5</v>
      </c>
      <c r="K732" s="35">
        <v>12</v>
      </c>
      <c r="L732" s="35">
        <v>36.5</v>
      </c>
      <c r="M732" s="35">
        <v>12</v>
      </c>
      <c r="N732" s="35">
        <v>499878.9</v>
      </c>
      <c r="O732" s="35">
        <v>1</v>
      </c>
      <c r="P732" s="35">
        <v>0</v>
      </c>
      <c r="Q732" s="35">
        <v>1</v>
      </c>
      <c r="R732" s="35">
        <v>2</v>
      </c>
      <c r="S732" s="35">
        <v>3</v>
      </c>
      <c r="T732" s="35">
        <v>3</v>
      </c>
      <c r="U732" s="35">
        <v>27.5</v>
      </c>
      <c r="V732" s="35">
        <v>999919.4</v>
      </c>
      <c r="W732" s="35">
        <v>1000000</v>
      </c>
      <c r="X732" s="35">
        <v>80.599999999999994</v>
      </c>
      <c r="Y732" s="35">
        <v>0.01</v>
      </c>
      <c r="Z732" t="str">
        <f t="shared" si="2"/>
        <v>Poland</v>
      </c>
      <c r="AA732">
        <f>'OAM Base model stairs'!B1263</f>
        <v>2005</v>
      </c>
    </row>
    <row r="733" spans="1:27" ht="15" thickBot="1" x14ac:dyDescent="0.35">
      <c r="A733" s="34" t="str">
        <f t="shared" ref="A733:A796" si="3">A73</f>
        <v>Poland</v>
      </c>
      <c r="B733" s="35">
        <v>12</v>
      </c>
      <c r="C733" s="35">
        <v>12</v>
      </c>
      <c r="D733" s="35">
        <v>15</v>
      </c>
      <c r="E733" s="35">
        <v>12</v>
      </c>
      <c r="F733" s="35">
        <v>9</v>
      </c>
      <c r="G733" s="35">
        <v>15</v>
      </c>
      <c r="H733" s="35">
        <v>499843.9</v>
      </c>
      <c r="I733" s="35">
        <v>9</v>
      </c>
      <c r="J733" s="35">
        <v>13.5</v>
      </c>
      <c r="K733" s="35">
        <v>12</v>
      </c>
      <c r="L733" s="35">
        <v>35.5</v>
      </c>
      <c r="M733" s="35">
        <v>12</v>
      </c>
      <c r="N733" s="35">
        <v>499879.9</v>
      </c>
      <c r="O733" s="35">
        <v>2</v>
      </c>
      <c r="P733" s="35">
        <v>1</v>
      </c>
      <c r="Q733" s="35">
        <v>2</v>
      </c>
      <c r="R733" s="35">
        <v>2</v>
      </c>
      <c r="S733" s="35">
        <v>3</v>
      </c>
      <c r="T733" s="35">
        <v>3</v>
      </c>
      <c r="U733" s="35">
        <v>27.5</v>
      </c>
      <c r="V733" s="35">
        <v>999921.4</v>
      </c>
      <c r="W733" s="35">
        <v>1000000</v>
      </c>
      <c r="X733" s="35">
        <v>78.599999999999994</v>
      </c>
      <c r="Y733" s="35">
        <v>0.01</v>
      </c>
      <c r="Z733" t="str">
        <f t="shared" ref="Z733:Z796" si="4">A733</f>
        <v>Poland</v>
      </c>
      <c r="AA733">
        <f>'OAM Base model stairs'!B1264</f>
        <v>2006</v>
      </c>
    </row>
    <row r="734" spans="1:27" ht="15" thickBot="1" x14ac:dyDescent="0.35">
      <c r="A734" s="34" t="str">
        <f t="shared" si="3"/>
        <v>Poland</v>
      </c>
      <c r="B734" s="35">
        <v>12</v>
      </c>
      <c r="C734" s="35">
        <v>12</v>
      </c>
      <c r="D734" s="35">
        <v>15</v>
      </c>
      <c r="E734" s="35">
        <v>12</v>
      </c>
      <c r="F734" s="35">
        <v>9</v>
      </c>
      <c r="G734" s="35">
        <v>15</v>
      </c>
      <c r="H734" s="35">
        <v>499849.4</v>
      </c>
      <c r="I734" s="35">
        <v>9</v>
      </c>
      <c r="J734" s="35">
        <v>12.5</v>
      </c>
      <c r="K734" s="35">
        <v>11</v>
      </c>
      <c r="L734" s="35">
        <v>35.5</v>
      </c>
      <c r="M734" s="35">
        <v>11</v>
      </c>
      <c r="N734" s="35">
        <v>499888.9</v>
      </c>
      <c r="O734" s="35">
        <v>7</v>
      </c>
      <c r="P734" s="35">
        <v>35</v>
      </c>
      <c r="Q734" s="35">
        <v>7</v>
      </c>
      <c r="R734" s="35">
        <v>1</v>
      </c>
      <c r="S734" s="35">
        <v>3</v>
      </c>
      <c r="T734" s="35">
        <v>5</v>
      </c>
      <c r="U734" s="35">
        <v>27.5</v>
      </c>
      <c r="V734" s="35">
        <v>999977.9</v>
      </c>
      <c r="W734" s="35">
        <v>1000000</v>
      </c>
      <c r="X734" s="35">
        <v>22.1</v>
      </c>
      <c r="Y734" s="35">
        <v>0</v>
      </c>
      <c r="Z734" t="str">
        <f t="shared" si="4"/>
        <v>Poland</v>
      </c>
      <c r="AA734">
        <f>'OAM Base model stairs'!B1265</f>
        <v>2007</v>
      </c>
    </row>
    <row r="735" spans="1:27" ht="15" thickBot="1" x14ac:dyDescent="0.35">
      <c r="A735" s="34" t="str">
        <f t="shared" si="3"/>
        <v>Poland</v>
      </c>
      <c r="B735" s="35">
        <v>14</v>
      </c>
      <c r="C735" s="35">
        <v>14</v>
      </c>
      <c r="D735" s="35">
        <v>23.5</v>
      </c>
      <c r="E735" s="35">
        <v>14</v>
      </c>
      <c r="F735" s="35">
        <v>9</v>
      </c>
      <c r="G735" s="35">
        <v>16</v>
      </c>
      <c r="H735" s="35">
        <v>499850.4</v>
      </c>
      <c r="I735" s="35">
        <v>10</v>
      </c>
      <c r="J735" s="35">
        <v>10</v>
      </c>
      <c r="K735" s="35">
        <v>10</v>
      </c>
      <c r="L735" s="35">
        <v>41.5</v>
      </c>
      <c r="M735" s="35">
        <v>10</v>
      </c>
      <c r="N735" s="35">
        <v>499904.9</v>
      </c>
      <c r="O735" s="35">
        <v>26</v>
      </c>
      <c r="P735" s="35">
        <v>18.5</v>
      </c>
      <c r="Q735" s="35">
        <v>26</v>
      </c>
      <c r="R735" s="35">
        <v>2</v>
      </c>
      <c r="S735" s="35">
        <v>4</v>
      </c>
      <c r="T735" s="35">
        <v>7</v>
      </c>
      <c r="U735" s="35">
        <v>28.5</v>
      </c>
      <c r="V735" s="35">
        <v>1000039.4</v>
      </c>
      <c r="W735" s="35">
        <v>1000000</v>
      </c>
      <c r="X735" s="35">
        <v>-39.4</v>
      </c>
      <c r="Y735" s="35">
        <v>0</v>
      </c>
      <c r="Z735" t="str">
        <f t="shared" si="4"/>
        <v>Poland</v>
      </c>
      <c r="AA735">
        <f>'OAM Base model stairs'!B1266</f>
        <v>2008</v>
      </c>
    </row>
    <row r="736" spans="1:27" ht="15" thickBot="1" x14ac:dyDescent="0.35">
      <c r="A736" s="34" t="str">
        <f t="shared" si="3"/>
        <v>Poland</v>
      </c>
      <c r="B736" s="35">
        <v>12</v>
      </c>
      <c r="C736" s="35">
        <v>13</v>
      </c>
      <c r="D736" s="35">
        <v>23.5</v>
      </c>
      <c r="E736" s="35">
        <v>13</v>
      </c>
      <c r="F736" s="35">
        <v>8</v>
      </c>
      <c r="G736" s="35">
        <v>14</v>
      </c>
      <c r="H736" s="35">
        <v>499841.4</v>
      </c>
      <c r="I736" s="35">
        <v>8</v>
      </c>
      <c r="J736" s="35">
        <v>10</v>
      </c>
      <c r="K736" s="35">
        <v>10</v>
      </c>
      <c r="L736" s="35">
        <v>44.5</v>
      </c>
      <c r="M736" s="35">
        <v>10</v>
      </c>
      <c r="N736" s="35">
        <v>499897.9</v>
      </c>
      <c r="O736" s="35">
        <v>21</v>
      </c>
      <c r="P736" s="35">
        <v>29</v>
      </c>
      <c r="Q736" s="35">
        <v>21</v>
      </c>
      <c r="R736" s="35">
        <v>3</v>
      </c>
      <c r="S736" s="35">
        <v>4</v>
      </c>
      <c r="T736" s="35">
        <v>12</v>
      </c>
      <c r="U736" s="35">
        <v>28.5</v>
      </c>
      <c r="V736" s="35">
        <v>1000023.9</v>
      </c>
      <c r="W736" s="35">
        <v>1000000</v>
      </c>
      <c r="X736" s="35">
        <v>-23.9</v>
      </c>
      <c r="Y736" s="35">
        <v>0</v>
      </c>
      <c r="Z736" t="str">
        <f t="shared" si="4"/>
        <v>Poland</v>
      </c>
      <c r="AA736">
        <f>'OAM Base model stairs'!B1267</f>
        <v>2009</v>
      </c>
    </row>
    <row r="737" spans="1:27" ht="15" thickBot="1" x14ac:dyDescent="0.35">
      <c r="A737" s="34" t="str">
        <f t="shared" si="3"/>
        <v>Poland</v>
      </c>
      <c r="B737" s="35">
        <v>14</v>
      </c>
      <c r="C737" s="35">
        <v>14</v>
      </c>
      <c r="D737" s="35">
        <v>27.5</v>
      </c>
      <c r="E737" s="35">
        <v>14</v>
      </c>
      <c r="F737" s="35">
        <v>9</v>
      </c>
      <c r="G737" s="35">
        <v>15</v>
      </c>
      <c r="H737" s="35">
        <v>499841.4</v>
      </c>
      <c r="I737" s="35">
        <v>9</v>
      </c>
      <c r="J737" s="35">
        <v>12.5</v>
      </c>
      <c r="K737" s="35">
        <v>11</v>
      </c>
      <c r="L737" s="35">
        <v>44.5</v>
      </c>
      <c r="M737" s="35">
        <v>11</v>
      </c>
      <c r="N737" s="35">
        <v>499900.9</v>
      </c>
      <c r="O737" s="35">
        <v>25</v>
      </c>
      <c r="P737" s="35">
        <v>17.5</v>
      </c>
      <c r="Q737" s="35">
        <v>25</v>
      </c>
      <c r="R737" s="35">
        <v>3</v>
      </c>
      <c r="S737" s="35">
        <v>4</v>
      </c>
      <c r="T737" s="35">
        <v>13</v>
      </c>
      <c r="U737" s="35">
        <v>28.5</v>
      </c>
      <c r="V737" s="35">
        <v>1000039.9</v>
      </c>
      <c r="W737" s="35">
        <v>1000000</v>
      </c>
      <c r="X737" s="35">
        <v>-39.9</v>
      </c>
      <c r="Y737" s="35">
        <v>0</v>
      </c>
      <c r="Z737" t="str">
        <f t="shared" si="4"/>
        <v>Poland</v>
      </c>
      <c r="AA737">
        <f>'OAM Base model stairs'!B1268</f>
        <v>2010</v>
      </c>
    </row>
    <row r="738" spans="1:27" ht="15" thickBot="1" x14ac:dyDescent="0.35">
      <c r="A738" s="34" t="str">
        <f t="shared" si="3"/>
        <v>Poland</v>
      </c>
      <c r="B738" s="35">
        <v>14</v>
      </c>
      <c r="C738" s="35">
        <v>14</v>
      </c>
      <c r="D738" s="35">
        <v>28.5</v>
      </c>
      <c r="E738" s="35">
        <v>14</v>
      </c>
      <c r="F738" s="35">
        <v>9</v>
      </c>
      <c r="G738" s="35">
        <v>15</v>
      </c>
      <c r="H738" s="35">
        <v>499849.4</v>
      </c>
      <c r="I738" s="35">
        <v>9</v>
      </c>
      <c r="J738" s="35">
        <v>12.5</v>
      </c>
      <c r="K738" s="35">
        <v>11</v>
      </c>
      <c r="L738" s="35">
        <v>44.5</v>
      </c>
      <c r="M738" s="35">
        <v>11</v>
      </c>
      <c r="N738" s="35">
        <v>499903.9</v>
      </c>
      <c r="O738" s="35">
        <v>26</v>
      </c>
      <c r="P738" s="35">
        <v>16.5</v>
      </c>
      <c r="Q738" s="35">
        <v>26</v>
      </c>
      <c r="R738" s="35">
        <v>3</v>
      </c>
      <c r="S738" s="35">
        <v>5</v>
      </c>
      <c r="T738" s="35">
        <v>15</v>
      </c>
      <c r="U738" s="35">
        <v>29.5</v>
      </c>
      <c r="V738" s="35">
        <v>1000056.9</v>
      </c>
      <c r="W738" s="35">
        <v>1000000</v>
      </c>
      <c r="X738" s="35">
        <v>-56.9</v>
      </c>
      <c r="Y738" s="35">
        <v>-0.01</v>
      </c>
      <c r="Z738" t="str">
        <f t="shared" si="4"/>
        <v>Poland</v>
      </c>
      <c r="AA738">
        <f>'OAM Base model stairs'!B1269</f>
        <v>2011</v>
      </c>
    </row>
    <row r="739" spans="1:27" ht="15" thickBot="1" x14ac:dyDescent="0.35">
      <c r="A739" s="34" t="str">
        <f t="shared" si="3"/>
        <v>Poland</v>
      </c>
      <c r="B739" s="35">
        <v>14</v>
      </c>
      <c r="C739" s="35">
        <v>14</v>
      </c>
      <c r="D739" s="35">
        <v>28.5</v>
      </c>
      <c r="E739" s="35">
        <v>14</v>
      </c>
      <c r="F739" s="35">
        <v>9</v>
      </c>
      <c r="G739" s="35">
        <v>15</v>
      </c>
      <c r="H739" s="35">
        <v>499843.9</v>
      </c>
      <c r="I739" s="35">
        <v>9</v>
      </c>
      <c r="J739" s="35">
        <v>12.5</v>
      </c>
      <c r="K739" s="35">
        <v>12</v>
      </c>
      <c r="L739" s="35">
        <v>44.5</v>
      </c>
      <c r="M739" s="35">
        <v>12</v>
      </c>
      <c r="N739" s="35">
        <v>499901.9</v>
      </c>
      <c r="O739" s="35">
        <v>26</v>
      </c>
      <c r="P739" s="35">
        <v>14</v>
      </c>
      <c r="Q739" s="35">
        <v>26</v>
      </c>
      <c r="R739" s="35">
        <v>4</v>
      </c>
      <c r="S739" s="35">
        <v>5</v>
      </c>
      <c r="T739" s="35">
        <v>16</v>
      </c>
      <c r="U739" s="35">
        <v>29.5</v>
      </c>
      <c r="V739" s="35">
        <v>1000050.9</v>
      </c>
      <c r="W739" s="35">
        <v>1000000</v>
      </c>
      <c r="X739" s="35">
        <v>-50.9</v>
      </c>
      <c r="Y739" s="35">
        <v>-0.01</v>
      </c>
      <c r="Z739" t="str">
        <f t="shared" si="4"/>
        <v>Poland</v>
      </c>
      <c r="AA739">
        <f>'OAM Base model stairs'!B1270</f>
        <v>2012</v>
      </c>
    </row>
    <row r="740" spans="1:27" ht="15" thickBot="1" x14ac:dyDescent="0.35">
      <c r="A740" s="34" t="str">
        <f t="shared" si="3"/>
        <v>Poland</v>
      </c>
      <c r="B740" s="35">
        <v>14</v>
      </c>
      <c r="C740" s="35">
        <v>14</v>
      </c>
      <c r="D740" s="35">
        <v>29.5</v>
      </c>
      <c r="E740" s="35">
        <v>14</v>
      </c>
      <c r="F740" s="35">
        <v>9</v>
      </c>
      <c r="G740" s="35">
        <v>14</v>
      </c>
      <c r="H740" s="35">
        <v>499841.4</v>
      </c>
      <c r="I740" s="35">
        <v>8</v>
      </c>
      <c r="J740" s="35">
        <v>12.5</v>
      </c>
      <c r="K740" s="35">
        <v>11</v>
      </c>
      <c r="L740" s="35">
        <v>41.5</v>
      </c>
      <c r="M740" s="35">
        <v>11</v>
      </c>
      <c r="N740" s="35">
        <v>499902.9</v>
      </c>
      <c r="O740" s="35">
        <v>26</v>
      </c>
      <c r="P740" s="35">
        <v>12</v>
      </c>
      <c r="Q740" s="35">
        <v>26</v>
      </c>
      <c r="R740" s="35">
        <v>4</v>
      </c>
      <c r="S740" s="35">
        <v>6</v>
      </c>
      <c r="T740" s="35">
        <v>16</v>
      </c>
      <c r="U740" s="35">
        <v>30.5</v>
      </c>
      <c r="V740" s="35">
        <v>1000043.4</v>
      </c>
      <c r="W740" s="35">
        <v>1000000</v>
      </c>
      <c r="X740" s="35">
        <v>-43.4</v>
      </c>
      <c r="Y740" s="35">
        <v>0</v>
      </c>
      <c r="Z740" t="str">
        <f t="shared" si="4"/>
        <v>Poland</v>
      </c>
      <c r="AA740">
        <f>'OAM Base model stairs'!B1271</f>
        <v>2013</v>
      </c>
    </row>
    <row r="741" spans="1:27" ht="15" thickBot="1" x14ac:dyDescent="0.35">
      <c r="A741" s="34" t="str">
        <f t="shared" si="3"/>
        <v>Poland</v>
      </c>
      <c r="B741" s="35">
        <v>14</v>
      </c>
      <c r="C741" s="35">
        <v>15</v>
      </c>
      <c r="D741" s="35">
        <v>29.5</v>
      </c>
      <c r="E741" s="35">
        <v>15</v>
      </c>
      <c r="F741" s="35">
        <v>8</v>
      </c>
      <c r="G741" s="35">
        <v>14</v>
      </c>
      <c r="H741" s="35">
        <v>499837.9</v>
      </c>
      <c r="I741" s="35">
        <v>8</v>
      </c>
      <c r="J741" s="35">
        <v>13.5</v>
      </c>
      <c r="K741" s="35">
        <v>12</v>
      </c>
      <c r="L741" s="35">
        <v>40.5</v>
      </c>
      <c r="M741" s="35">
        <v>12</v>
      </c>
      <c r="N741" s="35">
        <v>499897.9</v>
      </c>
      <c r="O741" s="35">
        <v>21</v>
      </c>
      <c r="P741" s="35">
        <v>17.5</v>
      </c>
      <c r="Q741" s="35">
        <v>21</v>
      </c>
      <c r="R741" s="35">
        <v>4</v>
      </c>
      <c r="S741" s="35">
        <v>6</v>
      </c>
      <c r="T741" s="35">
        <v>17</v>
      </c>
      <c r="U741" s="35">
        <v>30.5</v>
      </c>
      <c r="V741" s="35">
        <v>1000034.4</v>
      </c>
      <c r="W741" s="35">
        <v>1000000</v>
      </c>
      <c r="X741" s="35">
        <v>-34.4</v>
      </c>
      <c r="Y741" s="35">
        <v>0</v>
      </c>
      <c r="Z741" t="str">
        <f t="shared" si="4"/>
        <v>Poland</v>
      </c>
      <c r="AA741">
        <f>'OAM Base model stairs'!B1272</f>
        <v>2014</v>
      </c>
    </row>
    <row r="742" spans="1:27" ht="15" thickBot="1" x14ac:dyDescent="0.35">
      <c r="A742" s="34" t="str">
        <f t="shared" si="3"/>
        <v>Poland</v>
      </c>
      <c r="B742" s="35">
        <v>15</v>
      </c>
      <c r="C742" s="35">
        <v>15</v>
      </c>
      <c r="D742" s="35">
        <v>29.5</v>
      </c>
      <c r="E742" s="35">
        <v>15</v>
      </c>
      <c r="F742" s="35">
        <v>7</v>
      </c>
      <c r="G742" s="35">
        <v>13</v>
      </c>
      <c r="H742" s="35">
        <v>499820.4</v>
      </c>
      <c r="I742" s="35">
        <v>7</v>
      </c>
      <c r="J742" s="35">
        <v>13.5</v>
      </c>
      <c r="K742" s="35">
        <v>12</v>
      </c>
      <c r="L742" s="35">
        <v>44.5</v>
      </c>
      <c r="M742" s="35">
        <v>12</v>
      </c>
      <c r="N742" s="35">
        <v>499893.9</v>
      </c>
      <c r="O742" s="35">
        <v>18</v>
      </c>
      <c r="P742" s="35">
        <v>29</v>
      </c>
      <c r="Q742" s="35">
        <v>18</v>
      </c>
      <c r="R742" s="35">
        <v>3</v>
      </c>
      <c r="S742" s="35">
        <v>6</v>
      </c>
      <c r="T742" s="35">
        <v>17</v>
      </c>
      <c r="U742" s="35">
        <v>30.5</v>
      </c>
      <c r="V742" s="35">
        <v>1000019.4</v>
      </c>
      <c r="W742" s="35">
        <v>1000000</v>
      </c>
      <c r="X742" s="35">
        <v>-19.399999999999999</v>
      </c>
      <c r="Y742" s="35">
        <v>0</v>
      </c>
      <c r="Z742" t="str">
        <f t="shared" si="4"/>
        <v>Poland</v>
      </c>
      <c r="AA742">
        <f>'OAM Base model stairs'!B1273</f>
        <v>2015</v>
      </c>
    </row>
    <row r="743" spans="1:27" ht="15" thickBot="1" x14ac:dyDescent="0.35">
      <c r="A743" s="34" t="str">
        <f t="shared" si="3"/>
        <v>Poland</v>
      </c>
      <c r="B743" s="35">
        <v>15</v>
      </c>
      <c r="C743" s="35">
        <v>16</v>
      </c>
      <c r="D743" s="35">
        <v>31.5</v>
      </c>
      <c r="E743" s="35">
        <v>16</v>
      </c>
      <c r="F743" s="35">
        <v>7</v>
      </c>
      <c r="G743" s="35">
        <v>13</v>
      </c>
      <c r="H743" s="35">
        <v>499834.9</v>
      </c>
      <c r="I743" s="35">
        <v>7</v>
      </c>
      <c r="J743" s="35">
        <v>14.5</v>
      </c>
      <c r="K743" s="35">
        <v>13</v>
      </c>
      <c r="L743" s="35">
        <v>41.5</v>
      </c>
      <c r="M743" s="35">
        <v>13</v>
      </c>
      <c r="N743" s="35">
        <v>499890.9</v>
      </c>
      <c r="O743" s="35">
        <v>13</v>
      </c>
      <c r="P743" s="35">
        <v>38</v>
      </c>
      <c r="Q743" s="35">
        <v>13</v>
      </c>
      <c r="R743" s="35">
        <v>2</v>
      </c>
      <c r="S743" s="35">
        <v>7</v>
      </c>
      <c r="T743" s="35">
        <v>18</v>
      </c>
      <c r="U743" s="35">
        <v>31.5</v>
      </c>
      <c r="V743" s="35">
        <v>1000035.9</v>
      </c>
      <c r="W743" s="35">
        <v>1000000</v>
      </c>
      <c r="X743" s="35">
        <v>-35.9</v>
      </c>
      <c r="Y743" s="35">
        <v>0</v>
      </c>
      <c r="Z743" t="str">
        <f t="shared" si="4"/>
        <v>Poland</v>
      </c>
      <c r="AA743">
        <f>'OAM Base model stairs'!B1274</f>
        <v>2016</v>
      </c>
    </row>
    <row r="744" spans="1:27" ht="15" thickBot="1" x14ac:dyDescent="0.35">
      <c r="A744" s="34" t="str">
        <f t="shared" si="3"/>
        <v>Poland</v>
      </c>
      <c r="B744" s="35">
        <v>16</v>
      </c>
      <c r="C744" s="35">
        <v>17</v>
      </c>
      <c r="D744" s="35">
        <v>33.5</v>
      </c>
      <c r="E744" s="35">
        <v>17</v>
      </c>
      <c r="F744" s="35">
        <v>8</v>
      </c>
      <c r="G744" s="35">
        <v>14</v>
      </c>
      <c r="H744" s="35">
        <v>499837.9</v>
      </c>
      <c r="I744" s="35">
        <v>8</v>
      </c>
      <c r="J744" s="35">
        <v>12.5</v>
      </c>
      <c r="K744" s="35">
        <v>12</v>
      </c>
      <c r="L744" s="35">
        <v>40.5</v>
      </c>
      <c r="M744" s="35">
        <v>12</v>
      </c>
      <c r="N744" s="35">
        <v>499888.9</v>
      </c>
      <c r="O744" s="35">
        <v>10</v>
      </c>
      <c r="P744" s="35">
        <v>36</v>
      </c>
      <c r="Q744" s="35">
        <v>10</v>
      </c>
      <c r="R744" s="35">
        <v>2</v>
      </c>
      <c r="S744" s="35">
        <v>7</v>
      </c>
      <c r="T744" s="35">
        <v>18</v>
      </c>
      <c r="U744" s="35">
        <v>31.5</v>
      </c>
      <c r="V744" s="35">
        <v>1000031.9</v>
      </c>
      <c r="W744" s="35">
        <v>1000000</v>
      </c>
      <c r="X744" s="35">
        <v>-31.9</v>
      </c>
      <c r="Y744" s="35">
        <v>0</v>
      </c>
      <c r="Z744" t="str">
        <f t="shared" si="4"/>
        <v>Poland</v>
      </c>
      <c r="AA744">
        <f>'OAM Base model stairs'!B1275</f>
        <v>2017</v>
      </c>
    </row>
    <row r="745" spans="1:27" ht="15" thickBot="1" x14ac:dyDescent="0.35">
      <c r="A745" s="34" t="str">
        <f t="shared" si="3"/>
        <v>Poland</v>
      </c>
      <c r="B745" s="35">
        <v>17</v>
      </c>
      <c r="C745" s="35">
        <v>18</v>
      </c>
      <c r="D745" s="35">
        <v>65.5</v>
      </c>
      <c r="E745" s="35">
        <v>18</v>
      </c>
      <c r="F745" s="35">
        <v>11</v>
      </c>
      <c r="G745" s="35">
        <v>16</v>
      </c>
      <c r="H745" s="35">
        <v>499850.4</v>
      </c>
      <c r="I745" s="35">
        <v>10</v>
      </c>
      <c r="J745" s="35">
        <v>10</v>
      </c>
      <c r="K745" s="35">
        <v>11</v>
      </c>
      <c r="L745" s="35">
        <v>37.5</v>
      </c>
      <c r="M745" s="35">
        <v>11</v>
      </c>
      <c r="N745" s="35">
        <v>499888.9</v>
      </c>
      <c r="O745" s="35">
        <v>8</v>
      </c>
      <c r="P745" s="35">
        <v>28</v>
      </c>
      <c r="Q745" s="35">
        <v>8</v>
      </c>
      <c r="R745" s="35">
        <v>2</v>
      </c>
      <c r="S745" s="35">
        <v>7</v>
      </c>
      <c r="T745" s="35">
        <v>18</v>
      </c>
      <c r="U745" s="35">
        <v>31.5</v>
      </c>
      <c r="V745" s="35">
        <v>1000066.9</v>
      </c>
      <c r="W745" s="35">
        <v>1000000</v>
      </c>
      <c r="X745" s="35">
        <v>-66.900000000000006</v>
      </c>
      <c r="Y745" s="35">
        <v>-0.01</v>
      </c>
      <c r="Z745" t="str">
        <f t="shared" si="4"/>
        <v>Poland</v>
      </c>
      <c r="AA745">
        <f>'OAM Base model stairs'!B1276</f>
        <v>2018</v>
      </c>
    </row>
    <row r="746" spans="1:27" ht="15" thickBot="1" x14ac:dyDescent="0.35">
      <c r="A746" s="34" t="str">
        <f t="shared" si="3"/>
        <v>Poland</v>
      </c>
      <c r="B746" s="35">
        <v>18</v>
      </c>
      <c r="C746" s="35">
        <v>19</v>
      </c>
      <c r="D746" s="35">
        <v>66.5</v>
      </c>
      <c r="E746" s="35">
        <v>19</v>
      </c>
      <c r="F746" s="35">
        <v>10</v>
      </c>
      <c r="G746" s="35">
        <v>16</v>
      </c>
      <c r="H746" s="35">
        <v>499849.4</v>
      </c>
      <c r="I746" s="35">
        <v>10</v>
      </c>
      <c r="J746" s="35">
        <v>10</v>
      </c>
      <c r="K746" s="35">
        <v>10</v>
      </c>
      <c r="L746" s="35">
        <v>36.5</v>
      </c>
      <c r="M746" s="35">
        <v>10</v>
      </c>
      <c r="N746" s="35">
        <v>499888.9</v>
      </c>
      <c r="O746" s="35">
        <v>6</v>
      </c>
      <c r="P746" s="35">
        <v>16.5</v>
      </c>
      <c r="Q746" s="35">
        <v>6</v>
      </c>
      <c r="R746" s="35">
        <v>2</v>
      </c>
      <c r="S746" s="35">
        <v>8</v>
      </c>
      <c r="T746" s="35">
        <v>19</v>
      </c>
      <c r="U746" s="35">
        <v>32.5</v>
      </c>
      <c r="V746" s="35">
        <v>1000053.4</v>
      </c>
      <c r="W746" s="35">
        <v>1000000</v>
      </c>
      <c r="X746" s="35">
        <v>-53.4</v>
      </c>
      <c r="Y746" s="35">
        <v>-0.01</v>
      </c>
      <c r="Z746" t="str">
        <f t="shared" si="4"/>
        <v>Poland</v>
      </c>
      <c r="AA746">
        <f>'OAM Base model stairs'!B1277</f>
        <v>2019</v>
      </c>
    </row>
    <row r="747" spans="1:27" ht="15" thickBot="1" x14ac:dyDescent="0.35">
      <c r="A747" s="34" t="str">
        <f t="shared" si="3"/>
        <v>Poland</v>
      </c>
      <c r="B747" s="35">
        <v>18</v>
      </c>
      <c r="C747" s="35">
        <v>19</v>
      </c>
      <c r="D747" s="35">
        <v>66.5</v>
      </c>
      <c r="E747" s="35">
        <v>19</v>
      </c>
      <c r="F747" s="35">
        <v>5</v>
      </c>
      <c r="G747" s="35">
        <v>3</v>
      </c>
      <c r="H747" s="35">
        <v>499766.9</v>
      </c>
      <c r="I747" s="35">
        <v>3</v>
      </c>
      <c r="J747" s="35">
        <v>5</v>
      </c>
      <c r="K747" s="35">
        <v>5</v>
      </c>
      <c r="L747" s="35">
        <v>6</v>
      </c>
      <c r="M747" s="35">
        <v>5</v>
      </c>
      <c r="N747" s="35">
        <v>499884.9</v>
      </c>
      <c r="O747" s="35">
        <v>4</v>
      </c>
      <c r="P747" s="35">
        <v>5</v>
      </c>
      <c r="Q747" s="35">
        <v>4</v>
      </c>
      <c r="R747" s="35">
        <v>4</v>
      </c>
      <c r="S747" s="35">
        <v>8</v>
      </c>
      <c r="T747" s="35">
        <v>19</v>
      </c>
      <c r="U747" s="35">
        <v>32.5</v>
      </c>
      <c r="V747" s="35">
        <v>999882.9</v>
      </c>
      <c r="W747" s="35">
        <v>1000000</v>
      </c>
      <c r="X747" s="35">
        <v>117.1</v>
      </c>
      <c r="Y747" s="35">
        <v>0.01</v>
      </c>
      <c r="Z747" t="str">
        <f t="shared" si="4"/>
        <v>Poland</v>
      </c>
      <c r="AA747">
        <f>'OAM Base model stairs'!B1278</f>
        <v>2020</v>
      </c>
    </row>
    <row r="748" spans="1:27" ht="15" thickBot="1" x14ac:dyDescent="0.35">
      <c r="A748" s="34" t="str">
        <f t="shared" si="3"/>
        <v>Poland</v>
      </c>
      <c r="B748" s="35">
        <v>18</v>
      </c>
      <c r="C748" s="35">
        <v>19</v>
      </c>
      <c r="D748" s="35">
        <v>66.5</v>
      </c>
      <c r="E748" s="35">
        <v>19</v>
      </c>
      <c r="F748" s="35">
        <v>3</v>
      </c>
      <c r="G748" s="35">
        <v>2</v>
      </c>
      <c r="H748" s="35">
        <v>499767.9</v>
      </c>
      <c r="I748" s="35">
        <v>2</v>
      </c>
      <c r="J748" s="35">
        <v>4</v>
      </c>
      <c r="K748" s="35">
        <v>5</v>
      </c>
      <c r="L748" s="35">
        <v>15</v>
      </c>
      <c r="M748" s="35">
        <v>5</v>
      </c>
      <c r="N748" s="35">
        <v>499886.9</v>
      </c>
      <c r="O748" s="35">
        <v>5</v>
      </c>
      <c r="P748" s="35">
        <v>9</v>
      </c>
      <c r="Q748" s="35">
        <v>5</v>
      </c>
      <c r="R748" s="35">
        <v>2</v>
      </c>
      <c r="S748" s="35">
        <v>9</v>
      </c>
      <c r="T748" s="35">
        <v>20</v>
      </c>
      <c r="U748" s="35">
        <v>33.5</v>
      </c>
      <c r="V748" s="35">
        <v>999896.9</v>
      </c>
      <c r="W748" s="35">
        <v>1000000</v>
      </c>
      <c r="X748" s="35">
        <v>103.1</v>
      </c>
      <c r="Y748" s="35">
        <v>0.01</v>
      </c>
      <c r="Z748" t="str">
        <f t="shared" si="4"/>
        <v>Poland</v>
      </c>
      <c r="AA748">
        <f>'OAM Base model stairs'!B1279</f>
        <v>2021</v>
      </c>
    </row>
    <row r="749" spans="1:27" ht="15" thickBot="1" x14ac:dyDescent="0.35">
      <c r="A749" s="34" t="str">
        <f t="shared" si="3"/>
        <v>Slovak Republic</v>
      </c>
      <c r="B749" s="35">
        <v>3</v>
      </c>
      <c r="C749" s="35">
        <v>2</v>
      </c>
      <c r="D749" s="35">
        <v>1</v>
      </c>
      <c r="E749" s="35">
        <v>2</v>
      </c>
      <c r="F749" s="35">
        <v>13</v>
      </c>
      <c r="G749" s="35">
        <v>20</v>
      </c>
      <c r="H749" s="35">
        <v>499796.9</v>
      </c>
      <c r="I749" s="35">
        <v>14</v>
      </c>
      <c r="J749" s="35">
        <v>10</v>
      </c>
      <c r="K749" s="35">
        <v>9</v>
      </c>
      <c r="L749" s="35">
        <v>38.5</v>
      </c>
      <c r="M749" s="35">
        <v>9</v>
      </c>
      <c r="N749" s="35">
        <v>499884.9</v>
      </c>
      <c r="O749" s="35">
        <v>7</v>
      </c>
      <c r="P749" s="35">
        <v>35</v>
      </c>
      <c r="Q749" s="35">
        <v>7</v>
      </c>
      <c r="R749" s="35">
        <v>13</v>
      </c>
      <c r="S749" s="35">
        <v>4</v>
      </c>
      <c r="T749" s="35">
        <v>13</v>
      </c>
      <c r="U749" s="35">
        <v>28.5</v>
      </c>
      <c r="V749" s="35">
        <v>999910.9</v>
      </c>
      <c r="W749" s="35">
        <v>1000000</v>
      </c>
      <c r="X749" s="35">
        <v>89.1</v>
      </c>
      <c r="Y749" s="35">
        <v>0.01</v>
      </c>
      <c r="Z749" t="str">
        <f t="shared" si="4"/>
        <v>Slovak Republic</v>
      </c>
      <c r="AA749">
        <f>'OAM Base model stairs'!B1280</f>
        <v>1995</v>
      </c>
    </row>
    <row r="750" spans="1:27" ht="15" thickBot="1" x14ac:dyDescent="0.35">
      <c r="A750" s="34" t="str">
        <f t="shared" si="3"/>
        <v>Slovak Republic</v>
      </c>
      <c r="B750" s="35">
        <v>5</v>
      </c>
      <c r="C750" s="35">
        <v>3</v>
      </c>
      <c r="D750" s="35">
        <v>1</v>
      </c>
      <c r="E750" s="35">
        <v>3</v>
      </c>
      <c r="F750" s="35">
        <v>18</v>
      </c>
      <c r="G750" s="35">
        <v>25</v>
      </c>
      <c r="H750" s="35">
        <v>499786.9</v>
      </c>
      <c r="I750" s="35">
        <v>19</v>
      </c>
      <c r="J750" s="35">
        <v>12.5</v>
      </c>
      <c r="K750" s="35">
        <v>10</v>
      </c>
      <c r="L750" s="35">
        <v>44.5</v>
      </c>
      <c r="M750" s="35">
        <v>10</v>
      </c>
      <c r="N750" s="35">
        <v>499884.9</v>
      </c>
      <c r="O750" s="35">
        <v>7</v>
      </c>
      <c r="P750" s="35">
        <v>35</v>
      </c>
      <c r="Q750" s="35">
        <v>7</v>
      </c>
      <c r="R750" s="35">
        <v>13</v>
      </c>
      <c r="S750" s="35">
        <v>5</v>
      </c>
      <c r="T750" s="35">
        <v>14</v>
      </c>
      <c r="U750" s="35">
        <v>29.5</v>
      </c>
      <c r="V750" s="35">
        <v>999933.4</v>
      </c>
      <c r="W750" s="35">
        <v>1000000</v>
      </c>
      <c r="X750" s="35">
        <v>66.599999999999994</v>
      </c>
      <c r="Y750" s="35">
        <v>0.01</v>
      </c>
      <c r="Z750" t="str">
        <f t="shared" si="4"/>
        <v>Slovak Republic</v>
      </c>
      <c r="AA750">
        <f>'OAM Base model stairs'!B1281</f>
        <v>1996</v>
      </c>
    </row>
    <row r="751" spans="1:27" ht="15" thickBot="1" x14ac:dyDescent="0.35">
      <c r="A751" s="34" t="str">
        <f t="shared" si="3"/>
        <v>Slovak Republic</v>
      </c>
      <c r="B751" s="35">
        <v>7</v>
      </c>
      <c r="C751" s="35">
        <v>3</v>
      </c>
      <c r="D751" s="35">
        <v>2</v>
      </c>
      <c r="E751" s="35">
        <v>3</v>
      </c>
      <c r="F751" s="35">
        <v>16</v>
      </c>
      <c r="G751" s="35">
        <v>23</v>
      </c>
      <c r="H751" s="35">
        <v>499788.9</v>
      </c>
      <c r="I751" s="35">
        <v>17</v>
      </c>
      <c r="J751" s="35">
        <v>9</v>
      </c>
      <c r="K751" s="35">
        <v>8</v>
      </c>
      <c r="L751" s="35">
        <v>37.5</v>
      </c>
      <c r="M751" s="35">
        <v>8</v>
      </c>
      <c r="N751" s="35">
        <v>499884.9</v>
      </c>
      <c r="O751" s="35">
        <v>7</v>
      </c>
      <c r="P751" s="35">
        <v>35</v>
      </c>
      <c r="Q751" s="35">
        <v>7</v>
      </c>
      <c r="R751" s="35">
        <v>11</v>
      </c>
      <c r="S751" s="35">
        <v>5</v>
      </c>
      <c r="T751" s="35">
        <v>15</v>
      </c>
      <c r="U751" s="35">
        <v>29.5</v>
      </c>
      <c r="V751" s="35">
        <v>999916.9</v>
      </c>
      <c r="W751" s="35">
        <v>1000000</v>
      </c>
      <c r="X751" s="35">
        <v>83.1</v>
      </c>
      <c r="Y751" s="35">
        <v>0.01</v>
      </c>
      <c r="Z751" t="str">
        <f t="shared" si="4"/>
        <v>Slovak Republic</v>
      </c>
      <c r="AA751">
        <f>'OAM Base model stairs'!B1282</f>
        <v>1997</v>
      </c>
    </row>
    <row r="752" spans="1:27" ht="15" thickBot="1" x14ac:dyDescent="0.35">
      <c r="A752" s="34" t="str">
        <f t="shared" si="3"/>
        <v>Slovak Republic</v>
      </c>
      <c r="B752" s="35">
        <v>7</v>
      </c>
      <c r="C752" s="35">
        <v>4</v>
      </c>
      <c r="D752" s="35">
        <v>2</v>
      </c>
      <c r="E752" s="35">
        <v>4</v>
      </c>
      <c r="F752" s="35">
        <v>18</v>
      </c>
      <c r="G752" s="35">
        <v>24</v>
      </c>
      <c r="H752" s="35">
        <v>499787.9</v>
      </c>
      <c r="I752" s="35">
        <v>18</v>
      </c>
      <c r="J752" s="35">
        <v>6</v>
      </c>
      <c r="K752" s="35">
        <v>6</v>
      </c>
      <c r="L752" s="35">
        <v>34.5</v>
      </c>
      <c r="M752" s="35">
        <v>6</v>
      </c>
      <c r="N752" s="35">
        <v>499884.9</v>
      </c>
      <c r="O752" s="35">
        <v>7</v>
      </c>
      <c r="P752" s="35">
        <v>35</v>
      </c>
      <c r="Q752" s="35">
        <v>7</v>
      </c>
      <c r="R752" s="35">
        <v>10</v>
      </c>
      <c r="S752" s="35">
        <v>5</v>
      </c>
      <c r="T752" s="35">
        <v>15</v>
      </c>
      <c r="U752" s="35">
        <v>29.5</v>
      </c>
      <c r="V752" s="35">
        <v>999910.9</v>
      </c>
      <c r="W752" s="35">
        <v>1000000</v>
      </c>
      <c r="X752" s="35">
        <v>89.1</v>
      </c>
      <c r="Y752" s="35">
        <v>0.01</v>
      </c>
      <c r="Z752" t="str">
        <f t="shared" si="4"/>
        <v>Slovak Republic</v>
      </c>
      <c r="AA752">
        <f>'OAM Base model stairs'!B1283</f>
        <v>1998</v>
      </c>
    </row>
    <row r="753" spans="1:27" ht="15" thickBot="1" x14ac:dyDescent="0.35">
      <c r="A753" s="34" t="str">
        <f t="shared" si="3"/>
        <v>Slovak Republic</v>
      </c>
      <c r="B753" s="35">
        <v>5</v>
      </c>
      <c r="C753" s="35">
        <v>3</v>
      </c>
      <c r="D753" s="35">
        <v>1</v>
      </c>
      <c r="E753" s="35">
        <v>3</v>
      </c>
      <c r="F753" s="35">
        <v>19</v>
      </c>
      <c r="G753" s="35">
        <v>25</v>
      </c>
      <c r="H753" s="35">
        <v>499786.9</v>
      </c>
      <c r="I753" s="35">
        <v>19</v>
      </c>
      <c r="J753" s="35">
        <v>8</v>
      </c>
      <c r="K753" s="35">
        <v>7</v>
      </c>
      <c r="L753" s="35">
        <v>35.5</v>
      </c>
      <c r="M753" s="35">
        <v>7</v>
      </c>
      <c r="N753" s="35">
        <v>499879.9</v>
      </c>
      <c r="O753" s="35">
        <v>2</v>
      </c>
      <c r="P753" s="35">
        <v>8</v>
      </c>
      <c r="Q753" s="35">
        <v>2</v>
      </c>
      <c r="R753" s="35">
        <v>9</v>
      </c>
      <c r="S753" s="35">
        <v>4</v>
      </c>
      <c r="T753" s="35">
        <v>14</v>
      </c>
      <c r="U753" s="35">
        <v>28.5</v>
      </c>
      <c r="V753" s="35">
        <v>999866.9</v>
      </c>
      <c r="W753" s="35">
        <v>1000000</v>
      </c>
      <c r="X753" s="35">
        <v>133.1</v>
      </c>
      <c r="Y753" s="35">
        <v>0.01</v>
      </c>
      <c r="Z753" t="str">
        <f t="shared" si="4"/>
        <v>Slovak Republic</v>
      </c>
      <c r="AA753">
        <f>'OAM Base model stairs'!B1284</f>
        <v>1999</v>
      </c>
    </row>
    <row r="754" spans="1:27" ht="15" thickBot="1" x14ac:dyDescent="0.35">
      <c r="A754" s="34" t="str">
        <f t="shared" si="3"/>
        <v>Slovak Republic</v>
      </c>
      <c r="B754" s="35">
        <v>5</v>
      </c>
      <c r="C754" s="35">
        <v>3</v>
      </c>
      <c r="D754" s="35">
        <v>2</v>
      </c>
      <c r="E754" s="35">
        <v>3</v>
      </c>
      <c r="F754" s="35">
        <v>19</v>
      </c>
      <c r="G754" s="35">
        <v>26</v>
      </c>
      <c r="H754" s="35">
        <v>499786.9</v>
      </c>
      <c r="I754" s="35">
        <v>20</v>
      </c>
      <c r="J754" s="35">
        <v>6</v>
      </c>
      <c r="K754" s="35">
        <v>6</v>
      </c>
      <c r="L754" s="35">
        <v>27</v>
      </c>
      <c r="M754" s="35">
        <v>6</v>
      </c>
      <c r="N754" s="35">
        <v>499878.9</v>
      </c>
      <c r="O754" s="35">
        <v>1</v>
      </c>
      <c r="P754" s="35">
        <v>3</v>
      </c>
      <c r="Q754" s="35">
        <v>1</v>
      </c>
      <c r="R754" s="35">
        <v>8</v>
      </c>
      <c r="S754" s="35">
        <v>4</v>
      </c>
      <c r="T754" s="35">
        <v>12</v>
      </c>
      <c r="U754" s="35">
        <v>28.5</v>
      </c>
      <c r="V754" s="35">
        <v>999846.40000000002</v>
      </c>
      <c r="W754" s="35">
        <v>1000000</v>
      </c>
      <c r="X754" s="35">
        <v>153.6</v>
      </c>
      <c r="Y754" s="35">
        <v>0.02</v>
      </c>
      <c r="Z754" t="str">
        <f t="shared" si="4"/>
        <v>Slovak Republic</v>
      </c>
      <c r="AA754">
        <f>'OAM Base model stairs'!B1285</f>
        <v>2000</v>
      </c>
    </row>
    <row r="755" spans="1:27" ht="15" thickBot="1" x14ac:dyDescent="0.35">
      <c r="A755" s="34" t="str">
        <f t="shared" si="3"/>
        <v>Slovak Republic</v>
      </c>
      <c r="B755" s="35">
        <v>4</v>
      </c>
      <c r="C755" s="35">
        <v>3</v>
      </c>
      <c r="D755" s="35">
        <v>1</v>
      </c>
      <c r="E755" s="35">
        <v>3</v>
      </c>
      <c r="F755" s="35">
        <v>20</v>
      </c>
      <c r="G755" s="35">
        <v>26</v>
      </c>
      <c r="H755" s="35">
        <v>499786.9</v>
      </c>
      <c r="I755" s="35">
        <v>20</v>
      </c>
      <c r="J755" s="35">
        <v>6</v>
      </c>
      <c r="K755" s="35">
        <v>6</v>
      </c>
      <c r="L755" s="35">
        <v>33.5</v>
      </c>
      <c r="M755" s="35">
        <v>6</v>
      </c>
      <c r="N755" s="35">
        <v>499878.9</v>
      </c>
      <c r="O755" s="35">
        <v>1</v>
      </c>
      <c r="P755" s="35">
        <v>2</v>
      </c>
      <c r="Q755" s="35">
        <v>1</v>
      </c>
      <c r="R755" s="35">
        <v>7</v>
      </c>
      <c r="S755" s="35">
        <v>4</v>
      </c>
      <c r="T755" s="35">
        <v>13</v>
      </c>
      <c r="U755" s="35">
        <v>28.5</v>
      </c>
      <c r="V755" s="35">
        <v>999850.9</v>
      </c>
      <c r="W755" s="35">
        <v>1000000</v>
      </c>
      <c r="X755" s="35">
        <v>149.1</v>
      </c>
      <c r="Y755" s="35">
        <v>0.01</v>
      </c>
      <c r="Z755" t="str">
        <f t="shared" si="4"/>
        <v>Slovak Republic</v>
      </c>
      <c r="AA755">
        <f>'OAM Base model stairs'!B1286</f>
        <v>2001</v>
      </c>
    </row>
    <row r="756" spans="1:27" ht="15" thickBot="1" x14ac:dyDescent="0.35">
      <c r="A756" s="34" t="str">
        <f t="shared" si="3"/>
        <v>Slovak Republic</v>
      </c>
      <c r="B756" s="35">
        <v>4</v>
      </c>
      <c r="C756" s="35">
        <v>4</v>
      </c>
      <c r="D756" s="35">
        <v>2</v>
      </c>
      <c r="E756" s="35">
        <v>4</v>
      </c>
      <c r="F756" s="35">
        <v>25</v>
      </c>
      <c r="G756" s="35">
        <v>30</v>
      </c>
      <c r="H756" s="35">
        <v>499770.9</v>
      </c>
      <c r="I756" s="35">
        <v>24</v>
      </c>
      <c r="J756" s="35">
        <v>9</v>
      </c>
      <c r="K756" s="35">
        <v>9</v>
      </c>
      <c r="L756" s="35">
        <v>44.5</v>
      </c>
      <c r="M756" s="35">
        <v>9</v>
      </c>
      <c r="N756" s="35">
        <v>499878.9</v>
      </c>
      <c r="O756" s="35">
        <v>1</v>
      </c>
      <c r="P756" s="35">
        <v>2</v>
      </c>
      <c r="Q756" s="35">
        <v>1</v>
      </c>
      <c r="R756" s="35">
        <v>7</v>
      </c>
      <c r="S756" s="35">
        <v>4</v>
      </c>
      <c r="T756" s="35">
        <v>14</v>
      </c>
      <c r="U756" s="35">
        <v>28.5</v>
      </c>
      <c r="V756" s="35">
        <v>999871.9</v>
      </c>
      <c r="W756" s="35">
        <v>1000000</v>
      </c>
      <c r="X756" s="35">
        <v>128.1</v>
      </c>
      <c r="Y756" s="35">
        <v>0.01</v>
      </c>
      <c r="Z756" t="str">
        <f t="shared" si="4"/>
        <v>Slovak Republic</v>
      </c>
      <c r="AA756">
        <f>'OAM Base model stairs'!B1287</f>
        <v>2002</v>
      </c>
    </row>
    <row r="757" spans="1:27" ht="15" thickBot="1" x14ac:dyDescent="0.35">
      <c r="A757" s="34" t="str">
        <f t="shared" si="3"/>
        <v>Slovak Republic</v>
      </c>
      <c r="B757" s="35">
        <v>4</v>
      </c>
      <c r="C757" s="35">
        <v>4</v>
      </c>
      <c r="D757" s="35">
        <v>1</v>
      </c>
      <c r="E757" s="35">
        <v>4</v>
      </c>
      <c r="F757" s="35">
        <v>30</v>
      </c>
      <c r="G757" s="35">
        <v>35</v>
      </c>
      <c r="H757" s="35">
        <v>499769.9</v>
      </c>
      <c r="I757" s="35">
        <v>29</v>
      </c>
      <c r="J757" s="35">
        <v>9</v>
      </c>
      <c r="K757" s="35">
        <v>8</v>
      </c>
      <c r="L757" s="35">
        <v>39.5</v>
      </c>
      <c r="M757" s="35">
        <v>8</v>
      </c>
      <c r="N757" s="35">
        <v>499878.9</v>
      </c>
      <c r="O757" s="35">
        <v>1</v>
      </c>
      <c r="P757" s="35">
        <v>2</v>
      </c>
      <c r="Q757" s="35">
        <v>1</v>
      </c>
      <c r="R757" s="35">
        <v>7</v>
      </c>
      <c r="S757" s="35">
        <v>5</v>
      </c>
      <c r="T757" s="35">
        <v>15</v>
      </c>
      <c r="U757" s="35">
        <v>29.5</v>
      </c>
      <c r="V757" s="35">
        <v>999880.9</v>
      </c>
      <c r="W757" s="35">
        <v>1000000</v>
      </c>
      <c r="X757" s="35">
        <v>119.1</v>
      </c>
      <c r="Y757" s="35">
        <v>0.01</v>
      </c>
      <c r="Z757" t="str">
        <f t="shared" si="4"/>
        <v>Slovak Republic</v>
      </c>
      <c r="AA757">
        <f>'OAM Base model stairs'!B1288</f>
        <v>2003</v>
      </c>
    </row>
    <row r="758" spans="1:27" ht="15" thickBot="1" x14ac:dyDescent="0.35">
      <c r="A758" s="34" t="str">
        <f t="shared" si="3"/>
        <v>Slovak Republic</v>
      </c>
      <c r="B758" s="35">
        <v>3</v>
      </c>
      <c r="C758" s="35">
        <v>4</v>
      </c>
      <c r="D758" s="35">
        <v>1</v>
      </c>
      <c r="E758" s="35">
        <v>4</v>
      </c>
      <c r="F758" s="35">
        <v>26</v>
      </c>
      <c r="G758" s="35">
        <v>31</v>
      </c>
      <c r="H758" s="35">
        <v>499771.9</v>
      </c>
      <c r="I758" s="35">
        <v>25</v>
      </c>
      <c r="J758" s="35">
        <v>7</v>
      </c>
      <c r="K758" s="35">
        <v>7</v>
      </c>
      <c r="L758" s="35">
        <v>38.5</v>
      </c>
      <c r="M758" s="35">
        <v>7</v>
      </c>
      <c r="N758" s="35">
        <v>499878.9</v>
      </c>
      <c r="O758" s="35">
        <v>1</v>
      </c>
      <c r="P758" s="35">
        <v>1</v>
      </c>
      <c r="Q758" s="35">
        <v>1</v>
      </c>
      <c r="R758" s="35">
        <v>6</v>
      </c>
      <c r="S758" s="35">
        <v>5</v>
      </c>
      <c r="T758" s="35">
        <v>17</v>
      </c>
      <c r="U758" s="35">
        <v>29.5</v>
      </c>
      <c r="V758" s="35">
        <v>999864.9</v>
      </c>
      <c r="W758" s="35">
        <v>1000000</v>
      </c>
      <c r="X758" s="35">
        <v>135.1</v>
      </c>
      <c r="Y758" s="35">
        <v>0.01</v>
      </c>
      <c r="Z758" t="str">
        <f t="shared" si="4"/>
        <v>Slovak Republic</v>
      </c>
      <c r="AA758">
        <f>'OAM Base model stairs'!B1289</f>
        <v>2004</v>
      </c>
    </row>
    <row r="759" spans="1:27" ht="15" thickBot="1" x14ac:dyDescent="0.35">
      <c r="A759" s="34" t="str">
        <f t="shared" si="3"/>
        <v>Slovak Republic</v>
      </c>
      <c r="B759" s="35">
        <v>4</v>
      </c>
      <c r="C759" s="35">
        <v>4</v>
      </c>
      <c r="D759" s="35">
        <v>1</v>
      </c>
      <c r="E759" s="35">
        <v>4</v>
      </c>
      <c r="F759" s="35">
        <v>22</v>
      </c>
      <c r="G759" s="35">
        <v>28</v>
      </c>
      <c r="H759" s="35">
        <v>499772.9</v>
      </c>
      <c r="I759" s="35">
        <v>22</v>
      </c>
      <c r="J759" s="35">
        <v>6</v>
      </c>
      <c r="K759" s="35">
        <v>6</v>
      </c>
      <c r="L759" s="35">
        <v>37.5</v>
      </c>
      <c r="M759" s="35">
        <v>6</v>
      </c>
      <c r="N759" s="35">
        <v>499879.9</v>
      </c>
      <c r="O759" s="35">
        <v>2</v>
      </c>
      <c r="P759" s="35">
        <v>1</v>
      </c>
      <c r="Q759" s="35">
        <v>2</v>
      </c>
      <c r="R759" s="35">
        <v>6</v>
      </c>
      <c r="S759" s="35">
        <v>6</v>
      </c>
      <c r="T759" s="35">
        <v>17</v>
      </c>
      <c r="U759" s="35">
        <v>30.5</v>
      </c>
      <c r="V759" s="35">
        <v>999857.9</v>
      </c>
      <c r="W759" s="35">
        <v>1000000</v>
      </c>
      <c r="X759" s="35">
        <v>142.1</v>
      </c>
      <c r="Y759" s="35">
        <v>0.01</v>
      </c>
      <c r="Z759" t="str">
        <f t="shared" si="4"/>
        <v>Slovak Republic</v>
      </c>
      <c r="AA759">
        <f>'OAM Base model stairs'!B1290</f>
        <v>2005</v>
      </c>
    </row>
    <row r="760" spans="1:27" ht="15" thickBot="1" x14ac:dyDescent="0.35">
      <c r="A760" s="34" t="str">
        <f t="shared" si="3"/>
        <v>Slovak Republic</v>
      </c>
      <c r="B760" s="35">
        <v>3</v>
      </c>
      <c r="C760" s="35">
        <v>4</v>
      </c>
      <c r="D760" s="35">
        <v>1</v>
      </c>
      <c r="E760" s="35">
        <v>4</v>
      </c>
      <c r="F760" s="35">
        <v>21</v>
      </c>
      <c r="G760" s="35">
        <v>27</v>
      </c>
      <c r="H760" s="35">
        <v>499786.9</v>
      </c>
      <c r="I760" s="35">
        <v>21</v>
      </c>
      <c r="J760" s="35">
        <v>6</v>
      </c>
      <c r="K760" s="35">
        <v>6</v>
      </c>
      <c r="L760" s="35">
        <v>39.5</v>
      </c>
      <c r="M760" s="35">
        <v>6</v>
      </c>
      <c r="N760" s="35">
        <v>499880.9</v>
      </c>
      <c r="O760" s="35">
        <v>2</v>
      </c>
      <c r="P760" s="35">
        <v>2</v>
      </c>
      <c r="Q760" s="35">
        <v>2</v>
      </c>
      <c r="R760" s="35">
        <v>6</v>
      </c>
      <c r="S760" s="35">
        <v>7</v>
      </c>
      <c r="T760" s="35">
        <v>18</v>
      </c>
      <c r="U760" s="35">
        <v>31.5</v>
      </c>
      <c r="V760" s="35">
        <v>999874.9</v>
      </c>
      <c r="W760" s="35">
        <v>1000000</v>
      </c>
      <c r="X760" s="35">
        <v>125.1</v>
      </c>
      <c r="Y760" s="35">
        <v>0.01</v>
      </c>
      <c r="Z760" t="str">
        <f t="shared" si="4"/>
        <v>Slovak Republic</v>
      </c>
      <c r="AA760">
        <f>'OAM Base model stairs'!B1291</f>
        <v>2006</v>
      </c>
    </row>
    <row r="761" spans="1:27" ht="15" thickBot="1" x14ac:dyDescent="0.35">
      <c r="A761" s="34" t="str">
        <f t="shared" si="3"/>
        <v>Slovak Republic</v>
      </c>
      <c r="B761" s="35">
        <v>4</v>
      </c>
      <c r="C761" s="35">
        <v>5</v>
      </c>
      <c r="D761" s="35">
        <v>2</v>
      </c>
      <c r="E761" s="35">
        <v>5</v>
      </c>
      <c r="F761" s="35">
        <v>18</v>
      </c>
      <c r="G761" s="35">
        <v>24</v>
      </c>
      <c r="H761" s="35">
        <v>499792.4</v>
      </c>
      <c r="I761" s="35">
        <v>18</v>
      </c>
      <c r="J761" s="35">
        <v>6</v>
      </c>
      <c r="K761" s="35">
        <v>6</v>
      </c>
      <c r="L761" s="35">
        <v>40.5</v>
      </c>
      <c r="M761" s="35">
        <v>6</v>
      </c>
      <c r="N761" s="35">
        <v>499882.9</v>
      </c>
      <c r="O761" s="35">
        <v>2</v>
      </c>
      <c r="P761" s="35">
        <v>2</v>
      </c>
      <c r="Q761" s="35">
        <v>2</v>
      </c>
      <c r="R761" s="35">
        <v>6</v>
      </c>
      <c r="S761" s="35">
        <v>8</v>
      </c>
      <c r="T761" s="35">
        <v>19</v>
      </c>
      <c r="U761" s="35">
        <v>32.5</v>
      </c>
      <c r="V761" s="35">
        <v>999881.4</v>
      </c>
      <c r="W761" s="35">
        <v>1000000</v>
      </c>
      <c r="X761" s="35">
        <v>118.6</v>
      </c>
      <c r="Y761" s="35">
        <v>0.01</v>
      </c>
      <c r="Z761" t="str">
        <f t="shared" si="4"/>
        <v>Slovak Republic</v>
      </c>
      <c r="AA761">
        <f>'OAM Base model stairs'!B1292</f>
        <v>2007</v>
      </c>
    </row>
    <row r="762" spans="1:27" ht="15" thickBot="1" x14ac:dyDescent="0.35">
      <c r="A762" s="34" t="str">
        <f t="shared" si="3"/>
        <v>Slovak Republic</v>
      </c>
      <c r="B762" s="35">
        <v>3</v>
      </c>
      <c r="C762" s="35">
        <v>5</v>
      </c>
      <c r="D762" s="35">
        <v>1</v>
      </c>
      <c r="E762" s="35">
        <v>5</v>
      </c>
      <c r="F762" s="35">
        <v>17</v>
      </c>
      <c r="G762" s="35">
        <v>24</v>
      </c>
      <c r="H762" s="35">
        <v>499796.9</v>
      </c>
      <c r="I762" s="35">
        <v>18</v>
      </c>
      <c r="J762" s="35">
        <v>5</v>
      </c>
      <c r="K762" s="35">
        <v>5</v>
      </c>
      <c r="L762" s="35">
        <v>34.5</v>
      </c>
      <c r="M762" s="35">
        <v>5</v>
      </c>
      <c r="N762" s="35">
        <v>499888.9</v>
      </c>
      <c r="O762" s="35">
        <v>8</v>
      </c>
      <c r="P762" s="35">
        <v>29</v>
      </c>
      <c r="Q762" s="35">
        <v>8</v>
      </c>
      <c r="R762" s="35">
        <v>8</v>
      </c>
      <c r="S762" s="35">
        <v>9</v>
      </c>
      <c r="T762" s="35">
        <v>20</v>
      </c>
      <c r="U762" s="35">
        <v>33.5</v>
      </c>
      <c r="V762" s="35">
        <v>999923.9</v>
      </c>
      <c r="W762" s="35">
        <v>1000000</v>
      </c>
      <c r="X762" s="35">
        <v>76.099999999999994</v>
      </c>
      <c r="Y762" s="35">
        <v>0.01</v>
      </c>
      <c r="Z762" t="str">
        <f t="shared" si="4"/>
        <v>Slovak Republic</v>
      </c>
      <c r="AA762">
        <f>'OAM Base model stairs'!B1293</f>
        <v>2008</v>
      </c>
    </row>
    <row r="763" spans="1:27" ht="15" thickBot="1" x14ac:dyDescent="0.35">
      <c r="A763" s="34" t="str">
        <f t="shared" si="3"/>
        <v>Slovak Republic</v>
      </c>
      <c r="B763" s="35">
        <v>4</v>
      </c>
      <c r="C763" s="35">
        <v>5</v>
      </c>
      <c r="D763" s="35">
        <v>2</v>
      </c>
      <c r="E763" s="35">
        <v>5</v>
      </c>
      <c r="F763" s="35">
        <v>15</v>
      </c>
      <c r="G763" s="35">
        <v>20</v>
      </c>
      <c r="H763" s="35">
        <v>499834.9</v>
      </c>
      <c r="I763" s="35">
        <v>14</v>
      </c>
      <c r="J763" s="35">
        <v>5</v>
      </c>
      <c r="K763" s="35">
        <v>5</v>
      </c>
      <c r="L763" s="35">
        <v>33.5</v>
      </c>
      <c r="M763" s="35">
        <v>5</v>
      </c>
      <c r="N763" s="35">
        <v>499891.9</v>
      </c>
      <c r="O763" s="35">
        <v>15</v>
      </c>
      <c r="P763" s="35">
        <v>15.5</v>
      </c>
      <c r="Q763" s="35">
        <v>15</v>
      </c>
      <c r="R763" s="35">
        <v>9</v>
      </c>
      <c r="S763" s="35">
        <v>9</v>
      </c>
      <c r="T763" s="35">
        <v>20</v>
      </c>
      <c r="U763" s="35">
        <v>33.5</v>
      </c>
      <c r="V763" s="35">
        <v>999957.4</v>
      </c>
      <c r="W763" s="35">
        <v>1000000</v>
      </c>
      <c r="X763" s="35">
        <v>42.6</v>
      </c>
      <c r="Y763" s="35">
        <v>0</v>
      </c>
      <c r="Z763" t="str">
        <f t="shared" si="4"/>
        <v>Slovak Republic</v>
      </c>
      <c r="AA763">
        <f>'OAM Base model stairs'!B1294</f>
        <v>2009</v>
      </c>
    </row>
    <row r="764" spans="1:27" ht="15" thickBot="1" x14ac:dyDescent="0.35">
      <c r="A764" s="34" t="str">
        <f t="shared" si="3"/>
        <v>Slovak Republic</v>
      </c>
      <c r="B764" s="35">
        <v>4</v>
      </c>
      <c r="C764" s="35">
        <v>6</v>
      </c>
      <c r="D764" s="35">
        <v>3</v>
      </c>
      <c r="E764" s="35">
        <v>6</v>
      </c>
      <c r="F764" s="35">
        <v>11</v>
      </c>
      <c r="G764" s="35">
        <v>17</v>
      </c>
      <c r="H764" s="35">
        <v>499843.9</v>
      </c>
      <c r="I764" s="35">
        <v>11</v>
      </c>
      <c r="J764" s="35">
        <v>5</v>
      </c>
      <c r="K764" s="35">
        <v>5</v>
      </c>
      <c r="L764" s="35">
        <v>32.5</v>
      </c>
      <c r="M764" s="35">
        <v>5</v>
      </c>
      <c r="N764" s="35">
        <v>499885.9</v>
      </c>
      <c r="O764" s="35">
        <v>11</v>
      </c>
      <c r="P764" s="35">
        <v>13</v>
      </c>
      <c r="Q764" s="35">
        <v>11</v>
      </c>
      <c r="R764" s="35">
        <v>9</v>
      </c>
      <c r="S764" s="35">
        <v>10</v>
      </c>
      <c r="T764" s="35">
        <v>21</v>
      </c>
      <c r="U764" s="35">
        <v>34.5</v>
      </c>
      <c r="V764" s="35">
        <v>999944.9</v>
      </c>
      <c r="W764" s="35">
        <v>1000000</v>
      </c>
      <c r="X764" s="35">
        <v>55.1</v>
      </c>
      <c r="Y764" s="35">
        <v>0.01</v>
      </c>
      <c r="Z764" t="str">
        <f t="shared" si="4"/>
        <v>Slovak Republic</v>
      </c>
      <c r="AA764">
        <f>'OAM Base model stairs'!B1295</f>
        <v>2010</v>
      </c>
    </row>
    <row r="765" spans="1:27" ht="15" thickBot="1" x14ac:dyDescent="0.35">
      <c r="A765" s="34" t="str">
        <f t="shared" si="3"/>
        <v>Slovak Republic</v>
      </c>
      <c r="B765" s="35">
        <v>5</v>
      </c>
      <c r="C765" s="35">
        <v>6</v>
      </c>
      <c r="D765" s="35">
        <v>3</v>
      </c>
      <c r="E765" s="35">
        <v>6</v>
      </c>
      <c r="F765" s="35">
        <v>13</v>
      </c>
      <c r="G765" s="35">
        <v>19</v>
      </c>
      <c r="H765" s="35">
        <v>499837.9</v>
      </c>
      <c r="I765" s="35">
        <v>13</v>
      </c>
      <c r="J765" s="35">
        <v>6</v>
      </c>
      <c r="K765" s="35">
        <v>7</v>
      </c>
      <c r="L765" s="35">
        <v>33.5</v>
      </c>
      <c r="M765" s="35">
        <v>7</v>
      </c>
      <c r="N765" s="35">
        <v>499887.9</v>
      </c>
      <c r="O765" s="35">
        <v>13</v>
      </c>
      <c r="P765" s="35">
        <v>11</v>
      </c>
      <c r="Q765" s="35">
        <v>13</v>
      </c>
      <c r="R765" s="35">
        <v>10</v>
      </c>
      <c r="S765" s="35">
        <v>10</v>
      </c>
      <c r="T765" s="35">
        <v>22</v>
      </c>
      <c r="U765" s="35">
        <v>34.5</v>
      </c>
      <c r="V765" s="35">
        <v>999957.9</v>
      </c>
      <c r="W765" s="35">
        <v>1000000</v>
      </c>
      <c r="X765" s="35">
        <v>42.1</v>
      </c>
      <c r="Y765" s="35">
        <v>0</v>
      </c>
      <c r="Z765" t="str">
        <f t="shared" si="4"/>
        <v>Slovak Republic</v>
      </c>
      <c r="AA765">
        <f>'OAM Base model stairs'!B1296</f>
        <v>2011</v>
      </c>
    </row>
    <row r="766" spans="1:27" ht="15" thickBot="1" x14ac:dyDescent="0.35">
      <c r="A766" s="34" t="str">
        <f t="shared" si="3"/>
        <v>Slovak Republic</v>
      </c>
      <c r="B766" s="35">
        <v>4</v>
      </c>
      <c r="C766" s="35">
        <v>6</v>
      </c>
      <c r="D766" s="35">
        <v>3</v>
      </c>
      <c r="E766" s="35">
        <v>6</v>
      </c>
      <c r="F766" s="35">
        <v>12</v>
      </c>
      <c r="G766" s="35">
        <v>18</v>
      </c>
      <c r="H766" s="35">
        <v>499838.9</v>
      </c>
      <c r="I766" s="35">
        <v>12</v>
      </c>
      <c r="J766" s="35">
        <v>7</v>
      </c>
      <c r="K766" s="35">
        <v>7</v>
      </c>
      <c r="L766" s="35">
        <v>33.5</v>
      </c>
      <c r="M766" s="35">
        <v>7</v>
      </c>
      <c r="N766" s="35">
        <v>499889.9</v>
      </c>
      <c r="O766" s="35">
        <v>16</v>
      </c>
      <c r="P766" s="35">
        <v>6</v>
      </c>
      <c r="Q766" s="35">
        <v>16</v>
      </c>
      <c r="R766" s="35">
        <v>10</v>
      </c>
      <c r="S766" s="35">
        <v>10</v>
      </c>
      <c r="T766" s="35">
        <v>22</v>
      </c>
      <c r="U766" s="35">
        <v>34.5</v>
      </c>
      <c r="V766" s="35">
        <v>999958.9</v>
      </c>
      <c r="W766" s="35">
        <v>1000000</v>
      </c>
      <c r="X766" s="35">
        <v>41.1</v>
      </c>
      <c r="Y766" s="35">
        <v>0</v>
      </c>
      <c r="Z766" t="str">
        <f t="shared" si="4"/>
        <v>Slovak Republic</v>
      </c>
      <c r="AA766">
        <f>'OAM Base model stairs'!B1297</f>
        <v>2012</v>
      </c>
    </row>
    <row r="767" spans="1:27" ht="15" thickBot="1" x14ac:dyDescent="0.35">
      <c r="A767" s="34" t="str">
        <f t="shared" si="3"/>
        <v>Slovak Republic</v>
      </c>
      <c r="B767" s="35">
        <v>4</v>
      </c>
      <c r="C767" s="35">
        <v>6</v>
      </c>
      <c r="D767" s="35">
        <v>3</v>
      </c>
      <c r="E767" s="35">
        <v>6</v>
      </c>
      <c r="F767" s="35">
        <v>14</v>
      </c>
      <c r="G767" s="35">
        <v>20</v>
      </c>
      <c r="H767" s="35">
        <v>499836.9</v>
      </c>
      <c r="I767" s="35">
        <v>14</v>
      </c>
      <c r="J767" s="35">
        <v>7</v>
      </c>
      <c r="K767" s="35">
        <v>7</v>
      </c>
      <c r="L767" s="35">
        <v>34.5</v>
      </c>
      <c r="M767" s="35">
        <v>7</v>
      </c>
      <c r="N767" s="35">
        <v>499889.9</v>
      </c>
      <c r="O767" s="35">
        <v>15</v>
      </c>
      <c r="P767" s="35">
        <v>5</v>
      </c>
      <c r="Q767" s="35">
        <v>15</v>
      </c>
      <c r="R767" s="35">
        <v>10</v>
      </c>
      <c r="S767" s="35">
        <v>10</v>
      </c>
      <c r="T767" s="35">
        <v>22</v>
      </c>
      <c r="U767" s="35">
        <v>34.5</v>
      </c>
      <c r="V767" s="35">
        <v>999960.9</v>
      </c>
      <c r="W767" s="35">
        <v>1000000</v>
      </c>
      <c r="X767" s="35">
        <v>39.1</v>
      </c>
      <c r="Y767" s="35">
        <v>0</v>
      </c>
      <c r="Z767" t="str">
        <f t="shared" si="4"/>
        <v>Slovak Republic</v>
      </c>
      <c r="AA767">
        <f>'OAM Base model stairs'!B1298</f>
        <v>2013</v>
      </c>
    </row>
    <row r="768" spans="1:27" ht="15" thickBot="1" x14ac:dyDescent="0.35">
      <c r="A768" s="34" t="str">
        <f t="shared" si="3"/>
        <v>Slovak Republic</v>
      </c>
      <c r="B768" s="35">
        <v>4</v>
      </c>
      <c r="C768" s="35">
        <v>6</v>
      </c>
      <c r="D768" s="35">
        <v>3</v>
      </c>
      <c r="E768" s="35">
        <v>6</v>
      </c>
      <c r="F768" s="35">
        <v>16</v>
      </c>
      <c r="G768" s="35">
        <v>22</v>
      </c>
      <c r="H768" s="35">
        <v>499834.9</v>
      </c>
      <c r="I768" s="35">
        <v>16</v>
      </c>
      <c r="J768" s="35">
        <v>7</v>
      </c>
      <c r="K768" s="35">
        <v>8</v>
      </c>
      <c r="L768" s="35">
        <v>34.5</v>
      </c>
      <c r="M768" s="35">
        <v>8</v>
      </c>
      <c r="N768" s="35">
        <v>499890.9</v>
      </c>
      <c r="O768" s="35">
        <v>16</v>
      </c>
      <c r="P768" s="35">
        <v>5</v>
      </c>
      <c r="Q768" s="35">
        <v>16</v>
      </c>
      <c r="R768" s="35">
        <v>10</v>
      </c>
      <c r="S768" s="35">
        <v>11</v>
      </c>
      <c r="T768" s="35">
        <v>22</v>
      </c>
      <c r="U768" s="35">
        <v>35.5</v>
      </c>
      <c r="V768" s="35">
        <v>999971.9</v>
      </c>
      <c r="W768" s="35">
        <v>1000000</v>
      </c>
      <c r="X768" s="35">
        <v>28.1</v>
      </c>
      <c r="Y768" s="35">
        <v>0</v>
      </c>
      <c r="Z768" t="str">
        <f t="shared" si="4"/>
        <v>Slovak Republic</v>
      </c>
      <c r="AA768">
        <f>'OAM Base model stairs'!B1299</f>
        <v>2014</v>
      </c>
    </row>
    <row r="769" spans="1:27" ht="15" thickBot="1" x14ac:dyDescent="0.35">
      <c r="A769" s="34" t="str">
        <f t="shared" si="3"/>
        <v>Slovak Republic</v>
      </c>
      <c r="B769" s="35">
        <v>5</v>
      </c>
      <c r="C769" s="35">
        <v>7</v>
      </c>
      <c r="D769" s="35">
        <v>4</v>
      </c>
      <c r="E769" s="35">
        <v>7</v>
      </c>
      <c r="F769" s="35">
        <v>17</v>
      </c>
      <c r="G769" s="35">
        <v>22</v>
      </c>
      <c r="H769" s="35">
        <v>499820.4</v>
      </c>
      <c r="I769" s="35">
        <v>16</v>
      </c>
      <c r="J769" s="35">
        <v>6</v>
      </c>
      <c r="K769" s="35">
        <v>7</v>
      </c>
      <c r="L769" s="35">
        <v>27</v>
      </c>
      <c r="M769" s="35">
        <v>7</v>
      </c>
      <c r="N769" s="35">
        <v>499895.9</v>
      </c>
      <c r="O769" s="35">
        <v>20</v>
      </c>
      <c r="P769" s="35">
        <v>6</v>
      </c>
      <c r="Q769" s="35">
        <v>20</v>
      </c>
      <c r="R769" s="35">
        <v>10</v>
      </c>
      <c r="S769" s="35">
        <v>11</v>
      </c>
      <c r="T769" s="35">
        <v>22</v>
      </c>
      <c r="U769" s="35">
        <v>35.5</v>
      </c>
      <c r="V769" s="35">
        <v>999965.9</v>
      </c>
      <c r="W769" s="35">
        <v>1000000</v>
      </c>
      <c r="X769" s="35">
        <v>34.1</v>
      </c>
      <c r="Y769" s="35">
        <v>0</v>
      </c>
      <c r="Z769" t="str">
        <f t="shared" si="4"/>
        <v>Slovak Republic</v>
      </c>
      <c r="AA769">
        <f>'OAM Base model stairs'!B1300</f>
        <v>2015</v>
      </c>
    </row>
    <row r="770" spans="1:27" ht="15" thickBot="1" x14ac:dyDescent="0.35">
      <c r="A770" s="34" t="str">
        <f t="shared" si="3"/>
        <v>Slovak Republic</v>
      </c>
      <c r="B770" s="35">
        <v>5</v>
      </c>
      <c r="C770" s="35">
        <v>7</v>
      </c>
      <c r="D770" s="35">
        <v>4</v>
      </c>
      <c r="E770" s="35">
        <v>7</v>
      </c>
      <c r="F770" s="35">
        <v>19</v>
      </c>
      <c r="G770" s="35">
        <v>25</v>
      </c>
      <c r="H770" s="35">
        <v>499796.9</v>
      </c>
      <c r="I770" s="35">
        <v>19</v>
      </c>
      <c r="J770" s="35">
        <v>8</v>
      </c>
      <c r="K770" s="35">
        <v>9</v>
      </c>
      <c r="L770" s="35">
        <v>35.5</v>
      </c>
      <c r="M770" s="35">
        <v>9</v>
      </c>
      <c r="N770" s="35">
        <v>499901.9</v>
      </c>
      <c r="O770" s="35">
        <v>24</v>
      </c>
      <c r="P770" s="35">
        <v>7</v>
      </c>
      <c r="Q770" s="35">
        <v>24</v>
      </c>
      <c r="R770" s="35">
        <v>9</v>
      </c>
      <c r="S770" s="35">
        <v>11</v>
      </c>
      <c r="T770" s="35">
        <v>22</v>
      </c>
      <c r="U770" s="35">
        <v>35.5</v>
      </c>
      <c r="V770" s="35">
        <v>999978.9</v>
      </c>
      <c r="W770" s="35">
        <v>1000000</v>
      </c>
      <c r="X770" s="35">
        <v>21.1</v>
      </c>
      <c r="Y770" s="35">
        <v>0</v>
      </c>
      <c r="Z770" t="str">
        <f t="shared" si="4"/>
        <v>Slovak Republic</v>
      </c>
      <c r="AA770">
        <f>'OAM Base model stairs'!B1301</f>
        <v>2016</v>
      </c>
    </row>
    <row r="771" spans="1:27" ht="15" thickBot="1" x14ac:dyDescent="0.35">
      <c r="A771" s="34" t="str">
        <f t="shared" si="3"/>
        <v>Slovak Republic</v>
      </c>
      <c r="B771" s="35">
        <v>5</v>
      </c>
      <c r="C771" s="35">
        <v>8</v>
      </c>
      <c r="D771" s="35">
        <v>4</v>
      </c>
      <c r="E771" s="35">
        <v>8</v>
      </c>
      <c r="F771" s="35">
        <v>21</v>
      </c>
      <c r="G771" s="35">
        <v>27</v>
      </c>
      <c r="H771" s="35">
        <v>499788.9</v>
      </c>
      <c r="I771" s="35">
        <v>21</v>
      </c>
      <c r="J771" s="35">
        <v>8</v>
      </c>
      <c r="K771" s="35">
        <v>9</v>
      </c>
      <c r="L771" s="35">
        <v>33.5</v>
      </c>
      <c r="M771" s="35">
        <v>9</v>
      </c>
      <c r="N771" s="35">
        <v>499905.9</v>
      </c>
      <c r="O771" s="35">
        <v>28</v>
      </c>
      <c r="P771" s="35">
        <v>8</v>
      </c>
      <c r="Q771" s="35">
        <v>28</v>
      </c>
      <c r="R771" s="35">
        <v>9</v>
      </c>
      <c r="S771" s="35">
        <v>11</v>
      </c>
      <c r="T771" s="35">
        <v>22</v>
      </c>
      <c r="U771" s="35">
        <v>35.5</v>
      </c>
      <c r="V771" s="35">
        <v>999989.9</v>
      </c>
      <c r="W771" s="35">
        <v>1000000</v>
      </c>
      <c r="X771" s="35">
        <v>10.1</v>
      </c>
      <c r="Y771" s="35">
        <v>0</v>
      </c>
      <c r="Z771" t="str">
        <f t="shared" si="4"/>
        <v>Slovak Republic</v>
      </c>
      <c r="AA771">
        <f>'OAM Base model stairs'!B1302</f>
        <v>2017</v>
      </c>
    </row>
    <row r="772" spans="1:27" ht="15" thickBot="1" x14ac:dyDescent="0.35">
      <c r="A772" s="34" t="str">
        <f t="shared" si="3"/>
        <v>Slovak Republic</v>
      </c>
      <c r="B772" s="35">
        <v>6</v>
      </c>
      <c r="C772" s="35">
        <v>8</v>
      </c>
      <c r="D772" s="35">
        <v>5</v>
      </c>
      <c r="E772" s="35">
        <v>8</v>
      </c>
      <c r="F772" s="35">
        <v>22</v>
      </c>
      <c r="G772" s="35">
        <v>28</v>
      </c>
      <c r="H772" s="35">
        <v>499787.9</v>
      </c>
      <c r="I772" s="35">
        <v>22</v>
      </c>
      <c r="J772" s="35">
        <v>8</v>
      </c>
      <c r="K772" s="35">
        <v>9</v>
      </c>
      <c r="L772" s="35">
        <v>33.5</v>
      </c>
      <c r="M772" s="35">
        <v>9</v>
      </c>
      <c r="N772" s="35">
        <v>499904.9</v>
      </c>
      <c r="O772" s="35">
        <v>26</v>
      </c>
      <c r="P772" s="35">
        <v>10</v>
      </c>
      <c r="Q772" s="35">
        <v>26</v>
      </c>
      <c r="R772" s="35">
        <v>9</v>
      </c>
      <c r="S772" s="35">
        <v>12</v>
      </c>
      <c r="T772" s="35">
        <v>23</v>
      </c>
      <c r="U772" s="35">
        <v>36.5</v>
      </c>
      <c r="V772" s="35">
        <v>999993.9</v>
      </c>
      <c r="W772" s="35">
        <v>1000000</v>
      </c>
      <c r="X772" s="35">
        <v>6.1</v>
      </c>
      <c r="Y772" s="35">
        <v>0</v>
      </c>
      <c r="Z772" t="str">
        <f t="shared" si="4"/>
        <v>Slovak Republic</v>
      </c>
      <c r="AA772">
        <f>'OAM Base model stairs'!B1303</f>
        <v>2018</v>
      </c>
    </row>
    <row r="773" spans="1:27" ht="15" thickBot="1" x14ac:dyDescent="0.35">
      <c r="A773" s="34" t="str">
        <f t="shared" si="3"/>
        <v>Slovak Republic</v>
      </c>
      <c r="B773" s="35">
        <v>6</v>
      </c>
      <c r="C773" s="35">
        <v>8</v>
      </c>
      <c r="D773" s="35">
        <v>4</v>
      </c>
      <c r="E773" s="35">
        <v>8</v>
      </c>
      <c r="F773" s="35">
        <v>22</v>
      </c>
      <c r="G773" s="35">
        <v>28</v>
      </c>
      <c r="H773" s="35">
        <v>499787.9</v>
      </c>
      <c r="I773" s="35">
        <v>22</v>
      </c>
      <c r="J773" s="35">
        <v>8</v>
      </c>
      <c r="K773" s="35">
        <v>9</v>
      </c>
      <c r="L773" s="35">
        <v>33.5</v>
      </c>
      <c r="M773" s="35">
        <v>9</v>
      </c>
      <c r="N773" s="35">
        <v>499902.9</v>
      </c>
      <c r="O773" s="35">
        <v>23</v>
      </c>
      <c r="P773" s="35">
        <v>13</v>
      </c>
      <c r="Q773" s="35">
        <v>23</v>
      </c>
      <c r="R773" s="35">
        <v>9</v>
      </c>
      <c r="S773" s="35">
        <v>12</v>
      </c>
      <c r="T773" s="35">
        <v>23</v>
      </c>
      <c r="U773" s="35">
        <v>36.5</v>
      </c>
      <c r="V773" s="35">
        <v>999987.9</v>
      </c>
      <c r="W773" s="35">
        <v>1000000</v>
      </c>
      <c r="X773" s="35">
        <v>12.1</v>
      </c>
      <c r="Y773" s="35">
        <v>0</v>
      </c>
      <c r="Z773" t="str">
        <f t="shared" si="4"/>
        <v>Slovak Republic</v>
      </c>
      <c r="AA773">
        <f>'OAM Base model stairs'!B1304</f>
        <v>2019</v>
      </c>
    </row>
    <row r="774" spans="1:27" ht="15" thickBot="1" x14ac:dyDescent="0.35">
      <c r="A774" s="34" t="str">
        <f t="shared" si="3"/>
        <v>Slovak Republic</v>
      </c>
      <c r="B774" s="35">
        <v>6</v>
      </c>
      <c r="C774" s="35">
        <v>9</v>
      </c>
      <c r="D774" s="35">
        <v>5</v>
      </c>
      <c r="E774" s="35">
        <v>9</v>
      </c>
      <c r="F774" s="35">
        <v>28</v>
      </c>
      <c r="G774" s="35">
        <v>33</v>
      </c>
      <c r="H774" s="35">
        <v>499784.4</v>
      </c>
      <c r="I774" s="35">
        <v>27</v>
      </c>
      <c r="J774" s="35">
        <v>8</v>
      </c>
      <c r="K774" s="35">
        <v>8</v>
      </c>
      <c r="L774" s="35">
        <v>33.5</v>
      </c>
      <c r="M774" s="35">
        <v>8</v>
      </c>
      <c r="N774" s="35">
        <v>499903.9</v>
      </c>
      <c r="O774" s="35">
        <v>25</v>
      </c>
      <c r="P774" s="35">
        <v>14</v>
      </c>
      <c r="Q774" s="35">
        <v>25</v>
      </c>
      <c r="R774" s="35">
        <v>9</v>
      </c>
      <c r="S774" s="35">
        <v>12</v>
      </c>
      <c r="T774" s="35">
        <v>23</v>
      </c>
      <c r="U774" s="35">
        <v>36.5</v>
      </c>
      <c r="V774" s="35">
        <v>1000007.4</v>
      </c>
      <c r="W774" s="35">
        <v>1000000</v>
      </c>
      <c r="X774" s="35">
        <v>-7.4</v>
      </c>
      <c r="Y774" s="35">
        <v>0</v>
      </c>
      <c r="Z774" t="str">
        <f t="shared" si="4"/>
        <v>Slovak Republic</v>
      </c>
      <c r="AA774">
        <f>'OAM Base model stairs'!B1305</f>
        <v>2020</v>
      </c>
    </row>
    <row r="775" spans="1:27" ht="15" thickBot="1" x14ac:dyDescent="0.35">
      <c r="A775" s="34" t="str">
        <f t="shared" si="3"/>
        <v>Slovak Republic</v>
      </c>
      <c r="B775" s="35">
        <v>5</v>
      </c>
      <c r="C775" s="35">
        <v>9</v>
      </c>
      <c r="D775" s="35">
        <v>4</v>
      </c>
      <c r="E775" s="35">
        <v>9</v>
      </c>
      <c r="F775" s="35">
        <v>30</v>
      </c>
      <c r="G775" s="35">
        <v>35</v>
      </c>
      <c r="H775" s="35">
        <v>499770.9</v>
      </c>
      <c r="I775" s="35">
        <v>29</v>
      </c>
      <c r="J775" s="35">
        <v>3</v>
      </c>
      <c r="K775" s="35">
        <v>3</v>
      </c>
      <c r="L775" s="35">
        <v>4</v>
      </c>
      <c r="M775" s="35">
        <v>3</v>
      </c>
      <c r="N775" s="35">
        <v>499906.9</v>
      </c>
      <c r="O775" s="35">
        <v>29</v>
      </c>
      <c r="P775" s="35">
        <v>12</v>
      </c>
      <c r="Q775" s="35">
        <v>29</v>
      </c>
      <c r="R775" s="35">
        <v>8</v>
      </c>
      <c r="S775" s="35">
        <v>11</v>
      </c>
      <c r="T775" s="35">
        <v>23</v>
      </c>
      <c r="U775" s="35">
        <v>35.5</v>
      </c>
      <c r="V775" s="35">
        <v>999959.4</v>
      </c>
      <c r="W775" s="35">
        <v>1000000</v>
      </c>
      <c r="X775" s="35">
        <v>40.6</v>
      </c>
      <c r="Y775" s="35">
        <v>0</v>
      </c>
      <c r="Z775" t="str">
        <f t="shared" si="4"/>
        <v>Slovak Republic</v>
      </c>
      <c r="AA775">
        <f>'OAM Base model stairs'!B1306</f>
        <v>2021</v>
      </c>
    </row>
    <row r="776" spans="1:27" ht="15" thickBot="1" x14ac:dyDescent="0.35">
      <c r="A776" s="34" t="str">
        <f t="shared" si="3"/>
        <v>Slovenia</v>
      </c>
      <c r="B776" s="35">
        <v>22</v>
      </c>
      <c r="C776" s="35">
        <v>20</v>
      </c>
      <c r="D776" s="35">
        <v>29.5</v>
      </c>
      <c r="E776" s="35">
        <v>20</v>
      </c>
      <c r="F776" s="35">
        <v>27</v>
      </c>
      <c r="G776" s="35">
        <v>32</v>
      </c>
      <c r="H776" s="35">
        <v>499768.9</v>
      </c>
      <c r="I776" s="35">
        <v>26</v>
      </c>
      <c r="J776" s="35">
        <v>32.5</v>
      </c>
      <c r="K776" s="35">
        <v>28</v>
      </c>
      <c r="L776" s="35">
        <v>4</v>
      </c>
      <c r="M776" s="35">
        <v>28</v>
      </c>
      <c r="N776" s="35">
        <v>499891.9</v>
      </c>
      <c r="O776" s="35">
        <v>15</v>
      </c>
      <c r="P776" s="35">
        <v>35</v>
      </c>
      <c r="Q776" s="35">
        <v>15</v>
      </c>
      <c r="R776" s="35">
        <v>21</v>
      </c>
      <c r="S776" s="35">
        <v>15</v>
      </c>
      <c r="T776" s="35">
        <v>26</v>
      </c>
      <c r="U776" s="35">
        <v>39.5</v>
      </c>
      <c r="V776" s="35">
        <v>1000096.4</v>
      </c>
      <c r="W776" s="35">
        <v>1000000</v>
      </c>
      <c r="X776" s="35">
        <v>-96.4</v>
      </c>
      <c r="Y776" s="35">
        <v>-0.01</v>
      </c>
      <c r="Z776" t="str">
        <f t="shared" si="4"/>
        <v>Slovenia</v>
      </c>
      <c r="AA776">
        <f>'OAM Base model stairs'!B1307</f>
        <v>1995</v>
      </c>
    </row>
    <row r="777" spans="1:27" ht="15" thickBot="1" x14ac:dyDescent="0.35">
      <c r="A777" s="34" t="str">
        <f t="shared" si="3"/>
        <v>Slovenia</v>
      </c>
      <c r="B777" s="35">
        <v>24</v>
      </c>
      <c r="C777" s="35">
        <v>23</v>
      </c>
      <c r="D777" s="35">
        <v>23.5</v>
      </c>
      <c r="E777" s="35">
        <v>23</v>
      </c>
      <c r="F777" s="35">
        <v>29</v>
      </c>
      <c r="G777" s="35">
        <v>34</v>
      </c>
      <c r="H777" s="35">
        <v>499768.9</v>
      </c>
      <c r="I777" s="35">
        <v>28</v>
      </c>
      <c r="J777" s="35">
        <v>32.5</v>
      </c>
      <c r="K777" s="35">
        <v>28</v>
      </c>
      <c r="L777" s="35">
        <v>6</v>
      </c>
      <c r="M777" s="35">
        <v>28</v>
      </c>
      <c r="N777" s="35">
        <v>499891.9</v>
      </c>
      <c r="O777" s="35">
        <v>15</v>
      </c>
      <c r="P777" s="35">
        <v>35</v>
      </c>
      <c r="Q777" s="35">
        <v>15</v>
      </c>
      <c r="R777" s="35">
        <v>20</v>
      </c>
      <c r="S777" s="35">
        <v>16</v>
      </c>
      <c r="T777" s="35">
        <v>27</v>
      </c>
      <c r="U777" s="35">
        <v>40.5</v>
      </c>
      <c r="V777" s="35">
        <v>1000108.4</v>
      </c>
      <c r="W777" s="35">
        <v>1000000</v>
      </c>
      <c r="X777" s="35">
        <v>-108.4</v>
      </c>
      <c r="Y777" s="35">
        <v>-0.01</v>
      </c>
      <c r="Z777" t="str">
        <f t="shared" si="4"/>
        <v>Slovenia</v>
      </c>
      <c r="AA777">
        <f>'OAM Base model stairs'!B1308</f>
        <v>1996</v>
      </c>
    </row>
    <row r="778" spans="1:27" ht="15" thickBot="1" x14ac:dyDescent="0.35">
      <c r="A778" s="34" t="str">
        <f t="shared" si="3"/>
        <v>Slovenia</v>
      </c>
      <c r="B778" s="35">
        <v>25</v>
      </c>
      <c r="C778" s="35">
        <v>24</v>
      </c>
      <c r="D778" s="35">
        <v>17</v>
      </c>
      <c r="E778" s="35">
        <v>24</v>
      </c>
      <c r="F778" s="35">
        <v>30</v>
      </c>
      <c r="G778" s="35">
        <v>35</v>
      </c>
      <c r="H778" s="35">
        <v>499768.9</v>
      </c>
      <c r="I778" s="35">
        <v>29</v>
      </c>
      <c r="J778" s="35">
        <v>28.5</v>
      </c>
      <c r="K778" s="35">
        <v>26</v>
      </c>
      <c r="L778" s="35">
        <v>8</v>
      </c>
      <c r="M778" s="35">
        <v>26</v>
      </c>
      <c r="N778" s="35">
        <v>499894.9</v>
      </c>
      <c r="O778" s="35">
        <v>17</v>
      </c>
      <c r="P778" s="35">
        <v>35</v>
      </c>
      <c r="Q778" s="35">
        <v>17</v>
      </c>
      <c r="R778" s="35">
        <v>20</v>
      </c>
      <c r="S778" s="35">
        <v>16</v>
      </c>
      <c r="T778" s="35">
        <v>27</v>
      </c>
      <c r="U778" s="35">
        <v>40.5</v>
      </c>
      <c r="V778" s="35">
        <v>1000108.9</v>
      </c>
      <c r="W778" s="35">
        <v>1000000</v>
      </c>
      <c r="X778" s="35">
        <v>-108.9</v>
      </c>
      <c r="Y778" s="35">
        <v>-0.01</v>
      </c>
      <c r="Z778" t="str">
        <f t="shared" si="4"/>
        <v>Slovenia</v>
      </c>
      <c r="AA778">
        <f>'OAM Base model stairs'!B1309</f>
        <v>1997</v>
      </c>
    </row>
    <row r="779" spans="1:27" ht="15" thickBot="1" x14ac:dyDescent="0.35">
      <c r="A779" s="34" t="str">
        <f t="shared" si="3"/>
        <v>Slovenia</v>
      </c>
      <c r="B779" s="35">
        <v>25</v>
      </c>
      <c r="C779" s="35">
        <v>24</v>
      </c>
      <c r="D779" s="35">
        <v>18</v>
      </c>
      <c r="E779" s="35">
        <v>24</v>
      </c>
      <c r="F779" s="35">
        <v>29</v>
      </c>
      <c r="G779" s="35">
        <v>35</v>
      </c>
      <c r="H779" s="35">
        <v>499768.9</v>
      </c>
      <c r="I779" s="35">
        <v>29</v>
      </c>
      <c r="J779" s="35">
        <v>27.5</v>
      </c>
      <c r="K779" s="35">
        <v>26</v>
      </c>
      <c r="L779" s="35">
        <v>7</v>
      </c>
      <c r="M779" s="35">
        <v>26</v>
      </c>
      <c r="N779" s="35">
        <v>499898.9</v>
      </c>
      <c r="O779" s="35">
        <v>21</v>
      </c>
      <c r="P779" s="35">
        <v>28</v>
      </c>
      <c r="Q779" s="35">
        <v>21</v>
      </c>
      <c r="R779" s="35">
        <v>19</v>
      </c>
      <c r="S779" s="35">
        <v>16</v>
      </c>
      <c r="T779" s="35">
        <v>27</v>
      </c>
      <c r="U779" s="35">
        <v>40.5</v>
      </c>
      <c r="V779" s="35">
        <v>1000110.9</v>
      </c>
      <c r="W779" s="35">
        <v>1000000</v>
      </c>
      <c r="X779" s="35">
        <v>-110.9</v>
      </c>
      <c r="Y779" s="35">
        <v>-0.01</v>
      </c>
      <c r="Z779" t="str">
        <f t="shared" si="4"/>
        <v>Slovenia</v>
      </c>
      <c r="AA779">
        <f>'OAM Base model stairs'!B1310</f>
        <v>1998</v>
      </c>
    </row>
    <row r="780" spans="1:27" ht="15" thickBot="1" x14ac:dyDescent="0.35">
      <c r="A780" s="34" t="str">
        <f t="shared" si="3"/>
        <v>Slovenia</v>
      </c>
      <c r="B780" s="35">
        <v>25</v>
      </c>
      <c r="C780" s="35">
        <v>23</v>
      </c>
      <c r="D780" s="35">
        <v>23.5</v>
      </c>
      <c r="E780" s="35">
        <v>23</v>
      </c>
      <c r="F780" s="35">
        <v>29</v>
      </c>
      <c r="G780" s="35">
        <v>34</v>
      </c>
      <c r="H780" s="35">
        <v>499768.9</v>
      </c>
      <c r="I780" s="35">
        <v>28</v>
      </c>
      <c r="J780" s="35">
        <v>28.5</v>
      </c>
      <c r="K780" s="35">
        <v>27</v>
      </c>
      <c r="L780" s="35">
        <v>7</v>
      </c>
      <c r="M780" s="35">
        <v>27</v>
      </c>
      <c r="N780" s="35">
        <v>499895.9</v>
      </c>
      <c r="O780" s="35">
        <v>19</v>
      </c>
      <c r="P780" s="35">
        <v>30</v>
      </c>
      <c r="Q780" s="35">
        <v>19</v>
      </c>
      <c r="R780" s="35">
        <v>19</v>
      </c>
      <c r="S780" s="35">
        <v>16</v>
      </c>
      <c r="T780" s="35">
        <v>28</v>
      </c>
      <c r="U780" s="35">
        <v>40.5</v>
      </c>
      <c r="V780" s="35">
        <v>1000111.4</v>
      </c>
      <c r="W780" s="35">
        <v>1000000</v>
      </c>
      <c r="X780" s="35">
        <v>-111.4</v>
      </c>
      <c r="Y780" s="35">
        <v>-0.01</v>
      </c>
      <c r="Z780" t="str">
        <f t="shared" si="4"/>
        <v>Slovenia</v>
      </c>
      <c r="AA780">
        <f>'OAM Base model stairs'!B1311</f>
        <v>1999</v>
      </c>
    </row>
    <row r="781" spans="1:27" ht="15" thickBot="1" x14ac:dyDescent="0.35">
      <c r="A781" s="34" t="str">
        <f t="shared" si="3"/>
        <v>Slovenia</v>
      </c>
      <c r="B781" s="35">
        <v>25</v>
      </c>
      <c r="C781" s="35">
        <v>24</v>
      </c>
      <c r="D781" s="35">
        <v>18</v>
      </c>
      <c r="E781" s="35">
        <v>24</v>
      </c>
      <c r="F781" s="35">
        <v>30</v>
      </c>
      <c r="G781" s="35">
        <v>35</v>
      </c>
      <c r="H781" s="35">
        <v>499770.9</v>
      </c>
      <c r="I781" s="35">
        <v>29</v>
      </c>
      <c r="J781" s="35">
        <v>32.5</v>
      </c>
      <c r="K781" s="35">
        <v>28</v>
      </c>
      <c r="L781" s="35">
        <v>8</v>
      </c>
      <c r="M781" s="35">
        <v>28</v>
      </c>
      <c r="N781" s="35">
        <v>499892.9</v>
      </c>
      <c r="O781" s="35">
        <v>15</v>
      </c>
      <c r="P781" s="35">
        <v>35</v>
      </c>
      <c r="Q781" s="35">
        <v>15</v>
      </c>
      <c r="R781" s="35">
        <v>17</v>
      </c>
      <c r="S781" s="35">
        <v>16</v>
      </c>
      <c r="T781" s="35">
        <v>27</v>
      </c>
      <c r="U781" s="35">
        <v>40.5</v>
      </c>
      <c r="V781" s="35">
        <v>1000110.9</v>
      </c>
      <c r="W781" s="35">
        <v>1000000</v>
      </c>
      <c r="X781" s="35">
        <v>-110.9</v>
      </c>
      <c r="Y781" s="35">
        <v>-0.01</v>
      </c>
      <c r="Z781" t="str">
        <f t="shared" si="4"/>
        <v>Slovenia</v>
      </c>
      <c r="AA781">
        <f>'OAM Base model stairs'!B1312</f>
        <v>2000</v>
      </c>
    </row>
    <row r="782" spans="1:27" ht="15" thickBot="1" x14ac:dyDescent="0.35">
      <c r="A782" s="34" t="str">
        <f t="shared" si="3"/>
        <v>Slovenia</v>
      </c>
      <c r="B782" s="35">
        <v>26</v>
      </c>
      <c r="C782" s="35">
        <v>25</v>
      </c>
      <c r="D782" s="35">
        <v>17</v>
      </c>
      <c r="E782" s="35">
        <v>25</v>
      </c>
      <c r="F782" s="35">
        <v>30</v>
      </c>
      <c r="G782" s="35">
        <v>35</v>
      </c>
      <c r="H782" s="35">
        <v>499770.9</v>
      </c>
      <c r="I782" s="35">
        <v>29</v>
      </c>
      <c r="J782" s="35">
        <v>32.5</v>
      </c>
      <c r="K782" s="35">
        <v>27</v>
      </c>
      <c r="L782" s="35">
        <v>7</v>
      </c>
      <c r="M782" s="35">
        <v>27</v>
      </c>
      <c r="N782" s="35">
        <v>499890.9</v>
      </c>
      <c r="O782" s="35">
        <v>13</v>
      </c>
      <c r="P782" s="35">
        <v>37</v>
      </c>
      <c r="Q782" s="35">
        <v>13</v>
      </c>
      <c r="R782" s="35">
        <v>17</v>
      </c>
      <c r="S782" s="35">
        <v>16</v>
      </c>
      <c r="T782" s="35">
        <v>28</v>
      </c>
      <c r="U782" s="35">
        <v>40.5</v>
      </c>
      <c r="V782" s="35">
        <v>1000106.9</v>
      </c>
      <c r="W782" s="35">
        <v>1000000</v>
      </c>
      <c r="X782" s="35">
        <v>-106.9</v>
      </c>
      <c r="Y782" s="35">
        <v>-0.01</v>
      </c>
      <c r="Z782" t="str">
        <f t="shared" si="4"/>
        <v>Slovenia</v>
      </c>
      <c r="AA782">
        <f>'OAM Base model stairs'!B1313</f>
        <v>2001</v>
      </c>
    </row>
    <row r="783" spans="1:27" ht="15" thickBot="1" x14ac:dyDescent="0.35">
      <c r="A783" s="34" t="str">
        <f t="shared" si="3"/>
        <v>Slovenia</v>
      </c>
      <c r="B783" s="35">
        <v>25</v>
      </c>
      <c r="C783" s="35">
        <v>25</v>
      </c>
      <c r="D783" s="35">
        <v>23.5</v>
      </c>
      <c r="E783" s="35">
        <v>25</v>
      </c>
      <c r="F783" s="35">
        <v>29</v>
      </c>
      <c r="G783" s="35">
        <v>34</v>
      </c>
      <c r="H783" s="35">
        <v>499769.9</v>
      </c>
      <c r="I783" s="35">
        <v>28</v>
      </c>
      <c r="J783" s="35">
        <v>33.5</v>
      </c>
      <c r="K783" s="35">
        <v>29</v>
      </c>
      <c r="L783" s="35">
        <v>6</v>
      </c>
      <c r="M783" s="35">
        <v>29</v>
      </c>
      <c r="N783" s="35">
        <v>499891.9</v>
      </c>
      <c r="O783" s="35">
        <v>14</v>
      </c>
      <c r="P783" s="35">
        <v>36</v>
      </c>
      <c r="Q783" s="35">
        <v>14</v>
      </c>
      <c r="R783" s="35">
        <v>17</v>
      </c>
      <c r="S783" s="35">
        <v>16</v>
      </c>
      <c r="T783" s="35">
        <v>28</v>
      </c>
      <c r="U783" s="35">
        <v>40.5</v>
      </c>
      <c r="V783" s="35">
        <v>1000114.4</v>
      </c>
      <c r="W783" s="35">
        <v>1000000</v>
      </c>
      <c r="X783" s="35">
        <v>-114.4</v>
      </c>
      <c r="Y783" s="35">
        <v>-0.01</v>
      </c>
      <c r="Z783" t="str">
        <f t="shared" si="4"/>
        <v>Slovenia</v>
      </c>
      <c r="AA783">
        <f>'OAM Base model stairs'!B1314</f>
        <v>2002</v>
      </c>
    </row>
    <row r="784" spans="1:27" ht="15" thickBot="1" x14ac:dyDescent="0.35">
      <c r="A784" s="34" t="str">
        <f t="shared" si="3"/>
        <v>Slovenia</v>
      </c>
      <c r="B784" s="35">
        <v>25</v>
      </c>
      <c r="C784" s="35">
        <v>25</v>
      </c>
      <c r="D784" s="35">
        <v>23.5</v>
      </c>
      <c r="E784" s="35">
        <v>25</v>
      </c>
      <c r="F784" s="35">
        <v>27</v>
      </c>
      <c r="G784" s="35">
        <v>33</v>
      </c>
      <c r="H784" s="35">
        <v>499769.9</v>
      </c>
      <c r="I784" s="35">
        <v>27</v>
      </c>
      <c r="J784" s="35">
        <v>32.5</v>
      </c>
      <c r="K784" s="35">
        <v>28</v>
      </c>
      <c r="L784" s="35">
        <v>7</v>
      </c>
      <c r="M784" s="35">
        <v>28</v>
      </c>
      <c r="N784" s="35">
        <v>499892.9</v>
      </c>
      <c r="O784" s="35">
        <v>16</v>
      </c>
      <c r="P784" s="35">
        <v>37</v>
      </c>
      <c r="Q784" s="35">
        <v>16</v>
      </c>
      <c r="R784" s="35">
        <v>18</v>
      </c>
      <c r="S784" s="35">
        <v>17</v>
      </c>
      <c r="T784" s="35">
        <v>28</v>
      </c>
      <c r="U784" s="35">
        <v>41.5</v>
      </c>
      <c r="V784" s="35">
        <v>1000117.4</v>
      </c>
      <c r="W784" s="35">
        <v>1000000</v>
      </c>
      <c r="X784" s="35">
        <v>-117.4</v>
      </c>
      <c r="Y784" s="35">
        <v>-0.01</v>
      </c>
      <c r="Z784" t="str">
        <f t="shared" si="4"/>
        <v>Slovenia</v>
      </c>
      <c r="AA784">
        <f>'OAM Base model stairs'!B1315</f>
        <v>2003</v>
      </c>
    </row>
    <row r="785" spans="1:27" ht="15" thickBot="1" x14ac:dyDescent="0.35">
      <c r="A785" s="34" t="str">
        <f t="shared" si="3"/>
        <v>Slovenia</v>
      </c>
      <c r="B785" s="35">
        <v>26</v>
      </c>
      <c r="C785" s="35">
        <v>26</v>
      </c>
      <c r="D785" s="35">
        <v>18</v>
      </c>
      <c r="E785" s="35">
        <v>26</v>
      </c>
      <c r="F785" s="35">
        <v>27</v>
      </c>
      <c r="G785" s="35">
        <v>32</v>
      </c>
      <c r="H785" s="35">
        <v>499771.9</v>
      </c>
      <c r="I785" s="35">
        <v>26</v>
      </c>
      <c r="J785" s="35">
        <v>33.5</v>
      </c>
      <c r="K785" s="35">
        <v>29</v>
      </c>
      <c r="L785" s="35">
        <v>5</v>
      </c>
      <c r="M785" s="35">
        <v>29</v>
      </c>
      <c r="N785" s="35">
        <v>499889.9</v>
      </c>
      <c r="O785" s="35">
        <v>12</v>
      </c>
      <c r="P785" s="35">
        <v>37</v>
      </c>
      <c r="Q785" s="35">
        <v>12</v>
      </c>
      <c r="R785" s="35">
        <v>17</v>
      </c>
      <c r="S785" s="35">
        <v>17</v>
      </c>
      <c r="T785" s="35">
        <v>28</v>
      </c>
      <c r="U785" s="35">
        <v>41.5</v>
      </c>
      <c r="V785" s="35">
        <v>1000103.9</v>
      </c>
      <c r="W785" s="35">
        <v>1000000</v>
      </c>
      <c r="X785" s="35">
        <v>-103.9</v>
      </c>
      <c r="Y785" s="35">
        <v>-0.01</v>
      </c>
      <c r="Z785" t="str">
        <f t="shared" si="4"/>
        <v>Slovenia</v>
      </c>
      <c r="AA785">
        <f>'OAM Base model stairs'!B1316</f>
        <v>2004</v>
      </c>
    </row>
    <row r="786" spans="1:27" ht="15" thickBot="1" x14ac:dyDescent="0.35">
      <c r="A786" s="34" t="str">
        <f t="shared" si="3"/>
        <v>Slovenia</v>
      </c>
      <c r="B786" s="35">
        <v>26</v>
      </c>
      <c r="C786" s="35">
        <v>26</v>
      </c>
      <c r="D786" s="35">
        <v>17</v>
      </c>
      <c r="E786" s="35">
        <v>26</v>
      </c>
      <c r="F786" s="35">
        <v>30</v>
      </c>
      <c r="G786" s="35">
        <v>35</v>
      </c>
      <c r="H786" s="35">
        <v>499769.9</v>
      </c>
      <c r="I786" s="35">
        <v>29</v>
      </c>
      <c r="J786" s="35">
        <v>33.5</v>
      </c>
      <c r="K786" s="35">
        <v>29</v>
      </c>
      <c r="L786" s="35">
        <v>5</v>
      </c>
      <c r="M786" s="35">
        <v>29</v>
      </c>
      <c r="N786" s="35">
        <v>499893.9</v>
      </c>
      <c r="O786" s="35">
        <v>16</v>
      </c>
      <c r="P786" s="35">
        <v>38</v>
      </c>
      <c r="Q786" s="35">
        <v>16</v>
      </c>
      <c r="R786" s="35">
        <v>17</v>
      </c>
      <c r="S786" s="35">
        <v>17</v>
      </c>
      <c r="T786" s="35">
        <v>29</v>
      </c>
      <c r="U786" s="35">
        <v>41.5</v>
      </c>
      <c r="V786" s="35">
        <v>1000123.9</v>
      </c>
      <c r="W786" s="35">
        <v>1000000</v>
      </c>
      <c r="X786" s="35">
        <v>-123.9</v>
      </c>
      <c r="Y786" s="35">
        <v>-0.01</v>
      </c>
      <c r="Z786" t="str">
        <f t="shared" si="4"/>
        <v>Slovenia</v>
      </c>
      <c r="AA786">
        <f>'OAM Base model stairs'!B1317</f>
        <v>2005</v>
      </c>
    </row>
    <row r="787" spans="1:27" ht="15" thickBot="1" x14ac:dyDescent="0.35">
      <c r="A787" s="34" t="str">
        <f t="shared" si="3"/>
        <v>Slovenia</v>
      </c>
      <c r="B787" s="35">
        <v>27</v>
      </c>
      <c r="C787" s="35">
        <v>27</v>
      </c>
      <c r="D787" s="35">
        <v>17</v>
      </c>
      <c r="E787" s="35">
        <v>27</v>
      </c>
      <c r="F787" s="35">
        <v>29</v>
      </c>
      <c r="G787" s="35">
        <v>34</v>
      </c>
      <c r="H787" s="35">
        <v>499770.9</v>
      </c>
      <c r="I787" s="35">
        <v>28</v>
      </c>
      <c r="J787" s="35">
        <v>32.5</v>
      </c>
      <c r="K787" s="35">
        <v>28</v>
      </c>
      <c r="L787" s="35">
        <v>5</v>
      </c>
      <c r="M787" s="35">
        <v>28</v>
      </c>
      <c r="N787" s="35">
        <v>499896.9</v>
      </c>
      <c r="O787" s="35">
        <v>18</v>
      </c>
      <c r="P787" s="35">
        <v>38</v>
      </c>
      <c r="Q787" s="35">
        <v>18</v>
      </c>
      <c r="R787" s="35">
        <v>17</v>
      </c>
      <c r="S787" s="35">
        <v>18</v>
      </c>
      <c r="T787" s="35">
        <v>29</v>
      </c>
      <c r="U787" s="35">
        <v>42.5</v>
      </c>
      <c r="V787" s="35">
        <v>1000130.9</v>
      </c>
      <c r="W787" s="35">
        <v>1000000</v>
      </c>
      <c r="X787" s="35">
        <v>-130.9</v>
      </c>
      <c r="Y787" s="35">
        <v>-0.01</v>
      </c>
      <c r="Z787" t="str">
        <f t="shared" si="4"/>
        <v>Slovenia</v>
      </c>
      <c r="AA787">
        <f>'OAM Base model stairs'!B1318</f>
        <v>2006</v>
      </c>
    </row>
    <row r="788" spans="1:27" ht="15" thickBot="1" x14ac:dyDescent="0.35">
      <c r="A788" s="34" t="str">
        <f t="shared" si="3"/>
        <v>Slovenia</v>
      </c>
      <c r="B788" s="35">
        <v>27</v>
      </c>
      <c r="C788" s="35">
        <v>27</v>
      </c>
      <c r="D788" s="35">
        <v>18</v>
      </c>
      <c r="E788" s="35">
        <v>27</v>
      </c>
      <c r="F788" s="35">
        <v>28</v>
      </c>
      <c r="G788" s="35">
        <v>33</v>
      </c>
      <c r="H788" s="35">
        <v>499772.9</v>
      </c>
      <c r="I788" s="35">
        <v>27</v>
      </c>
      <c r="J788" s="35">
        <v>32.5</v>
      </c>
      <c r="K788" s="35">
        <v>28</v>
      </c>
      <c r="L788" s="35">
        <v>5</v>
      </c>
      <c r="M788" s="35">
        <v>28</v>
      </c>
      <c r="N788" s="35">
        <v>499895.9</v>
      </c>
      <c r="O788" s="35">
        <v>14</v>
      </c>
      <c r="P788" s="35">
        <v>36</v>
      </c>
      <c r="Q788" s="35">
        <v>14</v>
      </c>
      <c r="R788" s="35">
        <v>17</v>
      </c>
      <c r="S788" s="35">
        <v>19</v>
      </c>
      <c r="T788" s="35">
        <v>29</v>
      </c>
      <c r="U788" s="35">
        <v>43.5</v>
      </c>
      <c r="V788" s="35">
        <v>1000121.9</v>
      </c>
      <c r="W788" s="35">
        <v>1000000</v>
      </c>
      <c r="X788" s="35">
        <v>-121.9</v>
      </c>
      <c r="Y788" s="35">
        <v>-0.01</v>
      </c>
      <c r="Z788" t="str">
        <f t="shared" si="4"/>
        <v>Slovenia</v>
      </c>
      <c r="AA788">
        <f>'OAM Base model stairs'!B1319</f>
        <v>2007</v>
      </c>
    </row>
    <row r="789" spans="1:27" ht="15" thickBot="1" x14ac:dyDescent="0.35">
      <c r="A789" s="34" t="str">
        <f t="shared" si="3"/>
        <v>Slovenia</v>
      </c>
      <c r="B789" s="35">
        <v>27</v>
      </c>
      <c r="C789" s="35">
        <v>27</v>
      </c>
      <c r="D789" s="35">
        <v>23.5</v>
      </c>
      <c r="E789" s="35">
        <v>27</v>
      </c>
      <c r="F789" s="35">
        <v>30</v>
      </c>
      <c r="G789" s="35">
        <v>35</v>
      </c>
      <c r="H789" s="35">
        <v>499771.9</v>
      </c>
      <c r="I789" s="35">
        <v>29</v>
      </c>
      <c r="J789" s="35">
        <v>28.5</v>
      </c>
      <c r="K789" s="35">
        <v>27</v>
      </c>
      <c r="L789" s="35">
        <v>6</v>
      </c>
      <c r="M789" s="35">
        <v>27</v>
      </c>
      <c r="N789" s="35">
        <v>499892.9</v>
      </c>
      <c r="O789" s="35">
        <v>11</v>
      </c>
      <c r="P789" s="35">
        <v>18.5</v>
      </c>
      <c r="Q789" s="35">
        <v>11</v>
      </c>
      <c r="R789" s="35">
        <v>19</v>
      </c>
      <c r="S789" s="35">
        <v>20</v>
      </c>
      <c r="T789" s="35">
        <v>28</v>
      </c>
      <c r="U789" s="35">
        <v>44.5</v>
      </c>
      <c r="V789" s="35">
        <v>1000103.9</v>
      </c>
      <c r="W789" s="35">
        <v>1000000</v>
      </c>
      <c r="X789" s="35">
        <v>-103.9</v>
      </c>
      <c r="Y789" s="35">
        <v>-0.01</v>
      </c>
      <c r="Z789" t="str">
        <f t="shared" si="4"/>
        <v>Slovenia</v>
      </c>
      <c r="AA789">
        <f>'OAM Base model stairs'!B1320</f>
        <v>2008</v>
      </c>
    </row>
    <row r="790" spans="1:27" ht="15" thickBot="1" x14ac:dyDescent="0.35">
      <c r="A790" s="34" t="str">
        <f t="shared" si="3"/>
        <v>Slovenia</v>
      </c>
      <c r="B790" s="35">
        <v>27</v>
      </c>
      <c r="C790" s="35">
        <v>27</v>
      </c>
      <c r="D790" s="35">
        <v>17</v>
      </c>
      <c r="E790" s="35">
        <v>27</v>
      </c>
      <c r="F790" s="35">
        <v>29</v>
      </c>
      <c r="G790" s="35">
        <v>34</v>
      </c>
      <c r="H790" s="35">
        <v>499771.9</v>
      </c>
      <c r="I790" s="35">
        <v>28</v>
      </c>
      <c r="J790" s="35">
        <v>28.5</v>
      </c>
      <c r="K790" s="35">
        <v>27</v>
      </c>
      <c r="L790" s="35">
        <v>8</v>
      </c>
      <c r="M790" s="35">
        <v>27</v>
      </c>
      <c r="N790" s="35">
        <v>499885.9</v>
      </c>
      <c r="O790" s="35">
        <v>9</v>
      </c>
      <c r="P790" s="35">
        <v>18.5</v>
      </c>
      <c r="Q790" s="35">
        <v>9</v>
      </c>
      <c r="R790" s="35">
        <v>19</v>
      </c>
      <c r="S790" s="35">
        <v>19</v>
      </c>
      <c r="T790" s="35">
        <v>29</v>
      </c>
      <c r="U790" s="35">
        <v>43.5</v>
      </c>
      <c r="V790" s="35">
        <v>1000084.4</v>
      </c>
      <c r="W790" s="35">
        <v>1000000</v>
      </c>
      <c r="X790" s="35">
        <v>-84.4</v>
      </c>
      <c r="Y790" s="35">
        <v>-0.01</v>
      </c>
      <c r="Z790" t="str">
        <f t="shared" si="4"/>
        <v>Slovenia</v>
      </c>
      <c r="AA790">
        <f>'OAM Base model stairs'!B1321</f>
        <v>2009</v>
      </c>
    </row>
    <row r="791" spans="1:27" ht="15" thickBot="1" x14ac:dyDescent="0.35">
      <c r="A791" s="34" t="str">
        <f t="shared" si="3"/>
        <v>Slovenia</v>
      </c>
      <c r="B791" s="35">
        <v>27</v>
      </c>
      <c r="C791" s="35">
        <v>28</v>
      </c>
      <c r="D791" s="35">
        <v>16</v>
      </c>
      <c r="E791" s="35">
        <v>28</v>
      </c>
      <c r="F791" s="35">
        <v>29</v>
      </c>
      <c r="G791" s="35">
        <v>34</v>
      </c>
      <c r="H791" s="35">
        <v>499783.4</v>
      </c>
      <c r="I791" s="35">
        <v>28</v>
      </c>
      <c r="J791" s="35">
        <v>27.5</v>
      </c>
      <c r="K791" s="35">
        <v>26</v>
      </c>
      <c r="L791" s="35">
        <v>8</v>
      </c>
      <c r="M791" s="35">
        <v>26</v>
      </c>
      <c r="N791" s="35">
        <v>499886.9</v>
      </c>
      <c r="O791" s="35">
        <v>11</v>
      </c>
      <c r="P791" s="35">
        <v>36</v>
      </c>
      <c r="Q791" s="35">
        <v>11</v>
      </c>
      <c r="R791" s="35">
        <v>18</v>
      </c>
      <c r="S791" s="35">
        <v>19</v>
      </c>
      <c r="T791" s="35">
        <v>29</v>
      </c>
      <c r="U791" s="35">
        <v>43.5</v>
      </c>
      <c r="V791" s="35">
        <v>1000115.4</v>
      </c>
      <c r="W791" s="35">
        <v>1000000</v>
      </c>
      <c r="X791" s="35">
        <v>-115.4</v>
      </c>
      <c r="Y791" s="35">
        <v>-0.01</v>
      </c>
      <c r="Z791" t="str">
        <f t="shared" si="4"/>
        <v>Slovenia</v>
      </c>
      <c r="AA791">
        <f>'OAM Base model stairs'!B1322</f>
        <v>2010</v>
      </c>
    </row>
    <row r="792" spans="1:27" ht="15" thickBot="1" x14ac:dyDescent="0.35">
      <c r="A792" s="34" t="str">
        <f t="shared" si="3"/>
        <v>Slovenia</v>
      </c>
      <c r="B792" s="35">
        <v>28</v>
      </c>
      <c r="C792" s="35">
        <v>28</v>
      </c>
      <c r="D792" s="35">
        <v>16</v>
      </c>
      <c r="E792" s="35">
        <v>28</v>
      </c>
      <c r="F792" s="35">
        <v>30</v>
      </c>
      <c r="G792" s="35">
        <v>35</v>
      </c>
      <c r="H792" s="35">
        <v>499772.9</v>
      </c>
      <c r="I792" s="35">
        <v>29</v>
      </c>
      <c r="J792" s="35">
        <v>28.5</v>
      </c>
      <c r="K792" s="35">
        <v>27</v>
      </c>
      <c r="L792" s="35">
        <v>9</v>
      </c>
      <c r="M792" s="35">
        <v>27</v>
      </c>
      <c r="N792" s="35">
        <v>499891.9</v>
      </c>
      <c r="O792" s="35">
        <v>17</v>
      </c>
      <c r="P792" s="35">
        <v>35</v>
      </c>
      <c r="Q792" s="35">
        <v>17</v>
      </c>
      <c r="R792" s="35">
        <v>18</v>
      </c>
      <c r="S792" s="35">
        <v>19</v>
      </c>
      <c r="T792" s="35">
        <v>29</v>
      </c>
      <c r="U792" s="35">
        <v>43.5</v>
      </c>
      <c r="V792" s="35">
        <v>1000128.9</v>
      </c>
      <c r="W792" s="35">
        <v>1000000</v>
      </c>
      <c r="X792" s="35">
        <v>-128.9</v>
      </c>
      <c r="Y792" s="35">
        <v>-0.01</v>
      </c>
      <c r="Z792" t="str">
        <f t="shared" si="4"/>
        <v>Slovenia</v>
      </c>
      <c r="AA792">
        <f>'OAM Base model stairs'!B1323</f>
        <v>2011</v>
      </c>
    </row>
    <row r="793" spans="1:27" ht="15" thickBot="1" x14ac:dyDescent="0.35">
      <c r="A793" s="34" t="str">
        <f t="shared" si="3"/>
        <v>Slovenia</v>
      </c>
      <c r="B793" s="35">
        <v>27</v>
      </c>
      <c r="C793" s="35">
        <v>27</v>
      </c>
      <c r="D793" s="35">
        <v>17</v>
      </c>
      <c r="E793" s="35">
        <v>27</v>
      </c>
      <c r="F793" s="35">
        <v>30</v>
      </c>
      <c r="G793" s="35">
        <v>35</v>
      </c>
      <c r="H793" s="35">
        <v>499771.9</v>
      </c>
      <c r="I793" s="35">
        <v>29</v>
      </c>
      <c r="J793" s="35">
        <v>27.5</v>
      </c>
      <c r="K793" s="35">
        <v>26</v>
      </c>
      <c r="L793" s="35">
        <v>10</v>
      </c>
      <c r="M793" s="35">
        <v>26</v>
      </c>
      <c r="N793" s="35">
        <v>499892.9</v>
      </c>
      <c r="O793" s="35">
        <v>18</v>
      </c>
      <c r="P793" s="35">
        <v>29</v>
      </c>
      <c r="Q793" s="35">
        <v>18</v>
      </c>
      <c r="R793" s="35">
        <v>17</v>
      </c>
      <c r="S793" s="35">
        <v>18</v>
      </c>
      <c r="T793" s="35">
        <v>29</v>
      </c>
      <c r="U793" s="35">
        <v>42.5</v>
      </c>
      <c r="V793" s="35">
        <v>1000117.9</v>
      </c>
      <c r="W793" s="35">
        <v>1000000</v>
      </c>
      <c r="X793" s="35">
        <v>-117.9</v>
      </c>
      <c r="Y793" s="35">
        <v>-0.01</v>
      </c>
      <c r="Z793" t="str">
        <f t="shared" si="4"/>
        <v>Slovenia</v>
      </c>
      <c r="AA793">
        <f>'OAM Base model stairs'!B1324</f>
        <v>2012</v>
      </c>
    </row>
    <row r="794" spans="1:27" ht="15" thickBot="1" x14ac:dyDescent="0.35">
      <c r="A794" s="34" t="str">
        <f t="shared" si="3"/>
        <v>Slovenia</v>
      </c>
      <c r="B794" s="35">
        <v>26</v>
      </c>
      <c r="C794" s="35">
        <v>26</v>
      </c>
      <c r="D794" s="35">
        <v>18</v>
      </c>
      <c r="E794" s="35">
        <v>26</v>
      </c>
      <c r="F794" s="35">
        <v>29</v>
      </c>
      <c r="G794" s="35">
        <v>34</v>
      </c>
      <c r="H794" s="35">
        <v>499771.9</v>
      </c>
      <c r="I794" s="35">
        <v>28</v>
      </c>
      <c r="J794" s="35">
        <v>27.5</v>
      </c>
      <c r="K794" s="35">
        <v>26</v>
      </c>
      <c r="L794" s="35">
        <v>9</v>
      </c>
      <c r="M794" s="35">
        <v>26</v>
      </c>
      <c r="N794" s="35">
        <v>499898.9</v>
      </c>
      <c r="O794" s="35">
        <v>23</v>
      </c>
      <c r="P794" s="35">
        <v>15.5</v>
      </c>
      <c r="Q794" s="35">
        <v>23</v>
      </c>
      <c r="R794" s="35">
        <v>16</v>
      </c>
      <c r="S794" s="35">
        <v>17</v>
      </c>
      <c r="T794" s="35">
        <v>29</v>
      </c>
      <c r="U794" s="35">
        <v>41.5</v>
      </c>
      <c r="V794" s="35">
        <v>1000111.4</v>
      </c>
      <c r="W794" s="35">
        <v>1000000</v>
      </c>
      <c r="X794" s="35">
        <v>-111.4</v>
      </c>
      <c r="Y794" s="35">
        <v>-0.01</v>
      </c>
      <c r="Z794" t="str">
        <f t="shared" si="4"/>
        <v>Slovenia</v>
      </c>
      <c r="AA794">
        <f>'OAM Base model stairs'!B1325</f>
        <v>2013</v>
      </c>
    </row>
    <row r="795" spans="1:27" ht="15" thickBot="1" x14ac:dyDescent="0.35">
      <c r="A795" s="34" t="str">
        <f t="shared" si="3"/>
        <v>Slovenia</v>
      </c>
      <c r="B795" s="35">
        <v>26</v>
      </c>
      <c r="C795" s="35">
        <v>26</v>
      </c>
      <c r="D795" s="35">
        <v>18</v>
      </c>
      <c r="E795" s="35">
        <v>26</v>
      </c>
      <c r="F795" s="35">
        <v>27</v>
      </c>
      <c r="G795" s="35">
        <v>32</v>
      </c>
      <c r="H795" s="35">
        <v>499783.4</v>
      </c>
      <c r="I795" s="35">
        <v>26</v>
      </c>
      <c r="J795" s="35">
        <v>26.5</v>
      </c>
      <c r="K795" s="35">
        <v>25</v>
      </c>
      <c r="L795" s="35">
        <v>15</v>
      </c>
      <c r="M795" s="35">
        <v>25</v>
      </c>
      <c r="N795" s="35">
        <v>499900.9</v>
      </c>
      <c r="O795" s="35">
        <v>24</v>
      </c>
      <c r="P795" s="35">
        <v>14</v>
      </c>
      <c r="Q795" s="35">
        <v>24</v>
      </c>
      <c r="R795" s="35">
        <v>16</v>
      </c>
      <c r="S795" s="35">
        <v>18</v>
      </c>
      <c r="T795" s="35">
        <v>29</v>
      </c>
      <c r="U795" s="35">
        <v>42.5</v>
      </c>
      <c r="V795" s="35">
        <v>1000124.4</v>
      </c>
      <c r="W795" s="35">
        <v>1000000</v>
      </c>
      <c r="X795" s="35">
        <v>-124.4</v>
      </c>
      <c r="Y795" s="35">
        <v>-0.01</v>
      </c>
      <c r="Z795" t="str">
        <f t="shared" si="4"/>
        <v>Slovenia</v>
      </c>
      <c r="AA795">
        <f>'OAM Base model stairs'!B1326</f>
        <v>2014</v>
      </c>
    </row>
    <row r="796" spans="1:27" ht="15" thickBot="1" x14ac:dyDescent="0.35">
      <c r="A796" s="34" t="str">
        <f t="shared" si="3"/>
        <v>Slovenia</v>
      </c>
      <c r="B796" s="35">
        <v>26</v>
      </c>
      <c r="C796" s="35">
        <v>27</v>
      </c>
      <c r="D796" s="35">
        <v>18</v>
      </c>
      <c r="E796" s="35">
        <v>27</v>
      </c>
      <c r="F796" s="35">
        <v>26</v>
      </c>
      <c r="G796" s="35">
        <v>31</v>
      </c>
      <c r="H796" s="35">
        <v>499784.4</v>
      </c>
      <c r="I796" s="35">
        <v>25</v>
      </c>
      <c r="J796" s="35">
        <v>27.5</v>
      </c>
      <c r="K796" s="35">
        <v>26</v>
      </c>
      <c r="L796" s="35">
        <v>11</v>
      </c>
      <c r="M796" s="35">
        <v>26</v>
      </c>
      <c r="N796" s="35">
        <v>499901.9</v>
      </c>
      <c r="O796" s="35">
        <v>25</v>
      </c>
      <c r="P796" s="35">
        <v>14</v>
      </c>
      <c r="Q796" s="35">
        <v>25</v>
      </c>
      <c r="R796" s="35">
        <v>15</v>
      </c>
      <c r="S796" s="35">
        <v>17</v>
      </c>
      <c r="T796" s="35">
        <v>28</v>
      </c>
      <c r="U796" s="35">
        <v>41.5</v>
      </c>
      <c r="V796" s="35">
        <v>1000122.4</v>
      </c>
      <c r="W796" s="35">
        <v>1000000</v>
      </c>
      <c r="X796" s="35">
        <v>-122.4</v>
      </c>
      <c r="Y796" s="35">
        <v>-0.01</v>
      </c>
      <c r="Z796" t="str">
        <f t="shared" si="4"/>
        <v>Slovenia</v>
      </c>
      <c r="AA796">
        <f>'OAM Base model stairs'!B1327</f>
        <v>2015</v>
      </c>
    </row>
    <row r="797" spans="1:27" ht="15" thickBot="1" x14ac:dyDescent="0.35">
      <c r="A797" s="34" t="str">
        <f t="shared" ref="A797:A860" si="5">A137</f>
        <v>Slovenia</v>
      </c>
      <c r="B797" s="35">
        <v>27</v>
      </c>
      <c r="C797" s="35">
        <v>27</v>
      </c>
      <c r="D797" s="35">
        <v>17</v>
      </c>
      <c r="E797" s="35">
        <v>27</v>
      </c>
      <c r="F797" s="35">
        <v>30</v>
      </c>
      <c r="G797" s="35">
        <v>35</v>
      </c>
      <c r="H797" s="35">
        <v>499772.9</v>
      </c>
      <c r="I797" s="35">
        <v>29</v>
      </c>
      <c r="J797" s="35">
        <v>27.5</v>
      </c>
      <c r="K797" s="35">
        <v>26</v>
      </c>
      <c r="L797" s="35">
        <v>11</v>
      </c>
      <c r="M797" s="35">
        <v>26</v>
      </c>
      <c r="N797" s="35">
        <v>499900.9</v>
      </c>
      <c r="O797" s="35">
        <v>23</v>
      </c>
      <c r="P797" s="35">
        <v>15.5</v>
      </c>
      <c r="Q797" s="35">
        <v>23</v>
      </c>
      <c r="R797" s="35">
        <v>15</v>
      </c>
      <c r="S797" s="35">
        <v>18</v>
      </c>
      <c r="T797" s="35">
        <v>29</v>
      </c>
      <c r="U797" s="35">
        <v>42.5</v>
      </c>
      <c r="V797" s="35">
        <v>1000122.4</v>
      </c>
      <c r="W797" s="35">
        <v>1000000</v>
      </c>
      <c r="X797" s="35">
        <v>-122.4</v>
      </c>
      <c r="Y797" s="35">
        <v>-0.01</v>
      </c>
      <c r="Z797" t="str">
        <f t="shared" ref="Z797:Z860" si="6">A797</f>
        <v>Slovenia</v>
      </c>
      <c r="AA797">
        <f>'OAM Base model stairs'!B1328</f>
        <v>2016</v>
      </c>
    </row>
    <row r="798" spans="1:27" ht="15" thickBot="1" x14ac:dyDescent="0.35">
      <c r="A798" s="34" t="str">
        <f t="shared" si="5"/>
        <v>Slovenia</v>
      </c>
      <c r="B798" s="35">
        <v>28</v>
      </c>
      <c r="C798" s="35">
        <v>28</v>
      </c>
      <c r="D798" s="35">
        <v>17</v>
      </c>
      <c r="E798" s="35">
        <v>28</v>
      </c>
      <c r="F798" s="35">
        <v>30</v>
      </c>
      <c r="G798" s="35">
        <v>35</v>
      </c>
      <c r="H798" s="35">
        <v>499783.4</v>
      </c>
      <c r="I798" s="35">
        <v>29</v>
      </c>
      <c r="J798" s="35">
        <v>27.5</v>
      </c>
      <c r="K798" s="35">
        <v>26</v>
      </c>
      <c r="L798" s="35">
        <v>15</v>
      </c>
      <c r="M798" s="35">
        <v>26</v>
      </c>
      <c r="N798" s="35">
        <v>499898.9</v>
      </c>
      <c r="O798" s="35">
        <v>20</v>
      </c>
      <c r="P798" s="35">
        <v>18.5</v>
      </c>
      <c r="Q798" s="35">
        <v>20</v>
      </c>
      <c r="R798" s="35">
        <v>15</v>
      </c>
      <c r="S798" s="35">
        <v>19</v>
      </c>
      <c r="T798" s="35">
        <v>29</v>
      </c>
      <c r="U798" s="35">
        <v>43.5</v>
      </c>
      <c r="V798" s="35">
        <v>1000136.9</v>
      </c>
      <c r="W798" s="35">
        <v>1000000</v>
      </c>
      <c r="X798" s="35">
        <v>-136.9</v>
      </c>
      <c r="Y798" s="35">
        <v>-0.01</v>
      </c>
      <c r="Z798" t="str">
        <f t="shared" si="6"/>
        <v>Slovenia</v>
      </c>
      <c r="AA798">
        <f>'OAM Base model stairs'!B1329</f>
        <v>2017</v>
      </c>
    </row>
    <row r="799" spans="1:27" ht="15" thickBot="1" x14ac:dyDescent="0.35">
      <c r="A799" s="34" t="str">
        <f t="shared" si="5"/>
        <v>Slovenia</v>
      </c>
      <c r="B799" s="35">
        <v>28</v>
      </c>
      <c r="C799" s="35">
        <v>28</v>
      </c>
      <c r="D799" s="35">
        <v>18</v>
      </c>
      <c r="E799" s="35">
        <v>28</v>
      </c>
      <c r="F799" s="35">
        <v>28</v>
      </c>
      <c r="G799" s="35">
        <v>33</v>
      </c>
      <c r="H799" s="35">
        <v>499784.4</v>
      </c>
      <c r="I799" s="35">
        <v>27</v>
      </c>
      <c r="J799" s="35">
        <v>26.5</v>
      </c>
      <c r="K799" s="35">
        <v>25</v>
      </c>
      <c r="L799" s="35">
        <v>18.5</v>
      </c>
      <c r="M799" s="35">
        <v>25</v>
      </c>
      <c r="N799" s="35">
        <v>499895.9</v>
      </c>
      <c r="O799" s="35">
        <v>15</v>
      </c>
      <c r="P799" s="35">
        <v>30</v>
      </c>
      <c r="Q799" s="35">
        <v>15</v>
      </c>
      <c r="R799" s="35">
        <v>16</v>
      </c>
      <c r="S799" s="35">
        <v>19</v>
      </c>
      <c r="T799" s="35">
        <v>29</v>
      </c>
      <c r="U799" s="35">
        <v>43.5</v>
      </c>
      <c r="V799" s="35">
        <v>1000132.9</v>
      </c>
      <c r="W799" s="35">
        <v>1000000</v>
      </c>
      <c r="X799" s="35">
        <v>-132.9</v>
      </c>
      <c r="Y799" s="35">
        <v>-0.01</v>
      </c>
      <c r="Z799" t="str">
        <f t="shared" si="6"/>
        <v>Slovenia</v>
      </c>
      <c r="AA799">
        <f>'OAM Base model stairs'!B1330</f>
        <v>2018</v>
      </c>
    </row>
    <row r="800" spans="1:27" ht="15" thickBot="1" x14ac:dyDescent="0.35">
      <c r="A800" s="34" t="str">
        <f t="shared" si="5"/>
        <v>Slovenia</v>
      </c>
      <c r="B800" s="35">
        <v>28</v>
      </c>
      <c r="C800" s="35">
        <v>28</v>
      </c>
      <c r="D800" s="35">
        <v>18</v>
      </c>
      <c r="E800" s="35">
        <v>28</v>
      </c>
      <c r="F800" s="35">
        <v>29</v>
      </c>
      <c r="G800" s="35">
        <v>34</v>
      </c>
      <c r="H800" s="35">
        <v>499784.4</v>
      </c>
      <c r="I800" s="35">
        <v>28</v>
      </c>
      <c r="J800" s="35">
        <v>27.5</v>
      </c>
      <c r="K800" s="35">
        <v>26</v>
      </c>
      <c r="L800" s="35">
        <v>16</v>
      </c>
      <c r="M800" s="35">
        <v>26</v>
      </c>
      <c r="N800" s="35">
        <v>499894.9</v>
      </c>
      <c r="O800" s="35">
        <v>13</v>
      </c>
      <c r="P800" s="35">
        <v>37</v>
      </c>
      <c r="Q800" s="35">
        <v>13</v>
      </c>
      <c r="R800" s="35">
        <v>16</v>
      </c>
      <c r="S800" s="35">
        <v>20</v>
      </c>
      <c r="T800" s="35">
        <v>29</v>
      </c>
      <c r="U800" s="35">
        <v>44.5</v>
      </c>
      <c r="V800" s="35">
        <v>1000140.4</v>
      </c>
      <c r="W800" s="35">
        <v>1000000</v>
      </c>
      <c r="X800" s="35">
        <v>-140.4</v>
      </c>
      <c r="Y800" s="35">
        <v>-0.01</v>
      </c>
      <c r="Z800" t="str">
        <f t="shared" si="6"/>
        <v>Slovenia</v>
      </c>
      <c r="AA800">
        <f>'OAM Base model stairs'!B1331</f>
        <v>2019</v>
      </c>
    </row>
    <row r="801" spans="1:27" ht="15" thickBot="1" x14ac:dyDescent="0.35">
      <c r="A801" s="34" t="str">
        <f t="shared" si="5"/>
        <v>Slovenia</v>
      </c>
      <c r="B801" s="35">
        <v>29</v>
      </c>
      <c r="C801" s="35">
        <v>29</v>
      </c>
      <c r="D801" s="35">
        <v>17</v>
      </c>
      <c r="E801" s="35">
        <v>29</v>
      </c>
      <c r="F801" s="35">
        <v>30</v>
      </c>
      <c r="G801" s="35">
        <v>35</v>
      </c>
      <c r="H801" s="35">
        <v>499784.4</v>
      </c>
      <c r="I801" s="35">
        <v>29</v>
      </c>
      <c r="J801" s="35">
        <v>28.5</v>
      </c>
      <c r="K801" s="35">
        <v>28</v>
      </c>
      <c r="L801" s="35">
        <v>10</v>
      </c>
      <c r="M801" s="35">
        <v>28</v>
      </c>
      <c r="N801" s="35">
        <v>499893.9</v>
      </c>
      <c r="O801" s="35">
        <v>13</v>
      </c>
      <c r="P801" s="35">
        <v>41</v>
      </c>
      <c r="Q801" s="35">
        <v>13</v>
      </c>
      <c r="R801" s="35">
        <v>16</v>
      </c>
      <c r="S801" s="35">
        <v>19</v>
      </c>
      <c r="T801" s="35">
        <v>29</v>
      </c>
      <c r="U801" s="35">
        <v>43.5</v>
      </c>
      <c r="V801" s="35">
        <v>1000145.4</v>
      </c>
      <c r="W801" s="35">
        <v>1000000</v>
      </c>
      <c r="X801" s="35">
        <v>-145.4</v>
      </c>
      <c r="Y801" s="35">
        <v>-0.01</v>
      </c>
      <c r="Z801" t="str">
        <f t="shared" si="6"/>
        <v>Slovenia</v>
      </c>
      <c r="AA801">
        <f>'OAM Base model stairs'!B1332</f>
        <v>2020</v>
      </c>
    </row>
    <row r="802" spans="1:27" ht="15" thickBot="1" x14ac:dyDescent="0.35">
      <c r="A802" s="34" t="str">
        <f t="shared" si="5"/>
        <v>Slovenia</v>
      </c>
      <c r="B802" s="35">
        <v>29</v>
      </c>
      <c r="C802" s="35">
        <v>29</v>
      </c>
      <c r="D802" s="35">
        <v>18</v>
      </c>
      <c r="E802" s="35">
        <v>29</v>
      </c>
      <c r="F802" s="35">
        <v>30</v>
      </c>
      <c r="G802" s="35">
        <v>35</v>
      </c>
      <c r="H802" s="35">
        <v>499770.9</v>
      </c>
      <c r="I802" s="35">
        <v>29</v>
      </c>
      <c r="J802" s="35">
        <v>24.5</v>
      </c>
      <c r="K802" s="35">
        <v>23</v>
      </c>
      <c r="L802" s="35">
        <v>5</v>
      </c>
      <c r="M802" s="35">
        <v>23</v>
      </c>
      <c r="N802" s="35">
        <v>499893.9</v>
      </c>
      <c r="O802" s="35">
        <v>13</v>
      </c>
      <c r="P802" s="35">
        <v>41</v>
      </c>
      <c r="Q802" s="35">
        <v>13</v>
      </c>
      <c r="R802" s="35">
        <v>16</v>
      </c>
      <c r="S802" s="35">
        <v>20</v>
      </c>
      <c r="T802" s="35">
        <v>29</v>
      </c>
      <c r="U802" s="35">
        <v>44.5</v>
      </c>
      <c r="V802" s="35">
        <v>1000115.9</v>
      </c>
      <c r="W802" s="35">
        <v>1000000</v>
      </c>
      <c r="X802" s="35">
        <v>-115.9</v>
      </c>
      <c r="Y802" s="35">
        <v>-0.01</v>
      </c>
      <c r="Z802" t="str">
        <f t="shared" si="6"/>
        <v>Slovenia</v>
      </c>
      <c r="AA802">
        <f>'OAM Base model stairs'!B1333</f>
        <v>2021</v>
      </c>
    </row>
    <row r="803" spans="1:27" ht="15" thickBot="1" x14ac:dyDescent="0.35">
      <c r="A803" s="34" t="str">
        <f t="shared" si="5"/>
        <v>Estonia</v>
      </c>
      <c r="B803" s="35">
        <v>1</v>
      </c>
      <c r="C803" s="35">
        <v>1</v>
      </c>
      <c r="D803" s="35">
        <v>0</v>
      </c>
      <c r="E803" s="35">
        <v>1</v>
      </c>
      <c r="F803" s="35">
        <v>10</v>
      </c>
      <c r="G803" s="35">
        <v>17</v>
      </c>
      <c r="H803" s="35">
        <v>499838.9</v>
      </c>
      <c r="I803" s="35">
        <v>11</v>
      </c>
      <c r="J803" s="35">
        <v>0</v>
      </c>
      <c r="K803" s="35">
        <v>0</v>
      </c>
      <c r="L803" s="35">
        <v>0</v>
      </c>
      <c r="M803" s="35">
        <v>0</v>
      </c>
      <c r="N803" s="35">
        <v>499901.9</v>
      </c>
      <c r="O803" s="35">
        <v>25</v>
      </c>
      <c r="P803" s="35">
        <v>8</v>
      </c>
      <c r="Q803" s="35">
        <v>25</v>
      </c>
      <c r="R803" s="35">
        <v>12</v>
      </c>
      <c r="S803" s="35">
        <v>3</v>
      </c>
      <c r="T803" s="35">
        <v>9</v>
      </c>
      <c r="U803" s="35">
        <v>27.5</v>
      </c>
      <c r="V803" s="35">
        <v>999891.4</v>
      </c>
      <c r="W803" s="35">
        <v>1000000</v>
      </c>
      <c r="X803" s="35">
        <v>108.6</v>
      </c>
      <c r="Y803" s="35">
        <v>0.01</v>
      </c>
      <c r="Z803" t="str">
        <f t="shared" si="6"/>
        <v>Estonia</v>
      </c>
      <c r="AA803">
        <f>'OAM Base model stairs'!B1334</f>
        <v>1995</v>
      </c>
    </row>
    <row r="804" spans="1:27" ht="15" thickBot="1" x14ac:dyDescent="0.35">
      <c r="A804" s="34" t="str">
        <f t="shared" si="5"/>
        <v>Estonia</v>
      </c>
      <c r="B804" s="35">
        <v>2</v>
      </c>
      <c r="C804" s="35">
        <v>1</v>
      </c>
      <c r="D804" s="35">
        <v>0</v>
      </c>
      <c r="E804" s="35">
        <v>1</v>
      </c>
      <c r="F804" s="35">
        <v>10</v>
      </c>
      <c r="G804" s="35">
        <v>17</v>
      </c>
      <c r="H804" s="35">
        <v>499838.9</v>
      </c>
      <c r="I804" s="35">
        <v>11</v>
      </c>
      <c r="J804" s="35">
        <v>1</v>
      </c>
      <c r="K804" s="35">
        <v>1</v>
      </c>
      <c r="L804" s="35">
        <v>1</v>
      </c>
      <c r="M804" s="35">
        <v>1</v>
      </c>
      <c r="N804" s="35">
        <v>499901.9</v>
      </c>
      <c r="O804" s="35">
        <v>25</v>
      </c>
      <c r="P804" s="35">
        <v>8</v>
      </c>
      <c r="Q804" s="35">
        <v>25</v>
      </c>
      <c r="R804" s="35">
        <v>11</v>
      </c>
      <c r="S804" s="35">
        <v>4</v>
      </c>
      <c r="T804" s="35">
        <v>11</v>
      </c>
      <c r="U804" s="35">
        <v>28.5</v>
      </c>
      <c r="V804" s="35">
        <v>999899.4</v>
      </c>
      <c r="W804" s="35">
        <v>1000000</v>
      </c>
      <c r="X804" s="35">
        <v>100.6</v>
      </c>
      <c r="Y804" s="35">
        <v>0.01</v>
      </c>
      <c r="Z804" t="str">
        <f t="shared" si="6"/>
        <v>Estonia</v>
      </c>
      <c r="AA804">
        <f>'OAM Base model stairs'!B1335</f>
        <v>1996</v>
      </c>
    </row>
    <row r="805" spans="1:27" ht="15" thickBot="1" x14ac:dyDescent="0.35">
      <c r="A805" s="34" t="str">
        <f t="shared" si="5"/>
        <v>Estonia</v>
      </c>
      <c r="B805" s="35">
        <v>2</v>
      </c>
      <c r="C805" s="35">
        <v>1</v>
      </c>
      <c r="D805" s="35">
        <v>0</v>
      </c>
      <c r="E805" s="35">
        <v>1</v>
      </c>
      <c r="F805" s="35">
        <v>10</v>
      </c>
      <c r="G805" s="35">
        <v>17</v>
      </c>
      <c r="H805" s="35">
        <v>499838.9</v>
      </c>
      <c r="I805" s="35">
        <v>11</v>
      </c>
      <c r="J805" s="35">
        <v>1</v>
      </c>
      <c r="K805" s="35">
        <v>1</v>
      </c>
      <c r="L805" s="35">
        <v>1</v>
      </c>
      <c r="M805" s="35">
        <v>1</v>
      </c>
      <c r="N805" s="35">
        <v>499901.9</v>
      </c>
      <c r="O805" s="35">
        <v>25</v>
      </c>
      <c r="P805" s="35">
        <v>8</v>
      </c>
      <c r="Q805" s="35">
        <v>25</v>
      </c>
      <c r="R805" s="35">
        <v>12</v>
      </c>
      <c r="S805" s="35">
        <v>5</v>
      </c>
      <c r="T805" s="35">
        <v>16</v>
      </c>
      <c r="U805" s="35">
        <v>29.5</v>
      </c>
      <c r="V805" s="35">
        <v>999907.4</v>
      </c>
      <c r="W805" s="35">
        <v>1000000</v>
      </c>
      <c r="X805" s="35">
        <v>92.6</v>
      </c>
      <c r="Y805" s="35">
        <v>0.01</v>
      </c>
      <c r="Z805" t="str">
        <f t="shared" si="6"/>
        <v>Estonia</v>
      </c>
      <c r="AA805">
        <f>'OAM Base model stairs'!B1336</f>
        <v>1997</v>
      </c>
    </row>
    <row r="806" spans="1:27" ht="15" thickBot="1" x14ac:dyDescent="0.35">
      <c r="A806" s="34" t="str">
        <f t="shared" si="5"/>
        <v>Estonia</v>
      </c>
      <c r="B806" s="35">
        <v>2</v>
      </c>
      <c r="C806" s="35">
        <v>2</v>
      </c>
      <c r="D806" s="35">
        <v>0</v>
      </c>
      <c r="E806" s="35">
        <v>2</v>
      </c>
      <c r="F806" s="35">
        <v>10</v>
      </c>
      <c r="G806" s="35">
        <v>17</v>
      </c>
      <c r="H806" s="35">
        <v>499838.9</v>
      </c>
      <c r="I806" s="35">
        <v>11</v>
      </c>
      <c r="J806" s="35">
        <v>1</v>
      </c>
      <c r="K806" s="35">
        <v>1</v>
      </c>
      <c r="L806" s="35">
        <v>0</v>
      </c>
      <c r="M806" s="35">
        <v>1</v>
      </c>
      <c r="N806" s="35">
        <v>499903.9</v>
      </c>
      <c r="O806" s="35">
        <v>26</v>
      </c>
      <c r="P806" s="35">
        <v>11</v>
      </c>
      <c r="Q806" s="35">
        <v>26</v>
      </c>
      <c r="R806" s="35">
        <v>11</v>
      </c>
      <c r="S806" s="35">
        <v>6</v>
      </c>
      <c r="T806" s="35">
        <v>17</v>
      </c>
      <c r="U806" s="35">
        <v>30.5</v>
      </c>
      <c r="V806" s="35">
        <v>999917.4</v>
      </c>
      <c r="W806" s="35">
        <v>1000000</v>
      </c>
      <c r="X806" s="35">
        <v>82.6</v>
      </c>
      <c r="Y806" s="35">
        <v>0.01</v>
      </c>
      <c r="Z806" t="str">
        <f t="shared" si="6"/>
        <v>Estonia</v>
      </c>
      <c r="AA806">
        <f>'OAM Base model stairs'!B1337</f>
        <v>1998</v>
      </c>
    </row>
    <row r="807" spans="1:27" ht="15" thickBot="1" x14ac:dyDescent="0.35">
      <c r="A807" s="34" t="str">
        <f t="shared" si="5"/>
        <v>Estonia</v>
      </c>
      <c r="B807" s="35">
        <v>2</v>
      </c>
      <c r="C807" s="35">
        <v>2</v>
      </c>
      <c r="D807" s="35">
        <v>1</v>
      </c>
      <c r="E807" s="35">
        <v>2</v>
      </c>
      <c r="F807" s="35">
        <v>10</v>
      </c>
      <c r="G807" s="35">
        <v>17</v>
      </c>
      <c r="H807" s="35">
        <v>499838.9</v>
      </c>
      <c r="I807" s="35">
        <v>11</v>
      </c>
      <c r="J807" s="35">
        <v>1</v>
      </c>
      <c r="K807" s="35">
        <v>1</v>
      </c>
      <c r="L807" s="35">
        <v>1</v>
      </c>
      <c r="M807" s="35">
        <v>1</v>
      </c>
      <c r="N807" s="35">
        <v>499893.9</v>
      </c>
      <c r="O807" s="35">
        <v>17</v>
      </c>
      <c r="P807" s="35">
        <v>11</v>
      </c>
      <c r="Q807" s="35">
        <v>17</v>
      </c>
      <c r="R807" s="35">
        <v>9</v>
      </c>
      <c r="S807" s="35">
        <v>5</v>
      </c>
      <c r="T807" s="35">
        <v>15</v>
      </c>
      <c r="U807" s="35">
        <v>29.5</v>
      </c>
      <c r="V807" s="35">
        <v>999885.4</v>
      </c>
      <c r="W807" s="35">
        <v>1000000</v>
      </c>
      <c r="X807" s="35">
        <v>114.6</v>
      </c>
      <c r="Y807" s="35">
        <v>0.01</v>
      </c>
      <c r="Z807" t="str">
        <f t="shared" si="6"/>
        <v>Estonia</v>
      </c>
      <c r="AA807">
        <f>'OAM Base model stairs'!B1338</f>
        <v>1999</v>
      </c>
    </row>
    <row r="808" spans="1:27" ht="15" thickBot="1" x14ac:dyDescent="0.35">
      <c r="A808" s="34" t="str">
        <f t="shared" si="5"/>
        <v>Estonia</v>
      </c>
      <c r="B808" s="35">
        <v>3</v>
      </c>
      <c r="C808" s="35">
        <v>2</v>
      </c>
      <c r="D808" s="35">
        <v>1</v>
      </c>
      <c r="E808" s="35">
        <v>2</v>
      </c>
      <c r="F808" s="35">
        <v>10</v>
      </c>
      <c r="G808" s="35">
        <v>17</v>
      </c>
      <c r="H808" s="35">
        <v>499838.9</v>
      </c>
      <c r="I808" s="35">
        <v>11</v>
      </c>
      <c r="J808" s="35">
        <v>1</v>
      </c>
      <c r="K808" s="35">
        <v>1</v>
      </c>
      <c r="L808" s="35">
        <v>1</v>
      </c>
      <c r="M808" s="35">
        <v>1</v>
      </c>
      <c r="N808" s="35">
        <v>499881.9</v>
      </c>
      <c r="O808" s="35">
        <v>3</v>
      </c>
      <c r="P808" s="35">
        <v>15.5</v>
      </c>
      <c r="Q808" s="35">
        <v>3</v>
      </c>
      <c r="R808" s="35">
        <v>9</v>
      </c>
      <c r="S808" s="35">
        <v>6</v>
      </c>
      <c r="T808" s="35">
        <v>17</v>
      </c>
      <c r="U808" s="35">
        <v>30.5</v>
      </c>
      <c r="V808" s="35">
        <v>999854.9</v>
      </c>
      <c r="W808" s="35">
        <v>1000000</v>
      </c>
      <c r="X808" s="35">
        <v>145.1</v>
      </c>
      <c r="Y808" s="35">
        <v>0.01</v>
      </c>
      <c r="Z808" t="str">
        <f t="shared" si="6"/>
        <v>Estonia</v>
      </c>
      <c r="AA808">
        <f>'OAM Base model stairs'!B1339</f>
        <v>2000</v>
      </c>
    </row>
    <row r="809" spans="1:27" ht="15" thickBot="1" x14ac:dyDescent="0.35">
      <c r="A809" s="34" t="str">
        <f t="shared" si="5"/>
        <v>Estonia</v>
      </c>
      <c r="B809" s="35">
        <v>2</v>
      </c>
      <c r="C809" s="35">
        <v>3</v>
      </c>
      <c r="D809" s="35">
        <v>1</v>
      </c>
      <c r="E809" s="35">
        <v>3</v>
      </c>
      <c r="F809" s="35">
        <v>9</v>
      </c>
      <c r="G809" s="35">
        <v>16</v>
      </c>
      <c r="H809" s="35">
        <v>499843.9</v>
      </c>
      <c r="I809" s="35">
        <v>10</v>
      </c>
      <c r="J809" s="35">
        <v>1</v>
      </c>
      <c r="K809" s="35">
        <v>1</v>
      </c>
      <c r="L809" s="35">
        <v>1</v>
      </c>
      <c r="M809" s="35">
        <v>1</v>
      </c>
      <c r="N809" s="35">
        <v>499883.9</v>
      </c>
      <c r="O809" s="35">
        <v>6</v>
      </c>
      <c r="P809" s="35">
        <v>4</v>
      </c>
      <c r="Q809" s="35">
        <v>6</v>
      </c>
      <c r="R809" s="35">
        <v>9</v>
      </c>
      <c r="S809" s="35">
        <v>6</v>
      </c>
      <c r="T809" s="35">
        <v>18</v>
      </c>
      <c r="U809" s="35">
        <v>30.5</v>
      </c>
      <c r="V809" s="35">
        <v>999855.4</v>
      </c>
      <c r="W809" s="35">
        <v>1000000</v>
      </c>
      <c r="X809" s="35">
        <v>144.6</v>
      </c>
      <c r="Y809" s="35">
        <v>0.01</v>
      </c>
      <c r="Z809" t="str">
        <f t="shared" si="6"/>
        <v>Estonia</v>
      </c>
      <c r="AA809">
        <f>'OAM Base model stairs'!B1340</f>
        <v>2001</v>
      </c>
    </row>
    <row r="810" spans="1:27" ht="15" thickBot="1" x14ac:dyDescent="0.35">
      <c r="A810" s="34" t="str">
        <f t="shared" si="5"/>
        <v>Estonia</v>
      </c>
      <c r="B810" s="35">
        <v>3</v>
      </c>
      <c r="C810" s="35">
        <v>3</v>
      </c>
      <c r="D810" s="35">
        <v>1</v>
      </c>
      <c r="E810" s="35">
        <v>3</v>
      </c>
      <c r="F810" s="35">
        <v>8</v>
      </c>
      <c r="G810" s="35">
        <v>14</v>
      </c>
      <c r="H810" s="35">
        <v>499850.4</v>
      </c>
      <c r="I810" s="35">
        <v>8</v>
      </c>
      <c r="J810" s="35">
        <v>2</v>
      </c>
      <c r="K810" s="35">
        <v>2</v>
      </c>
      <c r="L810" s="35">
        <v>2</v>
      </c>
      <c r="M810" s="35">
        <v>2</v>
      </c>
      <c r="N810" s="35">
        <v>499890.9</v>
      </c>
      <c r="O810" s="35">
        <v>13</v>
      </c>
      <c r="P810" s="35">
        <v>5</v>
      </c>
      <c r="Q810" s="35">
        <v>13</v>
      </c>
      <c r="R810" s="35">
        <v>9</v>
      </c>
      <c r="S810" s="35">
        <v>7</v>
      </c>
      <c r="T810" s="35">
        <v>19</v>
      </c>
      <c r="U810" s="35">
        <v>31.5</v>
      </c>
      <c r="V810" s="35">
        <v>999886.9</v>
      </c>
      <c r="W810" s="35">
        <v>1000000</v>
      </c>
      <c r="X810" s="35">
        <v>113.1</v>
      </c>
      <c r="Y810" s="35">
        <v>0.01</v>
      </c>
      <c r="Z810" t="str">
        <f t="shared" si="6"/>
        <v>Estonia</v>
      </c>
      <c r="AA810">
        <f>'OAM Base model stairs'!B1341</f>
        <v>2002</v>
      </c>
    </row>
    <row r="811" spans="1:27" ht="15" thickBot="1" x14ac:dyDescent="0.35">
      <c r="A811" s="34" t="str">
        <f t="shared" si="5"/>
        <v>Estonia</v>
      </c>
      <c r="B811" s="35">
        <v>4</v>
      </c>
      <c r="C811" s="35">
        <v>3</v>
      </c>
      <c r="D811" s="35">
        <v>1</v>
      </c>
      <c r="E811" s="35">
        <v>3</v>
      </c>
      <c r="F811" s="35">
        <v>7</v>
      </c>
      <c r="G811" s="35">
        <v>13</v>
      </c>
      <c r="H811" s="35">
        <v>499841.4</v>
      </c>
      <c r="I811" s="35">
        <v>7</v>
      </c>
      <c r="J811" s="35">
        <v>3</v>
      </c>
      <c r="K811" s="35">
        <v>3</v>
      </c>
      <c r="L811" s="35">
        <v>3</v>
      </c>
      <c r="M811" s="35">
        <v>3</v>
      </c>
      <c r="N811" s="35">
        <v>499897.9</v>
      </c>
      <c r="O811" s="35">
        <v>21</v>
      </c>
      <c r="P811" s="35">
        <v>10</v>
      </c>
      <c r="Q811" s="35">
        <v>21</v>
      </c>
      <c r="R811" s="35">
        <v>10</v>
      </c>
      <c r="S811" s="35">
        <v>8</v>
      </c>
      <c r="T811" s="35">
        <v>20</v>
      </c>
      <c r="U811" s="35">
        <v>32.5</v>
      </c>
      <c r="V811" s="35">
        <v>999911.9</v>
      </c>
      <c r="W811" s="35">
        <v>1000000</v>
      </c>
      <c r="X811" s="35">
        <v>88.1</v>
      </c>
      <c r="Y811" s="35">
        <v>0.01</v>
      </c>
      <c r="Z811" t="str">
        <f t="shared" si="6"/>
        <v>Estonia</v>
      </c>
      <c r="AA811">
        <f>'OAM Base model stairs'!B1342</f>
        <v>2003</v>
      </c>
    </row>
    <row r="812" spans="1:27" ht="15" thickBot="1" x14ac:dyDescent="0.35">
      <c r="A812" s="34" t="str">
        <f t="shared" si="5"/>
        <v>Estonia</v>
      </c>
      <c r="B812" s="35">
        <v>4</v>
      </c>
      <c r="C812" s="35">
        <v>4</v>
      </c>
      <c r="D812" s="35">
        <v>2</v>
      </c>
      <c r="E812" s="35">
        <v>4</v>
      </c>
      <c r="F812" s="35">
        <v>7</v>
      </c>
      <c r="G812" s="35">
        <v>13</v>
      </c>
      <c r="H812" s="35">
        <v>499836.9</v>
      </c>
      <c r="I812" s="35">
        <v>7</v>
      </c>
      <c r="J812" s="35">
        <v>3</v>
      </c>
      <c r="K812" s="35">
        <v>3</v>
      </c>
      <c r="L812" s="35">
        <v>3</v>
      </c>
      <c r="M812" s="35">
        <v>3</v>
      </c>
      <c r="N812" s="35">
        <v>499899.9</v>
      </c>
      <c r="O812" s="35">
        <v>23</v>
      </c>
      <c r="P812" s="35">
        <v>12</v>
      </c>
      <c r="Q812" s="35">
        <v>23</v>
      </c>
      <c r="R812" s="35">
        <v>10</v>
      </c>
      <c r="S812" s="35">
        <v>9</v>
      </c>
      <c r="T812" s="35">
        <v>20</v>
      </c>
      <c r="U812" s="35">
        <v>33.5</v>
      </c>
      <c r="V812" s="35">
        <v>999920.4</v>
      </c>
      <c r="W812" s="35">
        <v>1000000</v>
      </c>
      <c r="X812" s="35">
        <v>79.599999999999994</v>
      </c>
      <c r="Y812" s="35">
        <v>0.01</v>
      </c>
      <c r="Z812" t="str">
        <f t="shared" si="6"/>
        <v>Estonia</v>
      </c>
      <c r="AA812">
        <f>'OAM Base model stairs'!B1343</f>
        <v>2004</v>
      </c>
    </row>
    <row r="813" spans="1:27" ht="15" thickBot="1" x14ac:dyDescent="0.35">
      <c r="A813" s="34" t="str">
        <f t="shared" si="5"/>
        <v>Estonia</v>
      </c>
      <c r="B813" s="35">
        <v>5</v>
      </c>
      <c r="C813" s="35">
        <v>5</v>
      </c>
      <c r="D813" s="35">
        <v>2</v>
      </c>
      <c r="E813" s="35">
        <v>5</v>
      </c>
      <c r="F813" s="35">
        <v>5</v>
      </c>
      <c r="G813" s="35">
        <v>12</v>
      </c>
      <c r="H813" s="35">
        <v>499804.4</v>
      </c>
      <c r="I813" s="35">
        <v>6</v>
      </c>
      <c r="J813" s="35">
        <v>3</v>
      </c>
      <c r="K813" s="35">
        <v>3</v>
      </c>
      <c r="L813" s="35">
        <v>4</v>
      </c>
      <c r="M813" s="35">
        <v>3</v>
      </c>
      <c r="N813" s="35">
        <v>499902.9</v>
      </c>
      <c r="O813" s="35">
        <v>25</v>
      </c>
      <c r="P813" s="35">
        <v>19.5</v>
      </c>
      <c r="Q813" s="35">
        <v>25</v>
      </c>
      <c r="R813" s="35">
        <v>11</v>
      </c>
      <c r="S813" s="35">
        <v>10</v>
      </c>
      <c r="T813" s="35">
        <v>22</v>
      </c>
      <c r="U813" s="35">
        <v>34.5</v>
      </c>
      <c r="V813" s="35">
        <v>999907.4</v>
      </c>
      <c r="W813" s="35">
        <v>1000000</v>
      </c>
      <c r="X813" s="35">
        <v>92.6</v>
      </c>
      <c r="Y813" s="35">
        <v>0.01</v>
      </c>
      <c r="Z813" t="str">
        <f t="shared" si="6"/>
        <v>Estonia</v>
      </c>
      <c r="AA813">
        <f>'OAM Base model stairs'!B1344</f>
        <v>2005</v>
      </c>
    </row>
    <row r="814" spans="1:27" ht="15" thickBot="1" x14ac:dyDescent="0.35">
      <c r="A814" s="34" t="str">
        <f t="shared" si="5"/>
        <v>Estonia</v>
      </c>
      <c r="B814" s="35">
        <v>6</v>
      </c>
      <c r="C814" s="35">
        <v>7</v>
      </c>
      <c r="D814" s="35">
        <v>4</v>
      </c>
      <c r="E814" s="35">
        <v>7</v>
      </c>
      <c r="F814" s="35">
        <v>6</v>
      </c>
      <c r="G814" s="35">
        <v>12</v>
      </c>
      <c r="H814" s="35">
        <v>499797.9</v>
      </c>
      <c r="I814" s="35">
        <v>6</v>
      </c>
      <c r="J814" s="35">
        <v>3</v>
      </c>
      <c r="K814" s="35">
        <v>3</v>
      </c>
      <c r="L814" s="35">
        <v>4</v>
      </c>
      <c r="M814" s="35">
        <v>3</v>
      </c>
      <c r="N814" s="35">
        <v>499895.9</v>
      </c>
      <c r="O814" s="35">
        <v>17</v>
      </c>
      <c r="P814" s="35">
        <v>38</v>
      </c>
      <c r="Q814" s="35">
        <v>17</v>
      </c>
      <c r="R814" s="35">
        <v>12</v>
      </c>
      <c r="S814" s="35">
        <v>12</v>
      </c>
      <c r="T814" s="35">
        <v>23</v>
      </c>
      <c r="U814" s="35">
        <v>36.5</v>
      </c>
      <c r="V814" s="35">
        <v>999910.40000000002</v>
      </c>
      <c r="W814" s="35">
        <v>1000000</v>
      </c>
      <c r="X814" s="35">
        <v>89.6</v>
      </c>
      <c r="Y814" s="35">
        <v>0.01</v>
      </c>
      <c r="Z814" t="str">
        <f t="shared" si="6"/>
        <v>Estonia</v>
      </c>
      <c r="AA814">
        <f>'OAM Base model stairs'!B1345</f>
        <v>2006</v>
      </c>
    </row>
    <row r="815" spans="1:27" ht="15" thickBot="1" x14ac:dyDescent="0.35">
      <c r="A815" s="34" t="str">
        <f t="shared" si="5"/>
        <v>Estonia</v>
      </c>
      <c r="B815" s="35">
        <v>10</v>
      </c>
      <c r="C815" s="35">
        <v>11</v>
      </c>
      <c r="D815" s="35">
        <v>11</v>
      </c>
      <c r="E815" s="35">
        <v>11</v>
      </c>
      <c r="F815" s="35">
        <v>6</v>
      </c>
      <c r="G815" s="35">
        <v>12</v>
      </c>
      <c r="H815" s="35">
        <v>499793.4</v>
      </c>
      <c r="I815" s="35">
        <v>6</v>
      </c>
      <c r="J815" s="35">
        <v>3</v>
      </c>
      <c r="K815" s="35">
        <v>3</v>
      </c>
      <c r="L815" s="35">
        <v>4</v>
      </c>
      <c r="M815" s="35">
        <v>3</v>
      </c>
      <c r="N815" s="35">
        <v>499893.9</v>
      </c>
      <c r="O815" s="35">
        <v>12</v>
      </c>
      <c r="P815" s="35">
        <v>29</v>
      </c>
      <c r="Q815" s="35">
        <v>12</v>
      </c>
      <c r="R815" s="35">
        <v>12</v>
      </c>
      <c r="S815" s="35">
        <v>13</v>
      </c>
      <c r="T815" s="35">
        <v>24</v>
      </c>
      <c r="U815" s="35">
        <v>37.5</v>
      </c>
      <c r="V815" s="35">
        <v>999906.9</v>
      </c>
      <c r="W815" s="35">
        <v>1000000</v>
      </c>
      <c r="X815" s="35">
        <v>93.1</v>
      </c>
      <c r="Y815" s="35">
        <v>0.01</v>
      </c>
      <c r="Z815" t="str">
        <f t="shared" si="6"/>
        <v>Estonia</v>
      </c>
      <c r="AA815">
        <f>'OAM Base model stairs'!B1346</f>
        <v>2007</v>
      </c>
    </row>
    <row r="816" spans="1:27" ht="15" thickBot="1" x14ac:dyDescent="0.35">
      <c r="A816" s="34" t="str">
        <f t="shared" si="5"/>
        <v>Estonia</v>
      </c>
      <c r="B816" s="35">
        <v>10</v>
      </c>
      <c r="C816" s="35">
        <v>11</v>
      </c>
      <c r="D816" s="35">
        <v>11</v>
      </c>
      <c r="E816" s="35">
        <v>11</v>
      </c>
      <c r="F816" s="35">
        <v>7</v>
      </c>
      <c r="G816" s="35">
        <v>13</v>
      </c>
      <c r="H816" s="35">
        <v>499837.9</v>
      </c>
      <c r="I816" s="35">
        <v>7</v>
      </c>
      <c r="J816" s="35">
        <v>5</v>
      </c>
      <c r="K816" s="35">
        <v>4</v>
      </c>
      <c r="L816" s="35">
        <v>9</v>
      </c>
      <c r="M816" s="35">
        <v>4</v>
      </c>
      <c r="N816" s="35">
        <v>499898.9</v>
      </c>
      <c r="O816" s="35">
        <v>20</v>
      </c>
      <c r="P816" s="35">
        <v>37</v>
      </c>
      <c r="Q816" s="35">
        <v>20</v>
      </c>
      <c r="R816" s="35">
        <v>11</v>
      </c>
      <c r="S816" s="35">
        <v>12</v>
      </c>
      <c r="T816" s="35">
        <v>23</v>
      </c>
      <c r="U816" s="35">
        <v>36.5</v>
      </c>
      <c r="V816" s="35">
        <v>999988.4</v>
      </c>
      <c r="W816" s="35">
        <v>1000000</v>
      </c>
      <c r="X816" s="35">
        <v>11.6</v>
      </c>
      <c r="Y816" s="35">
        <v>0</v>
      </c>
      <c r="Z816" t="str">
        <f t="shared" si="6"/>
        <v>Estonia</v>
      </c>
      <c r="AA816">
        <f>'OAM Base model stairs'!B1347</f>
        <v>2008</v>
      </c>
    </row>
    <row r="817" spans="1:27" ht="15" thickBot="1" x14ac:dyDescent="0.35">
      <c r="A817" s="34" t="str">
        <f t="shared" si="5"/>
        <v>Estonia</v>
      </c>
      <c r="B817" s="35">
        <v>8</v>
      </c>
      <c r="C817" s="35">
        <v>9</v>
      </c>
      <c r="D817" s="35">
        <v>9</v>
      </c>
      <c r="E817" s="35">
        <v>9</v>
      </c>
      <c r="F817" s="35">
        <v>20</v>
      </c>
      <c r="G817" s="35">
        <v>26</v>
      </c>
      <c r="H817" s="35">
        <v>499788.9</v>
      </c>
      <c r="I817" s="35">
        <v>20</v>
      </c>
      <c r="J817" s="35">
        <v>5</v>
      </c>
      <c r="K817" s="35">
        <v>5</v>
      </c>
      <c r="L817" s="35">
        <v>33.5</v>
      </c>
      <c r="M817" s="35">
        <v>5</v>
      </c>
      <c r="N817" s="35">
        <v>499884.9</v>
      </c>
      <c r="O817" s="35">
        <v>8</v>
      </c>
      <c r="P817" s="35">
        <v>29</v>
      </c>
      <c r="Q817" s="35">
        <v>8</v>
      </c>
      <c r="R817" s="35">
        <v>10</v>
      </c>
      <c r="S817" s="35">
        <v>10</v>
      </c>
      <c r="T817" s="35">
        <v>21</v>
      </c>
      <c r="U817" s="35">
        <v>34.5</v>
      </c>
      <c r="V817" s="35">
        <v>999943.9</v>
      </c>
      <c r="W817" s="35">
        <v>1000000</v>
      </c>
      <c r="X817" s="35">
        <v>56.1</v>
      </c>
      <c r="Y817" s="35">
        <v>0.01</v>
      </c>
      <c r="Z817" t="str">
        <f t="shared" si="6"/>
        <v>Estonia</v>
      </c>
      <c r="AA817">
        <f>'OAM Base model stairs'!B1348</f>
        <v>2009</v>
      </c>
    </row>
    <row r="818" spans="1:27" ht="15" thickBot="1" x14ac:dyDescent="0.35">
      <c r="A818" s="34" t="str">
        <f t="shared" si="5"/>
        <v>Estonia</v>
      </c>
      <c r="B818" s="35">
        <v>7</v>
      </c>
      <c r="C818" s="35">
        <v>9</v>
      </c>
      <c r="D818" s="35">
        <v>8</v>
      </c>
      <c r="E818" s="35">
        <v>9</v>
      </c>
      <c r="F818" s="35">
        <v>14</v>
      </c>
      <c r="G818" s="35">
        <v>20</v>
      </c>
      <c r="H818" s="35">
        <v>499836.9</v>
      </c>
      <c r="I818" s="35">
        <v>14</v>
      </c>
      <c r="J818" s="35">
        <v>8</v>
      </c>
      <c r="K818" s="35">
        <v>8</v>
      </c>
      <c r="L818" s="35">
        <v>38.5</v>
      </c>
      <c r="M818" s="35">
        <v>8</v>
      </c>
      <c r="N818" s="35">
        <v>499880.9</v>
      </c>
      <c r="O818" s="35">
        <v>5</v>
      </c>
      <c r="P818" s="35">
        <v>34</v>
      </c>
      <c r="Q818" s="35">
        <v>5</v>
      </c>
      <c r="R818" s="35">
        <v>10</v>
      </c>
      <c r="S818" s="35">
        <v>10</v>
      </c>
      <c r="T818" s="35">
        <v>21</v>
      </c>
      <c r="U818" s="35">
        <v>34.5</v>
      </c>
      <c r="V818" s="35">
        <v>999980.9</v>
      </c>
      <c r="W818" s="35">
        <v>1000000</v>
      </c>
      <c r="X818" s="35">
        <v>19.100000000000001</v>
      </c>
      <c r="Y818" s="35">
        <v>0</v>
      </c>
      <c r="Z818" t="str">
        <f t="shared" si="6"/>
        <v>Estonia</v>
      </c>
      <c r="AA818">
        <f>'OAM Base model stairs'!B1349</f>
        <v>2010</v>
      </c>
    </row>
    <row r="819" spans="1:27" ht="15" thickBot="1" x14ac:dyDescent="0.35">
      <c r="A819" s="34" t="str">
        <f t="shared" si="5"/>
        <v>Estonia</v>
      </c>
      <c r="B819" s="35">
        <v>7</v>
      </c>
      <c r="C819" s="35">
        <v>8</v>
      </c>
      <c r="D819" s="35">
        <v>7</v>
      </c>
      <c r="E819" s="35">
        <v>8</v>
      </c>
      <c r="F819" s="35">
        <v>9</v>
      </c>
      <c r="G819" s="35">
        <v>15</v>
      </c>
      <c r="H819" s="35">
        <v>499843.9</v>
      </c>
      <c r="I819" s="35">
        <v>9</v>
      </c>
      <c r="J819" s="35">
        <v>10</v>
      </c>
      <c r="K819" s="35">
        <v>10</v>
      </c>
      <c r="L819" s="35">
        <v>40.5</v>
      </c>
      <c r="M819" s="35">
        <v>10</v>
      </c>
      <c r="N819" s="35">
        <v>499895.9</v>
      </c>
      <c r="O819" s="35">
        <v>20</v>
      </c>
      <c r="P819" s="35">
        <v>10</v>
      </c>
      <c r="Q819" s="35">
        <v>20</v>
      </c>
      <c r="R819" s="35">
        <v>11</v>
      </c>
      <c r="S819" s="35">
        <v>11</v>
      </c>
      <c r="T819" s="35">
        <v>23</v>
      </c>
      <c r="U819" s="35">
        <v>35.5</v>
      </c>
      <c r="V819" s="35">
        <v>1000003.9</v>
      </c>
      <c r="W819" s="35">
        <v>1000000</v>
      </c>
      <c r="X819" s="35">
        <v>-3.9</v>
      </c>
      <c r="Y819" s="35">
        <v>0</v>
      </c>
      <c r="Z819" t="str">
        <f t="shared" si="6"/>
        <v>Estonia</v>
      </c>
      <c r="AA819">
        <f>'OAM Base model stairs'!B1350</f>
        <v>2011</v>
      </c>
    </row>
    <row r="820" spans="1:27" ht="15" thickBot="1" x14ac:dyDescent="0.35">
      <c r="A820" s="34" t="str">
        <f t="shared" si="5"/>
        <v>Estonia</v>
      </c>
      <c r="B820" s="35">
        <v>8</v>
      </c>
      <c r="C820" s="35">
        <v>9</v>
      </c>
      <c r="D820" s="35">
        <v>9</v>
      </c>
      <c r="E820" s="35">
        <v>9</v>
      </c>
      <c r="F820" s="35">
        <v>11</v>
      </c>
      <c r="G820" s="35">
        <v>17</v>
      </c>
      <c r="H820" s="35">
        <v>499841.4</v>
      </c>
      <c r="I820" s="35">
        <v>11</v>
      </c>
      <c r="J820" s="35">
        <v>10</v>
      </c>
      <c r="K820" s="35">
        <v>10</v>
      </c>
      <c r="L820" s="35">
        <v>39.5</v>
      </c>
      <c r="M820" s="35">
        <v>10</v>
      </c>
      <c r="N820" s="35">
        <v>499898.9</v>
      </c>
      <c r="O820" s="35">
        <v>23</v>
      </c>
      <c r="P820" s="35">
        <v>16.5</v>
      </c>
      <c r="Q820" s="35">
        <v>23</v>
      </c>
      <c r="R820" s="35">
        <v>12</v>
      </c>
      <c r="S820" s="35">
        <v>12</v>
      </c>
      <c r="T820" s="35">
        <v>24</v>
      </c>
      <c r="U820" s="35">
        <v>36.5</v>
      </c>
      <c r="V820" s="35">
        <v>1000030.9</v>
      </c>
      <c r="W820" s="35">
        <v>1000000</v>
      </c>
      <c r="X820" s="35">
        <v>-30.9</v>
      </c>
      <c r="Y820" s="35">
        <v>0</v>
      </c>
      <c r="Z820" t="str">
        <f t="shared" si="6"/>
        <v>Estonia</v>
      </c>
      <c r="AA820">
        <f>'OAM Base model stairs'!B1351</f>
        <v>2012</v>
      </c>
    </row>
    <row r="821" spans="1:27" ht="15" thickBot="1" x14ac:dyDescent="0.35">
      <c r="A821" s="34" t="str">
        <f t="shared" si="5"/>
        <v>Estonia</v>
      </c>
      <c r="B821" s="35">
        <v>9</v>
      </c>
      <c r="C821" s="35">
        <v>9</v>
      </c>
      <c r="D821" s="35">
        <v>10</v>
      </c>
      <c r="E821" s="35">
        <v>9</v>
      </c>
      <c r="F821" s="35">
        <v>13</v>
      </c>
      <c r="G821" s="35">
        <v>19</v>
      </c>
      <c r="H821" s="35">
        <v>499836.9</v>
      </c>
      <c r="I821" s="35">
        <v>13</v>
      </c>
      <c r="J821" s="35">
        <v>14.5</v>
      </c>
      <c r="K821" s="35">
        <v>13</v>
      </c>
      <c r="L821" s="35">
        <v>39.5</v>
      </c>
      <c r="M821" s="35">
        <v>13</v>
      </c>
      <c r="N821" s="35">
        <v>499889.9</v>
      </c>
      <c r="O821" s="35">
        <v>16</v>
      </c>
      <c r="P821" s="35">
        <v>34</v>
      </c>
      <c r="Q821" s="35">
        <v>16</v>
      </c>
      <c r="R821" s="35">
        <v>13</v>
      </c>
      <c r="S821" s="35">
        <v>12</v>
      </c>
      <c r="T821" s="35">
        <v>24</v>
      </c>
      <c r="U821" s="35">
        <v>36.5</v>
      </c>
      <c r="V821" s="35">
        <v>1000040.4</v>
      </c>
      <c r="W821" s="35">
        <v>1000000</v>
      </c>
      <c r="X821" s="35">
        <v>-40.4</v>
      </c>
      <c r="Y821" s="35">
        <v>0</v>
      </c>
      <c r="Z821" t="str">
        <f t="shared" si="6"/>
        <v>Estonia</v>
      </c>
      <c r="AA821">
        <f>'OAM Base model stairs'!B1352</f>
        <v>2013</v>
      </c>
    </row>
    <row r="822" spans="1:27" ht="15" thickBot="1" x14ac:dyDescent="0.35">
      <c r="A822" s="34" t="str">
        <f t="shared" si="5"/>
        <v>Estonia</v>
      </c>
      <c r="B822" s="35">
        <v>10</v>
      </c>
      <c r="C822" s="35">
        <v>11</v>
      </c>
      <c r="D822" s="35">
        <v>15</v>
      </c>
      <c r="E822" s="35">
        <v>11</v>
      </c>
      <c r="F822" s="35">
        <v>14</v>
      </c>
      <c r="G822" s="35">
        <v>20</v>
      </c>
      <c r="H822" s="35">
        <v>499836.9</v>
      </c>
      <c r="I822" s="35">
        <v>14</v>
      </c>
      <c r="J822" s="35">
        <v>10</v>
      </c>
      <c r="K822" s="35">
        <v>11</v>
      </c>
      <c r="L822" s="35">
        <v>40.5</v>
      </c>
      <c r="M822" s="35">
        <v>11</v>
      </c>
      <c r="N822" s="35">
        <v>499887.9</v>
      </c>
      <c r="O822" s="35">
        <v>12</v>
      </c>
      <c r="P822" s="35">
        <v>41</v>
      </c>
      <c r="Q822" s="35">
        <v>12</v>
      </c>
      <c r="R822" s="35">
        <v>13</v>
      </c>
      <c r="S822" s="35">
        <v>13</v>
      </c>
      <c r="T822" s="35">
        <v>24</v>
      </c>
      <c r="U822" s="35">
        <v>37.5</v>
      </c>
      <c r="V822" s="35">
        <v>1000044.9</v>
      </c>
      <c r="W822" s="35">
        <v>1000000</v>
      </c>
      <c r="X822" s="35">
        <v>-44.9</v>
      </c>
      <c r="Y822" s="35">
        <v>0</v>
      </c>
      <c r="Z822" t="str">
        <f t="shared" si="6"/>
        <v>Estonia</v>
      </c>
      <c r="AA822">
        <f>'OAM Base model stairs'!B1353</f>
        <v>2014</v>
      </c>
    </row>
    <row r="823" spans="1:27" ht="15" thickBot="1" x14ac:dyDescent="0.35">
      <c r="A823" s="34" t="str">
        <f t="shared" si="5"/>
        <v>Estonia</v>
      </c>
      <c r="B823" s="35">
        <v>11</v>
      </c>
      <c r="C823" s="35">
        <v>13</v>
      </c>
      <c r="D823" s="35">
        <v>17</v>
      </c>
      <c r="E823" s="35">
        <v>13</v>
      </c>
      <c r="F823" s="35">
        <v>15</v>
      </c>
      <c r="G823" s="35">
        <v>21</v>
      </c>
      <c r="H823" s="35">
        <v>499835.9</v>
      </c>
      <c r="I823" s="35">
        <v>15</v>
      </c>
      <c r="J823" s="35">
        <v>16.5</v>
      </c>
      <c r="K823" s="35">
        <v>15</v>
      </c>
      <c r="L823" s="35">
        <v>36.5</v>
      </c>
      <c r="M823" s="35">
        <v>15</v>
      </c>
      <c r="N823" s="35">
        <v>499886.9</v>
      </c>
      <c r="O823" s="35">
        <v>11</v>
      </c>
      <c r="P823" s="35">
        <v>37</v>
      </c>
      <c r="Q823" s="35">
        <v>11</v>
      </c>
      <c r="R823" s="35">
        <v>12</v>
      </c>
      <c r="S823" s="35">
        <v>12</v>
      </c>
      <c r="T823" s="35">
        <v>24</v>
      </c>
      <c r="U823" s="35">
        <v>36.5</v>
      </c>
      <c r="V823" s="35">
        <v>1000054.4</v>
      </c>
      <c r="W823" s="35">
        <v>1000000</v>
      </c>
      <c r="X823" s="35">
        <v>-54.4</v>
      </c>
      <c r="Y823" s="35">
        <v>-0.01</v>
      </c>
      <c r="Z823" t="str">
        <f t="shared" si="6"/>
        <v>Estonia</v>
      </c>
      <c r="AA823">
        <f>'OAM Base model stairs'!B1354</f>
        <v>2015</v>
      </c>
    </row>
    <row r="824" spans="1:27" ht="15" thickBot="1" x14ac:dyDescent="0.35">
      <c r="A824" s="34" t="str">
        <f t="shared" si="5"/>
        <v>Estonia</v>
      </c>
      <c r="B824" s="35">
        <v>12</v>
      </c>
      <c r="C824" s="35">
        <v>14</v>
      </c>
      <c r="D824" s="35">
        <v>27.5</v>
      </c>
      <c r="E824" s="35">
        <v>14</v>
      </c>
      <c r="F824" s="35">
        <v>15</v>
      </c>
      <c r="G824" s="35">
        <v>21</v>
      </c>
      <c r="H824" s="35">
        <v>499835.9</v>
      </c>
      <c r="I824" s="35">
        <v>15</v>
      </c>
      <c r="J824" s="35">
        <v>14.5</v>
      </c>
      <c r="K824" s="35">
        <v>13</v>
      </c>
      <c r="L824" s="35">
        <v>41.5</v>
      </c>
      <c r="M824" s="35">
        <v>13</v>
      </c>
      <c r="N824" s="35">
        <v>499893.9</v>
      </c>
      <c r="O824" s="35">
        <v>17</v>
      </c>
      <c r="P824" s="35">
        <v>30</v>
      </c>
      <c r="Q824" s="35">
        <v>17</v>
      </c>
      <c r="R824" s="35">
        <v>11</v>
      </c>
      <c r="S824" s="35">
        <v>13</v>
      </c>
      <c r="T824" s="35">
        <v>24</v>
      </c>
      <c r="U824" s="35">
        <v>37.5</v>
      </c>
      <c r="V824" s="35">
        <v>1000079.9</v>
      </c>
      <c r="W824" s="35">
        <v>1000000</v>
      </c>
      <c r="X824" s="35">
        <v>-79.900000000000006</v>
      </c>
      <c r="Y824" s="35">
        <v>-0.01</v>
      </c>
      <c r="Z824" t="str">
        <f t="shared" si="6"/>
        <v>Estonia</v>
      </c>
      <c r="AA824">
        <f>'OAM Base model stairs'!B1355</f>
        <v>2016</v>
      </c>
    </row>
    <row r="825" spans="1:27" ht="15" thickBot="1" x14ac:dyDescent="0.35">
      <c r="A825" s="34" t="str">
        <f t="shared" si="5"/>
        <v>Estonia</v>
      </c>
      <c r="B825" s="35">
        <v>13</v>
      </c>
      <c r="C825" s="35">
        <v>14</v>
      </c>
      <c r="D825" s="35">
        <v>27.5</v>
      </c>
      <c r="E825" s="35">
        <v>14</v>
      </c>
      <c r="F825" s="35">
        <v>13</v>
      </c>
      <c r="G825" s="35">
        <v>19</v>
      </c>
      <c r="H825" s="35">
        <v>499837.9</v>
      </c>
      <c r="I825" s="35">
        <v>13</v>
      </c>
      <c r="J825" s="35">
        <v>16.5</v>
      </c>
      <c r="K825" s="35">
        <v>16</v>
      </c>
      <c r="L825" s="35">
        <v>37.5</v>
      </c>
      <c r="M825" s="35">
        <v>16</v>
      </c>
      <c r="N825" s="35">
        <v>499893.9</v>
      </c>
      <c r="O825" s="35">
        <v>15</v>
      </c>
      <c r="P825" s="35">
        <v>35</v>
      </c>
      <c r="Q825" s="35">
        <v>15</v>
      </c>
      <c r="R825" s="35">
        <v>12</v>
      </c>
      <c r="S825" s="35">
        <v>14</v>
      </c>
      <c r="T825" s="35">
        <v>25</v>
      </c>
      <c r="U825" s="35">
        <v>38.5</v>
      </c>
      <c r="V825" s="35">
        <v>1000085.9</v>
      </c>
      <c r="W825" s="35">
        <v>1000000</v>
      </c>
      <c r="X825" s="35">
        <v>-85.9</v>
      </c>
      <c r="Y825" s="35">
        <v>-0.01</v>
      </c>
      <c r="Z825" t="str">
        <f t="shared" si="6"/>
        <v>Estonia</v>
      </c>
      <c r="AA825">
        <f>'OAM Base model stairs'!B1356</f>
        <v>2017</v>
      </c>
    </row>
    <row r="826" spans="1:27" ht="15" thickBot="1" x14ac:dyDescent="0.35">
      <c r="A826" s="34" t="str">
        <f t="shared" si="5"/>
        <v>Estonia</v>
      </c>
      <c r="B826" s="35">
        <v>15</v>
      </c>
      <c r="C826" s="35">
        <v>16</v>
      </c>
      <c r="D826" s="35">
        <v>30.5</v>
      </c>
      <c r="E826" s="35">
        <v>16</v>
      </c>
      <c r="F826" s="35">
        <v>22</v>
      </c>
      <c r="G826" s="35">
        <v>28</v>
      </c>
      <c r="H826" s="35">
        <v>499787.9</v>
      </c>
      <c r="I826" s="35">
        <v>22</v>
      </c>
      <c r="J826" s="35">
        <v>16.5</v>
      </c>
      <c r="K826" s="35">
        <v>15</v>
      </c>
      <c r="L826" s="35">
        <v>37.5</v>
      </c>
      <c r="M826" s="35">
        <v>15</v>
      </c>
      <c r="N826" s="35">
        <v>499896.9</v>
      </c>
      <c r="O826" s="35">
        <v>17</v>
      </c>
      <c r="P826" s="35">
        <v>28</v>
      </c>
      <c r="Q826" s="35">
        <v>17</v>
      </c>
      <c r="R826" s="35">
        <v>12</v>
      </c>
      <c r="S826" s="35">
        <v>14</v>
      </c>
      <c r="T826" s="35">
        <v>25</v>
      </c>
      <c r="U826" s="35">
        <v>38.5</v>
      </c>
      <c r="V826" s="35">
        <v>1000069.9</v>
      </c>
      <c r="W826" s="35">
        <v>1000000</v>
      </c>
      <c r="X826" s="35">
        <v>-69.900000000000006</v>
      </c>
      <c r="Y826" s="35">
        <v>-0.01</v>
      </c>
      <c r="Z826" t="str">
        <f t="shared" si="6"/>
        <v>Estonia</v>
      </c>
      <c r="AA826">
        <f>'OAM Base model stairs'!B1357</f>
        <v>2018</v>
      </c>
    </row>
    <row r="827" spans="1:27" ht="15" thickBot="1" x14ac:dyDescent="0.35">
      <c r="A827" s="34" t="str">
        <f t="shared" si="5"/>
        <v>Estonia</v>
      </c>
      <c r="B827" s="35">
        <v>16</v>
      </c>
      <c r="C827" s="35">
        <v>17</v>
      </c>
      <c r="D827" s="35">
        <v>32.5</v>
      </c>
      <c r="E827" s="35">
        <v>17</v>
      </c>
      <c r="F827" s="35">
        <v>22</v>
      </c>
      <c r="G827" s="35">
        <v>28</v>
      </c>
      <c r="H827" s="35">
        <v>499787.9</v>
      </c>
      <c r="I827" s="35">
        <v>22</v>
      </c>
      <c r="J827" s="35">
        <v>17.5</v>
      </c>
      <c r="K827" s="35">
        <v>17</v>
      </c>
      <c r="L827" s="35">
        <v>36.5</v>
      </c>
      <c r="M827" s="35">
        <v>17</v>
      </c>
      <c r="N827" s="35">
        <v>499894.9</v>
      </c>
      <c r="O827" s="35">
        <v>13</v>
      </c>
      <c r="P827" s="35">
        <v>36</v>
      </c>
      <c r="Q827" s="35">
        <v>13</v>
      </c>
      <c r="R827" s="35">
        <v>12</v>
      </c>
      <c r="S827" s="35">
        <v>15</v>
      </c>
      <c r="T827" s="35">
        <v>25</v>
      </c>
      <c r="U827" s="35">
        <v>39.5</v>
      </c>
      <c r="V827" s="35">
        <v>1000078.9</v>
      </c>
      <c r="W827" s="35">
        <v>1000000</v>
      </c>
      <c r="X827" s="35">
        <v>-78.900000000000006</v>
      </c>
      <c r="Y827" s="35">
        <v>-0.01</v>
      </c>
      <c r="Z827" t="str">
        <f t="shared" si="6"/>
        <v>Estonia</v>
      </c>
      <c r="AA827">
        <f>'OAM Base model stairs'!B1358</f>
        <v>2019</v>
      </c>
    </row>
    <row r="828" spans="1:27" ht="15" thickBot="1" x14ac:dyDescent="0.35">
      <c r="A828" s="34" t="str">
        <f t="shared" si="5"/>
        <v>Estonia</v>
      </c>
      <c r="B828" s="35">
        <v>17</v>
      </c>
      <c r="C828" s="35">
        <v>18</v>
      </c>
      <c r="D828" s="35">
        <v>42</v>
      </c>
      <c r="E828" s="35">
        <v>18</v>
      </c>
      <c r="F828" s="35">
        <v>20</v>
      </c>
      <c r="G828" s="35">
        <v>25</v>
      </c>
      <c r="H828" s="35">
        <v>499804.4</v>
      </c>
      <c r="I828" s="35">
        <v>19</v>
      </c>
      <c r="J828" s="35">
        <v>25.5</v>
      </c>
      <c r="K828" s="35">
        <v>24</v>
      </c>
      <c r="L828" s="35">
        <v>29</v>
      </c>
      <c r="M828" s="35">
        <v>24</v>
      </c>
      <c r="N828" s="35">
        <v>499905.9</v>
      </c>
      <c r="O828" s="35">
        <v>27</v>
      </c>
      <c r="P828" s="35">
        <v>12</v>
      </c>
      <c r="Q828" s="35">
        <v>27</v>
      </c>
      <c r="R828" s="35">
        <v>14</v>
      </c>
      <c r="S828" s="35">
        <v>15</v>
      </c>
      <c r="T828" s="35">
        <v>26</v>
      </c>
      <c r="U828" s="35">
        <v>39.5</v>
      </c>
      <c r="V828" s="35">
        <v>1000132.4</v>
      </c>
      <c r="W828" s="35">
        <v>1000000</v>
      </c>
      <c r="X828" s="35">
        <v>-132.4</v>
      </c>
      <c r="Y828" s="35">
        <v>-0.01</v>
      </c>
      <c r="Z828" t="str">
        <f t="shared" si="6"/>
        <v>Estonia</v>
      </c>
      <c r="AA828">
        <f>'OAM Base model stairs'!B1359</f>
        <v>2020</v>
      </c>
    </row>
    <row r="829" spans="1:27" ht="15" thickBot="1" x14ac:dyDescent="0.35">
      <c r="A829" s="34" t="str">
        <f t="shared" si="5"/>
        <v>Estonia</v>
      </c>
      <c r="B829" s="35">
        <v>17</v>
      </c>
      <c r="C829" s="35">
        <v>18</v>
      </c>
      <c r="D829" s="35">
        <v>65.5</v>
      </c>
      <c r="E829" s="35">
        <v>18</v>
      </c>
      <c r="F829" s="35">
        <v>8</v>
      </c>
      <c r="G829" s="35">
        <v>13</v>
      </c>
      <c r="H829" s="35">
        <v>499841.4</v>
      </c>
      <c r="I829" s="35">
        <v>7</v>
      </c>
      <c r="J829" s="35">
        <v>10</v>
      </c>
      <c r="K829" s="35">
        <v>11</v>
      </c>
      <c r="L829" s="35">
        <v>37.5</v>
      </c>
      <c r="M829" s="35">
        <v>11</v>
      </c>
      <c r="N829" s="35">
        <v>499902.9</v>
      </c>
      <c r="O829" s="35">
        <v>24</v>
      </c>
      <c r="P829" s="35">
        <v>16.5</v>
      </c>
      <c r="Q829" s="35">
        <v>24</v>
      </c>
      <c r="R829" s="35">
        <v>13</v>
      </c>
      <c r="S829" s="35">
        <v>16</v>
      </c>
      <c r="T829" s="35">
        <v>26</v>
      </c>
      <c r="U829" s="35">
        <v>40.5</v>
      </c>
      <c r="V829" s="35">
        <v>1000120.4</v>
      </c>
      <c r="W829" s="35">
        <v>1000000</v>
      </c>
      <c r="X829" s="35">
        <v>-120.4</v>
      </c>
      <c r="Y829" s="35">
        <v>-0.01</v>
      </c>
      <c r="Z829" t="str">
        <f t="shared" si="6"/>
        <v>Estonia</v>
      </c>
      <c r="AA829">
        <f>'OAM Base model stairs'!B1360</f>
        <v>2021</v>
      </c>
    </row>
    <row r="830" spans="1:27" ht="15" thickBot="1" x14ac:dyDescent="0.35">
      <c r="A830" s="34" t="str">
        <f t="shared" si="5"/>
        <v>Latvia</v>
      </c>
      <c r="B830" s="35">
        <v>2</v>
      </c>
      <c r="C830" s="35">
        <v>1</v>
      </c>
      <c r="D830" s="35">
        <v>0</v>
      </c>
      <c r="E830" s="35">
        <v>1</v>
      </c>
      <c r="F830" s="35">
        <v>11</v>
      </c>
      <c r="G830" s="35">
        <v>18</v>
      </c>
      <c r="H830" s="35">
        <v>499834.9</v>
      </c>
      <c r="I830" s="35">
        <v>12</v>
      </c>
      <c r="J830" s="35">
        <v>0</v>
      </c>
      <c r="K830" s="35">
        <v>0</v>
      </c>
      <c r="L830" s="35">
        <v>0</v>
      </c>
      <c r="M830" s="35">
        <v>0</v>
      </c>
      <c r="N830" s="35">
        <v>499882.9</v>
      </c>
      <c r="O830" s="35">
        <v>5</v>
      </c>
      <c r="P830" s="35">
        <v>34</v>
      </c>
      <c r="Q830" s="35">
        <v>5</v>
      </c>
      <c r="R830" s="35">
        <v>8</v>
      </c>
      <c r="S830" s="35">
        <v>2</v>
      </c>
      <c r="T830" s="35">
        <v>1</v>
      </c>
      <c r="U830" s="35">
        <v>26.5</v>
      </c>
      <c r="V830" s="35">
        <v>999844.4</v>
      </c>
      <c r="W830" s="35">
        <v>1000000</v>
      </c>
      <c r="X830" s="35">
        <v>155.6</v>
      </c>
      <c r="Y830" s="35">
        <v>0.02</v>
      </c>
      <c r="Z830" t="str">
        <f t="shared" si="6"/>
        <v>Latvia</v>
      </c>
      <c r="AA830">
        <f>'OAM Base model stairs'!B1361</f>
        <v>1995</v>
      </c>
    </row>
    <row r="831" spans="1:27" ht="15" thickBot="1" x14ac:dyDescent="0.35">
      <c r="A831" s="34" t="str">
        <f t="shared" si="5"/>
        <v>Latvia</v>
      </c>
      <c r="B831" s="35">
        <v>2</v>
      </c>
      <c r="C831" s="35">
        <v>1</v>
      </c>
      <c r="D831" s="35">
        <v>0</v>
      </c>
      <c r="E831" s="35">
        <v>1</v>
      </c>
      <c r="F831" s="35">
        <v>11</v>
      </c>
      <c r="G831" s="35">
        <v>17</v>
      </c>
      <c r="H831" s="35">
        <v>499834.9</v>
      </c>
      <c r="I831" s="35">
        <v>11</v>
      </c>
      <c r="J831" s="35">
        <v>0</v>
      </c>
      <c r="K831" s="35">
        <v>0</v>
      </c>
      <c r="L831" s="35">
        <v>0</v>
      </c>
      <c r="M831" s="35">
        <v>0</v>
      </c>
      <c r="N831" s="35">
        <v>499882.9</v>
      </c>
      <c r="O831" s="35">
        <v>5</v>
      </c>
      <c r="P831" s="35">
        <v>34</v>
      </c>
      <c r="Q831" s="35">
        <v>5</v>
      </c>
      <c r="R831" s="35">
        <v>8</v>
      </c>
      <c r="S831" s="35">
        <v>2</v>
      </c>
      <c r="T831" s="35">
        <v>1</v>
      </c>
      <c r="U831" s="35">
        <v>26.5</v>
      </c>
      <c r="V831" s="35">
        <v>999842.4</v>
      </c>
      <c r="W831" s="35">
        <v>1000000</v>
      </c>
      <c r="X831" s="35">
        <v>157.6</v>
      </c>
      <c r="Y831" s="35">
        <v>0.02</v>
      </c>
      <c r="Z831" t="str">
        <f t="shared" si="6"/>
        <v>Latvia</v>
      </c>
      <c r="AA831">
        <f>'OAM Base model stairs'!B1362</f>
        <v>1996</v>
      </c>
    </row>
    <row r="832" spans="1:27" ht="15" thickBot="1" x14ac:dyDescent="0.35">
      <c r="A832" s="34" t="str">
        <f t="shared" si="5"/>
        <v>Latvia</v>
      </c>
      <c r="B832" s="35">
        <v>2</v>
      </c>
      <c r="C832" s="35">
        <v>1</v>
      </c>
      <c r="D832" s="35">
        <v>0</v>
      </c>
      <c r="E832" s="35">
        <v>1</v>
      </c>
      <c r="F832" s="35">
        <v>11</v>
      </c>
      <c r="G832" s="35">
        <v>18</v>
      </c>
      <c r="H832" s="35">
        <v>499820.4</v>
      </c>
      <c r="I832" s="35">
        <v>12</v>
      </c>
      <c r="J832" s="35">
        <v>0</v>
      </c>
      <c r="K832" s="35">
        <v>0</v>
      </c>
      <c r="L832" s="35">
        <v>0</v>
      </c>
      <c r="M832" s="35">
        <v>0</v>
      </c>
      <c r="N832" s="35">
        <v>499882.9</v>
      </c>
      <c r="O832" s="35">
        <v>5</v>
      </c>
      <c r="P832" s="35">
        <v>34</v>
      </c>
      <c r="Q832" s="35">
        <v>5</v>
      </c>
      <c r="R832" s="35">
        <v>7</v>
      </c>
      <c r="S832" s="35">
        <v>2</v>
      </c>
      <c r="T832" s="35">
        <v>1</v>
      </c>
      <c r="U832" s="35">
        <v>26.5</v>
      </c>
      <c r="V832" s="35">
        <v>999828.9</v>
      </c>
      <c r="W832" s="35">
        <v>1000000</v>
      </c>
      <c r="X832" s="35">
        <v>171.1</v>
      </c>
      <c r="Y832" s="35">
        <v>0.02</v>
      </c>
      <c r="Z832" t="str">
        <f t="shared" si="6"/>
        <v>Latvia</v>
      </c>
      <c r="AA832">
        <f>'OAM Base model stairs'!B1363</f>
        <v>1997</v>
      </c>
    </row>
    <row r="833" spans="1:27" ht="15" thickBot="1" x14ac:dyDescent="0.35">
      <c r="A833" s="34" t="str">
        <f t="shared" si="5"/>
        <v>Latvia</v>
      </c>
      <c r="B833" s="35">
        <v>2</v>
      </c>
      <c r="C833" s="35">
        <v>1</v>
      </c>
      <c r="D833" s="35">
        <v>0</v>
      </c>
      <c r="E833" s="35">
        <v>1</v>
      </c>
      <c r="F833" s="35">
        <v>12</v>
      </c>
      <c r="G833" s="35">
        <v>18</v>
      </c>
      <c r="H833" s="35">
        <v>499820.4</v>
      </c>
      <c r="I833" s="35">
        <v>12</v>
      </c>
      <c r="J833" s="35">
        <v>0</v>
      </c>
      <c r="K833" s="35">
        <v>0</v>
      </c>
      <c r="L833" s="35">
        <v>0</v>
      </c>
      <c r="M833" s="35">
        <v>0</v>
      </c>
      <c r="N833" s="35">
        <v>499882.9</v>
      </c>
      <c r="O833" s="35">
        <v>5</v>
      </c>
      <c r="P833" s="35">
        <v>34</v>
      </c>
      <c r="Q833" s="35">
        <v>5</v>
      </c>
      <c r="R833" s="35">
        <v>6</v>
      </c>
      <c r="S833" s="35">
        <v>2</v>
      </c>
      <c r="T833" s="35">
        <v>2</v>
      </c>
      <c r="U833" s="35">
        <v>26.5</v>
      </c>
      <c r="V833" s="35">
        <v>999829.9</v>
      </c>
      <c r="W833" s="35">
        <v>1000000</v>
      </c>
      <c r="X833" s="35">
        <v>170.1</v>
      </c>
      <c r="Y833" s="35">
        <v>0.02</v>
      </c>
      <c r="Z833" t="str">
        <f t="shared" si="6"/>
        <v>Latvia</v>
      </c>
      <c r="AA833">
        <f>'OAM Base model stairs'!B1364</f>
        <v>1998</v>
      </c>
    </row>
    <row r="834" spans="1:27" ht="15" thickBot="1" x14ac:dyDescent="0.35">
      <c r="A834" s="34" t="str">
        <f t="shared" si="5"/>
        <v>Latvia</v>
      </c>
      <c r="B834" s="35">
        <v>2</v>
      </c>
      <c r="C834" s="35">
        <v>2</v>
      </c>
      <c r="D834" s="35">
        <v>0</v>
      </c>
      <c r="E834" s="35">
        <v>2</v>
      </c>
      <c r="F834" s="35">
        <v>11</v>
      </c>
      <c r="G834" s="35">
        <v>18</v>
      </c>
      <c r="H834" s="35">
        <v>499820.4</v>
      </c>
      <c r="I834" s="35">
        <v>12</v>
      </c>
      <c r="J834" s="35">
        <v>0</v>
      </c>
      <c r="K834" s="35">
        <v>0</v>
      </c>
      <c r="L834" s="35">
        <v>0</v>
      </c>
      <c r="M834" s="35">
        <v>0</v>
      </c>
      <c r="N834" s="35">
        <v>499882.9</v>
      </c>
      <c r="O834" s="35">
        <v>5</v>
      </c>
      <c r="P834" s="35">
        <v>34</v>
      </c>
      <c r="Q834" s="35">
        <v>5</v>
      </c>
      <c r="R834" s="35">
        <v>5</v>
      </c>
      <c r="S834" s="35">
        <v>2</v>
      </c>
      <c r="T834" s="35">
        <v>2</v>
      </c>
      <c r="U834" s="35">
        <v>26.5</v>
      </c>
      <c r="V834" s="35">
        <v>999829.9</v>
      </c>
      <c r="W834" s="35">
        <v>1000000</v>
      </c>
      <c r="X834" s="35">
        <v>170.1</v>
      </c>
      <c r="Y834" s="35">
        <v>0.02</v>
      </c>
      <c r="Z834" t="str">
        <f t="shared" si="6"/>
        <v>Latvia</v>
      </c>
      <c r="AA834">
        <f>'OAM Base model stairs'!B1365</f>
        <v>1999</v>
      </c>
    </row>
    <row r="835" spans="1:27" ht="15" thickBot="1" x14ac:dyDescent="0.35">
      <c r="A835" s="34" t="str">
        <f t="shared" si="5"/>
        <v>Latvia</v>
      </c>
      <c r="B835" s="35">
        <v>2</v>
      </c>
      <c r="C835" s="35">
        <v>2</v>
      </c>
      <c r="D835" s="35">
        <v>0</v>
      </c>
      <c r="E835" s="35">
        <v>2</v>
      </c>
      <c r="F835" s="35">
        <v>12</v>
      </c>
      <c r="G835" s="35">
        <v>18</v>
      </c>
      <c r="H835" s="35">
        <v>499834.9</v>
      </c>
      <c r="I835" s="35">
        <v>12</v>
      </c>
      <c r="J835" s="35">
        <v>0</v>
      </c>
      <c r="K835" s="35">
        <v>0</v>
      </c>
      <c r="L835" s="35">
        <v>0</v>
      </c>
      <c r="M835" s="35">
        <v>0</v>
      </c>
      <c r="N835" s="35">
        <v>499881.9</v>
      </c>
      <c r="O835" s="35">
        <v>3</v>
      </c>
      <c r="P835" s="35">
        <v>14</v>
      </c>
      <c r="Q835" s="35">
        <v>3</v>
      </c>
      <c r="R835" s="35">
        <v>3</v>
      </c>
      <c r="S835" s="35">
        <v>2</v>
      </c>
      <c r="T835" s="35">
        <v>2</v>
      </c>
      <c r="U835" s="35">
        <v>26.5</v>
      </c>
      <c r="V835" s="35">
        <v>999818.4</v>
      </c>
      <c r="W835" s="35">
        <v>1000000</v>
      </c>
      <c r="X835" s="35">
        <v>181.6</v>
      </c>
      <c r="Y835" s="35">
        <v>0.02</v>
      </c>
      <c r="Z835" t="str">
        <f t="shared" si="6"/>
        <v>Latvia</v>
      </c>
      <c r="AA835">
        <f>'OAM Base model stairs'!B1366</f>
        <v>2000</v>
      </c>
    </row>
    <row r="836" spans="1:27" ht="15" thickBot="1" x14ac:dyDescent="0.35">
      <c r="A836" s="34" t="str">
        <f t="shared" si="5"/>
        <v>Latvia</v>
      </c>
      <c r="B836" s="35">
        <v>1</v>
      </c>
      <c r="C836" s="35">
        <v>2</v>
      </c>
      <c r="D836" s="35">
        <v>0</v>
      </c>
      <c r="E836" s="35">
        <v>2</v>
      </c>
      <c r="F836" s="35">
        <v>10</v>
      </c>
      <c r="G836" s="35">
        <v>16</v>
      </c>
      <c r="H836" s="35">
        <v>499841.4</v>
      </c>
      <c r="I836" s="35">
        <v>10</v>
      </c>
      <c r="J836" s="35">
        <v>0</v>
      </c>
      <c r="K836" s="35">
        <v>0</v>
      </c>
      <c r="L836" s="35">
        <v>0</v>
      </c>
      <c r="M836" s="35">
        <v>0</v>
      </c>
      <c r="N836" s="35">
        <v>499882.9</v>
      </c>
      <c r="O836" s="35">
        <v>5</v>
      </c>
      <c r="P836" s="35">
        <v>6</v>
      </c>
      <c r="Q836" s="35">
        <v>5</v>
      </c>
      <c r="R836" s="35">
        <v>3</v>
      </c>
      <c r="S836" s="35">
        <v>3</v>
      </c>
      <c r="T836" s="35">
        <v>2</v>
      </c>
      <c r="U836" s="35">
        <v>27.5</v>
      </c>
      <c r="V836" s="35">
        <v>999816.9</v>
      </c>
      <c r="W836" s="35">
        <v>1000000</v>
      </c>
      <c r="X836" s="35">
        <v>183.1</v>
      </c>
      <c r="Y836" s="35">
        <v>0.02</v>
      </c>
      <c r="Z836" t="str">
        <f t="shared" si="6"/>
        <v>Latvia</v>
      </c>
      <c r="AA836">
        <f>'OAM Base model stairs'!B1367</f>
        <v>2001</v>
      </c>
    </row>
    <row r="837" spans="1:27" ht="15" thickBot="1" x14ac:dyDescent="0.35">
      <c r="A837" s="34" t="str">
        <f t="shared" si="5"/>
        <v>Latvia</v>
      </c>
      <c r="B837" s="35">
        <v>1</v>
      </c>
      <c r="C837" s="35">
        <v>2</v>
      </c>
      <c r="D837" s="35">
        <v>0</v>
      </c>
      <c r="E837" s="35">
        <v>2</v>
      </c>
      <c r="F837" s="35">
        <v>12</v>
      </c>
      <c r="G837" s="35">
        <v>18</v>
      </c>
      <c r="H837" s="35">
        <v>499835.9</v>
      </c>
      <c r="I837" s="35">
        <v>12</v>
      </c>
      <c r="J837" s="35">
        <v>0</v>
      </c>
      <c r="K837" s="35">
        <v>0</v>
      </c>
      <c r="L837" s="35">
        <v>0</v>
      </c>
      <c r="M837" s="35">
        <v>0</v>
      </c>
      <c r="N837" s="35">
        <v>499885.9</v>
      </c>
      <c r="O837" s="35">
        <v>8</v>
      </c>
      <c r="P837" s="35">
        <v>7</v>
      </c>
      <c r="Q837" s="35">
        <v>8</v>
      </c>
      <c r="R837" s="35">
        <v>3</v>
      </c>
      <c r="S837" s="35">
        <v>3</v>
      </c>
      <c r="T837" s="35">
        <v>3</v>
      </c>
      <c r="U837" s="35">
        <v>27.5</v>
      </c>
      <c r="V837" s="35">
        <v>999828.4</v>
      </c>
      <c r="W837" s="35">
        <v>1000000</v>
      </c>
      <c r="X837" s="35">
        <v>171.6</v>
      </c>
      <c r="Y837" s="35">
        <v>0.02</v>
      </c>
      <c r="Z837" t="str">
        <f t="shared" si="6"/>
        <v>Latvia</v>
      </c>
      <c r="AA837">
        <f>'OAM Base model stairs'!B1368</f>
        <v>2002</v>
      </c>
    </row>
    <row r="838" spans="1:27" ht="15" thickBot="1" x14ac:dyDescent="0.35">
      <c r="A838" s="34" t="str">
        <f t="shared" si="5"/>
        <v>Latvia</v>
      </c>
      <c r="B838" s="35">
        <v>1</v>
      </c>
      <c r="C838" s="35">
        <v>2</v>
      </c>
      <c r="D838" s="35">
        <v>0</v>
      </c>
      <c r="E838" s="35">
        <v>2</v>
      </c>
      <c r="F838" s="35">
        <v>11</v>
      </c>
      <c r="G838" s="35">
        <v>18</v>
      </c>
      <c r="H838" s="35">
        <v>499836.9</v>
      </c>
      <c r="I838" s="35">
        <v>12</v>
      </c>
      <c r="J838" s="35">
        <v>1</v>
      </c>
      <c r="K838" s="35">
        <v>1</v>
      </c>
      <c r="L838" s="35">
        <v>1</v>
      </c>
      <c r="M838" s="35">
        <v>1</v>
      </c>
      <c r="N838" s="35">
        <v>499890.9</v>
      </c>
      <c r="O838" s="35">
        <v>12</v>
      </c>
      <c r="P838" s="35">
        <v>11</v>
      </c>
      <c r="Q838" s="35">
        <v>12</v>
      </c>
      <c r="R838" s="35">
        <v>4</v>
      </c>
      <c r="S838" s="35">
        <v>3</v>
      </c>
      <c r="T838" s="35">
        <v>6</v>
      </c>
      <c r="U838" s="35">
        <v>27.5</v>
      </c>
      <c r="V838" s="35">
        <v>999853.4</v>
      </c>
      <c r="W838" s="35">
        <v>1000000</v>
      </c>
      <c r="X838" s="35">
        <v>146.6</v>
      </c>
      <c r="Y838" s="35">
        <v>0.01</v>
      </c>
      <c r="Z838" t="str">
        <f t="shared" si="6"/>
        <v>Latvia</v>
      </c>
      <c r="AA838">
        <f>'OAM Base model stairs'!B1369</f>
        <v>2003</v>
      </c>
    </row>
    <row r="839" spans="1:27" ht="15" thickBot="1" x14ac:dyDescent="0.35">
      <c r="A839" s="34" t="str">
        <f t="shared" si="5"/>
        <v>Latvia</v>
      </c>
      <c r="B839" s="35">
        <v>1</v>
      </c>
      <c r="C839" s="35">
        <v>2</v>
      </c>
      <c r="D839" s="35">
        <v>0</v>
      </c>
      <c r="E839" s="35">
        <v>2</v>
      </c>
      <c r="F839" s="35">
        <v>18</v>
      </c>
      <c r="G839" s="35">
        <v>24</v>
      </c>
      <c r="H839" s="35">
        <v>499793.4</v>
      </c>
      <c r="I839" s="35">
        <v>18</v>
      </c>
      <c r="J839" s="35">
        <v>1</v>
      </c>
      <c r="K839" s="35">
        <v>1</v>
      </c>
      <c r="L839" s="35">
        <v>1</v>
      </c>
      <c r="M839" s="35">
        <v>1</v>
      </c>
      <c r="N839" s="35">
        <v>499890.9</v>
      </c>
      <c r="O839" s="35">
        <v>13</v>
      </c>
      <c r="P839" s="35">
        <v>13</v>
      </c>
      <c r="Q839" s="35">
        <v>13</v>
      </c>
      <c r="R839" s="35">
        <v>3</v>
      </c>
      <c r="S839" s="35">
        <v>4</v>
      </c>
      <c r="T839" s="35">
        <v>9</v>
      </c>
      <c r="U839" s="35">
        <v>28.5</v>
      </c>
      <c r="V839" s="35">
        <v>999836.9</v>
      </c>
      <c r="W839" s="35">
        <v>1000000</v>
      </c>
      <c r="X839" s="35">
        <v>163.1</v>
      </c>
      <c r="Y839" s="35">
        <v>0.02</v>
      </c>
      <c r="Z839" t="str">
        <f t="shared" si="6"/>
        <v>Latvia</v>
      </c>
      <c r="AA839">
        <f>'OAM Base model stairs'!B1370</f>
        <v>2004</v>
      </c>
    </row>
    <row r="840" spans="1:27" ht="15" thickBot="1" x14ac:dyDescent="0.35">
      <c r="A840" s="34" t="str">
        <f t="shared" si="5"/>
        <v>Latvia</v>
      </c>
      <c r="B840" s="35">
        <v>2</v>
      </c>
      <c r="C840" s="35">
        <v>3</v>
      </c>
      <c r="D840" s="35">
        <v>1</v>
      </c>
      <c r="E840" s="35">
        <v>3</v>
      </c>
      <c r="F840" s="35">
        <v>11</v>
      </c>
      <c r="G840" s="35">
        <v>18</v>
      </c>
      <c r="H840" s="35">
        <v>499835.9</v>
      </c>
      <c r="I840" s="35">
        <v>12</v>
      </c>
      <c r="J840" s="35">
        <v>0</v>
      </c>
      <c r="K840" s="35">
        <v>0</v>
      </c>
      <c r="L840" s="35">
        <v>0</v>
      </c>
      <c r="M840" s="35">
        <v>0</v>
      </c>
      <c r="N840" s="35">
        <v>499897.9</v>
      </c>
      <c r="O840" s="35">
        <v>20</v>
      </c>
      <c r="P840" s="35">
        <v>14</v>
      </c>
      <c r="Q840" s="35">
        <v>20</v>
      </c>
      <c r="R840" s="35">
        <v>5</v>
      </c>
      <c r="S840" s="35">
        <v>5</v>
      </c>
      <c r="T840" s="35">
        <v>14</v>
      </c>
      <c r="U840" s="35">
        <v>29.5</v>
      </c>
      <c r="V840" s="35">
        <v>999891.4</v>
      </c>
      <c r="W840" s="35">
        <v>1000000</v>
      </c>
      <c r="X840" s="35">
        <v>108.6</v>
      </c>
      <c r="Y840" s="35">
        <v>0.01</v>
      </c>
      <c r="Z840" t="str">
        <f t="shared" si="6"/>
        <v>Latvia</v>
      </c>
      <c r="AA840">
        <f>'OAM Base model stairs'!B1371</f>
        <v>2005</v>
      </c>
    </row>
    <row r="841" spans="1:27" ht="15" thickBot="1" x14ac:dyDescent="0.35">
      <c r="A841" s="34" t="str">
        <f t="shared" si="5"/>
        <v>Latvia</v>
      </c>
      <c r="B841" s="35">
        <v>4</v>
      </c>
      <c r="C841" s="35">
        <v>5</v>
      </c>
      <c r="D841" s="35">
        <v>2</v>
      </c>
      <c r="E841" s="35">
        <v>5</v>
      </c>
      <c r="F841" s="35">
        <v>12</v>
      </c>
      <c r="G841" s="35">
        <v>18</v>
      </c>
      <c r="H841" s="35">
        <v>499834.9</v>
      </c>
      <c r="I841" s="35">
        <v>12</v>
      </c>
      <c r="J841" s="35">
        <v>0</v>
      </c>
      <c r="K841" s="35">
        <v>0</v>
      </c>
      <c r="L841" s="35">
        <v>0</v>
      </c>
      <c r="M841" s="35">
        <v>0</v>
      </c>
      <c r="N841" s="35">
        <v>499902.9</v>
      </c>
      <c r="O841" s="35">
        <v>25</v>
      </c>
      <c r="P841" s="35">
        <v>20.5</v>
      </c>
      <c r="Q841" s="35">
        <v>25</v>
      </c>
      <c r="R841" s="35">
        <v>5</v>
      </c>
      <c r="S841" s="35">
        <v>6</v>
      </c>
      <c r="T841" s="35">
        <v>18</v>
      </c>
      <c r="U841" s="35">
        <v>30.5</v>
      </c>
      <c r="V841" s="35">
        <v>999925.9</v>
      </c>
      <c r="W841" s="35">
        <v>1000000</v>
      </c>
      <c r="X841" s="35">
        <v>74.099999999999994</v>
      </c>
      <c r="Y841" s="35">
        <v>0.01</v>
      </c>
      <c r="Z841" t="str">
        <f t="shared" si="6"/>
        <v>Latvia</v>
      </c>
      <c r="AA841">
        <f>'OAM Base model stairs'!B1372</f>
        <v>2006</v>
      </c>
    </row>
    <row r="842" spans="1:27" ht="15" thickBot="1" x14ac:dyDescent="0.35">
      <c r="A842" s="34" t="str">
        <f t="shared" si="5"/>
        <v>Latvia</v>
      </c>
      <c r="B842" s="35">
        <v>9</v>
      </c>
      <c r="C842" s="35">
        <v>9</v>
      </c>
      <c r="D842" s="35">
        <v>8</v>
      </c>
      <c r="E842" s="35">
        <v>9</v>
      </c>
      <c r="F842" s="35">
        <v>18</v>
      </c>
      <c r="G842" s="35">
        <v>24</v>
      </c>
      <c r="H842" s="35">
        <v>499792.4</v>
      </c>
      <c r="I842" s="35">
        <v>18</v>
      </c>
      <c r="J842" s="35">
        <v>0</v>
      </c>
      <c r="K842" s="35">
        <v>0</v>
      </c>
      <c r="L842" s="35">
        <v>0</v>
      </c>
      <c r="M842" s="35">
        <v>0</v>
      </c>
      <c r="N842" s="35">
        <v>499902.9</v>
      </c>
      <c r="O842" s="35">
        <v>24</v>
      </c>
      <c r="P842" s="35">
        <v>29</v>
      </c>
      <c r="Q842" s="35">
        <v>24</v>
      </c>
      <c r="R842" s="35">
        <v>5</v>
      </c>
      <c r="S842" s="35">
        <v>7</v>
      </c>
      <c r="T842" s="35">
        <v>19</v>
      </c>
      <c r="U842" s="35">
        <v>31.5</v>
      </c>
      <c r="V842" s="35">
        <v>999929.9</v>
      </c>
      <c r="W842" s="35">
        <v>1000000</v>
      </c>
      <c r="X842" s="35">
        <v>70.099999999999994</v>
      </c>
      <c r="Y842" s="35">
        <v>0.01</v>
      </c>
      <c r="Z842" t="str">
        <f t="shared" si="6"/>
        <v>Latvia</v>
      </c>
      <c r="AA842">
        <f>'OAM Base model stairs'!B1373</f>
        <v>2007</v>
      </c>
    </row>
    <row r="843" spans="1:27" ht="15" thickBot="1" x14ac:dyDescent="0.35">
      <c r="A843" s="34" t="str">
        <f t="shared" si="5"/>
        <v>Latvia</v>
      </c>
      <c r="B843" s="35">
        <v>10</v>
      </c>
      <c r="C843" s="35">
        <v>10</v>
      </c>
      <c r="D843" s="35">
        <v>9</v>
      </c>
      <c r="E843" s="35">
        <v>10</v>
      </c>
      <c r="F843" s="35">
        <v>23</v>
      </c>
      <c r="G843" s="35">
        <v>29</v>
      </c>
      <c r="H843" s="35">
        <v>499784.4</v>
      </c>
      <c r="I843" s="35">
        <v>23</v>
      </c>
      <c r="J843" s="35">
        <v>1</v>
      </c>
      <c r="K843" s="35">
        <v>1</v>
      </c>
      <c r="L843" s="35">
        <v>1</v>
      </c>
      <c r="M843" s="35">
        <v>1</v>
      </c>
      <c r="N843" s="35">
        <v>499899.9</v>
      </c>
      <c r="O843" s="35">
        <v>20</v>
      </c>
      <c r="P843" s="35">
        <v>20.5</v>
      </c>
      <c r="Q843" s="35">
        <v>20</v>
      </c>
      <c r="R843" s="35">
        <v>5</v>
      </c>
      <c r="S843" s="35">
        <v>7</v>
      </c>
      <c r="T843" s="35">
        <v>18</v>
      </c>
      <c r="U843" s="35">
        <v>31.5</v>
      </c>
      <c r="V843" s="35">
        <v>999924.4</v>
      </c>
      <c r="W843" s="35">
        <v>1000000</v>
      </c>
      <c r="X843" s="35">
        <v>75.599999999999994</v>
      </c>
      <c r="Y843" s="35">
        <v>0.01</v>
      </c>
      <c r="Z843" t="str">
        <f t="shared" si="6"/>
        <v>Latvia</v>
      </c>
      <c r="AA843">
        <f>'OAM Base model stairs'!B1374</f>
        <v>2008</v>
      </c>
    </row>
    <row r="844" spans="1:27" ht="15" thickBot="1" x14ac:dyDescent="0.35">
      <c r="A844" s="34" t="str">
        <f t="shared" si="5"/>
        <v>Latvia</v>
      </c>
      <c r="B844" s="35">
        <v>5</v>
      </c>
      <c r="C844" s="35">
        <v>6</v>
      </c>
      <c r="D844" s="35">
        <v>3</v>
      </c>
      <c r="E844" s="35">
        <v>6</v>
      </c>
      <c r="F844" s="35">
        <v>25</v>
      </c>
      <c r="G844" s="35">
        <v>30</v>
      </c>
      <c r="H844" s="35">
        <v>499783.4</v>
      </c>
      <c r="I844" s="35">
        <v>24</v>
      </c>
      <c r="J844" s="35">
        <v>1</v>
      </c>
      <c r="K844" s="35">
        <v>1</v>
      </c>
      <c r="L844" s="35">
        <v>1</v>
      </c>
      <c r="M844" s="35">
        <v>1</v>
      </c>
      <c r="N844" s="35">
        <v>499879.9</v>
      </c>
      <c r="O844" s="35">
        <v>2</v>
      </c>
      <c r="P844" s="35">
        <v>2</v>
      </c>
      <c r="Q844" s="35">
        <v>2</v>
      </c>
      <c r="R844" s="35">
        <v>6</v>
      </c>
      <c r="S844" s="35">
        <v>6</v>
      </c>
      <c r="T844" s="35">
        <v>17</v>
      </c>
      <c r="U844" s="35">
        <v>30.5</v>
      </c>
      <c r="V844" s="35">
        <v>999831.9</v>
      </c>
      <c r="W844" s="35">
        <v>1000000</v>
      </c>
      <c r="X844" s="35">
        <v>168.1</v>
      </c>
      <c r="Y844" s="35">
        <v>0.02</v>
      </c>
      <c r="Z844" t="str">
        <f t="shared" si="6"/>
        <v>Latvia</v>
      </c>
      <c r="AA844">
        <f>'OAM Base model stairs'!B1375</f>
        <v>2009</v>
      </c>
    </row>
    <row r="845" spans="1:27" ht="15" thickBot="1" x14ac:dyDescent="0.35">
      <c r="A845" s="34" t="str">
        <f t="shared" si="5"/>
        <v>Latvia</v>
      </c>
      <c r="B845" s="35">
        <v>4</v>
      </c>
      <c r="C845" s="35">
        <v>6</v>
      </c>
      <c r="D845" s="35">
        <v>2</v>
      </c>
      <c r="E845" s="35">
        <v>6</v>
      </c>
      <c r="F845" s="35">
        <v>28</v>
      </c>
      <c r="G845" s="35">
        <v>32</v>
      </c>
      <c r="H845" s="35">
        <v>499783.4</v>
      </c>
      <c r="I845" s="35">
        <v>26</v>
      </c>
      <c r="J845" s="35">
        <v>1</v>
      </c>
      <c r="K845" s="35">
        <v>1</v>
      </c>
      <c r="L845" s="35">
        <v>1</v>
      </c>
      <c r="M845" s="35">
        <v>1</v>
      </c>
      <c r="N845" s="35">
        <v>499878.9</v>
      </c>
      <c r="O845" s="35">
        <v>2</v>
      </c>
      <c r="P845" s="35">
        <v>7</v>
      </c>
      <c r="Q845" s="35">
        <v>2</v>
      </c>
      <c r="R845" s="35">
        <v>3</v>
      </c>
      <c r="S845" s="35">
        <v>5</v>
      </c>
      <c r="T845" s="35">
        <v>15</v>
      </c>
      <c r="U845" s="35">
        <v>29.5</v>
      </c>
      <c r="V845" s="35">
        <v>999833.9</v>
      </c>
      <c r="W845" s="35">
        <v>1000000</v>
      </c>
      <c r="X845" s="35">
        <v>166.1</v>
      </c>
      <c r="Y845" s="35">
        <v>0.02</v>
      </c>
      <c r="Z845" t="str">
        <f t="shared" si="6"/>
        <v>Latvia</v>
      </c>
      <c r="AA845">
        <f>'OAM Base model stairs'!B1376</f>
        <v>2010</v>
      </c>
    </row>
    <row r="846" spans="1:27" ht="15" thickBot="1" x14ac:dyDescent="0.35">
      <c r="A846" s="34" t="str">
        <f t="shared" si="5"/>
        <v>Latvia</v>
      </c>
      <c r="B846" s="35">
        <v>3</v>
      </c>
      <c r="C846" s="35">
        <v>5</v>
      </c>
      <c r="D846" s="35">
        <v>2</v>
      </c>
      <c r="E846" s="35">
        <v>5</v>
      </c>
      <c r="F846" s="35">
        <v>26</v>
      </c>
      <c r="G846" s="35">
        <v>31</v>
      </c>
      <c r="H846" s="35">
        <v>499784.4</v>
      </c>
      <c r="I846" s="35">
        <v>25</v>
      </c>
      <c r="J846" s="35">
        <v>1</v>
      </c>
      <c r="K846" s="35">
        <v>2</v>
      </c>
      <c r="L846" s="35">
        <v>2</v>
      </c>
      <c r="M846" s="35">
        <v>2</v>
      </c>
      <c r="N846" s="35">
        <v>499880.9</v>
      </c>
      <c r="O846" s="35">
        <v>4</v>
      </c>
      <c r="P846" s="35">
        <v>29</v>
      </c>
      <c r="Q846" s="35">
        <v>4</v>
      </c>
      <c r="R846" s="35">
        <v>4</v>
      </c>
      <c r="S846" s="35">
        <v>6</v>
      </c>
      <c r="T846" s="35">
        <v>16</v>
      </c>
      <c r="U846" s="35">
        <v>30.5</v>
      </c>
      <c r="V846" s="35">
        <v>999862.9</v>
      </c>
      <c r="W846" s="35">
        <v>1000000</v>
      </c>
      <c r="X846" s="35">
        <v>137.1</v>
      </c>
      <c r="Y846" s="35">
        <v>0.01</v>
      </c>
      <c r="Z846" t="str">
        <f t="shared" si="6"/>
        <v>Latvia</v>
      </c>
      <c r="AA846">
        <f>'OAM Base model stairs'!B1377</f>
        <v>2011</v>
      </c>
    </row>
    <row r="847" spans="1:27" ht="15" thickBot="1" x14ac:dyDescent="0.35">
      <c r="A847" s="34" t="str">
        <f t="shared" si="5"/>
        <v>Latvia</v>
      </c>
      <c r="B847" s="35">
        <v>4</v>
      </c>
      <c r="C847" s="35">
        <v>6</v>
      </c>
      <c r="D847" s="35">
        <v>3</v>
      </c>
      <c r="E847" s="35">
        <v>6</v>
      </c>
      <c r="F847" s="35">
        <v>26</v>
      </c>
      <c r="G847" s="35">
        <v>31</v>
      </c>
      <c r="H847" s="35">
        <v>499783.4</v>
      </c>
      <c r="I847" s="35">
        <v>25</v>
      </c>
      <c r="J847" s="35">
        <v>2</v>
      </c>
      <c r="K847" s="35">
        <v>2</v>
      </c>
      <c r="L847" s="35">
        <v>2</v>
      </c>
      <c r="M847" s="35">
        <v>2</v>
      </c>
      <c r="N847" s="35">
        <v>499885.9</v>
      </c>
      <c r="O847" s="35">
        <v>10</v>
      </c>
      <c r="P847" s="35">
        <v>7</v>
      </c>
      <c r="Q847" s="35">
        <v>10</v>
      </c>
      <c r="R847" s="35">
        <v>6</v>
      </c>
      <c r="S847" s="35">
        <v>7</v>
      </c>
      <c r="T847" s="35">
        <v>18</v>
      </c>
      <c r="U847" s="35">
        <v>31.5</v>
      </c>
      <c r="V847" s="35">
        <v>999867.9</v>
      </c>
      <c r="W847" s="35">
        <v>1000000</v>
      </c>
      <c r="X847" s="35">
        <v>132.1</v>
      </c>
      <c r="Y847" s="35">
        <v>0.01</v>
      </c>
      <c r="Z847" t="str">
        <f t="shared" si="6"/>
        <v>Latvia</v>
      </c>
      <c r="AA847">
        <f>'OAM Base model stairs'!B1378</f>
        <v>2012</v>
      </c>
    </row>
    <row r="848" spans="1:27" ht="15" thickBot="1" x14ac:dyDescent="0.35">
      <c r="A848" s="34" t="str">
        <f t="shared" si="5"/>
        <v>Latvia</v>
      </c>
      <c r="B848" s="35">
        <v>6</v>
      </c>
      <c r="C848" s="35">
        <v>7</v>
      </c>
      <c r="D848" s="35">
        <v>4</v>
      </c>
      <c r="E848" s="35">
        <v>7</v>
      </c>
      <c r="F848" s="35">
        <v>27</v>
      </c>
      <c r="G848" s="35">
        <v>31</v>
      </c>
      <c r="H848" s="35">
        <v>499772.9</v>
      </c>
      <c r="I848" s="35">
        <v>25</v>
      </c>
      <c r="J848" s="35">
        <v>2</v>
      </c>
      <c r="K848" s="35">
        <v>2</v>
      </c>
      <c r="L848" s="35">
        <v>2</v>
      </c>
      <c r="M848" s="35">
        <v>2</v>
      </c>
      <c r="N848" s="35">
        <v>499902.9</v>
      </c>
      <c r="O848" s="35">
        <v>26</v>
      </c>
      <c r="P848" s="35">
        <v>8</v>
      </c>
      <c r="Q848" s="35">
        <v>26</v>
      </c>
      <c r="R848" s="35">
        <v>7</v>
      </c>
      <c r="S848" s="35">
        <v>7</v>
      </c>
      <c r="T848" s="35">
        <v>19</v>
      </c>
      <c r="U848" s="35">
        <v>31.5</v>
      </c>
      <c r="V848" s="35">
        <v>999915.4</v>
      </c>
      <c r="W848" s="35">
        <v>1000000</v>
      </c>
      <c r="X848" s="35">
        <v>84.6</v>
      </c>
      <c r="Y848" s="35">
        <v>0.01</v>
      </c>
      <c r="Z848" t="str">
        <f t="shared" si="6"/>
        <v>Latvia</v>
      </c>
      <c r="AA848">
        <f>'OAM Base model stairs'!B1379</f>
        <v>2013</v>
      </c>
    </row>
    <row r="849" spans="1:27" ht="15" thickBot="1" x14ac:dyDescent="0.35">
      <c r="A849" s="34" t="str">
        <f t="shared" si="5"/>
        <v>Latvia</v>
      </c>
      <c r="B849" s="35">
        <v>7</v>
      </c>
      <c r="C849" s="35">
        <v>8</v>
      </c>
      <c r="D849" s="35">
        <v>7</v>
      </c>
      <c r="E849" s="35">
        <v>8</v>
      </c>
      <c r="F849" s="35">
        <v>25</v>
      </c>
      <c r="G849" s="35">
        <v>30</v>
      </c>
      <c r="H849" s="35">
        <v>499784.4</v>
      </c>
      <c r="I849" s="35">
        <v>24</v>
      </c>
      <c r="J849" s="35">
        <v>1</v>
      </c>
      <c r="K849" s="35">
        <v>1</v>
      </c>
      <c r="L849" s="35">
        <v>1</v>
      </c>
      <c r="M849" s="35">
        <v>1</v>
      </c>
      <c r="N849" s="35">
        <v>499905.9</v>
      </c>
      <c r="O849" s="35">
        <v>28</v>
      </c>
      <c r="P849" s="35">
        <v>9</v>
      </c>
      <c r="Q849" s="35">
        <v>28</v>
      </c>
      <c r="R849" s="35">
        <v>7</v>
      </c>
      <c r="S849" s="35">
        <v>8</v>
      </c>
      <c r="T849" s="35">
        <v>19</v>
      </c>
      <c r="U849" s="35">
        <v>32.5</v>
      </c>
      <c r="V849" s="35">
        <v>999934.9</v>
      </c>
      <c r="W849" s="35">
        <v>1000000</v>
      </c>
      <c r="X849" s="35">
        <v>65.099999999999994</v>
      </c>
      <c r="Y849" s="35">
        <v>0.01</v>
      </c>
      <c r="Z849" t="str">
        <f t="shared" si="6"/>
        <v>Latvia</v>
      </c>
      <c r="AA849">
        <f>'OAM Base model stairs'!B1380</f>
        <v>2014</v>
      </c>
    </row>
    <row r="850" spans="1:27" ht="15" thickBot="1" x14ac:dyDescent="0.35">
      <c r="A850" s="34" t="str">
        <f t="shared" si="5"/>
        <v>Latvia</v>
      </c>
      <c r="B850" s="35">
        <v>9</v>
      </c>
      <c r="C850" s="35">
        <v>11</v>
      </c>
      <c r="D850" s="35">
        <v>13</v>
      </c>
      <c r="E850" s="35">
        <v>11</v>
      </c>
      <c r="F850" s="35">
        <v>29</v>
      </c>
      <c r="G850" s="35">
        <v>34</v>
      </c>
      <c r="H850" s="35">
        <v>499772.9</v>
      </c>
      <c r="I850" s="35">
        <v>28</v>
      </c>
      <c r="J850" s="35">
        <v>2</v>
      </c>
      <c r="K850" s="35">
        <v>2</v>
      </c>
      <c r="L850" s="35">
        <v>2</v>
      </c>
      <c r="M850" s="35">
        <v>2</v>
      </c>
      <c r="N850" s="35">
        <v>499906.9</v>
      </c>
      <c r="O850" s="35">
        <v>29</v>
      </c>
      <c r="P850" s="35">
        <v>9</v>
      </c>
      <c r="Q850" s="35">
        <v>29</v>
      </c>
      <c r="R850" s="35">
        <v>6</v>
      </c>
      <c r="S850" s="35">
        <v>8</v>
      </c>
      <c r="T850" s="35">
        <v>19</v>
      </c>
      <c r="U850" s="35">
        <v>32.5</v>
      </c>
      <c r="V850" s="35">
        <v>999955.4</v>
      </c>
      <c r="W850" s="35">
        <v>1000000</v>
      </c>
      <c r="X850" s="35">
        <v>44.6</v>
      </c>
      <c r="Y850" s="35">
        <v>0</v>
      </c>
      <c r="Z850" t="str">
        <f t="shared" si="6"/>
        <v>Latvia</v>
      </c>
      <c r="AA850">
        <f>'OAM Base model stairs'!B1381</f>
        <v>2015</v>
      </c>
    </row>
    <row r="851" spans="1:27" ht="15" thickBot="1" x14ac:dyDescent="0.35">
      <c r="A851" s="34" t="str">
        <f t="shared" si="5"/>
        <v>Latvia</v>
      </c>
      <c r="B851" s="35">
        <v>11</v>
      </c>
      <c r="C851" s="35">
        <v>13</v>
      </c>
      <c r="D851" s="35">
        <v>16</v>
      </c>
      <c r="E851" s="35">
        <v>13</v>
      </c>
      <c r="F851" s="35">
        <v>29</v>
      </c>
      <c r="G851" s="35">
        <v>34</v>
      </c>
      <c r="H851" s="35">
        <v>499772.9</v>
      </c>
      <c r="I851" s="35">
        <v>28</v>
      </c>
      <c r="J851" s="35">
        <v>2</v>
      </c>
      <c r="K851" s="35">
        <v>2</v>
      </c>
      <c r="L851" s="35">
        <v>2</v>
      </c>
      <c r="M851" s="35">
        <v>2</v>
      </c>
      <c r="N851" s="35">
        <v>499901.9</v>
      </c>
      <c r="O851" s="35">
        <v>25</v>
      </c>
      <c r="P851" s="35">
        <v>7</v>
      </c>
      <c r="Q851" s="35">
        <v>25</v>
      </c>
      <c r="R851" s="35">
        <v>6</v>
      </c>
      <c r="S851" s="35">
        <v>8</v>
      </c>
      <c r="T851" s="35">
        <v>20</v>
      </c>
      <c r="U851" s="35">
        <v>32.5</v>
      </c>
      <c r="V851" s="35">
        <v>999950.4</v>
      </c>
      <c r="W851" s="35">
        <v>1000000</v>
      </c>
      <c r="X851" s="35">
        <v>49.6</v>
      </c>
      <c r="Y851" s="35">
        <v>0</v>
      </c>
      <c r="Z851" t="str">
        <f t="shared" si="6"/>
        <v>Latvia</v>
      </c>
      <c r="AA851">
        <f>'OAM Base model stairs'!B1382</f>
        <v>2016</v>
      </c>
    </row>
    <row r="852" spans="1:27" ht="15" thickBot="1" x14ac:dyDescent="0.35">
      <c r="A852" s="34" t="str">
        <f t="shared" si="5"/>
        <v>Latvia</v>
      </c>
      <c r="B852" s="35">
        <v>11</v>
      </c>
      <c r="C852" s="35">
        <v>14</v>
      </c>
      <c r="D852" s="35">
        <v>18</v>
      </c>
      <c r="E852" s="35">
        <v>14</v>
      </c>
      <c r="F852" s="35">
        <v>29</v>
      </c>
      <c r="G852" s="35">
        <v>34</v>
      </c>
      <c r="H852" s="35">
        <v>499771.9</v>
      </c>
      <c r="I852" s="35">
        <v>28</v>
      </c>
      <c r="J852" s="35">
        <v>2</v>
      </c>
      <c r="K852" s="35">
        <v>2</v>
      </c>
      <c r="L852" s="35">
        <v>1</v>
      </c>
      <c r="M852" s="35">
        <v>2</v>
      </c>
      <c r="N852" s="35">
        <v>499900.9</v>
      </c>
      <c r="O852" s="35">
        <v>23</v>
      </c>
      <c r="P852" s="35">
        <v>5</v>
      </c>
      <c r="Q852" s="35">
        <v>23</v>
      </c>
      <c r="R852" s="35">
        <v>5</v>
      </c>
      <c r="S852" s="35">
        <v>9</v>
      </c>
      <c r="T852" s="35">
        <v>20</v>
      </c>
      <c r="U852" s="35">
        <v>33.5</v>
      </c>
      <c r="V852" s="35">
        <v>999946.4</v>
      </c>
      <c r="W852" s="35">
        <v>1000000</v>
      </c>
      <c r="X852" s="35">
        <v>53.6</v>
      </c>
      <c r="Y852" s="35">
        <v>0.01</v>
      </c>
      <c r="Z852" t="str">
        <f t="shared" si="6"/>
        <v>Latvia</v>
      </c>
      <c r="AA852">
        <f>'OAM Base model stairs'!B1383</f>
        <v>2017</v>
      </c>
    </row>
    <row r="853" spans="1:27" ht="15" thickBot="1" x14ac:dyDescent="0.35">
      <c r="A853" s="34" t="str">
        <f t="shared" si="5"/>
        <v>Latvia</v>
      </c>
      <c r="B853" s="35">
        <v>12</v>
      </c>
      <c r="C853" s="35">
        <v>14</v>
      </c>
      <c r="D853" s="35">
        <v>23.5</v>
      </c>
      <c r="E853" s="35">
        <v>14</v>
      </c>
      <c r="F853" s="35">
        <v>28</v>
      </c>
      <c r="G853" s="35">
        <v>33</v>
      </c>
      <c r="H853" s="35">
        <v>499772.9</v>
      </c>
      <c r="I853" s="35">
        <v>27</v>
      </c>
      <c r="J853" s="35">
        <v>2</v>
      </c>
      <c r="K853" s="35">
        <v>2</v>
      </c>
      <c r="L853" s="35">
        <v>1</v>
      </c>
      <c r="M853" s="35">
        <v>2</v>
      </c>
      <c r="N853" s="35">
        <v>499903.9</v>
      </c>
      <c r="O853" s="35">
        <v>25</v>
      </c>
      <c r="P853" s="35">
        <v>5</v>
      </c>
      <c r="Q853" s="35">
        <v>25</v>
      </c>
      <c r="R853" s="35">
        <v>5</v>
      </c>
      <c r="S853" s="35">
        <v>9</v>
      </c>
      <c r="T853" s="35">
        <v>20</v>
      </c>
      <c r="U853" s="35">
        <v>33.5</v>
      </c>
      <c r="V853" s="35">
        <v>999957.9</v>
      </c>
      <c r="W853" s="35">
        <v>1000000</v>
      </c>
      <c r="X853" s="35">
        <v>42.1</v>
      </c>
      <c r="Y853" s="35">
        <v>0</v>
      </c>
      <c r="Z853" t="str">
        <f t="shared" si="6"/>
        <v>Latvia</v>
      </c>
      <c r="AA853">
        <f>'OAM Base model stairs'!B1384</f>
        <v>2018</v>
      </c>
    </row>
    <row r="854" spans="1:27" ht="15" thickBot="1" x14ac:dyDescent="0.35">
      <c r="A854" s="34" t="str">
        <f t="shared" si="5"/>
        <v>Latvia</v>
      </c>
      <c r="B854" s="35">
        <v>14</v>
      </c>
      <c r="C854" s="35">
        <v>15</v>
      </c>
      <c r="D854" s="35">
        <v>27.5</v>
      </c>
      <c r="E854" s="35">
        <v>15</v>
      </c>
      <c r="F854" s="35">
        <v>30</v>
      </c>
      <c r="G854" s="35">
        <v>35</v>
      </c>
      <c r="H854" s="35">
        <v>499772.9</v>
      </c>
      <c r="I854" s="35">
        <v>29</v>
      </c>
      <c r="J854" s="35">
        <v>2</v>
      </c>
      <c r="K854" s="35">
        <v>3</v>
      </c>
      <c r="L854" s="35">
        <v>2</v>
      </c>
      <c r="M854" s="35">
        <v>3</v>
      </c>
      <c r="N854" s="35">
        <v>499906.9</v>
      </c>
      <c r="O854" s="35">
        <v>29</v>
      </c>
      <c r="P854" s="35">
        <v>8</v>
      </c>
      <c r="Q854" s="35">
        <v>29</v>
      </c>
      <c r="R854" s="35">
        <v>5</v>
      </c>
      <c r="S854" s="35">
        <v>9</v>
      </c>
      <c r="T854" s="35">
        <v>20</v>
      </c>
      <c r="U854" s="35">
        <v>33.5</v>
      </c>
      <c r="V854" s="35">
        <v>999988.9</v>
      </c>
      <c r="W854" s="35">
        <v>1000000</v>
      </c>
      <c r="X854" s="35">
        <v>11.1</v>
      </c>
      <c r="Y854" s="35">
        <v>0</v>
      </c>
      <c r="Z854" t="str">
        <f t="shared" si="6"/>
        <v>Latvia</v>
      </c>
      <c r="AA854">
        <f>'OAM Base model stairs'!B1385</f>
        <v>2019</v>
      </c>
    </row>
    <row r="855" spans="1:27" ht="15" thickBot="1" x14ac:dyDescent="0.35">
      <c r="A855" s="34" t="str">
        <f t="shared" si="5"/>
        <v>Latvia</v>
      </c>
      <c r="B855" s="35">
        <v>15</v>
      </c>
      <c r="C855" s="35">
        <v>16</v>
      </c>
      <c r="D855" s="35">
        <v>30.5</v>
      </c>
      <c r="E855" s="35">
        <v>16</v>
      </c>
      <c r="F855" s="35">
        <v>28</v>
      </c>
      <c r="G855" s="35">
        <v>32</v>
      </c>
      <c r="H855" s="35">
        <v>499784.4</v>
      </c>
      <c r="I855" s="35">
        <v>26</v>
      </c>
      <c r="J855" s="35">
        <v>3</v>
      </c>
      <c r="K855" s="35">
        <v>3</v>
      </c>
      <c r="L855" s="35">
        <v>3</v>
      </c>
      <c r="M855" s="35">
        <v>3</v>
      </c>
      <c r="N855" s="35">
        <v>499899.9</v>
      </c>
      <c r="O855" s="35">
        <v>21</v>
      </c>
      <c r="P855" s="35">
        <v>7</v>
      </c>
      <c r="Q855" s="35">
        <v>21</v>
      </c>
      <c r="R855" s="35">
        <v>7</v>
      </c>
      <c r="S855" s="35">
        <v>10</v>
      </c>
      <c r="T855" s="35">
        <v>20</v>
      </c>
      <c r="U855" s="35">
        <v>34.5</v>
      </c>
      <c r="V855" s="35">
        <v>999980.4</v>
      </c>
      <c r="W855" s="35">
        <v>1000000</v>
      </c>
      <c r="X855" s="35">
        <v>19.600000000000001</v>
      </c>
      <c r="Y855" s="35">
        <v>0</v>
      </c>
      <c r="Z855" t="str">
        <f t="shared" si="6"/>
        <v>Latvia</v>
      </c>
      <c r="AA855">
        <f>'OAM Base model stairs'!B1386</f>
        <v>2020</v>
      </c>
    </row>
    <row r="856" spans="1:27" ht="15" thickBot="1" x14ac:dyDescent="0.35">
      <c r="A856" s="34" t="str">
        <f t="shared" si="5"/>
        <v>Latvia</v>
      </c>
      <c r="B856" s="35">
        <v>17</v>
      </c>
      <c r="C856" s="35">
        <v>18</v>
      </c>
      <c r="D856" s="35">
        <v>33.5</v>
      </c>
      <c r="E856" s="35">
        <v>18</v>
      </c>
      <c r="F856" s="35">
        <v>30</v>
      </c>
      <c r="G856" s="35">
        <v>34</v>
      </c>
      <c r="H856" s="35">
        <v>499769.9</v>
      </c>
      <c r="I856" s="35">
        <v>28</v>
      </c>
      <c r="J856" s="35">
        <v>1</v>
      </c>
      <c r="K856" s="35">
        <v>1</v>
      </c>
      <c r="L856" s="35">
        <v>1</v>
      </c>
      <c r="M856" s="35">
        <v>1</v>
      </c>
      <c r="N856" s="35">
        <v>499901.9</v>
      </c>
      <c r="O856" s="35">
        <v>22</v>
      </c>
      <c r="P856" s="35">
        <v>9</v>
      </c>
      <c r="Q856" s="35">
        <v>22</v>
      </c>
      <c r="R856" s="35">
        <v>4</v>
      </c>
      <c r="S856" s="35">
        <v>10</v>
      </c>
      <c r="T856" s="35">
        <v>20</v>
      </c>
      <c r="U856" s="35">
        <v>34.5</v>
      </c>
      <c r="V856" s="35">
        <v>999975.9</v>
      </c>
      <c r="W856" s="35">
        <v>1000000</v>
      </c>
      <c r="X856" s="35">
        <v>24.1</v>
      </c>
      <c r="Y856" s="35">
        <v>0</v>
      </c>
      <c r="Z856" t="str">
        <f t="shared" si="6"/>
        <v>Latvia</v>
      </c>
      <c r="AA856">
        <f>'OAM Base model stairs'!B1387</f>
        <v>2021</v>
      </c>
    </row>
    <row r="857" spans="1:27" ht="15" thickBot="1" x14ac:dyDescent="0.35">
      <c r="A857" s="34" t="str">
        <f t="shared" si="5"/>
        <v>Lithuania</v>
      </c>
      <c r="B857" s="35">
        <v>3</v>
      </c>
      <c r="C857" s="35">
        <v>2</v>
      </c>
      <c r="D857" s="35">
        <v>0</v>
      </c>
      <c r="E857" s="35">
        <v>2</v>
      </c>
      <c r="F857" s="35">
        <v>7</v>
      </c>
      <c r="G857" s="35">
        <v>14</v>
      </c>
      <c r="H857" s="35">
        <v>499820.4</v>
      </c>
      <c r="I857" s="35">
        <v>8</v>
      </c>
      <c r="J857" s="35">
        <v>1</v>
      </c>
      <c r="K857" s="35">
        <v>1</v>
      </c>
      <c r="L857" s="35">
        <v>1</v>
      </c>
      <c r="M857" s="35">
        <v>1</v>
      </c>
      <c r="N857" s="35">
        <v>499881.9</v>
      </c>
      <c r="O857" s="35">
        <v>3</v>
      </c>
      <c r="P857" s="35">
        <v>41</v>
      </c>
      <c r="Q857" s="35">
        <v>3</v>
      </c>
      <c r="R857" s="35">
        <v>8</v>
      </c>
      <c r="S857" s="35">
        <v>2</v>
      </c>
      <c r="T857" s="35">
        <v>1</v>
      </c>
      <c r="U857" s="35">
        <v>26.5</v>
      </c>
      <c r="V857" s="35">
        <v>999826.9</v>
      </c>
      <c r="W857" s="35">
        <v>1000000</v>
      </c>
      <c r="X857" s="35">
        <v>173.1</v>
      </c>
      <c r="Y857" s="35">
        <v>0.02</v>
      </c>
      <c r="Z857" t="str">
        <f t="shared" si="6"/>
        <v>Lithuania</v>
      </c>
      <c r="AA857">
        <f>'OAM Base model stairs'!B1388</f>
        <v>1995</v>
      </c>
    </row>
    <row r="858" spans="1:27" ht="15" thickBot="1" x14ac:dyDescent="0.35">
      <c r="A858" s="34" t="str">
        <f t="shared" si="5"/>
        <v>Lithuania</v>
      </c>
      <c r="B858" s="35">
        <v>5</v>
      </c>
      <c r="C858" s="35">
        <v>2</v>
      </c>
      <c r="D858" s="35">
        <v>1</v>
      </c>
      <c r="E858" s="35">
        <v>2</v>
      </c>
      <c r="F858" s="35">
        <v>7</v>
      </c>
      <c r="G858" s="35">
        <v>14</v>
      </c>
      <c r="H858" s="35">
        <v>499820.4</v>
      </c>
      <c r="I858" s="35">
        <v>8</v>
      </c>
      <c r="J858" s="35">
        <v>2</v>
      </c>
      <c r="K858" s="35">
        <v>1</v>
      </c>
      <c r="L858" s="35">
        <v>2</v>
      </c>
      <c r="M858" s="35">
        <v>1</v>
      </c>
      <c r="N858" s="35">
        <v>499881.9</v>
      </c>
      <c r="O858" s="35">
        <v>3</v>
      </c>
      <c r="P858" s="35">
        <v>41</v>
      </c>
      <c r="Q858" s="35">
        <v>3</v>
      </c>
      <c r="R858" s="35">
        <v>8</v>
      </c>
      <c r="S858" s="35">
        <v>2</v>
      </c>
      <c r="T858" s="35">
        <v>1</v>
      </c>
      <c r="U858" s="35">
        <v>26.5</v>
      </c>
      <c r="V858" s="35">
        <v>999831.9</v>
      </c>
      <c r="W858" s="35">
        <v>1000000</v>
      </c>
      <c r="X858" s="35">
        <v>168.1</v>
      </c>
      <c r="Y858" s="35">
        <v>0.02</v>
      </c>
      <c r="Z858" t="str">
        <f t="shared" si="6"/>
        <v>Lithuania</v>
      </c>
      <c r="AA858">
        <f>'OAM Base model stairs'!B1389</f>
        <v>1996</v>
      </c>
    </row>
    <row r="859" spans="1:27" ht="15" thickBot="1" x14ac:dyDescent="0.35">
      <c r="A859" s="34" t="str">
        <f t="shared" si="5"/>
        <v>Lithuania</v>
      </c>
      <c r="B859" s="35">
        <v>5</v>
      </c>
      <c r="C859" s="35">
        <v>3</v>
      </c>
      <c r="D859" s="35">
        <v>1</v>
      </c>
      <c r="E859" s="35">
        <v>3</v>
      </c>
      <c r="F859" s="35">
        <v>8</v>
      </c>
      <c r="G859" s="35">
        <v>14</v>
      </c>
      <c r="H859" s="35">
        <v>499835.9</v>
      </c>
      <c r="I859" s="35">
        <v>8</v>
      </c>
      <c r="J859" s="35">
        <v>3</v>
      </c>
      <c r="K859" s="35">
        <v>3</v>
      </c>
      <c r="L859" s="35">
        <v>3</v>
      </c>
      <c r="M859" s="35">
        <v>3</v>
      </c>
      <c r="N859" s="35">
        <v>499881.9</v>
      </c>
      <c r="O859" s="35">
        <v>3</v>
      </c>
      <c r="P859" s="35">
        <v>41</v>
      </c>
      <c r="Q859" s="35">
        <v>3</v>
      </c>
      <c r="R859" s="35">
        <v>8</v>
      </c>
      <c r="S859" s="35">
        <v>2</v>
      </c>
      <c r="T859" s="35">
        <v>1</v>
      </c>
      <c r="U859" s="35">
        <v>26.5</v>
      </c>
      <c r="V859" s="35">
        <v>999856.4</v>
      </c>
      <c r="W859" s="35">
        <v>1000000</v>
      </c>
      <c r="X859" s="35">
        <v>143.6</v>
      </c>
      <c r="Y859" s="35">
        <v>0.01</v>
      </c>
      <c r="Z859" t="str">
        <f t="shared" si="6"/>
        <v>Lithuania</v>
      </c>
      <c r="AA859">
        <f>'OAM Base model stairs'!B1390</f>
        <v>1997</v>
      </c>
    </row>
    <row r="860" spans="1:27" ht="15" thickBot="1" x14ac:dyDescent="0.35">
      <c r="A860" s="34" t="str">
        <f t="shared" si="5"/>
        <v>Lithuania</v>
      </c>
      <c r="B860" s="35">
        <v>6</v>
      </c>
      <c r="C860" s="35">
        <v>4</v>
      </c>
      <c r="D860" s="35">
        <v>2</v>
      </c>
      <c r="E860" s="35">
        <v>4</v>
      </c>
      <c r="F860" s="35">
        <v>12</v>
      </c>
      <c r="G860" s="35">
        <v>18</v>
      </c>
      <c r="H860" s="35">
        <v>499843.9</v>
      </c>
      <c r="I860" s="35">
        <v>12</v>
      </c>
      <c r="J860" s="35">
        <v>3</v>
      </c>
      <c r="K860" s="35">
        <v>3</v>
      </c>
      <c r="L860" s="35">
        <v>3</v>
      </c>
      <c r="M860" s="35">
        <v>3</v>
      </c>
      <c r="N860" s="35">
        <v>499881.9</v>
      </c>
      <c r="O860" s="35">
        <v>3</v>
      </c>
      <c r="P860" s="35">
        <v>41</v>
      </c>
      <c r="Q860" s="35">
        <v>3</v>
      </c>
      <c r="R860" s="35">
        <v>6</v>
      </c>
      <c r="S860" s="35">
        <v>2</v>
      </c>
      <c r="T860" s="35">
        <v>2</v>
      </c>
      <c r="U860" s="35">
        <v>26.5</v>
      </c>
      <c r="V860" s="35">
        <v>999879.4</v>
      </c>
      <c r="W860" s="35">
        <v>1000000</v>
      </c>
      <c r="X860" s="35">
        <v>120.6</v>
      </c>
      <c r="Y860" s="35">
        <v>0.01</v>
      </c>
      <c r="Z860" t="str">
        <f t="shared" si="6"/>
        <v>Lithuania</v>
      </c>
      <c r="AA860">
        <f>'OAM Base model stairs'!B1391</f>
        <v>1998</v>
      </c>
    </row>
    <row r="861" spans="1:27" ht="15" thickBot="1" x14ac:dyDescent="0.35">
      <c r="A861" s="34" t="str">
        <f t="shared" ref="A861:A924" si="7">A201</f>
        <v>Lithuania</v>
      </c>
      <c r="B861" s="35">
        <v>6</v>
      </c>
      <c r="C861" s="35">
        <v>4</v>
      </c>
      <c r="D861" s="35">
        <v>2</v>
      </c>
      <c r="E861" s="35">
        <v>4</v>
      </c>
      <c r="F861" s="35">
        <v>7</v>
      </c>
      <c r="G861" s="35">
        <v>14</v>
      </c>
      <c r="H861" s="35">
        <v>499804.4</v>
      </c>
      <c r="I861" s="35">
        <v>8</v>
      </c>
      <c r="J861" s="35">
        <v>3</v>
      </c>
      <c r="K861" s="35">
        <v>3</v>
      </c>
      <c r="L861" s="35">
        <v>3</v>
      </c>
      <c r="M861" s="35">
        <v>3</v>
      </c>
      <c r="N861" s="35">
        <v>499881.9</v>
      </c>
      <c r="O861" s="35">
        <v>3</v>
      </c>
      <c r="P861" s="35">
        <v>41</v>
      </c>
      <c r="Q861" s="35">
        <v>3</v>
      </c>
      <c r="R861" s="35">
        <v>4</v>
      </c>
      <c r="S861" s="35">
        <v>2</v>
      </c>
      <c r="T861" s="35">
        <v>1</v>
      </c>
      <c r="U861" s="35">
        <v>26.5</v>
      </c>
      <c r="V861" s="35">
        <v>999823.9</v>
      </c>
      <c r="W861" s="35">
        <v>1000000</v>
      </c>
      <c r="X861" s="35">
        <v>176.1</v>
      </c>
      <c r="Y861" s="35">
        <v>0.02</v>
      </c>
      <c r="Z861" t="str">
        <f t="shared" ref="Z861:Z924" si="8">A861</f>
        <v>Lithuania</v>
      </c>
      <c r="AA861">
        <f>'OAM Base model stairs'!B1392</f>
        <v>1999</v>
      </c>
    </row>
    <row r="862" spans="1:27" ht="15" thickBot="1" x14ac:dyDescent="0.35">
      <c r="A862" s="34" t="str">
        <f t="shared" si="7"/>
        <v>Lithuania</v>
      </c>
      <c r="B862" s="35">
        <v>6</v>
      </c>
      <c r="C862" s="35">
        <v>4</v>
      </c>
      <c r="D862" s="35">
        <v>2</v>
      </c>
      <c r="E862" s="35">
        <v>4</v>
      </c>
      <c r="F862" s="35">
        <v>20</v>
      </c>
      <c r="G862" s="35">
        <v>27</v>
      </c>
      <c r="H862" s="35">
        <v>499796.9</v>
      </c>
      <c r="I862" s="35">
        <v>21</v>
      </c>
      <c r="J862" s="35">
        <v>3</v>
      </c>
      <c r="K862" s="35">
        <v>3</v>
      </c>
      <c r="L862" s="35">
        <v>3</v>
      </c>
      <c r="M862" s="35">
        <v>3</v>
      </c>
      <c r="N862" s="35">
        <v>499879.9</v>
      </c>
      <c r="O862" s="35">
        <v>2</v>
      </c>
      <c r="P862" s="35">
        <v>38</v>
      </c>
      <c r="Q862" s="35">
        <v>2</v>
      </c>
      <c r="R862" s="35">
        <v>2</v>
      </c>
      <c r="S862" s="35">
        <v>2</v>
      </c>
      <c r="T862" s="35">
        <v>1</v>
      </c>
      <c r="U862" s="35">
        <v>26.5</v>
      </c>
      <c r="V862" s="35">
        <v>999846.40000000002</v>
      </c>
      <c r="W862" s="35">
        <v>1000000</v>
      </c>
      <c r="X862" s="35">
        <v>153.6</v>
      </c>
      <c r="Y862" s="35">
        <v>0.02</v>
      </c>
      <c r="Z862" t="str">
        <f t="shared" si="8"/>
        <v>Lithuania</v>
      </c>
      <c r="AA862">
        <f>'OAM Base model stairs'!B1393</f>
        <v>2000</v>
      </c>
    </row>
    <row r="863" spans="1:27" ht="15" thickBot="1" x14ac:dyDescent="0.35">
      <c r="A863" s="34" t="str">
        <f t="shared" si="7"/>
        <v>Lithuania</v>
      </c>
      <c r="B863" s="35">
        <v>6</v>
      </c>
      <c r="C863" s="35">
        <v>4</v>
      </c>
      <c r="D863" s="35">
        <v>2</v>
      </c>
      <c r="E863" s="35">
        <v>4</v>
      </c>
      <c r="F863" s="35">
        <v>20</v>
      </c>
      <c r="G863" s="35">
        <v>26</v>
      </c>
      <c r="H863" s="35">
        <v>499796.9</v>
      </c>
      <c r="I863" s="35">
        <v>20</v>
      </c>
      <c r="J863" s="35">
        <v>2</v>
      </c>
      <c r="K863" s="35">
        <v>2</v>
      </c>
      <c r="L863" s="35">
        <v>2</v>
      </c>
      <c r="M863" s="35">
        <v>2</v>
      </c>
      <c r="N863" s="35">
        <v>499878.9</v>
      </c>
      <c r="O863" s="35">
        <v>1</v>
      </c>
      <c r="P863" s="35">
        <v>28</v>
      </c>
      <c r="Q863" s="35">
        <v>1</v>
      </c>
      <c r="R863" s="35">
        <v>2</v>
      </c>
      <c r="S863" s="35">
        <v>2</v>
      </c>
      <c r="T863" s="35">
        <v>2</v>
      </c>
      <c r="U863" s="35">
        <v>26.5</v>
      </c>
      <c r="V863" s="35">
        <v>999828.4</v>
      </c>
      <c r="W863" s="35">
        <v>1000000</v>
      </c>
      <c r="X863" s="35">
        <v>171.6</v>
      </c>
      <c r="Y863" s="35">
        <v>0.02</v>
      </c>
      <c r="Z863" t="str">
        <f t="shared" si="8"/>
        <v>Lithuania</v>
      </c>
      <c r="AA863">
        <f>'OAM Base model stairs'!B1394</f>
        <v>2001</v>
      </c>
    </row>
    <row r="864" spans="1:27" ht="15" thickBot="1" x14ac:dyDescent="0.35">
      <c r="A864" s="34" t="str">
        <f t="shared" si="7"/>
        <v>Lithuania</v>
      </c>
      <c r="B864" s="35">
        <v>7</v>
      </c>
      <c r="C864" s="35">
        <v>5</v>
      </c>
      <c r="D864" s="35">
        <v>3</v>
      </c>
      <c r="E864" s="35">
        <v>5</v>
      </c>
      <c r="F864" s="35">
        <v>18</v>
      </c>
      <c r="G864" s="35">
        <v>24</v>
      </c>
      <c r="H864" s="35">
        <v>499820.4</v>
      </c>
      <c r="I864" s="35">
        <v>18</v>
      </c>
      <c r="J864" s="35">
        <v>3</v>
      </c>
      <c r="K864" s="35">
        <v>3</v>
      </c>
      <c r="L864" s="35">
        <v>3</v>
      </c>
      <c r="M864" s="35">
        <v>3</v>
      </c>
      <c r="N864" s="35">
        <v>499881.9</v>
      </c>
      <c r="O864" s="35">
        <v>4</v>
      </c>
      <c r="P864" s="35">
        <v>13</v>
      </c>
      <c r="Q864" s="35">
        <v>4</v>
      </c>
      <c r="R864" s="35">
        <v>2</v>
      </c>
      <c r="S864" s="35">
        <v>3</v>
      </c>
      <c r="T864" s="35">
        <v>2</v>
      </c>
      <c r="U864" s="35">
        <v>27.5</v>
      </c>
      <c r="V864" s="35">
        <v>999849.9</v>
      </c>
      <c r="W864" s="35">
        <v>1000000</v>
      </c>
      <c r="X864" s="35">
        <v>150.1</v>
      </c>
      <c r="Y864" s="35">
        <v>0.02</v>
      </c>
      <c r="Z864" t="str">
        <f t="shared" si="8"/>
        <v>Lithuania</v>
      </c>
      <c r="AA864">
        <f>'OAM Base model stairs'!B1395</f>
        <v>2002</v>
      </c>
    </row>
    <row r="865" spans="1:27" ht="15" thickBot="1" x14ac:dyDescent="0.35">
      <c r="A865" s="34" t="str">
        <f t="shared" si="7"/>
        <v>Lithuania</v>
      </c>
      <c r="B865" s="35">
        <v>9</v>
      </c>
      <c r="C865" s="35">
        <v>7</v>
      </c>
      <c r="D865" s="35">
        <v>7</v>
      </c>
      <c r="E865" s="35">
        <v>7</v>
      </c>
      <c r="F865" s="35">
        <v>17</v>
      </c>
      <c r="G865" s="35">
        <v>23</v>
      </c>
      <c r="H865" s="35">
        <v>499835.9</v>
      </c>
      <c r="I865" s="35">
        <v>17</v>
      </c>
      <c r="J865" s="35">
        <v>3</v>
      </c>
      <c r="K865" s="35">
        <v>3</v>
      </c>
      <c r="L865" s="35">
        <v>3</v>
      </c>
      <c r="M865" s="35">
        <v>3</v>
      </c>
      <c r="N865" s="35">
        <v>499886.9</v>
      </c>
      <c r="O865" s="35">
        <v>9</v>
      </c>
      <c r="P865" s="35">
        <v>14</v>
      </c>
      <c r="Q865" s="35">
        <v>9</v>
      </c>
      <c r="R865" s="35">
        <v>3</v>
      </c>
      <c r="S865" s="35">
        <v>3</v>
      </c>
      <c r="T865" s="35">
        <v>4</v>
      </c>
      <c r="U865" s="35">
        <v>27.5</v>
      </c>
      <c r="V865" s="35">
        <v>999891.4</v>
      </c>
      <c r="W865" s="35">
        <v>1000000</v>
      </c>
      <c r="X865" s="35">
        <v>108.6</v>
      </c>
      <c r="Y865" s="35">
        <v>0.01</v>
      </c>
      <c r="Z865" t="str">
        <f t="shared" si="8"/>
        <v>Lithuania</v>
      </c>
      <c r="AA865">
        <f>'OAM Base model stairs'!B1396</f>
        <v>2003</v>
      </c>
    </row>
    <row r="866" spans="1:27" ht="15" thickBot="1" x14ac:dyDescent="0.35">
      <c r="A866" s="34" t="str">
        <f t="shared" si="7"/>
        <v>Lithuania</v>
      </c>
      <c r="B866" s="35">
        <v>11</v>
      </c>
      <c r="C866" s="35">
        <v>9</v>
      </c>
      <c r="D866" s="35">
        <v>13</v>
      </c>
      <c r="E866" s="35">
        <v>9</v>
      </c>
      <c r="F866" s="35">
        <v>27</v>
      </c>
      <c r="G866" s="35">
        <v>32</v>
      </c>
      <c r="H866" s="35">
        <v>499783.4</v>
      </c>
      <c r="I866" s="35">
        <v>26</v>
      </c>
      <c r="J866" s="35">
        <v>2</v>
      </c>
      <c r="K866" s="35">
        <v>2</v>
      </c>
      <c r="L866" s="35">
        <v>2</v>
      </c>
      <c r="M866" s="35">
        <v>2</v>
      </c>
      <c r="N866" s="35">
        <v>499895.9</v>
      </c>
      <c r="O866" s="35">
        <v>19</v>
      </c>
      <c r="P866" s="35">
        <v>12</v>
      </c>
      <c r="Q866" s="35">
        <v>19</v>
      </c>
      <c r="R866" s="35">
        <v>3</v>
      </c>
      <c r="S866" s="35">
        <v>3</v>
      </c>
      <c r="T866" s="35">
        <v>6</v>
      </c>
      <c r="U866" s="35">
        <v>27.5</v>
      </c>
      <c r="V866" s="35">
        <v>999903.9</v>
      </c>
      <c r="W866" s="35">
        <v>1000000</v>
      </c>
      <c r="X866" s="35">
        <v>96.1</v>
      </c>
      <c r="Y866" s="35">
        <v>0.01</v>
      </c>
      <c r="Z866" t="str">
        <f t="shared" si="8"/>
        <v>Lithuania</v>
      </c>
      <c r="AA866">
        <f>'OAM Base model stairs'!B1397</f>
        <v>2004</v>
      </c>
    </row>
    <row r="867" spans="1:27" ht="15" thickBot="1" x14ac:dyDescent="0.35">
      <c r="A867" s="34" t="str">
        <f t="shared" si="7"/>
        <v>Lithuania</v>
      </c>
      <c r="B867" s="35">
        <v>14</v>
      </c>
      <c r="C867" s="35">
        <v>13</v>
      </c>
      <c r="D867" s="35">
        <v>23.5</v>
      </c>
      <c r="E867" s="35">
        <v>13</v>
      </c>
      <c r="F867" s="35">
        <v>28</v>
      </c>
      <c r="G867" s="35">
        <v>33</v>
      </c>
      <c r="H867" s="35">
        <v>499771.9</v>
      </c>
      <c r="I867" s="35">
        <v>27</v>
      </c>
      <c r="J867" s="35">
        <v>1</v>
      </c>
      <c r="K867" s="35">
        <v>1</v>
      </c>
      <c r="L867" s="35">
        <v>1</v>
      </c>
      <c r="M867" s="35">
        <v>1</v>
      </c>
      <c r="N867" s="35">
        <v>499904.9</v>
      </c>
      <c r="O867" s="35">
        <v>27</v>
      </c>
      <c r="P867" s="35">
        <v>17.5</v>
      </c>
      <c r="Q867" s="35">
        <v>27</v>
      </c>
      <c r="R867" s="35">
        <v>3</v>
      </c>
      <c r="S867" s="35">
        <v>4</v>
      </c>
      <c r="T867" s="35">
        <v>10</v>
      </c>
      <c r="U867" s="35">
        <v>28.5</v>
      </c>
      <c r="V867" s="35">
        <v>999949.4</v>
      </c>
      <c r="W867" s="35">
        <v>1000000</v>
      </c>
      <c r="X867" s="35">
        <v>50.6</v>
      </c>
      <c r="Y867" s="35">
        <v>0.01</v>
      </c>
      <c r="Z867" t="str">
        <f t="shared" si="8"/>
        <v>Lithuania</v>
      </c>
      <c r="AA867">
        <f>'OAM Base model stairs'!B1398</f>
        <v>2005</v>
      </c>
    </row>
    <row r="868" spans="1:27" ht="15" thickBot="1" x14ac:dyDescent="0.35">
      <c r="A868" s="34" t="str">
        <f t="shared" si="7"/>
        <v>Lithuania</v>
      </c>
      <c r="B868" s="35">
        <v>17</v>
      </c>
      <c r="C868" s="35">
        <v>17</v>
      </c>
      <c r="D868" s="35">
        <v>33.5</v>
      </c>
      <c r="E868" s="35">
        <v>17</v>
      </c>
      <c r="F868" s="35">
        <v>28</v>
      </c>
      <c r="G868" s="35">
        <v>33</v>
      </c>
      <c r="H868" s="35">
        <v>499772.9</v>
      </c>
      <c r="I868" s="35">
        <v>27</v>
      </c>
      <c r="J868" s="35">
        <v>0</v>
      </c>
      <c r="K868" s="35">
        <v>0</v>
      </c>
      <c r="L868" s="35">
        <v>1</v>
      </c>
      <c r="M868" s="35">
        <v>0</v>
      </c>
      <c r="N868" s="35">
        <v>499894.9</v>
      </c>
      <c r="O868" s="35">
        <v>16</v>
      </c>
      <c r="P868" s="35">
        <v>41</v>
      </c>
      <c r="Q868" s="35">
        <v>16</v>
      </c>
      <c r="R868" s="35">
        <v>2</v>
      </c>
      <c r="S868" s="35">
        <v>4</v>
      </c>
      <c r="T868" s="35">
        <v>13</v>
      </c>
      <c r="U868" s="35">
        <v>28.5</v>
      </c>
      <c r="V868" s="35">
        <v>999961.9</v>
      </c>
      <c r="W868" s="35">
        <v>1000000</v>
      </c>
      <c r="X868" s="35">
        <v>38.1</v>
      </c>
      <c r="Y868" s="35">
        <v>0</v>
      </c>
      <c r="Z868" t="str">
        <f t="shared" si="8"/>
        <v>Lithuania</v>
      </c>
      <c r="AA868">
        <f>'OAM Base model stairs'!B1399</f>
        <v>2006</v>
      </c>
    </row>
    <row r="869" spans="1:27" ht="15" thickBot="1" x14ac:dyDescent="0.35">
      <c r="A869" s="34" t="str">
        <f t="shared" si="7"/>
        <v>Lithuania</v>
      </c>
      <c r="B869" s="35">
        <v>18</v>
      </c>
      <c r="C869" s="35">
        <v>17</v>
      </c>
      <c r="D869" s="35">
        <v>65.5</v>
      </c>
      <c r="E869" s="35">
        <v>17</v>
      </c>
      <c r="F869" s="35">
        <v>30</v>
      </c>
      <c r="G869" s="35">
        <v>35</v>
      </c>
      <c r="H869" s="35">
        <v>499770.9</v>
      </c>
      <c r="I869" s="35">
        <v>29</v>
      </c>
      <c r="J869" s="35">
        <v>0</v>
      </c>
      <c r="K869" s="35">
        <v>0</v>
      </c>
      <c r="L869" s="35">
        <v>0</v>
      </c>
      <c r="M869" s="35">
        <v>0</v>
      </c>
      <c r="N869" s="35">
        <v>499891.9</v>
      </c>
      <c r="O869" s="35">
        <v>10</v>
      </c>
      <c r="P869" s="35">
        <v>17.5</v>
      </c>
      <c r="Q869" s="35">
        <v>10</v>
      </c>
      <c r="R869" s="35">
        <v>2</v>
      </c>
      <c r="S869" s="35">
        <v>6</v>
      </c>
      <c r="T869" s="35">
        <v>17</v>
      </c>
      <c r="U869" s="35">
        <v>30.5</v>
      </c>
      <c r="V869" s="35">
        <v>999967.4</v>
      </c>
      <c r="W869" s="35">
        <v>1000000</v>
      </c>
      <c r="X869" s="35">
        <v>32.6</v>
      </c>
      <c r="Y869" s="35">
        <v>0</v>
      </c>
      <c r="Z869" t="str">
        <f t="shared" si="8"/>
        <v>Lithuania</v>
      </c>
      <c r="AA869">
        <f>'OAM Base model stairs'!B1400</f>
        <v>2007</v>
      </c>
    </row>
    <row r="870" spans="1:27" ht="15" thickBot="1" x14ac:dyDescent="0.35">
      <c r="A870" s="34" t="str">
        <f t="shared" si="7"/>
        <v>Lithuania</v>
      </c>
      <c r="B870" s="35">
        <v>18</v>
      </c>
      <c r="C870" s="35">
        <v>18</v>
      </c>
      <c r="D870" s="35">
        <v>65.5</v>
      </c>
      <c r="E870" s="35">
        <v>18</v>
      </c>
      <c r="F870" s="35">
        <v>29</v>
      </c>
      <c r="G870" s="35">
        <v>34</v>
      </c>
      <c r="H870" s="35">
        <v>499771.9</v>
      </c>
      <c r="I870" s="35">
        <v>28</v>
      </c>
      <c r="J870" s="35">
        <v>0</v>
      </c>
      <c r="K870" s="35">
        <v>0</v>
      </c>
      <c r="L870" s="35">
        <v>0</v>
      </c>
      <c r="M870" s="35">
        <v>0</v>
      </c>
      <c r="N870" s="35">
        <v>499900.9</v>
      </c>
      <c r="O870" s="35">
        <v>21</v>
      </c>
      <c r="P870" s="35">
        <v>34</v>
      </c>
      <c r="Q870" s="35">
        <v>21</v>
      </c>
      <c r="R870" s="35">
        <v>4</v>
      </c>
      <c r="S870" s="35">
        <v>7</v>
      </c>
      <c r="T870" s="35">
        <v>18</v>
      </c>
      <c r="U870" s="35">
        <v>31.5</v>
      </c>
      <c r="V870" s="35">
        <v>1000019.9</v>
      </c>
      <c r="W870" s="35">
        <v>1000000</v>
      </c>
      <c r="X870" s="35">
        <v>-19.899999999999999</v>
      </c>
      <c r="Y870" s="35">
        <v>0</v>
      </c>
      <c r="Z870" t="str">
        <f t="shared" si="8"/>
        <v>Lithuania</v>
      </c>
      <c r="AA870">
        <f>'OAM Base model stairs'!B1401</f>
        <v>2008</v>
      </c>
    </row>
    <row r="871" spans="1:27" ht="15" thickBot="1" x14ac:dyDescent="0.35">
      <c r="A871" s="34" t="str">
        <f t="shared" si="7"/>
        <v>Lithuania</v>
      </c>
      <c r="B871" s="35">
        <v>12</v>
      </c>
      <c r="C871" s="35">
        <v>13</v>
      </c>
      <c r="D871" s="35">
        <v>23.5</v>
      </c>
      <c r="E871" s="35">
        <v>13</v>
      </c>
      <c r="F871" s="35">
        <v>30</v>
      </c>
      <c r="G871" s="35">
        <v>35</v>
      </c>
      <c r="H871" s="35">
        <v>499771.9</v>
      </c>
      <c r="I871" s="35">
        <v>29</v>
      </c>
      <c r="J871" s="35">
        <v>1</v>
      </c>
      <c r="K871" s="35">
        <v>1</v>
      </c>
      <c r="L871" s="35">
        <v>1</v>
      </c>
      <c r="M871" s="35">
        <v>1</v>
      </c>
      <c r="N871" s="35">
        <v>499883.9</v>
      </c>
      <c r="O871" s="35">
        <v>7</v>
      </c>
      <c r="P871" s="35">
        <v>30</v>
      </c>
      <c r="Q871" s="35">
        <v>7</v>
      </c>
      <c r="R871" s="35">
        <v>4</v>
      </c>
      <c r="S871" s="35">
        <v>5</v>
      </c>
      <c r="T871" s="35">
        <v>14</v>
      </c>
      <c r="U871" s="35">
        <v>29.5</v>
      </c>
      <c r="V871" s="35">
        <v>999911.9</v>
      </c>
      <c r="W871" s="35">
        <v>1000000</v>
      </c>
      <c r="X871" s="35">
        <v>88.1</v>
      </c>
      <c r="Y871" s="35">
        <v>0.01</v>
      </c>
      <c r="Z871" t="str">
        <f t="shared" si="8"/>
        <v>Lithuania</v>
      </c>
      <c r="AA871">
        <f>'OAM Base model stairs'!B1402</f>
        <v>2009</v>
      </c>
    </row>
    <row r="872" spans="1:27" ht="15" thickBot="1" x14ac:dyDescent="0.35">
      <c r="A872" s="34" t="str">
        <f t="shared" si="7"/>
        <v>Lithuania</v>
      </c>
      <c r="B872" s="35">
        <v>12</v>
      </c>
      <c r="C872" s="35">
        <v>13</v>
      </c>
      <c r="D872" s="35">
        <v>23.5</v>
      </c>
      <c r="E872" s="35">
        <v>13</v>
      </c>
      <c r="F872" s="35">
        <v>27</v>
      </c>
      <c r="G872" s="35">
        <v>32</v>
      </c>
      <c r="H872" s="35">
        <v>499783.4</v>
      </c>
      <c r="I872" s="35">
        <v>26</v>
      </c>
      <c r="J872" s="35">
        <v>1</v>
      </c>
      <c r="K872" s="35">
        <v>1</v>
      </c>
      <c r="L872" s="35">
        <v>2</v>
      </c>
      <c r="M872" s="35">
        <v>1</v>
      </c>
      <c r="N872" s="35">
        <v>499879.9</v>
      </c>
      <c r="O872" s="35">
        <v>3</v>
      </c>
      <c r="P872" s="35">
        <v>36</v>
      </c>
      <c r="Q872" s="35">
        <v>3</v>
      </c>
      <c r="R872" s="35">
        <v>4</v>
      </c>
      <c r="S872" s="35">
        <v>5</v>
      </c>
      <c r="T872" s="35">
        <v>15</v>
      </c>
      <c r="U872" s="35">
        <v>29.5</v>
      </c>
      <c r="V872" s="35">
        <v>999910.40000000002</v>
      </c>
      <c r="W872" s="35">
        <v>1000000</v>
      </c>
      <c r="X872" s="35">
        <v>89.6</v>
      </c>
      <c r="Y872" s="35">
        <v>0.01</v>
      </c>
      <c r="Z872" t="str">
        <f t="shared" si="8"/>
        <v>Lithuania</v>
      </c>
      <c r="AA872">
        <f>'OAM Base model stairs'!B1403</f>
        <v>2010</v>
      </c>
    </row>
    <row r="873" spans="1:27" ht="15" thickBot="1" x14ac:dyDescent="0.35">
      <c r="A873" s="34" t="str">
        <f t="shared" si="7"/>
        <v>Lithuania</v>
      </c>
      <c r="B873" s="35">
        <v>14</v>
      </c>
      <c r="C873" s="35">
        <v>14</v>
      </c>
      <c r="D873" s="35">
        <v>28.5</v>
      </c>
      <c r="E873" s="35">
        <v>14</v>
      </c>
      <c r="F873" s="35">
        <v>29</v>
      </c>
      <c r="G873" s="35">
        <v>34</v>
      </c>
      <c r="H873" s="35">
        <v>499772.9</v>
      </c>
      <c r="I873" s="35">
        <v>28</v>
      </c>
      <c r="J873" s="35">
        <v>1</v>
      </c>
      <c r="K873" s="35">
        <v>1</v>
      </c>
      <c r="L873" s="35">
        <v>1</v>
      </c>
      <c r="M873" s="35">
        <v>1</v>
      </c>
      <c r="N873" s="35">
        <v>499882.9</v>
      </c>
      <c r="O873" s="35">
        <v>7</v>
      </c>
      <c r="P873" s="35">
        <v>18.5</v>
      </c>
      <c r="Q873" s="35">
        <v>7</v>
      </c>
      <c r="R873" s="35">
        <v>5</v>
      </c>
      <c r="S873" s="35">
        <v>6</v>
      </c>
      <c r="T873" s="35">
        <v>18</v>
      </c>
      <c r="U873" s="35">
        <v>30.5</v>
      </c>
      <c r="V873" s="35">
        <v>999913.4</v>
      </c>
      <c r="W873" s="35">
        <v>1000000</v>
      </c>
      <c r="X873" s="35">
        <v>86.6</v>
      </c>
      <c r="Y873" s="35">
        <v>0.01</v>
      </c>
      <c r="Z873" t="str">
        <f t="shared" si="8"/>
        <v>Lithuania</v>
      </c>
      <c r="AA873">
        <f>'OAM Base model stairs'!B1404</f>
        <v>2011</v>
      </c>
    </row>
    <row r="874" spans="1:27" ht="15" thickBot="1" x14ac:dyDescent="0.35">
      <c r="A874" s="34" t="str">
        <f t="shared" si="7"/>
        <v>Lithuania</v>
      </c>
      <c r="B874" s="35">
        <v>15</v>
      </c>
      <c r="C874" s="35">
        <v>15</v>
      </c>
      <c r="D874" s="35">
        <v>30.5</v>
      </c>
      <c r="E874" s="35">
        <v>15</v>
      </c>
      <c r="F874" s="35">
        <v>29</v>
      </c>
      <c r="G874" s="35">
        <v>34</v>
      </c>
      <c r="H874" s="35">
        <v>499771.9</v>
      </c>
      <c r="I874" s="35">
        <v>28</v>
      </c>
      <c r="J874" s="35">
        <v>2</v>
      </c>
      <c r="K874" s="35">
        <v>2</v>
      </c>
      <c r="L874" s="35">
        <v>2</v>
      </c>
      <c r="M874" s="35">
        <v>2</v>
      </c>
      <c r="N874" s="35">
        <v>499892.9</v>
      </c>
      <c r="O874" s="35">
        <v>18</v>
      </c>
      <c r="P874" s="35">
        <v>6</v>
      </c>
      <c r="Q874" s="35">
        <v>18</v>
      </c>
      <c r="R874" s="35">
        <v>7</v>
      </c>
      <c r="S874" s="35">
        <v>7</v>
      </c>
      <c r="T874" s="35">
        <v>19</v>
      </c>
      <c r="U874" s="35">
        <v>31.5</v>
      </c>
      <c r="V874" s="35">
        <v>999945.9</v>
      </c>
      <c r="W874" s="35">
        <v>1000000</v>
      </c>
      <c r="X874" s="35">
        <v>54.1</v>
      </c>
      <c r="Y874" s="35">
        <v>0.01</v>
      </c>
      <c r="Z874" t="str">
        <f t="shared" si="8"/>
        <v>Lithuania</v>
      </c>
      <c r="AA874">
        <f>'OAM Base model stairs'!B1405</f>
        <v>2012</v>
      </c>
    </row>
    <row r="875" spans="1:27" ht="15" thickBot="1" x14ac:dyDescent="0.35">
      <c r="A875" s="34" t="str">
        <f t="shared" si="7"/>
        <v>Lithuania</v>
      </c>
      <c r="B875" s="35">
        <v>16</v>
      </c>
      <c r="C875" s="35">
        <v>16</v>
      </c>
      <c r="D875" s="35">
        <v>32.5</v>
      </c>
      <c r="E875" s="35">
        <v>16</v>
      </c>
      <c r="F875" s="35">
        <v>29</v>
      </c>
      <c r="G875" s="35">
        <v>34</v>
      </c>
      <c r="H875" s="35">
        <v>499771.9</v>
      </c>
      <c r="I875" s="35">
        <v>28</v>
      </c>
      <c r="J875" s="35">
        <v>1</v>
      </c>
      <c r="K875" s="35">
        <v>1</v>
      </c>
      <c r="L875" s="35">
        <v>1</v>
      </c>
      <c r="M875" s="35">
        <v>1</v>
      </c>
      <c r="N875" s="35">
        <v>499903.9</v>
      </c>
      <c r="O875" s="35">
        <v>27</v>
      </c>
      <c r="P875" s="35">
        <v>8</v>
      </c>
      <c r="Q875" s="35">
        <v>27</v>
      </c>
      <c r="R875" s="35">
        <v>8</v>
      </c>
      <c r="S875" s="35">
        <v>8</v>
      </c>
      <c r="T875" s="35">
        <v>19</v>
      </c>
      <c r="U875" s="35">
        <v>32.5</v>
      </c>
      <c r="V875" s="35">
        <v>999980.9</v>
      </c>
      <c r="W875" s="35">
        <v>1000000</v>
      </c>
      <c r="X875" s="35">
        <v>19.100000000000001</v>
      </c>
      <c r="Y875" s="35">
        <v>0</v>
      </c>
      <c r="Z875" t="str">
        <f t="shared" si="8"/>
        <v>Lithuania</v>
      </c>
      <c r="AA875">
        <f>'OAM Base model stairs'!B1406</f>
        <v>2013</v>
      </c>
    </row>
    <row r="876" spans="1:27" ht="15" thickBot="1" x14ac:dyDescent="0.35">
      <c r="A876" s="34" t="str">
        <f t="shared" si="7"/>
        <v>Lithuania</v>
      </c>
      <c r="B876" s="35">
        <v>17</v>
      </c>
      <c r="C876" s="35">
        <v>17</v>
      </c>
      <c r="D876" s="35">
        <v>42</v>
      </c>
      <c r="E876" s="35">
        <v>17</v>
      </c>
      <c r="F876" s="35">
        <v>30</v>
      </c>
      <c r="G876" s="35">
        <v>35</v>
      </c>
      <c r="H876" s="35">
        <v>499772.9</v>
      </c>
      <c r="I876" s="35">
        <v>29</v>
      </c>
      <c r="J876" s="35">
        <v>2</v>
      </c>
      <c r="K876" s="35">
        <v>2</v>
      </c>
      <c r="L876" s="35">
        <v>2</v>
      </c>
      <c r="M876" s="35">
        <v>2</v>
      </c>
      <c r="N876" s="35">
        <v>499906.9</v>
      </c>
      <c r="O876" s="35">
        <v>29</v>
      </c>
      <c r="P876" s="35">
        <v>9</v>
      </c>
      <c r="Q876" s="35">
        <v>29</v>
      </c>
      <c r="R876" s="35">
        <v>8</v>
      </c>
      <c r="S876" s="35">
        <v>9</v>
      </c>
      <c r="T876" s="35">
        <v>20</v>
      </c>
      <c r="U876" s="35">
        <v>33.5</v>
      </c>
      <c r="V876" s="35">
        <v>1000012.4</v>
      </c>
      <c r="W876" s="35">
        <v>1000000</v>
      </c>
      <c r="X876" s="35">
        <v>-12.4</v>
      </c>
      <c r="Y876" s="35">
        <v>0</v>
      </c>
      <c r="Z876" t="str">
        <f t="shared" si="8"/>
        <v>Lithuania</v>
      </c>
      <c r="AA876">
        <f>'OAM Base model stairs'!B1407</f>
        <v>2014</v>
      </c>
    </row>
    <row r="877" spans="1:27" ht="15" thickBot="1" x14ac:dyDescent="0.35">
      <c r="A877" s="34" t="str">
        <f t="shared" si="7"/>
        <v>Lithuania</v>
      </c>
      <c r="B877" s="35">
        <v>18</v>
      </c>
      <c r="C877" s="35">
        <v>18</v>
      </c>
      <c r="D877" s="35">
        <v>66.5</v>
      </c>
      <c r="E877" s="35">
        <v>18</v>
      </c>
      <c r="F877" s="35">
        <v>28</v>
      </c>
      <c r="G877" s="35">
        <v>33</v>
      </c>
      <c r="H877" s="35">
        <v>499783.4</v>
      </c>
      <c r="I877" s="35">
        <v>27</v>
      </c>
      <c r="J877" s="35">
        <v>2</v>
      </c>
      <c r="K877" s="35">
        <v>2</v>
      </c>
      <c r="L877" s="35">
        <v>2</v>
      </c>
      <c r="M877" s="35">
        <v>2</v>
      </c>
      <c r="N877" s="35">
        <v>499902.9</v>
      </c>
      <c r="O877" s="35">
        <v>26</v>
      </c>
      <c r="P877" s="35">
        <v>13</v>
      </c>
      <c r="Q877" s="35">
        <v>26</v>
      </c>
      <c r="R877" s="35">
        <v>7</v>
      </c>
      <c r="S877" s="35">
        <v>9</v>
      </c>
      <c r="T877" s="35">
        <v>20</v>
      </c>
      <c r="U877" s="35">
        <v>33.5</v>
      </c>
      <c r="V877" s="35">
        <v>1000037.4</v>
      </c>
      <c r="W877" s="35">
        <v>1000000</v>
      </c>
      <c r="X877" s="35">
        <v>-37.4</v>
      </c>
      <c r="Y877" s="35">
        <v>0</v>
      </c>
      <c r="Z877" t="str">
        <f t="shared" si="8"/>
        <v>Lithuania</v>
      </c>
      <c r="AA877">
        <f>'OAM Base model stairs'!B1408</f>
        <v>2015</v>
      </c>
    </row>
    <row r="878" spans="1:27" ht="15" thickBot="1" x14ac:dyDescent="0.35">
      <c r="A878" s="34" t="str">
        <f t="shared" si="7"/>
        <v>Lithuania</v>
      </c>
      <c r="B878" s="35">
        <v>18</v>
      </c>
      <c r="C878" s="35">
        <v>19</v>
      </c>
      <c r="D878" s="35">
        <v>65.5</v>
      </c>
      <c r="E878" s="35">
        <v>19</v>
      </c>
      <c r="F878" s="35">
        <v>26</v>
      </c>
      <c r="G878" s="35">
        <v>30</v>
      </c>
      <c r="H878" s="35">
        <v>499784.4</v>
      </c>
      <c r="I878" s="35">
        <v>24</v>
      </c>
      <c r="J878" s="35">
        <v>2</v>
      </c>
      <c r="K878" s="35">
        <v>2</v>
      </c>
      <c r="L878" s="35">
        <v>2</v>
      </c>
      <c r="M878" s="35">
        <v>2</v>
      </c>
      <c r="N878" s="35">
        <v>499899.9</v>
      </c>
      <c r="O878" s="35">
        <v>22</v>
      </c>
      <c r="P878" s="35">
        <v>16.5</v>
      </c>
      <c r="Q878" s="35">
        <v>22</v>
      </c>
      <c r="R878" s="35">
        <v>7</v>
      </c>
      <c r="S878" s="35">
        <v>9</v>
      </c>
      <c r="T878" s="35">
        <v>20</v>
      </c>
      <c r="U878" s="35">
        <v>33.5</v>
      </c>
      <c r="V878" s="35">
        <v>1000023.9</v>
      </c>
      <c r="W878" s="35">
        <v>1000000</v>
      </c>
      <c r="X878" s="35">
        <v>-23.9</v>
      </c>
      <c r="Y878" s="35">
        <v>0</v>
      </c>
      <c r="Z878" t="str">
        <f t="shared" si="8"/>
        <v>Lithuania</v>
      </c>
      <c r="AA878">
        <f>'OAM Base model stairs'!B1409</f>
        <v>2016</v>
      </c>
    </row>
    <row r="879" spans="1:27" ht="15" thickBot="1" x14ac:dyDescent="0.35">
      <c r="A879" s="34" t="str">
        <f t="shared" si="7"/>
        <v>Lithuania</v>
      </c>
      <c r="B879" s="35">
        <v>19</v>
      </c>
      <c r="C879" s="35">
        <v>20</v>
      </c>
      <c r="D879" s="35">
        <v>33.5</v>
      </c>
      <c r="E879" s="35">
        <v>20</v>
      </c>
      <c r="F879" s="35">
        <v>29</v>
      </c>
      <c r="G879" s="35">
        <v>34</v>
      </c>
      <c r="H879" s="35">
        <v>499772.9</v>
      </c>
      <c r="I879" s="35">
        <v>28</v>
      </c>
      <c r="J879" s="35">
        <v>3</v>
      </c>
      <c r="K879" s="35">
        <v>3</v>
      </c>
      <c r="L879" s="35">
        <v>3</v>
      </c>
      <c r="M879" s="35">
        <v>3</v>
      </c>
      <c r="N879" s="35">
        <v>499901.9</v>
      </c>
      <c r="O879" s="35">
        <v>24</v>
      </c>
      <c r="P879" s="35">
        <v>13</v>
      </c>
      <c r="Q879" s="35">
        <v>24</v>
      </c>
      <c r="R879" s="35">
        <v>7</v>
      </c>
      <c r="S879" s="35">
        <v>9</v>
      </c>
      <c r="T879" s="35">
        <v>20</v>
      </c>
      <c r="U879" s="35">
        <v>33.5</v>
      </c>
      <c r="V879" s="35">
        <v>1000000.9</v>
      </c>
      <c r="W879" s="35">
        <v>1000000</v>
      </c>
      <c r="X879" s="35">
        <v>-0.9</v>
      </c>
      <c r="Y879" s="35">
        <v>0</v>
      </c>
      <c r="Z879" t="str">
        <f t="shared" si="8"/>
        <v>Lithuania</v>
      </c>
      <c r="AA879">
        <f>'OAM Base model stairs'!B1410</f>
        <v>2017</v>
      </c>
    </row>
    <row r="880" spans="1:27" ht="15" thickBot="1" x14ac:dyDescent="0.35">
      <c r="A880" s="34" t="str">
        <f t="shared" si="7"/>
        <v>Lithuania</v>
      </c>
      <c r="B880" s="35">
        <v>20</v>
      </c>
      <c r="C880" s="35">
        <v>22</v>
      </c>
      <c r="D880" s="35">
        <v>32.5</v>
      </c>
      <c r="E880" s="35">
        <v>22</v>
      </c>
      <c r="F880" s="35">
        <v>28</v>
      </c>
      <c r="G880" s="35">
        <v>33</v>
      </c>
      <c r="H880" s="35">
        <v>499772.9</v>
      </c>
      <c r="I880" s="35">
        <v>27</v>
      </c>
      <c r="J880" s="35">
        <v>3</v>
      </c>
      <c r="K880" s="35">
        <v>4</v>
      </c>
      <c r="L880" s="35">
        <v>3</v>
      </c>
      <c r="M880" s="35">
        <v>4</v>
      </c>
      <c r="N880" s="35">
        <v>499902.9</v>
      </c>
      <c r="O880" s="35">
        <v>23</v>
      </c>
      <c r="P880" s="35">
        <v>13</v>
      </c>
      <c r="Q880" s="35">
        <v>23</v>
      </c>
      <c r="R880" s="35">
        <v>7</v>
      </c>
      <c r="S880" s="35">
        <v>10</v>
      </c>
      <c r="T880" s="35">
        <v>21</v>
      </c>
      <c r="U880" s="35">
        <v>34.5</v>
      </c>
      <c r="V880" s="35">
        <v>1000005.9</v>
      </c>
      <c r="W880" s="35">
        <v>1000000</v>
      </c>
      <c r="X880" s="35">
        <v>-5.9</v>
      </c>
      <c r="Y880" s="35">
        <v>0</v>
      </c>
      <c r="Z880" t="str">
        <f t="shared" si="8"/>
        <v>Lithuania</v>
      </c>
      <c r="AA880">
        <f>'OAM Base model stairs'!B1411</f>
        <v>2018</v>
      </c>
    </row>
    <row r="881" spans="1:27" ht="15" thickBot="1" x14ac:dyDescent="0.35">
      <c r="A881" s="34" t="str">
        <f t="shared" si="7"/>
        <v>Lithuania</v>
      </c>
      <c r="B881" s="35">
        <v>23</v>
      </c>
      <c r="C881" s="35">
        <v>24</v>
      </c>
      <c r="D881" s="35">
        <v>30.5</v>
      </c>
      <c r="E881" s="35">
        <v>24</v>
      </c>
      <c r="F881" s="35">
        <v>27</v>
      </c>
      <c r="G881" s="35">
        <v>31</v>
      </c>
      <c r="H881" s="35">
        <v>499784.4</v>
      </c>
      <c r="I881" s="35">
        <v>25</v>
      </c>
      <c r="J881" s="35">
        <v>4</v>
      </c>
      <c r="K881" s="35">
        <v>4</v>
      </c>
      <c r="L881" s="35">
        <v>3</v>
      </c>
      <c r="M881" s="35">
        <v>4</v>
      </c>
      <c r="N881" s="35">
        <v>499906.9</v>
      </c>
      <c r="O881" s="35">
        <v>29</v>
      </c>
      <c r="P881" s="35">
        <v>9</v>
      </c>
      <c r="Q881" s="35">
        <v>29</v>
      </c>
      <c r="R881" s="35">
        <v>7</v>
      </c>
      <c r="S881" s="35">
        <v>10</v>
      </c>
      <c r="T881" s="35">
        <v>21</v>
      </c>
      <c r="U881" s="35">
        <v>34.5</v>
      </c>
      <c r="V881" s="35">
        <v>1000030.4</v>
      </c>
      <c r="W881" s="35">
        <v>1000000</v>
      </c>
      <c r="X881" s="35">
        <v>-30.4</v>
      </c>
      <c r="Y881" s="35">
        <v>0</v>
      </c>
      <c r="Z881" t="str">
        <f t="shared" si="8"/>
        <v>Lithuania</v>
      </c>
      <c r="AA881">
        <f>'OAM Base model stairs'!B1412</f>
        <v>2019</v>
      </c>
    </row>
    <row r="882" spans="1:27" ht="15" thickBot="1" x14ac:dyDescent="0.35">
      <c r="A882" s="34" t="str">
        <f t="shared" si="7"/>
        <v>Lithuania</v>
      </c>
      <c r="B882" s="35">
        <v>26</v>
      </c>
      <c r="C882" s="35">
        <v>26</v>
      </c>
      <c r="D882" s="35">
        <v>28.5</v>
      </c>
      <c r="E882" s="35">
        <v>26</v>
      </c>
      <c r="F882" s="35">
        <v>25</v>
      </c>
      <c r="G882" s="35">
        <v>30</v>
      </c>
      <c r="H882" s="35">
        <v>499786.9</v>
      </c>
      <c r="I882" s="35">
        <v>24</v>
      </c>
      <c r="J882" s="35">
        <v>3</v>
      </c>
      <c r="K882" s="35">
        <v>3</v>
      </c>
      <c r="L882" s="35">
        <v>2</v>
      </c>
      <c r="M882" s="35">
        <v>3</v>
      </c>
      <c r="N882" s="35">
        <v>499897.9</v>
      </c>
      <c r="O882" s="35">
        <v>19</v>
      </c>
      <c r="P882" s="35">
        <v>7</v>
      </c>
      <c r="Q882" s="35">
        <v>19</v>
      </c>
      <c r="R882" s="35">
        <v>9</v>
      </c>
      <c r="S882" s="35">
        <v>11</v>
      </c>
      <c r="T882" s="35">
        <v>23</v>
      </c>
      <c r="U882" s="35">
        <v>35.5</v>
      </c>
      <c r="V882" s="35">
        <v>1000004.9</v>
      </c>
      <c r="W882" s="35">
        <v>1000000</v>
      </c>
      <c r="X882" s="35">
        <v>-4.9000000000000004</v>
      </c>
      <c r="Y882" s="35">
        <v>0</v>
      </c>
      <c r="Z882" t="str">
        <f t="shared" si="8"/>
        <v>Lithuania</v>
      </c>
      <c r="AA882">
        <f>'OAM Base model stairs'!B1413</f>
        <v>2020</v>
      </c>
    </row>
    <row r="883" spans="1:27" ht="15" thickBot="1" x14ac:dyDescent="0.35">
      <c r="A883" s="34" t="str">
        <f t="shared" si="7"/>
        <v>Lithuania</v>
      </c>
      <c r="B883" s="35">
        <v>27</v>
      </c>
      <c r="C883" s="35">
        <v>27</v>
      </c>
      <c r="D883" s="35">
        <v>23.5</v>
      </c>
      <c r="E883" s="35">
        <v>27</v>
      </c>
      <c r="F883" s="35">
        <v>28</v>
      </c>
      <c r="G883" s="35">
        <v>33</v>
      </c>
      <c r="H883" s="35">
        <v>499770.9</v>
      </c>
      <c r="I883" s="35">
        <v>27</v>
      </c>
      <c r="J883" s="35">
        <v>2</v>
      </c>
      <c r="K883" s="35">
        <v>2</v>
      </c>
      <c r="L883" s="35">
        <v>3</v>
      </c>
      <c r="M883" s="35">
        <v>2</v>
      </c>
      <c r="N883" s="35">
        <v>499904.9</v>
      </c>
      <c r="O883" s="35">
        <v>27</v>
      </c>
      <c r="P883" s="35">
        <v>11</v>
      </c>
      <c r="Q883" s="35">
        <v>27</v>
      </c>
      <c r="R883" s="35">
        <v>8</v>
      </c>
      <c r="S883" s="35">
        <v>11</v>
      </c>
      <c r="T883" s="35">
        <v>23</v>
      </c>
      <c r="U883" s="35">
        <v>35.5</v>
      </c>
      <c r="V883" s="35">
        <v>1000019.9</v>
      </c>
      <c r="W883" s="35">
        <v>1000000</v>
      </c>
      <c r="X883" s="35">
        <v>-19.899999999999999</v>
      </c>
      <c r="Y883" s="35">
        <v>0</v>
      </c>
      <c r="Z883" t="str">
        <f t="shared" si="8"/>
        <v>Lithuania</v>
      </c>
      <c r="AA883">
        <f>'OAM Base model stairs'!B1414</f>
        <v>2021</v>
      </c>
    </row>
    <row r="884" spans="1:27" ht="15" thickBot="1" x14ac:dyDescent="0.35">
      <c r="A884" s="34" t="str">
        <f t="shared" si="7"/>
        <v>Germany</v>
      </c>
      <c r="B884" s="35">
        <v>14</v>
      </c>
      <c r="C884" s="35">
        <v>8</v>
      </c>
      <c r="D884" s="35">
        <v>7</v>
      </c>
      <c r="E884" s="35">
        <v>8</v>
      </c>
      <c r="F884" s="35">
        <v>8</v>
      </c>
      <c r="G884" s="35">
        <v>14</v>
      </c>
      <c r="H884" s="35">
        <v>499835.9</v>
      </c>
      <c r="I884" s="35">
        <v>8</v>
      </c>
      <c r="J884" s="35">
        <v>20.5</v>
      </c>
      <c r="K884" s="35">
        <v>19</v>
      </c>
      <c r="L884" s="35">
        <v>7</v>
      </c>
      <c r="M884" s="35">
        <v>19</v>
      </c>
      <c r="N884" s="35">
        <v>499898.9</v>
      </c>
      <c r="O884" s="35">
        <v>22</v>
      </c>
      <c r="P884" s="35">
        <v>7</v>
      </c>
      <c r="Q884" s="35">
        <v>22</v>
      </c>
      <c r="R884" s="35">
        <v>22</v>
      </c>
      <c r="S884" s="35">
        <v>19</v>
      </c>
      <c r="T884" s="35">
        <v>4</v>
      </c>
      <c r="U884" s="35">
        <v>43.5</v>
      </c>
      <c r="V884" s="35">
        <v>1000006.9</v>
      </c>
      <c r="W884" s="35">
        <v>1000000</v>
      </c>
      <c r="X884" s="35">
        <v>-6.9</v>
      </c>
      <c r="Y884" s="35">
        <v>0</v>
      </c>
      <c r="Z884" t="str">
        <f t="shared" si="8"/>
        <v>Germany</v>
      </c>
      <c r="AA884">
        <f>'OAM Base model stairs'!B1415</f>
        <v>1995</v>
      </c>
    </row>
    <row r="885" spans="1:27" ht="15" thickBot="1" x14ac:dyDescent="0.35">
      <c r="A885" s="34" t="str">
        <f t="shared" si="7"/>
        <v>Germany</v>
      </c>
      <c r="B885" s="35">
        <v>12</v>
      </c>
      <c r="C885" s="35">
        <v>7</v>
      </c>
      <c r="D885" s="35">
        <v>8</v>
      </c>
      <c r="E885" s="35">
        <v>7</v>
      </c>
      <c r="F885" s="35">
        <v>7</v>
      </c>
      <c r="G885" s="35">
        <v>13</v>
      </c>
      <c r="H885" s="35">
        <v>499796.9</v>
      </c>
      <c r="I885" s="35">
        <v>7</v>
      </c>
      <c r="J885" s="35">
        <v>22.5</v>
      </c>
      <c r="K885" s="35">
        <v>20</v>
      </c>
      <c r="L885" s="35">
        <v>10</v>
      </c>
      <c r="M885" s="35">
        <v>20</v>
      </c>
      <c r="N885" s="35">
        <v>499905.9</v>
      </c>
      <c r="O885" s="35">
        <v>28</v>
      </c>
      <c r="P885" s="35">
        <v>6</v>
      </c>
      <c r="Q885" s="35">
        <v>28</v>
      </c>
      <c r="R885" s="35">
        <v>22</v>
      </c>
      <c r="S885" s="35">
        <v>20</v>
      </c>
      <c r="T885" s="35">
        <v>5</v>
      </c>
      <c r="U885" s="35">
        <v>44.5</v>
      </c>
      <c r="V885" s="35">
        <v>999989.9</v>
      </c>
      <c r="W885" s="35">
        <v>1000000</v>
      </c>
      <c r="X885" s="35">
        <v>10.1</v>
      </c>
      <c r="Y885" s="35">
        <v>0</v>
      </c>
      <c r="Z885" t="str">
        <f t="shared" si="8"/>
        <v>Germany</v>
      </c>
      <c r="AA885">
        <f>'OAM Base model stairs'!B1416</f>
        <v>1996</v>
      </c>
    </row>
    <row r="886" spans="1:27" ht="15" thickBot="1" x14ac:dyDescent="0.35">
      <c r="A886" s="34" t="str">
        <f t="shared" si="7"/>
        <v>Germany</v>
      </c>
      <c r="B886" s="35">
        <v>14</v>
      </c>
      <c r="C886" s="35">
        <v>9</v>
      </c>
      <c r="D886" s="35">
        <v>9</v>
      </c>
      <c r="E886" s="35">
        <v>9</v>
      </c>
      <c r="F886" s="35">
        <v>6</v>
      </c>
      <c r="G886" s="35">
        <v>13</v>
      </c>
      <c r="H886" s="35">
        <v>499787.9</v>
      </c>
      <c r="I886" s="35">
        <v>7</v>
      </c>
      <c r="J886" s="35">
        <v>21.5</v>
      </c>
      <c r="K886" s="35">
        <v>19</v>
      </c>
      <c r="L886" s="35">
        <v>15</v>
      </c>
      <c r="M886" s="35">
        <v>19</v>
      </c>
      <c r="N886" s="35">
        <v>499901.9</v>
      </c>
      <c r="O886" s="35">
        <v>24</v>
      </c>
      <c r="P886" s="35">
        <v>8</v>
      </c>
      <c r="Q886" s="35">
        <v>24</v>
      </c>
      <c r="R886" s="35">
        <v>23</v>
      </c>
      <c r="S886" s="35">
        <v>22</v>
      </c>
      <c r="T886" s="35">
        <v>6</v>
      </c>
      <c r="U886" s="35">
        <v>46.5</v>
      </c>
      <c r="V886" s="35">
        <v>999984.9</v>
      </c>
      <c r="W886" s="35">
        <v>1000000</v>
      </c>
      <c r="X886" s="35">
        <v>15.1</v>
      </c>
      <c r="Y886" s="35">
        <v>0</v>
      </c>
      <c r="Z886" t="str">
        <f t="shared" si="8"/>
        <v>Germany</v>
      </c>
      <c r="AA886">
        <f>'OAM Base model stairs'!B1417</f>
        <v>1997</v>
      </c>
    </row>
    <row r="887" spans="1:27" ht="15" thickBot="1" x14ac:dyDescent="0.35">
      <c r="A887" s="34" t="str">
        <f t="shared" si="7"/>
        <v>Germany</v>
      </c>
      <c r="B887" s="35">
        <v>15</v>
      </c>
      <c r="C887" s="35">
        <v>9</v>
      </c>
      <c r="D887" s="35">
        <v>10</v>
      </c>
      <c r="E887" s="35">
        <v>9</v>
      </c>
      <c r="F887" s="35">
        <v>6</v>
      </c>
      <c r="G887" s="35">
        <v>12</v>
      </c>
      <c r="H887" s="35">
        <v>499784.4</v>
      </c>
      <c r="I887" s="35">
        <v>6</v>
      </c>
      <c r="J887" s="35">
        <v>18.5</v>
      </c>
      <c r="K887" s="35">
        <v>17</v>
      </c>
      <c r="L887" s="35">
        <v>26</v>
      </c>
      <c r="M887" s="35">
        <v>17</v>
      </c>
      <c r="N887" s="35">
        <v>499900.9</v>
      </c>
      <c r="O887" s="35">
        <v>24</v>
      </c>
      <c r="P887" s="35">
        <v>10</v>
      </c>
      <c r="Q887" s="35">
        <v>24</v>
      </c>
      <c r="R887" s="35">
        <v>24</v>
      </c>
      <c r="S887" s="35">
        <v>22</v>
      </c>
      <c r="T887" s="35">
        <v>6</v>
      </c>
      <c r="U887" s="35">
        <v>46.5</v>
      </c>
      <c r="V887" s="35">
        <v>999987.4</v>
      </c>
      <c r="W887" s="35">
        <v>1000000</v>
      </c>
      <c r="X887" s="35">
        <v>12.6</v>
      </c>
      <c r="Y887" s="35">
        <v>0</v>
      </c>
      <c r="Z887" t="str">
        <f t="shared" si="8"/>
        <v>Germany</v>
      </c>
      <c r="AA887">
        <f>'OAM Base model stairs'!B1418</f>
        <v>1998</v>
      </c>
    </row>
    <row r="888" spans="1:27" ht="15" thickBot="1" x14ac:dyDescent="0.35">
      <c r="A888" s="34" t="str">
        <f t="shared" si="7"/>
        <v>Germany</v>
      </c>
      <c r="B888" s="35">
        <v>15</v>
      </c>
      <c r="C888" s="35">
        <v>10</v>
      </c>
      <c r="D888" s="35">
        <v>9</v>
      </c>
      <c r="E888" s="35">
        <v>10</v>
      </c>
      <c r="F888" s="35">
        <v>5</v>
      </c>
      <c r="G888" s="35">
        <v>12</v>
      </c>
      <c r="H888" s="35">
        <v>499769.9</v>
      </c>
      <c r="I888" s="35">
        <v>6</v>
      </c>
      <c r="J888" s="35">
        <v>19.5</v>
      </c>
      <c r="K888" s="35">
        <v>17</v>
      </c>
      <c r="L888" s="35">
        <v>27</v>
      </c>
      <c r="M888" s="35">
        <v>17</v>
      </c>
      <c r="N888" s="35">
        <v>499903.9</v>
      </c>
      <c r="O888" s="35">
        <v>26</v>
      </c>
      <c r="P888" s="35">
        <v>16.5</v>
      </c>
      <c r="Q888" s="35">
        <v>26</v>
      </c>
      <c r="R888" s="35">
        <v>25</v>
      </c>
      <c r="S888" s="35">
        <v>23</v>
      </c>
      <c r="T888" s="35">
        <v>5</v>
      </c>
      <c r="U888" s="35">
        <v>47.5</v>
      </c>
      <c r="V888" s="35">
        <v>999990.4</v>
      </c>
      <c r="W888" s="35">
        <v>1000000</v>
      </c>
      <c r="X888" s="35">
        <v>9.6</v>
      </c>
      <c r="Y888" s="35">
        <v>0</v>
      </c>
      <c r="Z888" t="str">
        <f t="shared" si="8"/>
        <v>Germany</v>
      </c>
      <c r="AA888">
        <f>'OAM Base model stairs'!B1419</f>
        <v>1999</v>
      </c>
    </row>
    <row r="889" spans="1:27" ht="15" thickBot="1" x14ac:dyDescent="0.35">
      <c r="A889" s="34" t="str">
        <f t="shared" si="7"/>
        <v>Germany</v>
      </c>
      <c r="B889" s="35">
        <v>15</v>
      </c>
      <c r="C889" s="35">
        <v>11</v>
      </c>
      <c r="D889" s="35">
        <v>10</v>
      </c>
      <c r="E889" s="35">
        <v>11</v>
      </c>
      <c r="F889" s="35">
        <v>2</v>
      </c>
      <c r="G889" s="35">
        <v>3</v>
      </c>
      <c r="H889" s="35">
        <v>499766.9</v>
      </c>
      <c r="I889" s="35">
        <v>3</v>
      </c>
      <c r="J889" s="35">
        <v>19.5</v>
      </c>
      <c r="K889" s="35">
        <v>17</v>
      </c>
      <c r="L889" s="35">
        <v>29</v>
      </c>
      <c r="M889" s="35">
        <v>17</v>
      </c>
      <c r="N889" s="35">
        <v>499899.9</v>
      </c>
      <c r="O889" s="35">
        <v>22</v>
      </c>
      <c r="P889" s="35">
        <v>16.5</v>
      </c>
      <c r="Q889" s="35">
        <v>22</v>
      </c>
      <c r="R889" s="35">
        <v>25</v>
      </c>
      <c r="S889" s="35">
        <v>24</v>
      </c>
      <c r="T889" s="35">
        <v>6</v>
      </c>
      <c r="U889" s="35">
        <v>48.5</v>
      </c>
      <c r="V889" s="35">
        <v>999968.4</v>
      </c>
      <c r="W889" s="35">
        <v>1000000</v>
      </c>
      <c r="X889" s="35">
        <v>31.6</v>
      </c>
      <c r="Y889" s="35">
        <v>0</v>
      </c>
      <c r="Z889" t="str">
        <f t="shared" si="8"/>
        <v>Germany</v>
      </c>
      <c r="AA889">
        <f>'OAM Base model stairs'!B1420</f>
        <v>2000</v>
      </c>
    </row>
    <row r="890" spans="1:27" ht="15" thickBot="1" x14ac:dyDescent="0.35">
      <c r="A890" s="34" t="str">
        <f t="shared" si="7"/>
        <v>Germany</v>
      </c>
      <c r="B890" s="35">
        <v>15</v>
      </c>
      <c r="C890" s="35">
        <v>12</v>
      </c>
      <c r="D890" s="35">
        <v>11</v>
      </c>
      <c r="E890" s="35">
        <v>12</v>
      </c>
      <c r="F890" s="35">
        <v>2</v>
      </c>
      <c r="G890" s="35">
        <v>3</v>
      </c>
      <c r="H890" s="35">
        <v>499766.9</v>
      </c>
      <c r="I890" s="35">
        <v>3</v>
      </c>
      <c r="J890" s="35">
        <v>18.5</v>
      </c>
      <c r="K890" s="35">
        <v>17</v>
      </c>
      <c r="L890" s="35">
        <v>27</v>
      </c>
      <c r="M890" s="35">
        <v>17</v>
      </c>
      <c r="N890" s="35">
        <v>499900.9</v>
      </c>
      <c r="O890" s="35">
        <v>23</v>
      </c>
      <c r="P890" s="35">
        <v>13</v>
      </c>
      <c r="Q890" s="35">
        <v>23</v>
      </c>
      <c r="R890" s="35">
        <v>25</v>
      </c>
      <c r="S890" s="35">
        <v>24</v>
      </c>
      <c r="T890" s="35">
        <v>7</v>
      </c>
      <c r="U890" s="35">
        <v>48.5</v>
      </c>
      <c r="V890" s="35">
        <v>999968.9</v>
      </c>
      <c r="W890" s="35">
        <v>1000000</v>
      </c>
      <c r="X890" s="35">
        <v>31.1</v>
      </c>
      <c r="Y890" s="35">
        <v>0</v>
      </c>
      <c r="Z890" t="str">
        <f t="shared" si="8"/>
        <v>Germany</v>
      </c>
      <c r="AA890">
        <f>'OAM Base model stairs'!B1421</f>
        <v>2001</v>
      </c>
    </row>
    <row r="891" spans="1:27" ht="15" thickBot="1" x14ac:dyDescent="0.35">
      <c r="A891" s="34" t="str">
        <f t="shared" si="7"/>
        <v>Germany</v>
      </c>
      <c r="B891" s="35">
        <v>16</v>
      </c>
      <c r="C891" s="35">
        <v>13</v>
      </c>
      <c r="D891" s="35">
        <v>11</v>
      </c>
      <c r="E891" s="35">
        <v>13</v>
      </c>
      <c r="F891" s="35">
        <v>2</v>
      </c>
      <c r="G891" s="35">
        <v>3</v>
      </c>
      <c r="H891" s="35">
        <v>499766.9</v>
      </c>
      <c r="I891" s="35">
        <v>3</v>
      </c>
      <c r="J891" s="35">
        <v>17.5</v>
      </c>
      <c r="K891" s="35">
        <v>16</v>
      </c>
      <c r="L891" s="35">
        <v>26</v>
      </c>
      <c r="M891" s="35">
        <v>16</v>
      </c>
      <c r="N891" s="35">
        <v>499906.9</v>
      </c>
      <c r="O891" s="35">
        <v>29</v>
      </c>
      <c r="P891" s="35">
        <v>10</v>
      </c>
      <c r="Q891" s="35">
        <v>29</v>
      </c>
      <c r="R891" s="35">
        <v>26</v>
      </c>
      <c r="S891" s="35">
        <v>25</v>
      </c>
      <c r="T891" s="35">
        <v>9</v>
      </c>
      <c r="U891" s="35">
        <v>49.5</v>
      </c>
      <c r="V891" s="35">
        <v>999987.9</v>
      </c>
      <c r="W891" s="35">
        <v>1000000</v>
      </c>
      <c r="X891" s="35">
        <v>12.1</v>
      </c>
      <c r="Y891" s="35">
        <v>0</v>
      </c>
      <c r="Z891" t="str">
        <f t="shared" si="8"/>
        <v>Germany</v>
      </c>
      <c r="AA891">
        <f>'OAM Base model stairs'!B1422</f>
        <v>2002</v>
      </c>
    </row>
    <row r="892" spans="1:27" ht="15" thickBot="1" x14ac:dyDescent="0.35">
      <c r="A892" s="34" t="str">
        <f t="shared" si="7"/>
        <v>Germany</v>
      </c>
      <c r="B892" s="35">
        <v>16</v>
      </c>
      <c r="C892" s="35">
        <v>14</v>
      </c>
      <c r="D892" s="35">
        <v>13</v>
      </c>
      <c r="E892" s="35">
        <v>14</v>
      </c>
      <c r="F892" s="35">
        <v>3</v>
      </c>
      <c r="G892" s="35">
        <v>3</v>
      </c>
      <c r="H892" s="35">
        <v>499766.9</v>
      </c>
      <c r="I892" s="35">
        <v>3</v>
      </c>
      <c r="J892" s="35">
        <v>18.5</v>
      </c>
      <c r="K892" s="35">
        <v>16</v>
      </c>
      <c r="L892" s="35">
        <v>26</v>
      </c>
      <c r="M892" s="35">
        <v>16</v>
      </c>
      <c r="N892" s="35">
        <v>499900.9</v>
      </c>
      <c r="O892" s="35">
        <v>24</v>
      </c>
      <c r="P892" s="35">
        <v>10</v>
      </c>
      <c r="Q892" s="35">
        <v>24</v>
      </c>
      <c r="R892" s="35">
        <v>26</v>
      </c>
      <c r="S892" s="35">
        <v>26</v>
      </c>
      <c r="T892" s="35">
        <v>10</v>
      </c>
      <c r="U892" s="35">
        <v>50.5</v>
      </c>
      <c r="V892" s="35">
        <v>999980.9</v>
      </c>
      <c r="W892" s="35">
        <v>1000000</v>
      </c>
      <c r="X892" s="35">
        <v>19.100000000000001</v>
      </c>
      <c r="Y892" s="35">
        <v>0</v>
      </c>
      <c r="Z892" t="str">
        <f t="shared" si="8"/>
        <v>Germany</v>
      </c>
      <c r="AA892">
        <f>'OAM Base model stairs'!B1423</f>
        <v>2003</v>
      </c>
    </row>
    <row r="893" spans="1:27" ht="15" thickBot="1" x14ac:dyDescent="0.35">
      <c r="A893" s="34" t="str">
        <f t="shared" si="7"/>
        <v>Germany</v>
      </c>
      <c r="B893" s="35">
        <v>17</v>
      </c>
      <c r="C893" s="35">
        <v>16</v>
      </c>
      <c r="D893" s="35">
        <v>13</v>
      </c>
      <c r="E893" s="35">
        <v>16</v>
      </c>
      <c r="F893" s="35">
        <v>2</v>
      </c>
      <c r="G893" s="35">
        <v>2</v>
      </c>
      <c r="H893" s="35">
        <v>499764.9</v>
      </c>
      <c r="I893" s="35">
        <v>2</v>
      </c>
      <c r="J893" s="35">
        <v>17.5</v>
      </c>
      <c r="K893" s="35">
        <v>15</v>
      </c>
      <c r="L893" s="35">
        <v>26</v>
      </c>
      <c r="M893" s="35">
        <v>15</v>
      </c>
      <c r="N893" s="35">
        <v>499897.9</v>
      </c>
      <c r="O893" s="35">
        <v>21</v>
      </c>
      <c r="P893" s="35">
        <v>12</v>
      </c>
      <c r="Q893" s="35">
        <v>21</v>
      </c>
      <c r="R893" s="35">
        <v>27</v>
      </c>
      <c r="S893" s="35">
        <v>26</v>
      </c>
      <c r="T893" s="35">
        <v>12</v>
      </c>
      <c r="U893" s="35">
        <v>50.5</v>
      </c>
      <c r="V893" s="35">
        <v>999973.9</v>
      </c>
      <c r="W893" s="35">
        <v>1000000</v>
      </c>
      <c r="X893" s="35">
        <v>26.1</v>
      </c>
      <c r="Y893" s="35">
        <v>0</v>
      </c>
      <c r="Z893" t="str">
        <f t="shared" si="8"/>
        <v>Germany</v>
      </c>
      <c r="AA893">
        <f>'OAM Base model stairs'!B1424</f>
        <v>2004</v>
      </c>
    </row>
    <row r="894" spans="1:27" ht="15" thickBot="1" x14ac:dyDescent="0.35">
      <c r="A894" s="34" t="str">
        <f t="shared" si="7"/>
        <v>Germany</v>
      </c>
      <c r="B894" s="35">
        <v>17</v>
      </c>
      <c r="C894" s="35">
        <v>17</v>
      </c>
      <c r="D894" s="35">
        <v>14</v>
      </c>
      <c r="E894" s="35">
        <v>17</v>
      </c>
      <c r="F894" s="35">
        <v>1</v>
      </c>
      <c r="G894" s="35">
        <v>1</v>
      </c>
      <c r="H894" s="35">
        <v>499765.9</v>
      </c>
      <c r="I894" s="35">
        <v>1</v>
      </c>
      <c r="J894" s="35">
        <v>16.5</v>
      </c>
      <c r="K894" s="35">
        <v>15</v>
      </c>
      <c r="L894" s="35">
        <v>18.5</v>
      </c>
      <c r="M894" s="35">
        <v>15</v>
      </c>
      <c r="N894" s="35">
        <v>499890.9</v>
      </c>
      <c r="O894" s="35">
        <v>12</v>
      </c>
      <c r="P894" s="35">
        <v>17.5</v>
      </c>
      <c r="Q894" s="35">
        <v>12</v>
      </c>
      <c r="R894" s="35">
        <v>27</v>
      </c>
      <c r="S894" s="35">
        <v>27</v>
      </c>
      <c r="T894" s="35">
        <v>14</v>
      </c>
      <c r="U894" s="35">
        <v>51.5</v>
      </c>
      <c r="V894" s="35">
        <v>999950.9</v>
      </c>
      <c r="W894" s="35">
        <v>1000000</v>
      </c>
      <c r="X894" s="35">
        <v>49.1</v>
      </c>
      <c r="Y894" s="35">
        <v>0</v>
      </c>
      <c r="Z894" t="str">
        <f t="shared" si="8"/>
        <v>Germany</v>
      </c>
      <c r="AA894">
        <f>'OAM Base model stairs'!B1425</f>
        <v>2005</v>
      </c>
    </row>
    <row r="895" spans="1:27" ht="15" thickBot="1" x14ac:dyDescent="0.35">
      <c r="A895" s="34" t="str">
        <f t="shared" si="7"/>
        <v>Germany</v>
      </c>
      <c r="B895" s="35">
        <v>18</v>
      </c>
      <c r="C895" s="35">
        <v>17</v>
      </c>
      <c r="D895" s="35">
        <v>15</v>
      </c>
      <c r="E895" s="35">
        <v>17</v>
      </c>
      <c r="F895" s="35">
        <v>4</v>
      </c>
      <c r="G895" s="35">
        <v>4</v>
      </c>
      <c r="H895" s="35">
        <v>499767.9</v>
      </c>
      <c r="I895" s="35">
        <v>4</v>
      </c>
      <c r="J895" s="35">
        <v>16.5</v>
      </c>
      <c r="K895" s="35">
        <v>15</v>
      </c>
      <c r="L895" s="35">
        <v>16</v>
      </c>
      <c r="M895" s="35">
        <v>15</v>
      </c>
      <c r="N895" s="35">
        <v>499890.9</v>
      </c>
      <c r="O895" s="35">
        <v>10</v>
      </c>
      <c r="P895" s="35">
        <v>30</v>
      </c>
      <c r="Q895" s="35">
        <v>10</v>
      </c>
      <c r="R895" s="35">
        <v>27</v>
      </c>
      <c r="S895" s="35">
        <v>27</v>
      </c>
      <c r="T895" s="35">
        <v>14</v>
      </c>
      <c r="U895" s="35">
        <v>51.5</v>
      </c>
      <c r="V895" s="35">
        <v>999969.9</v>
      </c>
      <c r="W895" s="35">
        <v>1000000</v>
      </c>
      <c r="X895" s="35">
        <v>30.1</v>
      </c>
      <c r="Y895" s="35">
        <v>0</v>
      </c>
      <c r="Z895" t="str">
        <f t="shared" si="8"/>
        <v>Germany</v>
      </c>
      <c r="AA895">
        <f>'OAM Base model stairs'!B1426</f>
        <v>2006</v>
      </c>
    </row>
    <row r="896" spans="1:27" ht="15" thickBot="1" x14ac:dyDescent="0.35">
      <c r="A896" s="34" t="str">
        <f t="shared" si="7"/>
        <v>Germany</v>
      </c>
      <c r="B896" s="35">
        <v>18</v>
      </c>
      <c r="C896" s="35">
        <v>18</v>
      </c>
      <c r="D896" s="35">
        <v>15</v>
      </c>
      <c r="E896" s="35">
        <v>18</v>
      </c>
      <c r="F896" s="35">
        <v>5</v>
      </c>
      <c r="G896" s="35">
        <v>5</v>
      </c>
      <c r="H896" s="35">
        <v>499767.9</v>
      </c>
      <c r="I896" s="35">
        <v>5</v>
      </c>
      <c r="J896" s="35">
        <v>15.5</v>
      </c>
      <c r="K896" s="35">
        <v>14</v>
      </c>
      <c r="L896" s="35">
        <v>16</v>
      </c>
      <c r="M896" s="35">
        <v>14</v>
      </c>
      <c r="N896" s="35">
        <v>499894.9</v>
      </c>
      <c r="O896" s="35">
        <v>14</v>
      </c>
      <c r="P896" s="35">
        <v>29</v>
      </c>
      <c r="Q896" s="35">
        <v>14</v>
      </c>
      <c r="R896" s="35">
        <v>27</v>
      </c>
      <c r="S896" s="35">
        <v>28</v>
      </c>
      <c r="T896" s="35">
        <v>14</v>
      </c>
      <c r="U896" s="35">
        <v>52.5</v>
      </c>
      <c r="V896" s="35">
        <v>999984.9</v>
      </c>
      <c r="W896" s="35">
        <v>1000000</v>
      </c>
      <c r="X896" s="35">
        <v>15.1</v>
      </c>
      <c r="Y896" s="35">
        <v>0</v>
      </c>
      <c r="Z896" t="str">
        <f t="shared" si="8"/>
        <v>Germany</v>
      </c>
      <c r="AA896">
        <f>'OAM Base model stairs'!B1427</f>
        <v>2007</v>
      </c>
    </row>
    <row r="897" spans="1:27" ht="15" thickBot="1" x14ac:dyDescent="0.35">
      <c r="A897" s="34" t="str">
        <f t="shared" si="7"/>
        <v>Germany</v>
      </c>
      <c r="B897" s="35">
        <v>19</v>
      </c>
      <c r="C897" s="35">
        <v>19</v>
      </c>
      <c r="D897" s="35">
        <v>15</v>
      </c>
      <c r="E897" s="35">
        <v>19</v>
      </c>
      <c r="F897" s="35">
        <v>4</v>
      </c>
      <c r="G897" s="35">
        <v>4</v>
      </c>
      <c r="H897" s="35">
        <v>499766.9</v>
      </c>
      <c r="I897" s="35">
        <v>4</v>
      </c>
      <c r="J897" s="35">
        <v>18.5</v>
      </c>
      <c r="K897" s="35">
        <v>17</v>
      </c>
      <c r="L897" s="35">
        <v>15</v>
      </c>
      <c r="M897" s="35">
        <v>17</v>
      </c>
      <c r="N897" s="35">
        <v>499901.9</v>
      </c>
      <c r="O897" s="35">
        <v>22</v>
      </c>
      <c r="P897" s="35">
        <v>19.5</v>
      </c>
      <c r="Q897" s="35">
        <v>22</v>
      </c>
      <c r="R897" s="35">
        <v>26</v>
      </c>
      <c r="S897" s="35">
        <v>27</v>
      </c>
      <c r="T897" s="35">
        <v>14</v>
      </c>
      <c r="U897" s="35">
        <v>51.5</v>
      </c>
      <c r="V897" s="35">
        <v>1000002.4</v>
      </c>
      <c r="W897" s="35">
        <v>1000000</v>
      </c>
      <c r="X897" s="35">
        <v>-2.4</v>
      </c>
      <c r="Y897" s="35">
        <v>0</v>
      </c>
      <c r="Z897" t="str">
        <f t="shared" si="8"/>
        <v>Germany</v>
      </c>
      <c r="AA897">
        <f>'OAM Base model stairs'!B1428</f>
        <v>2008</v>
      </c>
    </row>
    <row r="898" spans="1:27" ht="15" thickBot="1" x14ac:dyDescent="0.35">
      <c r="A898" s="34" t="str">
        <f t="shared" si="7"/>
        <v>Germany</v>
      </c>
      <c r="B898" s="35">
        <v>19</v>
      </c>
      <c r="C898" s="35">
        <v>19</v>
      </c>
      <c r="D898" s="35">
        <v>13</v>
      </c>
      <c r="E898" s="35">
        <v>19</v>
      </c>
      <c r="F898" s="35">
        <v>2</v>
      </c>
      <c r="G898" s="35">
        <v>2</v>
      </c>
      <c r="H898" s="35">
        <v>499764.9</v>
      </c>
      <c r="I898" s="35">
        <v>2</v>
      </c>
      <c r="J898" s="35">
        <v>20.5</v>
      </c>
      <c r="K898" s="35">
        <v>19</v>
      </c>
      <c r="L898" s="35">
        <v>16</v>
      </c>
      <c r="M898" s="35">
        <v>19</v>
      </c>
      <c r="N898" s="35">
        <v>499891.9</v>
      </c>
      <c r="O898" s="35">
        <v>16</v>
      </c>
      <c r="P898" s="35">
        <v>38</v>
      </c>
      <c r="Q898" s="35">
        <v>16</v>
      </c>
      <c r="R898" s="35">
        <v>27</v>
      </c>
      <c r="S898" s="35">
        <v>26</v>
      </c>
      <c r="T898" s="35">
        <v>13</v>
      </c>
      <c r="U898" s="35">
        <v>50.5</v>
      </c>
      <c r="V898" s="35">
        <v>999993.9</v>
      </c>
      <c r="W898" s="35">
        <v>1000000</v>
      </c>
      <c r="X898" s="35">
        <v>6.1</v>
      </c>
      <c r="Y898" s="35">
        <v>0</v>
      </c>
      <c r="Z898" t="str">
        <f t="shared" si="8"/>
        <v>Germany</v>
      </c>
      <c r="AA898">
        <f>'OAM Base model stairs'!B1429</f>
        <v>2009</v>
      </c>
    </row>
    <row r="899" spans="1:27" ht="15" thickBot="1" x14ac:dyDescent="0.35">
      <c r="A899" s="34" t="str">
        <f t="shared" si="7"/>
        <v>Germany</v>
      </c>
      <c r="B899" s="35">
        <v>19</v>
      </c>
      <c r="C899" s="35">
        <v>19</v>
      </c>
      <c r="D899" s="35">
        <v>13</v>
      </c>
      <c r="E899" s="35">
        <v>19</v>
      </c>
      <c r="F899" s="35">
        <v>5</v>
      </c>
      <c r="G899" s="35">
        <v>4</v>
      </c>
      <c r="H899" s="35">
        <v>499765.9</v>
      </c>
      <c r="I899" s="35">
        <v>4</v>
      </c>
      <c r="J899" s="35">
        <v>21.5</v>
      </c>
      <c r="K899" s="35">
        <v>21</v>
      </c>
      <c r="L899" s="35">
        <v>16</v>
      </c>
      <c r="M899" s="35">
        <v>21</v>
      </c>
      <c r="N899" s="35">
        <v>499883.9</v>
      </c>
      <c r="O899" s="35">
        <v>9</v>
      </c>
      <c r="P899" s="35">
        <v>20.5</v>
      </c>
      <c r="Q899" s="35">
        <v>9</v>
      </c>
      <c r="R899" s="35">
        <v>25</v>
      </c>
      <c r="S899" s="35">
        <v>26</v>
      </c>
      <c r="T899" s="35">
        <v>12</v>
      </c>
      <c r="U899" s="35">
        <v>50.5</v>
      </c>
      <c r="V899" s="35">
        <v>999964.4</v>
      </c>
      <c r="W899" s="35">
        <v>1000000</v>
      </c>
      <c r="X899" s="35">
        <v>35.6</v>
      </c>
      <c r="Y899" s="35">
        <v>0</v>
      </c>
      <c r="Z899" t="str">
        <f t="shared" si="8"/>
        <v>Germany</v>
      </c>
      <c r="AA899">
        <f>'OAM Base model stairs'!B1430</f>
        <v>2010</v>
      </c>
    </row>
    <row r="900" spans="1:27" ht="15" thickBot="1" x14ac:dyDescent="0.35">
      <c r="A900" s="34" t="str">
        <f t="shared" si="7"/>
        <v>Germany</v>
      </c>
      <c r="B900" s="35">
        <v>18</v>
      </c>
      <c r="C900" s="35">
        <v>18</v>
      </c>
      <c r="D900" s="35">
        <v>14</v>
      </c>
      <c r="E900" s="35">
        <v>18</v>
      </c>
      <c r="F900" s="35">
        <v>4</v>
      </c>
      <c r="G900" s="35">
        <v>4</v>
      </c>
      <c r="H900" s="35">
        <v>499765.9</v>
      </c>
      <c r="I900" s="35">
        <v>4</v>
      </c>
      <c r="J900" s="35">
        <v>25.5</v>
      </c>
      <c r="K900" s="35">
        <v>24</v>
      </c>
      <c r="L900" s="35">
        <v>15</v>
      </c>
      <c r="M900" s="35">
        <v>24</v>
      </c>
      <c r="N900" s="35">
        <v>499881.9</v>
      </c>
      <c r="O900" s="35">
        <v>6</v>
      </c>
      <c r="P900" s="35">
        <v>11</v>
      </c>
      <c r="Q900" s="35">
        <v>6</v>
      </c>
      <c r="R900" s="35">
        <v>24</v>
      </c>
      <c r="S900" s="35">
        <v>24</v>
      </c>
      <c r="T900" s="35">
        <v>11</v>
      </c>
      <c r="U900" s="35">
        <v>48.5</v>
      </c>
      <c r="V900" s="35">
        <v>999946.9</v>
      </c>
      <c r="W900" s="35">
        <v>1000000</v>
      </c>
      <c r="X900" s="35">
        <v>53.1</v>
      </c>
      <c r="Y900" s="35">
        <v>0.01</v>
      </c>
      <c r="Z900" t="str">
        <f t="shared" si="8"/>
        <v>Germany</v>
      </c>
      <c r="AA900">
        <f>'OAM Base model stairs'!B1431</f>
        <v>2011</v>
      </c>
    </row>
    <row r="901" spans="1:27" ht="15" thickBot="1" x14ac:dyDescent="0.35">
      <c r="A901" s="34" t="str">
        <f t="shared" si="7"/>
        <v>Germany</v>
      </c>
      <c r="B901" s="35">
        <v>17</v>
      </c>
      <c r="C901" s="35">
        <v>17</v>
      </c>
      <c r="D901" s="35">
        <v>14</v>
      </c>
      <c r="E901" s="35">
        <v>17</v>
      </c>
      <c r="F901" s="35">
        <v>3</v>
      </c>
      <c r="G901" s="35">
        <v>3</v>
      </c>
      <c r="H901" s="35">
        <v>499765.9</v>
      </c>
      <c r="I901" s="35">
        <v>3</v>
      </c>
      <c r="J901" s="35">
        <v>25.5</v>
      </c>
      <c r="K901" s="35">
        <v>24</v>
      </c>
      <c r="L901" s="35">
        <v>18.5</v>
      </c>
      <c r="M901" s="35">
        <v>24</v>
      </c>
      <c r="N901" s="35">
        <v>499880.9</v>
      </c>
      <c r="O901" s="35">
        <v>4</v>
      </c>
      <c r="P901" s="35">
        <v>6</v>
      </c>
      <c r="Q901" s="35">
        <v>4</v>
      </c>
      <c r="R901" s="35">
        <v>23</v>
      </c>
      <c r="S901" s="35">
        <v>24</v>
      </c>
      <c r="T901" s="35">
        <v>11</v>
      </c>
      <c r="U901" s="35">
        <v>48.5</v>
      </c>
      <c r="V901" s="35">
        <v>999933.4</v>
      </c>
      <c r="W901" s="35">
        <v>1000000</v>
      </c>
      <c r="X901" s="35">
        <v>66.599999999999994</v>
      </c>
      <c r="Y901" s="35">
        <v>0.01</v>
      </c>
      <c r="Z901" t="str">
        <f t="shared" si="8"/>
        <v>Germany</v>
      </c>
      <c r="AA901">
        <f>'OAM Base model stairs'!B1432</f>
        <v>2012</v>
      </c>
    </row>
    <row r="902" spans="1:27" ht="15" thickBot="1" x14ac:dyDescent="0.35">
      <c r="A902" s="34" t="str">
        <f t="shared" si="7"/>
        <v>Germany</v>
      </c>
      <c r="B902" s="35">
        <v>17</v>
      </c>
      <c r="C902" s="35">
        <v>17</v>
      </c>
      <c r="D902" s="35">
        <v>15</v>
      </c>
      <c r="E902" s="35">
        <v>17</v>
      </c>
      <c r="F902" s="35">
        <v>3</v>
      </c>
      <c r="G902" s="35">
        <v>2</v>
      </c>
      <c r="H902" s="35">
        <v>499764.9</v>
      </c>
      <c r="I902" s="35">
        <v>2</v>
      </c>
      <c r="J902" s="35">
        <v>27.5</v>
      </c>
      <c r="K902" s="35">
        <v>26</v>
      </c>
      <c r="L902" s="35">
        <v>10</v>
      </c>
      <c r="M902" s="35">
        <v>26</v>
      </c>
      <c r="N902" s="35">
        <v>499879.9</v>
      </c>
      <c r="O902" s="35">
        <v>4</v>
      </c>
      <c r="P902" s="35">
        <v>5</v>
      </c>
      <c r="Q902" s="35">
        <v>4</v>
      </c>
      <c r="R902" s="35">
        <v>23</v>
      </c>
      <c r="S902" s="35">
        <v>23</v>
      </c>
      <c r="T902" s="35">
        <v>11</v>
      </c>
      <c r="U902" s="35">
        <v>47.5</v>
      </c>
      <c r="V902" s="35">
        <v>999924.9</v>
      </c>
      <c r="W902" s="35">
        <v>1000000</v>
      </c>
      <c r="X902" s="35">
        <v>75.099999999999994</v>
      </c>
      <c r="Y902" s="35">
        <v>0.01</v>
      </c>
      <c r="Z902" t="str">
        <f t="shared" si="8"/>
        <v>Germany</v>
      </c>
      <c r="AA902">
        <f>'OAM Base model stairs'!B1433</f>
        <v>2013</v>
      </c>
    </row>
    <row r="903" spans="1:27" ht="15" thickBot="1" x14ac:dyDescent="0.35">
      <c r="A903" s="34" t="str">
        <f t="shared" si="7"/>
        <v>Germany</v>
      </c>
      <c r="B903" s="35">
        <v>17</v>
      </c>
      <c r="C903" s="35">
        <v>17</v>
      </c>
      <c r="D903" s="35">
        <v>15</v>
      </c>
      <c r="E903" s="35">
        <v>17</v>
      </c>
      <c r="F903" s="35">
        <v>3</v>
      </c>
      <c r="G903" s="35">
        <v>3</v>
      </c>
      <c r="H903" s="35">
        <v>499764.9</v>
      </c>
      <c r="I903" s="35">
        <v>3</v>
      </c>
      <c r="J903" s="35">
        <v>26.5</v>
      </c>
      <c r="K903" s="35">
        <v>25</v>
      </c>
      <c r="L903" s="35">
        <v>15</v>
      </c>
      <c r="M903" s="35">
        <v>25</v>
      </c>
      <c r="N903" s="35">
        <v>499880.9</v>
      </c>
      <c r="O903" s="35">
        <v>4</v>
      </c>
      <c r="P903" s="35">
        <v>5</v>
      </c>
      <c r="Q903" s="35">
        <v>4</v>
      </c>
      <c r="R903" s="35">
        <v>22</v>
      </c>
      <c r="S903" s="35">
        <v>23</v>
      </c>
      <c r="T903" s="35">
        <v>12</v>
      </c>
      <c r="U903" s="35">
        <v>47.5</v>
      </c>
      <c r="V903" s="35">
        <v>999929.9</v>
      </c>
      <c r="W903" s="35">
        <v>1000000</v>
      </c>
      <c r="X903" s="35">
        <v>70.099999999999994</v>
      </c>
      <c r="Y903" s="35">
        <v>0.01</v>
      </c>
      <c r="Z903" t="str">
        <f t="shared" si="8"/>
        <v>Germany</v>
      </c>
      <c r="AA903">
        <f>'OAM Base model stairs'!B1434</f>
        <v>2014</v>
      </c>
    </row>
    <row r="904" spans="1:27" ht="15" thickBot="1" x14ac:dyDescent="0.35">
      <c r="A904" s="34" t="str">
        <f t="shared" si="7"/>
        <v>Germany</v>
      </c>
      <c r="B904" s="35">
        <v>16</v>
      </c>
      <c r="C904" s="35">
        <v>16</v>
      </c>
      <c r="D904" s="35">
        <v>17</v>
      </c>
      <c r="E904" s="35">
        <v>16</v>
      </c>
      <c r="F904" s="35">
        <v>3</v>
      </c>
      <c r="G904" s="35">
        <v>3</v>
      </c>
      <c r="H904" s="35">
        <v>499764.9</v>
      </c>
      <c r="I904" s="35">
        <v>3</v>
      </c>
      <c r="J904" s="35">
        <v>28.5</v>
      </c>
      <c r="K904" s="35">
        <v>27</v>
      </c>
      <c r="L904" s="35">
        <v>10</v>
      </c>
      <c r="M904" s="35">
        <v>27</v>
      </c>
      <c r="N904" s="35">
        <v>499881.9</v>
      </c>
      <c r="O904" s="35">
        <v>4</v>
      </c>
      <c r="P904" s="35">
        <v>5</v>
      </c>
      <c r="Q904" s="35">
        <v>4</v>
      </c>
      <c r="R904" s="35">
        <v>24</v>
      </c>
      <c r="S904" s="35">
        <v>25</v>
      </c>
      <c r="T904" s="35">
        <v>13</v>
      </c>
      <c r="U904" s="35">
        <v>49.5</v>
      </c>
      <c r="V904" s="35">
        <v>999937.9</v>
      </c>
      <c r="W904" s="35">
        <v>1000000</v>
      </c>
      <c r="X904" s="35">
        <v>62.1</v>
      </c>
      <c r="Y904" s="35">
        <v>0.01</v>
      </c>
      <c r="Z904" t="str">
        <f t="shared" si="8"/>
        <v>Germany</v>
      </c>
      <c r="AA904">
        <f>'OAM Base model stairs'!B1435</f>
        <v>2015</v>
      </c>
    </row>
    <row r="905" spans="1:27" ht="15" thickBot="1" x14ac:dyDescent="0.35">
      <c r="A905" s="34" t="str">
        <f t="shared" si="7"/>
        <v>Germany</v>
      </c>
      <c r="B905" s="35">
        <v>16</v>
      </c>
      <c r="C905" s="35">
        <v>16</v>
      </c>
      <c r="D905" s="35">
        <v>23.5</v>
      </c>
      <c r="E905" s="35">
        <v>16</v>
      </c>
      <c r="F905" s="35">
        <v>2</v>
      </c>
      <c r="G905" s="35">
        <v>2</v>
      </c>
      <c r="H905" s="35">
        <v>499763.9</v>
      </c>
      <c r="I905" s="35">
        <v>2</v>
      </c>
      <c r="J905" s="35">
        <v>28.5</v>
      </c>
      <c r="K905" s="35">
        <v>27</v>
      </c>
      <c r="L905" s="35">
        <v>10</v>
      </c>
      <c r="M905" s="35">
        <v>27</v>
      </c>
      <c r="N905" s="35">
        <v>499881.9</v>
      </c>
      <c r="O905" s="35">
        <v>4</v>
      </c>
      <c r="P905" s="35">
        <v>5</v>
      </c>
      <c r="Q905" s="35">
        <v>4</v>
      </c>
      <c r="R905" s="35">
        <v>24</v>
      </c>
      <c r="S905" s="35">
        <v>25</v>
      </c>
      <c r="T905" s="35">
        <v>13</v>
      </c>
      <c r="U905" s="35">
        <v>49.5</v>
      </c>
      <c r="V905" s="35">
        <v>999940.4</v>
      </c>
      <c r="W905" s="35">
        <v>1000000</v>
      </c>
      <c r="X905" s="35">
        <v>59.6</v>
      </c>
      <c r="Y905" s="35">
        <v>0.01</v>
      </c>
      <c r="Z905" t="str">
        <f t="shared" si="8"/>
        <v>Germany</v>
      </c>
      <c r="AA905">
        <f>'OAM Base model stairs'!B1436</f>
        <v>2016</v>
      </c>
    </row>
    <row r="906" spans="1:27" ht="15" thickBot="1" x14ac:dyDescent="0.35">
      <c r="A906" s="34" t="str">
        <f t="shared" si="7"/>
        <v>Germany</v>
      </c>
      <c r="B906" s="35">
        <v>16</v>
      </c>
      <c r="C906" s="35">
        <v>16</v>
      </c>
      <c r="D906" s="35">
        <v>27.5</v>
      </c>
      <c r="E906" s="35">
        <v>16</v>
      </c>
      <c r="F906" s="35">
        <v>3</v>
      </c>
      <c r="G906" s="35">
        <v>2</v>
      </c>
      <c r="H906" s="35">
        <v>499763.9</v>
      </c>
      <c r="I906" s="35">
        <v>2</v>
      </c>
      <c r="J906" s="35">
        <v>27.5</v>
      </c>
      <c r="K906" s="35">
        <v>27</v>
      </c>
      <c r="L906" s="35">
        <v>11</v>
      </c>
      <c r="M906" s="35">
        <v>27</v>
      </c>
      <c r="N906" s="35">
        <v>499883.9</v>
      </c>
      <c r="O906" s="35">
        <v>4</v>
      </c>
      <c r="P906" s="35">
        <v>7</v>
      </c>
      <c r="Q906" s="35">
        <v>4</v>
      </c>
      <c r="R906" s="35">
        <v>24</v>
      </c>
      <c r="S906" s="35">
        <v>25</v>
      </c>
      <c r="T906" s="35">
        <v>14</v>
      </c>
      <c r="U906" s="35">
        <v>49.5</v>
      </c>
      <c r="V906" s="35">
        <v>999950.4</v>
      </c>
      <c r="W906" s="35">
        <v>1000000</v>
      </c>
      <c r="X906" s="35">
        <v>49.6</v>
      </c>
      <c r="Y906" s="35">
        <v>0</v>
      </c>
      <c r="Z906" t="str">
        <f t="shared" si="8"/>
        <v>Germany</v>
      </c>
      <c r="AA906">
        <f>'OAM Base model stairs'!B1437</f>
        <v>2017</v>
      </c>
    </row>
    <row r="907" spans="1:27" ht="15" thickBot="1" x14ac:dyDescent="0.35">
      <c r="A907" s="34" t="str">
        <f t="shared" si="7"/>
        <v>Germany</v>
      </c>
      <c r="B907" s="35">
        <v>15</v>
      </c>
      <c r="C907" s="35">
        <v>16</v>
      </c>
      <c r="D907" s="35">
        <v>28.5</v>
      </c>
      <c r="E907" s="35">
        <v>16</v>
      </c>
      <c r="F907" s="35">
        <v>3</v>
      </c>
      <c r="G907" s="35">
        <v>2</v>
      </c>
      <c r="H907" s="35">
        <v>499763.9</v>
      </c>
      <c r="I907" s="35">
        <v>2</v>
      </c>
      <c r="J907" s="35">
        <v>28.5</v>
      </c>
      <c r="K907" s="35">
        <v>27</v>
      </c>
      <c r="L907" s="35">
        <v>11</v>
      </c>
      <c r="M907" s="35">
        <v>27</v>
      </c>
      <c r="N907" s="35">
        <v>499885.9</v>
      </c>
      <c r="O907" s="35">
        <v>5</v>
      </c>
      <c r="P907" s="35">
        <v>10</v>
      </c>
      <c r="Q907" s="35">
        <v>5</v>
      </c>
      <c r="R907" s="35">
        <v>25</v>
      </c>
      <c r="S907" s="35">
        <v>26</v>
      </c>
      <c r="T907" s="35">
        <v>15</v>
      </c>
      <c r="U907" s="35">
        <v>50.5</v>
      </c>
      <c r="V907" s="35">
        <v>999962.4</v>
      </c>
      <c r="W907" s="35">
        <v>1000000</v>
      </c>
      <c r="X907" s="35">
        <v>37.6</v>
      </c>
      <c r="Y907" s="35">
        <v>0</v>
      </c>
      <c r="Z907" t="str">
        <f t="shared" si="8"/>
        <v>Germany</v>
      </c>
      <c r="AA907">
        <f>'OAM Base model stairs'!B1438</f>
        <v>2018</v>
      </c>
    </row>
    <row r="908" spans="1:27" ht="15" thickBot="1" x14ac:dyDescent="0.35">
      <c r="A908" s="34" t="str">
        <f t="shared" si="7"/>
        <v>Germany</v>
      </c>
      <c r="B908" s="35">
        <v>15</v>
      </c>
      <c r="C908" s="35">
        <v>16</v>
      </c>
      <c r="D908" s="35">
        <v>29.5</v>
      </c>
      <c r="E908" s="35">
        <v>16</v>
      </c>
      <c r="F908" s="35">
        <v>3</v>
      </c>
      <c r="G908" s="35">
        <v>2</v>
      </c>
      <c r="H908" s="35">
        <v>499763.9</v>
      </c>
      <c r="I908" s="35">
        <v>2</v>
      </c>
      <c r="J908" s="35">
        <v>32.5</v>
      </c>
      <c r="K908" s="35">
        <v>28</v>
      </c>
      <c r="L908" s="35">
        <v>11</v>
      </c>
      <c r="M908" s="35">
        <v>28</v>
      </c>
      <c r="N908" s="35">
        <v>499886.9</v>
      </c>
      <c r="O908" s="35">
        <v>5</v>
      </c>
      <c r="P908" s="35">
        <v>10</v>
      </c>
      <c r="Q908" s="35">
        <v>5</v>
      </c>
      <c r="R908" s="35">
        <v>25</v>
      </c>
      <c r="S908" s="35">
        <v>26</v>
      </c>
      <c r="T908" s="35">
        <v>16</v>
      </c>
      <c r="U908" s="35">
        <v>50.5</v>
      </c>
      <c r="V908" s="35">
        <v>999971.4</v>
      </c>
      <c r="W908" s="35">
        <v>1000000</v>
      </c>
      <c r="X908" s="35">
        <v>28.6</v>
      </c>
      <c r="Y908" s="35">
        <v>0</v>
      </c>
      <c r="Z908" t="str">
        <f t="shared" si="8"/>
        <v>Germany</v>
      </c>
      <c r="AA908">
        <f>'OAM Base model stairs'!B1439</f>
        <v>2019</v>
      </c>
    </row>
    <row r="909" spans="1:27" ht="15" thickBot="1" x14ac:dyDescent="0.35">
      <c r="A909" s="34" t="str">
        <f t="shared" si="7"/>
        <v>Germany</v>
      </c>
      <c r="B909" s="35">
        <v>16</v>
      </c>
      <c r="C909" s="35">
        <v>17</v>
      </c>
      <c r="D909" s="35">
        <v>29.5</v>
      </c>
      <c r="E909" s="35">
        <v>17</v>
      </c>
      <c r="F909" s="35">
        <v>5</v>
      </c>
      <c r="G909" s="35">
        <v>3</v>
      </c>
      <c r="H909" s="35">
        <v>499764.9</v>
      </c>
      <c r="I909" s="35">
        <v>3</v>
      </c>
      <c r="J909" s="35">
        <v>26.5</v>
      </c>
      <c r="K909" s="35">
        <v>26</v>
      </c>
      <c r="L909" s="35">
        <v>16</v>
      </c>
      <c r="M909" s="35">
        <v>26</v>
      </c>
      <c r="N909" s="35">
        <v>499886.9</v>
      </c>
      <c r="O909" s="35">
        <v>6</v>
      </c>
      <c r="P909" s="35">
        <v>12</v>
      </c>
      <c r="Q909" s="35">
        <v>6</v>
      </c>
      <c r="R909" s="35">
        <v>25</v>
      </c>
      <c r="S909" s="35">
        <v>26</v>
      </c>
      <c r="T909" s="35">
        <v>15</v>
      </c>
      <c r="U909" s="35">
        <v>50.5</v>
      </c>
      <c r="V909" s="35">
        <v>999977.4</v>
      </c>
      <c r="W909" s="35">
        <v>1000000</v>
      </c>
      <c r="X909" s="35">
        <v>22.6</v>
      </c>
      <c r="Y909" s="35">
        <v>0</v>
      </c>
      <c r="Z909" t="str">
        <f t="shared" si="8"/>
        <v>Germany</v>
      </c>
      <c r="AA909">
        <f>'OAM Base model stairs'!B1440</f>
        <v>2020</v>
      </c>
    </row>
    <row r="910" spans="1:27" ht="15" thickBot="1" x14ac:dyDescent="0.35">
      <c r="A910" s="34" t="str">
        <f t="shared" si="7"/>
        <v>Germany</v>
      </c>
      <c r="B910" s="35">
        <v>17</v>
      </c>
      <c r="C910" s="35">
        <v>18</v>
      </c>
      <c r="D910" s="35">
        <v>28.5</v>
      </c>
      <c r="E910" s="35">
        <v>18</v>
      </c>
      <c r="F910" s="35">
        <v>3</v>
      </c>
      <c r="G910" s="35">
        <v>2</v>
      </c>
      <c r="H910" s="35">
        <v>499765.9</v>
      </c>
      <c r="I910" s="35">
        <v>2</v>
      </c>
      <c r="J910" s="35">
        <v>24.5</v>
      </c>
      <c r="K910" s="35">
        <v>23</v>
      </c>
      <c r="L910" s="35">
        <v>5</v>
      </c>
      <c r="M910" s="35">
        <v>23</v>
      </c>
      <c r="N910" s="35">
        <v>499887.9</v>
      </c>
      <c r="O910" s="35">
        <v>6</v>
      </c>
      <c r="P910" s="35">
        <v>12</v>
      </c>
      <c r="Q910" s="35">
        <v>6</v>
      </c>
      <c r="R910" s="35">
        <v>26</v>
      </c>
      <c r="S910" s="35">
        <v>27</v>
      </c>
      <c r="T910" s="35">
        <v>16</v>
      </c>
      <c r="U910" s="35">
        <v>51.5</v>
      </c>
      <c r="V910" s="35">
        <v>999962.4</v>
      </c>
      <c r="W910" s="35">
        <v>1000000</v>
      </c>
      <c r="X910" s="35">
        <v>37.6</v>
      </c>
      <c r="Y910" s="35">
        <v>0</v>
      </c>
      <c r="Z910" t="str">
        <f t="shared" si="8"/>
        <v>Germany</v>
      </c>
      <c r="AA910">
        <f>'OAM Base model stairs'!B1441</f>
        <v>2021</v>
      </c>
    </row>
    <row r="911" spans="1:27" ht="15" thickBot="1" x14ac:dyDescent="0.35">
      <c r="A911" s="34" t="str">
        <f t="shared" si="7"/>
        <v>France</v>
      </c>
      <c r="B911" s="35">
        <v>21</v>
      </c>
      <c r="C911" s="35">
        <v>20</v>
      </c>
      <c r="D911" s="35">
        <v>4</v>
      </c>
      <c r="E911" s="35">
        <v>20</v>
      </c>
      <c r="F911" s="35">
        <v>16</v>
      </c>
      <c r="G911" s="35">
        <v>23</v>
      </c>
      <c r="H911" s="35">
        <v>499820.4</v>
      </c>
      <c r="I911" s="35">
        <v>17</v>
      </c>
      <c r="J911" s="35">
        <v>9</v>
      </c>
      <c r="K911" s="35">
        <v>8</v>
      </c>
      <c r="L911" s="35">
        <v>37.5</v>
      </c>
      <c r="M911" s="35">
        <v>8</v>
      </c>
      <c r="N911" s="35">
        <v>499890.9</v>
      </c>
      <c r="O911" s="35">
        <v>14</v>
      </c>
      <c r="P911" s="35">
        <v>2</v>
      </c>
      <c r="Q911" s="35">
        <v>14</v>
      </c>
      <c r="R911" s="35">
        <v>25</v>
      </c>
      <c r="S911" s="35">
        <v>23</v>
      </c>
      <c r="T911" s="35">
        <v>5</v>
      </c>
      <c r="U911" s="35">
        <v>47.5</v>
      </c>
      <c r="V911" s="35">
        <v>1000025.4</v>
      </c>
      <c r="W911" s="35">
        <v>1000000</v>
      </c>
      <c r="X911" s="35">
        <v>-25.4</v>
      </c>
      <c r="Y911" s="35">
        <v>0</v>
      </c>
      <c r="Z911" t="str">
        <f t="shared" si="8"/>
        <v>France</v>
      </c>
      <c r="AA911">
        <f>'OAM Base model stairs'!B1442</f>
        <v>1995</v>
      </c>
    </row>
    <row r="912" spans="1:27" ht="15" thickBot="1" x14ac:dyDescent="0.35">
      <c r="A912" s="34" t="str">
        <f t="shared" si="7"/>
        <v>France</v>
      </c>
      <c r="B912" s="35">
        <v>20</v>
      </c>
      <c r="C912" s="35">
        <v>19</v>
      </c>
      <c r="D912" s="35">
        <v>4</v>
      </c>
      <c r="E912" s="35">
        <v>19</v>
      </c>
      <c r="F912" s="35">
        <v>16</v>
      </c>
      <c r="G912" s="35">
        <v>23</v>
      </c>
      <c r="H912" s="35">
        <v>499834.9</v>
      </c>
      <c r="I912" s="35">
        <v>17</v>
      </c>
      <c r="J912" s="35">
        <v>12.5</v>
      </c>
      <c r="K912" s="35">
        <v>11</v>
      </c>
      <c r="L912" s="35">
        <v>38.5</v>
      </c>
      <c r="M912" s="35">
        <v>11</v>
      </c>
      <c r="N912" s="35">
        <v>499887.9</v>
      </c>
      <c r="O912" s="35">
        <v>10</v>
      </c>
      <c r="P912" s="35">
        <v>4</v>
      </c>
      <c r="Q912" s="35">
        <v>10</v>
      </c>
      <c r="R912" s="35">
        <v>26</v>
      </c>
      <c r="S912" s="35">
        <v>23</v>
      </c>
      <c r="T912" s="35">
        <v>7</v>
      </c>
      <c r="U912" s="35">
        <v>47.5</v>
      </c>
      <c r="V912" s="35">
        <v>1000041.4</v>
      </c>
      <c r="W912" s="35">
        <v>1000000</v>
      </c>
      <c r="X912" s="35">
        <v>-41.4</v>
      </c>
      <c r="Y912" s="35">
        <v>0</v>
      </c>
      <c r="Z912" t="str">
        <f t="shared" si="8"/>
        <v>France</v>
      </c>
      <c r="AA912">
        <f>'OAM Base model stairs'!B1443</f>
        <v>1996</v>
      </c>
    </row>
    <row r="913" spans="1:27" ht="15" thickBot="1" x14ac:dyDescent="0.35">
      <c r="A913" s="34" t="str">
        <f t="shared" si="7"/>
        <v>France</v>
      </c>
      <c r="B913" s="35">
        <v>21</v>
      </c>
      <c r="C913" s="35">
        <v>20</v>
      </c>
      <c r="D913" s="35">
        <v>5</v>
      </c>
      <c r="E913" s="35">
        <v>20</v>
      </c>
      <c r="F913" s="35">
        <v>16</v>
      </c>
      <c r="G913" s="35">
        <v>22</v>
      </c>
      <c r="H913" s="35">
        <v>499835.9</v>
      </c>
      <c r="I913" s="35">
        <v>16</v>
      </c>
      <c r="J913" s="35">
        <v>12.5</v>
      </c>
      <c r="K913" s="35">
        <v>10</v>
      </c>
      <c r="L913" s="35">
        <v>40.5</v>
      </c>
      <c r="M913" s="35">
        <v>10</v>
      </c>
      <c r="N913" s="35">
        <v>499886.9</v>
      </c>
      <c r="O913" s="35">
        <v>9</v>
      </c>
      <c r="P913" s="35">
        <v>13</v>
      </c>
      <c r="Q913" s="35">
        <v>9</v>
      </c>
      <c r="R913" s="35">
        <v>26</v>
      </c>
      <c r="S913" s="35">
        <v>24</v>
      </c>
      <c r="T913" s="35">
        <v>9</v>
      </c>
      <c r="U913" s="35">
        <v>48.5</v>
      </c>
      <c r="V913" s="35">
        <v>1000054.4</v>
      </c>
      <c r="W913" s="35">
        <v>1000000</v>
      </c>
      <c r="X913" s="35">
        <v>-54.4</v>
      </c>
      <c r="Y913" s="35">
        <v>-0.01</v>
      </c>
      <c r="Z913" t="str">
        <f t="shared" si="8"/>
        <v>France</v>
      </c>
      <c r="AA913">
        <f>'OAM Base model stairs'!B1444</f>
        <v>1997</v>
      </c>
    </row>
    <row r="914" spans="1:27" ht="15" thickBot="1" x14ac:dyDescent="0.35">
      <c r="A914" s="34" t="str">
        <f t="shared" si="7"/>
        <v>France</v>
      </c>
      <c r="B914" s="35">
        <v>21</v>
      </c>
      <c r="C914" s="35">
        <v>20</v>
      </c>
      <c r="D914" s="35">
        <v>5</v>
      </c>
      <c r="E914" s="35">
        <v>20</v>
      </c>
      <c r="F914" s="35">
        <v>14</v>
      </c>
      <c r="G914" s="35">
        <v>20</v>
      </c>
      <c r="H914" s="35">
        <v>499837.9</v>
      </c>
      <c r="I914" s="35">
        <v>14</v>
      </c>
      <c r="J914" s="35">
        <v>10</v>
      </c>
      <c r="K914" s="35">
        <v>10</v>
      </c>
      <c r="L914" s="35">
        <v>40.5</v>
      </c>
      <c r="M914" s="35">
        <v>10</v>
      </c>
      <c r="N914" s="35">
        <v>499886.9</v>
      </c>
      <c r="O914" s="35">
        <v>9</v>
      </c>
      <c r="P914" s="35">
        <v>19.5</v>
      </c>
      <c r="Q914" s="35">
        <v>9</v>
      </c>
      <c r="R914" s="35">
        <v>26</v>
      </c>
      <c r="S914" s="35">
        <v>25</v>
      </c>
      <c r="T914" s="35">
        <v>9</v>
      </c>
      <c r="U914" s="35">
        <v>49.5</v>
      </c>
      <c r="V914" s="35">
        <v>1000056.4</v>
      </c>
      <c r="W914" s="35">
        <v>1000000</v>
      </c>
      <c r="X914" s="35">
        <v>-56.4</v>
      </c>
      <c r="Y914" s="35">
        <v>-0.01</v>
      </c>
      <c r="Z914" t="str">
        <f t="shared" si="8"/>
        <v>France</v>
      </c>
      <c r="AA914">
        <f>'OAM Base model stairs'!B1445</f>
        <v>1998</v>
      </c>
    </row>
    <row r="915" spans="1:27" ht="15" thickBot="1" x14ac:dyDescent="0.35">
      <c r="A915" s="34" t="str">
        <f t="shared" si="7"/>
        <v>France</v>
      </c>
      <c r="B915" s="35">
        <v>20</v>
      </c>
      <c r="C915" s="35">
        <v>20</v>
      </c>
      <c r="D915" s="35">
        <v>5</v>
      </c>
      <c r="E915" s="35">
        <v>20</v>
      </c>
      <c r="F915" s="35">
        <v>13</v>
      </c>
      <c r="G915" s="35">
        <v>20</v>
      </c>
      <c r="H915" s="35">
        <v>499838.9</v>
      </c>
      <c r="I915" s="35">
        <v>14</v>
      </c>
      <c r="J915" s="35">
        <v>12.5</v>
      </c>
      <c r="K915" s="35">
        <v>11</v>
      </c>
      <c r="L915" s="35">
        <v>39.5</v>
      </c>
      <c r="M915" s="35">
        <v>11</v>
      </c>
      <c r="N915" s="35">
        <v>499893.9</v>
      </c>
      <c r="O915" s="35">
        <v>17</v>
      </c>
      <c r="P915" s="35">
        <v>11</v>
      </c>
      <c r="Q915" s="35">
        <v>17</v>
      </c>
      <c r="R915" s="35">
        <v>26</v>
      </c>
      <c r="S915" s="35">
        <v>25</v>
      </c>
      <c r="T915" s="35">
        <v>8</v>
      </c>
      <c r="U915" s="35">
        <v>49.5</v>
      </c>
      <c r="V915" s="35">
        <v>1000072.4</v>
      </c>
      <c r="W915" s="35">
        <v>1000000</v>
      </c>
      <c r="X915" s="35">
        <v>-72.400000000000006</v>
      </c>
      <c r="Y915" s="35">
        <v>-0.01</v>
      </c>
      <c r="Z915" t="str">
        <f t="shared" si="8"/>
        <v>France</v>
      </c>
      <c r="AA915">
        <f>'OAM Base model stairs'!B1446</f>
        <v>1999</v>
      </c>
    </row>
    <row r="916" spans="1:27" ht="15" thickBot="1" x14ac:dyDescent="0.35">
      <c r="A916" s="34" t="str">
        <f t="shared" si="7"/>
        <v>France</v>
      </c>
      <c r="B916" s="35">
        <v>21</v>
      </c>
      <c r="C916" s="35">
        <v>20</v>
      </c>
      <c r="D916" s="35">
        <v>5</v>
      </c>
      <c r="E916" s="35">
        <v>20</v>
      </c>
      <c r="F916" s="35">
        <v>10</v>
      </c>
      <c r="G916" s="35">
        <v>17</v>
      </c>
      <c r="H916" s="35">
        <v>499843.9</v>
      </c>
      <c r="I916" s="35">
        <v>11</v>
      </c>
      <c r="J916" s="35">
        <v>12.5</v>
      </c>
      <c r="K916" s="35">
        <v>11</v>
      </c>
      <c r="L916" s="35">
        <v>40.5</v>
      </c>
      <c r="M916" s="35">
        <v>11</v>
      </c>
      <c r="N916" s="35">
        <v>499903.9</v>
      </c>
      <c r="O916" s="35">
        <v>26</v>
      </c>
      <c r="P916" s="35">
        <v>8</v>
      </c>
      <c r="Q916" s="35">
        <v>26</v>
      </c>
      <c r="R916" s="35">
        <v>26</v>
      </c>
      <c r="S916" s="35">
        <v>26</v>
      </c>
      <c r="T916" s="35">
        <v>8</v>
      </c>
      <c r="U916" s="35">
        <v>50.5</v>
      </c>
      <c r="V916" s="35">
        <v>1000097.4</v>
      </c>
      <c r="W916" s="35">
        <v>1000000</v>
      </c>
      <c r="X916" s="35">
        <v>-97.4</v>
      </c>
      <c r="Y916" s="35">
        <v>-0.01</v>
      </c>
      <c r="Z916" t="str">
        <f t="shared" si="8"/>
        <v>France</v>
      </c>
      <c r="AA916">
        <f>'OAM Base model stairs'!B1447</f>
        <v>2000</v>
      </c>
    </row>
    <row r="917" spans="1:27" ht="15" thickBot="1" x14ac:dyDescent="0.35">
      <c r="A917" s="34" t="str">
        <f t="shared" si="7"/>
        <v>France</v>
      </c>
      <c r="B917" s="35">
        <v>22</v>
      </c>
      <c r="C917" s="35">
        <v>21</v>
      </c>
      <c r="D917" s="35">
        <v>6</v>
      </c>
      <c r="E917" s="35">
        <v>21</v>
      </c>
      <c r="F917" s="35">
        <v>9</v>
      </c>
      <c r="G917" s="35">
        <v>16</v>
      </c>
      <c r="H917" s="35">
        <v>499838.9</v>
      </c>
      <c r="I917" s="35">
        <v>10</v>
      </c>
      <c r="J917" s="35">
        <v>13.5</v>
      </c>
      <c r="K917" s="35">
        <v>12</v>
      </c>
      <c r="L917" s="35">
        <v>36.5</v>
      </c>
      <c r="M917" s="35">
        <v>12</v>
      </c>
      <c r="N917" s="35">
        <v>499906.9</v>
      </c>
      <c r="O917" s="35">
        <v>29</v>
      </c>
      <c r="P917" s="35">
        <v>9</v>
      </c>
      <c r="Q917" s="35">
        <v>29</v>
      </c>
      <c r="R917" s="35">
        <v>26</v>
      </c>
      <c r="S917" s="35">
        <v>26</v>
      </c>
      <c r="T917" s="35">
        <v>9</v>
      </c>
      <c r="U917" s="35">
        <v>50.5</v>
      </c>
      <c r="V917" s="35">
        <v>1000103.4</v>
      </c>
      <c r="W917" s="35">
        <v>1000000</v>
      </c>
      <c r="X917" s="35">
        <v>-103.4</v>
      </c>
      <c r="Y917" s="35">
        <v>-0.01</v>
      </c>
      <c r="Z917" t="str">
        <f t="shared" si="8"/>
        <v>France</v>
      </c>
      <c r="AA917">
        <f>'OAM Base model stairs'!B1448</f>
        <v>2001</v>
      </c>
    </row>
    <row r="918" spans="1:27" ht="15" thickBot="1" x14ac:dyDescent="0.35">
      <c r="A918" s="34" t="str">
        <f t="shared" si="7"/>
        <v>France</v>
      </c>
      <c r="B918" s="35">
        <v>21</v>
      </c>
      <c r="C918" s="35">
        <v>20</v>
      </c>
      <c r="D918" s="35">
        <v>7</v>
      </c>
      <c r="E918" s="35">
        <v>20</v>
      </c>
      <c r="F918" s="35">
        <v>7</v>
      </c>
      <c r="G918" s="35">
        <v>13</v>
      </c>
      <c r="H918" s="35">
        <v>499796.9</v>
      </c>
      <c r="I918" s="35">
        <v>7</v>
      </c>
      <c r="J918" s="35">
        <v>12.5</v>
      </c>
      <c r="K918" s="35">
        <v>11</v>
      </c>
      <c r="L918" s="35">
        <v>37.5</v>
      </c>
      <c r="M918" s="35">
        <v>11</v>
      </c>
      <c r="N918" s="35">
        <v>499906.9</v>
      </c>
      <c r="O918" s="35">
        <v>29</v>
      </c>
      <c r="P918" s="35">
        <v>10</v>
      </c>
      <c r="Q918" s="35">
        <v>29</v>
      </c>
      <c r="R918" s="35">
        <v>27</v>
      </c>
      <c r="S918" s="35">
        <v>26</v>
      </c>
      <c r="T918" s="35">
        <v>10</v>
      </c>
      <c r="U918" s="35">
        <v>50.5</v>
      </c>
      <c r="V918" s="35">
        <v>1000052.4</v>
      </c>
      <c r="W918" s="35">
        <v>1000000</v>
      </c>
      <c r="X918" s="35">
        <v>-52.4</v>
      </c>
      <c r="Y918" s="35">
        <v>-0.01</v>
      </c>
      <c r="Z918" t="str">
        <f t="shared" si="8"/>
        <v>France</v>
      </c>
      <c r="AA918">
        <f>'OAM Base model stairs'!B1449</f>
        <v>2002</v>
      </c>
    </row>
    <row r="919" spans="1:27" ht="15" thickBot="1" x14ac:dyDescent="0.35">
      <c r="A919" s="34" t="str">
        <f t="shared" si="7"/>
        <v>France</v>
      </c>
      <c r="B919" s="35">
        <v>21</v>
      </c>
      <c r="C919" s="35">
        <v>21</v>
      </c>
      <c r="D919" s="35">
        <v>8</v>
      </c>
      <c r="E919" s="35">
        <v>21</v>
      </c>
      <c r="F919" s="35">
        <v>8</v>
      </c>
      <c r="G919" s="35">
        <v>14</v>
      </c>
      <c r="H919" s="35">
        <v>499835.9</v>
      </c>
      <c r="I919" s="35">
        <v>8</v>
      </c>
      <c r="J919" s="35">
        <v>13.5</v>
      </c>
      <c r="K919" s="35">
        <v>12</v>
      </c>
      <c r="L919" s="35">
        <v>36.5</v>
      </c>
      <c r="M919" s="35">
        <v>12</v>
      </c>
      <c r="N919" s="35">
        <v>499904.9</v>
      </c>
      <c r="O919" s="35">
        <v>27</v>
      </c>
      <c r="P919" s="35">
        <v>15.5</v>
      </c>
      <c r="Q919" s="35">
        <v>27</v>
      </c>
      <c r="R919" s="35">
        <v>27</v>
      </c>
      <c r="S919" s="35">
        <v>27</v>
      </c>
      <c r="T919" s="35">
        <v>12</v>
      </c>
      <c r="U919" s="35">
        <v>51.5</v>
      </c>
      <c r="V919" s="35">
        <v>1000102.9</v>
      </c>
      <c r="W919" s="35">
        <v>1000000</v>
      </c>
      <c r="X919" s="35">
        <v>-102.9</v>
      </c>
      <c r="Y919" s="35">
        <v>-0.01</v>
      </c>
      <c r="Z919" t="str">
        <f t="shared" si="8"/>
        <v>France</v>
      </c>
      <c r="AA919">
        <f>'OAM Base model stairs'!B1450</f>
        <v>2003</v>
      </c>
    </row>
    <row r="920" spans="1:27" ht="15" thickBot="1" x14ac:dyDescent="0.35">
      <c r="A920" s="34" t="str">
        <f t="shared" si="7"/>
        <v>France</v>
      </c>
      <c r="B920" s="35">
        <v>22</v>
      </c>
      <c r="C920" s="35">
        <v>21</v>
      </c>
      <c r="D920" s="35">
        <v>9</v>
      </c>
      <c r="E920" s="35">
        <v>21</v>
      </c>
      <c r="F920" s="35">
        <v>10</v>
      </c>
      <c r="G920" s="35">
        <v>16</v>
      </c>
      <c r="H920" s="35">
        <v>499837.9</v>
      </c>
      <c r="I920" s="35">
        <v>10</v>
      </c>
      <c r="J920" s="35">
        <v>8</v>
      </c>
      <c r="K920" s="35">
        <v>8</v>
      </c>
      <c r="L920" s="35">
        <v>41.5</v>
      </c>
      <c r="M920" s="35">
        <v>8</v>
      </c>
      <c r="N920" s="35">
        <v>499905.9</v>
      </c>
      <c r="O920" s="35">
        <v>28</v>
      </c>
      <c r="P920" s="35">
        <v>15.5</v>
      </c>
      <c r="Q920" s="35">
        <v>28</v>
      </c>
      <c r="R920" s="35">
        <v>27</v>
      </c>
      <c r="S920" s="35">
        <v>27</v>
      </c>
      <c r="T920" s="35">
        <v>13</v>
      </c>
      <c r="U920" s="35">
        <v>51.5</v>
      </c>
      <c r="V920" s="35">
        <v>1000108.4</v>
      </c>
      <c r="W920" s="35">
        <v>1000000</v>
      </c>
      <c r="X920" s="35">
        <v>-108.4</v>
      </c>
      <c r="Y920" s="35">
        <v>-0.01</v>
      </c>
      <c r="Z920" t="str">
        <f t="shared" si="8"/>
        <v>France</v>
      </c>
      <c r="AA920">
        <f>'OAM Base model stairs'!B1451</f>
        <v>2004</v>
      </c>
    </row>
    <row r="921" spans="1:27" ht="15" thickBot="1" x14ac:dyDescent="0.35">
      <c r="A921" s="34" t="str">
        <f t="shared" si="7"/>
        <v>France</v>
      </c>
      <c r="B921" s="35">
        <v>22</v>
      </c>
      <c r="C921" s="35">
        <v>22</v>
      </c>
      <c r="D921" s="35">
        <v>9</v>
      </c>
      <c r="E921" s="35">
        <v>22</v>
      </c>
      <c r="F921" s="35">
        <v>10</v>
      </c>
      <c r="G921" s="35">
        <v>16</v>
      </c>
      <c r="H921" s="35">
        <v>499843.9</v>
      </c>
      <c r="I921" s="35">
        <v>10</v>
      </c>
      <c r="J921" s="35">
        <v>9</v>
      </c>
      <c r="K921" s="35">
        <v>9</v>
      </c>
      <c r="L921" s="35">
        <v>38.5</v>
      </c>
      <c r="M921" s="35">
        <v>9</v>
      </c>
      <c r="N921" s="35">
        <v>499905.9</v>
      </c>
      <c r="O921" s="35">
        <v>28</v>
      </c>
      <c r="P921" s="35">
        <v>15.5</v>
      </c>
      <c r="Q921" s="35">
        <v>28</v>
      </c>
      <c r="R921" s="35">
        <v>28</v>
      </c>
      <c r="S921" s="35">
        <v>28</v>
      </c>
      <c r="T921" s="35">
        <v>15</v>
      </c>
      <c r="U921" s="35">
        <v>52.5</v>
      </c>
      <c r="V921" s="35">
        <v>1000121.4</v>
      </c>
      <c r="W921" s="35">
        <v>1000000</v>
      </c>
      <c r="X921" s="35">
        <v>-121.4</v>
      </c>
      <c r="Y921" s="35">
        <v>-0.01</v>
      </c>
      <c r="Z921" t="str">
        <f t="shared" si="8"/>
        <v>France</v>
      </c>
      <c r="AA921">
        <f>'OAM Base model stairs'!B1452</f>
        <v>2005</v>
      </c>
    </row>
    <row r="922" spans="1:27" ht="15" thickBot="1" x14ac:dyDescent="0.35">
      <c r="A922" s="34" t="str">
        <f t="shared" si="7"/>
        <v>France</v>
      </c>
      <c r="B922" s="35">
        <v>22</v>
      </c>
      <c r="C922" s="35">
        <v>23</v>
      </c>
      <c r="D922" s="35">
        <v>10</v>
      </c>
      <c r="E922" s="35">
        <v>23</v>
      </c>
      <c r="F922" s="35">
        <v>9</v>
      </c>
      <c r="G922" s="35">
        <v>15</v>
      </c>
      <c r="H922" s="35">
        <v>499836.9</v>
      </c>
      <c r="I922" s="35">
        <v>9</v>
      </c>
      <c r="J922" s="35">
        <v>7</v>
      </c>
      <c r="K922" s="35">
        <v>7</v>
      </c>
      <c r="L922" s="35">
        <v>39.5</v>
      </c>
      <c r="M922" s="35">
        <v>7</v>
      </c>
      <c r="N922" s="35">
        <v>499898.9</v>
      </c>
      <c r="O922" s="35">
        <v>20</v>
      </c>
      <c r="P922" s="35">
        <v>16.5</v>
      </c>
      <c r="Q922" s="35">
        <v>20</v>
      </c>
      <c r="R922" s="35">
        <v>28</v>
      </c>
      <c r="S922" s="35">
        <v>28</v>
      </c>
      <c r="T922" s="35">
        <v>16</v>
      </c>
      <c r="U922" s="35">
        <v>52.5</v>
      </c>
      <c r="V922" s="35">
        <v>1000088.4</v>
      </c>
      <c r="W922" s="35">
        <v>1000000</v>
      </c>
      <c r="X922" s="35">
        <v>-88.4</v>
      </c>
      <c r="Y922" s="35">
        <v>-0.01</v>
      </c>
      <c r="Z922" t="str">
        <f t="shared" si="8"/>
        <v>France</v>
      </c>
      <c r="AA922">
        <f>'OAM Base model stairs'!B1453</f>
        <v>2006</v>
      </c>
    </row>
    <row r="923" spans="1:27" ht="15" thickBot="1" x14ac:dyDescent="0.35">
      <c r="A923" s="34" t="str">
        <f t="shared" si="7"/>
        <v>France</v>
      </c>
      <c r="B923" s="35">
        <v>23</v>
      </c>
      <c r="C923" s="35">
        <v>24</v>
      </c>
      <c r="D923" s="35">
        <v>12</v>
      </c>
      <c r="E923" s="35">
        <v>24</v>
      </c>
      <c r="F923" s="35">
        <v>11</v>
      </c>
      <c r="G923" s="35">
        <v>18</v>
      </c>
      <c r="H923" s="35">
        <v>499850.4</v>
      </c>
      <c r="I923" s="35">
        <v>12</v>
      </c>
      <c r="J923" s="35">
        <v>6</v>
      </c>
      <c r="K923" s="35">
        <v>6</v>
      </c>
      <c r="L923" s="35">
        <v>41.5</v>
      </c>
      <c r="M923" s="35">
        <v>6</v>
      </c>
      <c r="N923" s="35">
        <v>499897.9</v>
      </c>
      <c r="O923" s="35">
        <v>18</v>
      </c>
      <c r="P923" s="35">
        <v>19.5</v>
      </c>
      <c r="Q923" s="35">
        <v>18</v>
      </c>
      <c r="R923" s="35">
        <v>29</v>
      </c>
      <c r="S923" s="35">
        <v>29</v>
      </c>
      <c r="T923" s="35">
        <v>17</v>
      </c>
      <c r="U923" s="35">
        <v>53.5</v>
      </c>
      <c r="V923" s="35">
        <v>1000115.9</v>
      </c>
      <c r="W923" s="35">
        <v>1000000</v>
      </c>
      <c r="X923" s="35">
        <v>-115.9</v>
      </c>
      <c r="Y923" s="35">
        <v>-0.01</v>
      </c>
      <c r="Z923" t="str">
        <f t="shared" si="8"/>
        <v>France</v>
      </c>
      <c r="AA923">
        <f>'OAM Base model stairs'!B1454</f>
        <v>2007</v>
      </c>
    </row>
    <row r="924" spans="1:27" ht="15" thickBot="1" x14ac:dyDescent="0.35">
      <c r="A924" s="34" t="str">
        <f t="shared" si="7"/>
        <v>France</v>
      </c>
      <c r="B924" s="35">
        <v>24</v>
      </c>
      <c r="C924" s="35">
        <v>24</v>
      </c>
      <c r="D924" s="35">
        <v>13</v>
      </c>
      <c r="E924" s="35">
        <v>24</v>
      </c>
      <c r="F924" s="35">
        <v>12</v>
      </c>
      <c r="G924" s="35">
        <v>19</v>
      </c>
      <c r="H924" s="35">
        <v>499850.4</v>
      </c>
      <c r="I924" s="35">
        <v>13</v>
      </c>
      <c r="J924" s="35">
        <v>9</v>
      </c>
      <c r="K924" s="35">
        <v>9</v>
      </c>
      <c r="L924" s="35">
        <v>39.5</v>
      </c>
      <c r="M924" s="35">
        <v>9</v>
      </c>
      <c r="N924" s="35">
        <v>499901.9</v>
      </c>
      <c r="O924" s="35">
        <v>22</v>
      </c>
      <c r="P924" s="35">
        <v>19.5</v>
      </c>
      <c r="Q924" s="35">
        <v>22</v>
      </c>
      <c r="R924" s="35">
        <v>28</v>
      </c>
      <c r="S924" s="35">
        <v>28</v>
      </c>
      <c r="T924" s="35">
        <v>17</v>
      </c>
      <c r="U924" s="35">
        <v>52.5</v>
      </c>
      <c r="V924" s="35">
        <v>1000136.9</v>
      </c>
      <c r="W924" s="35">
        <v>1000000</v>
      </c>
      <c r="X924" s="35">
        <v>-136.9</v>
      </c>
      <c r="Y924" s="35">
        <v>-0.01</v>
      </c>
      <c r="Z924" t="str">
        <f t="shared" si="8"/>
        <v>France</v>
      </c>
      <c r="AA924">
        <f>'OAM Base model stairs'!B1455</f>
        <v>2008</v>
      </c>
    </row>
    <row r="925" spans="1:27" ht="15" thickBot="1" x14ac:dyDescent="0.35">
      <c r="A925" s="34" t="str">
        <f t="shared" ref="A925:A988" si="9">A265</f>
        <v>France</v>
      </c>
      <c r="B925" s="35">
        <v>23</v>
      </c>
      <c r="C925" s="35">
        <v>23</v>
      </c>
      <c r="D925" s="35">
        <v>11</v>
      </c>
      <c r="E925" s="35">
        <v>23</v>
      </c>
      <c r="F925" s="35">
        <v>15</v>
      </c>
      <c r="G925" s="35">
        <v>21</v>
      </c>
      <c r="H925" s="35">
        <v>499841.4</v>
      </c>
      <c r="I925" s="35">
        <v>15</v>
      </c>
      <c r="J925" s="35">
        <v>10</v>
      </c>
      <c r="K925" s="35">
        <v>10</v>
      </c>
      <c r="L925" s="35">
        <v>41.5</v>
      </c>
      <c r="M925" s="35">
        <v>10</v>
      </c>
      <c r="N925" s="35">
        <v>499903.9</v>
      </c>
      <c r="O925" s="35">
        <v>27</v>
      </c>
      <c r="P925" s="35">
        <v>17.5</v>
      </c>
      <c r="Q925" s="35">
        <v>27</v>
      </c>
      <c r="R925" s="35">
        <v>28</v>
      </c>
      <c r="S925" s="35">
        <v>28</v>
      </c>
      <c r="T925" s="35">
        <v>15</v>
      </c>
      <c r="U925" s="35">
        <v>52.5</v>
      </c>
      <c r="V925" s="35">
        <v>1000142.9</v>
      </c>
      <c r="W925" s="35">
        <v>1000000</v>
      </c>
      <c r="X925" s="35">
        <v>-142.9</v>
      </c>
      <c r="Y925" s="35">
        <v>-0.01</v>
      </c>
      <c r="Z925" t="str">
        <f t="shared" ref="Z925:Z988" si="10">A925</f>
        <v>France</v>
      </c>
      <c r="AA925">
        <f>'OAM Base model stairs'!B1456</f>
        <v>2009</v>
      </c>
    </row>
    <row r="926" spans="1:27" ht="15" thickBot="1" x14ac:dyDescent="0.35">
      <c r="A926" s="34" t="str">
        <f t="shared" si="9"/>
        <v>France</v>
      </c>
      <c r="B926" s="35">
        <v>22</v>
      </c>
      <c r="C926" s="35">
        <v>22</v>
      </c>
      <c r="D926" s="35">
        <v>11</v>
      </c>
      <c r="E926" s="35">
        <v>22</v>
      </c>
      <c r="F926" s="35">
        <v>16</v>
      </c>
      <c r="G926" s="35">
        <v>22</v>
      </c>
      <c r="H926" s="35">
        <v>499841.4</v>
      </c>
      <c r="I926" s="35">
        <v>16</v>
      </c>
      <c r="J926" s="35">
        <v>10</v>
      </c>
      <c r="K926" s="35">
        <v>10</v>
      </c>
      <c r="L926" s="35">
        <v>44.5</v>
      </c>
      <c r="M926" s="35">
        <v>10</v>
      </c>
      <c r="N926" s="35">
        <v>499896.9</v>
      </c>
      <c r="O926" s="35">
        <v>21</v>
      </c>
      <c r="P926" s="35">
        <v>20.5</v>
      </c>
      <c r="Q926" s="35">
        <v>21</v>
      </c>
      <c r="R926" s="35">
        <v>28</v>
      </c>
      <c r="S926" s="35">
        <v>28</v>
      </c>
      <c r="T926" s="35">
        <v>15</v>
      </c>
      <c r="U926" s="35">
        <v>52.5</v>
      </c>
      <c r="V926" s="35">
        <v>1000129.9</v>
      </c>
      <c r="W926" s="35">
        <v>1000000</v>
      </c>
      <c r="X926" s="35">
        <v>-129.9</v>
      </c>
      <c r="Y926" s="35">
        <v>-0.01</v>
      </c>
      <c r="Z926" t="str">
        <f t="shared" si="10"/>
        <v>France</v>
      </c>
      <c r="AA926">
        <f>'OAM Base model stairs'!B1457</f>
        <v>2010</v>
      </c>
    </row>
    <row r="927" spans="1:27" ht="15" thickBot="1" x14ac:dyDescent="0.35">
      <c r="A927" s="34" t="str">
        <f t="shared" si="9"/>
        <v>France</v>
      </c>
      <c r="B927" s="35">
        <v>21</v>
      </c>
      <c r="C927" s="35">
        <v>22</v>
      </c>
      <c r="D927" s="35">
        <v>10</v>
      </c>
      <c r="E927" s="35">
        <v>22</v>
      </c>
      <c r="F927" s="35">
        <v>17</v>
      </c>
      <c r="G927" s="35">
        <v>23</v>
      </c>
      <c r="H927" s="35">
        <v>499838.9</v>
      </c>
      <c r="I927" s="35">
        <v>17</v>
      </c>
      <c r="J927" s="35">
        <v>9</v>
      </c>
      <c r="K927" s="35">
        <v>10</v>
      </c>
      <c r="L927" s="35">
        <v>44.5</v>
      </c>
      <c r="M927" s="35">
        <v>10</v>
      </c>
      <c r="N927" s="35">
        <v>499898.9</v>
      </c>
      <c r="O927" s="35">
        <v>22</v>
      </c>
      <c r="P927" s="35">
        <v>19.5</v>
      </c>
      <c r="Q927" s="35">
        <v>22</v>
      </c>
      <c r="R927" s="35">
        <v>28</v>
      </c>
      <c r="S927" s="35">
        <v>28</v>
      </c>
      <c r="T927" s="35">
        <v>16</v>
      </c>
      <c r="U927" s="35">
        <v>52.5</v>
      </c>
      <c r="V927" s="35">
        <v>1000131.4</v>
      </c>
      <c r="W927" s="35">
        <v>1000000</v>
      </c>
      <c r="X927" s="35">
        <v>-131.4</v>
      </c>
      <c r="Y927" s="35">
        <v>-0.01</v>
      </c>
      <c r="Z927" t="str">
        <f t="shared" si="10"/>
        <v>France</v>
      </c>
      <c r="AA927">
        <f>'OAM Base model stairs'!B1458</f>
        <v>2011</v>
      </c>
    </row>
    <row r="928" spans="1:27" ht="15" thickBot="1" x14ac:dyDescent="0.35">
      <c r="A928" s="34" t="str">
        <f t="shared" si="9"/>
        <v>France</v>
      </c>
      <c r="B928" s="35">
        <v>20</v>
      </c>
      <c r="C928" s="35">
        <v>21</v>
      </c>
      <c r="D928" s="35">
        <v>10</v>
      </c>
      <c r="E928" s="35">
        <v>21</v>
      </c>
      <c r="F928" s="35">
        <v>18</v>
      </c>
      <c r="G928" s="35">
        <v>24</v>
      </c>
      <c r="H928" s="35">
        <v>499836.9</v>
      </c>
      <c r="I928" s="35">
        <v>18</v>
      </c>
      <c r="J928" s="35">
        <v>12.5</v>
      </c>
      <c r="K928" s="35">
        <v>11</v>
      </c>
      <c r="L928" s="35">
        <v>41.5</v>
      </c>
      <c r="M928" s="35">
        <v>11</v>
      </c>
      <c r="N928" s="35">
        <v>499897.9</v>
      </c>
      <c r="O928" s="35">
        <v>22</v>
      </c>
      <c r="P928" s="35">
        <v>17.5</v>
      </c>
      <c r="Q928" s="35">
        <v>22</v>
      </c>
      <c r="R928" s="35">
        <v>28</v>
      </c>
      <c r="S928" s="35">
        <v>28</v>
      </c>
      <c r="T928" s="35">
        <v>15</v>
      </c>
      <c r="U928" s="35">
        <v>52.5</v>
      </c>
      <c r="V928" s="35">
        <v>1000127.9</v>
      </c>
      <c r="W928" s="35">
        <v>1000000</v>
      </c>
      <c r="X928" s="35">
        <v>-127.9</v>
      </c>
      <c r="Y928" s="35">
        <v>-0.01</v>
      </c>
      <c r="Z928" t="str">
        <f t="shared" si="10"/>
        <v>France</v>
      </c>
      <c r="AA928">
        <f>'OAM Base model stairs'!B1459</f>
        <v>2012</v>
      </c>
    </row>
    <row r="929" spans="1:27" ht="15" thickBot="1" x14ac:dyDescent="0.35">
      <c r="A929" s="34" t="str">
        <f t="shared" si="9"/>
        <v>France</v>
      </c>
      <c r="B929" s="35">
        <v>20</v>
      </c>
      <c r="C929" s="35">
        <v>20</v>
      </c>
      <c r="D929" s="35">
        <v>10</v>
      </c>
      <c r="E929" s="35">
        <v>20</v>
      </c>
      <c r="F929" s="35">
        <v>16</v>
      </c>
      <c r="G929" s="35">
        <v>22</v>
      </c>
      <c r="H929" s="35">
        <v>499838.9</v>
      </c>
      <c r="I929" s="35">
        <v>16</v>
      </c>
      <c r="J929" s="35">
        <v>12.5</v>
      </c>
      <c r="K929" s="35">
        <v>11</v>
      </c>
      <c r="L929" s="35">
        <v>41.5</v>
      </c>
      <c r="M929" s="35">
        <v>11</v>
      </c>
      <c r="N929" s="35">
        <v>499899.9</v>
      </c>
      <c r="O929" s="35">
        <v>24</v>
      </c>
      <c r="P929" s="35">
        <v>14</v>
      </c>
      <c r="Q929" s="35">
        <v>24</v>
      </c>
      <c r="R929" s="35">
        <v>28</v>
      </c>
      <c r="S929" s="35">
        <v>28</v>
      </c>
      <c r="T929" s="35">
        <v>15</v>
      </c>
      <c r="U929" s="35">
        <v>52.5</v>
      </c>
      <c r="V929" s="35">
        <v>1000124.4</v>
      </c>
      <c r="W929" s="35">
        <v>1000000</v>
      </c>
      <c r="X929" s="35">
        <v>-124.4</v>
      </c>
      <c r="Y929" s="35">
        <v>-0.01</v>
      </c>
      <c r="Z929" t="str">
        <f t="shared" si="10"/>
        <v>France</v>
      </c>
      <c r="AA929">
        <f>'OAM Base model stairs'!B1460</f>
        <v>2013</v>
      </c>
    </row>
    <row r="930" spans="1:27" ht="15" thickBot="1" x14ac:dyDescent="0.35">
      <c r="A930" s="34" t="str">
        <f t="shared" si="9"/>
        <v>France</v>
      </c>
      <c r="B930" s="35">
        <v>20</v>
      </c>
      <c r="C930" s="35">
        <v>21</v>
      </c>
      <c r="D930" s="35">
        <v>11</v>
      </c>
      <c r="E930" s="35">
        <v>21</v>
      </c>
      <c r="F930" s="35">
        <v>15</v>
      </c>
      <c r="G930" s="35">
        <v>20</v>
      </c>
      <c r="H930" s="35">
        <v>499843.9</v>
      </c>
      <c r="I930" s="35">
        <v>14</v>
      </c>
      <c r="J930" s="35">
        <v>10</v>
      </c>
      <c r="K930" s="35">
        <v>11</v>
      </c>
      <c r="L930" s="35">
        <v>44.5</v>
      </c>
      <c r="M930" s="35">
        <v>11</v>
      </c>
      <c r="N930" s="35">
        <v>499904.9</v>
      </c>
      <c r="O930" s="35">
        <v>28</v>
      </c>
      <c r="P930" s="35">
        <v>11</v>
      </c>
      <c r="Q930" s="35">
        <v>28</v>
      </c>
      <c r="R930" s="35">
        <v>28</v>
      </c>
      <c r="S930" s="35">
        <v>28</v>
      </c>
      <c r="T930" s="35">
        <v>17</v>
      </c>
      <c r="U930" s="35">
        <v>52.5</v>
      </c>
      <c r="V930" s="35">
        <v>1000139.9</v>
      </c>
      <c r="W930" s="35">
        <v>1000000</v>
      </c>
      <c r="X930" s="35">
        <v>-139.9</v>
      </c>
      <c r="Y930" s="35">
        <v>-0.01</v>
      </c>
      <c r="Z930" t="str">
        <f t="shared" si="10"/>
        <v>France</v>
      </c>
      <c r="AA930">
        <f>'OAM Base model stairs'!B1461</f>
        <v>2014</v>
      </c>
    </row>
    <row r="931" spans="1:27" ht="15" thickBot="1" x14ac:dyDescent="0.35">
      <c r="A931" s="34" t="str">
        <f t="shared" si="9"/>
        <v>France</v>
      </c>
      <c r="B931" s="35">
        <v>20</v>
      </c>
      <c r="C931" s="35">
        <v>22</v>
      </c>
      <c r="D931" s="35">
        <v>12</v>
      </c>
      <c r="E931" s="35">
        <v>22</v>
      </c>
      <c r="F931" s="35">
        <v>16</v>
      </c>
      <c r="G931" s="35">
        <v>21</v>
      </c>
      <c r="H931" s="35">
        <v>499843.9</v>
      </c>
      <c r="I931" s="35">
        <v>15</v>
      </c>
      <c r="J931" s="35">
        <v>13.5</v>
      </c>
      <c r="K931" s="35">
        <v>12</v>
      </c>
      <c r="L931" s="35">
        <v>39.5</v>
      </c>
      <c r="M931" s="35">
        <v>12</v>
      </c>
      <c r="N931" s="35">
        <v>499902.9</v>
      </c>
      <c r="O931" s="35">
        <v>26</v>
      </c>
      <c r="P931" s="35">
        <v>8</v>
      </c>
      <c r="Q931" s="35">
        <v>26</v>
      </c>
      <c r="R931" s="35">
        <v>29</v>
      </c>
      <c r="S931" s="35">
        <v>29</v>
      </c>
      <c r="T931" s="35">
        <v>17</v>
      </c>
      <c r="U931" s="35">
        <v>53.5</v>
      </c>
      <c r="V931" s="35">
        <v>1000140.4</v>
      </c>
      <c r="W931" s="35">
        <v>1000000</v>
      </c>
      <c r="X931" s="35">
        <v>-140.4</v>
      </c>
      <c r="Y931" s="35">
        <v>-0.01</v>
      </c>
      <c r="Z931" t="str">
        <f t="shared" si="10"/>
        <v>France</v>
      </c>
      <c r="AA931">
        <f>'OAM Base model stairs'!B1462</f>
        <v>2015</v>
      </c>
    </row>
    <row r="932" spans="1:27" ht="15" thickBot="1" x14ac:dyDescent="0.35">
      <c r="A932" s="34" t="str">
        <f t="shared" si="9"/>
        <v>France</v>
      </c>
      <c r="B932" s="35">
        <v>20</v>
      </c>
      <c r="C932" s="35">
        <v>22</v>
      </c>
      <c r="D932" s="35">
        <v>13</v>
      </c>
      <c r="E932" s="35">
        <v>22</v>
      </c>
      <c r="F932" s="35">
        <v>15</v>
      </c>
      <c r="G932" s="35">
        <v>21</v>
      </c>
      <c r="H932" s="35">
        <v>499843.9</v>
      </c>
      <c r="I932" s="35">
        <v>15</v>
      </c>
      <c r="J932" s="35">
        <v>13.5</v>
      </c>
      <c r="K932" s="35">
        <v>13</v>
      </c>
      <c r="L932" s="35">
        <v>39.5</v>
      </c>
      <c r="M932" s="35">
        <v>13</v>
      </c>
      <c r="N932" s="35">
        <v>499898.9</v>
      </c>
      <c r="O932" s="35">
        <v>21</v>
      </c>
      <c r="P932" s="35">
        <v>6</v>
      </c>
      <c r="Q932" s="35">
        <v>21</v>
      </c>
      <c r="R932" s="35">
        <v>29</v>
      </c>
      <c r="S932" s="35">
        <v>29</v>
      </c>
      <c r="T932" s="35">
        <v>18</v>
      </c>
      <c r="U932" s="35">
        <v>53.5</v>
      </c>
      <c r="V932" s="35">
        <v>1000127.4</v>
      </c>
      <c r="W932" s="35">
        <v>1000000</v>
      </c>
      <c r="X932" s="35">
        <v>-127.4</v>
      </c>
      <c r="Y932" s="35">
        <v>-0.01</v>
      </c>
      <c r="Z932" t="str">
        <f t="shared" si="10"/>
        <v>France</v>
      </c>
      <c r="AA932">
        <f>'OAM Base model stairs'!B1463</f>
        <v>2016</v>
      </c>
    </row>
    <row r="933" spans="1:27" ht="15" thickBot="1" x14ac:dyDescent="0.35">
      <c r="A933" s="34" t="str">
        <f t="shared" si="9"/>
        <v>France</v>
      </c>
      <c r="B933" s="35">
        <v>20</v>
      </c>
      <c r="C933" s="35">
        <v>22</v>
      </c>
      <c r="D933" s="35">
        <v>14</v>
      </c>
      <c r="E933" s="35">
        <v>22</v>
      </c>
      <c r="F933" s="35">
        <v>14</v>
      </c>
      <c r="G933" s="35">
        <v>20</v>
      </c>
      <c r="H933" s="35">
        <v>499849.4</v>
      </c>
      <c r="I933" s="35">
        <v>14</v>
      </c>
      <c r="J933" s="35">
        <v>14.5</v>
      </c>
      <c r="K933" s="35">
        <v>13</v>
      </c>
      <c r="L933" s="35">
        <v>39.5</v>
      </c>
      <c r="M933" s="35">
        <v>13</v>
      </c>
      <c r="N933" s="35">
        <v>499896.9</v>
      </c>
      <c r="O933" s="35">
        <v>19</v>
      </c>
      <c r="P933" s="35">
        <v>4</v>
      </c>
      <c r="Q933" s="35">
        <v>19</v>
      </c>
      <c r="R933" s="35">
        <v>29</v>
      </c>
      <c r="S933" s="35">
        <v>29</v>
      </c>
      <c r="T933" s="35">
        <v>18</v>
      </c>
      <c r="U933" s="35">
        <v>53.5</v>
      </c>
      <c r="V933" s="35">
        <v>1000123.9</v>
      </c>
      <c r="W933" s="35">
        <v>1000000</v>
      </c>
      <c r="X933" s="35">
        <v>-123.9</v>
      </c>
      <c r="Y933" s="35">
        <v>-0.01</v>
      </c>
      <c r="Z933" t="str">
        <f t="shared" si="10"/>
        <v>France</v>
      </c>
      <c r="AA933">
        <f>'OAM Base model stairs'!B1464</f>
        <v>2017</v>
      </c>
    </row>
    <row r="934" spans="1:27" ht="15" thickBot="1" x14ac:dyDescent="0.35">
      <c r="A934" s="34" t="str">
        <f t="shared" si="9"/>
        <v>France</v>
      </c>
      <c r="B934" s="35">
        <v>21</v>
      </c>
      <c r="C934" s="35">
        <v>23</v>
      </c>
      <c r="D934" s="35">
        <v>15</v>
      </c>
      <c r="E934" s="35">
        <v>23</v>
      </c>
      <c r="F934" s="35">
        <v>17</v>
      </c>
      <c r="G934" s="35">
        <v>22</v>
      </c>
      <c r="H934" s="35">
        <v>499838.9</v>
      </c>
      <c r="I934" s="35">
        <v>16</v>
      </c>
      <c r="J934" s="35">
        <v>14.5</v>
      </c>
      <c r="K934" s="35">
        <v>13</v>
      </c>
      <c r="L934" s="35">
        <v>39.5</v>
      </c>
      <c r="M934" s="35">
        <v>13</v>
      </c>
      <c r="N934" s="35">
        <v>499893.9</v>
      </c>
      <c r="O934" s="35">
        <v>12</v>
      </c>
      <c r="P934" s="35">
        <v>3</v>
      </c>
      <c r="Q934" s="35">
        <v>12</v>
      </c>
      <c r="R934" s="35">
        <v>29</v>
      </c>
      <c r="S934" s="35">
        <v>29</v>
      </c>
      <c r="T934" s="35">
        <v>18</v>
      </c>
      <c r="U934" s="35">
        <v>53.5</v>
      </c>
      <c r="V934" s="35">
        <v>1000106.4</v>
      </c>
      <c r="W934" s="35">
        <v>1000000</v>
      </c>
      <c r="X934" s="35">
        <v>-106.4</v>
      </c>
      <c r="Y934" s="35">
        <v>-0.01</v>
      </c>
      <c r="Z934" t="str">
        <f t="shared" si="10"/>
        <v>France</v>
      </c>
      <c r="AA934">
        <f>'OAM Base model stairs'!B1465</f>
        <v>2018</v>
      </c>
    </row>
    <row r="935" spans="1:27" ht="15" thickBot="1" x14ac:dyDescent="0.35">
      <c r="A935" s="34" t="str">
        <f t="shared" si="9"/>
        <v>France</v>
      </c>
      <c r="B935" s="35">
        <v>22</v>
      </c>
      <c r="C935" s="35">
        <v>23</v>
      </c>
      <c r="D935" s="35">
        <v>16</v>
      </c>
      <c r="E935" s="35">
        <v>23</v>
      </c>
      <c r="F935" s="35">
        <v>18</v>
      </c>
      <c r="G935" s="35">
        <v>24</v>
      </c>
      <c r="H935" s="35">
        <v>499837.9</v>
      </c>
      <c r="I935" s="35">
        <v>18</v>
      </c>
      <c r="J935" s="35">
        <v>15.5</v>
      </c>
      <c r="K935" s="35">
        <v>14</v>
      </c>
      <c r="L935" s="35">
        <v>38.5</v>
      </c>
      <c r="M935" s="35">
        <v>14</v>
      </c>
      <c r="N935" s="35">
        <v>499893.9</v>
      </c>
      <c r="O935" s="35">
        <v>11</v>
      </c>
      <c r="P935" s="35">
        <v>3</v>
      </c>
      <c r="Q935" s="35">
        <v>11</v>
      </c>
      <c r="R935" s="35">
        <v>29</v>
      </c>
      <c r="S935" s="35">
        <v>29</v>
      </c>
      <c r="T935" s="35">
        <v>18</v>
      </c>
      <c r="U935" s="35">
        <v>53.5</v>
      </c>
      <c r="V935" s="35">
        <v>1000112.4</v>
      </c>
      <c r="W935" s="35">
        <v>1000000</v>
      </c>
      <c r="X935" s="35">
        <v>-112.4</v>
      </c>
      <c r="Y935" s="35">
        <v>-0.01</v>
      </c>
      <c r="Z935" t="str">
        <f t="shared" si="10"/>
        <v>France</v>
      </c>
      <c r="AA935">
        <f>'OAM Base model stairs'!B1466</f>
        <v>2019</v>
      </c>
    </row>
    <row r="936" spans="1:27" ht="15" thickBot="1" x14ac:dyDescent="0.35">
      <c r="A936" s="34" t="str">
        <f t="shared" si="9"/>
        <v>France</v>
      </c>
      <c r="B936" s="35">
        <v>25</v>
      </c>
      <c r="C936" s="35">
        <v>26</v>
      </c>
      <c r="D936" s="35">
        <v>15</v>
      </c>
      <c r="E936" s="35">
        <v>26</v>
      </c>
      <c r="F936" s="35">
        <v>13</v>
      </c>
      <c r="G936" s="35">
        <v>17</v>
      </c>
      <c r="H936" s="35">
        <v>499838.9</v>
      </c>
      <c r="I936" s="35">
        <v>11</v>
      </c>
      <c r="J936" s="35">
        <v>15.5</v>
      </c>
      <c r="K936" s="35">
        <v>14</v>
      </c>
      <c r="L936" s="35">
        <v>37.5</v>
      </c>
      <c r="M936" s="35">
        <v>14</v>
      </c>
      <c r="N936" s="35">
        <v>499900.9</v>
      </c>
      <c r="O936" s="35">
        <v>22</v>
      </c>
      <c r="P936" s="35">
        <v>7</v>
      </c>
      <c r="Q936" s="35">
        <v>22</v>
      </c>
      <c r="R936" s="35">
        <v>29</v>
      </c>
      <c r="S936" s="35">
        <v>29</v>
      </c>
      <c r="T936" s="35">
        <v>19</v>
      </c>
      <c r="U936" s="35">
        <v>53.5</v>
      </c>
      <c r="V936" s="35">
        <v>1000135.4</v>
      </c>
      <c r="W936" s="35">
        <v>1000000</v>
      </c>
      <c r="X936" s="35">
        <v>-135.4</v>
      </c>
      <c r="Y936" s="35">
        <v>-0.01</v>
      </c>
      <c r="Z936" t="str">
        <f t="shared" si="10"/>
        <v>France</v>
      </c>
      <c r="AA936">
        <f>'OAM Base model stairs'!B1467</f>
        <v>2020</v>
      </c>
    </row>
    <row r="937" spans="1:27" ht="15" thickBot="1" x14ac:dyDescent="0.35">
      <c r="A937" s="34" t="str">
        <f t="shared" si="9"/>
        <v>France</v>
      </c>
      <c r="B937" s="35">
        <v>24</v>
      </c>
      <c r="C937" s="35">
        <v>25</v>
      </c>
      <c r="D937" s="35">
        <v>16</v>
      </c>
      <c r="E937" s="35">
        <v>25</v>
      </c>
      <c r="F937" s="35">
        <v>19</v>
      </c>
      <c r="G937" s="35">
        <v>25</v>
      </c>
      <c r="H937" s="35">
        <v>499834.9</v>
      </c>
      <c r="I937" s="35">
        <v>19</v>
      </c>
      <c r="J937" s="35">
        <v>10</v>
      </c>
      <c r="K937" s="35">
        <v>10</v>
      </c>
      <c r="L937" s="35">
        <v>35.5</v>
      </c>
      <c r="M937" s="35">
        <v>10</v>
      </c>
      <c r="N937" s="35">
        <v>499899.9</v>
      </c>
      <c r="O937" s="35">
        <v>21</v>
      </c>
      <c r="P937" s="35">
        <v>9</v>
      </c>
      <c r="Q937" s="35">
        <v>21</v>
      </c>
      <c r="R937" s="35">
        <v>29</v>
      </c>
      <c r="S937" s="35">
        <v>29</v>
      </c>
      <c r="T937" s="35">
        <v>19</v>
      </c>
      <c r="U937" s="35">
        <v>53.5</v>
      </c>
      <c r="V937" s="35">
        <v>1000134.9</v>
      </c>
      <c r="W937" s="35">
        <v>1000000</v>
      </c>
      <c r="X937" s="35">
        <v>-134.9</v>
      </c>
      <c r="Y937" s="35">
        <v>-0.01</v>
      </c>
      <c r="Z937" t="str">
        <f t="shared" si="10"/>
        <v>France</v>
      </c>
      <c r="AA937">
        <f>'OAM Base model stairs'!B1468</f>
        <v>2021</v>
      </c>
    </row>
    <row r="938" spans="1:27" ht="15" thickBot="1" x14ac:dyDescent="0.35">
      <c r="A938" s="34" t="str">
        <f t="shared" si="9"/>
        <v>Spain</v>
      </c>
      <c r="B938" s="35">
        <v>19</v>
      </c>
      <c r="C938" s="35">
        <v>19</v>
      </c>
      <c r="D938" s="35">
        <v>3</v>
      </c>
      <c r="E938" s="35">
        <v>19</v>
      </c>
      <c r="F938" s="35">
        <v>27</v>
      </c>
      <c r="G938" s="35">
        <v>32</v>
      </c>
      <c r="H938" s="35">
        <v>499768.9</v>
      </c>
      <c r="I938" s="35">
        <v>26</v>
      </c>
      <c r="J938" s="35">
        <v>9</v>
      </c>
      <c r="K938" s="35">
        <v>8</v>
      </c>
      <c r="L938" s="35">
        <v>37.5</v>
      </c>
      <c r="M938" s="35">
        <v>8</v>
      </c>
      <c r="N938" s="35">
        <v>499877.4</v>
      </c>
      <c r="O938" s="35">
        <v>1</v>
      </c>
      <c r="P938" s="35">
        <v>0</v>
      </c>
      <c r="Q938" s="35">
        <v>1</v>
      </c>
      <c r="R938" s="35">
        <v>28</v>
      </c>
      <c r="S938" s="35">
        <v>27</v>
      </c>
      <c r="T938" s="35">
        <v>21</v>
      </c>
      <c r="U938" s="35">
        <v>51.5</v>
      </c>
      <c r="V938" s="35">
        <v>999983.4</v>
      </c>
      <c r="W938" s="35">
        <v>1000000</v>
      </c>
      <c r="X938" s="35">
        <v>16.600000000000001</v>
      </c>
      <c r="Y938" s="35">
        <v>0</v>
      </c>
      <c r="Z938" t="str">
        <f t="shared" si="10"/>
        <v>Spain</v>
      </c>
      <c r="AA938">
        <f>'OAM Base model stairs'!B1469</f>
        <v>1995</v>
      </c>
    </row>
    <row r="939" spans="1:27" ht="15" thickBot="1" x14ac:dyDescent="0.35">
      <c r="A939" s="34" t="str">
        <f t="shared" si="9"/>
        <v>Spain</v>
      </c>
      <c r="B939" s="35">
        <v>19</v>
      </c>
      <c r="C939" s="35">
        <v>18</v>
      </c>
      <c r="D939" s="35">
        <v>4</v>
      </c>
      <c r="E939" s="35">
        <v>18</v>
      </c>
      <c r="F939" s="35">
        <v>27</v>
      </c>
      <c r="G939" s="35">
        <v>33</v>
      </c>
      <c r="H939" s="35">
        <v>499768.9</v>
      </c>
      <c r="I939" s="35">
        <v>27</v>
      </c>
      <c r="J939" s="35">
        <v>12.5</v>
      </c>
      <c r="K939" s="35">
        <v>10</v>
      </c>
      <c r="L939" s="35">
        <v>40.5</v>
      </c>
      <c r="M939" s="35">
        <v>10</v>
      </c>
      <c r="N939" s="35">
        <v>499878.9</v>
      </c>
      <c r="O939" s="35">
        <v>1</v>
      </c>
      <c r="P939" s="35">
        <v>0</v>
      </c>
      <c r="Q939" s="35">
        <v>1</v>
      </c>
      <c r="R939" s="35">
        <v>28</v>
      </c>
      <c r="S939" s="35">
        <v>27</v>
      </c>
      <c r="T939" s="35">
        <v>22</v>
      </c>
      <c r="U939" s="35">
        <v>51.5</v>
      </c>
      <c r="V939" s="35">
        <v>999997.4</v>
      </c>
      <c r="W939" s="35">
        <v>1000000</v>
      </c>
      <c r="X939" s="35">
        <v>2.6</v>
      </c>
      <c r="Y939" s="35">
        <v>0</v>
      </c>
      <c r="Z939" t="str">
        <f t="shared" si="10"/>
        <v>Spain</v>
      </c>
      <c r="AA939">
        <f>'OAM Base model stairs'!B1470</f>
        <v>1996</v>
      </c>
    </row>
    <row r="940" spans="1:27" ht="15" thickBot="1" x14ac:dyDescent="0.35">
      <c r="A940" s="34" t="str">
        <f t="shared" si="9"/>
        <v>Spain</v>
      </c>
      <c r="B940" s="35">
        <v>19</v>
      </c>
      <c r="C940" s="35">
        <v>19</v>
      </c>
      <c r="D940" s="35">
        <v>5</v>
      </c>
      <c r="E940" s="35">
        <v>19</v>
      </c>
      <c r="F940" s="35">
        <v>28</v>
      </c>
      <c r="G940" s="35">
        <v>33</v>
      </c>
      <c r="H940" s="35">
        <v>499768.9</v>
      </c>
      <c r="I940" s="35">
        <v>27</v>
      </c>
      <c r="J940" s="35">
        <v>9</v>
      </c>
      <c r="K940" s="35">
        <v>9</v>
      </c>
      <c r="L940" s="35">
        <v>44.5</v>
      </c>
      <c r="M940" s="35">
        <v>9</v>
      </c>
      <c r="N940" s="35">
        <v>499878.9</v>
      </c>
      <c r="O940" s="35">
        <v>1</v>
      </c>
      <c r="P940" s="35">
        <v>0</v>
      </c>
      <c r="Q940" s="35">
        <v>1</v>
      </c>
      <c r="R940" s="35">
        <v>28</v>
      </c>
      <c r="S940" s="35">
        <v>27</v>
      </c>
      <c r="T940" s="35">
        <v>22</v>
      </c>
      <c r="U940" s="35">
        <v>51.5</v>
      </c>
      <c r="V940" s="35">
        <v>999999.9</v>
      </c>
      <c r="W940" s="35">
        <v>1000000</v>
      </c>
      <c r="X940" s="35">
        <v>0.1</v>
      </c>
      <c r="Y940" s="35">
        <v>0</v>
      </c>
      <c r="Z940" t="str">
        <f t="shared" si="10"/>
        <v>Spain</v>
      </c>
      <c r="AA940">
        <f>'OAM Base model stairs'!B1471</f>
        <v>1997</v>
      </c>
    </row>
    <row r="941" spans="1:27" ht="15" thickBot="1" x14ac:dyDescent="0.35">
      <c r="A941" s="34" t="str">
        <f t="shared" si="9"/>
        <v>Spain</v>
      </c>
      <c r="B941" s="35">
        <v>20</v>
      </c>
      <c r="C941" s="35">
        <v>19</v>
      </c>
      <c r="D941" s="35">
        <v>5</v>
      </c>
      <c r="E941" s="35">
        <v>19</v>
      </c>
      <c r="F941" s="35">
        <v>27</v>
      </c>
      <c r="G941" s="35">
        <v>32</v>
      </c>
      <c r="H941" s="35">
        <v>499769.9</v>
      </c>
      <c r="I941" s="35">
        <v>26</v>
      </c>
      <c r="J941" s="35">
        <v>10</v>
      </c>
      <c r="K941" s="35">
        <v>10</v>
      </c>
      <c r="L941" s="35">
        <v>40.5</v>
      </c>
      <c r="M941" s="35">
        <v>10</v>
      </c>
      <c r="N941" s="35">
        <v>499879.9</v>
      </c>
      <c r="O941" s="35">
        <v>2</v>
      </c>
      <c r="P941" s="35">
        <v>1</v>
      </c>
      <c r="Q941" s="35">
        <v>2</v>
      </c>
      <c r="R941" s="35">
        <v>28</v>
      </c>
      <c r="S941" s="35">
        <v>27</v>
      </c>
      <c r="T941" s="35">
        <v>22</v>
      </c>
      <c r="U941" s="35">
        <v>51.5</v>
      </c>
      <c r="V941" s="35">
        <v>1000001.9</v>
      </c>
      <c r="W941" s="35">
        <v>1000000</v>
      </c>
      <c r="X941" s="35">
        <v>-1.9</v>
      </c>
      <c r="Y941" s="35">
        <v>0</v>
      </c>
      <c r="Z941" t="str">
        <f t="shared" si="10"/>
        <v>Spain</v>
      </c>
      <c r="AA941">
        <f>'OAM Base model stairs'!B1472</f>
        <v>1998</v>
      </c>
    </row>
    <row r="942" spans="1:27" ht="15" thickBot="1" x14ac:dyDescent="0.35">
      <c r="A942" s="34" t="str">
        <f t="shared" si="9"/>
        <v>Spain</v>
      </c>
      <c r="B942" s="35">
        <v>22</v>
      </c>
      <c r="C942" s="35">
        <v>20</v>
      </c>
      <c r="D942" s="35">
        <v>5</v>
      </c>
      <c r="E942" s="35">
        <v>20</v>
      </c>
      <c r="F942" s="35">
        <v>27</v>
      </c>
      <c r="G942" s="35">
        <v>32</v>
      </c>
      <c r="H942" s="35">
        <v>499769.9</v>
      </c>
      <c r="I942" s="35">
        <v>26</v>
      </c>
      <c r="J942" s="35">
        <v>13.5</v>
      </c>
      <c r="K942" s="35">
        <v>11</v>
      </c>
      <c r="L942" s="35">
        <v>38.5</v>
      </c>
      <c r="M942" s="35">
        <v>11</v>
      </c>
      <c r="N942" s="35">
        <v>499883.9</v>
      </c>
      <c r="O942" s="35">
        <v>6</v>
      </c>
      <c r="P942" s="35">
        <v>28</v>
      </c>
      <c r="Q942" s="35">
        <v>6</v>
      </c>
      <c r="R942" s="35">
        <v>28</v>
      </c>
      <c r="S942" s="35">
        <v>27</v>
      </c>
      <c r="T942" s="35">
        <v>21</v>
      </c>
      <c r="U942" s="35">
        <v>51.5</v>
      </c>
      <c r="V942" s="35">
        <v>1000047.4</v>
      </c>
      <c r="W942" s="35">
        <v>1000000</v>
      </c>
      <c r="X942" s="35">
        <v>-47.4</v>
      </c>
      <c r="Y942" s="35">
        <v>0</v>
      </c>
      <c r="Z942" t="str">
        <f t="shared" si="10"/>
        <v>Spain</v>
      </c>
      <c r="AA942">
        <f>'OAM Base model stairs'!B1473</f>
        <v>1999</v>
      </c>
    </row>
    <row r="943" spans="1:27" ht="15" thickBot="1" x14ac:dyDescent="0.35">
      <c r="A943" s="34" t="str">
        <f t="shared" si="9"/>
        <v>Spain</v>
      </c>
      <c r="B943" s="35">
        <v>24</v>
      </c>
      <c r="C943" s="35">
        <v>23</v>
      </c>
      <c r="D943" s="35">
        <v>6</v>
      </c>
      <c r="E943" s="35">
        <v>23</v>
      </c>
      <c r="F943" s="35">
        <v>28</v>
      </c>
      <c r="G943" s="35">
        <v>33</v>
      </c>
      <c r="H943" s="35">
        <v>499769.9</v>
      </c>
      <c r="I943" s="35">
        <v>27</v>
      </c>
      <c r="J943" s="35">
        <v>12.5</v>
      </c>
      <c r="K943" s="35">
        <v>10</v>
      </c>
      <c r="L943" s="35">
        <v>44.5</v>
      </c>
      <c r="M943" s="35">
        <v>10</v>
      </c>
      <c r="N943" s="35">
        <v>499889.9</v>
      </c>
      <c r="O943" s="35">
        <v>12</v>
      </c>
      <c r="P943" s="35">
        <v>5</v>
      </c>
      <c r="Q943" s="35">
        <v>12</v>
      </c>
      <c r="R943" s="35">
        <v>27</v>
      </c>
      <c r="S943" s="35">
        <v>27</v>
      </c>
      <c r="T943" s="35">
        <v>21</v>
      </c>
      <c r="U943" s="35">
        <v>51.5</v>
      </c>
      <c r="V943" s="35">
        <v>1000056.4</v>
      </c>
      <c r="W943" s="35">
        <v>1000000</v>
      </c>
      <c r="X943" s="35">
        <v>-56.4</v>
      </c>
      <c r="Y943" s="35">
        <v>-0.01</v>
      </c>
      <c r="Z943" t="str">
        <f t="shared" si="10"/>
        <v>Spain</v>
      </c>
      <c r="AA943">
        <f>'OAM Base model stairs'!B1474</f>
        <v>2000</v>
      </c>
    </row>
    <row r="944" spans="1:27" ht="15" thickBot="1" x14ac:dyDescent="0.35">
      <c r="A944" s="34" t="str">
        <f t="shared" si="9"/>
        <v>Spain</v>
      </c>
      <c r="B944" s="35">
        <v>25</v>
      </c>
      <c r="C944" s="35">
        <v>25</v>
      </c>
      <c r="D944" s="35">
        <v>7</v>
      </c>
      <c r="E944" s="35">
        <v>25</v>
      </c>
      <c r="F944" s="35">
        <v>25</v>
      </c>
      <c r="G944" s="35">
        <v>30</v>
      </c>
      <c r="H944" s="35">
        <v>499771.9</v>
      </c>
      <c r="I944" s="35">
        <v>24</v>
      </c>
      <c r="J944" s="35">
        <v>9</v>
      </c>
      <c r="K944" s="35">
        <v>9</v>
      </c>
      <c r="L944" s="35">
        <v>41.5</v>
      </c>
      <c r="M944" s="35">
        <v>9</v>
      </c>
      <c r="N944" s="35">
        <v>499895.9</v>
      </c>
      <c r="O944" s="35">
        <v>18</v>
      </c>
      <c r="P944" s="35">
        <v>4</v>
      </c>
      <c r="Q944" s="35">
        <v>18</v>
      </c>
      <c r="R944" s="35">
        <v>28</v>
      </c>
      <c r="S944" s="35">
        <v>28</v>
      </c>
      <c r="T944" s="35">
        <v>21</v>
      </c>
      <c r="U944" s="35">
        <v>52.5</v>
      </c>
      <c r="V944" s="35">
        <v>1000066.9</v>
      </c>
      <c r="W944" s="35">
        <v>1000000</v>
      </c>
      <c r="X944" s="35">
        <v>-66.900000000000006</v>
      </c>
      <c r="Y944" s="35">
        <v>-0.01</v>
      </c>
      <c r="Z944" t="str">
        <f t="shared" si="10"/>
        <v>Spain</v>
      </c>
      <c r="AA944">
        <f>'OAM Base model stairs'!B1475</f>
        <v>2001</v>
      </c>
    </row>
    <row r="945" spans="1:27" ht="15" thickBot="1" x14ac:dyDescent="0.35">
      <c r="A945" s="34" t="str">
        <f t="shared" si="9"/>
        <v>Spain</v>
      </c>
      <c r="B945" s="35">
        <v>26</v>
      </c>
      <c r="C945" s="35">
        <v>26</v>
      </c>
      <c r="D945" s="35">
        <v>7</v>
      </c>
      <c r="E945" s="35">
        <v>26</v>
      </c>
      <c r="F945" s="35">
        <v>23</v>
      </c>
      <c r="G945" s="35">
        <v>29</v>
      </c>
      <c r="H945" s="35">
        <v>499771.9</v>
      </c>
      <c r="I945" s="35">
        <v>23</v>
      </c>
      <c r="J945" s="35">
        <v>8</v>
      </c>
      <c r="K945" s="35">
        <v>7</v>
      </c>
      <c r="L945" s="35">
        <v>44.5</v>
      </c>
      <c r="M945" s="35">
        <v>7</v>
      </c>
      <c r="N945" s="35">
        <v>499890.9</v>
      </c>
      <c r="O945" s="35">
        <v>12</v>
      </c>
      <c r="P945" s="35">
        <v>5</v>
      </c>
      <c r="Q945" s="35">
        <v>12</v>
      </c>
      <c r="R945" s="35">
        <v>27</v>
      </c>
      <c r="S945" s="35">
        <v>28</v>
      </c>
      <c r="T945" s="35">
        <v>21</v>
      </c>
      <c r="U945" s="35">
        <v>52.5</v>
      </c>
      <c r="V945" s="35">
        <v>1000046.9</v>
      </c>
      <c r="W945" s="35">
        <v>1000000</v>
      </c>
      <c r="X945" s="35">
        <v>-46.9</v>
      </c>
      <c r="Y945" s="35">
        <v>0</v>
      </c>
      <c r="Z945" t="str">
        <f t="shared" si="10"/>
        <v>Spain</v>
      </c>
      <c r="AA945">
        <f>'OAM Base model stairs'!B1476</f>
        <v>2002</v>
      </c>
    </row>
    <row r="946" spans="1:27" ht="15" thickBot="1" x14ac:dyDescent="0.35">
      <c r="A946" s="34" t="str">
        <f t="shared" si="9"/>
        <v>Spain</v>
      </c>
      <c r="B946" s="35">
        <v>26</v>
      </c>
      <c r="C946" s="35">
        <v>26</v>
      </c>
      <c r="D946" s="35">
        <v>8</v>
      </c>
      <c r="E946" s="35">
        <v>26</v>
      </c>
      <c r="F946" s="35">
        <v>23</v>
      </c>
      <c r="G946" s="35">
        <v>29</v>
      </c>
      <c r="H946" s="35">
        <v>499772.9</v>
      </c>
      <c r="I946" s="35">
        <v>23</v>
      </c>
      <c r="J946" s="35">
        <v>9</v>
      </c>
      <c r="K946" s="35">
        <v>9</v>
      </c>
      <c r="L946" s="35">
        <v>41.5</v>
      </c>
      <c r="M946" s="35">
        <v>9</v>
      </c>
      <c r="N946" s="35">
        <v>499890.9</v>
      </c>
      <c r="O946" s="35">
        <v>14</v>
      </c>
      <c r="P946" s="35">
        <v>10</v>
      </c>
      <c r="Q946" s="35">
        <v>14</v>
      </c>
      <c r="R946" s="35">
        <v>27</v>
      </c>
      <c r="S946" s="35">
        <v>28</v>
      </c>
      <c r="T946" s="35">
        <v>21</v>
      </c>
      <c r="U946" s="35">
        <v>52.5</v>
      </c>
      <c r="V946" s="35">
        <v>1000059.9</v>
      </c>
      <c r="W946" s="35">
        <v>1000000</v>
      </c>
      <c r="X946" s="35">
        <v>-59.9</v>
      </c>
      <c r="Y946" s="35">
        <v>-0.01</v>
      </c>
      <c r="Z946" t="str">
        <f t="shared" si="10"/>
        <v>Spain</v>
      </c>
      <c r="AA946">
        <f>'OAM Base model stairs'!B1477</f>
        <v>2003</v>
      </c>
    </row>
    <row r="947" spans="1:27" ht="15" thickBot="1" x14ac:dyDescent="0.35">
      <c r="A947" s="34" t="str">
        <f t="shared" si="9"/>
        <v>Spain</v>
      </c>
      <c r="B947" s="35">
        <v>28</v>
      </c>
      <c r="C947" s="35">
        <v>28</v>
      </c>
      <c r="D947" s="35">
        <v>9</v>
      </c>
      <c r="E947" s="35">
        <v>28</v>
      </c>
      <c r="F947" s="35">
        <v>26</v>
      </c>
      <c r="G947" s="35">
        <v>31</v>
      </c>
      <c r="H947" s="35">
        <v>499771.9</v>
      </c>
      <c r="I947" s="35">
        <v>25</v>
      </c>
      <c r="J947" s="35">
        <v>8</v>
      </c>
      <c r="K947" s="35">
        <v>8</v>
      </c>
      <c r="L947" s="35">
        <v>41.5</v>
      </c>
      <c r="M947" s="35">
        <v>8</v>
      </c>
      <c r="N947" s="35">
        <v>499894.9</v>
      </c>
      <c r="O947" s="35">
        <v>18</v>
      </c>
      <c r="P947" s="35">
        <v>12</v>
      </c>
      <c r="Q947" s="35">
        <v>18</v>
      </c>
      <c r="R947" s="35">
        <v>27</v>
      </c>
      <c r="S947" s="35">
        <v>27</v>
      </c>
      <c r="T947" s="35">
        <v>22</v>
      </c>
      <c r="U947" s="35">
        <v>51.5</v>
      </c>
      <c r="V947" s="35">
        <v>1000082.9</v>
      </c>
      <c r="W947" s="35">
        <v>1000000</v>
      </c>
      <c r="X947" s="35">
        <v>-82.9</v>
      </c>
      <c r="Y947" s="35">
        <v>-0.01</v>
      </c>
      <c r="Z947" t="str">
        <f t="shared" si="10"/>
        <v>Spain</v>
      </c>
      <c r="AA947">
        <f>'OAM Base model stairs'!B1478</f>
        <v>2004</v>
      </c>
    </row>
    <row r="948" spans="1:27" ht="15" thickBot="1" x14ac:dyDescent="0.35">
      <c r="A948" s="34" t="str">
        <f t="shared" si="9"/>
        <v>Spain</v>
      </c>
      <c r="B948" s="35">
        <v>28</v>
      </c>
      <c r="C948" s="35">
        <v>28</v>
      </c>
      <c r="D948" s="35">
        <v>12</v>
      </c>
      <c r="E948" s="35">
        <v>28</v>
      </c>
      <c r="F948" s="35">
        <v>28</v>
      </c>
      <c r="G948" s="35">
        <v>33</v>
      </c>
      <c r="H948" s="35">
        <v>499769.9</v>
      </c>
      <c r="I948" s="35">
        <v>27</v>
      </c>
      <c r="J948" s="35">
        <v>10</v>
      </c>
      <c r="K948" s="35">
        <v>10</v>
      </c>
      <c r="L948" s="35">
        <v>37.5</v>
      </c>
      <c r="M948" s="35">
        <v>10</v>
      </c>
      <c r="N948" s="35">
        <v>499903.9</v>
      </c>
      <c r="O948" s="35">
        <v>26</v>
      </c>
      <c r="P948" s="35">
        <v>14</v>
      </c>
      <c r="Q948" s="35">
        <v>26</v>
      </c>
      <c r="R948" s="35">
        <v>27</v>
      </c>
      <c r="S948" s="35">
        <v>27</v>
      </c>
      <c r="T948" s="35">
        <v>22</v>
      </c>
      <c r="U948" s="35">
        <v>51.5</v>
      </c>
      <c r="V948" s="35">
        <v>1000118.9</v>
      </c>
      <c r="W948" s="35">
        <v>1000000</v>
      </c>
      <c r="X948" s="35">
        <v>-118.9</v>
      </c>
      <c r="Y948" s="35">
        <v>-0.01</v>
      </c>
      <c r="Z948" t="str">
        <f t="shared" si="10"/>
        <v>Spain</v>
      </c>
      <c r="AA948">
        <f>'OAM Base model stairs'!B1479</f>
        <v>2005</v>
      </c>
    </row>
    <row r="949" spans="1:27" ht="15" thickBot="1" x14ac:dyDescent="0.35">
      <c r="A949" s="34" t="str">
        <f t="shared" si="9"/>
        <v>Spain</v>
      </c>
      <c r="B949" s="35">
        <v>29</v>
      </c>
      <c r="C949" s="35">
        <v>29</v>
      </c>
      <c r="D949" s="35">
        <v>14</v>
      </c>
      <c r="E949" s="35">
        <v>29</v>
      </c>
      <c r="F949" s="35">
        <v>28</v>
      </c>
      <c r="G949" s="35">
        <v>33</v>
      </c>
      <c r="H949" s="35">
        <v>499769.9</v>
      </c>
      <c r="I949" s="35">
        <v>27</v>
      </c>
      <c r="J949" s="35">
        <v>6</v>
      </c>
      <c r="K949" s="35">
        <v>6</v>
      </c>
      <c r="L949" s="35">
        <v>41.5</v>
      </c>
      <c r="M949" s="35">
        <v>6</v>
      </c>
      <c r="N949" s="35">
        <v>499900.9</v>
      </c>
      <c r="O949" s="35">
        <v>23</v>
      </c>
      <c r="P949" s="35">
        <v>16.5</v>
      </c>
      <c r="Q949" s="35">
        <v>23</v>
      </c>
      <c r="R949" s="35">
        <v>26</v>
      </c>
      <c r="S949" s="35">
        <v>26</v>
      </c>
      <c r="T949" s="35">
        <v>23</v>
      </c>
      <c r="U949" s="35">
        <v>50.5</v>
      </c>
      <c r="V949" s="35">
        <v>1000107.4</v>
      </c>
      <c r="W949" s="35">
        <v>1000000</v>
      </c>
      <c r="X949" s="35">
        <v>-107.4</v>
      </c>
      <c r="Y949" s="35">
        <v>-0.01</v>
      </c>
      <c r="Z949" t="str">
        <f t="shared" si="10"/>
        <v>Spain</v>
      </c>
      <c r="AA949">
        <f>'OAM Base model stairs'!B1480</f>
        <v>2006</v>
      </c>
    </row>
    <row r="950" spans="1:27" ht="15" thickBot="1" x14ac:dyDescent="0.35">
      <c r="A950" s="34" t="str">
        <f t="shared" si="9"/>
        <v>Spain</v>
      </c>
      <c r="B950" s="35">
        <v>29</v>
      </c>
      <c r="C950" s="35">
        <v>29</v>
      </c>
      <c r="D950" s="35">
        <v>15</v>
      </c>
      <c r="E950" s="35">
        <v>29</v>
      </c>
      <c r="F950" s="35">
        <v>29</v>
      </c>
      <c r="G950" s="35">
        <v>34</v>
      </c>
      <c r="H950" s="35">
        <v>499770.9</v>
      </c>
      <c r="I950" s="35">
        <v>28</v>
      </c>
      <c r="J950" s="35">
        <v>8</v>
      </c>
      <c r="K950" s="35">
        <v>8</v>
      </c>
      <c r="L950" s="35">
        <v>38.5</v>
      </c>
      <c r="M950" s="35">
        <v>8</v>
      </c>
      <c r="N950" s="35">
        <v>499896.9</v>
      </c>
      <c r="O950" s="35">
        <v>16</v>
      </c>
      <c r="P950" s="35">
        <v>28</v>
      </c>
      <c r="Q950" s="35">
        <v>16</v>
      </c>
      <c r="R950" s="35">
        <v>25</v>
      </c>
      <c r="S950" s="35">
        <v>26</v>
      </c>
      <c r="T950" s="35">
        <v>23</v>
      </c>
      <c r="U950" s="35">
        <v>50.5</v>
      </c>
      <c r="V950" s="35">
        <v>1000107.9</v>
      </c>
      <c r="W950" s="35">
        <v>1000000</v>
      </c>
      <c r="X950" s="35">
        <v>-107.9</v>
      </c>
      <c r="Y950" s="35">
        <v>-0.01</v>
      </c>
      <c r="Z950" t="str">
        <f t="shared" si="10"/>
        <v>Spain</v>
      </c>
      <c r="AA950">
        <f>'OAM Base model stairs'!B1481</f>
        <v>2007</v>
      </c>
    </row>
    <row r="951" spans="1:27" ht="15" thickBot="1" x14ac:dyDescent="0.35">
      <c r="A951" s="34" t="str">
        <f t="shared" si="9"/>
        <v>Spain</v>
      </c>
      <c r="B951" s="35">
        <v>29</v>
      </c>
      <c r="C951" s="35">
        <v>29</v>
      </c>
      <c r="D951" s="35">
        <v>15</v>
      </c>
      <c r="E951" s="35">
        <v>29</v>
      </c>
      <c r="F951" s="35">
        <v>28</v>
      </c>
      <c r="G951" s="35">
        <v>33</v>
      </c>
      <c r="H951" s="35">
        <v>499771.9</v>
      </c>
      <c r="I951" s="35">
        <v>27</v>
      </c>
      <c r="J951" s="35">
        <v>8</v>
      </c>
      <c r="K951" s="35">
        <v>8</v>
      </c>
      <c r="L951" s="35">
        <v>41.5</v>
      </c>
      <c r="M951" s="35">
        <v>8</v>
      </c>
      <c r="N951" s="35">
        <v>499882.9</v>
      </c>
      <c r="O951" s="35">
        <v>2</v>
      </c>
      <c r="P951" s="35">
        <v>2</v>
      </c>
      <c r="Q951" s="35">
        <v>2</v>
      </c>
      <c r="R951" s="35">
        <v>25</v>
      </c>
      <c r="S951" s="35">
        <v>26</v>
      </c>
      <c r="T951" s="35">
        <v>23</v>
      </c>
      <c r="U951" s="35">
        <v>50.5</v>
      </c>
      <c r="V951" s="35">
        <v>1000040.9</v>
      </c>
      <c r="W951" s="35">
        <v>1000000</v>
      </c>
      <c r="X951" s="35">
        <v>-40.9</v>
      </c>
      <c r="Y951" s="35">
        <v>0</v>
      </c>
      <c r="Z951" t="str">
        <f t="shared" si="10"/>
        <v>Spain</v>
      </c>
      <c r="AA951">
        <f>'OAM Base model stairs'!B1482</f>
        <v>2008</v>
      </c>
    </row>
    <row r="952" spans="1:27" ht="15" thickBot="1" x14ac:dyDescent="0.35">
      <c r="A952" s="34" t="str">
        <f t="shared" si="9"/>
        <v>Spain</v>
      </c>
      <c r="B952" s="35">
        <v>27</v>
      </c>
      <c r="C952" s="35">
        <v>27</v>
      </c>
      <c r="D952" s="35">
        <v>12</v>
      </c>
      <c r="E952" s="35">
        <v>27</v>
      </c>
      <c r="F952" s="35">
        <v>23</v>
      </c>
      <c r="G952" s="35">
        <v>29</v>
      </c>
      <c r="H952" s="35">
        <v>499784.4</v>
      </c>
      <c r="I952" s="35">
        <v>23</v>
      </c>
      <c r="J952" s="35">
        <v>7</v>
      </c>
      <c r="K952" s="35">
        <v>7</v>
      </c>
      <c r="L952" s="35">
        <v>40.5</v>
      </c>
      <c r="M952" s="35">
        <v>7</v>
      </c>
      <c r="N952" s="35">
        <v>499878.9</v>
      </c>
      <c r="O952" s="35">
        <v>2</v>
      </c>
      <c r="P952" s="35">
        <v>2</v>
      </c>
      <c r="Q952" s="35">
        <v>2</v>
      </c>
      <c r="R952" s="35">
        <v>26</v>
      </c>
      <c r="S952" s="35">
        <v>26</v>
      </c>
      <c r="T952" s="35">
        <v>23</v>
      </c>
      <c r="U952" s="35">
        <v>50.5</v>
      </c>
      <c r="V952" s="35">
        <v>1000024.4</v>
      </c>
      <c r="W952" s="35">
        <v>1000000</v>
      </c>
      <c r="X952" s="35">
        <v>-24.4</v>
      </c>
      <c r="Y952" s="35">
        <v>0</v>
      </c>
      <c r="Z952" t="str">
        <f t="shared" si="10"/>
        <v>Spain</v>
      </c>
      <c r="AA952">
        <f>'OAM Base model stairs'!B1483</f>
        <v>2009</v>
      </c>
    </row>
    <row r="953" spans="1:27" ht="15" thickBot="1" x14ac:dyDescent="0.35">
      <c r="A953" s="34" t="str">
        <f t="shared" si="9"/>
        <v>Spain</v>
      </c>
      <c r="B953" s="35">
        <v>27</v>
      </c>
      <c r="C953" s="35">
        <v>27</v>
      </c>
      <c r="D953" s="35">
        <v>12</v>
      </c>
      <c r="E953" s="35">
        <v>27</v>
      </c>
      <c r="F953" s="35">
        <v>26</v>
      </c>
      <c r="G953" s="35">
        <v>31</v>
      </c>
      <c r="H953" s="35">
        <v>499784.4</v>
      </c>
      <c r="I953" s="35">
        <v>25</v>
      </c>
      <c r="J953" s="35">
        <v>6</v>
      </c>
      <c r="K953" s="35">
        <v>6</v>
      </c>
      <c r="L953" s="35">
        <v>36.5</v>
      </c>
      <c r="M953" s="35">
        <v>6</v>
      </c>
      <c r="N953" s="35">
        <v>499878.9</v>
      </c>
      <c r="O953" s="35">
        <v>2</v>
      </c>
      <c r="P953" s="35">
        <v>3</v>
      </c>
      <c r="Q953" s="35">
        <v>2</v>
      </c>
      <c r="R953" s="35">
        <v>25</v>
      </c>
      <c r="S953" s="35">
        <v>25</v>
      </c>
      <c r="T953" s="35">
        <v>24</v>
      </c>
      <c r="U953" s="35">
        <v>49.5</v>
      </c>
      <c r="V953" s="35">
        <v>1000023.4</v>
      </c>
      <c r="W953" s="35">
        <v>1000000</v>
      </c>
      <c r="X953" s="35">
        <v>-23.4</v>
      </c>
      <c r="Y953" s="35">
        <v>0</v>
      </c>
      <c r="Z953" t="str">
        <f t="shared" si="10"/>
        <v>Spain</v>
      </c>
      <c r="AA953">
        <f>'OAM Base model stairs'!B1484</f>
        <v>2010</v>
      </c>
    </row>
    <row r="954" spans="1:27" ht="15" thickBot="1" x14ac:dyDescent="0.35">
      <c r="A954" s="34" t="str">
        <f t="shared" si="9"/>
        <v>Spain</v>
      </c>
      <c r="B954" s="35">
        <v>28</v>
      </c>
      <c r="C954" s="35">
        <v>28</v>
      </c>
      <c r="D954" s="35">
        <v>12</v>
      </c>
      <c r="E954" s="35">
        <v>28</v>
      </c>
      <c r="F954" s="35">
        <v>25</v>
      </c>
      <c r="G954" s="35">
        <v>30</v>
      </c>
      <c r="H954" s="35">
        <v>499786.9</v>
      </c>
      <c r="I954" s="35">
        <v>24</v>
      </c>
      <c r="J954" s="35">
        <v>7</v>
      </c>
      <c r="K954" s="35">
        <v>7</v>
      </c>
      <c r="L954" s="35">
        <v>37.5</v>
      </c>
      <c r="M954" s="35">
        <v>7</v>
      </c>
      <c r="N954" s="35">
        <v>499877.4</v>
      </c>
      <c r="O954" s="35">
        <v>1</v>
      </c>
      <c r="P954" s="35">
        <v>1</v>
      </c>
      <c r="Q954" s="35">
        <v>1</v>
      </c>
      <c r="R954" s="35">
        <v>24</v>
      </c>
      <c r="S954" s="35">
        <v>25</v>
      </c>
      <c r="T954" s="35">
        <v>24</v>
      </c>
      <c r="U954" s="35">
        <v>49.5</v>
      </c>
      <c r="V954" s="35">
        <v>1000023.4</v>
      </c>
      <c r="W954" s="35">
        <v>1000000</v>
      </c>
      <c r="X954" s="35">
        <v>-23.4</v>
      </c>
      <c r="Y954" s="35">
        <v>0</v>
      </c>
      <c r="Z954" t="str">
        <f t="shared" si="10"/>
        <v>Spain</v>
      </c>
      <c r="AA954">
        <f>'OAM Base model stairs'!B1485</f>
        <v>2011</v>
      </c>
    </row>
    <row r="955" spans="1:27" ht="15" thickBot="1" x14ac:dyDescent="0.35">
      <c r="A955" s="34" t="str">
        <f t="shared" si="9"/>
        <v>Spain</v>
      </c>
      <c r="B955" s="35">
        <v>29</v>
      </c>
      <c r="C955" s="35">
        <v>29</v>
      </c>
      <c r="D955" s="35">
        <v>13</v>
      </c>
      <c r="E955" s="35">
        <v>29</v>
      </c>
      <c r="F955" s="35">
        <v>26</v>
      </c>
      <c r="G955" s="35">
        <v>31</v>
      </c>
      <c r="H955" s="35">
        <v>499783.4</v>
      </c>
      <c r="I955" s="35">
        <v>25</v>
      </c>
      <c r="J955" s="35">
        <v>9</v>
      </c>
      <c r="K955" s="35">
        <v>9</v>
      </c>
      <c r="L955" s="35">
        <v>38.5</v>
      </c>
      <c r="M955" s="35">
        <v>9</v>
      </c>
      <c r="N955" s="35">
        <v>499877.4</v>
      </c>
      <c r="O955" s="35">
        <v>0</v>
      </c>
      <c r="P955" s="35">
        <v>1</v>
      </c>
      <c r="Q955" s="35">
        <v>0</v>
      </c>
      <c r="R955" s="35">
        <v>24</v>
      </c>
      <c r="S955" s="35">
        <v>24</v>
      </c>
      <c r="T955" s="35">
        <v>25</v>
      </c>
      <c r="U955" s="35">
        <v>48.5</v>
      </c>
      <c r="V955" s="35">
        <v>1000030.9</v>
      </c>
      <c r="W955" s="35">
        <v>1000000</v>
      </c>
      <c r="X955" s="35">
        <v>-30.9</v>
      </c>
      <c r="Y955" s="35">
        <v>0</v>
      </c>
      <c r="Z955" t="str">
        <f t="shared" si="10"/>
        <v>Spain</v>
      </c>
      <c r="AA955">
        <f>'OAM Base model stairs'!B1486</f>
        <v>2012</v>
      </c>
    </row>
    <row r="956" spans="1:27" ht="15" thickBot="1" x14ac:dyDescent="0.35">
      <c r="A956" s="34" t="str">
        <f t="shared" si="9"/>
        <v>Spain</v>
      </c>
      <c r="B956" s="35">
        <v>29</v>
      </c>
      <c r="C956" s="35">
        <v>29</v>
      </c>
      <c r="D956" s="35">
        <v>13</v>
      </c>
      <c r="E956" s="35">
        <v>29</v>
      </c>
      <c r="F956" s="35">
        <v>26</v>
      </c>
      <c r="G956" s="35">
        <v>31</v>
      </c>
      <c r="H956" s="35">
        <v>499783.4</v>
      </c>
      <c r="I956" s="35">
        <v>25</v>
      </c>
      <c r="J956" s="35">
        <v>6</v>
      </c>
      <c r="K956" s="35">
        <v>6</v>
      </c>
      <c r="L956" s="35">
        <v>33.5</v>
      </c>
      <c r="M956" s="35">
        <v>6</v>
      </c>
      <c r="N956" s="35">
        <v>499877.4</v>
      </c>
      <c r="O956" s="35">
        <v>0</v>
      </c>
      <c r="P956" s="35">
        <v>1</v>
      </c>
      <c r="Q956" s="35">
        <v>0</v>
      </c>
      <c r="R956" s="35">
        <v>23</v>
      </c>
      <c r="S956" s="35">
        <v>24</v>
      </c>
      <c r="T956" s="35">
        <v>25</v>
      </c>
      <c r="U956" s="35">
        <v>48.5</v>
      </c>
      <c r="V956" s="35">
        <v>1000015.9</v>
      </c>
      <c r="W956" s="35">
        <v>1000000</v>
      </c>
      <c r="X956" s="35">
        <v>-15.9</v>
      </c>
      <c r="Y956" s="35">
        <v>0</v>
      </c>
      <c r="Z956" t="str">
        <f t="shared" si="10"/>
        <v>Spain</v>
      </c>
      <c r="AA956">
        <f>'OAM Base model stairs'!B1487</f>
        <v>2013</v>
      </c>
    </row>
    <row r="957" spans="1:27" ht="15" thickBot="1" x14ac:dyDescent="0.35">
      <c r="A957" s="34" t="str">
        <f t="shared" si="9"/>
        <v>Spain</v>
      </c>
      <c r="B957" s="35">
        <v>29</v>
      </c>
      <c r="C957" s="35">
        <v>29</v>
      </c>
      <c r="D957" s="35">
        <v>14</v>
      </c>
      <c r="E957" s="35">
        <v>29</v>
      </c>
      <c r="F957" s="35">
        <v>26</v>
      </c>
      <c r="G957" s="35">
        <v>31</v>
      </c>
      <c r="H957" s="35">
        <v>499783.4</v>
      </c>
      <c r="I957" s="35">
        <v>25</v>
      </c>
      <c r="J957" s="35">
        <v>7</v>
      </c>
      <c r="K957" s="35">
        <v>8</v>
      </c>
      <c r="L957" s="35">
        <v>36.5</v>
      </c>
      <c r="M957" s="35">
        <v>8</v>
      </c>
      <c r="N957" s="35">
        <v>499877.4</v>
      </c>
      <c r="O957" s="35">
        <v>0</v>
      </c>
      <c r="P957" s="35">
        <v>0</v>
      </c>
      <c r="Q957" s="35">
        <v>0</v>
      </c>
      <c r="R957" s="35">
        <v>23</v>
      </c>
      <c r="S957" s="35">
        <v>24</v>
      </c>
      <c r="T957" s="35">
        <v>25</v>
      </c>
      <c r="U957" s="35">
        <v>48.5</v>
      </c>
      <c r="V957" s="35">
        <v>1000023.9</v>
      </c>
      <c r="W957" s="35">
        <v>1000000</v>
      </c>
      <c r="X957" s="35">
        <v>-23.9</v>
      </c>
      <c r="Y957" s="35">
        <v>0</v>
      </c>
      <c r="Z957" t="str">
        <f t="shared" si="10"/>
        <v>Spain</v>
      </c>
      <c r="AA957">
        <f>'OAM Base model stairs'!B1488</f>
        <v>2014</v>
      </c>
    </row>
    <row r="958" spans="1:27" ht="15" thickBot="1" x14ac:dyDescent="0.35">
      <c r="A958" s="34" t="str">
        <f t="shared" si="9"/>
        <v>Spain</v>
      </c>
      <c r="B958" s="35">
        <v>29</v>
      </c>
      <c r="C958" s="35">
        <v>29</v>
      </c>
      <c r="D958" s="35">
        <v>15</v>
      </c>
      <c r="E958" s="35">
        <v>29</v>
      </c>
      <c r="F958" s="35">
        <v>25</v>
      </c>
      <c r="G958" s="35">
        <v>30</v>
      </c>
      <c r="H958" s="35">
        <v>499784.4</v>
      </c>
      <c r="I958" s="35">
        <v>24</v>
      </c>
      <c r="J958" s="35">
        <v>9</v>
      </c>
      <c r="K958" s="35">
        <v>9</v>
      </c>
      <c r="L958" s="35">
        <v>37.5</v>
      </c>
      <c r="M958" s="35">
        <v>9</v>
      </c>
      <c r="N958" s="35">
        <v>499877.4</v>
      </c>
      <c r="O958" s="35">
        <v>0</v>
      </c>
      <c r="P958" s="35">
        <v>1</v>
      </c>
      <c r="Q958" s="35">
        <v>0</v>
      </c>
      <c r="R958" s="35">
        <v>22</v>
      </c>
      <c r="S958" s="35">
        <v>24</v>
      </c>
      <c r="T958" s="35">
        <v>25</v>
      </c>
      <c r="U958" s="35">
        <v>48.5</v>
      </c>
      <c r="V958" s="35">
        <v>1000027.9</v>
      </c>
      <c r="W958" s="35">
        <v>1000000</v>
      </c>
      <c r="X958" s="35">
        <v>-27.9</v>
      </c>
      <c r="Y958" s="35">
        <v>0</v>
      </c>
      <c r="Z958" t="str">
        <f t="shared" si="10"/>
        <v>Spain</v>
      </c>
      <c r="AA958">
        <f>'OAM Base model stairs'!B1489</f>
        <v>2015</v>
      </c>
    </row>
    <row r="959" spans="1:27" ht="15" thickBot="1" x14ac:dyDescent="0.35">
      <c r="A959" s="34" t="str">
        <f t="shared" si="9"/>
        <v>Spain</v>
      </c>
      <c r="B959" s="35">
        <v>29</v>
      </c>
      <c r="C959" s="35">
        <v>29</v>
      </c>
      <c r="D959" s="35">
        <v>16</v>
      </c>
      <c r="E959" s="35">
        <v>29</v>
      </c>
      <c r="F959" s="35">
        <v>25</v>
      </c>
      <c r="G959" s="35">
        <v>30</v>
      </c>
      <c r="H959" s="35">
        <v>499786.9</v>
      </c>
      <c r="I959" s="35">
        <v>24</v>
      </c>
      <c r="J959" s="35">
        <v>7</v>
      </c>
      <c r="K959" s="35">
        <v>8</v>
      </c>
      <c r="L959" s="35">
        <v>35.5</v>
      </c>
      <c r="M959" s="35">
        <v>8</v>
      </c>
      <c r="N959" s="35">
        <v>499878.9</v>
      </c>
      <c r="O959" s="35">
        <v>1</v>
      </c>
      <c r="P959" s="35">
        <v>1</v>
      </c>
      <c r="Q959" s="35">
        <v>1</v>
      </c>
      <c r="R959" s="35">
        <v>23</v>
      </c>
      <c r="S959" s="35">
        <v>25</v>
      </c>
      <c r="T959" s="35">
        <v>25</v>
      </c>
      <c r="U959" s="35">
        <v>49.5</v>
      </c>
      <c r="V959" s="35">
        <v>1000031.9</v>
      </c>
      <c r="W959" s="35">
        <v>1000000</v>
      </c>
      <c r="X959" s="35">
        <v>-31.9</v>
      </c>
      <c r="Y959" s="35">
        <v>0</v>
      </c>
      <c r="Z959" t="str">
        <f t="shared" si="10"/>
        <v>Spain</v>
      </c>
      <c r="AA959">
        <f>'OAM Base model stairs'!B1490</f>
        <v>2016</v>
      </c>
    </row>
    <row r="960" spans="1:27" ht="15" thickBot="1" x14ac:dyDescent="0.35">
      <c r="A960" s="34" t="str">
        <f t="shared" si="9"/>
        <v>Spain</v>
      </c>
      <c r="B960" s="35">
        <v>28</v>
      </c>
      <c r="C960" s="35">
        <v>28</v>
      </c>
      <c r="D960" s="35">
        <v>17</v>
      </c>
      <c r="E960" s="35">
        <v>28</v>
      </c>
      <c r="F960" s="35">
        <v>25</v>
      </c>
      <c r="G960" s="35">
        <v>30</v>
      </c>
      <c r="H960" s="35">
        <v>499786.9</v>
      </c>
      <c r="I960" s="35">
        <v>24</v>
      </c>
      <c r="J960" s="35">
        <v>9</v>
      </c>
      <c r="K960" s="35">
        <v>9</v>
      </c>
      <c r="L960" s="35">
        <v>36.5</v>
      </c>
      <c r="M960" s="35">
        <v>9</v>
      </c>
      <c r="N960" s="35">
        <v>499878.9</v>
      </c>
      <c r="O960" s="35">
        <v>1</v>
      </c>
      <c r="P960" s="35">
        <v>2</v>
      </c>
      <c r="Q960" s="35">
        <v>1</v>
      </c>
      <c r="R960" s="35">
        <v>23</v>
      </c>
      <c r="S960" s="35">
        <v>25</v>
      </c>
      <c r="T960" s="35">
        <v>25</v>
      </c>
      <c r="U960" s="35">
        <v>49.5</v>
      </c>
      <c r="V960" s="35">
        <v>1000035.9</v>
      </c>
      <c r="W960" s="35">
        <v>1000000</v>
      </c>
      <c r="X960" s="35">
        <v>-35.9</v>
      </c>
      <c r="Y960" s="35">
        <v>0</v>
      </c>
      <c r="Z960" t="str">
        <f t="shared" si="10"/>
        <v>Spain</v>
      </c>
      <c r="AA960">
        <f>'OAM Base model stairs'!B1491</f>
        <v>2017</v>
      </c>
    </row>
    <row r="961" spans="1:27" ht="15" thickBot="1" x14ac:dyDescent="0.35">
      <c r="A961" s="34" t="str">
        <f t="shared" si="9"/>
        <v>Spain</v>
      </c>
      <c r="B961" s="35">
        <v>27</v>
      </c>
      <c r="C961" s="35">
        <v>27</v>
      </c>
      <c r="D961" s="35">
        <v>23.5</v>
      </c>
      <c r="E961" s="35">
        <v>27</v>
      </c>
      <c r="F961" s="35">
        <v>23</v>
      </c>
      <c r="G961" s="35">
        <v>29</v>
      </c>
      <c r="H961" s="35">
        <v>499786.9</v>
      </c>
      <c r="I961" s="35">
        <v>23</v>
      </c>
      <c r="J961" s="35">
        <v>9</v>
      </c>
      <c r="K961" s="35">
        <v>9</v>
      </c>
      <c r="L961" s="35">
        <v>36.5</v>
      </c>
      <c r="M961" s="35">
        <v>9</v>
      </c>
      <c r="N961" s="35">
        <v>499878.9</v>
      </c>
      <c r="O961" s="35">
        <v>1</v>
      </c>
      <c r="P961" s="35">
        <v>3</v>
      </c>
      <c r="Q961" s="35">
        <v>1</v>
      </c>
      <c r="R961" s="35">
        <v>22</v>
      </c>
      <c r="S961" s="35">
        <v>25</v>
      </c>
      <c r="T961" s="35">
        <v>25</v>
      </c>
      <c r="U961" s="35">
        <v>49.5</v>
      </c>
      <c r="V961" s="35">
        <v>1000035.4</v>
      </c>
      <c r="W961" s="35">
        <v>1000000</v>
      </c>
      <c r="X961" s="35">
        <v>-35.4</v>
      </c>
      <c r="Y961" s="35">
        <v>0</v>
      </c>
      <c r="Z961" t="str">
        <f t="shared" si="10"/>
        <v>Spain</v>
      </c>
      <c r="AA961">
        <f>'OAM Base model stairs'!B1492</f>
        <v>2018</v>
      </c>
    </row>
    <row r="962" spans="1:27" ht="15" thickBot="1" x14ac:dyDescent="0.35">
      <c r="A962" s="34" t="str">
        <f t="shared" si="9"/>
        <v>Spain</v>
      </c>
      <c r="B962" s="35">
        <v>26</v>
      </c>
      <c r="C962" s="35">
        <v>26</v>
      </c>
      <c r="D962" s="35">
        <v>27.5</v>
      </c>
      <c r="E962" s="35">
        <v>26</v>
      </c>
      <c r="F962" s="35">
        <v>23</v>
      </c>
      <c r="G962" s="35">
        <v>29</v>
      </c>
      <c r="H962" s="35">
        <v>499786.9</v>
      </c>
      <c r="I962" s="35">
        <v>23</v>
      </c>
      <c r="J962" s="35">
        <v>7</v>
      </c>
      <c r="K962" s="35">
        <v>8</v>
      </c>
      <c r="L962" s="35">
        <v>33.5</v>
      </c>
      <c r="M962" s="35">
        <v>8</v>
      </c>
      <c r="N962" s="35">
        <v>499879.9</v>
      </c>
      <c r="O962" s="35">
        <v>0</v>
      </c>
      <c r="P962" s="35">
        <v>2</v>
      </c>
      <c r="Q962" s="35">
        <v>0</v>
      </c>
      <c r="R962" s="35">
        <v>22</v>
      </c>
      <c r="S962" s="35">
        <v>24</v>
      </c>
      <c r="T962" s="35">
        <v>25</v>
      </c>
      <c r="U962" s="35">
        <v>48.5</v>
      </c>
      <c r="V962" s="35">
        <v>1000025.4</v>
      </c>
      <c r="W962" s="35">
        <v>1000000</v>
      </c>
      <c r="X962" s="35">
        <v>-25.4</v>
      </c>
      <c r="Y962" s="35">
        <v>0</v>
      </c>
      <c r="Z962" t="str">
        <f t="shared" si="10"/>
        <v>Spain</v>
      </c>
      <c r="AA962">
        <f>'OAM Base model stairs'!B1493</f>
        <v>2019</v>
      </c>
    </row>
    <row r="963" spans="1:27" ht="15" thickBot="1" x14ac:dyDescent="0.35">
      <c r="A963" s="34" t="str">
        <f t="shared" si="9"/>
        <v>Spain</v>
      </c>
      <c r="B963" s="35">
        <v>24</v>
      </c>
      <c r="C963" s="35">
        <v>25</v>
      </c>
      <c r="D963" s="35">
        <v>29.5</v>
      </c>
      <c r="E963" s="35">
        <v>25</v>
      </c>
      <c r="F963" s="35">
        <v>28</v>
      </c>
      <c r="G963" s="35">
        <v>33</v>
      </c>
      <c r="H963" s="35">
        <v>499784.4</v>
      </c>
      <c r="I963" s="35">
        <v>27</v>
      </c>
      <c r="J963" s="35">
        <v>14.5</v>
      </c>
      <c r="K963" s="35">
        <v>13</v>
      </c>
      <c r="L963" s="35">
        <v>39.5</v>
      </c>
      <c r="M963" s="35">
        <v>13</v>
      </c>
      <c r="N963" s="35">
        <v>499878.9</v>
      </c>
      <c r="O963" s="35">
        <v>1</v>
      </c>
      <c r="P963" s="35">
        <v>1</v>
      </c>
      <c r="Q963" s="35">
        <v>1</v>
      </c>
      <c r="R963" s="35">
        <v>20</v>
      </c>
      <c r="S963" s="35">
        <v>22</v>
      </c>
      <c r="T963" s="35">
        <v>27</v>
      </c>
      <c r="U963" s="35">
        <v>46.5</v>
      </c>
      <c r="V963" s="35">
        <v>1000053.4</v>
      </c>
      <c r="W963" s="35">
        <v>1000000</v>
      </c>
      <c r="X963" s="35">
        <v>-53.4</v>
      </c>
      <c r="Y963" s="35">
        <v>-0.01</v>
      </c>
      <c r="Z963" t="str">
        <f t="shared" si="10"/>
        <v>Spain</v>
      </c>
      <c r="AA963">
        <f>'OAM Base model stairs'!B1494</f>
        <v>2020</v>
      </c>
    </row>
    <row r="964" spans="1:27" ht="15" thickBot="1" x14ac:dyDescent="0.35">
      <c r="A964" s="34" t="str">
        <f t="shared" si="9"/>
        <v>Spain</v>
      </c>
      <c r="B964" s="35">
        <v>24</v>
      </c>
      <c r="C964" s="35">
        <v>25</v>
      </c>
      <c r="D964" s="35">
        <v>30.5</v>
      </c>
      <c r="E964" s="35">
        <v>25</v>
      </c>
      <c r="F964" s="35">
        <v>25</v>
      </c>
      <c r="G964" s="35">
        <v>30</v>
      </c>
      <c r="H964" s="35">
        <v>499771.9</v>
      </c>
      <c r="I964" s="35">
        <v>24</v>
      </c>
      <c r="J964" s="35">
        <v>5</v>
      </c>
      <c r="K964" s="35">
        <v>5</v>
      </c>
      <c r="L964" s="35">
        <v>39.5</v>
      </c>
      <c r="M964" s="35">
        <v>5</v>
      </c>
      <c r="N964" s="35">
        <v>499879.9</v>
      </c>
      <c r="O964" s="35">
        <v>1</v>
      </c>
      <c r="P964" s="35">
        <v>1</v>
      </c>
      <c r="Q964" s="35">
        <v>1</v>
      </c>
      <c r="R964" s="35">
        <v>19</v>
      </c>
      <c r="S964" s="35">
        <v>22</v>
      </c>
      <c r="T964" s="35">
        <v>27</v>
      </c>
      <c r="U964" s="35">
        <v>46.5</v>
      </c>
      <c r="V964" s="35">
        <v>1000007.4</v>
      </c>
      <c r="W964" s="35">
        <v>1000000</v>
      </c>
      <c r="X964" s="35">
        <v>-7.4</v>
      </c>
      <c r="Y964" s="35">
        <v>0</v>
      </c>
      <c r="Z964" t="str">
        <f t="shared" si="10"/>
        <v>Spain</v>
      </c>
      <c r="AA964">
        <f>'OAM Base model stairs'!B1495</f>
        <v>2021</v>
      </c>
    </row>
    <row r="965" spans="1:27" ht="15" thickBot="1" x14ac:dyDescent="0.35">
      <c r="A965" s="34" t="str">
        <f t="shared" si="9"/>
        <v>Italy</v>
      </c>
      <c r="B965" s="35">
        <v>21</v>
      </c>
      <c r="C965" s="35">
        <v>19</v>
      </c>
      <c r="D965" s="35">
        <v>3</v>
      </c>
      <c r="E965" s="35">
        <v>19</v>
      </c>
      <c r="F965" s="35">
        <v>12</v>
      </c>
      <c r="G965" s="35">
        <v>19</v>
      </c>
      <c r="H965" s="35">
        <v>499797.9</v>
      </c>
      <c r="I965" s="35">
        <v>13</v>
      </c>
      <c r="J965" s="35">
        <v>7</v>
      </c>
      <c r="K965" s="35">
        <v>7</v>
      </c>
      <c r="L965" s="35">
        <v>41.5</v>
      </c>
      <c r="M965" s="35">
        <v>7</v>
      </c>
      <c r="N965" s="35">
        <v>499895.9</v>
      </c>
      <c r="O965" s="35">
        <v>19</v>
      </c>
      <c r="P965" s="35">
        <v>2</v>
      </c>
      <c r="Q965" s="35">
        <v>19</v>
      </c>
      <c r="R965" s="35">
        <v>26</v>
      </c>
      <c r="S965" s="35">
        <v>23</v>
      </c>
      <c r="T965" s="35">
        <v>6</v>
      </c>
      <c r="U965" s="35">
        <v>47.5</v>
      </c>
      <c r="V965" s="35">
        <v>1000004.9</v>
      </c>
      <c r="W965" s="35">
        <v>1000000</v>
      </c>
      <c r="X965" s="35">
        <v>-4.9000000000000004</v>
      </c>
      <c r="Y965" s="35">
        <v>0</v>
      </c>
      <c r="Z965" t="str">
        <f t="shared" si="10"/>
        <v>Italy</v>
      </c>
      <c r="AA965">
        <f>'OAM Base model stairs'!B1496</f>
        <v>1995</v>
      </c>
    </row>
    <row r="966" spans="1:27" ht="15" thickBot="1" x14ac:dyDescent="0.35">
      <c r="A966" s="34" t="str">
        <f t="shared" si="9"/>
        <v>Italy</v>
      </c>
      <c r="B966" s="35">
        <v>19</v>
      </c>
      <c r="C966" s="35">
        <v>18</v>
      </c>
      <c r="D966" s="35">
        <v>4</v>
      </c>
      <c r="E966" s="35">
        <v>18</v>
      </c>
      <c r="F966" s="35">
        <v>11</v>
      </c>
      <c r="G966" s="35">
        <v>17</v>
      </c>
      <c r="H966" s="35">
        <v>499834.9</v>
      </c>
      <c r="I966" s="35">
        <v>11</v>
      </c>
      <c r="J966" s="35">
        <v>8</v>
      </c>
      <c r="K966" s="35">
        <v>7</v>
      </c>
      <c r="L966" s="35">
        <v>38.5</v>
      </c>
      <c r="M966" s="35">
        <v>7</v>
      </c>
      <c r="N966" s="35">
        <v>499894.9</v>
      </c>
      <c r="O966" s="35">
        <v>18</v>
      </c>
      <c r="P966" s="35">
        <v>3</v>
      </c>
      <c r="Q966" s="35">
        <v>18</v>
      </c>
      <c r="R966" s="35">
        <v>26</v>
      </c>
      <c r="S966" s="35">
        <v>24</v>
      </c>
      <c r="T966" s="35">
        <v>8</v>
      </c>
      <c r="U966" s="35">
        <v>48.5</v>
      </c>
      <c r="V966" s="35">
        <v>1000033.9</v>
      </c>
      <c r="W966" s="35">
        <v>1000000</v>
      </c>
      <c r="X966" s="35">
        <v>-33.9</v>
      </c>
      <c r="Y966" s="35">
        <v>0</v>
      </c>
      <c r="Z966" t="str">
        <f t="shared" si="10"/>
        <v>Italy</v>
      </c>
      <c r="AA966">
        <f>'OAM Base model stairs'!B1497</f>
        <v>1996</v>
      </c>
    </row>
    <row r="967" spans="1:27" ht="15" thickBot="1" x14ac:dyDescent="0.35">
      <c r="A967" s="34" t="str">
        <f t="shared" si="9"/>
        <v>Italy</v>
      </c>
      <c r="B967" s="35">
        <v>19</v>
      </c>
      <c r="C967" s="35">
        <v>18</v>
      </c>
      <c r="D967" s="35">
        <v>5</v>
      </c>
      <c r="E967" s="35">
        <v>18</v>
      </c>
      <c r="F967" s="35">
        <v>12</v>
      </c>
      <c r="G967" s="35">
        <v>18</v>
      </c>
      <c r="H967" s="35">
        <v>499804.4</v>
      </c>
      <c r="I967" s="35">
        <v>12</v>
      </c>
      <c r="J967" s="35">
        <v>8</v>
      </c>
      <c r="K967" s="35">
        <v>7</v>
      </c>
      <c r="L967" s="35">
        <v>39.5</v>
      </c>
      <c r="M967" s="35">
        <v>7</v>
      </c>
      <c r="N967" s="35">
        <v>499891.9</v>
      </c>
      <c r="O967" s="35">
        <v>15</v>
      </c>
      <c r="P967" s="35">
        <v>8</v>
      </c>
      <c r="Q967" s="35">
        <v>15</v>
      </c>
      <c r="R967" s="35">
        <v>26</v>
      </c>
      <c r="S967" s="35">
        <v>25</v>
      </c>
      <c r="T967" s="35">
        <v>10</v>
      </c>
      <c r="U967" s="35">
        <v>49.5</v>
      </c>
      <c r="V967" s="35">
        <v>1000008.4</v>
      </c>
      <c r="W967" s="35">
        <v>1000000</v>
      </c>
      <c r="X967" s="35">
        <v>-8.4</v>
      </c>
      <c r="Y967" s="35">
        <v>0</v>
      </c>
      <c r="Z967" t="str">
        <f t="shared" si="10"/>
        <v>Italy</v>
      </c>
      <c r="AA967">
        <f>'OAM Base model stairs'!B1498</f>
        <v>1997</v>
      </c>
    </row>
    <row r="968" spans="1:27" ht="15" thickBot="1" x14ac:dyDescent="0.35">
      <c r="A968" s="34" t="str">
        <f t="shared" si="9"/>
        <v>Italy</v>
      </c>
      <c r="B968" s="35">
        <v>19</v>
      </c>
      <c r="C968" s="35">
        <v>19</v>
      </c>
      <c r="D968" s="35">
        <v>5</v>
      </c>
      <c r="E968" s="35">
        <v>19</v>
      </c>
      <c r="F968" s="35">
        <v>11</v>
      </c>
      <c r="G968" s="35">
        <v>17</v>
      </c>
      <c r="H968" s="35">
        <v>499836.9</v>
      </c>
      <c r="I968" s="35">
        <v>11</v>
      </c>
      <c r="J968" s="35">
        <v>8</v>
      </c>
      <c r="K968" s="35">
        <v>7</v>
      </c>
      <c r="L968" s="35">
        <v>41.5</v>
      </c>
      <c r="M968" s="35">
        <v>7</v>
      </c>
      <c r="N968" s="35">
        <v>499890.9</v>
      </c>
      <c r="O968" s="35">
        <v>12</v>
      </c>
      <c r="P968" s="35">
        <v>14</v>
      </c>
      <c r="Q968" s="35">
        <v>12</v>
      </c>
      <c r="R968" s="35">
        <v>27</v>
      </c>
      <c r="S968" s="35">
        <v>26</v>
      </c>
      <c r="T968" s="35">
        <v>10</v>
      </c>
      <c r="U968" s="35">
        <v>50.5</v>
      </c>
      <c r="V968" s="35">
        <v>1000043.9</v>
      </c>
      <c r="W968" s="35">
        <v>1000000</v>
      </c>
      <c r="X968" s="35">
        <v>-43.9</v>
      </c>
      <c r="Y968" s="35">
        <v>0</v>
      </c>
      <c r="Z968" t="str">
        <f t="shared" si="10"/>
        <v>Italy</v>
      </c>
      <c r="AA968">
        <f>'OAM Base model stairs'!B1499</f>
        <v>1998</v>
      </c>
    </row>
    <row r="969" spans="1:27" ht="15" thickBot="1" x14ac:dyDescent="0.35">
      <c r="A969" s="34" t="str">
        <f t="shared" si="9"/>
        <v>Italy</v>
      </c>
      <c r="B969" s="35">
        <v>20</v>
      </c>
      <c r="C969" s="35">
        <v>19</v>
      </c>
      <c r="D969" s="35">
        <v>5</v>
      </c>
      <c r="E969" s="35">
        <v>19</v>
      </c>
      <c r="F969" s="35">
        <v>11</v>
      </c>
      <c r="G969" s="35">
        <v>17</v>
      </c>
      <c r="H969" s="35">
        <v>499836.9</v>
      </c>
      <c r="I969" s="35">
        <v>11</v>
      </c>
      <c r="J969" s="35">
        <v>6</v>
      </c>
      <c r="K969" s="35">
        <v>6</v>
      </c>
      <c r="L969" s="35">
        <v>35.5</v>
      </c>
      <c r="M969" s="35">
        <v>6</v>
      </c>
      <c r="N969" s="35">
        <v>499896.9</v>
      </c>
      <c r="O969" s="35">
        <v>19</v>
      </c>
      <c r="P969" s="35">
        <v>11</v>
      </c>
      <c r="Q969" s="35">
        <v>19</v>
      </c>
      <c r="R969" s="35">
        <v>27</v>
      </c>
      <c r="S969" s="35">
        <v>27</v>
      </c>
      <c r="T969" s="35">
        <v>11</v>
      </c>
      <c r="U969" s="35">
        <v>51.5</v>
      </c>
      <c r="V969" s="35">
        <v>1000054.9</v>
      </c>
      <c r="W969" s="35">
        <v>1000000</v>
      </c>
      <c r="X969" s="35">
        <v>-54.9</v>
      </c>
      <c r="Y969" s="35">
        <v>-0.01</v>
      </c>
      <c r="Z969" t="str">
        <f t="shared" si="10"/>
        <v>Italy</v>
      </c>
      <c r="AA969">
        <f>'OAM Base model stairs'!B1500</f>
        <v>1999</v>
      </c>
    </row>
    <row r="970" spans="1:27" ht="15" thickBot="1" x14ac:dyDescent="0.35">
      <c r="A970" s="34" t="str">
        <f t="shared" si="9"/>
        <v>Italy</v>
      </c>
      <c r="B970" s="35">
        <v>21</v>
      </c>
      <c r="C970" s="35">
        <v>20</v>
      </c>
      <c r="D970" s="35">
        <v>6</v>
      </c>
      <c r="E970" s="35">
        <v>20</v>
      </c>
      <c r="F970" s="35">
        <v>14</v>
      </c>
      <c r="G970" s="35">
        <v>21</v>
      </c>
      <c r="H970" s="35">
        <v>499797.9</v>
      </c>
      <c r="I970" s="35">
        <v>15</v>
      </c>
      <c r="J970" s="35">
        <v>6</v>
      </c>
      <c r="K970" s="35">
        <v>6</v>
      </c>
      <c r="L970" s="35">
        <v>34.5</v>
      </c>
      <c r="M970" s="35">
        <v>6</v>
      </c>
      <c r="N970" s="35">
        <v>499899.9</v>
      </c>
      <c r="O970" s="35">
        <v>23</v>
      </c>
      <c r="P970" s="35">
        <v>7</v>
      </c>
      <c r="Q970" s="35">
        <v>23</v>
      </c>
      <c r="R970" s="35">
        <v>27</v>
      </c>
      <c r="S970" s="35">
        <v>27</v>
      </c>
      <c r="T970" s="35">
        <v>11</v>
      </c>
      <c r="U970" s="35">
        <v>51.5</v>
      </c>
      <c r="V970" s="35">
        <v>1000036.9</v>
      </c>
      <c r="W970" s="35">
        <v>1000000</v>
      </c>
      <c r="X970" s="35">
        <v>-36.9</v>
      </c>
      <c r="Y970" s="35">
        <v>0</v>
      </c>
      <c r="Z970" t="str">
        <f t="shared" si="10"/>
        <v>Italy</v>
      </c>
      <c r="AA970">
        <f>'OAM Base model stairs'!B1501</f>
        <v>2000</v>
      </c>
    </row>
    <row r="971" spans="1:27" ht="15" thickBot="1" x14ac:dyDescent="0.35">
      <c r="A971" s="34" t="str">
        <f t="shared" si="9"/>
        <v>Italy</v>
      </c>
      <c r="B971" s="35">
        <v>22</v>
      </c>
      <c r="C971" s="35">
        <v>21</v>
      </c>
      <c r="D971" s="35">
        <v>6</v>
      </c>
      <c r="E971" s="35">
        <v>21</v>
      </c>
      <c r="F971" s="35">
        <v>14</v>
      </c>
      <c r="G971" s="35">
        <v>20</v>
      </c>
      <c r="H971" s="35">
        <v>499797.9</v>
      </c>
      <c r="I971" s="35">
        <v>14</v>
      </c>
      <c r="J971" s="35">
        <v>5</v>
      </c>
      <c r="K971" s="35">
        <v>5</v>
      </c>
      <c r="L971" s="35">
        <v>33.5</v>
      </c>
      <c r="M971" s="35">
        <v>5</v>
      </c>
      <c r="N971" s="35">
        <v>499905.9</v>
      </c>
      <c r="O971" s="35">
        <v>28</v>
      </c>
      <c r="P971" s="35">
        <v>7</v>
      </c>
      <c r="Q971" s="35">
        <v>28</v>
      </c>
      <c r="R971" s="35">
        <v>27</v>
      </c>
      <c r="S971" s="35">
        <v>27</v>
      </c>
      <c r="T971" s="35">
        <v>11</v>
      </c>
      <c r="U971" s="35">
        <v>51.5</v>
      </c>
      <c r="V971" s="35">
        <v>1000049.9</v>
      </c>
      <c r="W971" s="35">
        <v>1000000</v>
      </c>
      <c r="X971" s="35">
        <v>-49.9</v>
      </c>
      <c r="Y971" s="35">
        <v>0</v>
      </c>
      <c r="Z971" t="str">
        <f t="shared" si="10"/>
        <v>Italy</v>
      </c>
      <c r="AA971">
        <f>'OAM Base model stairs'!B1502</f>
        <v>2001</v>
      </c>
    </row>
    <row r="972" spans="1:27" ht="15" thickBot="1" x14ac:dyDescent="0.35">
      <c r="A972" s="34" t="str">
        <f t="shared" si="9"/>
        <v>Italy</v>
      </c>
      <c r="B972" s="35">
        <v>23</v>
      </c>
      <c r="C972" s="35">
        <v>23</v>
      </c>
      <c r="D972" s="35">
        <v>7</v>
      </c>
      <c r="E972" s="35">
        <v>23</v>
      </c>
      <c r="F972" s="35">
        <v>14</v>
      </c>
      <c r="G972" s="35">
        <v>20</v>
      </c>
      <c r="H972" s="35">
        <v>499797.9</v>
      </c>
      <c r="I972" s="35">
        <v>14</v>
      </c>
      <c r="J972" s="35">
        <v>5</v>
      </c>
      <c r="K972" s="35">
        <v>5</v>
      </c>
      <c r="L972" s="35">
        <v>34.5</v>
      </c>
      <c r="M972" s="35">
        <v>5</v>
      </c>
      <c r="N972" s="35">
        <v>499905.9</v>
      </c>
      <c r="O972" s="35">
        <v>28</v>
      </c>
      <c r="P972" s="35">
        <v>11</v>
      </c>
      <c r="Q972" s="35">
        <v>28</v>
      </c>
      <c r="R972" s="35">
        <v>28</v>
      </c>
      <c r="S972" s="35">
        <v>28</v>
      </c>
      <c r="T972" s="35">
        <v>13</v>
      </c>
      <c r="U972" s="35">
        <v>52.5</v>
      </c>
      <c r="V972" s="35">
        <v>1000065.9</v>
      </c>
      <c r="W972" s="35">
        <v>1000000</v>
      </c>
      <c r="X972" s="35">
        <v>-65.900000000000006</v>
      </c>
      <c r="Y972" s="35">
        <v>-0.01</v>
      </c>
      <c r="Z972" t="str">
        <f t="shared" si="10"/>
        <v>Italy</v>
      </c>
      <c r="AA972">
        <f>'OAM Base model stairs'!B1503</f>
        <v>2002</v>
      </c>
    </row>
    <row r="973" spans="1:27" ht="15" thickBot="1" x14ac:dyDescent="0.35">
      <c r="A973" s="34" t="str">
        <f t="shared" si="9"/>
        <v>Italy</v>
      </c>
      <c r="B973" s="35">
        <v>25</v>
      </c>
      <c r="C973" s="35">
        <v>24</v>
      </c>
      <c r="D973" s="35">
        <v>8</v>
      </c>
      <c r="E973" s="35">
        <v>24</v>
      </c>
      <c r="F973" s="35">
        <v>14</v>
      </c>
      <c r="G973" s="35">
        <v>21</v>
      </c>
      <c r="H973" s="35">
        <v>499797.9</v>
      </c>
      <c r="I973" s="35">
        <v>15</v>
      </c>
      <c r="J973" s="35">
        <v>6</v>
      </c>
      <c r="K973" s="35">
        <v>6</v>
      </c>
      <c r="L973" s="35">
        <v>38.5</v>
      </c>
      <c r="M973" s="35">
        <v>6</v>
      </c>
      <c r="N973" s="35">
        <v>499903.9</v>
      </c>
      <c r="O973" s="35">
        <v>26</v>
      </c>
      <c r="P973" s="35">
        <v>15.5</v>
      </c>
      <c r="Q973" s="35">
        <v>26</v>
      </c>
      <c r="R973" s="35">
        <v>28</v>
      </c>
      <c r="S973" s="35">
        <v>28</v>
      </c>
      <c r="T973" s="35">
        <v>14</v>
      </c>
      <c r="U973" s="35">
        <v>52.5</v>
      </c>
      <c r="V973" s="35">
        <v>1000079.4</v>
      </c>
      <c r="W973" s="35">
        <v>1000000</v>
      </c>
      <c r="X973" s="35">
        <v>-79.400000000000006</v>
      </c>
      <c r="Y973" s="35">
        <v>-0.01</v>
      </c>
      <c r="Z973" t="str">
        <f t="shared" si="10"/>
        <v>Italy</v>
      </c>
      <c r="AA973">
        <f>'OAM Base model stairs'!B1504</f>
        <v>2003</v>
      </c>
    </row>
    <row r="974" spans="1:27" ht="15" thickBot="1" x14ac:dyDescent="0.35">
      <c r="A974" s="34" t="str">
        <f t="shared" si="9"/>
        <v>Italy</v>
      </c>
      <c r="B974" s="35">
        <v>25</v>
      </c>
      <c r="C974" s="35">
        <v>24</v>
      </c>
      <c r="D974" s="35">
        <v>9</v>
      </c>
      <c r="E974" s="35">
        <v>24</v>
      </c>
      <c r="F974" s="35">
        <v>16</v>
      </c>
      <c r="G974" s="35">
        <v>22</v>
      </c>
      <c r="H974" s="35">
        <v>499797.9</v>
      </c>
      <c r="I974" s="35">
        <v>16</v>
      </c>
      <c r="J974" s="35">
        <v>5</v>
      </c>
      <c r="K974" s="35">
        <v>5</v>
      </c>
      <c r="L974" s="35">
        <v>36.5</v>
      </c>
      <c r="M974" s="35">
        <v>5</v>
      </c>
      <c r="N974" s="35">
        <v>499899.9</v>
      </c>
      <c r="O974" s="35">
        <v>22</v>
      </c>
      <c r="P974" s="35">
        <v>19.5</v>
      </c>
      <c r="Q974" s="35">
        <v>22</v>
      </c>
      <c r="R974" s="35">
        <v>29</v>
      </c>
      <c r="S974" s="35">
        <v>29</v>
      </c>
      <c r="T974" s="35">
        <v>16</v>
      </c>
      <c r="U974" s="35">
        <v>53.5</v>
      </c>
      <c r="V974" s="35">
        <v>1000076.4</v>
      </c>
      <c r="W974" s="35">
        <v>1000000</v>
      </c>
      <c r="X974" s="35">
        <v>-76.400000000000006</v>
      </c>
      <c r="Y974" s="35">
        <v>-0.01</v>
      </c>
      <c r="Z974" t="str">
        <f t="shared" si="10"/>
        <v>Italy</v>
      </c>
      <c r="AA974">
        <f>'OAM Base model stairs'!B1505</f>
        <v>2004</v>
      </c>
    </row>
    <row r="975" spans="1:27" ht="15" thickBot="1" x14ac:dyDescent="0.35">
      <c r="A975" s="34" t="str">
        <f t="shared" si="9"/>
        <v>Italy</v>
      </c>
      <c r="B975" s="35">
        <v>25</v>
      </c>
      <c r="C975" s="35">
        <v>24</v>
      </c>
      <c r="D975" s="35">
        <v>9</v>
      </c>
      <c r="E975" s="35">
        <v>24</v>
      </c>
      <c r="F975" s="35">
        <v>16</v>
      </c>
      <c r="G975" s="35">
        <v>22</v>
      </c>
      <c r="H975" s="35">
        <v>499792.4</v>
      </c>
      <c r="I975" s="35">
        <v>16</v>
      </c>
      <c r="J975" s="35">
        <v>5</v>
      </c>
      <c r="K975" s="35">
        <v>5</v>
      </c>
      <c r="L975" s="35">
        <v>40.5</v>
      </c>
      <c r="M975" s="35">
        <v>5</v>
      </c>
      <c r="N975" s="35">
        <v>499900.9</v>
      </c>
      <c r="O975" s="35">
        <v>23</v>
      </c>
      <c r="P975" s="35">
        <v>20.5</v>
      </c>
      <c r="Q975" s="35">
        <v>23</v>
      </c>
      <c r="R975" s="35">
        <v>29</v>
      </c>
      <c r="S975" s="35">
        <v>29</v>
      </c>
      <c r="T975" s="35">
        <v>17</v>
      </c>
      <c r="U975" s="35">
        <v>53.5</v>
      </c>
      <c r="V975" s="35">
        <v>1000079.9</v>
      </c>
      <c r="W975" s="35">
        <v>1000000</v>
      </c>
      <c r="X975" s="35">
        <v>-79.900000000000006</v>
      </c>
      <c r="Y975" s="35">
        <v>-0.01</v>
      </c>
      <c r="Z975" t="str">
        <f t="shared" si="10"/>
        <v>Italy</v>
      </c>
      <c r="AA975">
        <f>'OAM Base model stairs'!B1506</f>
        <v>2005</v>
      </c>
    </row>
    <row r="976" spans="1:27" ht="15" thickBot="1" x14ac:dyDescent="0.35">
      <c r="A976" s="34" t="str">
        <f t="shared" si="9"/>
        <v>Italy</v>
      </c>
      <c r="B976" s="35">
        <v>25</v>
      </c>
      <c r="C976" s="35">
        <v>25</v>
      </c>
      <c r="D976" s="35">
        <v>10</v>
      </c>
      <c r="E976" s="35">
        <v>25</v>
      </c>
      <c r="F976" s="35">
        <v>15</v>
      </c>
      <c r="G976" s="35">
        <v>21</v>
      </c>
      <c r="H976" s="35">
        <v>499797.9</v>
      </c>
      <c r="I976" s="35">
        <v>15</v>
      </c>
      <c r="J976" s="35">
        <v>5</v>
      </c>
      <c r="K976" s="35">
        <v>5</v>
      </c>
      <c r="L976" s="35">
        <v>40.5</v>
      </c>
      <c r="M976" s="35">
        <v>5</v>
      </c>
      <c r="N976" s="35">
        <v>499901.9</v>
      </c>
      <c r="O976" s="35">
        <v>23</v>
      </c>
      <c r="P976" s="35">
        <v>28</v>
      </c>
      <c r="Q976" s="35">
        <v>23</v>
      </c>
      <c r="R976" s="35">
        <v>29</v>
      </c>
      <c r="S976" s="35">
        <v>29</v>
      </c>
      <c r="T976" s="35">
        <v>18</v>
      </c>
      <c r="U976" s="35">
        <v>53.5</v>
      </c>
      <c r="V976" s="35">
        <v>1000094.9</v>
      </c>
      <c r="W976" s="35">
        <v>1000000</v>
      </c>
      <c r="X976" s="35">
        <v>-94.9</v>
      </c>
      <c r="Y976" s="35">
        <v>-0.01</v>
      </c>
      <c r="Z976" t="str">
        <f t="shared" si="10"/>
        <v>Italy</v>
      </c>
      <c r="AA976">
        <f>'OAM Base model stairs'!B1507</f>
        <v>2006</v>
      </c>
    </row>
    <row r="977" spans="1:27" ht="15" thickBot="1" x14ac:dyDescent="0.35">
      <c r="A977" s="34" t="str">
        <f t="shared" si="9"/>
        <v>Italy</v>
      </c>
      <c r="B977" s="35">
        <v>26</v>
      </c>
      <c r="C977" s="35">
        <v>26</v>
      </c>
      <c r="D977" s="35">
        <v>13</v>
      </c>
      <c r="E977" s="35">
        <v>26</v>
      </c>
      <c r="F977" s="35">
        <v>13</v>
      </c>
      <c r="G977" s="35">
        <v>20</v>
      </c>
      <c r="H977" s="35">
        <v>499820.4</v>
      </c>
      <c r="I977" s="35">
        <v>14</v>
      </c>
      <c r="J977" s="35">
        <v>5</v>
      </c>
      <c r="K977" s="35">
        <v>5</v>
      </c>
      <c r="L977" s="35">
        <v>40.5</v>
      </c>
      <c r="M977" s="35">
        <v>5</v>
      </c>
      <c r="N977" s="35">
        <v>499903.9</v>
      </c>
      <c r="O977" s="35">
        <v>25</v>
      </c>
      <c r="P977" s="35">
        <v>28</v>
      </c>
      <c r="Q977" s="35">
        <v>25</v>
      </c>
      <c r="R977" s="35">
        <v>29</v>
      </c>
      <c r="S977" s="35">
        <v>29</v>
      </c>
      <c r="T977" s="35">
        <v>18</v>
      </c>
      <c r="U977" s="35">
        <v>53.5</v>
      </c>
      <c r="V977" s="35">
        <v>1000125.4</v>
      </c>
      <c r="W977" s="35">
        <v>1000000</v>
      </c>
      <c r="X977" s="35">
        <v>-125.4</v>
      </c>
      <c r="Y977" s="35">
        <v>-0.01</v>
      </c>
      <c r="Z977" t="str">
        <f t="shared" si="10"/>
        <v>Italy</v>
      </c>
      <c r="AA977">
        <f>'OAM Base model stairs'!B1508</f>
        <v>2007</v>
      </c>
    </row>
    <row r="978" spans="1:27" ht="15" thickBot="1" x14ac:dyDescent="0.35">
      <c r="A978" s="34" t="str">
        <f t="shared" si="9"/>
        <v>Italy</v>
      </c>
      <c r="B978" s="35">
        <v>27</v>
      </c>
      <c r="C978" s="35">
        <v>27</v>
      </c>
      <c r="D978" s="35">
        <v>13</v>
      </c>
      <c r="E978" s="35">
        <v>27</v>
      </c>
      <c r="F978" s="35">
        <v>15</v>
      </c>
      <c r="G978" s="35">
        <v>21</v>
      </c>
      <c r="H978" s="35">
        <v>499804.4</v>
      </c>
      <c r="I978" s="35">
        <v>15</v>
      </c>
      <c r="J978" s="35">
        <v>6</v>
      </c>
      <c r="K978" s="35">
        <v>7</v>
      </c>
      <c r="L978" s="35">
        <v>44.5</v>
      </c>
      <c r="M978" s="35">
        <v>7</v>
      </c>
      <c r="N978" s="35">
        <v>499906.9</v>
      </c>
      <c r="O978" s="35">
        <v>29</v>
      </c>
      <c r="P978" s="35">
        <v>19.5</v>
      </c>
      <c r="Q978" s="35">
        <v>29</v>
      </c>
      <c r="R978" s="35">
        <v>29</v>
      </c>
      <c r="S978" s="35">
        <v>29</v>
      </c>
      <c r="T978" s="35">
        <v>19</v>
      </c>
      <c r="U978" s="35">
        <v>53.5</v>
      </c>
      <c r="V978" s="35">
        <v>1000128.9</v>
      </c>
      <c r="W978" s="35">
        <v>1000000</v>
      </c>
      <c r="X978" s="35">
        <v>-128.9</v>
      </c>
      <c r="Y978" s="35">
        <v>-0.01</v>
      </c>
      <c r="Z978" t="str">
        <f t="shared" si="10"/>
        <v>Italy</v>
      </c>
      <c r="AA978">
        <f>'OAM Base model stairs'!B1509</f>
        <v>2008</v>
      </c>
    </row>
    <row r="979" spans="1:27" ht="15" thickBot="1" x14ac:dyDescent="0.35">
      <c r="A979" s="34" t="str">
        <f t="shared" si="9"/>
        <v>Italy</v>
      </c>
      <c r="B979" s="35">
        <v>27</v>
      </c>
      <c r="C979" s="35">
        <v>27</v>
      </c>
      <c r="D979" s="35">
        <v>12</v>
      </c>
      <c r="E979" s="35">
        <v>27</v>
      </c>
      <c r="F979" s="35">
        <v>15</v>
      </c>
      <c r="G979" s="35">
        <v>21</v>
      </c>
      <c r="H979" s="35">
        <v>499804.4</v>
      </c>
      <c r="I979" s="35">
        <v>15</v>
      </c>
      <c r="J979" s="35">
        <v>8</v>
      </c>
      <c r="K979" s="35">
        <v>8</v>
      </c>
      <c r="L979" s="35">
        <v>44.5</v>
      </c>
      <c r="M979" s="35">
        <v>8</v>
      </c>
      <c r="N979" s="35">
        <v>499895.9</v>
      </c>
      <c r="O979" s="35">
        <v>20</v>
      </c>
      <c r="P979" s="35">
        <v>30</v>
      </c>
      <c r="Q979" s="35">
        <v>20</v>
      </c>
      <c r="R979" s="35">
        <v>29</v>
      </c>
      <c r="S979" s="35">
        <v>29</v>
      </c>
      <c r="T979" s="35">
        <v>19</v>
      </c>
      <c r="U979" s="35">
        <v>53.5</v>
      </c>
      <c r="V979" s="35">
        <v>1000113.4</v>
      </c>
      <c r="W979" s="35">
        <v>1000000</v>
      </c>
      <c r="X979" s="35">
        <v>-113.4</v>
      </c>
      <c r="Y979" s="35">
        <v>-0.01</v>
      </c>
      <c r="Z979" t="str">
        <f t="shared" si="10"/>
        <v>Italy</v>
      </c>
      <c r="AA979">
        <f>'OAM Base model stairs'!B1510</f>
        <v>2009</v>
      </c>
    </row>
    <row r="980" spans="1:27" ht="15" thickBot="1" x14ac:dyDescent="0.35">
      <c r="A980" s="34" t="str">
        <f t="shared" si="9"/>
        <v>Italy</v>
      </c>
      <c r="B980" s="35">
        <v>27</v>
      </c>
      <c r="C980" s="35">
        <v>27</v>
      </c>
      <c r="D980" s="35">
        <v>12</v>
      </c>
      <c r="E980" s="35">
        <v>27</v>
      </c>
      <c r="F980" s="35">
        <v>16</v>
      </c>
      <c r="G980" s="35">
        <v>22</v>
      </c>
      <c r="H980" s="35">
        <v>499835.9</v>
      </c>
      <c r="I980" s="35">
        <v>16</v>
      </c>
      <c r="J980" s="35">
        <v>7</v>
      </c>
      <c r="K980" s="35">
        <v>8</v>
      </c>
      <c r="L980" s="35">
        <v>39.5</v>
      </c>
      <c r="M980" s="35">
        <v>8</v>
      </c>
      <c r="N980" s="35">
        <v>499892.9</v>
      </c>
      <c r="O980" s="35">
        <v>18</v>
      </c>
      <c r="P980" s="35">
        <v>34</v>
      </c>
      <c r="Q980" s="35">
        <v>18</v>
      </c>
      <c r="R980" s="35">
        <v>29</v>
      </c>
      <c r="S980" s="35">
        <v>29</v>
      </c>
      <c r="T980" s="35">
        <v>19</v>
      </c>
      <c r="U980" s="35">
        <v>53.5</v>
      </c>
      <c r="V980" s="35">
        <v>1000138.9</v>
      </c>
      <c r="W980" s="35">
        <v>1000000</v>
      </c>
      <c r="X980" s="35">
        <v>-138.9</v>
      </c>
      <c r="Y980" s="35">
        <v>-0.01</v>
      </c>
      <c r="Z980" t="str">
        <f t="shared" si="10"/>
        <v>Italy</v>
      </c>
      <c r="AA980">
        <f>'OAM Base model stairs'!B1511</f>
        <v>2010</v>
      </c>
    </row>
    <row r="981" spans="1:27" ht="15" thickBot="1" x14ac:dyDescent="0.35">
      <c r="A981" s="34" t="str">
        <f t="shared" si="9"/>
        <v>Italy</v>
      </c>
      <c r="B981" s="35">
        <v>27</v>
      </c>
      <c r="C981" s="35">
        <v>27</v>
      </c>
      <c r="D981" s="35">
        <v>12</v>
      </c>
      <c r="E981" s="35">
        <v>27</v>
      </c>
      <c r="F981" s="35">
        <v>17</v>
      </c>
      <c r="G981" s="35">
        <v>23</v>
      </c>
      <c r="H981" s="35">
        <v>499820.4</v>
      </c>
      <c r="I981" s="35">
        <v>17</v>
      </c>
      <c r="J981" s="35">
        <v>9</v>
      </c>
      <c r="K981" s="35">
        <v>9</v>
      </c>
      <c r="L981" s="35">
        <v>40.5</v>
      </c>
      <c r="M981" s="35">
        <v>9</v>
      </c>
      <c r="N981" s="35">
        <v>499893.9</v>
      </c>
      <c r="O981" s="35">
        <v>19</v>
      </c>
      <c r="P981" s="35">
        <v>30</v>
      </c>
      <c r="Q981" s="35">
        <v>19</v>
      </c>
      <c r="R981" s="35">
        <v>29</v>
      </c>
      <c r="S981" s="35">
        <v>29</v>
      </c>
      <c r="T981" s="35">
        <v>19</v>
      </c>
      <c r="U981" s="35">
        <v>53.5</v>
      </c>
      <c r="V981" s="35">
        <v>1000130.4</v>
      </c>
      <c r="W981" s="35">
        <v>1000000</v>
      </c>
      <c r="X981" s="35">
        <v>-130.4</v>
      </c>
      <c r="Y981" s="35">
        <v>-0.01</v>
      </c>
      <c r="Z981" t="str">
        <f t="shared" si="10"/>
        <v>Italy</v>
      </c>
      <c r="AA981">
        <f>'OAM Base model stairs'!B1512</f>
        <v>2011</v>
      </c>
    </row>
    <row r="982" spans="1:27" ht="15" thickBot="1" x14ac:dyDescent="0.35">
      <c r="A982" s="34" t="str">
        <f t="shared" si="9"/>
        <v>Italy</v>
      </c>
      <c r="B982" s="35">
        <v>28</v>
      </c>
      <c r="C982" s="35">
        <v>28</v>
      </c>
      <c r="D982" s="35">
        <v>12</v>
      </c>
      <c r="E982" s="35">
        <v>28</v>
      </c>
      <c r="F982" s="35">
        <v>21</v>
      </c>
      <c r="G982" s="35">
        <v>27</v>
      </c>
      <c r="H982" s="35">
        <v>499788.9</v>
      </c>
      <c r="I982" s="35">
        <v>21</v>
      </c>
      <c r="J982" s="35">
        <v>9</v>
      </c>
      <c r="K982" s="35">
        <v>9</v>
      </c>
      <c r="L982" s="35">
        <v>40.5</v>
      </c>
      <c r="M982" s="35">
        <v>9</v>
      </c>
      <c r="N982" s="35">
        <v>499905.9</v>
      </c>
      <c r="O982" s="35">
        <v>28</v>
      </c>
      <c r="P982" s="35">
        <v>11</v>
      </c>
      <c r="Q982" s="35">
        <v>28</v>
      </c>
      <c r="R982" s="35">
        <v>29</v>
      </c>
      <c r="S982" s="35">
        <v>29</v>
      </c>
      <c r="T982" s="35">
        <v>20</v>
      </c>
      <c r="U982" s="35">
        <v>53.5</v>
      </c>
      <c r="V982" s="35">
        <v>1000125.9</v>
      </c>
      <c r="W982" s="35">
        <v>1000000</v>
      </c>
      <c r="X982" s="35">
        <v>-125.9</v>
      </c>
      <c r="Y982" s="35">
        <v>-0.01</v>
      </c>
      <c r="Z982" t="str">
        <f t="shared" si="10"/>
        <v>Italy</v>
      </c>
      <c r="AA982">
        <f>'OAM Base model stairs'!B1513</f>
        <v>2012</v>
      </c>
    </row>
    <row r="983" spans="1:27" ht="15" thickBot="1" x14ac:dyDescent="0.35">
      <c r="A983" s="34" t="str">
        <f t="shared" si="9"/>
        <v>Italy</v>
      </c>
      <c r="B983" s="35">
        <v>28</v>
      </c>
      <c r="C983" s="35">
        <v>28</v>
      </c>
      <c r="D983" s="35">
        <v>12</v>
      </c>
      <c r="E983" s="35">
        <v>28</v>
      </c>
      <c r="F983" s="35">
        <v>22</v>
      </c>
      <c r="G983" s="35">
        <v>28</v>
      </c>
      <c r="H983" s="35">
        <v>499787.9</v>
      </c>
      <c r="I983" s="35">
        <v>22</v>
      </c>
      <c r="J983" s="35">
        <v>8</v>
      </c>
      <c r="K983" s="35">
        <v>8</v>
      </c>
      <c r="L983" s="35">
        <v>37.5</v>
      </c>
      <c r="M983" s="35">
        <v>8</v>
      </c>
      <c r="N983" s="35">
        <v>499899.9</v>
      </c>
      <c r="O983" s="35">
        <v>24</v>
      </c>
      <c r="P983" s="35">
        <v>7</v>
      </c>
      <c r="Q983" s="35">
        <v>24</v>
      </c>
      <c r="R983" s="35">
        <v>29</v>
      </c>
      <c r="S983" s="35">
        <v>29</v>
      </c>
      <c r="T983" s="35">
        <v>20</v>
      </c>
      <c r="U983" s="35">
        <v>53.5</v>
      </c>
      <c r="V983" s="35">
        <v>1000103.9</v>
      </c>
      <c r="W983" s="35">
        <v>1000000</v>
      </c>
      <c r="X983" s="35">
        <v>-103.9</v>
      </c>
      <c r="Y983" s="35">
        <v>-0.01</v>
      </c>
      <c r="Z983" t="str">
        <f t="shared" si="10"/>
        <v>Italy</v>
      </c>
      <c r="AA983">
        <f>'OAM Base model stairs'!B1514</f>
        <v>2013</v>
      </c>
    </row>
    <row r="984" spans="1:27" ht="15" thickBot="1" x14ac:dyDescent="0.35">
      <c r="A984" s="34" t="str">
        <f t="shared" si="9"/>
        <v>Italy</v>
      </c>
      <c r="B984" s="35">
        <v>29</v>
      </c>
      <c r="C984" s="35">
        <v>29</v>
      </c>
      <c r="D984" s="35">
        <v>13</v>
      </c>
      <c r="E984" s="35">
        <v>29</v>
      </c>
      <c r="F984" s="35">
        <v>22</v>
      </c>
      <c r="G984" s="35">
        <v>28</v>
      </c>
      <c r="H984" s="35">
        <v>499787.9</v>
      </c>
      <c r="I984" s="35">
        <v>22</v>
      </c>
      <c r="J984" s="35">
        <v>8</v>
      </c>
      <c r="K984" s="35">
        <v>9</v>
      </c>
      <c r="L984" s="35">
        <v>38.5</v>
      </c>
      <c r="M984" s="35">
        <v>9</v>
      </c>
      <c r="N984" s="35">
        <v>499892.9</v>
      </c>
      <c r="O984" s="35">
        <v>18</v>
      </c>
      <c r="P984" s="35">
        <v>5</v>
      </c>
      <c r="Q984" s="35">
        <v>18</v>
      </c>
      <c r="R984" s="35">
        <v>29</v>
      </c>
      <c r="S984" s="35">
        <v>29</v>
      </c>
      <c r="T984" s="35">
        <v>20</v>
      </c>
      <c r="U984" s="35">
        <v>53.5</v>
      </c>
      <c r="V984" s="35">
        <v>1000089.9</v>
      </c>
      <c r="W984" s="35">
        <v>1000000</v>
      </c>
      <c r="X984" s="35">
        <v>-89.9</v>
      </c>
      <c r="Y984" s="35">
        <v>-0.01</v>
      </c>
      <c r="Z984" t="str">
        <f t="shared" si="10"/>
        <v>Italy</v>
      </c>
      <c r="AA984">
        <f>'OAM Base model stairs'!B1515</f>
        <v>2014</v>
      </c>
    </row>
    <row r="985" spans="1:27" ht="15" thickBot="1" x14ac:dyDescent="0.35">
      <c r="A985" s="34" t="str">
        <f t="shared" si="9"/>
        <v>Italy</v>
      </c>
      <c r="B985" s="35">
        <v>29</v>
      </c>
      <c r="C985" s="35">
        <v>29</v>
      </c>
      <c r="D985" s="35">
        <v>14</v>
      </c>
      <c r="E985" s="35">
        <v>29</v>
      </c>
      <c r="F985" s="35">
        <v>22</v>
      </c>
      <c r="G985" s="35">
        <v>28</v>
      </c>
      <c r="H985" s="35">
        <v>499788.9</v>
      </c>
      <c r="I985" s="35">
        <v>22</v>
      </c>
      <c r="J985" s="35">
        <v>12.5</v>
      </c>
      <c r="K985" s="35">
        <v>11</v>
      </c>
      <c r="L985" s="35">
        <v>44.5</v>
      </c>
      <c r="M985" s="35">
        <v>11</v>
      </c>
      <c r="N985" s="35">
        <v>499892.9</v>
      </c>
      <c r="O985" s="35">
        <v>17</v>
      </c>
      <c r="P985" s="35">
        <v>5</v>
      </c>
      <c r="Q985" s="35">
        <v>17</v>
      </c>
      <c r="R985" s="35">
        <v>28</v>
      </c>
      <c r="S985" s="35">
        <v>28</v>
      </c>
      <c r="T985" s="35">
        <v>21</v>
      </c>
      <c r="U985" s="35">
        <v>52.5</v>
      </c>
      <c r="V985" s="35">
        <v>1000102.4</v>
      </c>
      <c r="W985" s="35">
        <v>1000000</v>
      </c>
      <c r="X985" s="35">
        <v>-102.4</v>
      </c>
      <c r="Y985" s="35">
        <v>-0.01</v>
      </c>
      <c r="Z985" t="str">
        <f t="shared" si="10"/>
        <v>Italy</v>
      </c>
      <c r="AA985">
        <f>'OAM Base model stairs'!B1516</f>
        <v>2015</v>
      </c>
    </row>
    <row r="986" spans="1:27" ht="15" thickBot="1" x14ac:dyDescent="0.35">
      <c r="A986" s="34" t="str">
        <f t="shared" si="9"/>
        <v>Italy</v>
      </c>
      <c r="B986" s="35">
        <v>29</v>
      </c>
      <c r="C986" s="35">
        <v>29</v>
      </c>
      <c r="D986" s="35">
        <v>15</v>
      </c>
      <c r="E986" s="35">
        <v>29</v>
      </c>
      <c r="F986" s="35">
        <v>22</v>
      </c>
      <c r="G986" s="35">
        <v>27</v>
      </c>
      <c r="H986" s="35">
        <v>499788.9</v>
      </c>
      <c r="I986" s="35">
        <v>21</v>
      </c>
      <c r="J986" s="35">
        <v>8</v>
      </c>
      <c r="K986" s="35">
        <v>9</v>
      </c>
      <c r="L986" s="35">
        <v>36.5</v>
      </c>
      <c r="M986" s="35">
        <v>9</v>
      </c>
      <c r="N986" s="35">
        <v>499889.9</v>
      </c>
      <c r="O986" s="35">
        <v>11</v>
      </c>
      <c r="P986" s="35">
        <v>4</v>
      </c>
      <c r="Q986" s="35">
        <v>11</v>
      </c>
      <c r="R986" s="35">
        <v>28</v>
      </c>
      <c r="S986" s="35">
        <v>28</v>
      </c>
      <c r="T986" s="35">
        <v>21</v>
      </c>
      <c r="U986" s="35">
        <v>52.5</v>
      </c>
      <c r="V986" s="35">
        <v>1000068.9</v>
      </c>
      <c r="W986" s="35">
        <v>1000000</v>
      </c>
      <c r="X986" s="35">
        <v>-68.900000000000006</v>
      </c>
      <c r="Y986" s="35">
        <v>-0.01</v>
      </c>
      <c r="Z986" t="str">
        <f t="shared" si="10"/>
        <v>Italy</v>
      </c>
      <c r="AA986">
        <f>'OAM Base model stairs'!B1517</f>
        <v>2016</v>
      </c>
    </row>
    <row r="987" spans="1:27" ht="15" thickBot="1" x14ac:dyDescent="0.35">
      <c r="A987" s="34" t="str">
        <f t="shared" si="9"/>
        <v>Italy</v>
      </c>
      <c r="B987" s="35">
        <v>29</v>
      </c>
      <c r="C987" s="35">
        <v>29</v>
      </c>
      <c r="D987" s="35">
        <v>16</v>
      </c>
      <c r="E987" s="35">
        <v>29</v>
      </c>
      <c r="F987" s="35">
        <v>21</v>
      </c>
      <c r="G987" s="35">
        <v>27</v>
      </c>
      <c r="H987" s="35">
        <v>499788.9</v>
      </c>
      <c r="I987" s="35">
        <v>21</v>
      </c>
      <c r="J987" s="35">
        <v>12.5</v>
      </c>
      <c r="K987" s="35">
        <v>11</v>
      </c>
      <c r="L987" s="35">
        <v>41.5</v>
      </c>
      <c r="M987" s="35">
        <v>11</v>
      </c>
      <c r="N987" s="35">
        <v>499886.9</v>
      </c>
      <c r="O987" s="35">
        <v>8</v>
      </c>
      <c r="P987" s="35">
        <v>4</v>
      </c>
      <c r="Q987" s="35">
        <v>8</v>
      </c>
      <c r="R987" s="35">
        <v>28</v>
      </c>
      <c r="S987" s="35">
        <v>28</v>
      </c>
      <c r="T987" s="35">
        <v>21</v>
      </c>
      <c r="U987" s="35">
        <v>52.5</v>
      </c>
      <c r="V987" s="35">
        <v>1000073.4</v>
      </c>
      <c r="W987" s="35">
        <v>1000000</v>
      </c>
      <c r="X987" s="35">
        <v>-73.400000000000006</v>
      </c>
      <c r="Y987" s="35">
        <v>-0.01</v>
      </c>
      <c r="Z987" t="str">
        <f t="shared" si="10"/>
        <v>Italy</v>
      </c>
      <c r="AA987">
        <f>'OAM Base model stairs'!B1518</f>
        <v>2017</v>
      </c>
    </row>
    <row r="988" spans="1:27" ht="15" thickBot="1" x14ac:dyDescent="0.35">
      <c r="A988" s="34" t="str">
        <f t="shared" si="9"/>
        <v>Italy</v>
      </c>
      <c r="B988" s="35">
        <v>29</v>
      </c>
      <c r="C988" s="35">
        <v>29</v>
      </c>
      <c r="D988" s="35">
        <v>17</v>
      </c>
      <c r="E988" s="35">
        <v>29</v>
      </c>
      <c r="F988" s="35">
        <v>20</v>
      </c>
      <c r="G988" s="35">
        <v>26</v>
      </c>
      <c r="H988" s="35">
        <v>499792.4</v>
      </c>
      <c r="I988" s="35">
        <v>20</v>
      </c>
      <c r="J988" s="35">
        <v>9</v>
      </c>
      <c r="K988" s="35">
        <v>10</v>
      </c>
      <c r="L988" s="35">
        <v>37.5</v>
      </c>
      <c r="M988" s="35">
        <v>10</v>
      </c>
      <c r="N988" s="35">
        <v>499885.9</v>
      </c>
      <c r="O988" s="35">
        <v>5</v>
      </c>
      <c r="P988" s="35">
        <v>4</v>
      </c>
      <c r="Q988" s="35">
        <v>5</v>
      </c>
      <c r="R988" s="35">
        <v>27</v>
      </c>
      <c r="S988" s="35">
        <v>28</v>
      </c>
      <c r="T988" s="35">
        <v>22</v>
      </c>
      <c r="U988" s="35">
        <v>52.5</v>
      </c>
      <c r="V988" s="35">
        <v>1000058.4</v>
      </c>
      <c r="W988" s="35">
        <v>1000000</v>
      </c>
      <c r="X988" s="35">
        <v>-58.4</v>
      </c>
      <c r="Y988" s="35">
        <v>-0.01</v>
      </c>
      <c r="Z988" t="str">
        <f t="shared" si="10"/>
        <v>Italy</v>
      </c>
      <c r="AA988">
        <f>'OAM Base model stairs'!B1519</f>
        <v>2018</v>
      </c>
    </row>
    <row r="989" spans="1:27" ht="15" thickBot="1" x14ac:dyDescent="0.35">
      <c r="A989" s="34" t="str">
        <f t="shared" ref="A989:A1052" si="11">A329</f>
        <v>Italy</v>
      </c>
      <c r="B989" s="35">
        <v>28</v>
      </c>
      <c r="C989" s="35">
        <v>28</v>
      </c>
      <c r="D989" s="35">
        <v>18</v>
      </c>
      <c r="E989" s="35">
        <v>28</v>
      </c>
      <c r="F989" s="35">
        <v>21</v>
      </c>
      <c r="G989" s="35">
        <v>26</v>
      </c>
      <c r="H989" s="35">
        <v>499792.4</v>
      </c>
      <c r="I989" s="35">
        <v>20</v>
      </c>
      <c r="J989" s="35">
        <v>10</v>
      </c>
      <c r="K989" s="35">
        <v>11</v>
      </c>
      <c r="L989" s="35">
        <v>39.5</v>
      </c>
      <c r="M989" s="35">
        <v>11</v>
      </c>
      <c r="N989" s="35">
        <v>499886.9</v>
      </c>
      <c r="O989" s="35">
        <v>4</v>
      </c>
      <c r="P989" s="35">
        <v>6</v>
      </c>
      <c r="Q989" s="35">
        <v>4</v>
      </c>
      <c r="R989" s="35">
        <v>27</v>
      </c>
      <c r="S989" s="35">
        <v>28</v>
      </c>
      <c r="T989" s="35">
        <v>22</v>
      </c>
      <c r="U989" s="35">
        <v>52.5</v>
      </c>
      <c r="V989" s="35">
        <v>1000063.4</v>
      </c>
      <c r="W989" s="35">
        <v>1000000</v>
      </c>
      <c r="X989" s="35">
        <v>-63.4</v>
      </c>
      <c r="Y989" s="35">
        <v>-0.01</v>
      </c>
      <c r="Z989" t="str">
        <f t="shared" ref="Z989:Z1052" si="12">A989</f>
        <v>Italy</v>
      </c>
      <c r="AA989">
        <f>'OAM Base model stairs'!B1520</f>
        <v>2019</v>
      </c>
    </row>
    <row r="990" spans="1:27" ht="15" thickBot="1" x14ac:dyDescent="0.35">
      <c r="A990" s="34" t="str">
        <f t="shared" si="11"/>
        <v>Italy</v>
      </c>
      <c r="B990" s="35">
        <v>25</v>
      </c>
      <c r="C990" s="35">
        <v>26</v>
      </c>
      <c r="D990" s="35">
        <v>28.5</v>
      </c>
      <c r="E990" s="35">
        <v>26</v>
      </c>
      <c r="F990" s="35">
        <v>30</v>
      </c>
      <c r="G990" s="35">
        <v>35</v>
      </c>
      <c r="H990" s="35">
        <v>499783.4</v>
      </c>
      <c r="I990" s="35">
        <v>29</v>
      </c>
      <c r="J990" s="35">
        <v>15.5</v>
      </c>
      <c r="K990" s="35">
        <v>14</v>
      </c>
      <c r="L990" s="35">
        <v>37.5</v>
      </c>
      <c r="M990" s="35">
        <v>14</v>
      </c>
      <c r="N990" s="35">
        <v>499893.9</v>
      </c>
      <c r="O990" s="35">
        <v>13</v>
      </c>
      <c r="P990" s="35">
        <v>7</v>
      </c>
      <c r="Q990" s="35">
        <v>13</v>
      </c>
      <c r="R990" s="35">
        <v>26</v>
      </c>
      <c r="S990" s="35">
        <v>26</v>
      </c>
      <c r="T990" s="35">
        <v>23</v>
      </c>
      <c r="U990" s="35">
        <v>50.5</v>
      </c>
      <c r="V990" s="35">
        <v>1000116.4</v>
      </c>
      <c r="W990" s="35">
        <v>1000000</v>
      </c>
      <c r="X990" s="35">
        <v>-116.4</v>
      </c>
      <c r="Y990" s="35">
        <v>-0.01</v>
      </c>
      <c r="Z990" t="str">
        <f t="shared" si="12"/>
        <v>Italy</v>
      </c>
      <c r="AA990">
        <f>'OAM Base model stairs'!B1521</f>
        <v>2020</v>
      </c>
    </row>
    <row r="991" spans="1:27" ht="15" thickBot="1" x14ac:dyDescent="0.35">
      <c r="A991" s="34" t="str">
        <f t="shared" si="11"/>
        <v>Italy</v>
      </c>
      <c r="B991" s="35">
        <v>26</v>
      </c>
      <c r="C991" s="35">
        <v>26</v>
      </c>
      <c r="D991" s="35">
        <v>28.5</v>
      </c>
      <c r="E991" s="35">
        <v>26</v>
      </c>
      <c r="F991" s="35">
        <v>22</v>
      </c>
      <c r="G991" s="35">
        <v>27</v>
      </c>
      <c r="H991" s="35">
        <v>499786.9</v>
      </c>
      <c r="I991" s="35">
        <v>21</v>
      </c>
      <c r="J991" s="35">
        <v>7</v>
      </c>
      <c r="K991" s="35">
        <v>7</v>
      </c>
      <c r="L991" s="35">
        <v>40.5</v>
      </c>
      <c r="M991" s="35">
        <v>7</v>
      </c>
      <c r="N991" s="35">
        <v>499889.9</v>
      </c>
      <c r="O991" s="35">
        <v>9</v>
      </c>
      <c r="P991" s="35">
        <v>12</v>
      </c>
      <c r="Q991" s="35">
        <v>9</v>
      </c>
      <c r="R991" s="35">
        <v>26</v>
      </c>
      <c r="S991" s="35">
        <v>27</v>
      </c>
      <c r="T991" s="35">
        <v>22</v>
      </c>
      <c r="U991" s="35">
        <v>51.5</v>
      </c>
      <c r="V991" s="35">
        <v>1000071.4</v>
      </c>
      <c r="W991" s="35">
        <v>1000000</v>
      </c>
      <c r="X991" s="35">
        <v>-71.400000000000006</v>
      </c>
      <c r="Y991" s="35">
        <v>-0.01</v>
      </c>
      <c r="Z991" t="str">
        <f t="shared" si="12"/>
        <v>Italy</v>
      </c>
      <c r="AA991">
        <f>'OAM Base model stairs'!B1522</f>
        <v>2021</v>
      </c>
    </row>
    <row r="992" spans="1:27" ht="15" thickBot="1" x14ac:dyDescent="0.35">
      <c r="A992" s="34" t="str">
        <f t="shared" si="11"/>
        <v>Greece</v>
      </c>
      <c r="B992" s="35">
        <v>18</v>
      </c>
      <c r="C992" s="35">
        <v>15</v>
      </c>
      <c r="D992" s="35">
        <v>42</v>
      </c>
      <c r="E992" s="35">
        <v>15</v>
      </c>
      <c r="F992" s="35">
        <v>1</v>
      </c>
      <c r="G992" s="35">
        <v>1</v>
      </c>
      <c r="H992" s="35">
        <v>499835.9</v>
      </c>
      <c r="I992" s="35">
        <v>1</v>
      </c>
      <c r="J992" s="35">
        <v>12.5</v>
      </c>
      <c r="K992" s="35">
        <v>10</v>
      </c>
      <c r="L992" s="35">
        <v>34.5</v>
      </c>
      <c r="M992" s="35">
        <v>10</v>
      </c>
      <c r="N992" s="35">
        <v>499889.9</v>
      </c>
      <c r="O992" s="35">
        <v>12</v>
      </c>
      <c r="P992" s="35">
        <v>13</v>
      </c>
      <c r="Q992" s="35">
        <v>12</v>
      </c>
      <c r="R992" s="35">
        <v>24</v>
      </c>
      <c r="S992" s="35">
        <v>21</v>
      </c>
      <c r="T992" s="35">
        <v>27</v>
      </c>
      <c r="U992" s="35">
        <v>45.5</v>
      </c>
      <c r="V992" s="35">
        <v>1000040.4</v>
      </c>
      <c r="W992" s="35">
        <v>1000000</v>
      </c>
      <c r="X992" s="35">
        <v>-40.4</v>
      </c>
      <c r="Y992" s="35">
        <v>0</v>
      </c>
      <c r="Z992" t="str">
        <f t="shared" si="12"/>
        <v>Greece</v>
      </c>
      <c r="AA992">
        <f>'OAM Base model stairs'!B1523</f>
        <v>1995</v>
      </c>
    </row>
    <row r="993" spans="1:27" ht="15" thickBot="1" x14ac:dyDescent="0.35">
      <c r="A993" s="34" t="str">
        <f t="shared" si="11"/>
        <v>Greece</v>
      </c>
      <c r="B993" s="35">
        <v>18</v>
      </c>
      <c r="C993" s="35">
        <v>16</v>
      </c>
      <c r="D993" s="35">
        <v>65.5</v>
      </c>
      <c r="E993" s="35">
        <v>16</v>
      </c>
      <c r="F993" s="35">
        <v>1</v>
      </c>
      <c r="G993" s="35">
        <v>1</v>
      </c>
      <c r="H993" s="35">
        <v>499796.9</v>
      </c>
      <c r="I993" s="35">
        <v>1</v>
      </c>
      <c r="J993" s="35">
        <v>14.5</v>
      </c>
      <c r="K993" s="35">
        <v>12</v>
      </c>
      <c r="L993" s="35">
        <v>35.5</v>
      </c>
      <c r="M993" s="35">
        <v>12</v>
      </c>
      <c r="N993" s="35">
        <v>499889.9</v>
      </c>
      <c r="O993" s="35">
        <v>12</v>
      </c>
      <c r="P993" s="35">
        <v>13</v>
      </c>
      <c r="Q993" s="35">
        <v>12</v>
      </c>
      <c r="R993" s="35">
        <v>24</v>
      </c>
      <c r="S993" s="35">
        <v>21</v>
      </c>
      <c r="T993" s="35">
        <v>27</v>
      </c>
      <c r="U993" s="35">
        <v>45.5</v>
      </c>
      <c r="V993" s="35">
        <v>1000033.9</v>
      </c>
      <c r="W993" s="35">
        <v>1000000</v>
      </c>
      <c r="X993" s="35">
        <v>-33.9</v>
      </c>
      <c r="Y993" s="35">
        <v>0</v>
      </c>
      <c r="Z993" t="str">
        <f t="shared" si="12"/>
        <v>Greece</v>
      </c>
      <c r="AA993">
        <f>'OAM Base model stairs'!B1524</f>
        <v>1996</v>
      </c>
    </row>
    <row r="994" spans="1:27" ht="15" thickBot="1" x14ac:dyDescent="0.35">
      <c r="A994" s="34" t="str">
        <f t="shared" si="11"/>
        <v>Greece</v>
      </c>
      <c r="B994" s="35">
        <v>19</v>
      </c>
      <c r="C994" s="35">
        <v>18</v>
      </c>
      <c r="D994" s="35">
        <v>42</v>
      </c>
      <c r="E994" s="35">
        <v>18</v>
      </c>
      <c r="F994" s="35">
        <v>1</v>
      </c>
      <c r="G994" s="35">
        <v>1</v>
      </c>
      <c r="H994" s="35">
        <v>499787.9</v>
      </c>
      <c r="I994" s="35">
        <v>1</v>
      </c>
      <c r="J994" s="35">
        <v>13.5</v>
      </c>
      <c r="K994" s="35">
        <v>11</v>
      </c>
      <c r="L994" s="35">
        <v>37.5</v>
      </c>
      <c r="M994" s="35">
        <v>11</v>
      </c>
      <c r="N994" s="35">
        <v>499889.9</v>
      </c>
      <c r="O994" s="35">
        <v>12</v>
      </c>
      <c r="P994" s="35">
        <v>13</v>
      </c>
      <c r="Q994" s="35">
        <v>12</v>
      </c>
      <c r="R994" s="35">
        <v>23</v>
      </c>
      <c r="S994" s="35">
        <v>21</v>
      </c>
      <c r="T994" s="35">
        <v>27</v>
      </c>
      <c r="U994" s="35">
        <v>45.5</v>
      </c>
      <c r="V994" s="35">
        <v>1000004.4</v>
      </c>
      <c r="W994" s="35">
        <v>1000000</v>
      </c>
      <c r="X994" s="35">
        <v>-4.4000000000000004</v>
      </c>
      <c r="Y994" s="35">
        <v>0</v>
      </c>
      <c r="Z994" t="str">
        <f t="shared" si="12"/>
        <v>Greece</v>
      </c>
      <c r="AA994">
        <f>'OAM Base model stairs'!B1525</f>
        <v>1997</v>
      </c>
    </row>
    <row r="995" spans="1:27" ht="15" thickBot="1" x14ac:dyDescent="0.35">
      <c r="A995" s="34" t="str">
        <f t="shared" si="11"/>
        <v>Greece</v>
      </c>
      <c r="B995" s="35">
        <v>20</v>
      </c>
      <c r="C995" s="35">
        <v>19</v>
      </c>
      <c r="D995" s="35">
        <v>31.5</v>
      </c>
      <c r="E995" s="35">
        <v>19</v>
      </c>
      <c r="F995" s="35">
        <v>1</v>
      </c>
      <c r="G995" s="35">
        <v>1</v>
      </c>
      <c r="H995" s="35">
        <v>499784.4</v>
      </c>
      <c r="I995" s="35">
        <v>1</v>
      </c>
      <c r="J995" s="35">
        <v>14.5</v>
      </c>
      <c r="K995" s="35">
        <v>13</v>
      </c>
      <c r="L995" s="35">
        <v>34.5</v>
      </c>
      <c r="M995" s="35">
        <v>13</v>
      </c>
      <c r="N995" s="35">
        <v>499889.9</v>
      </c>
      <c r="O995" s="35">
        <v>12</v>
      </c>
      <c r="P995" s="35">
        <v>13</v>
      </c>
      <c r="Q995" s="35">
        <v>12</v>
      </c>
      <c r="R995" s="35">
        <v>22</v>
      </c>
      <c r="S995" s="35">
        <v>21</v>
      </c>
      <c r="T995" s="35">
        <v>27</v>
      </c>
      <c r="U995" s="35">
        <v>45.5</v>
      </c>
      <c r="V995" s="35">
        <v>999994.4</v>
      </c>
      <c r="W995" s="35">
        <v>1000000</v>
      </c>
      <c r="X995" s="35">
        <v>5.6</v>
      </c>
      <c r="Y995" s="35">
        <v>0</v>
      </c>
      <c r="Z995" t="str">
        <f t="shared" si="12"/>
        <v>Greece</v>
      </c>
      <c r="AA995">
        <f>'OAM Base model stairs'!B1526</f>
        <v>1998</v>
      </c>
    </row>
    <row r="996" spans="1:27" ht="15" thickBot="1" x14ac:dyDescent="0.35">
      <c r="A996" s="34" t="str">
        <f t="shared" si="11"/>
        <v>Greece</v>
      </c>
      <c r="B996" s="35">
        <v>19</v>
      </c>
      <c r="C996" s="35">
        <v>19</v>
      </c>
      <c r="D996" s="35">
        <v>32.5</v>
      </c>
      <c r="E996" s="35">
        <v>19</v>
      </c>
      <c r="F996" s="35">
        <v>1</v>
      </c>
      <c r="G996" s="35">
        <v>1</v>
      </c>
      <c r="H996" s="35">
        <v>499769.9</v>
      </c>
      <c r="I996" s="35">
        <v>1</v>
      </c>
      <c r="J996" s="35">
        <v>14.5</v>
      </c>
      <c r="K996" s="35">
        <v>13</v>
      </c>
      <c r="L996" s="35">
        <v>34.5</v>
      </c>
      <c r="M996" s="35">
        <v>13</v>
      </c>
      <c r="N996" s="35">
        <v>499889.9</v>
      </c>
      <c r="O996" s="35">
        <v>12</v>
      </c>
      <c r="P996" s="35">
        <v>13</v>
      </c>
      <c r="Q996" s="35">
        <v>12</v>
      </c>
      <c r="R996" s="35">
        <v>22</v>
      </c>
      <c r="S996" s="35">
        <v>21</v>
      </c>
      <c r="T996" s="35">
        <v>28</v>
      </c>
      <c r="U996" s="35">
        <v>45.5</v>
      </c>
      <c r="V996" s="35">
        <v>999980.9</v>
      </c>
      <c r="W996" s="35">
        <v>1000000</v>
      </c>
      <c r="X996" s="35">
        <v>19.100000000000001</v>
      </c>
      <c r="Y996" s="35">
        <v>0</v>
      </c>
      <c r="Z996" t="str">
        <f t="shared" si="12"/>
        <v>Greece</v>
      </c>
      <c r="AA996">
        <f>'OAM Base model stairs'!B1527</f>
        <v>1999</v>
      </c>
    </row>
    <row r="997" spans="1:27" ht="15" thickBot="1" x14ac:dyDescent="0.35">
      <c r="A997" s="34" t="str">
        <f t="shared" si="11"/>
        <v>Greece</v>
      </c>
      <c r="B997" s="35">
        <v>21</v>
      </c>
      <c r="C997" s="35">
        <v>20</v>
      </c>
      <c r="D997" s="35">
        <v>30.5</v>
      </c>
      <c r="E997" s="35">
        <v>20</v>
      </c>
      <c r="F997" s="35">
        <v>1</v>
      </c>
      <c r="G997" s="35">
        <v>1</v>
      </c>
      <c r="H997" s="35">
        <v>499766.9</v>
      </c>
      <c r="I997" s="35">
        <v>1</v>
      </c>
      <c r="J997" s="35">
        <v>16.5</v>
      </c>
      <c r="K997" s="35">
        <v>15</v>
      </c>
      <c r="L997" s="35">
        <v>34.5</v>
      </c>
      <c r="M997" s="35">
        <v>15</v>
      </c>
      <c r="N997" s="35">
        <v>499892.9</v>
      </c>
      <c r="O997" s="35">
        <v>16</v>
      </c>
      <c r="P997" s="35">
        <v>5</v>
      </c>
      <c r="Q997" s="35">
        <v>16</v>
      </c>
      <c r="R997" s="35">
        <v>21</v>
      </c>
      <c r="S997" s="35">
        <v>20</v>
      </c>
      <c r="T997" s="35">
        <v>28</v>
      </c>
      <c r="U997" s="35">
        <v>44.5</v>
      </c>
      <c r="V997" s="35">
        <v>999985.9</v>
      </c>
      <c r="W997" s="35">
        <v>1000000</v>
      </c>
      <c r="X997" s="35">
        <v>14.1</v>
      </c>
      <c r="Y997" s="35">
        <v>0</v>
      </c>
      <c r="Z997" t="str">
        <f t="shared" si="12"/>
        <v>Greece</v>
      </c>
      <c r="AA997">
        <f>'OAM Base model stairs'!B1528</f>
        <v>2000</v>
      </c>
    </row>
    <row r="998" spans="1:27" ht="15" thickBot="1" x14ac:dyDescent="0.35">
      <c r="A998" s="34" t="str">
        <f t="shared" si="11"/>
        <v>Greece</v>
      </c>
      <c r="B998" s="35">
        <v>22</v>
      </c>
      <c r="C998" s="35">
        <v>21</v>
      </c>
      <c r="D998" s="35">
        <v>29.5</v>
      </c>
      <c r="E998" s="35">
        <v>21</v>
      </c>
      <c r="F998" s="35">
        <v>1</v>
      </c>
      <c r="G998" s="35">
        <v>1</v>
      </c>
      <c r="H998" s="35">
        <v>499766.9</v>
      </c>
      <c r="I998" s="35">
        <v>1</v>
      </c>
      <c r="J998" s="35">
        <v>14.5</v>
      </c>
      <c r="K998" s="35">
        <v>13</v>
      </c>
      <c r="L998" s="35">
        <v>35.5</v>
      </c>
      <c r="M998" s="35">
        <v>13</v>
      </c>
      <c r="N998" s="35">
        <v>499894.9</v>
      </c>
      <c r="O998" s="35">
        <v>17</v>
      </c>
      <c r="P998" s="35">
        <v>4</v>
      </c>
      <c r="Q998" s="35">
        <v>17</v>
      </c>
      <c r="R998" s="35">
        <v>21</v>
      </c>
      <c r="S998" s="35">
        <v>21</v>
      </c>
      <c r="T998" s="35">
        <v>27</v>
      </c>
      <c r="U998" s="35">
        <v>45.5</v>
      </c>
      <c r="V998" s="35">
        <v>999986.9</v>
      </c>
      <c r="W998" s="35">
        <v>1000000</v>
      </c>
      <c r="X998" s="35">
        <v>13.1</v>
      </c>
      <c r="Y998" s="35">
        <v>0</v>
      </c>
      <c r="Z998" t="str">
        <f t="shared" si="12"/>
        <v>Greece</v>
      </c>
      <c r="AA998">
        <f>'OAM Base model stairs'!B1529</f>
        <v>2001</v>
      </c>
    </row>
    <row r="999" spans="1:27" ht="15" thickBot="1" x14ac:dyDescent="0.35">
      <c r="A999" s="34" t="str">
        <f t="shared" si="11"/>
        <v>Greece</v>
      </c>
      <c r="B999" s="35">
        <v>25</v>
      </c>
      <c r="C999" s="35">
        <v>25</v>
      </c>
      <c r="D999" s="35">
        <v>18</v>
      </c>
      <c r="E999" s="35">
        <v>25</v>
      </c>
      <c r="F999" s="35">
        <v>1</v>
      </c>
      <c r="G999" s="35">
        <v>1</v>
      </c>
      <c r="H999" s="35">
        <v>499766.9</v>
      </c>
      <c r="I999" s="35">
        <v>1</v>
      </c>
      <c r="J999" s="35">
        <v>13.5</v>
      </c>
      <c r="K999" s="35">
        <v>12</v>
      </c>
      <c r="L999" s="35">
        <v>35.5</v>
      </c>
      <c r="M999" s="35">
        <v>12</v>
      </c>
      <c r="N999" s="35">
        <v>499896.9</v>
      </c>
      <c r="O999" s="35">
        <v>19</v>
      </c>
      <c r="P999" s="35">
        <v>5</v>
      </c>
      <c r="Q999" s="35">
        <v>19</v>
      </c>
      <c r="R999" s="35">
        <v>21</v>
      </c>
      <c r="S999" s="35">
        <v>21</v>
      </c>
      <c r="T999" s="35">
        <v>27</v>
      </c>
      <c r="U999" s="35">
        <v>45.5</v>
      </c>
      <c r="V999" s="35">
        <v>999990.4</v>
      </c>
      <c r="W999" s="35">
        <v>1000000</v>
      </c>
      <c r="X999" s="35">
        <v>9.6</v>
      </c>
      <c r="Y999" s="35">
        <v>0</v>
      </c>
      <c r="Z999" t="str">
        <f t="shared" si="12"/>
        <v>Greece</v>
      </c>
      <c r="AA999">
        <f>'OAM Base model stairs'!B1530</f>
        <v>2002</v>
      </c>
    </row>
    <row r="1000" spans="1:27" ht="15" thickBot="1" x14ac:dyDescent="0.35">
      <c r="A1000" s="34" t="str">
        <f t="shared" si="11"/>
        <v>Greece</v>
      </c>
      <c r="B1000" s="35">
        <v>26</v>
      </c>
      <c r="C1000" s="35">
        <v>26</v>
      </c>
      <c r="D1000" s="35">
        <v>17</v>
      </c>
      <c r="E1000" s="35">
        <v>26</v>
      </c>
      <c r="F1000" s="35">
        <v>0</v>
      </c>
      <c r="G1000" s="35">
        <v>1</v>
      </c>
      <c r="H1000" s="35">
        <v>499766.9</v>
      </c>
      <c r="I1000" s="35">
        <v>1</v>
      </c>
      <c r="J1000" s="35">
        <v>13.5</v>
      </c>
      <c r="K1000" s="35">
        <v>12</v>
      </c>
      <c r="L1000" s="35">
        <v>36.5</v>
      </c>
      <c r="M1000" s="35">
        <v>12</v>
      </c>
      <c r="N1000" s="35">
        <v>499900.9</v>
      </c>
      <c r="O1000" s="35">
        <v>24</v>
      </c>
      <c r="P1000" s="35">
        <v>10</v>
      </c>
      <c r="Q1000" s="35">
        <v>24</v>
      </c>
      <c r="R1000" s="35">
        <v>22</v>
      </c>
      <c r="S1000" s="35">
        <v>22</v>
      </c>
      <c r="T1000" s="35">
        <v>26</v>
      </c>
      <c r="U1000" s="35">
        <v>46.5</v>
      </c>
      <c r="V1000" s="35">
        <v>1000013.4</v>
      </c>
      <c r="W1000" s="35">
        <v>1000000</v>
      </c>
      <c r="X1000" s="35">
        <v>-13.4</v>
      </c>
      <c r="Y1000" s="35">
        <v>0</v>
      </c>
      <c r="Z1000" t="str">
        <f t="shared" si="12"/>
        <v>Greece</v>
      </c>
      <c r="AA1000">
        <f>'OAM Base model stairs'!B1531</f>
        <v>2003</v>
      </c>
    </row>
    <row r="1001" spans="1:27" ht="15" thickBot="1" x14ac:dyDescent="0.35">
      <c r="A1001" s="34" t="str">
        <f t="shared" si="11"/>
        <v>Greece</v>
      </c>
      <c r="B1001" s="35">
        <v>26</v>
      </c>
      <c r="C1001" s="35">
        <v>26</v>
      </c>
      <c r="D1001" s="35">
        <v>18</v>
      </c>
      <c r="E1001" s="35">
        <v>26</v>
      </c>
      <c r="F1001" s="35">
        <v>1</v>
      </c>
      <c r="G1001" s="35">
        <v>1</v>
      </c>
      <c r="H1001" s="35">
        <v>499764.9</v>
      </c>
      <c r="I1001" s="35">
        <v>1</v>
      </c>
      <c r="J1001" s="35">
        <v>16.5</v>
      </c>
      <c r="K1001" s="35">
        <v>15</v>
      </c>
      <c r="L1001" s="35">
        <v>28</v>
      </c>
      <c r="M1001" s="35">
        <v>15</v>
      </c>
      <c r="N1001" s="35">
        <v>499896.9</v>
      </c>
      <c r="O1001" s="35">
        <v>20</v>
      </c>
      <c r="P1001" s="35">
        <v>11</v>
      </c>
      <c r="Q1001" s="35">
        <v>20</v>
      </c>
      <c r="R1001" s="35">
        <v>22</v>
      </c>
      <c r="S1001" s="35">
        <v>23</v>
      </c>
      <c r="T1001" s="35">
        <v>26</v>
      </c>
      <c r="U1001" s="35">
        <v>47.5</v>
      </c>
      <c r="V1001" s="35">
        <v>1000004.9</v>
      </c>
      <c r="W1001" s="35">
        <v>1000000</v>
      </c>
      <c r="X1001" s="35">
        <v>-4.9000000000000004</v>
      </c>
      <c r="Y1001" s="35">
        <v>0</v>
      </c>
      <c r="Z1001" t="str">
        <f t="shared" si="12"/>
        <v>Greece</v>
      </c>
      <c r="AA1001">
        <f>'OAM Base model stairs'!B1532</f>
        <v>2004</v>
      </c>
    </row>
    <row r="1002" spans="1:27" ht="15" thickBot="1" x14ac:dyDescent="0.35">
      <c r="A1002" s="34" t="str">
        <f t="shared" si="11"/>
        <v>Greece</v>
      </c>
      <c r="B1002" s="35">
        <v>25</v>
      </c>
      <c r="C1002" s="35">
        <v>25</v>
      </c>
      <c r="D1002" s="35">
        <v>27.5</v>
      </c>
      <c r="E1002" s="35">
        <v>25</v>
      </c>
      <c r="F1002" s="35">
        <v>0</v>
      </c>
      <c r="G1002" s="35">
        <v>0</v>
      </c>
      <c r="H1002" s="35">
        <v>499765.9</v>
      </c>
      <c r="I1002" s="35">
        <v>0</v>
      </c>
      <c r="J1002" s="35">
        <v>15.5</v>
      </c>
      <c r="K1002" s="35">
        <v>14</v>
      </c>
      <c r="L1002" s="35">
        <v>28</v>
      </c>
      <c r="M1002" s="35">
        <v>14</v>
      </c>
      <c r="N1002" s="35">
        <v>499897.9</v>
      </c>
      <c r="O1002" s="35">
        <v>21</v>
      </c>
      <c r="P1002" s="35">
        <v>13</v>
      </c>
      <c r="Q1002" s="35">
        <v>21</v>
      </c>
      <c r="R1002" s="35">
        <v>22</v>
      </c>
      <c r="S1002" s="35">
        <v>22</v>
      </c>
      <c r="T1002" s="35">
        <v>26</v>
      </c>
      <c r="U1002" s="35">
        <v>46.5</v>
      </c>
      <c r="V1002" s="35">
        <v>1000009.4</v>
      </c>
      <c r="W1002" s="35">
        <v>1000000</v>
      </c>
      <c r="X1002" s="35">
        <v>-9.4</v>
      </c>
      <c r="Y1002" s="35">
        <v>0</v>
      </c>
      <c r="Z1002" t="str">
        <f t="shared" si="12"/>
        <v>Greece</v>
      </c>
      <c r="AA1002">
        <f>'OAM Base model stairs'!B1533</f>
        <v>2005</v>
      </c>
    </row>
    <row r="1003" spans="1:27" ht="15" thickBot="1" x14ac:dyDescent="0.35">
      <c r="A1003" s="34" t="str">
        <f t="shared" si="11"/>
        <v>Greece</v>
      </c>
      <c r="B1003" s="35">
        <v>25</v>
      </c>
      <c r="C1003" s="35">
        <v>24</v>
      </c>
      <c r="D1003" s="35">
        <v>28.5</v>
      </c>
      <c r="E1003" s="35">
        <v>24</v>
      </c>
      <c r="F1003" s="35">
        <v>0</v>
      </c>
      <c r="G1003" s="35">
        <v>0</v>
      </c>
      <c r="H1003" s="35">
        <v>499767.9</v>
      </c>
      <c r="I1003" s="35">
        <v>0</v>
      </c>
      <c r="J1003" s="35">
        <v>16.5</v>
      </c>
      <c r="K1003" s="35">
        <v>15</v>
      </c>
      <c r="L1003" s="35">
        <v>16</v>
      </c>
      <c r="M1003" s="35">
        <v>15</v>
      </c>
      <c r="N1003" s="35">
        <v>499897.9</v>
      </c>
      <c r="O1003" s="35">
        <v>19</v>
      </c>
      <c r="P1003" s="35">
        <v>17.5</v>
      </c>
      <c r="Q1003" s="35">
        <v>19</v>
      </c>
      <c r="R1003" s="35">
        <v>22</v>
      </c>
      <c r="S1003" s="35">
        <v>23</v>
      </c>
      <c r="T1003" s="35">
        <v>26</v>
      </c>
      <c r="U1003" s="35">
        <v>47.5</v>
      </c>
      <c r="V1003" s="35">
        <v>1000003.9</v>
      </c>
      <c r="W1003" s="35">
        <v>1000000</v>
      </c>
      <c r="X1003" s="35">
        <v>-3.9</v>
      </c>
      <c r="Y1003" s="35">
        <v>0</v>
      </c>
      <c r="Z1003" t="str">
        <f t="shared" si="12"/>
        <v>Greece</v>
      </c>
      <c r="AA1003">
        <f>'OAM Base model stairs'!B1534</f>
        <v>2006</v>
      </c>
    </row>
    <row r="1004" spans="1:27" ht="15" thickBot="1" x14ac:dyDescent="0.35">
      <c r="A1004" s="34" t="str">
        <f t="shared" si="11"/>
        <v>Greece</v>
      </c>
      <c r="B1004" s="35">
        <v>23</v>
      </c>
      <c r="C1004" s="35">
        <v>23</v>
      </c>
      <c r="D1004" s="35">
        <v>30.5</v>
      </c>
      <c r="E1004" s="35">
        <v>23</v>
      </c>
      <c r="F1004" s="35">
        <v>0</v>
      </c>
      <c r="G1004" s="35">
        <v>0</v>
      </c>
      <c r="H1004" s="35">
        <v>499767.9</v>
      </c>
      <c r="I1004" s="35">
        <v>0</v>
      </c>
      <c r="J1004" s="35">
        <v>18.5</v>
      </c>
      <c r="K1004" s="35">
        <v>17</v>
      </c>
      <c r="L1004" s="35">
        <v>8</v>
      </c>
      <c r="M1004" s="35">
        <v>17</v>
      </c>
      <c r="N1004" s="35">
        <v>499895.9</v>
      </c>
      <c r="O1004" s="35">
        <v>14</v>
      </c>
      <c r="P1004" s="35">
        <v>29</v>
      </c>
      <c r="Q1004" s="35">
        <v>14</v>
      </c>
      <c r="R1004" s="35">
        <v>21</v>
      </c>
      <c r="S1004" s="35">
        <v>22</v>
      </c>
      <c r="T1004" s="35">
        <v>26</v>
      </c>
      <c r="U1004" s="35">
        <v>46.5</v>
      </c>
      <c r="V1004" s="35">
        <v>999996.4</v>
      </c>
      <c r="W1004" s="35">
        <v>1000000</v>
      </c>
      <c r="X1004" s="35">
        <v>3.6</v>
      </c>
      <c r="Y1004" s="35">
        <v>0</v>
      </c>
      <c r="Z1004" t="str">
        <f t="shared" si="12"/>
        <v>Greece</v>
      </c>
      <c r="AA1004">
        <f>'OAM Base model stairs'!B1535</f>
        <v>2007</v>
      </c>
    </row>
    <row r="1005" spans="1:27" ht="15" thickBot="1" x14ac:dyDescent="0.35">
      <c r="A1005" s="34" t="str">
        <f t="shared" si="11"/>
        <v>Greece</v>
      </c>
      <c r="B1005" s="35">
        <v>21</v>
      </c>
      <c r="C1005" s="35">
        <v>22</v>
      </c>
      <c r="D1005" s="35">
        <v>31.5</v>
      </c>
      <c r="E1005" s="35">
        <v>22</v>
      </c>
      <c r="F1005" s="35">
        <v>0</v>
      </c>
      <c r="G1005" s="35">
        <v>0</v>
      </c>
      <c r="H1005" s="35">
        <v>499766.9</v>
      </c>
      <c r="I1005" s="35">
        <v>0</v>
      </c>
      <c r="J1005" s="35">
        <v>18.5</v>
      </c>
      <c r="K1005" s="35">
        <v>17</v>
      </c>
      <c r="L1005" s="35">
        <v>15</v>
      </c>
      <c r="M1005" s="35">
        <v>17</v>
      </c>
      <c r="N1005" s="35">
        <v>499898.9</v>
      </c>
      <c r="O1005" s="35">
        <v>20</v>
      </c>
      <c r="P1005" s="35">
        <v>20.5</v>
      </c>
      <c r="Q1005" s="35">
        <v>20</v>
      </c>
      <c r="R1005" s="35">
        <v>21</v>
      </c>
      <c r="S1005" s="35">
        <v>22</v>
      </c>
      <c r="T1005" s="35">
        <v>26</v>
      </c>
      <c r="U1005" s="35">
        <v>46.5</v>
      </c>
      <c r="V1005" s="35">
        <v>1000005.9</v>
      </c>
      <c r="W1005" s="35">
        <v>1000000</v>
      </c>
      <c r="X1005" s="35">
        <v>-5.9</v>
      </c>
      <c r="Y1005" s="35">
        <v>0</v>
      </c>
      <c r="Z1005" t="str">
        <f t="shared" si="12"/>
        <v>Greece</v>
      </c>
      <c r="AA1005">
        <f>'OAM Base model stairs'!B1536</f>
        <v>2008</v>
      </c>
    </row>
    <row r="1006" spans="1:27" ht="15" thickBot="1" x14ac:dyDescent="0.35">
      <c r="A1006" s="34" t="str">
        <f t="shared" si="11"/>
        <v>Greece</v>
      </c>
      <c r="B1006" s="35">
        <v>23</v>
      </c>
      <c r="C1006" s="35">
        <v>24</v>
      </c>
      <c r="D1006" s="35">
        <v>29.5</v>
      </c>
      <c r="E1006" s="35">
        <v>24</v>
      </c>
      <c r="F1006" s="35">
        <v>0</v>
      </c>
      <c r="G1006" s="35">
        <v>0</v>
      </c>
      <c r="H1006" s="35">
        <v>499764.9</v>
      </c>
      <c r="I1006" s="35">
        <v>0</v>
      </c>
      <c r="J1006" s="35">
        <v>19.5</v>
      </c>
      <c r="K1006" s="35">
        <v>18</v>
      </c>
      <c r="L1006" s="35">
        <v>26</v>
      </c>
      <c r="M1006" s="35">
        <v>18</v>
      </c>
      <c r="N1006" s="35">
        <v>499905.9</v>
      </c>
      <c r="O1006" s="35">
        <v>28</v>
      </c>
      <c r="P1006" s="35">
        <v>15.5</v>
      </c>
      <c r="Q1006" s="35">
        <v>28</v>
      </c>
      <c r="R1006" s="35">
        <v>22</v>
      </c>
      <c r="S1006" s="35">
        <v>23</v>
      </c>
      <c r="T1006" s="35">
        <v>26</v>
      </c>
      <c r="U1006" s="35">
        <v>47.5</v>
      </c>
      <c r="V1006" s="35">
        <v>1000042.9</v>
      </c>
      <c r="W1006" s="35">
        <v>1000000</v>
      </c>
      <c r="X1006" s="35">
        <v>-42.9</v>
      </c>
      <c r="Y1006" s="35">
        <v>0</v>
      </c>
      <c r="Z1006" t="str">
        <f t="shared" si="12"/>
        <v>Greece</v>
      </c>
      <c r="AA1006">
        <f>'OAM Base model stairs'!B1537</f>
        <v>2009</v>
      </c>
    </row>
    <row r="1007" spans="1:27" ht="15" thickBot="1" x14ac:dyDescent="0.35">
      <c r="A1007" s="34" t="str">
        <f t="shared" si="11"/>
        <v>Greece</v>
      </c>
      <c r="B1007" s="35">
        <v>20</v>
      </c>
      <c r="C1007" s="35">
        <v>21</v>
      </c>
      <c r="D1007" s="35">
        <v>32.5</v>
      </c>
      <c r="E1007" s="35">
        <v>21</v>
      </c>
      <c r="F1007" s="35">
        <v>1</v>
      </c>
      <c r="G1007" s="35">
        <v>1</v>
      </c>
      <c r="H1007" s="35">
        <v>499765.9</v>
      </c>
      <c r="I1007" s="35">
        <v>1</v>
      </c>
      <c r="J1007" s="35">
        <v>20.5</v>
      </c>
      <c r="K1007" s="35">
        <v>19</v>
      </c>
      <c r="L1007" s="35">
        <v>18.5</v>
      </c>
      <c r="M1007" s="35">
        <v>19</v>
      </c>
      <c r="N1007" s="35">
        <v>499892.9</v>
      </c>
      <c r="O1007" s="35">
        <v>19</v>
      </c>
      <c r="P1007" s="35">
        <v>10</v>
      </c>
      <c r="Q1007" s="35">
        <v>19</v>
      </c>
      <c r="R1007" s="35">
        <v>20</v>
      </c>
      <c r="S1007" s="35">
        <v>21</v>
      </c>
      <c r="T1007" s="35">
        <v>28</v>
      </c>
      <c r="U1007" s="35">
        <v>45.5</v>
      </c>
      <c r="V1007" s="35">
        <v>999995.9</v>
      </c>
      <c r="W1007" s="35">
        <v>1000000</v>
      </c>
      <c r="X1007" s="35">
        <v>4.0999999999999996</v>
      </c>
      <c r="Y1007" s="35">
        <v>0</v>
      </c>
      <c r="Z1007" t="str">
        <f t="shared" si="12"/>
        <v>Greece</v>
      </c>
      <c r="AA1007">
        <f>'OAM Base model stairs'!B1538</f>
        <v>2010</v>
      </c>
    </row>
    <row r="1008" spans="1:27" ht="15" thickBot="1" x14ac:dyDescent="0.35">
      <c r="A1008" s="34" t="str">
        <f t="shared" si="11"/>
        <v>Greece</v>
      </c>
      <c r="B1008" s="35">
        <v>19</v>
      </c>
      <c r="C1008" s="35">
        <v>19</v>
      </c>
      <c r="D1008" s="35">
        <v>42</v>
      </c>
      <c r="E1008" s="35">
        <v>19</v>
      </c>
      <c r="F1008" s="35">
        <v>1</v>
      </c>
      <c r="G1008" s="35">
        <v>1</v>
      </c>
      <c r="H1008" s="35">
        <v>499765.9</v>
      </c>
      <c r="I1008" s="35">
        <v>1</v>
      </c>
      <c r="J1008" s="35">
        <v>22.5</v>
      </c>
      <c r="K1008" s="35">
        <v>21</v>
      </c>
      <c r="L1008" s="35">
        <v>18.5</v>
      </c>
      <c r="M1008" s="35">
        <v>21</v>
      </c>
      <c r="N1008" s="35">
        <v>499879.9</v>
      </c>
      <c r="O1008" s="35">
        <v>2</v>
      </c>
      <c r="P1008" s="35">
        <v>29</v>
      </c>
      <c r="Q1008" s="35">
        <v>2</v>
      </c>
      <c r="R1008" s="35">
        <v>15</v>
      </c>
      <c r="S1008" s="35">
        <v>17</v>
      </c>
      <c r="T1008" s="35">
        <v>28</v>
      </c>
      <c r="U1008" s="35">
        <v>41.5</v>
      </c>
      <c r="V1008" s="35">
        <v>999965.4</v>
      </c>
      <c r="W1008" s="35">
        <v>1000000</v>
      </c>
      <c r="X1008" s="35">
        <v>34.6</v>
      </c>
      <c r="Y1008" s="35">
        <v>0</v>
      </c>
      <c r="Z1008" t="str">
        <f t="shared" si="12"/>
        <v>Greece</v>
      </c>
      <c r="AA1008">
        <f>'OAM Base model stairs'!B1539</f>
        <v>2011</v>
      </c>
    </row>
    <row r="1009" spans="1:27" ht="15" thickBot="1" x14ac:dyDescent="0.35">
      <c r="A1009" s="34" t="str">
        <f t="shared" si="11"/>
        <v>Greece</v>
      </c>
      <c r="B1009" s="35">
        <v>17</v>
      </c>
      <c r="C1009" s="35">
        <v>17</v>
      </c>
      <c r="D1009" s="35">
        <v>66.5</v>
      </c>
      <c r="E1009" s="35">
        <v>17</v>
      </c>
      <c r="F1009" s="35">
        <v>0</v>
      </c>
      <c r="G1009" s="35">
        <v>0</v>
      </c>
      <c r="H1009" s="35">
        <v>499765.9</v>
      </c>
      <c r="I1009" s="35">
        <v>0</v>
      </c>
      <c r="J1009" s="35">
        <v>25.5</v>
      </c>
      <c r="K1009" s="35">
        <v>24</v>
      </c>
      <c r="L1009" s="35">
        <v>18.5</v>
      </c>
      <c r="M1009" s="35">
        <v>24</v>
      </c>
      <c r="N1009" s="35">
        <v>499877.4</v>
      </c>
      <c r="O1009" s="35">
        <v>0</v>
      </c>
      <c r="P1009" s="35">
        <v>1</v>
      </c>
      <c r="Q1009" s="35">
        <v>0</v>
      </c>
      <c r="R1009" s="35">
        <v>15</v>
      </c>
      <c r="S1009" s="35">
        <v>15</v>
      </c>
      <c r="T1009" s="35">
        <v>26</v>
      </c>
      <c r="U1009" s="35">
        <v>39.5</v>
      </c>
      <c r="V1009" s="35">
        <v>999949.4</v>
      </c>
      <c r="W1009" s="35">
        <v>1000000</v>
      </c>
      <c r="X1009" s="35">
        <v>50.6</v>
      </c>
      <c r="Y1009" s="35">
        <v>0.01</v>
      </c>
      <c r="Z1009" t="str">
        <f t="shared" si="12"/>
        <v>Greece</v>
      </c>
      <c r="AA1009">
        <f>'OAM Base model stairs'!B1540</f>
        <v>2012</v>
      </c>
    </row>
    <row r="1010" spans="1:27" ht="15" thickBot="1" x14ac:dyDescent="0.35">
      <c r="A1010" s="34" t="str">
        <f t="shared" si="11"/>
        <v>Greece</v>
      </c>
      <c r="B1010" s="35">
        <v>16</v>
      </c>
      <c r="C1010" s="35">
        <v>16</v>
      </c>
      <c r="D1010" s="35">
        <v>32.5</v>
      </c>
      <c r="E1010" s="35">
        <v>16</v>
      </c>
      <c r="F1010" s="35">
        <v>0</v>
      </c>
      <c r="G1010" s="35">
        <v>0</v>
      </c>
      <c r="H1010" s="35">
        <v>499764.9</v>
      </c>
      <c r="I1010" s="35">
        <v>0</v>
      </c>
      <c r="J1010" s="35">
        <v>20.5</v>
      </c>
      <c r="K1010" s="35">
        <v>19</v>
      </c>
      <c r="L1010" s="35">
        <v>29</v>
      </c>
      <c r="M1010" s="35">
        <v>19</v>
      </c>
      <c r="N1010" s="35">
        <v>499877.4</v>
      </c>
      <c r="O1010" s="35">
        <v>0</v>
      </c>
      <c r="P1010" s="35">
        <v>0</v>
      </c>
      <c r="Q1010" s="35">
        <v>0</v>
      </c>
      <c r="R1010" s="35">
        <v>14</v>
      </c>
      <c r="S1010" s="35">
        <v>15</v>
      </c>
      <c r="T1010" s="35">
        <v>26</v>
      </c>
      <c r="U1010" s="35">
        <v>39.5</v>
      </c>
      <c r="V1010" s="35">
        <v>999904.9</v>
      </c>
      <c r="W1010" s="35">
        <v>1000000</v>
      </c>
      <c r="X1010" s="35">
        <v>95.1</v>
      </c>
      <c r="Y1010" s="35">
        <v>0.01</v>
      </c>
      <c r="Z1010" t="str">
        <f t="shared" si="12"/>
        <v>Greece</v>
      </c>
      <c r="AA1010">
        <f>'OAM Base model stairs'!B1541</f>
        <v>2013</v>
      </c>
    </row>
    <row r="1011" spans="1:27" ht="15" thickBot="1" x14ac:dyDescent="0.35">
      <c r="A1011" s="34" t="str">
        <f t="shared" si="11"/>
        <v>Greece</v>
      </c>
      <c r="B1011" s="35">
        <v>15</v>
      </c>
      <c r="C1011" s="35">
        <v>15</v>
      </c>
      <c r="D1011" s="35">
        <v>31.5</v>
      </c>
      <c r="E1011" s="35">
        <v>15</v>
      </c>
      <c r="F1011" s="35">
        <v>0</v>
      </c>
      <c r="G1011" s="35">
        <v>0</v>
      </c>
      <c r="H1011" s="35">
        <v>499764.9</v>
      </c>
      <c r="I1011" s="35">
        <v>0</v>
      </c>
      <c r="J1011" s="35">
        <v>23.5</v>
      </c>
      <c r="K1011" s="35">
        <v>22</v>
      </c>
      <c r="L1011" s="35">
        <v>26</v>
      </c>
      <c r="M1011" s="35">
        <v>22</v>
      </c>
      <c r="N1011" s="35">
        <v>499877.4</v>
      </c>
      <c r="O1011" s="35">
        <v>0</v>
      </c>
      <c r="P1011" s="35">
        <v>0</v>
      </c>
      <c r="Q1011" s="35">
        <v>0</v>
      </c>
      <c r="R1011" s="35">
        <v>14</v>
      </c>
      <c r="S1011" s="35">
        <v>15</v>
      </c>
      <c r="T1011" s="35">
        <v>25</v>
      </c>
      <c r="U1011" s="35">
        <v>39.5</v>
      </c>
      <c r="V1011" s="35">
        <v>999905.9</v>
      </c>
      <c r="W1011" s="35">
        <v>1000000</v>
      </c>
      <c r="X1011" s="35">
        <v>94.1</v>
      </c>
      <c r="Y1011" s="35">
        <v>0.01</v>
      </c>
      <c r="Z1011" t="str">
        <f t="shared" si="12"/>
        <v>Greece</v>
      </c>
      <c r="AA1011">
        <f>'OAM Base model stairs'!B1542</f>
        <v>2014</v>
      </c>
    </row>
    <row r="1012" spans="1:27" ht="15" thickBot="1" x14ac:dyDescent="0.35">
      <c r="A1012" s="34" t="str">
        <f t="shared" si="11"/>
        <v>Greece</v>
      </c>
      <c r="B1012" s="35">
        <v>15</v>
      </c>
      <c r="C1012" s="35">
        <v>15</v>
      </c>
      <c r="D1012" s="35">
        <v>30.5</v>
      </c>
      <c r="E1012" s="35">
        <v>15</v>
      </c>
      <c r="F1012" s="35">
        <v>0</v>
      </c>
      <c r="G1012" s="35">
        <v>0</v>
      </c>
      <c r="H1012" s="35">
        <v>499764.9</v>
      </c>
      <c r="I1012" s="35">
        <v>0</v>
      </c>
      <c r="J1012" s="35">
        <v>26.5</v>
      </c>
      <c r="K1012" s="35">
        <v>25</v>
      </c>
      <c r="L1012" s="35">
        <v>16</v>
      </c>
      <c r="M1012" s="35">
        <v>25</v>
      </c>
      <c r="N1012" s="35">
        <v>499877.4</v>
      </c>
      <c r="O1012" s="35">
        <v>0</v>
      </c>
      <c r="P1012" s="35">
        <v>0</v>
      </c>
      <c r="Q1012" s="35">
        <v>0</v>
      </c>
      <c r="R1012" s="35">
        <v>13</v>
      </c>
      <c r="S1012" s="35">
        <v>13</v>
      </c>
      <c r="T1012" s="35">
        <v>25</v>
      </c>
      <c r="U1012" s="35">
        <v>37.5</v>
      </c>
      <c r="V1012" s="35">
        <v>999898.9</v>
      </c>
      <c r="W1012" s="35">
        <v>1000000</v>
      </c>
      <c r="X1012" s="35">
        <v>101.1</v>
      </c>
      <c r="Y1012" s="35">
        <v>0.01</v>
      </c>
      <c r="Z1012" t="str">
        <f t="shared" si="12"/>
        <v>Greece</v>
      </c>
      <c r="AA1012">
        <f>'OAM Base model stairs'!B1543</f>
        <v>2015</v>
      </c>
    </row>
    <row r="1013" spans="1:27" ht="15" thickBot="1" x14ac:dyDescent="0.35">
      <c r="A1013" s="34" t="str">
        <f t="shared" si="11"/>
        <v>Greece</v>
      </c>
      <c r="B1013" s="35">
        <v>12</v>
      </c>
      <c r="C1013" s="35">
        <v>14</v>
      </c>
      <c r="D1013" s="35">
        <v>27.5</v>
      </c>
      <c r="E1013" s="35">
        <v>14</v>
      </c>
      <c r="F1013" s="35">
        <v>0</v>
      </c>
      <c r="G1013" s="35">
        <v>0</v>
      </c>
      <c r="H1013" s="35">
        <v>499763.9</v>
      </c>
      <c r="I1013" s="35">
        <v>0</v>
      </c>
      <c r="J1013" s="35">
        <v>25.5</v>
      </c>
      <c r="K1013" s="35">
        <v>24</v>
      </c>
      <c r="L1013" s="35">
        <v>18.5</v>
      </c>
      <c r="M1013" s="35">
        <v>24</v>
      </c>
      <c r="N1013" s="35">
        <v>499877.4</v>
      </c>
      <c r="O1013" s="35">
        <v>0</v>
      </c>
      <c r="P1013" s="35">
        <v>0</v>
      </c>
      <c r="Q1013" s="35">
        <v>0</v>
      </c>
      <c r="R1013" s="35">
        <v>12</v>
      </c>
      <c r="S1013" s="35">
        <v>13</v>
      </c>
      <c r="T1013" s="35">
        <v>24</v>
      </c>
      <c r="U1013" s="35">
        <v>37.5</v>
      </c>
      <c r="V1013" s="35">
        <v>999887.4</v>
      </c>
      <c r="W1013" s="35">
        <v>1000000</v>
      </c>
      <c r="X1013" s="35">
        <v>112.6</v>
      </c>
      <c r="Y1013" s="35">
        <v>0.01</v>
      </c>
      <c r="Z1013" t="str">
        <f t="shared" si="12"/>
        <v>Greece</v>
      </c>
      <c r="AA1013">
        <f>'OAM Base model stairs'!B1544</f>
        <v>2016</v>
      </c>
    </row>
    <row r="1014" spans="1:27" ht="15" thickBot="1" x14ac:dyDescent="0.35">
      <c r="A1014" s="34" t="str">
        <f t="shared" si="11"/>
        <v>Greece</v>
      </c>
      <c r="B1014" s="35">
        <v>12</v>
      </c>
      <c r="C1014" s="35">
        <v>14</v>
      </c>
      <c r="D1014" s="35">
        <v>23.5</v>
      </c>
      <c r="E1014" s="35">
        <v>14</v>
      </c>
      <c r="F1014" s="35">
        <v>0</v>
      </c>
      <c r="G1014" s="35">
        <v>0</v>
      </c>
      <c r="H1014" s="35">
        <v>499763.9</v>
      </c>
      <c r="I1014" s="35">
        <v>0</v>
      </c>
      <c r="J1014" s="35">
        <v>26.5</v>
      </c>
      <c r="K1014" s="35">
        <v>25</v>
      </c>
      <c r="L1014" s="35">
        <v>18.5</v>
      </c>
      <c r="M1014" s="35">
        <v>25</v>
      </c>
      <c r="N1014" s="35">
        <v>499877.4</v>
      </c>
      <c r="O1014" s="35">
        <v>0</v>
      </c>
      <c r="P1014" s="35">
        <v>0</v>
      </c>
      <c r="Q1014" s="35">
        <v>0</v>
      </c>
      <c r="R1014" s="35">
        <v>11</v>
      </c>
      <c r="S1014" s="35">
        <v>13</v>
      </c>
      <c r="T1014" s="35">
        <v>24</v>
      </c>
      <c r="U1014" s="35">
        <v>37.5</v>
      </c>
      <c r="V1014" s="35">
        <v>999885.4</v>
      </c>
      <c r="W1014" s="35">
        <v>1000000</v>
      </c>
      <c r="X1014" s="35">
        <v>114.6</v>
      </c>
      <c r="Y1014" s="35">
        <v>0.01</v>
      </c>
      <c r="Z1014" t="str">
        <f t="shared" si="12"/>
        <v>Greece</v>
      </c>
      <c r="AA1014">
        <f>'OAM Base model stairs'!B1545</f>
        <v>2017</v>
      </c>
    </row>
    <row r="1015" spans="1:27" ht="15" thickBot="1" x14ac:dyDescent="0.35">
      <c r="A1015" s="34" t="str">
        <f t="shared" si="11"/>
        <v>Greece</v>
      </c>
      <c r="B1015" s="35">
        <v>9</v>
      </c>
      <c r="C1015" s="35">
        <v>12</v>
      </c>
      <c r="D1015" s="35">
        <v>11</v>
      </c>
      <c r="E1015" s="35">
        <v>12</v>
      </c>
      <c r="F1015" s="35">
        <v>0</v>
      </c>
      <c r="G1015" s="35">
        <v>0</v>
      </c>
      <c r="H1015" s="35">
        <v>499763.9</v>
      </c>
      <c r="I1015" s="35">
        <v>0</v>
      </c>
      <c r="J1015" s="35">
        <v>22.5</v>
      </c>
      <c r="K1015" s="35">
        <v>21</v>
      </c>
      <c r="L1015" s="35">
        <v>29</v>
      </c>
      <c r="M1015" s="35">
        <v>21</v>
      </c>
      <c r="N1015" s="35">
        <v>499877.4</v>
      </c>
      <c r="O1015" s="35">
        <v>0</v>
      </c>
      <c r="P1015" s="35">
        <v>0</v>
      </c>
      <c r="Q1015" s="35">
        <v>0</v>
      </c>
      <c r="R1015" s="35">
        <v>10</v>
      </c>
      <c r="S1015" s="35">
        <v>12</v>
      </c>
      <c r="T1015" s="35">
        <v>24</v>
      </c>
      <c r="U1015" s="35">
        <v>36.5</v>
      </c>
      <c r="V1015" s="35">
        <v>999861.4</v>
      </c>
      <c r="W1015" s="35">
        <v>1000000</v>
      </c>
      <c r="X1015" s="35">
        <v>138.6</v>
      </c>
      <c r="Y1015" s="35">
        <v>0.01</v>
      </c>
      <c r="Z1015" t="str">
        <f t="shared" si="12"/>
        <v>Greece</v>
      </c>
      <c r="AA1015">
        <f>'OAM Base model stairs'!B1546</f>
        <v>2018</v>
      </c>
    </row>
    <row r="1016" spans="1:27" ht="15" thickBot="1" x14ac:dyDescent="0.35">
      <c r="A1016" s="34" t="str">
        <f t="shared" si="11"/>
        <v>Greece</v>
      </c>
      <c r="B1016" s="35">
        <v>8</v>
      </c>
      <c r="C1016" s="35">
        <v>11</v>
      </c>
      <c r="D1016" s="35">
        <v>9</v>
      </c>
      <c r="E1016" s="35">
        <v>11</v>
      </c>
      <c r="F1016" s="35">
        <v>1</v>
      </c>
      <c r="G1016" s="35">
        <v>0</v>
      </c>
      <c r="H1016" s="35">
        <v>499763.9</v>
      </c>
      <c r="I1016" s="35">
        <v>0</v>
      </c>
      <c r="J1016" s="35">
        <v>27.5</v>
      </c>
      <c r="K1016" s="35">
        <v>26</v>
      </c>
      <c r="L1016" s="35">
        <v>16</v>
      </c>
      <c r="M1016" s="35">
        <v>26</v>
      </c>
      <c r="N1016" s="35">
        <v>499877.4</v>
      </c>
      <c r="O1016" s="35">
        <v>0</v>
      </c>
      <c r="P1016" s="35">
        <v>0</v>
      </c>
      <c r="Q1016" s="35">
        <v>0</v>
      </c>
      <c r="R1016" s="35">
        <v>10</v>
      </c>
      <c r="S1016" s="35">
        <v>13</v>
      </c>
      <c r="T1016" s="35">
        <v>24</v>
      </c>
      <c r="U1016" s="35">
        <v>37.5</v>
      </c>
      <c r="V1016" s="35">
        <v>999861.4</v>
      </c>
      <c r="W1016" s="35">
        <v>1000000</v>
      </c>
      <c r="X1016" s="35">
        <v>138.6</v>
      </c>
      <c r="Y1016" s="35">
        <v>0.01</v>
      </c>
      <c r="Z1016" t="str">
        <f t="shared" si="12"/>
        <v>Greece</v>
      </c>
      <c r="AA1016">
        <f>'OAM Base model stairs'!B1547</f>
        <v>2019</v>
      </c>
    </row>
    <row r="1017" spans="1:27" ht="15" thickBot="1" x14ac:dyDescent="0.35">
      <c r="A1017" s="34" t="str">
        <f t="shared" si="11"/>
        <v>Greece</v>
      </c>
      <c r="B1017" s="35">
        <v>8</v>
      </c>
      <c r="C1017" s="35">
        <v>11</v>
      </c>
      <c r="D1017" s="35">
        <v>8</v>
      </c>
      <c r="E1017" s="35">
        <v>11</v>
      </c>
      <c r="F1017" s="35">
        <v>7</v>
      </c>
      <c r="G1017" s="35">
        <v>12</v>
      </c>
      <c r="H1017" s="35">
        <v>499764.9</v>
      </c>
      <c r="I1017" s="35">
        <v>6</v>
      </c>
      <c r="J1017" s="35">
        <v>23.5</v>
      </c>
      <c r="K1017" s="35">
        <v>23</v>
      </c>
      <c r="L1017" s="35">
        <v>28</v>
      </c>
      <c r="M1017" s="35">
        <v>23</v>
      </c>
      <c r="N1017" s="35">
        <v>499878.9</v>
      </c>
      <c r="O1017" s="35">
        <v>0</v>
      </c>
      <c r="P1017" s="35">
        <v>0</v>
      </c>
      <c r="Q1017" s="35">
        <v>0</v>
      </c>
      <c r="R1017" s="35">
        <v>9</v>
      </c>
      <c r="S1017" s="35">
        <v>11</v>
      </c>
      <c r="T1017" s="35">
        <v>23</v>
      </c>
      <c r="U1017" s="35">
        <v>35.5</v>
      </c>
      <c r="V1017" s="35">
        <v>999882.9</v>
      </c>
      <c r="W1017" s="35">
        <v>1000000</v>
      </c>
      <c r="X1017" s="35">
        <v>117.1</v>
      </c>
      <c r="Y1017" s="35">
        <v>0.01</v>
      </c>
      <c r="Z1017" t="str">
        <f t="shared" si="12"/>
        <v>Greece</v>
      </c>
      <c r="AA1017">
        <f>'OAM Base model stairs'!B1548</f>
        <v>2020</v>
      </c>
    </row>
    <row r="1018" spans="1:27" ht="15" thickBot="1" x14ac:dyDescent="0.35">
      <c r="A1018" s="34" t="str">
        <f t="shared" si="11"/>
        <v>Greece</v>
      </c>
      <c r="B1018" s="35">
        <v>6</v>
      </c>
      <c r="C1018" s="35">
        <v>10</v>
      </c>
      <c r="D1018" s="35">
        <v>6</v>
      </c>
      <c r="E1018" s="35">
        <v>10</v>
      </c>
      <c r="F1018" s="35">
        <v>1</v>
      </c>
      <c r="G1018" s="35">
        <v>0</v>
      </c>
      <c r="H1018" s="35">
        <v>499765.9</v>
      </c>
      <c r="I1018" s="35">
        <v>0</v>
      </c>
      <c r="J1018" s="35">
        <v>28.5</v>
      </c>
      <c r="K1018" s="35">
        <v>27</v>
      </c>
      <c r="L1018" s="35">
        <v>5</v>
      </c>
      <c r="M1018" s="35">
        <v>27</v>
      </c>
      <c r="N1018" s="35">
        <v>499879.9</v>
      </c>
      <c r="O1018" s="35">
        <v>1</v>
      </c>
      <c r="P1018" s="35">
        <v>1</v>
      </c>
      <c r="Q1018" s="35">
        <v>1</v>
      </c>
      <c r="R1018" s="35">
        <v>8</v>
      </c>
      <c r="S1018" s="35">
        <v>12</v>
      </c>
      <c r="T1018" s="35">
        <v>24</v>
      </c>
      <c r="U1018" s="35">
        <v>36.5</v>
      </c>
      <c r="V1018" s="35">
        <v>999849.9</v>
      </c>
      <c r="W1018" s="35">
        <v>1000000</v>
      </c>
      <c r="X1018" s="35">
        <v>150.1</v>
      </c>
      <c r="Y1018" s="35">
        <v>0.02</v>
      </c>
      <c r="Z1018" t="str">
        <f t="shared" si="12"/>
        <v>Greece</v>
      </c>
      <c r="AA1018">
        <f>'OAM Base model stairs'!B1549</f>
        <v>2021</v>
      </c>
    </row>
    <row r="1019" spans="1:27" ht="15" thickBot="1" x14ac:dyDescent="0.35">
      <c r="A1019" s="34" t="str">
        <f t="shared" si="11"/>
        <v>Austria</v>
      </c>
      <c r="B1019" s="35">
        <v>8</v>
      </c>
      <c r="C1019" s="35">
        <v>4</v>
      </c>
      <c r="D1019" s="35">
        <v>14</v>
      </c>
      <c r="E1019" s="35">
        <v>4</v>
      </c>
      <c r="F1019" s="35">
        <v>23</v>
      </c>
      <c r="G1019" s="35">
        <v>29</v>
      </c>
      <c r="H1019" s="35">
        <v>499784.4</v>
      </c>
      <c r="I1019" s="35">
        <v>23</v>
      </c>
      <c r="J1019" s="35">
        <v>18.5</v>
      </c>
      <c r="K1019" s="35">
        <v>16</v>
      </c>
      <c r="L1019" s="35">
        <v>8</v>
      </c>
      <c r="M1019" s="35">
        <v>16</v>
      </c>
      <c r="N1019" s="35">
        <v>499881.9</v>
      </c>
      <c r="O1019" s="35">
        <v>4</v>
      </c>
      <c r="P1019" s="35">
        <v>2</v>
      </c>
      <c r="Q1019" s="35">
        <v>4</v>
      </c>
      <c r="R1019" s="35">
        <v>20</v>
      </c>
      <c r="S1019" s="35">
        <v>15</v>
      </c>
      <c r="T1019" s="35">
        <v>3</v>
      </c>
      <c r="U1019" s="35">
        <v>39.5</v>
      </c>
      <c r="V1019" s="35">
        <v>999917.4</v>
      </c>
      <c r="W1019" s="35">
        <v>1000000</v>
      </c>
      <c r="X1019" s="35">
        <v>82.6</v>
      </c>
      <c r="Y1019" s="35">
        <v>0.01</v>
      </c>
      <c r="Z1019" t="str">
        <f t="shared" si="12"/>
        <v>Austria</v>
      </c>
      <c r="AA1019">
        <f>'OAM Base model stairs'!B1550</f>
        <v>1995</v>
      </c>
    </row>
    <row r="1020" spans="1:27" ht="15" thickBot="1" x14ac:dyDescent="0.35">
      <c r="A1020" s="34" t="str">
        <f t="shared" si="11"/>
        <v>Austria</v>
      </c>
      <c r="B1020" s="35">
        <v>8</v>
      </c>
      <c r="C1020" s="35">
        <v>4</v>
      </c>
      <c r="D1020" s="35">
        <v>14</v>
      </c>
      <c r="E1020" s="35">
        <v>4</v>
      </c>
      <c r="F1020" s="35">
        <v>28</v>
      </c>
      <c r="G1020" s="35">
        <v>33</v>
      </c>
      <c r="H1020" s="35">
        <v>499769.9</v>
      </c>
      <c r="I1020" s="35">
        <v>27</v>
      </c>
      <c r="J1020" s="35">
        <v>21.5</v>
      </c>
      <c r="K1020" s="35">
        <v>19</v>
      </c>
      <c r="L1020" s="35">
        <v>15</v>
      </c>
      <c r="M1020" s="35">
        <v>19</v>
      </c>
      <c r="N1020" s="35">
        <v>499883.9</v>
      </c>
      <c r="O1020" s="35">
        <v>6</v>
      </c>
      <c r="P1020" s="35">
        <v>4</v>
      </c>
      <c r="Q1020" s="35">
        <v>6</v>
      </c>
      <c r="R1020" s="35">
        <v>19</v>
      </c>
      <c r="S1020" s="35">
        <v>15</v>
      </c>
      <c r="T1020" s="35">
        <v>4</v>
      </c>
      <c r="U1020" s="35">
        <v>39.5</v>
      </c>
      <c r="V1020" s="35">
        <v>999939.9</v>
      </c>
      <c r="W1020" s="35">
        <v>1000000</v>
      </c>
      <c r="X1020" s="35">
        <v>60.1</v>
      </c>
      <c r="Y1020" s="35">
        <v>0.01</v>
      </c>
      <c r="Z1020" t="str">
        <f t="shared" si="12"/>
        <v>Austria</v>
      </c>
      <c r="AA1020">
        <f>'OAM Base model stairs'!B1551</f>
        <v>1996</v>
      </c>
    </row>
    <row r="1021" spans="1:27" ht="15" thickBot="1" x14ac:dyDescent="0.35">
      <c r="A1021" s="34" t="str">
        <f t="shared" si="11"/>
        <v>Austria</v>
      </c>
      <c r="B1021" s="35">
        <v>10</v>
      </c>
      <c r="C1021" s="35">
        <v>6</v>
      </c>
      <c r="D1021" s="35">
        <v>14</v>
      </c>
      <c r="E1021" s="35">
        <v>6</v>
      </c>
      <c r="F1021" s="35">
        <v>29</v>
      </c>
      <c r="G1021" s="35">
        <v>34</v>
      </c>
      <c r="H1021" s="35">
        <v>499769.9</v>
      </c>
      <c r="I1021" s="35">
        <v>28</v>
      </c>
      <c r="J1021" s="35">
        <v>20.5</v>
      </c>
      <c r="K1021" s="35">
        <v>18</v>
      </c>
      <c r="L1021" s="35">
        <v>16</v>
      </c>
      <c r="M1021" s="35">
        <v>18</v>
      </c>
      <c r="N1021" s="35">
        <v>499883.9</v>
      </c>
      <c r="O1021" s="35">
        <v>7</v>
      </c>
      <c r="P1021" s="35">
        <v>6</v>
      </c>
      <c r="Q1021" s="35">
        <v>7</v>
      </c>
      <c r="R1021" s="35">
        <v>20</v>
      </c>
      <c r="S1021" s="35">
        <v>16</v>
      </c>
      <c r="T1021" s="35">
        <v>4</v>
      </c>
      <c r="U1021" s="35">
        <v>40.5</v>
      </c>
      <c r="V1021" s="35">
        <v>999953.9</v>
      </c>
      <c r="W1021" s="35">
        <v>1000000</v>
      </c>
      <c r="X1021" s="35">
        <v>46.1</v>
      </c>
      <c r="Y1021" s="35">
        <v>0</v>
      </c>
      <c r="Z1021" t="str">
        <f t="shared" si="12"/>
        <v>Austria</v>
      </c>
      <c r="AA1021">
        <f>'OAM Base model stairs'!B1552</f>
        <v>1997</v>
      </c>
    </row>
    <row r="1022" spans="1:27" ht="15" thickBot="1" x14ac:dyDescent="0.35">
      <c r="A1022" s="34" t="str">
        <f t="shared" si="11"/>
        <v>Austria</v>
      </c>
      <c r="B1022" s="35">
        <v>8</v>
      </c>
      <c r="C1022" s="35">
        <v>5</v>
      </c>
      <c r="D1022" s="35">
        <v>17</v>
      </c>
      <c r="E1022" s="35">
        <v>5</v>
      </c>
      <c r="F1022" s="35">
        <v>26</v>
      </c>
      <c r="G1022" s="35">
        <v>32</v>
      </c>
      <c r="H1022" s="35">
        <v>499771.9</v>
      </c>
      <c r="I1022" s="35">
        <v>26</v>
      </c>
      <c r="J1022" s="35">
        <v>17.5</v>
      </c>
      <c r="K1022" s="35">
        <v>16</v>
      </c>
      <c r="L1022" s="35">
        <v>27</v>
      </c>
      <c r="M1022" s="35">
        <v>16</v>
      </c>
      <c r="N1022" s="35">
        <v>499885.9</v>
      </c>
      <c r="O1022" s="35">
        <v>7</v>
      </c>
      <c r="P1022" s="35">
        <v>8</v>
      </c>
      <c r="Q1022" s="35">
        <v>7</v>
      </c>
      <c r="R1022" s="35">
        <v>19</v>
      </c>
      <c r="S1022" s="35">
        <v>16</v>
      </c>
      <c r="T1022" s="35">
        <v>4</v>
      </c>
      <c r="U1022" s="35">
        <v>40.5</v>
      </c>
      <c r="V1022" s="35">
        <v>999954.9</v>
      </c>
      <c r="W1022" s="35">
        <v>1000000</v>
      </c>
      <c r="X1022" s="35">
        <v>45.1</v>
      </c>
      <c r="Y1022" s="35">
        <v>0</v>
      </c>
      <c r="Z1022" t="str">
        <f t="shared" si="12"/>
        <v>Austria</v>
      </c>
      <c r="AA1022">
        <f>'OAM Base model stairs'!B1553</f>
        <v>1998</v>
      </c>
    </row>
    <row r="1023" spans="1:27" ht="15" thickBot="1" x14ac:dyDescent="0.35">
      <c r="A1023" s="34" t="str">
        <f t="shared" si="11"/>
        <v>Austria</v>
      </c>
      <c r="B1023" s="35">
        <v>8</v>
      </c>
      <c r="C1023" s="35">
        <v>5</v>
      </c>
      <c r="D1023" s="35">
        <v>17</v>
      </c>
      <c r="E1023" s="35">
        <v>5</v>
      </c>
      <c r="F1023" s="35">
        <v>27</v>
      </c>
      <c r="G1023" s="35">
        <v>32</v>
      </c>
      <c r="H1023" s="35">
        <v>499770.9</v>
      </c>
      <c r="I1023" s="35">
        <v>26</v>
      </c>
      <c r="J1023" s="35">
        <v>17.5</v>
      </c>
      <c r="K1023" s="35">
        <v>16</v>
      </c>
      <c r="L1023" s="35">
        <v>29</v>
      </c>
      <c r="M1023" s="35">
        <v>16</v>
      </c>
      <c r="N1023" s="35">
        <v>499881.9</v>
      </c>
      <c r="O1023" s="35">
        <v>4</v>
      </c>
      <c r="P1023" s="35">
        <v>3</v>
      </c>
      <c r="Q1023" s="35">
        <v>4</v>
      </c>
      <c r="R1023" s="35">
        <v>19</v>
      </c>
      <c r="S1023" s="35">
        <v>17</v>
      </c>
      <c r="T1023" s="35">
        <v>3</v>
      </c>
      <c r="U1023" s="35">
        <v>41.5</v>
      </c>
      <c r="V1023" s="35">
        <v>999942.9</v>
      </c>
      <c r="W1023" s="35">
        <v>1000000</v>
      </c>
      <c r="X1023" s="35">
        <v>57.1</v>
      </c>
      <c r="Y1023" s="35">
        <v>0.01</v>
      </c>
      <c r="Z1023" t="str">
        <f t="shared" si="12"/>
        <v>Austria</v>
      </c>
      <c r="AA1023">
        <f>'OAM Base model stairs'!B1554</f>
        <v>1999</v>
      </c>
    </row>
    <row r="1024" spans="1:27" ht="15" thickBot="1" x14ac:dyDescent="0.35">
      <c r="A1024" s="34" t="str">
        <f t="shared" si="11"/>
        <v>Austria</v>
      </c>
      <c r="B1024" s="35">
        <v>9</v>
      </c>
      <c r="C1024" s="35">
        <v>6</v>
      </c>
      <c r="D1024" s="35">
        <v>17</v>
      </c>
      <c r="E1024" s="35">
        <v>6</v>
      </c>
      <c r="F1024" s="35">
        <v>26</v>
      </c>
      <c r="G1024" s="35">
        <v>31</v>
      </c>
      <c r="H1024" s="35">
        <v>499783.4</v>
      </c>
      <c r="I1024" s="35">
        <v>25</v>
      </c>
      <c r="J1024" s="35">
        <v>19.5</v>
      </c>
      <c r="K1024" s="35">
        <v>17</v>
      </c>
      <c r="L1024" s="35">
        <v>29</v>
      </c>
      <c r="M1024" s="35">
        <v>17</v>
      </c>
      <c r="N1024" s="35">
        <v>499881.9</v>
      </c>
      <c r="O1024" s="35">
        <v>4</v>
      </c>
      <c r="P1024" s="35">
        <v>4</v>
      </c>
      <c r="Q1024" s="35">
        <v>4</v>
      </c>
      <c r="R1024" s="35">
        <v>19</v>
      </c>
      <c r="S1024" s="35">
        <v>17</v>
      </c>
      <c r="T1024" s="35">
        <v>3</v>
      </c>
      <c r="U1024" s="35">
        <v>41.5</v>
      </c>
      <c r="V1024" s="35">
        <v>999960.4</v>
      </c>
      <c r="W1024" s="35">
        <v>1000000</v>
      </c>
      <c r="X1024" s="35">
        <v>39.6</v>
      </c>
      <c r="Y1024" s="35">
        <v>0</v>
      </c>
      <c r="Z1024" t="str">
        <f t="shared" si="12"/>
        <v>Austria</v>
      </c>
      <c r="AA1024">
        <f>'OAM Base model stairs'!B1555</f>
        <v>2000</v>
      </c>
    </row>
    <row r="1025" spans="1:27" ht="15" thickBot="1" x14ac:dyDescent="0.35">
      <c r="A1025" s="34" t="str">
        <f t="shared" si="11"/>
        <v>Austria</v>
      </c>
      <c r="B1025" s="35">
        <v>10</v>
      </c>
      <c r="C1025" s="35">
        <v>7</v>
      </c>
      <c r="D1025" s="35">
        <v>17</v>
      </c>
      <c r="E1025" s="35">
        <v>7</v>
      </c>
      <c r="F1025" s="35">
        <v>26</v>
      </c>
      <c r="G1025" s="35">
        <v>31</v>
      </c>
      <c r="H1025" s="35">
        <v>499783.4</v>
      </c>
      <c r="I1025" s="35">
        <v>25</v>
      </c>
      <c r="J1025" s="35">
        <v>17.5</v>
      </c>
      <c r="K1025" s="35">
        <v>15</v>
      </c>
      <c r="L1025" s="35">
        <v>32.5</v>
      </c>
      <c r="M1025" s="35">
        <v>15</v>
      </c>
      <c r="N1025" s="35">
        <v>499882.9</v>
      </c>
      <c r="O1025" s="35">
        <v>4</v>
      </c>
      <c r="P1025" s="35">
        <v>8</v>
      </c>
      <c r="Q1025" s="35">
        <v>4</v>
      </c>
      <c r="R1025" s="35">
        <v>20</v>
      </c>
      <c r="S1025" s="35">
        <v>18</v>
      </c>
      <c r="T1025" s="35">
        <v>3</v>
      </c>
      <c r="U1025" s="35">
        <v>42.5</v>
      </c>
      <c r="V1025" s="35">
        <v>999968.9</v>
      </c>
      <c r="W1025" s="35">
        <v>1000000</v>
      </c>
      <c r="X1025" s="35">
        <v>31.1</v>
      </c>
      <c r="Y1025" s="35">
        <v>0</v>
      </c>
      <c r="Z1025" t="str">
        <f t="shared" si="12"/>
        <v>Austria</v>
      </c>
      <c r="AA1025">
        <f>'OAM Base model stairs'!B1556</f>
        <v>2001</v>
      </c>
    </row>
    <row r="1026" spans="1:27" ht="15" thickBot="1" x14ac:dyDescent="0.35">
      <c r="A1026" s="34" t="str">
        <f t="shared" si="11"/>
        <v>Austria</v>
      </c>
      <c r="B1026" s="35">
        <v>9</v>
      </c>
      <c r="C1026" s="35">
        <v>7</v>
      </c>
      <c r="D1026" s="35">
        <v>18</v>
      </c>
      <c r="E1026" s="35">
        <v>7</v>
      </c>
      <c r="F1026" s="35">
        <v>27</v>
      </c>
      <c r="G1026" s="35">
        <v>32</v>
      </c>
      <c r="H1026" s="35">
        <v>499772.9</v>
      </c>
      <c r="I1026" s="35">
        <v>26</v>
      </c>
      <c r="J1026" s="35">
        <v>15.5</v>
      </c>
      <c r="K1026" s="35">
        <v>13</v>
      </c>
      <c r="L1026" s="35">
        <v>33.5</v>
      </c>
      <c r="M1026" s="35">
        <v>13</v>
      </c>
      <c r="N1026" s="35">
        <v>499883.9</v>
      </c>
      <c r="O1026" s="35">
        <v>6</v>
      </c>
      <c r="P1026" s="35">
        <v>12</v>
      </c>
      <c r="Q1026" s="35">
        <v>6</v>
      </c>
      <c r="R1026" s="35">
        <v>20</v>
      </c>
      <c r="S1026" s="35">
        <v>18</v>
      </c>
      <c r="T1026" s="35">
        <v>4</v>
      </c>
      <c r="U1026" s="35">
        <v>42.5</v>
      </c>
      <c r="V1026" s="35">
        <v>999966.4</v>
      </c>
      <c r="W1026" s="35">
        <v>1000000</v>
      </c>
      <c r="X1026" s="35">
        <v>33.6</v>
      </c>
      <c r="Y1026" s="35">
        <v>0</v>
      </c>
      <c r="Z1026" t="str">
        <f t="shared" si="12"/>
        <v>Austria</v>
      </c>
      <c r="AA1026">
        <f>'OAM Base model stairs'!B1557</f>
        <v>2002</v>
      </c>
    </row>
    <row r="1027" spans="1:27" ht="15" thickBot="1" x14ac:dyDescent="0.35">
      <c r="A1027" s="34" t="str">
        <f t="shared" si="11"/>
        <v>Austria</v>
      </c>
      <c r="B1027" s="35">
        <v>10</v>
      </c>
      <c r="C1027" s="35">
        <v>8</v>
      </c>
      <c r="D1027" s="35">
        <v>23.5</v>
      </c>
      <c r="E1027" s="35">
        <v>8</v>
      </c>
      <c r="F1027" s="35">
        <v>27</v>
      </c>
      <c r="G1027" s="35">
        <v>32</v>
      </c>
      <c r="H1027" s="35">
        <v>499772.9</v>
      </c>
      <c r="I1027" s="35">
        <v>26</v>
      </c>
      <c r="J1027" s="35">
        <v>16.5</v>
      </c>
      <c r="K1027" s="35">
        <v>15</v>
      </c>
      <c r="L1027" s="35">
        <v>32.5</v>
      </c>
      <c r="M1027" s="35">
        <v>15</v>
      </c>
      <c r="N1027" s="35">
        <v>499883.9</v>
      </c>
      <c r="O1027" s="35">
        <v>7</v>
      </c>
      <c r="P1027" s="35">
        <v>12</v>
      </c>
      <c r="Q1027" s="35">
        <v>7</v>
      </c>
      <c r="R1027" s="35">
        <v>20</v>
      </c>
      <c r="S1027" s="35">
        <v>19</v>
      </c>
      <c r="T1027" s="35">
        <v>5</v>
      </c>
      <c r="U1027" s="35">
        <v>43.5</v>
      </c>
      <c r="V1027" s="35">
        <v>999983.9</v>
      </c>
      <c r="W1027" s="35">
        <v>1000000</v>
      </c>
      <c r="X1027" s="35">
        <v>16.100000000000001</v>
      </c>
      <c r="Y1027" s="35">
        <v>0</v>
      </c>
      <c r="Z1027" t="str">
        <f t="shared" si="12"/>
        <v>Austria</v>
      </c>
      <c r="AA1027">
        <f>'OAM Base model stairs'!B1558</f>
        <v>2003</v>
      </c>
    </row>
    <row r="1028" spans="1:27" ht="15" thickBot="1" x14ac:dyDescent="0.35">
      <c r="A1028" s="34" t="str">
        <f t="shared" si="11"/>
        <v>Austria</v>
      </c>
      <c r="B1028" s="35">
        <v>10</v>
      </c>
      <c r="C1028" s="35">
        <v>8</v>
      </c>
      <c r="D1028" s="35">
        <v>27.5</v>
      </c>
      <c r="E1028" s="35">
        <v>8</v>
      </c>
      <c r="F1028" s="35">
        <v>27</v>
      </c>
      <c r="G1028" s="35">
        <v>32</v>
      </c>
      <c r="H1028" s="35">
        <v>499784.4</v>
      </c>
      <c r="I1028" s="35">
        <v>26</v>
      </c>
      <c r="J1028" s="35">
        <v>17.5</v>
      </c>
      <c r="K1028" s="35">
        <v>15</v>
      </c>
      <c r="L1028" s="35">
        <v>26</v>
      </c>
      <c r="M1028" s="35">
        <v>15</v>
      </c>
      <c r="N1028" s="35">
        <v>499887.9</v>
      </c>
      <c r="O1028" s="35">
        <v>10</v>
      </c>
      <c r="P1028" s="35">
        <v>30</v>
      </c>
      <c r="Q1028" s="35">
        <v>10</v>
      </c>
      <c r="R1028" s="35">
        <v>20</v>
      </c>
      <c r="S1028" s="35">
        <v>20</v>
      </c>
      <c r="T1028" s="35">
        <v>5</v>
      </c>
      <c r="U1028" s="35">
        <v>44.5</v>
      </c>
      <c r="V1028" s="35">
        <v>1000023.9</v>
      </c>
      <c r="W1028" s="35">
        <v>1000000</v>
      </c>
      <c r="X1028" s="35">
        <v>-23.9</v>
      </c>
      <c r="Y1028" s="35">
        <v>0</v>
      </c>
      <c r="Z1028" t="str">
        <f t="shared" si="12"/>
        <v>Austria</v>
      </c>
      <c r="AA1028">
        <f>'OAM Base model stairs'!B1559</f>
        <v>2004</v>
      </c>
    </row>
    <row r="1029" spans="1:27" ht="15" thickBot="1" x14ac:dyDescent="0.35">
      <c r="A1029" s="34" t="str">
        <f t="shared" si="11"/>
        <v>Austria</v>
      </c>
      <c r="B1029" s="35">
        <v>11</v>
      </c>
      <c r="C1029" s="35">
        <v>10</v>
      </c>
      <c r="D1029" s="35">
        <v>29.5</v>
      </c>
      <c r="E1029" s="35">
        <v>10</v>
      </c>
      <c r="F1029" s="35">
        <v>23</v>
      </c>
      <c r="G1029" s="35">
        <v>30</v>
      </c>
      <c r="H1029" s="35">
        <v>499786.9</v>
      </c>
      <c r="I1029" s="35">
        <v>24</v>
      </c>
      <c r="J1029" s="35">
        <v>16.5</v>
      </c>
      <c r="K1029" s="35">
        <v>15</v>
      </c>
      <c r="L1029" s="35">
        <v>26</v>
      </c>
      <c r="M1029" s="35">
        <v>15</v>
      </c>
      <c r="N1029" s="35">
        <v>499890.9</v>
      </c>
      <c r="O1029" s="35">
        <v>13</v>
      </c>
      <c r="P1029" s="35">
        <v>36</v>
      </c>
      <c r="Q1029" s="35">
        <v>13</v>
      </c>
      <c r="R1029" s="35">
        <v>20</v>
      </c>
      <c r="S1029" s="35">
        <v>21</v>
      </c>
      <c r="T1029" s="35">
        <v>7</v>
      </c>
      <c r="U1029" s="35">
        <v>45.5</v>
      </c>
      <c r="V1029" s="35">
        <v>1000043.4</v>
      </c>
      <c r="W1029" s="35">
        <v>1000000</v>
      </c>
      <c r="X1029" s="35">
        <v>-43.4</v>
      </c>
      <c r="Y1029" s="35">
        <v>0</v>
      </c>
      <c r="Z1029" t="str">
        <f t="shared" si="12"/>
        <v>Austria</v>
      </c>
      <c r="AA1029">
        <f>'OAM Base model stairs'!B1560</f>
        <v>2005</v>
      </c>
    </row>
    <row r="1030" spans="1:27" ht="15" thickBot="1" x14ac:dyDescent="0.35">
      <c r="A1030" s="34" t="str">
        <f t="shared" si="11"/>
        <v>Austria</v>
      </c>
      <c r="B1030" s="35">
        <v>10</v>
      </c>
      <c r="C1030" s="35">
        <v>10</v>
      </c>
      <c r="D1030" s="35">
        <v>30.5</v>
      </c>
      <c r="E1030" s="35">
        <v>10</v>
      </c>
      <c r="F1030" s="35">
        <v>22</v>
      </c>
      <c r="G1030" s="35">
        <v>28</v>
      </c>
      <c r="H1030" s="35">
        <v>499788.9</v>
      </c>
      <c r="I1030" s="35">
        <v>22</v>
      </c>
      <c r="J1030" s="35">
        <v>14.5</v>
      </c>
      <c r="K1030" s="35">
        <v>13</v>
      </c>
      <c r="L1030" s="35">
        <v>27</v>
      </c>
      <c r="M1030" s="35">
        <v>13</v>
      </c>
      <c r="N1030" s="35">
        <v>499894.9</v>
      </c>
      <c r="O1030" s="35">
        <v>15</v>
      </c>
      <c r="P1030" s="35">
        <v>38</v>
      </c>
      <c r="Q1030" s="35">
        <v>15</v>
      </c>
      <c r="R1030" s="35">
        <v>20</v>
      </c>
      <c r="S1030" s="35">
        <v>21</v>
      </c>
      <c r="T1030" s="35">
        <v>8</v>
      </c>
      <c r="U1030" s="35">
        <v>45.5</v>
      </c>
      <c r="V1030" s="35">
        <v>1000046.4</v>
      </c>
      <c r="W1030" s="35">
        <v>1000000</v>
      </c>
      <c r="X1030" s="35">
        <v>-46.4</v>
      </c>
      <c r="Y1030" s="35">
        <v>0</v>
      </c>
      <c r="Z1030" t="str">
        <f t="shared" si="12"/>
        <v>Austria</v>
      </c>
      <c r="AA1030">
        <f>'OAM Base model stairs'!B1561</f>
        <v>2006</v>
      </c>
    </row>
    <row r="1031" spans="1:27" ht="15" thickBot="1" x14ac:dyDescent="0.35">
      <c r="A1031" s="34" t="str">
        <f t="shared" si="11"/>
        <v>Austria</v>
      </c>
      <c r="B1031" s="35">
        <v>12</v>
      </c>
      <c r="C1031" s="35">
        <v>12</v>
      </c>
      <c r="D1031" s="35">
        <v>31.5</v>
      </c>
      <c r="E1031" s="35">
        <v>12</v>
      </c>
      <c r="F1031" s="35">
        <v>22</v>
      </c>
      <c r="G1031" s="35">
        <v>28</v>
      </c>
      <c r="H1031" s="35">
        <v>499793.4</v>
      </c>
      <c r="I1031" s="35">
        <v>22</v>
      </c>
      <c r="J1031" s="35">
        <v>14.5</v>
      </c>
      <c r="K1031" s="35">
        <v>12</v>
      </c>
      <c r="L1031" s="35">
        <v>27</v>
      </c>
      <c r="M1031" s="35">
        <v>12</v>
      </c>
      <c r="N1031" s="35">
        <v>499897.9</v>
      </c>
      <c r="O1031" s="35">
        <v>17</v>
      </c>
      <c r="P1031" s="35">
        <v>41</v>
      </c>
      <c r="Q1031" s="35">
        <v>17</v>
      </c>
      <c r="R1031" s="35">
        <v>20</v>
      </c>
      <c r="S1031" s="35">
        <v>22</v>
      </c>
      <c r="T1031" s="35">
        <v>7</v>
      </c>
      <c r="U1031" s="35">
        <v>46.5</v>
      </c>
      <c r="V1031" s="35">
        <v>1000066.9</v>
      </c>
      <c r="W1031" s="35">
        <v>1000000</v>
      </c>
      <c r="X1031" s="35">
        <v>-66.900000000000006</v>
      </c>
      <c r="Y1031" s="35">
        <v>-0.01</v>
      </c>
      <c r="Z1031" t="str">
        <f t="shared" si="12"/>
        <v>Austria</v>
      </c>
      <c r="AA1031">
        <f>'OAM Base model stairs'!B1562</f>
        <v>2007</v>
      </c>
    </row>
    <row r="1032" spans="1:27" ht="15" thickBot="1" x14ac:dyDescent="0.35">
      <c r="A1032" s="34" t="str">
        <f t="shared" si="11"/>
        <v>Austria</v>
      </c>
      <c r="B1032" s="35">
        <v>11</v>
      </c>
      <c r="C1032" s="35">
        <v>11</v>
      </c>
      <c r="D1032" s="35">
        <v>32.5</v>
      </c>
      <c r="E1032" s="35">
        <v>11</v>
      </c>
      <c r="F1032" s="35">
        <v>21</v>
      </c>
      <c r="G1032" s="35">
        <v>27</v>
      </c>
      <c r="H1032" s="35">
        <v>499796.9</v>
      </c>
      <c r="I1032" s="35">
        <v>21</v>
      </c>
      <c r="J1032" s="35">
        <v>15.5</v>
      </c>
      <c r="K1032" s="35">
        <v>14</v>
      </c>
      <c r="L1032" s="35">
        <v>32.5</v>
      </c>
      <c r="M1032" s="35">
        <v>14</v>
      </c>
      <c r="N1032" s="35">
        <v>499892.9</v>
      </c>
      <c r="O1032" s="35">
        <v>11</v>
      </c>
      <c r="P1032" s="35">
        <v>18.5</v>
      </c>
      <c r="Q1032" s="35">
        <v>11</v>
      </c>
      <c r="R1032" s="35">
        <v>19</v>
      </c>
      <c r="S1032" s="35">
        <v>20</v>
      </c>
      <c r="T1032" s="35">
        <v>9</v>
      </c>
      <c r="U1032" s="35">
        <v>44.5</v>
      </c>
      <c r="V1032" s="35">
        <v>1000033.4</v>
      </c>
      <c r="W1032" s="35">
        <v>1000000</v>
      </c>
      <c r="X1032" s="35">
        <v>-33.4</v>
      </c>
      <c r="Y1032" s="35">
        <v>0</v>
      </c>
      <c r="Z1032" t="str">
        <f t="shared" si="12"/>
        <v>Austria</v>
      </c>
      <c r="AA1032">
        <f>'OAM Base model stairs'!B1563</f>
        <v>2008</v>
      </c>
    </row>
    <row r="1033" spans="1:27" ht="15" thickBot="1" x14ac:dyDescent="0.35">
      <c r="A1033" s="34" t="str">
        <f t="shared" si="11"/>
        <v>Austria</v>
      </c>
      <c r="B1033" s="35">
        <v>10</v>
      </c>
      <c r="C1033" s="35">
        <v>11</v>
      </c>
      <c r="D1033" s="35">
        <v>30.5</v>
      </c>
      <c r="E1033" s="35">
        <v>11</v>
      </c>
      <c r="F1033" s="35">
        <v>19</v>
      </c>
      <c r="G1033" s="35">
        <v>25</v>
      </c>
      <c r="H1033" s="35">
        <v>499820.4</v>
      </c>
      <c r="I1033" s="35">
        <v>19</v>
      </c>
      <c r="J1033" s="35">
        <v>18.5</v>
      </c>
      <c r="K1033" s="35">
        <v>17</v>
      </c>
      <c r="L1033" s="35">
        <v>27</v>
      </c>
      <c r="M1033" s="35">
        <v>17</v>
      </c>
      <c r="N1033" s="35">
        <v>499885.9</v>
      </c>
      <c r="O1033" s="35">
        <v>9</v>
      </c>
      <c r="P1033" s="35">
        <v>16.5</v>
      </c>
      <c r="Q1033" s="35">
        <v>9</v>
      </c>
      <c r="R1033" s="35">
        <v>19</v>
      </c>
      <c r="S1033" s="35">
        <v>19</v>
      </c>
      <c r="T1033" s="35">
        <v>7</v>
      </c>
      <c r="U1033" s="35">
        <v>43.5</v>
      </c>
      <c r="V1033" s="35">
        <v>1000034.4</v>
      </c>
      <c r="W1033" s="35">
        <v>1000000</v>
      </c>
      <c r="X1033" s="35">
        <v>-34.4</v>
      </c>
      <c r="Y1033" s="35">
        <v>0</v>
      </c>
      <c r="Z1033" t="str">
        <f t="shared" si="12"/>
        <v>Austria</v>
      </c>
      <c r="AA1033">
        <f>'OAM Base model stairs'!B1564</f>
        <v>2009</v>
      </c>
    </row>
    <row r="1034" spans="1:27" ht="15" thickBot="1" x14ac:dyDescent="0.35">
      <c r="A1034" s="34" t="str">
        <f t="shared" si="11"/>
        <v>Austria</v>
      </c>
      <c r="B1034" s="35">
        <v>11</v>
      </c>
      <c r="C1034" s="35">
        <v>12</v>
      </c>
      <c r="D1034" s="35">
        <v>29.5</v>
      </c>
      <c r="E1034" s="35">
        <v>12</v>
      </c>
      <c r="F1034" s="35">
        <v>18</v>
      </c>
      <c r="G1034" s="35">
        <v>24</v>
      </c>
      <c r="H1034" s="35">
        <v>499837.9</v>
      </c>
      <c r="I1034" s="35">
        <v>18</v>
      </c>
      <c r="J1034" s="35">
        <v>19.5</v>
      </c>
      <c r="K1034" s="35">
        <v>18</v>
      </c>
      <c r="L1034" s="35">
        <v>26</v>
      </c>
      <c r="M1034" s="35">
        <v>18</v>
      </c>
      <c r="N1034" s="35">
        <v>499880.9</v>
      </c>
      <c r="O1034" s="35">
        <v>5</v>
      </c>
      <c r="P1034" s="35">
        <v>5</v>
      </c>
      <c r="Q1034" s="35">
        <v>5</v>
      </c>
      <c r="R1034" s="35">
        <v>18</v>
      </c>
      <c r="S1034" s="35">
        <v>19</v>
      </c>
      <c r="T1034" s="35">
        <v>7</v>
      </c>
      <c r="U1034" s="35">
        <v>43.5</v>
      </c>
      <c r="V1034" s="35">
        <v>1000027.4</v>
      </c>
      <c r="W1034" s="35">
        <v>1000000</v>
      </c>
      <c r="X1034" s="35">
        <v>-27.4</v>
      </c>
      <c r="Y1034" s="35">
        <v>0</v>
      </c>
      <c r="Z1034" t="str">
        <f t="shared" si="12"/>
        <v>Austria</v>
      </c>
      <c r="AA1034">
        <f>'OAM Base model stairs'!B1565</f>
        <v>2010</v>
      </c>
    </row>
    <row r="1035" spans="1:27" ht="15" thickBot="1" x14ac:dyDescent="0.35">
      <c r="A1035" s="34" t="str">
        <f t="shared" si="11"/>
        <v>Austria</v>
      </c>
      <c r="B1035" s="35">
        <v>11</v>
      </c>
      <c r="C1035" s="35">
        <v>13</v>
      </c>
      <c r="D1035" s="35">
        <v>28.5</v>
      </c>
      <c r="E1035" s="35">
        <v>13</v>
      </c>
      <c r="F1035" s="35">
        <v>19</v>
      </c>
      <c r="G1035" s="35">
        <v>25</v>
      </c>
      <c r="H1035" s="35">
        <v>499836.9</v>
      </c>
      <c r="I1035" s="35">
        <v>19</v>
      </c>
      <c r="J1035" s="35">
        <v>19.5</v>
      </c>
      <c r="K1035" s="35">
        <v>18</v>
      </c>
      <c r="L1035" s="35">
        <v>29</v>
      </c>
      <c r="M1035" s="35">
        <v>18</v>
      </c>
      <c r="N1035" s="35">
        <v>499880.9</v>
      </c>
      <c r="O1035" s="35">
        <v>5</v>
      </c>
      <c r="P1035" s="35">
        <v>4</v>
      </c>
      <c r="Q1035" s="35">
        <v>5</v>
      </c>
      <c r="R1035" s="35">
        <v>17</v>
      </c>
      <c r="S1035" s="35">
        <v>18</v>
      </c>
      <c r="T1035" s="35">
        <v>8</v>
      </c>
      <c r="U1035" s="35">
        <v>42.5</v>
      </c>
      <c r="V1035" s="35">
        <v>1000030.4</v>
      </c>
      <c r="W1035" s="35">
        <v>1000000</v>
      </c>
      <c r="X1035" s="35">
        <v>-30.4</v>
      </c>
      <c r="Y1035" s="35">
        <v>0</v>
      </c>
      <c r="Z1035" t="str">
        <f t="shared" si="12"/>
        <v>Austria</v>
      </c>
      <c r="AA1035">
        <f>'OAM Base model stairs'!B1566</f>
        <v>2011</v>
      </c>
    </row>
    <row r="1036" spans="1:27" ht="15" thickBot="1" x14ac:dyDescent="0.35">
      <c r="A1036" s="34" t="str">
        <f t="shared" si="11"/>
        <v>Austria</v>
      </c>
      <c r="B1036" s="35">
        <v>10</v>
      </c>
      <c r="C1036" s="35">
        <v>12</v>
      </c>
      <c r="D1036" s="35">
        <v>28.5</v>
      </c>
      <c r="E1036" s="35">
        <v>12</v>
      </c>
      <c r="F1036" s="35">
        <v>17</v>
      </c>
      <c r="G1036" s="35">
        <v>22</v>
      </c>
      <c r="H1036" s="35">
        <v>499837.9</v>
      </c>
      <c r="I1036" s="35">
        <v>16</v>
      </c>
      <c r="J1036" s="35">
        <v>19.5</v>
      </c>
      <c r="K1036" s="35">
        <v>19</v>
      </c>
      <c r="L1036" s="35">
        <v>32.5</v>
      </c>
      <c r="M1036" s="35">
        <v>19</v>
      </c>
      <c r="N1036" s="35">
        <v>499880.9</v>
      </c>
      <c r="O1036" s="35">
        <v>5</v>
      </c>
      <c r="P1036" s="35">
        <v>7</v>
      </c>
      <c r="Q1036" s="35">
        <v>5</v>
      </c>
      <c r="R1036" s="35">
        <v>16</v>
      </c>
      <c r="S1036" s="35">
        <v>17</v>
      </c>
      <c r="T1036" s="35">
        <v>8</v>
      </c>
      <c r="U1036" s="35">
        <v>41.5</v>
      </c>
      <c r="V1036" s="35">
        <v>1000025.9</v>
      </c>
      <c r="W1036" s="35">
        <v>1000000</v>
      </c>
      <c r="X1036" s="35">
        <v>-25.9</v>
      </c>
      <c r="Y1036" s="35">
        <v>0</v>
      </c>
      <c r="Z1036" t="str">
        <f t="shared" si="12"/>
        <v>Austria</v>
      </c>
      <c r="AA1036">
        <f>'OAM Base model stairs'!B1567</f>
        <v>2012</v>
      </c>
    </row>
    <row r="1037" spans="1:27" ht="15" thickBot="1" x14ac:dyDescent="0.35">
      <c r="A1037" s="34" t="str">
        <f t="shared" si="11"/>
        <v>Austria</v>
      </c>
      <c r="B1037" s="35">
        <v>11</v>
      </c>
      <c r="C1037" s="35">
        <v>12</v>
      </c>
      <c r="D1037" s="35">
        <v>28.5</v>
      </c>
      <c r="E1037" s="35">
        <v>12</v>
      </c>
      <c r="F1037" s="35">
        <v>15</v>
      </c>
      <c r="G1037" s="35">
        <v>21</v>
      </c>
      <c r="H1037" s="35">
        <v>499841.4</v>
      </c>
      <c r="I1037" s="35">
        <v>15</v>
      </c>
      <c r="J1037" s="35">
        <v>21.5</v>
      </c>
      <c r="K1037" s="35">
        <v>20</v>
      </c>
      <c r="L1037" s="35">
        <v>28</v>
      </c>
      <c r="M1037" s="35">
        <v>20</v>
      </c>
      <c r="N1037" s="35">
        <v>499880.9</v>
      </c>
      <c r="O1037" s="35">
        <v>6</v>
      </c>
      <c r="P1037" s="35">
        <v>12</v>
      </c>
      <c r="Q1037" s="35">
        <v>6</v>
      </c>
      <c r="R1037" s="35">
        <v>17</v>
      </c>
      <c r="S1037" s="35">
        <v>18</v>
      </c>
      <c r="T1037" s="35">
        <v>8</v>
      </c>
      <c r="U1037" s="35">
        <v>42.5</v>
      </c>
      <c r="V1037" s="35">
        <v>1000035.9</v>
      </c>
      <c r="W1037" s="35">
        <v>1000000</v>
      </c>
      <c r="X1037" s="35">
        <v>-35.9</v>
      </c>
      <c r="Y1037" s="35">
        <v>0</v>
      </c>
      <c r="Z1037" t="str">
        <f t="shared" si="12"/>
        <v>Austria</v>
      </c>
      <c r="AA1037">
        <f>'OAM Base model stairs'!B1568</f>
        <v>2013</v>
      </c>
    </row>
    <row r="1038" spans="1:27" ht="15" thickBot="1" x14ac:dyDescent="0.35">
      <c r="A1038" s="34" t="str">
        <f t="shared" si="11"/>
        <v>Austria</v>
      </c>
      <c r="B1038" s="35">
        <v>11</v>
      </c>
      <c r="C1038" s="35">
        <v>13</v>
      </c>
      <c r="D1038" s="35">
        <v>28.5</v>
      </c>
      <c r="E1038" s="35">
        <v>13</v>
      </c>
      <c r="F1038" s="35">
        <v>13</v>
      </c>
      <c r="G1038" s="35">
        <v>19</v>
      </c>
      <c r="H1038" s="35">
        <v>499850.4</v>
      </c>
      <c r="I1038" s="35">
        <v>13</v>
      </c>
      <c r="J1038" s="35">
        <v>21.5</v>
      </c>
      <c r="K1038" s="35">
        <v>21</v>
      </c>
      <c r="L1038" s="35">
        <v>27</v>
      </c>
      <c r="M1038" s="35">
        <v>21</v>
      </c>
      <c r="N1038" s="35">
        <v>499882.9</v>
      </c>
      <c r="O1038" s="35">
        <v>8</v>
      </c>
      <c r="P1038" s="35">
        <v>20.5</v>
      </c>
      <c r="Q1038" s="35">
        <v>8</v>
      </c>
      <c r="R1038" s="35">
        <v>18</v>
      </c>
      <c r="S1038" s="35">
        <v>19</v>
      </c>
      <c r="T1038" s="35">
        <v>9</v>
      </c>
      <c r="U1038" s="35">
        <v>43.5</v>
      </c>
      <c r="V1038" s="35">
        <v>1000060.4</v>
      </c>
      <c r="W1038" s="35">
        <v>1000000</v>
      </c>
      <c r="X1038" s="35">
        <v>-60.4</v>
      </c>
      <c r="Y1038" s="35">
        <v>-0.01</v>
      </c>
      <c r="Z1038" t="str">
        <f t="shared" si="12"/>
        <v>Austria</v>
      </c>
      <c r="AA1038">
        <f>'OAM Base model stairs'!B1569</f>
        <v>2014</v>
      </c>
    </row>
    <row r="1039" spans="1:27" ht="15" thickBot="1" x14ac:dyDescent="0.35">
      <c r="A1039" s="34" t="str">
        <f t="shared" si="11"/>
        <v>Austria</v>
      </c>
      <c r="B1039" s="35">
        <v>11</v>
      </c>
      <c r="C1039" s="35">
        <v>13</v>
      </c>
      <c r="D1039" s="35">
        <v>28.5</v>
      </c>
      <c r="E1039" s="35">
        <v>13</v>
      </c>
      <c r="F1039" s="35">
        <v>12</v>
      </c>
      <c r="G1039" s="35">
        <v>17</v>
      </c>
      <c r="H1039" s="35">
        <v>499841.4</v>
      </c>
      <c r="I1039" s="35">
        <v>11</v>
      </c>
      <c r="J1039" s="35">
        <v>24.5</v>
      </c>
      <c r="K1039" s="35">
        <v>23</v>
      </c>
      <c r="L1039" s="35">
        <v>26</v>
      </c>
      <c r="M1039" s="35">
        <v>23</v>
      </c>
      <c r="N1039" s="35">
        <v>499885.9</v>
      </c>
      <c r="O1039" s="35">
        <v>10</v>
      </c>
      <c r="P1039" s="35">
        <v>35</v>
      </c>
      <c r="Q1039" s="35">
        <v>10</v>
      </c>
      <c r="R1039" s="35">
        <v>20</v>
      </c>
      <c r="S1039" s="35">
        <v>22</v>
      </c>
      <c r="T1039" s="35">
        <v>10</v>
      </c>
      <c r="U1039" s="35">
        <v>46.5</v>
      </c>
      <c r="V1039" s="35">
        <v>1000082.9</v>
      </c>
      <c r="W1039" s="35">
        <v>1000000</v>
      </c>
      <c r="X1039" s="35">
        <v>-82.9</v>
      </c>
      <c r="Y1039" s="35">
        <v>-0.01</v>
      </c>
      <c r="Z1039" t="str">
        <f t="shared" si="12"/>
        <v>Austria</v>
      </c>
      <c r="AA1039">
        <f>'OAM Base model stairs'!B1570</f>
        <v>2015</v>
      </c>
    </row>
    <row r="1040" spans="1:27" ht="15" thickBot="1" x14ac:dyDescent="0.35">
      <c r="A1040" s="34" t="str">
        <f t="shared" si="11"/>
        <v>Austria</v>
      </c>
      <c r="B1040" s="35">
        <v>11</v>
      </c>
      <c r="C1040" s="35">
        <v>13</v>
      </c>
      <c r="D1040" s="35">
        <v>29.5</v>
      </c>
      <c r="E1040" s="35">
        <v>13</v>
      </c>
      <c r="F1040" s="35">
        <v>13</v>
      </c>
      <c r="G1040" s="35">
        <v>19</v>
      </c>
      <c r="H1040" s="35">
        <v>499850.4</v>
      </c>
      <c r="I1040" s="35">
        <v>13</v>
      </c>
      <c r="J1040" s="35">
        <v>21.5</v>
      </c>
      <c r="K1040" s="35">
        <v>21</v>
      </c>
      <c r="L1040" s="35">
        <v>29</v>
      </c>
      <c r="M1040" s="35">
        <v>21</v>
      </c>
      <c r="N1040" s="35">
        <v>499891.9</v>
      </c>
      <c r="O1040" s="35">
        <v>14</v>
      </c>
      <c r="P1040" s="35">
        <v>36</v>
      </c>
      <c r="Q1040" s="35">
        <v>14</v>
      </c>
      <c r="R1040" s="35">
        <v>20</v>
      </c>
      <c r="S1040" s="35">
        <v>22</v>
      </c>
      <c r="T1040" s="35">
        <v>10</v>
      </c>
      <c r="U1040" s="35">
        <v>46.5</v>
      </c>
      <c r="V1040" s="35">
        <v>1000108.9</v>
      </c>
      <c r="W1040" s="35">
        <v>1000000</v>
      </c>
      <c r="X1040" s="35">
        <v>-108.9</v>
      </c>
      <c r="Y1040" s="35">
        <v>-0.01</v>
      </c>
      <c r="Z1040" t="str">
        <f t="shared" si="12"/>
        <v>Austria</v>
      </c>
      <c r="AA1040">
        <f>'OAM Base model stairs'!B1571</f>
        <v>2016</v>
      </c>
    </row>
    <row r="1041" spans="1:27" ht="15" thickBot="1" x14ac:dyDescent="0.35">
      <c r="A1041" s="34" t="str">
        <f t="shared" si="11"/>
        <v>Austria</v>
      </c>
      <c r="B1041" s="35">
        <v>12</v>
      </c>
      <c r="C1041" s="35">
        <v>14</v>
      </c>
      <c r="D1041" s="35">
        <v>30.5</v>
      </c>
      <c r="E1041" s="35">
        <v>14</v>
      </c>
      <c r="F1041" s="35">
        <v>13</v>
      </c>
      <c r="G1041" s="35">
        <v>18</v>
      </c>
      <c r="H1041" s="35">
        <v>499850.4</v>
      </c>
      <c r="I1041" s="35">
        <v>12</v>
      </c>
      <c r="J1041" s="35">
        <v>23.5</v>
      </c>
      <c r="K1041" s="35">
        <v>22</v>
      </c>
      <c r="L1041" s="35">
        <v>29</v>
      </c>
      <c r="M1041" s="35">
        <v>22</v>
      </c>
      <c r="N1041" s="35">
        <v>499894.9</v>
      </c>
      <c r="O1041" s="35">
        <v>16</v>
      </c>
      <c r="P1041" s="35">
        <v>30</v>
      </c>
      <c r="Q1041" s="35">
        <v>16</v>
      </c>
      <c r="R1041" s="35">
        <v>21</v>
      </c>
      <c r="S1041" s="35">
        <v>22</v>
      </c>
      <c r="T1041" s="35">
        <v>12</v>
      </c>
      <c r="U1041" s="35">
        <v>46.5</v>
      </c>
      <c r="V1041" s="35">
        <v>1000118.9</v>
      </c>
      <c r="W1041" s="35">
        <v>1000000</v>
      </c>
      <c r="X1041" s="35">
        <v>-118.9</v>
      </c>
      <c r="Y1041" s="35">
        <v>-0.01</v>
      </c>
      <c r="Z1041" t="str">
        <f t="shared" si="12"/>
        <v>Austria</v>
      </c>
      <c r="AA1041">
        <f>'OAM Base model stairs'!B1572</f>
        <v>2017</v>
      </c>
    </row>
    <row r="1042" spans="1:27" ht="15" thickBot="1" x14ac:dyDescent="0.35">
      <c r="A1042" s="34" t="str">
        <f t="shared" si="11"/>
        <v>Austria</v>
      </c>
      <c r="B1042" s="35">
        <v>13</v>
      </c>
      <c r="C1042" s="35">
        <v>15</v>
      </c>
      <c r="D1042" s="35">
        <v>30.5</v>
      </c>
      <c r="E1042" s="35">
        <v>15</v>
      </c>
      <c r="F1042" s="35">
        <v>14</v>
      </c>
      <c r="G1042" s="35">
        <v>20</v>
      </c>
      <c r="H1042" s="35">
        <v>499849.4</v>
      </c>
      <c r="I1042" s="35">
        <v>14</v>
      </c>
      <c r="J1042" s="35">
        <v>23.5</v>
      </c>
      <c r="K1042" s="35">
        <v>22</v>
      </c>
      <c r="L1042" s="35">
        <v>28</v>
      </c>
      <c r="M1042" s="35">
        <v>22</v>
      </c>
      <c r="N1042" s="35">
        <v>499895.9</v>
      </c>
      <c r="O1042" s="35">
        <v>16</v>
      </c>
      <c r="P1042" s="35">
        <v>29</v>
      </c>
      <c r="Q1042" s="35">
        <v>16</v>
      </c>
      <c r="R1042" s="35">
        <v>20</v>
      </c>
      <c r="S1042" s="35">
        <v>22</v>
      </c>
      <c r="T1042" s="35">
        <v>14</v>
      </c>
      <c r="U1042" s="35">
        <v>46.5</v>
      </c>
      <c r="V1042" s="35">
        <v>1000125.9</v>
      </c>
      <c r="W1042" s="35">
        <v>1000000</v>
      </c>
      <c r="X1042" s="35">
        <v>-125.9</v>
      </c>
      <c r="Y1042" s="35">
        <v>-0.01</v>
      </c>
      <c r="Z1042" t="str">
        <f t="shared" si="12"/>
        <v>Austria</v>
      </c>
      <c r="AA1042">
        <f>'OAM Base model stairs'!B1573</f>
        <v>2018</v>
      </c>
    </row>
    <row r="1043" spans="1:27" ht="15" thickBot="1" x14ac:dyDescent="0.35">
      <c r="A1043" s="34" t="str">
        <f t="shared" si="11"/>
        <v>Austria</v>
      </c>
      <c r="B1043" s="35">
        <v>14</v>
      </c>
      <c r="C1043" s="35">
        <v>15</v>
      </c>
      <c r="D1043" s="35">
        <v>31.5</v>
      </c>
      <c r="E1043" s="35">
        <v>15</v>
      </c>
      <c r="F1043" s="35">
        <v>17</v>
      </c>
      <c r="G1043" s="35">
        <v>22</v>
      </c>
      <c r="H1043" s="35">
        <v>499841.4</v>
      </c>
      <c r="I1043" s="35">
        <v>16</v>
      </c>
      <c r="J1043" s="35">
        <v>25.5</v>
      </c>
      <c r="K1043" s="35">
        <v>24</v>
      </c>
      <c r="L1043" s="35">
        <v>27</v>
      </c>
      <c r="M1043" s="35">
        <v>24</v>
      </c>
      <c r="N1043" s="35">
        <v>499896.9</v>
      </c>
      <c r="O1043" s="35">
        <v>16</v>
      </c>
      <c r="P1043" s="35">
        <v>29</v>
      </c>
      <c r="Q1043" s="35">
        <v>16</v>
      </c>
      <c r="R1043" s="35">
        <v>21</v>
      </c>
      <c r="S1043" s="35">
        <v>23</v>
      </c>
      <c r="T1043" s="35">
        <v>14</v>
      </c>
      <c r="U1043" s="35">
        <v>47.5</v>
      </c>
      <c r="V1043" s="35">
        <v>1000135.9</v>
      </c>
      <c r="W1043" s="35">
        <v>1000000</v>
      </c>
      <c r="X1043" s="35">
        <v>-135.9</v>
      </c>
      <c r="Y1043" s="35">
        <v>-0.01</v>
      </c>
      <c r="Z1043" t="str">
        <f t="shared" si="12"/>
        <v>Austria</v>
      </c>
      <c r="AA1043">
        <f>'OAM Base model stairs'!B1574</f>
        <v>2019</v>
      </c>
    </row>
    <row r="1044" spans="1:27" ht="15" thickBot="1" x14ac:dyDescent="0.35">
      <c r="A1044" s="34" t="str">
        <f t="shared" si="11"/>
        <v>Austria</v>
      </c>
      <c r="B1044" s="35">
        <v>14</v>
      </c>
      <c r="C1044" s="35">
        <v>16</v>
      </c>
      <c r="D1044" s="35">
        <v>31.5</v>
      </c>
      <c r="E1044" s="35">
        <v>16</v>
      </c>
      <c r="F1044" s="35">
        <v>12</v>
      </c>
      <c r="G1044" s="35">
        <v>17</v>
      </c>
      <c r="H1044" s="35">
        <v>499836.9</v>
      </c>
      <c r="I1044" s="35">
        <v>11</v>
      </c>
      <c r="J1044" s="35">
        <v>25.5</v>
      </c>
      <c r="K1044" s="35">
        <v>24</v>
      </c>
      <c r="L1044" s="35">
        <v>26</v>
      </c>
      <c r="M1044" s="35">
        <v>24</v>
      </c>
      <c r="N1044" s="35">
        <v>499898.9</v>
      </c>
      <c r="O1044" s="35">
        <v>21</v>
      </c>
      <c r="P1044" s="35">
        <v>19.5</v>
      </c>
      <c r="Q1044" s="35">
        <v>21</v>
      </c>
      <c r="R1044" s="35">
        <v>22</v>
      </c>
      <c r="S1044" s="35">
        <v>25</v>
      </c>
      <c r="T1044" s="35">
        <v>13</v>
      </c>
      <c r="U1044" s="35">
        <v>49.5</v>
      </c>
      <c r="V1044" s="35">
        <v>1000123.9</v>
      </c>
      <c r="W1044" s="35">
        <v>1000000</v>
      </c>
      <c r="X1044" s="35">
        <v>-123.9</v>
      </c>
      <c r="Y1044" s="35">
        <v>-0.01</v>
      </c>
      <c r="Z1044" t="str">
        <f t="shared" si="12"/>
        <v>Austria</v>
      </c>
      <c r="AA1044">
        <f>'OAM Base model stairs'!B1575</f>
        <v>2020</v>
      </c>
    </row>
    <row r="1045" spans="1:27" ht="15" thickBot="1" x14ac:dyDescent="0.35">
      <c r="A1045" s="34" t="str">
        <f t="shared" si="11"/>
        <v>Austria</v>
      </c>
      <c r="B1045" s="35">
        <v>15</v>
      </c>
      <c r="C1045" s="35">
        <v>16</v>
      </c>
      <c r="D1045" s="35">
        <v>31.5</v>
      </c>
      <c r="E1045" s="35">
        <v>16</v>
      </c>
      <c r="F1045" s="35">
        <v>11</v>
      </c>
      <c r="G1045" s="35">
        <v>17</v>
      </c>
      <c r="H1045" s="35">
        <v>499843.9</v>
      </c>
      <c r="I1045" s="35">
        <v>11</v>
      </c>
      <c r="J1045" s="35">
        <v>19.5</v>
      </c>
      <c r="K1045" s="35">
        <v>19</v>
      </c>
      <c r="L1045" s="35">
        <v>8</v>
      </c>
      <c r="M1045" s="35">
        <v>19</v>
      </c>
      <c r="N1045" s="35">
        <v>499902.9</v>
      </c>
      <c r="O1045" s="35">
        <v>24</v>
      </c>
      <c r="P1045" s="35">
        <v>17.5</v>
      </c>
      <c r="Q1045" s="35">
        <v>24</v>
      </c>
      <c r="R1045" s="35">
        <v>23</v>
      </c>
      <c r="S1045" s="35">
        <v>25</v>
      </c>
      <c r="T1045" s="35">
        <v>14</v>
      </c>
      <c r="U1045" s="35">
        <v>49.5</v>
      </c>
      <c r="V1045" s="35">
        <v>1000106.9</v>
      </c>
      <c r="W1045" s="35">
        <v>1000000</v>
      </c>
      <c r="X1045" s="35">
        <v>-106.9</v>
      </c>
      <c r="Y1045" s="35">
        <v>-0.01</v>
      </c>
      <c r="Z1045" t="str">
        <f t="shared" si="12"/>
        <v>Austria</v>
      </c>
      <c r="AA1045">
        <f>'OAM Base model stairs'!B1576</f>
        <v>2021</v>
      </c>
    </row>
    <row r="1046" spans="1:27" ht="15" thickBot="1" x14ac:dyDescent="0.35">
      <c r="A1046" s="34" t="str">
        <f t="shared" si="11"/>
        <v>Belgium</v>
      </c>
      <c r="B1046" s="35">
        <v>5</v>
      </c>
      <c r="C1046" s="35">
        <v>3</v>
      </c>
      <c r="D1046" s="35">
        <v>27.5</v>
      </c>
      <c r="E1046" s="35">
        <v>3</v>
      </c>
      <c r="F1046" s="35">
        <v>13</v>
      </c>
      <c r="G1046" s="35">
        <v>19</v>
      </c>
      <c r="H1046" s="35">
        <v>499838.9</v>
      </c>
      <c r="I1046" s="35">
        <v>13</v>
      </c>
      <c r="J1046" s="35">
        <v>17.5</v>
      </c>
      <c r="K1046" s="35">
        <v>16</v>
      </c>
      <c r="L1046" s="35">
        <v>9</v>
      </c>
      <c r="M1046" s="35">
        <v>16</v>
      </c>
      <c r="N1046" s="35">
        <v>499905.9</v>
      </c>
      <c r="O1046" s="35">
        <v>28</v>
      </c>
      <c r="P1046" s="35">
        <v>3</v>
      </c>
      <c r="Q1046" s="35">
        <v>28</v>
      </c>
      <c r="R1046" s="35">
        <v>23</v>
      </c>
      <c r="S1046" s="35">
        <v>20</v>
      </c>
      <c r="T1046" s="35">
        <v>4</v>
      </c>
      <c r="U1046" s="35">
        <v>44.5</v>
      </c>
      <c r="V1046" s="35">
        <v>1000037.4</v>
      </c>
      <c r="W1046" s="35">
        <v>1000000</v>
      </c>
      <c r="X1046" s="35">
        <v>-37.4</v>
      </c>
      <c r="Y1046" s="35">
        <v>0</v>
      </c>
      <c r="Z1046" t="str">
        <f t="shared" si="12"/>
        <v>Belgium</v>
      </c>
      <c r="AA1046">
        <f>'OAM Base model stairs'!B1577</f>
        <v>1995</v>
      </c>
    </row>
    <row r="1047" spans="1:27" ht="15" thickBot="1" x14ac:dyDescent="0.35">
      <c r="A1047" s="34" t="str">
        <f t="shared" si="11"/>
        <v>Belgium</v>
      </c>
      <c r="B1047" s="35">
        <v>4</v>
      </c>
      <c r="C1047" s="35">
        <v>2</v>
      </c>
      <c r="D1047" s="35">
        <v>29.5</v>
      </c>
      <c r="E1047" s="35">
        <v>2</v>
      </c>
      <c r="F1047" s="35">
        <v>13</v>
      </c>
      <c r="G1047" s="35">
        <v>19</v>
      </c>
      <c r="H1047" s="35">
        <v>499838.9</v>
      </c>
      <c r="I1047" s="35">
        <v>13</v>
      </c>
      <c r="J1047" s="35">
        <v>18.5</v>
      </c>
      <c r="K1047" s="35">
        <v>17</v>
      </c>
      <c r="L1047" s="35">
        <v>26</v>
      </c>
      <c r="M1047" s="35">
        <v>17</v>
      </c>
      <c r="N1047" s="35">
        <v>499904.9</v>
      </c>
      <c r="O1047" s="35">
        <v>27</v>
      </c>
      <c r="P1047" s="35">
        <v>4</v>
      </c>
      <c r="Q1047" s="35">
        <v>27</v>
      </c>
      <c r="R1047" s="35">
        <v>23</v>
      </c>
      <c r="S1047" s="35">
        <v>21</v>
      </c>
      <c r="T1047" s="35">
        <v>5</v>
      </c>
      <c r="U1047" s="35">
        <v>45.5</v>
      </c>
      <c r="V1047" s="35">
        <v>1000057.4</v>
      </c>
      <c r="W1047" s="35">
        <v>1000000</v>
      </c>
      <c r="X1047" s="35">
        <v>-57.4</v>
      </c>
      <c r="Y1047" s="35">
        <v>-0.01</v>
      </c>
      <c r="Z1047" t="str">
        <f t="shared" si="12"/>
        <v>Belgium</v>
      </c>
      <c r="AA1047">
        <f>'OAM Base model stairs'!B1578</f>
        <v>1996</v>
      </c>
    </row>
    <row r="1048" spans="1:27" ht="15" thickBot="1" x14ac:dyDescent="0.35">
      <c r="A1048" s="34" t="str">
        <f t="shared" si="11"/>
        <v>Belgium</v>
      </c>
      <c r="B1048" s="35">
        <v>4</v>
      </c>
      <c r="C1048" s="35">
        <v>2</v>
      </c>
      <c r="D1048" s="35">
        <v>30.5</v>
      </c>
      <c r="E1048" s="35">
        <v>2</v>
      </c>
      <c r="F1048" s="35">
        <v>13</v>
      </c>
      <c r="G1048" s="35">
        <v>20</v>
      </c>
      <c r="H1048" s="35">
        <v>499837.9</v>
      </c>
      <c r="I1048" s="35">
        <v>14</v>
      </c>
      <c r="J1048" s="35">
        <v>20.5</v>
      </c>
      <c r="K1048" s="35">
        <v>18</v>
      </c>
      <c r="L1048" s="35">
        <v>16</v>
      </c>
      <c r="M1048" s="35">
        <v>18</v>
      </c>
      <c r="N1048" s="35">
        <v>499904.9</v>
      </c>
      <c r="O1048" s="35">
        <v>27</v>
      </c>
      <c r="P1048" s="35">
        <v>9</v>
      </c>
      <c r="Q1048" s="35">
        <v>27</v>
      </c>
      <c r="R1048" s="35">
        <v>23</v>
      </c>
      <c r="S1048" s="35">
        <v>21</v>
      </c>
      <c r="T1048" s="35">
        <v>5</v>
      </c>
      <c r="U1048" s="35">
        <v>45.5</v>
      </c>
      <c r="V1048" s="35">
        <v>1000058.4</v>
      </c>
      <c r="W1048" s="35">
        <v>1000000</v>
      </c>
      <c r="X1048" s="35">
        <v>-58.4</v>
      </c>
      <c r="Y1048" s="35">
        <v>-0.01</v>
      </c>
      <c r="Z1048" t="str">
        <f t="shared" si="12"/>
        <v>Belgium</v>
      </c>
      <c r="AA1048">
        <f>'OAM Base model stairs'!B1579</f>
        <v>1997</v>
      </c>
    </row>
    <row r="1049" spans="1:27" ht="15" thickBot="1" x14ac:dyDescent="0.35">
      <c r="A1049" s="34" t="str">
        <f t="shared" si="11"/>
        <v>Belgium</v>
      </c>
      <c r="B1049" s="35">
        <v>5</v>
      </c>
      <c r="C1049" s="35">
        <v>3</v>
      </c>
      <c r="D1049" s="35">
        <v>30.5</v>
      </c>
      <c r="E1049" s="35">
        <v>3</v>
      </c>
      <c r="F1049" s="35">
        <v>12</v>
      </c>
      <c r="G1049" s="35">
        <v>19</v>
      </c>
      <c r="H1049" s="35">
        <v>499841.4</v>
      </c>
      <c r="I1049" s="35">
        <v>13</v>
      </c>
      <c r="J1049" s="35">
        <v>20.5</v>
      </c>
      <c r="K1049" s="35">
        <v>19</v>
      </c>
      <c r="L1049" s="35">
        <v>11</v>
      </c>
      <c r="M1049" s="35">
        <v>19</v>
      </c>
      <c r="N1049" s="35">
        <v>499901.9</v>
      </c>
      <c r="O1049" s="35">
        <v>24</v>
      </c>
      <c r="P1049" s="35">
        <v>10</v>
      </c>
      <c r="Q1049" s="35">
        <v>24</v>
      </c>
      <c r="R1049" s="35">
        <v>24</v>
      </c>
      <c r="S1049" s="35">
        <v>22</v>
      </c>
      <c r="T1049" s="35">
        <v>6</v>
      </c>
      <c r="U1049" s="35">
        <v>46.5</v>
      </c>
      <c r="V1049" s="35">
        <v>1000054.9</v>
      </c>
      <c r="W1049" s="35">
        <v>1000000</v>
      </c>
      <c r="X1049" s="35">
        <v>-54.9</v>
      </c>
      <c r="Y1049" s="35">
        <v>-0.01</v>
      </c>
      <c r="Z1049" t="str">
        <f t="shared" si="12"/>
        <v>Belgium</v>
      </c>
      <c r="AA1049">
        <f>'OAM Base model stairs'!B1580</f>
        <v>1998</v>
      </c>
    </row>
    <row r="1050" spans="1:27" ht="15" thickBot="1" x14ac:dyDescent="0.35">
      <c r="A1050" s="34" t="str">
        <f t="shared" si="11"/>
        <v>Belgium</v>
      </c>
      <c r="B1050" s="35">
        <v>2</v>
      </c>
      <c r="C1050" s="35">
        <v>2</v>
      </c>
      <c r="D1050" s="35">
        <v>42</v>
      </c>
      <c r="E1050" s="35">
        <v>2</v>
      </c>
      <c r="F1050" s="35">
        <v>13</v>
      </c>
      <c r="G1050" s="35">
        <v>19</v>
      </c>
      <c r="H1050" s="35">
        <v>499841.4</v>
      </c>
      <c r="I1050" s="35">
        <v>13</v>
      </c>
      <c r="J1050" s="35">
        <v>22.5</v>
      </c>
      <c r="K1050" s="35">
        <v>20</v>
      </c>
      <c r="L1050" s="35">
        <v>11</v>
      </c>
      <c r="M1050" s="35">
        <v>20</v>
      </c>
      <c r="N1050" s="35">
        <v>499900.9</v>
      </c>
      <c r="O1050" s="35">
        <v>24</v>
      </c>
      <c r="P1050" s="35">
        <v>18.5</v>
      </c>
      <c r="Q1050" s="35">
        <v>24</v>
      </c>
      <c r="R1050" s="35">
        <v>24</v>
      </c>
      <c r="S1050" s="35">
        <v>22</v>
      </c>
      <c r="T1050" s="35">
        <v>5</v>
      </c>
      <c r="U1050" s="35">
        <v>46.5</v>
      </c>
      <c r="V1050" s="35">
        <v>1000072.9</v>
      </c>
      <c r="W1050" s="35">
        <v>1000000</v>
      </c>
      <c r="X1050" s="35">
        <v>-72.900000000000006</v>
      </c>
      <c r="Y1050" s="35">
        <v>-0.01</v>
      </c>
      <c r="Z1050" t="str">
        <f t="shared" si="12"/>
        <v>Belgium</v>
      </c>
      <c r="AA1050">
        <f>'OAM Base model stairs'!B1581</f>
        <v>1999</v>
      </c>
    </row>
    <row r="1051" spans="1:27" ht="15" thickBot="1" x14ac:dyDescent="0.35">
      <c r="A1051" s="34" t="str">
        <f t="shared" si="11"/>
        <v>Belgium</v>
      </c>
      <c r="B1051" s="35">
        <v>3</v>
      </c>
      <c r="C1051" s="35">
        <v>3</v>
      </c>
      <c r="D1051" s="35">
        <v>33.5</v>
      </c>
      <c r="E1051" s="35">
        <v>3</v>
      </c>
      <c r="F1051" s="35">
        <v>14</v>
      </c>
      <c r="G1051" s="35">
        <v>20</v>
      </c>
      <c r="H1051" s="35">
        <v>499838.9</v>
      </c>
      <c r="I1051" s="35">
        <v>14</v>
      </c>
      <c r="J1051" s="35">
        <v>24.5</v>
      </c>
      <c r="K1051" s="35">
        <v>22</v>
      </c>
      <c r="L1051" s="35">
        <v>11</v>
      </c>
      <c r="M1051" s="35">
        <v>22</v>
      </c>
      <c r="N1051" s="35">
        <v>499893.9</v>
      </c>
      <c r="O1051" s="35">
        <v>16</v>
      </c>
      <c r="P1051" s="35">
        <v>34</v>
      </c>
      <c r="Q1051" s="35">
        <v>16</v>
      </c>
      <c r="R1051" s="35">
        <v>23</v>
      </c>
      <c r="S1051" s="35">
        <v>23</v>
      </c>
      <c r="T1051" s="35">
        <v>5</v>
      </c>
      <c r="U1051" s="35">
        <v>47.5</v>
      </c>
      <c r="V1051" s="35">
        <v>1000067.4</v>
      </c>
      <c r="W1051" s="35">
        <v>1000000</v>
      </c>
      <c r="X1051" s="35">
        <v>-67.400000000000006</v>
      </c>
      <c r="Y1051" s="35">
        <v>-0.01</v>
      </c>
      <c r="Z1051" t="str">
        <f t="shared" si="12"/>
        <v>Belgium</v>
      </c>
      <c r="AA1051">
        <f>'OAM Base model stairs'!B1582</f>
        <v>2000</v>
      </c>
    </row>
    <row r="1052" spans="1:27" ht="15" thickBot="1" x14ac:dyDescent="0.35">
      <c r="A1052" s="34" t="str">
        <f t="shared" si="11"/>
        <v>Belgium</v>
      </c>
      <c r="B1052" s="35">
        <v>3</v>
      </c>
      <c r="C1052" s="35">
        <v>3</v>
      </c>
      <c r="D1052" s="35">
        <v>33.5</v>
      </c>
      <c r="E1052" s="35">
        <v>3</v>
      </c>
      <c r="F1052" s="35">
        <v>14</v>
      </c>
      <c r="G1052" s="35">
        <v>21</v>
      </c>
      <c r="H1052" s="35">
        <v>499837.9</v>
      </c>
      <c r="I1052" s="35">
        <v>15</v>
      </c>
      <c r="J1052" s="35">
        <v>24.5</v>
      </c>
      <c r="K1052" s="35">
        <v>23</v>
      </c>
      <c r="L1052" s="35">
        <v>10</v>
      </c>
      <c r="M1052" s="35">
        <v>23</v>
      </c>
      <c r="N1052" s="35">
        <v>499892.9</v>
      </c>
      <c r="O1052" s="35">
        <v>16</v>
      </c>
      <c r="P1052" s="35">
        <v>30</v>
      </c>
      <c r="Q1052" s="35">
        <v>16</v>
      </c>
      <c r="R1052" s="35">
        <v>24</v>
      </c>
      <c r="S1052" s="35">
        <v>23</v>
      </c>
      <c r="T1052" s="35">
        <v>6</v>
      </c>
      <c r="U1052" s="35">
        <v>47.5</v>
      </c>
      <c r="V1052" s="35">
        <v>1000066.4</v>
      </c>
      <c r="W1052" s="35">
        <v>1000000</v>
      </c>
      <c r="X1052" s="35">
        <v>-66.400000000000006</v>
      </c>
      <c r="Y1052" s="35">
        <v>-0.01</v>
      </c>
      <c r="Z1052" t="str">
        <f t="shared" si="12"/>
        <v>Belgium</v>
      </c>
      <c r="AA1052">
        <f>'OAM Base model stairs'!B1583</f>
        <v>2001</v>
      </c>
    </row>
    <row r="1053" spans="1:27" ht="15" thickBot="1" x14ac:dyDescent="0.35">
      <c r="A1053" s="34" t="str">
        <f t="shared" ref="A1053:A1116" si="13">A393</f>
        <v>Belgium</v>
      </c>
      <c r="B1053" s="35">
        <v>2</v>
      </c>
      <c r="C1053" s="35">
        <v>3</v>
      </c>
      <c r="D1053" s="35">
        <v>42</v>
      </c>
      <c r="E1053" s="35">
        <v>3</v>
      </c>
      <c r="F1053" s="35">
        <v>19</v>
      </c>
      <c r="G1053" s="35">
        <v>25</v>
      </c>
      <c r="H1053" s="35">
        <v>499804.4</v>
      </c>
      <c r="I1053" s="35">
        <v>19</v>
      </c>
      <c r="J1053" s="35">
        <v>21.5</v>
      </c>
      <c r="K1053" s="35">
        <v>20</v>
      </c>
      <c r="L1053" s="35">
        <v>10</v>
      </c>
      <c r="M1053" s="35">
        <v>20</v>
      </c>
      <c r="N1053" s="35">
        <v>499898.9</v>
      </c>
      <c r="O1053" s="35">
        <v>21</v>
      </c>
      <c r="P1053" s="35">
        <v>18.5</v>
      </c>
      <c r="Q1053" s="35">
        <v>21</v>
      </c>
      <c r="R1053" s="35">
        <v>24</v>
      </c>
      <c r="S1053" s="35">
        <v>23</v>
      </c>
      <c r="T1053" s="35">
        <v>7</v>
      </c>
      <c r="U1053" s="35">
        <v>47.5</v>
      </c>
      <c r="V1053" s="35">
        <v>1000049.9</v>
      </c>
      <c r="W1053" s="35">
        <v>1000000</v>
      </c>
      <c r="X1053" s="35">
        <v>-49.9</v>
      </c>
      <c r="Y1053" s="35">
        <v>0</v>
      </c>
      <c r="Z1053" t="str">
        <f t="shared" ref="Z1053:Z1116" si="14">A1053</f>
        <v>Belgium</v>
      </c>
      <c r="AA1053">
        <f>'OAM Base model stairs'!B1584</f>
        <v>2002</v>
      </c>
    </row>
    <row r="1054" spans="1:27" ht="15" thickBot="1" x14ac:dyDescent="0.35">
      <c r="A1054" s="34" t="str">
        <f t="shared" si="13"/>
        <v>Belgium</v>
      </c>
      <c r="B1054" s="35">
        <v>3</v>
      </c>
      <c r="C1054" s="35">
        <v>3</v>
      </c>
      <c r="D1054" s="35">
        <v>65.5</v>
      </c>
      <c r="E1054" s="35">
        <v>3</v>
      </c>
      <c r="F1054" s="35">
        <v>20</v>
      </c>
      <c r="G1054" s="35">
        <v>26</v>
      </c>
      <c r="H1054" s="35">
        <v>499796.9</v>
      </c>
      <c r="I1054" s="35">
        <v>20</v>
      </c>
      <c r="J1054" s="35">
        <v>21.5</v>
      </c>
      <c r="K1054" s="35">
        <v>20</v>
      </c>
      <c r="L1054" s="35">
        <v>11</v>
      </c>
      <c r="M1054" s="35">
        <v>20</v>
      </c>
      <c r="N1054" s="35">
        <v>499901.9</v>
      </c>
      <c r="O1054" s="35">
        <v>24</v>
      </c>
      <c r="P1054" s="35">
        <v>17.5</v>
      </c>
      <c r="Q1054" s="35">
        <v>24</v>
      </c>
      <c r="R1054" s="35">
        <v>24</v>
      </c>
      <c r="S1054" s="35">
        <v>24</v>
      </c>
      <c r="T1054" s="35">
        <v>8</v>
      </c>
      <c r="U1054" s="35">
        <v>48.5</v>
      </c>
      <c r="V1054" s="35">
        <v>1000081.9</v>
      </c>
      <c r="W1054" s="35">
        <v>1000000</v>
      </c>
      <c r="X1054" s="35">
        <v>-81.900000000000006</v>
      </c>
      <c r="Y1054" s="35">
        <v>-0.01</v>
      </c>
      <c r="Z1054" t="str">
        <f t="shared" si="14"/>
        <v>Belgium</v>
      </c>
      <c r="AA1054">
        <f>'OAM Base model stairs'!B1585</f>
        <v>2003</v>
      </c>
    </row>
    <row r="1055" spans="1:27" ht="15" thickBot="1" x14ac:dyDescent="0.35">
      <c r="A1055" s="34" t="str">
        <f t="shared" si="13"/>
        <v>Belgium</v>
      </c>
      <c r="B1055" s="35">
        <v>4</v>
      </c>
      <c r="C1055" s="35">
        <v>4</v>
      </c>
      <c r="D1055" s="35">
        <v>42</v>
      </c>
      <c r="E1055" s="35">
        <v>4</v>
      </c>
      <c r="F1055" s="35">
        <v>18</v>
      </c>
      <c r="G1055" s="35">
        <v>24</v>
      </c>
      <c r="H1055" s="35">
        <v>499835.9</v>
      </c>
      <c r="I1055" s="35">
        <v>18</v>
      </c>
      <c r="J1055" s="35">
        <v>19.5</v>
      </c>
      <c r="K1055" s="35">
        <v>18</v>
      </c>
      <c r="L1055" s="35">
        <v>11</v>
      </c>
      <c r="M1055" s="35">
        <v>18</v>
      </c>
      <c r="N1055" s="35">
        <v>499901.9</v>
      </c>
      <c r="O1055" s="35">
        <v>25</v>
      </c>
      <c r="P1055" s="35">
        <v>18.5</v>
      </c>
      <c r="Q1055" s="35">
        <v>25</v>
      </c>
      <c r="R1055" s="35">
        <v>24</v>
      </c>
      <c r="S1055" s="35">
        <v>24</v>
      </c>
      <c r="T1055" s="35">
        <v>9</v>
      </c>
      <c r="U1055" s="35">
        <v>48.5</v>
      </c>
      <c r="V1055" s="35">
        <v>1000092.4</v>
      </c>
      <c r="W1055" s="35">
        <v>1000000</v>
      </c>
      <c r="X1055" s="35">
        <v>-92.4</v>
      </c>
      <c r="Y1055" s="35">
        <v>-0.01</v>
      </c>
      <c r="Z1055" t="str">
        <f t="shared" si="14"/>
        <v>Belgium</v>
      </c>
      <c r="AA1055">
        <f>'OAM Base model stairs'!B1586</f>
        <v>2004</v>
      </c>
    </row>
    <row r="1056" spans="1:27" ht="15" thickBot="1" x14ac:dyDescent="0.35">
      <c r="A1056" s="34" t="str">
        <f t="shared" si="13"/>
        <v>Belgium</v>
      </c>
      <c r="B1056" s="35">
        <v>6</v>
      </c>
      <c r="C1056" s="35">
        <v>6</v>
      </c>
      <c r="D1056" s="35">
        <v>33.5</v>
      </c>
      <c r="E1056" s="35">
        <v>6</v>
      </c>
      <c r="F1056" s="35">
        <v>17</v>
      </c>
      <c r="G1056" s="35">
        <v>23</v>
      </c>
      <c r="H1056" s="35">
        <v>499835.9</v>
      </c>
      <c r="I1056" s="35">
        <v>17</v>
      </c>
      <c r="J1056" s="35">
        <v>19.5</v>
      </c>
      <c r="K1056" s="35">
        <v>18</v>
      </c>
      <c r="L1056" s="35">
        <v>10</v>
      </c>
      <c r="M1056" s="35">
        <v>18</v>
      </c>
      <c r="N1056" s="35">
        <v>499905.9</v>
      </c>
      <c r="O1056" s="35">
        <v>28</v>
      </c>
      <c r="P1056" s="35">
        <v>17.5</v>
      </c>
      <c r="Q1056" s="35">
        <v>28</v>
      </c>
      <c r="R1056" s="35">
        <v>24</v>
      </c>
      <c r="S1056" s="35">
        <v>24</v>
      </c>
      <c r="T1056" s="35">
        <v>10</v>
      </c>
      <c r="U1056" s="35">
        <v>48.5</v>
      </c>
      <c r="V1056" s="35">
        <v>1000095.9</v>
      </c>
      <c r="W1056" s="35">
        <v>1000000</v>
      </c>
      <c r="X1056" s="35">
        <v>-95.9</v>
      </c>
      <c r="Y1056" s="35">
        <v>-0.01</v>
      </c>
      <c r="Z1056" t="str">
        <f t="shared" si="14"/>
        <v>Belgium</v>
      </c>
      <c r="AA1056">
        <f>'OAM Base model stairs'!B1587</f>
        <v>2005</v>
      </c>
    </row>
    <row r="1057" spans="1:27" ht="15" thickBot="1" x14ac:dyDescent="0.35">
      <c r="A1057" s="34" t="str">
        <f t="shared" si="13"/>
        <v>Belgium</v>
      </c>
      <c r="B1057" s="35">
        <v>7</v>
      </c>
      <c r="C1057" s="35">
        <v>7</v>
      </c>
      <c r="D1057" s="35">
        <v>42</v>
      </c>
      <c r="E1057" s="35">
        <v>7</v>
      </c>
      <c r="F1057" s="35">
        <v>19</v>
      </c>
      <c r="G1057" s="35">
        <v>26</v>
      </c>
      <c r="H1057" s="35">
        <v>499797.9</v>
      </c>
      <c r="I1057" s="35">
        <v>20</v>
      </c>
      <c r="J1057" s="35">
        <v>19.5</v>
      </c>
      <c r="K1057" s="35">
        <v>18</v>
      </c>
      <c r="L1057" s="35">
        <v>9</v>
      </c>
      <c r="M1057" s="35">
        <v>18</v>
      </c>
      <c r="N1057" s="35">
        <v>499902.9</v>
      </c>
      <c r="O1057" s="35">
        <v>24</v>
      </c>
      <c r="P1057" s="35">
        <v>16.5</v>
      </c>
      <c r="Q1057" s="35">
        <v>24</v>
      </c>
      <c r="R1057" s="35">
        <v>25</v>
      </c>
      <c r="S1057" s="35">
        <v>25</v>
      </c>
      <c r="T1057" s="35">
        <v>11</v>
      </c>
      <c r="U1057" s="35">
        <v>49.5</v>
      </c>
      <c r="V1057" s="35">
        <v>1000068.4</v>
      </c>
      <c r="W1057" s="35">
        <v>1000000</v>
      </c>
      <c r="X1057" s="35">
        <v>-68.400000000000006</v>
      </c>
      <c r="Y1057" s="35">
        <v>-0.01</v>
      </c>
      <c r="Z1057" t="str">
        <f t="shared" si="14"/>
        <v>Belgium</v>
      </c>
      <c r="AA1057">
        <f>'OAM Base model stairs'!B1588</f>
        <v>2006</v>
      </c>
    </row>
    <row r="1058" spans="1:27" ht="15" thickBot="1" x14ac:dyDescent="0.35">
      <c r="A1058" s="34" t="str">
        <f t="shared" si="13"/>
        <v>Belgium</v>
      </c>
      <c r="B1058" s="35">
        <v>8</v>
      </c>
      <c r="C1058" s="35">
        <v>8</v>
      </c>
      <c r="D1058" s="35">
        <v>42</v>
      </c>
      <c r="E1058" s="35">
        <v>8</v>
      </c>
      <c r="F1058" s="35">
        <v>20</v>
      </c>
      <c r="G1058" s="35">
        <v>26</v>
      </c>
      <c r="H1058" s="35">
        <v>499797.9</v>
      </c>
      <c r="I1058" s="35">
        <v>20</v>
      </c>
      <c r="J1058" s="35">
        <v>17.5</v>
      </c>
      <c r="K1058" s="35">
        <v>16</v>
      </c>
      <c r="L1058" s="35">
        <v>10</v>
      </c>
      <c r="M1058" s="35">
        <v>16</v>
      </c>
      <c r="N1058" s="35">
        <v>499900.9</v>
      </c>
      <c r="O1058" s="35">
        <v>22</v>
      </c>
      <c r="P1058" s="35">
        <v>18.5</v>
      </c>
      <c r="Q1058" s="35">
        <v>22</v>
      </c>
      <c r="R1058" s="35">
        <v>25</v>
      </c>
      <c r="S1058" s="35">
        <v>26</v>
      </c>
      <c r="T1058" s="35">
        <v>12</v>
      </c>
      <c r="U1058" s="35">
        <v>50.5</v>
      </c>
      <c r="V1058" s="35">
        <v>1000066.4</v>
      </c>
      <c r="W1058" s="35">
        <v>1000000</v>
      </c>
      <c r="X1058" s="35">
        <v>-66.400000000000006</v>
      </c>
      <c r="Y1058" s="35">
        <v>-0.01</v>
      </c>
      <c r="Z1058" t="str">
        <f t="shared" si="14"/>
        <v>Belgium</v>
      </c>
      <c r="AA1058">
        <f>'OAM Base model stairs'!B1589</f>
        <v>2007</v>
      </c>
    </row>
    <row r="1059" spans="1:27" ht="15" thickBot="1" x14ac:dyDescent="0.35">
      <c r="A1059" s="34" t="str">
        <f t="shared" si="13"/>
        <v>Belgium</v>
      </c>
      <c r="B1059" s="35">
        <v>9</v>
      </c>
      <c r="C1059" s="35">
        <v>9</v>
      </c>
      <c r="D1059" s="35">
        <v>33.5</v>
      </c>
      <c r="E1059" s="35">
        <v>9</v>
      </c>
      <c r="F1059" s="35">
        <v>19</v>
      </c>
      <c r="G1059" s="35">
        <v>25</v>
      </c>
      <c r="H1059" s="35">
        <v>499834.9</v>
      </c>
      <c r="I1059" s="35">
        <v>19</v>
      </c>
      <c r="J1059" s="35">
        <v>22.5</v>
      </c>
      <c r="K1059" s="35">
        <v>21</v>
      </c>
      <c r="L1059" s="35">
        <v>8</v>
      </c>
      <c r="M1059" s="35">
        <v>21</v>
      </c>
      <c r="N1059" s="35">
        <v>499904.9</v>
      </c>
      <c r="O1059" s="35">
        <v>27</v>
      </c>
      <c r="P1059" s="35">
        <v>19.5</v>
      </c>
      <c r="Q1059" s="35">
        <v>27</v>
      </c>
      <c r="R1059" s="35">
        <v>25</v>
      </c>
      <c r="S1059" s="35">
        <v>25</v>
      </c>
      <c r="T1059" s="35">
        <v>12</v>
      </c>
      <c r="U1059" s="35">
        <v>49.5</v>
      </c>
      <c r="V1059" s="35">
        <v>1000120.9</v>
      </c>
      <c r="W1059" s="35">
        <v>1000000</v>
      </c>
      <c r="X1059" s="35">
        <v>-120.9</v>
      </c>
      <c r="Y1059" s="35">
        <v>-0.01</v>
      </c>
      <c r="Z1059" t="str">
        <f t="shared" si="14"/>
        <v>Belgium</v>
      </c>
      <c r="AA1059">
        <f>'OAM Base model stairs'!B1590</f>
        <v>2008</v>
      </c>
    </row>
    <row r="1060" spans="1:27" ht="15" thickBot="1" x14ac:dyDescent="0.35">
      <c r="A1060" s="34" t="str">
        <f t="shared" si="13"/>
        <v>Belgium</v>
      </c>
      <c r="B1060" s="35">
        <v>8</v>
      </c>
      <c r="C1060" s="35">
        <v>9</v>
      </c>
      <c r="D1060" s="35">
        <v>31.5</v>
      </c>
      <c r="E1060" s="35">
        <v>9</v>
      </c>
      <c r="F1060" s="35">
        <v>20</v>
      </c>
      <c r="G1060" s="35">
        <v>26</v>
      </c>
      <c r="H1060" s="35">
        <v>499804.4</v>
      </c>
      <c r="I1060" s="35">
        <v>20</v>
      </c>
      <c r="J1060" s="35">
        <v>21.5</v>
      </c>
      <c r="K1060" s="35">
        <v>20</v>
      </c>
      <c r="L1060" s="35">
        <v>15</v>
      </c>
      <c r="M1060" s="35">
        <v>20</v>
      </c>
      <c r="N1060" s="35">
        <v>499896.9</v>
      </c>
      <c r="O1060" s="35">
        <v>20</v>
      </c>
      <c r="P1060" s="35">
        <v>29</v>
      </c>
      <c r="Q1060" s="35">
        <v>20</v>
      </c>
      <c r="R1060" s="35">
        <v>24</v>
      </c>
      <c r="S1060" s="35">
        <v>24</v>
      </c>
      <c r="T1060" s="35">
        <v>10</v>
      </c>
      <c r="U1060" s="35">
        <v>48.5</v>
      </c>
      <c r="V1060" s="35">
        <v>1000076.9</v>
      </c>
      <c r="W1060" s="35">
        <v>1000000</v>
      </c>
      <c r="X1060" s="35">
        <v>-76.900000000000006</v>
      </c>
      <c r="Y1060" s="35">
        <v>-0.01</v>
      </c>
      <c r="Z1060" t="str">
        <f t="shared" si="14"/>
        <v>Belgium</v>
      </c>
      <c r="AA1060">
        <f>'OAM Base model stairs'!B1591</f>
        <v>2009</v>
      </c>
    </row>
    <row r="1061" spans="1:27" ht="15" thickBot="1" x14ac:dyDescent="0.35">
      <c r="A1061" s="34" t="str">
        <f t="shared" si="13"/>
        <v>Belgium</v>
      </c>
      <c r="B1061" s="35">
        <v>9</v>
      </c>
      <c r="C1061" s="35">
        <v>10</v>
      </c>
      <c r="D1061" s="35">
        <v>30.5</v>
      </c>
      <c r="E1061" s="35">
        <v>10</v>
      </c>
      <c r="F1061" s="35">
        <v>21</v>
      </c>
      <c r="G1061" s="35">
        <v>27</v>
      </c>
      <c r="H1061" s="35">
        <v>499804.4</v>
      </c>
      <c r="I1061" s="35">
        <v>21</v>
      </c>
      <c r="J1061" s="35">
        <v>24.5</v>
      </c>
      <c r="K1061" s="35">
        <v>23</v>
      </c>
      <c r="L1061" s="35">
        <v>11</v>
      </c>
      <c r="M1061" s="35">
        <v>23</v>
      </c>
      <c r="N1061" s="35">
        <v>499891.9</v>
      </c>
      <c r="O1061" s="35">
        <v>17</v>
      </c>
      <c r="P1061" s="35">
        <v>35</v>
      </c>
      <c r="Q1061" s="35">
        <v>17</v>
      </c>
      <c r="R1061" s="35">
        <v>23</v>
      </c>
      <c r="S1061" s="35">
        <v>24</v>
      </c>
      <c r="T1061" s="35">
        <v>10</v>
      </c>
      <c r="U1061" s="35">
        <v>48.5</v>
      </c>
      <c r="V1061" s="35">
        <v>1000080.9</v>
      </c>
      <c r="W1061" s="35">
        <v>1000000</v>
      </c>
      <c r="X1061" s="35">
        <v>-80.900000000000006</v>
      </c>
      <c r="Y1061" s="35">
        <v>-0.01</v>
      </c>
      <c r="Z1061" t="str">
        <f t="shared" si="14"/>
        <v>Belgium</v>
      </c>
      <c r="AA1061">
        <f>'OAM Base model stairs'!B1592</f>
        <v>2010</v>
      </c>
    </row>
    <row r="1062" spans="1:27" ht="15" thickBot="1" x14ac:dyDescent="0.35">
      <c r="A1062" s="34" t="str">
        <f t="shared" si="13"/>
        <v>Belgium</v>
      </c>
      <c r="B1062" s="35">
        <v>7</v>
      </c>
      <c r="C1062" s="35">
        <v>8</v>
      </c>
      <c r="D1062" s="35">
        <v>31.5</v>
      </c>
      <c r="E1062" s="35">
        <v>8</v>
      </c>
      <c r="F1062" s="35">
        <v>23</v>
      </c>
      <c r="G1062" s="35">
        <v>29</v>
      </c>
      <c r="H1062" s="35">
        <v>499793.4</v>
      </c>
      <c r="I1062" s="35">
        <v>23</v>
      </c>
      <c r="J1062" s="35">
        <v>24.5</v>
      </c>
      <c r="K1062" s="35">
        <v>23</v>
      </c>
      <c r="L1062" s="35">
        <v>16</v>
      </c>
      <c r="M1062" s="35">
        <v>23</v>
      </c>
      <c r="N1062" s="35">
        <v>499887.9</v>
      </c>
      <c r="O1062" s="35">
        <v>12</v>
      </c>
      <c r="P1062" s="35">
        <v>37</v>
      </c>
      <c r="Q1062" s="35">
        <v>12</v>
      </c>
      <c r="R1062" s="35">
        <v>24</v>
      </c>
      <c r="S1062" s="35">
        <v>25</v>
      </c>
      <c r="T1062" s="35">
        <v>11</v>
      </c>
      <c r="U1062" s="35">
        <v>49.5</v>
      </c>
      <c r="V1062" s="35">
        <v>1000067.9</v>
      </c>
      <c r="W1062" s="35">
        <v>1000000</v>
      </c>
      <c r="X1062" s="35">
        <v>-67.900000000000006</v>
      </c>
      <c r="Y1062" s="35">
        <v>-0.01</v>
      </c>
      <c r="Z1062" t="str">
        <f t="shared" si="14"/>
        <v>Belgium</v>
      </c>
      <c r="AA1062">
        <f>'OAM Base model stairs'!B1593</f>
        <v>2011</v>
      </c>
    </row>
    <row r="1063" spans="1:27" ht="15" thickBot="1" x14ac:dyDescent="0.35">
      <c r="A1063" s="34" t="str">
        <f t="shared" si="13"/>
        <v>Belgium</v>
      </c>
      <c r="B1063" s="35">
        <v>6</v>
      </c>
      <c r="C1063" s="35">
        <v>7</v>
      </c>
      <c r="D1063" s="35">
        <v>32.5</v>
      </c>
      <c r="E1063" s="35">
        <v>7</v>
      </c>
      <c r="F1063" s="35">
        <v>23</v>
      </c>
      <c r="G1063" s="35">
        <v>29</v>
      </c>
      <c r="H1063" s="35">
        <v>499788.9</v>
      </c>
      <c r="I1063" s="35">
        <v>23</v>
      </c>
      <c r="J1063" s="35">
        <v>26.5</v>
      </c>
      <c r="K1063" s="35">
        <v>25</v>
      </c>
      <c r="L1063" s="35">
        <v>11</v>
      </c>
      <c r="M1063" s="35">
        <v>25</v>
      </c>
      <c r="N1063" s="35">
        <v>499886.9</v>
      </c>
      <c r="O1063" s="35">
        <v>12</v>
      </c>
      <c r="P1063" s="35">
        <v>41</v>
      </c>
      <c r="Q1063" s="35">
        <v>12</v>
      </c>
      <c r="R1063" s="35">
        <v>23</v>
      </c>
      <c r="S1063" s="35">
        <v>24</v>
      </c>
      <c r="T1063" s="35">
        <v>11</v>
      </c>
      <c r="U1063" s="35">
        <v>48.5</v>
      </c>
      <c r="V1063" s="35">
        <v>1000062.4</v>
      </c>
      <c r="W1063" s="35">
        <v>1000000</v>
      </c>
      <c r="X1063" s="35">
        <v>-62.4</v>
      </c>
      <c r="Y1063" s="35">
        <v>-0.01</v>
      </c>
      <c r="Z1063" t="str">
        <f t="shared" si="14"/>
        <v>Belgium</v>
      </c>
      <c r="AA1063">
        <f>'OAM Base model stairs'!B1594</f>
        <v>2012</v>
      </c>
    </row>
    <row r="1064" spans="1:27" ht="15" thickBot="1" x14ac:dyDescent="0.35">
      <c r="A1064" s="34" t="str">
        <f t="shared" si="13"/>
        <v>Belgium</v>
      </c>
      <c r="B1064" s="35">
        <v>6</v>
      </c>
      <c r="C1064" s="35">
        <v>7</v>
      </c>
      <c r="D1064" s="35">
        <v>33.5</v>
      </c>
      <c r="E1064" s="35">
        <v>7</v>
      </c>
      <c r="F1064" s="35">
        <v>25</v>
      </c>
      <c r="G1064" s="35">
        <v>30</v>
      </c>
      <c r="H1064" s="35">
        <v>499788.9</v>
      </c>
      <c r="I1064" s="35">
        <v>24</v>
      </c>
      <c r="J1064" s="35">
        <v>27.5</v>
      </c>
      <c r="K1064" s="35">
        <v>26</v>
      </c>
      <c r="L1064" s="35">
        <v>10</v>
      </c>
      <c r="M1064" s="35">
        <v>26</v>
      </c>
      <c r="N1064" s="35">
        <v>499889.9</v>
      </c>
      <c r="O1064" s="35">
        <v>16</v>
      </c>
      <c r="P1064" s="35">
        <v>34</v>
      </c>
      <c r="Q1064" s="35">
        <v>16</v>
      </c>
      <c r="R1064" s="35">
        <v>23</v>
      </c>
      <c r="S1064" s="35">
        <v>24</v>
      </c>
      <c r="T1064" s="35">
        <v>11</v>
      </c>
      <c r="U1064" s="35">
        <v>48.5</v>
      </c>
      <c r="V1064" s="35">
        <v>1000073.4</v>
      </c>
      <c r="W1064" s="35">
        <v>1000000</v>
      </c>
      <c r="X1064" s="35">
        <v>-73.400000000000006</v>
      </c>
      <c r="Y1064" s="35">
        <v>-0.01</v>
      </c>
      <c r="Z1064" t="str">
        <f t="shared" si="14"/>
        <v>Belgium</v>
      </c>
      <c r="AA1064">
        <f>'OAM Base model stairs'!B1595</f>
        <v>2013</v>
      </c>
    </row>
    <row r="1065" spans="1:27" ht="15" thickBot="1" x14ac:dyDescent="0.35">
      <c r="A1065" s="34" t="str">
        <f t="shared" si="13"/>
        <v>Belgium</v>
      </c>
      <c r="B1065" s="35">
        <v>6</v>
      </c>
      <c r="C1065" s="35">
        <v>7</v>
      </c>
      <c r="D1065" s="35">
        <v>33.5</v>
      </c>
      <c r="E1065" s="35">
        <v>7</v>
      </c>
      <c r="F1065" s="35">
        <v>25</v>
      </c>
      <c r="G1065" s="35">
        <v>29</v>
      </c>
      <c r="H1065" s="35">
        <v>499792.4</v>
      </c>
      <c r="I1065" s="35">
        <v>23</v>
      </c>
      <c r="J1065" s="35">
        <v>24.5</v>
      </c>
      <c r="K1065" s="35">
        <v>23</v>
      </c>
      <c r="L1065" s="35">
        <v>18.5</v>
      </c>
      <c r="M1065" s="35">
        <v>23</v>
      </c>
      <c r="N1065" s="35">
        <v>499894.9</v>
      </c>
      <c r="O1065" s="35">
        <v>19</v>
      </c>
      <c r="P1065" s="35">
        <v>20.5</v>
      </c>
      <c r="Q1065" s="35">
        <v>19</v>
      </c>
      <c r="R1065" s="35">
        <v>23</v>
      </c>
      <c r="S1065" s="35">
        <v>24</v>
      </c>
      <c r="T1065" s="35">
        <v>12</v>
      </c>
      <c r="U1065" s="35">
        <v>48.5</v>
      </c>
      <c r="V1065" s="35">
        <v>1000072.9</v>
      </c>
      <c r="W1065" s="35">
        <v>1000000</v>
      </c>
      <c r="X1065" s="35">
        <v>-72.900000000000006</v>
      </c>
      <c r="Y1065" s="35">
        <v>-0.01</v>
      </c>
      <c r="Z1065" t="str">
        <f t="shared" si="14"/>
        <v>Belgium</v>
      </c>
      <c r="AA1065">
        <f>'OAM Base model stairs'!B1596</f>
        <v>2014</v>
      </c>
    </row>
    <row r="1066" spans="1:27" ht="15" thickBot="1" x14ac:dyDescent="0.35">
      <c r="A1066" s="34" t="str">
        <f t="shared" si="13"/>
        <v>Belgium</v>
      </c>
      <c r="B1066" s="35">
        <v>7</v>
      </c>
      <c r="C1066" s="35">
        <v>9</v>
      </c>
      <c r="D1066" s="35">
        <v>32.5</v>
      </c>
      <c r="E1066" s="35">
        <v>9</v>
      </c>
      <c r="F1066" s="35">
        <v>23</v>
      </c>
      <c r="G1066" s="35">
        <v>29</v>
      </c>
      <c r="H1066" s="35">
        <v>499792.4</v>
      </c>
      <c r="I1066" s="35">
        <v>23</v>
      </c>
      <c r="J1066" s="35">
        <v>26.5</v>
      </c>
      <c r="K1066" s="35">
        <v>25</v>
      </c>
      <c r="L1066" s="35">
        <v>16</v>
      </c>
      <c r="M1066" s="35">
        <v>25</v>
      </c>
      <c r="N1066" s="35">
        <v>499899.9</v>
      </c>
      <c r="O1066" s="35">
        <v>22</v>
      </c>
      <c r="P1066" s="35">
        <v>16.5</v>
      </c>
      <c r="Q1066" s="35">
        <v>22</v>
      </c>
      <c r="R1066" s="35">
        <v>24</v>
      </c>
      <c r="S1066" s="35">
        <v>25</v>
      </c>
      <c r="T1066" s="35">
        <v>13</v>
      </c>
      <c r="U1066" s="35">
        <v>49.5</v>
      </c>
      <c r="V1066" s="35">
        <v>1000089.4</v>
      </c>
      <c r="W1066" s="35">
        <v>1000000</v>
      </c>
      <c r="X1066" s="35">
        <v>-89.4</v>
      </c>
      <c r="Y1066" s="35">
        <v>-0.01</v>
      </c>
      <c r="Z1066" t="str">
        <f t="shared" si="14"/>
        <v>Belgium</v>
      </c>
      <c r="AA1066">
        <f>'OAM Base model stairs'!B1597</f>
        <v>2015</v>
      </c>
    </row>
    <row r="1067" spans="1:27" ht="15" thickBot="1" x14ac:dyDescent="0.35">
      <c r="A1067" s="34" t="str">
        <f t="shared" si="13"/>
        <v>Belgium</v>
      </c>
      <c r="B1067" s="35">
        <v>8</v>
      </c>
      <c r="C1067" s="35">
        <v>10</v>
      </c>
      <c r="D1067" s="35">
        <v>32.5</v>
      </c>
      <c r="E1067" s="35">
        <v>10</v>
      </c>
      <c r="F1067" s="35">
        <v>23</v>
      </c>
      <c r="G1067" s="35">
        <v>28</v>
      </c>
      <c r="H1067" s="35">
        <v>499793.4</v>
      </c>
      <c r="I1067" s="35">
        <v>22</v>
      </c>
      <c r="J1067" s="35">
        <v>25.5</v>
      </c>
      <c r="K1067" s="35">
        <v>24</v>
      </c>
      <c r="L1067" s="35">
        <v>18.5</v>
      </c>
      <c r="M1067" s="35">
        <v>24</v>
      </c>
      <c r="N1067" s="35">
        <v>499899.9</v>
      </c>
      <c r="O1067" s="35">
        <v>22</v>
      </c>
      <c r="P1067" s="35">
        <v>16.5</v>
      </c>
      <c r="Q1067" s="35">
        <v>22</v>
      </c>
      <c r="R1067" s="35">
        <v>25</v>
      </c>
      <c r="S1067" s="35">
        <v>25</v>
      </c>
      <c r="T1067" s="35">
        <v>13</v>
      </c>
      <c r="U1067" s="35">
        <v>49.5</v>
      </c>
      <c r="V1067" s="35">
        <v>1000091.9</v>
      </c>
      <c r="W1067" s="35">
        <v>1000000</v>
      </c>
      <c r="X1067" s="35">
        <v>-91.9</v>
      </c>
      <c r="Y1067" s="35">
        <v>-0.01</v>
      </c>
      <c r="Z1067" t="str">
        <f t="shared" si="14"/>
        <v>Belgium</v>
      </c>
      <c r="AA1067">
        <f>'OAM Base model stairs'!B1598</f>
        <v>2016</v>
      </c>
    </row>
    <row r="1068" spans="1:27" ht="15" thickBot="1" x14ac:dyDescent="0.35">
      <c r="A1068" s="34" t="str">
        <f t="shared" si="13"/>
        <v>Belgium</v>
      </c>
      <c r="B1068" s="35">
        <v>10</v>
      </c>
      <c r="C1068" s="35">
        <v>12</v>
      </c>
      <c r="D1068" s="35">
        <v>32.5</v>
      </c>
      <c r="E1068" s="35">
        <v>12</v>
      </c>
      <c r="F1068" s="35">
        <v>25</v>
      </c>
      <c r="G1068" s="35">
        <v>30</v>
      </c>
      <c r="H1068" s="35">
        <v>499788.9</v>
      </c>
      <c r="I1068" s="35">
        <v>24</v>
      </c>
      <c r="J1068" s="35">
        <v>25.5</v>
      </c>
      <c r="K1068" s="35">
        <v>24</v>
      </c>
      <c r="L1068" s="35">
        <v>27</v>
      </c>
      <c r="M1068" s="35">
        <v>24</v>
      </c>
      <c r="N1068" s="35">
        <v>499901.9</v>
      </c>
      <c r="O1068" s="35">
        <v>23</v>
      </c>
      <c r="P1068" s="35">
        <v>14</v>
      </c>
      <c r="Q1068" s="35">
        <v>23</v>
      </c>
      <c r="R1068" s="35">
        <v>25</v>
      </c>
      <c r="S1068" s="35">
        <v>26</v>
      </c>
      <c r="T1068" s="35">
        <v>15</v>
      </c>
      <c r="U1068" s="35">
        <v>50.5</v>
      </c>
      <c r="V1068" s="35">
        <v>1000113.4</v>
      </c>
      <c r="W1068" s="35">
        <v>1000000</v>
      </c>
      <c r="X1068" s="35">
        <v>-113.4</v>
      </c>
      <c r="Y1068" s="35">
        <v>-0.01</v>
      </c>
      <c r="Z1068" t="str">
        <f t="shared" si="14"/>
        <v>Belgium</v>
      </c>
      <c r="AA1068">
        <f>'OAM Base model stairs'!B1599</f>
        <v>2017</v>
      </c>
    </row>
    <row r="1069" spans="1:27" ht="15" thickBot="1" x14ac:dyDescent="0.35">
      <c r="A1069" s="34" t="str">
        <f t="shared" si="13"/>
        <v>Belgium</v>
      </c>
      <c r="B1069" s="35">
        <v>10</v>
      </c>
      <c r="C1069" s="35">
        <v>13</v>
      </c>
      <c r="D1069" s="35">
        <v>32.5</v>
      </c>
      <c r="E1069" s="35">
        <v>13</v>
      </c>
      <c r="F1069" s="35">
        <v>26</v>
      </c>
      <c r="G1069" s="35">
        <v>31</v>
      </c>
      <c r="H1069" s="35">
        <v>499787.9</v>
      </c>
      <c r="I1069" s="35">
        <v>25</v>
      </c>
      <c r="J1069" s="35">
        <v>25.5</v>
      </c>
      <c r="K1069" s="35">
        <v>24</v>
      </c>
      <c r="L1069" s="35">
        <v>27</v>
      </c>
      <c r="M1069" s="35">
        <v>24</v>
      </c>
      <c r="N1069" s="35">
        <v>499900.9</v>
      </c>
      <c r="O1069" s="35">
        <v>21</v>
      </c>
      <c r="P1069" s="35">
        <v>15.5</v>
      </c>
      <c r="Q1069" s="35">
        <v>21</v>
      </c>
      <c r="R1069" s="35">
        <v>25</v>
      </c>
      <c r="S1069" s="35">
        <v>26</v>
      </c>
      <c r="T1069" s="35">
        <v>16</v>
      </c>
      <c r="U1069" s="35">
        <v>50.5</v>
      </c>
      <c r="V1069" s="35">
        <v>1000114.9</v>
      </c>
      <c r="W1069" s="35">
        <v>1000000</v>
      </c>
      <c r="X1069" s="35">
        <v>-114.9</v>
      </c>
      <c r="Y1069" s="35">
        <v>-0.01</v>
      </c>
      <c r="Z1069" t="str">
        <f t="shared" si="14"/>
        <v>Belgium</v>
      </c>
      <c r="AA1069">
        <f>'OAM Base model stairs'!B1600</f>
        <v>2018</v>
      </c>
    </row>
    <row r="1070" spans="1:27" ht="15" thickBot="1" x14ac:dyDescent="0.35">
      <c r="A1070" s="34" t="str">
        <f t="shared" si="13"/>
        <v>Belgium</v>
      </c>
      <c r="B1070" s="35">
        <v>10</v>
      </c>
      <c r="C1070" s="35">
        <v>14</v>
      </c>
      <c r="D1070" s="35">
        <v>33.5</v>
      </c>
      <c r="E1070" s="35">
        <v>14</v>
      </c>
      <c r="F1070" s="35">
        <v>26</v>
      </c>
      <c r="G1070" s="35">
        <v>31</v>
      </c>
      <c r="H1070" s="35">
        <v>499787.9</v>
      </c>
      <c r="I1070" s="35">
        <v>25</v>
      </c>
      <c r="J1070" s="35">
        <v>24.5</v>
      </c>
      <c r="K1070" s="35">
        <v>23</v>
      </c>
      <c r="L1070" s="35">
        <v>29</v>
      </c>
      <c r="M1070" s="35">
        <v>23</v>
      </c>
      <c r="N1070" s="35">
        <v>499899.9</v>
      </c>
      <c r="O1070" s="35">
        <v>21</v>
      </c>
      <c r="P1070" s="35">
        <v>17.5</v>
      </c>
      <c r="Q1070" s="35">
        <v>21</v>
      </c>
      <c r="R1070" s="35">
        <v>25</v>
      </c>
      <c r="S1070" s="35">
        <v>26</v>
      </c>
      <c r="T1070" s="35">
        <v>16</v>
      </c>
      <c r="U1070" s="35">
        <v>50.5</v>
      </c>
      <c r="V1070" s="35">
        <v>1000117.9</v>
      </c>
      <c r="W1070" s="35">
        <v>1000000</v>
      </c>
      <c r="X1070" s="35">
        <v>-117.9</v>
      </c>
      <c r="Y1070" s="35">
        <v>-0.01</v>
      </c>
      <c r="Z1070" t="str">
        <f t="shared" si="14"/>
        <v>Belgium</v>
      </c>
      <c r="AA1070">
        <f>'OAM Base model stairs'!B1601</f>
        <v>2019</v>
      </c>
    </row>
    <row r="1071" spans="1:27" ht="15" thickBot="1" x14ac:dyDescent="0.35">
      <c r="A1071" s="34" t="str">
        <f t="shared" si="13"/>
        <v>Belgium</v>
      </c>
      <c r="B1071" s="35">
        <v>14</v>
      </c>
      <c r="C1071" s="35">
        <v>16</v>
      </c>
      <c r="D1071" s="35">
        <v>31.5</v>
      </c>
      <c r="E1071" s="35">
        <v>16</v>
      </c>
      <c r="F1071" s="35">
        <v>19</v>
      </c>
      <c r="G1071" s="35">
        <v>24</v>
      </c>
      <c r="H1071" s="35">
        <v>499838.9</v>
      </c>
      <c r="I1071" s="35">
        <v>18</v>
      </c>
      <c r="J1071" s="35">
        <v>28.5</v>
      </c>
      <c r="K1071" s="35">
        <v>27</v>
      </c>
      <c r="L1071" s="35">
        <v>11</v>
      </c>
      <c r="M1071" s="35">
        <v>27</v>
      </c>
      <c r="N1071" s="35">
        <v>499896.9</v>
      </c>
      <c r="O1071" s="35">
        <v>17</v>
      </c>
      <c r="P1071" s="35">
        <v>30</v>
      </c>
      <c r="Q1071" s="35">
        <v>17</v>
      </c>
      <c r="R1071" s="35">
        <v>26</v>
      </c>
      <c r="S1071" s="35">
        <v>27</v>
      </c>
      <c r="T1071" s="35">
        <v>16</v>
      </c>
      <c r="U1071" s="35">
        <v>51.5</v>
      </c>
      <c r="V1071" s="35">
        <v>1000152.4</v>
      </c>
      <c r="W1071" s="35">
        <v>1000000</v>
      </c>
      <c r="X1071" s="35">
        <v>-152.4</v>
      </c>
      <c r="Y1071" s="35">
        <v>-0.02</v>
      </c>
      <c r="Z1071" t="str">
        <f t="shared" si="14"/>
        <v>Belgium</v>
      </c>
      <c r="AA1071">
        <f>'OAM Base model stairs'!B1602</f>
        <v>2020</v>
      </c>
    </row>
    <row r="1072" spans="1:27" ht="15" thickBot="1" x14ac:dyDescent="0.35">
      <c r="A1072" s="34" t="str">
        <f t="shared" si="13"/>
        <v>Belgium</v>
      </c>
      <c r="B1072" s="35">
        <v>12</v>
      </c>
      <c r="C1072" s="35">
        <v>15</v>
      </c>
      <c r="D1072" s="35">
        <v>32.5</v>
      </c>
      <c r="E1072" s="35">
        <v>15</v>
      </c>
      <c r="F1072" s="35">
        <v>19</v>
      </c>
      <c r="G1072" s="35">
        <v>25</v>
      </c>
      <c r="H1072" s="35">
        <v>499820.4</v>
      </c>
      <c r="I1072" s="35">
        <v>19</v>
      </c>
      <c r="J1072" s="35">
        <v>14.5</v>
      </c>
      <c r="K1072" s="35">
        <v>14</v>
      </c>
      <c r="L1072" s="35">
        <v>26</v>
      </c>
      <c r="M1072" s="35">
        <v>14</v>
      </c>
      <c r="N1072" s="35">
        <v>499903.9</v>
      </c>
      <c r="O1072" s="35">
        <v>25</v>
      </c>
      <c r="P1072" s="35">
        <v>16.5</v>
      </c>
      <c r="Q1072" s="35">
        <v>25</v>
      </c>
      <c r="R1072" s="35">
        <v>26</v>
      </c>
      <c r="S1072" s="35">
        <v>27</v>
      </c>
      <c r="T1072" s="35">
        <v>15</v>
      </c>
      <c r="U1072" s="35">
        <v>51.5</v>
      </c>
      <c r="V1072" s="35">
        <v>1000116.4</v>
      </c>
      <c r="W1072" s="35">
        <v>1000000</v>
      </c>
      <c r="X1072" s="35">
        <v>-116.4</v>
      </c>
      <c r="Y1072" s="35">
        <v>-0.01</v>
      </c>
      <c r="Z1072" t="str">
        <f t="shared" si="14"/>
        <v>Belgium</v>
      </c>
      <c r="AA1072">
        <f>'OAM Base model stairs'!B1603</f>
        <v>2021</v>
      </c>
    </row>
    <row r="1073" spans="1:27" ht="15" thickBot="1" x14ac:dyDescent="0.35">
      <c r="A1073" s="34" t="str">
        <f t="shared" si="13"/>
        <v>Denmark</v>
      </c>
      <c r="B1073" s="35">
        <v>15</v>
      </c>
      <c r="C1073" s="35">
        <v>10</v>
      </c>
      <c r="D1073" s="35">
        <v>6</v>
      </c>
      <c r="E1073" s="35">
        <v>10</v>
      </c>
      <c r="F1073" s="35">
        <v>0</v>
      </c>
      <c r="G1073" s="35">
        <v>1</v>
      </c>
      <c r="H1073" s="35">
        <v>499763.9</v>
      </c>
      <c r="I1073" s="35">
        <v>1</v>
      </c>
      <c r="J1073" s="35">
        <v>33.5</v>
      </c>
      <c r="K1073" s="35">
        <v>29</v>
      </c>
      <c r="L1073" s="35">
        <v>4</v>
      </c>
      <c r="M1073" s="35">
        <v>29</v>
      </c>
      <c r="N1073" s="35">
        <v>499890.9</v>
      </c>
      <c r="O1073" s="35">
        <v>14</v>
      </c>
      <c r="P1073" s="35">
        <v>36</v>
      </c>
      <c r="Q1073" s="35">
        <v>14</v>
      </c>
      <c r="R1073" s="35">
        <v>6</v>
      </c>
      <c r="S1073" s="35">
        <v>1</v>
      </c>
      <c r="T1073" s="35">
        <v>15</v>
      </c>
      <c r="U1073" s="35">
        <v>25.5</v>
      </c>
      <c r="V1073" s="35">
        <v>999904.9</v>
      </c>
      <c r="W1073" s="35">
        <v>1000000</v>
      </c>
      <c r="X1073" s="35">
        <v>95.1</v>
      </c>
      <c r="Y1073" s="35">
        <v>0.01</v>
      </c>
      <c r="Z1073" t="str">
        <f t="shared" si="14"/>
        <v>Denmark</v>
      </c>
      <c r="AA1073">
        <f>'OAM Base model stairs'!B1604</f>
        <v>1995</v>
      </c>
    </row>
    <row r="1074" spans="1:27" ht="15" thickBot="1" x14ac:dyDescent="0.35">
      <c r="A1074" s="34" t="str">
        <f t="shared" si="13"/>
        <v>Denmark</v>
      </c>
      <c r="B1074" s="35">
        <v>13</v>
      </c>
      <c r="C1074" s="35">
        <v>7</v>
      </c>
      <c r="D1074" s="35">
        <v>8</v>
      </c>
      <c r="E1074" s="35">
        <v>7</v>
      </c>
      <c r="F1074" s="35">
        <v>0</v>
      </c>
      <c r="G1074" s="35">
        <v>0</v>
      </c>
      <c r="H1074" s="35">
        <v>499763.9</v>
      </c>
      <c r="I1074" s="35">
        <v>0</v>
      </c>
      <c r="J1074" s="35">
        <v>33.5</v>
      </c>
      <c r="K1074" s="35">
        <v>29</v>
      </c>
      <c r="L1074" s="35">
        <v>5</v>
      </c>
      <c r="M1074" s="35">
        <v>29</v>
      </c>
      <c r="N1074" s="35">
        <v>499889.9</v>
      </c>
      <c r="O1074" s="35">
        <v>12</v>
      </c>
      <c r="P1074" s="35">
        <v>38</v>
      </c>
      <c r="Q1074" s="35">
        <v>12</v>
      </c>
      <c r="R1074" s="35">
        <v>5</v>
      </c>
      <c r="S1074" s="35">
        <v>1</v>
      </c>
      <c r="T1074" s="35">
        <v>17</v>
      </c>
      <c r="U1074" s="35">
        <v>25.5</v>
      </c>
      <c r="V1074" s="35">
        <v>999895.9</v>
      </c>
      <c r="W1074" s="35">
        <v>1000000</v>
      </c>
      <c r="X1074" s="35">
        <v>104.1</v>
      </c>
      <c r="Y1074" s="35">
        <v>0.01</v>
      </c>
      <c r="Z1074" t="str">
        <f t="shared" si="14"/>
        <v>Denmark</v>
      </c>
      <c r="AA1074">
        <f>'OAM Base model stairs'!B1605</f>
        <v>1996</v>
      </c>
    </row>
    <row r="1075" spans="1:27" ht="15" thickBot="1" x14ac:dyDescent="0.35">
      <c r="A1075" s="34" t="str">
        <f t="shared" si="13"/>
        <v>Denmark</v>
      </c>
      <c r="B1075" s="35">
        <v>13</v>
      </c>
      <c r="C1075" s="35">
        <v>8</v>
      </c>
      <c r="D1075" s="35">
        <v>9</v>
      </c>
      <c r="E1075" s="35">
        <v>8</v>
      </c>
      <c r="F1075" s="35">
        <v>1</v>
      </c>
      <c r="G1075" s="35">
        <v>1</v>
      </c>
      <c r="H1075" s="35">
        <v>499763.9</v>
      </c>
      <c r="I1075" s="35">
        <v>1</v>
      </c>
      <c r="J1075" s="35">
        <v>33.5</v>
      </c>
      <c r="K1075" s="35">
        <v>29</v>
      </c>
      <c r="L1075" s="35">
        <v>6</v>
      </c>
      <c r="M1075" s="35">
        <v>29</v>
      </c>
      <c r="N1075" s="35">
        <v>499885.9</v>
      </c>
      <c r="O1075" s="35">
        <v>8</v>
      </c>
      <c r="P1075" s="35">
        <v>14</v>
      </c>
      <c r="Q1075" s="35">
        <v>8</v>
      </c>
      <c r="R1075" s="35">
        <v>4</v>
      </c>
      <c r="S1075" s="35">
        <v>2</v>
      </c>
      <c r="T1075" s="35">
        <v>17</v>
      </c>
      <c r="U1075" s="35">
        <v>26.5</v>
      </c>
      <c r="V1075" s="35">
        <v>999867.9</v>
      </c>
      <c r="W1075" s="35">
        <v>1000000</v>
      </c>
      <c r="X1075" s="35">
        <v>132.1</v>
      </c>
      <c r="Y1075" s="35">
        <v>0.01</v>
      </c>
      <c r="Z1075" t="str">
        <f t="shared" si="14"/>
        <v>Denmark</v>
      </c>
      <c r="AA1075">
        <f>'OAM Base model stairs'!B1606</f>
        <v>1997</v>
      </c>
    </row>
    <row r="1076" spans="1:27" ht="15" thickBot="1" x14ac:dyDescent="0.35">
      <c r="A1076" s="34" t="str">
        <f t="shared" si="13"/>
        <v>Denmark</v>
      </c>
      <c r="B1076" s="35">
        <v>13</v>
      </c>
      <c r="C1076" s="35">
        <v>8</v>
      </c>
      <c r="D1076" s="35">
        <v>12</v>
      </c>
      <c r="E1076" s="35">
        <v>8</v>
      </c>
      <c r="F1076" s="35">
        <v>1</v>
      </c>
      <c r="G1076" s="35">
        <v>1</v>
      </c>
      <c r="H1076" s="35">
        <v>499763.9</v>
      </c>
      <c r="I1076" s="35">
        <v>1</v>
      </c>
      <c r="J1076" s="35">
        <v>32.5</v>
      </c>
      <c r="K1076" s="35">
        <v>28</v>
      </c>
      <c r="L1076" s="35">
        <v>5</v>
      </c>
      <c r="M1076" s="35">
        <v>28</v>
      </c>
      <c r="N1076" s="35">
        <v>499885.9</v>
      </c>
      <c r="O1076" s="35">
        <v>8</v>
      </c>
      <c r="P1076" s="35">
        <v>10</v>
      </c>
      <c r="Q1076" s="35">
        <v>8</v>
      </c>
      <c r="R1076" s="35">
        <v>5</v>
      </c>
      <c r="S1076" s="35">
        <v>2</v>
      </c>
      <c r="T1076" s="35">
        <v>14</v>
      </c>
      <c r="U1076" s="35">
        <v>26.5</v>
      </c>
      <c r="V1076" s="35">
        <v>999860.9</v>
      </c>
      <c r="W1076" s="35">
        <v>1000000</v>
      </c>
      <c r="X1076" s="35">
        <v>139.1</v>
      </c>
      <c r="Y1076" s="35">
        <v>0.01</v>
      </c>
      <c r="Z1076" t="str">
        <f t="shared" si="14"/>
        <v>Denmark</v>
      </c>
      <c r="AA1076">
        <f>'OAM Base model stairs'!B1607</f>
        <v>1998</v>
      </c>
    </row>
    <row r="1077" spans="1:27" ht="15" thickBot="1" x14ac:dyDescent="0.35">
      <c r="A1077" s="34" t="str">
        <f t="shared" si="13"/>
        <v>Denmark</v>
      </c>
      <c r="B1077" s="35">
        <v>13</v>
      </c>
      <c r="C1077" s="35">
        <v>9</v>
      </c>
      <c r="D1077" s="35">
        <v>11</v>
      </c>
      <c r="E1077" s="35">
        <v>9</v>
      </c>
      <c r="F1077" s="35">
        <v>2</v>
      </c>
      <c r="G1077" s="35">
        <v>2</v>
      </c>
      <c r="H1077" s="35">
        <v>499765.9</v>
      </c>
      <c r="I1077" s="35">
        <v>2</v>
      </c>
      <c r="J1077" s="35">
        <v>32.5</v>
      </c>
      <c r="K1077" s="35">
        <v>28</v>
      </c>
      <c r="L1077" s="35">
        <v>6</v>
      </c>
      <c r="M1077" s="35">
        <v>28</v>
      </c>
      <c r="N1077" s="35">
        <v>499884.9</v>
      </c>
      <c r="O1077" s="35">
        <v>8</v>
      </c>
      <c r="P1077" s="35">
        <v>15.5</v>
      </c>
      <c r="Q1077" s="35">
        <v>8</v>
      </c>
      <c r="R1077" s="35">
        <v>4</v>
      </c>
      <c r="S1077" s="35">
        <v>2</v>
      </c>
      <c r="T1077" s="35">
        <v>10</v>
      </c>
      <c r="U1077" s="35">
        <v>26.5</v>
      </c>
      <c r="V1077" s="35">
        <v>999867.4</v>
      </c>
      <c r="W1077" s="35">
        <v>1000000</v>
      </c>
      <c r="X1077" s="35">
        <v>132.6</v>
      </c>
      <c r="Y1077" s="35">
        <v>0.01</v>
      </c>
      <c r="Z1077" t="str">
        <f t="shared" si="14"/>
        <v>Denmark</v>
      </c>
      <c r="AA1077">
        <f>'OAM Base model stairs'!B1608</f>
        <v>1999</v>
      </c>
    </row>
    <row r="1078" spans="1:27" ht="15" thickBot="1" x14ac:dyDescent="0.35">
      <c r="A1078" s="34" t="str">
        <f t="shared" si="13"/>
        <v>Denmark</v>
      </c>
      <c r="B1078" s="35">
        <v>15</v>
      </c>
      <c r="C1078" s="35">
        <v>11</v>
      </c>
      <c r="D1078" s="35">
        <v>10</v>
      </c>
      <c r="E1078" s="35">
        <v>11</v>
      </c>
      <c r="F1078" s="35">
        <v>2</v>
      </c>
      <c r="G1078" s="35">
        <v>3</v>
      </c>
      <c r="H1078" s="35">
        <v>499766.9</v>
      </c>
      <c r="I1078" s="35">
        <v>3</v>
      </c>
      <c r="J1078" s="35">
        <v>32.5</v>
      </c>
      <c r="K1078" s="35">
        <v>28</v>
      </c>
      <c r="L1078" s="35">
        <v>7</v>
      </c>
      <c r="M1078" s="35">
        <v>28</v>
      </c>
      <c r="N1078" s="35">
        <v>499882.9</v>
      </c>
      <c r="O1078" s="35">
        <v>5</v>
      </c>
      <c r="P1078" s="35">
        <v>9</v>
      </c>
      <c r="Q1078" s="35">
        <v>5</v>
      </c>
      <c r="R1078" s="35">
        <v>3</v>
      </c>
      <c r="S1078" s="35">
        <v>2</v>
      </c>
      <c r="T1078" s="35">
        <v>7</v>
      </c>
      <c r="U1078" s="35">
        <v>26.5</v>
      </c>
      <c r="V1078" s="35">
        <v>999857.9</v>
      </c>
      <c r="W1078" s="35">
        <v>1000000</v>
      </c>
      <c r="X1078" s="35">
        <v>142.1</v>
      </c>
      <c r="Y1078" s="35">
        <v>0.01</v>
      </c>
      <c r="Z1078" t="str">
        <f t="shared" si="14"/>
        <v>Denmark</v>
      </c>
      <c r="AA1078">
        <f>'OAM Base model stairs'!B1609</f>
        <v>2000</v>
      </c>
    </row>
    <row r="1079" spans="1:27" ht="15" thickBot="1" x14ac:dyDescent="0.35">
      <c r="A1079" s="34" t="str">
        <f t="shared" si="13"/>
        <v>Denmark</v>
      </c>
      <c r="B1079" s="35">
        <v>15</v>
      </c>
      <c r="C1079" s="35">
        <v>12</v>
      </c>
      <c r="D1079" s="35">
        <v>12</v>
      </c>
      <c r="E1079" s="35">
        <v>12</v>
      </c>
      <c r="F1079" s="35">
        <v>3</v>
      </c>
      <c r="G1079" s="35">
        <v>4</v>
      </c>
      <c r="H1079" s="35">
        <v>499767.9</v>
      </c>
      <c r="I1079" s="35">
        <v>4</v>
      </c>
      <c r="J1079" s="35">
        <v>33.5</v>
      </c>
      <c r="K1079" s="35">
        <v>29</v>
      </c>
      <c r="L1079" s="35">
        <v>6</v>
      </c>
      <c r="M1079" s="35">
        <v>29</v>
      </c>
      <c r="N1079" s="35">
        <v>499883.9</v>
      </c>
      <c r="O1079" s="35">
        <v>6</v>
      </c>
      <c r="P1079" s="35">
        <v>15.5</v>
      </c>
      <c r="Q1079" s="35">
        <v>6</v>
      </c>
      <c r="R1079" s="35">
        <v>4</v>
      </c>
      <c r="S1079" s="35">
        <v>3</v>
      </c>
      <c r="T1079" s="35">
        <v>7</v>
      </c>
      <c r="U1079" s="35">
        <v>27.5</v>
      </c>
      <c r="V1079" s="35">
        <v>999880.4</v>
      </c>
      <c r="W1079" s="35">
        <v>1000000</v>
      </c>
      <c r="X1079" s="35">
        <v>119.6</v>
      </c>
      <c r="Y1079" s="35">
        <v>0.01</v>
      </c>
      <c r="Z1079" t="str">
        <f t="shared" si="14"/>
        <v>Denmark</v>
      </c>
      <c r="AA1079">
        <f>'OAM Base model stairs'!B1610</f>
        <v>2001</v>
      </c>
    </row>
    <row r="1080" spans="1:27" ht="15" thickBot="1" x14ac:dyDescent="0.35">
      <c r="A1080" s="34" t="str">
        <f t="shared" si="13"/>
        <v>Denmark</v>
      </c>
      <c r="B1080" s="35">
        <v>14</v>
      </c>
      <c r="C1080" s="35">
        <v>11</v>
      </c>
      <c r="D1080" s="35">
        <v>14</v>
      </c>
      <c r="E1080" s="35">
        <v>11</v>
      </c>
      <c r="F1080" s="35">
        <v>4</v>
      </c>
      <c r="G1080" s="35">
        <v>5</v>
      </c>
      <c r="H1080" s="35">
        <v>499768.9</v>
      </c>
      <c r="I1080" s="35">
        <v>5</v>
      </c>
      <c r="J1080" s="35">
        <v>32.5</v>
      </c>
      <c r="K1080" s="35">
        <v>28</v>
      </c>
      <c r="L1080" s="35">
        <v>6</v>
      </c>
      <c r="M1080" s="35">
        <v>28</v>
      </c>
      <c r="N1080" s="35">
        <v>499884.9</v>
      </c>
      <c r="O1080" s="35">
        <v>6</v>
      </c>
      <c r="P1080" s="35">
        <v>15.5</v>
      </c>
      <c r="Q1080" s="35">
        <v>6</v>
      </c>
      <c r="R1080" s="35">
        <v>5</v>
      </c>
      <c r="S1080" s="35">
        <v>3</v>
      </c>
      <c r="T1080" s="35">
        <v>7</v>
      </c>
      <c r="U1080" s="35">
        <v>27.5</v>
      </c>
      <c r="V1080" s="35">
        <v>999882.4</v>
      </c>
      <c r="W1080" s="35">
        <v>1000000</v>
      </c>
      <c r="X1080" s="35">
        <v>117.6</v>
      </c>
      <c r="Y1080" s="35">
        <v>0.01</v>
      </c>
      <c r="Z1080" t="str">
        <f t="shared" si="14"/>
        <v>Denmark</v>
      </c>
      <c r="AA1080">
        <f>'OAM Base model stairs'!B1611</f>
        <v>2002</v>
      </c>
    </row>
    <row r="1081" spans="1:27" ht="15" thickBot="1" x14ac:dyDescent="0.35">
      <c r="A1081" s="34" t="str">
        <f t="shared" si="13"/>
        <v>Denmark</v>
      </c>
      <c r="B1081" s="35">
        <v>12</v>
      </c>
      <c r="C1081" s="35">
        <v>10</v>
      </c>
      <c r="D1081" s="35">
        <v>16</v>
      </c>
      <c r="E1081" s="35">
        <v>10</v>
      </c>
      <c r="F1081" s="35">
        <v>5</v>
      </c>
      <c r="G1081" s="35">
        <v>5</v>
      </c>
      <c r="H1081" s="35">
        <v>499768.9</v>
      </c>
      <c r="I1081" s="35">
        <v>5</v>
      </c>
      <c r="J1081" s="35">
        <v>28.5</v>
      </c>
      <c r="K1081" s="35">
        <v>27</v>
      </c>
      <c r="L1081" s="35">
        <v>7</v>
      </c>
      <c r="M1081" s="35">
        <v>27</v>
      </c>
      <c r="N1081" s="35">
        <v>499886.9</v>
      </c>
      <c r="O1081" s="35">
        <v>9</v>
      </c>
      <c r="P1081" s="35">
        <v>28</v>
      </c>
      <c r="Q1081" s="35">
        <v>9</v>
      </c>
      <c r="R1081" s="35">
        <v>6</v>
      </c>
      <c r="S1081" s="35">
        <v>4</v>
      </c>
      <c r="T1081" s="35">
        <v>8</v>
      </c>
      <c r="U1081" s="35">
        <v>28.5</v>
      </c>
      <c r="V1081" s="35">
        <v>999900.9</v>
      </c>
      <c r="W1081" s="35">
        <v>1000000</v>
      </c>
      <c r="X1081" s="35">
        <v>99.1</v>
      </c>
      <c r="Y1081" s="35">
        <v>0.01</v>
      </c>
      <c r="Z1081" t="str">
        <f t="shared" si="14"/>
        <v>Denmark</v>
      </c>
      <c r="AA1081">
        <f>'OAM Base model stairs'!B1612</f>
        <v>2003</v>
      </c>
    </row>
    <row r="1082" spans="1:27" ht="15" thickBot="1" x14ac:dyDescent="0.35">
      <c r="A1082" s="34" t="str">
        <f t="shared" si="13"/>
        <v>Denmark</v>
      </c>
      <c r="B1082" s="35">
        <v>12</v>
      </c>
      <c r="C1082" s="35">
        <v>10</v>
      </c>
      <c r="D1082" s="35">
        <v>23.5</v>
      </c>
      <c r="E1082" s="35">
        <v>10</v>
      </c>
      <c r="F1082" s="35">
        <v>4</v>
      </c>
      <c r="G1082" s="35">
        <v>4</v>
      </c>
      <c r="H1082" s="35">
        <v>499766.9</v>
      </c>
      <c r="I1082" s="35">
        <v>4</v>
      </c>
      <c r="J1082" s="35">
        <v>32.5</v>
      </c>
      <c r="K1082" s="35">
        <v>28</v>
      </c>
      <c r="L1082" s="35">
        <v>5</v>
      </c>
      <c r="M1082" s="35">
        <v>28</v>
      </c>
      <c r="N1082" s="35">
        <v>499885.9</v>
      </c>
      <c r="O1082" s="35">
        <v>9</v>
      </c>
      <c r="P1082" s="35">
        <v>19.5</v>
      </c>
      <c r="Q1082" s="35">
        <v>9</v>
      </c>
      <c r="R1082" s="35">
        <v>6</v>
      </c>
      <c r="S1082" s="35">
        <v>5</v>
      </c>
      <c r="T1082" s="35">
        <v>8</v>
      </c>
      <c r="U1082" s="35">
        <v>29.5</v>
      </c>
      <c r="V1082" s="35">
        <v>999899.9</v>
      </c>
      <c r="W1082" s="35">
        <v>1000000</v>
      </c>
      <c r="X1082" s="35">
        <v>100.1</v>
      </c>
      <c r="Y1082" s="35">
        <v>0.01</v>
      </c>
      <c r="Z1082" t="str">
        <f t="shared" si="14"/>
        <v>Denmark</v>
      </c>
      <c r="AA1082">
        <f>'OAM Base model stairs'!B1613</f>
        <v>2004</v>
      </c>
    </row>
    <row r="1083" spans="1:27" ht="15" thickBot="1" x14ac:dyDescent="0.35">
      <c r="A1083" s="34" t="str">
        <f t="shared" si="13"/>
        <v>Denmark</v>
      </c>
      <c r="B1083" s="35">
        <v>11</v>
      </c>
      <c r="C1083" s="35">
        <v>10</v>
      </c>
      <c r="D1083" s="35">
        <v>28.5</v>
      </c>
      <c r="E1083" s="35">
        <v>10</v>
      </c>
      <c r="F1083" s="35">
        <v>3</v>
      </c>
      <c r="G1083" s="35">
        <v>3</v>
      </c>
      <c r="H1083" s="35">
        <v>499767.9</v>
      </c>
      <c r="I1083" s="35">
        <v>3</v>
      </c>
      <c r="J1083" s="35">
        <v>27.5</v>
      </c>
      <c r="K1083" s="35">
        <v>26</v>
      </c>
      <c r="L1083" s="35">
        <v>6</v>
      </c>
      <c r="M1083" s="35">
        <v>26</v>
      </c>
      <c r="N1083" s="35">
        <v>499885.9</v>
      </c>
      <c r="O1083" s="35">
        <v>8</v>
      </c>
      <c r="P1083" s="35">
        <v>11</v>
      </c>
      <c r="Q1083" s="35">
        <v>8</v>
      </c>
      <c r="R1083" s="35">
        <v>4</v>
      </c>
      <c r="S1083" s="35">
        <v>5</v>
      </c>
      <c r="T1083" s="35">
        <v>11</v>
      </c>
      <c r="U1083" s="35">
        <v>29.5</v>
      </c>
      <c r="V1083" s="35">
        <v>999884.4</v>
      </c>
      <c r="W1083" s="35">
        <v>1000000</v>
      </c>
      <c r="X1083" s="35">
        <v>115.6</v>
      </c>
      <c r="Y1083" s="35">
        <v>0.01</v>
      </c>
      <c r="Z1083" t="str">
        <f t="shared" si="14"/>
        <v>Denmark</v>
      </c>
      <c r="AA1083">
        <f>'OAM Base model stairs'!B1614</f>
        <v>2005</v>
      </c>
    </row>
    <row r="1084" spans="1:27" ht="15" thickBot="1" x14ac:dyDescent="0.35">
      <c r="A1084" s="34" t="str">
        <f t="shared" si="13"/>
        <v>Denmark</v>
      </c>
      <c r="B1084" s="35">
        <v>11</v>
      </c>
      <c r="C1084" s="35">
        <v>11</v>
      </c>
      <c r="D1084" s="35">
        <v>30.5</v>
      </c>
      <c r="E1084" s="35">
        <v>11</v>
      </c>
      <c r="F1084" s="35">
        <v>4</v>
      </c>
      <c r="G1084" s="35">
        <v>5</v>
      </c>
      <c r="H1084" s="35">
        <v>499767.9</v>
      </c>
      <c r="I1084" s="35">
        <v>5</v>
      </c>
      <c r="J1084" s="35">
        <v>28.5</v>
      </c>
      <c r="K1084" s="35">
        <v>27</v>
      </c>
      <c r="L1084" s="35">
        <v>5</v>
      </c>
      <c r="M1084" s="35">
        <v>27</v>
      </c>
      <c r="N1084" s="35">
        <v>499885.9</v>
      </c>
      <c r="O1084" s="35">
        <v>6</v>
      </c>
      <c r="P1084" s="35">
        <v>4</v>
      </c>
      <c r="Q1084" s="35">
        <v>6</v>
      </c>
      <c r="R1084" s="35">
        <v>3</v>
      </c>
      <c r="S1084" s="35">
        <v>5</v>
      </c>
      <c r="T1084" s="35">
        <v>11</v>
      </c>
      <c r="U1084" s="35">
        <v>29.5</v>
      </c>
      <c r="V1084" s="35">
        <v>999883.4</v>
      </c>
      <c r="W1084" s="35">
        <v>1000000</v>
      </c>
      <c r="X1084" s="35">
        <v>116.6</v>
      </c>
      <c r="Y1084" s="35">
        <v>0.01</v>
      </c>
      <c r="Z1084" t="str">
        <f t="shared" si="14"/>
        <v>Denmark</v>
      </c>
      <c r="AA1084">
        <f>'OAM Base model stairs'!B1615</f>
        <v>2006</v>
      </c>
    </row>
    <row r="1085" spans="1:27" ht="15" thickBot="1" x14ac:dyDescent="0.35">
      <c r="A1085" s="34" t="str">
        <f t="shared" si="13"/>
        <v>Denmark</v>
      </c>
      <c r="B1085" s="35">
        <v>11</v>
      </c>
      <c r="C1085" s="35">
        <v>12</v>
      </c>
      <c r="D1085" s="35">
        <v>31.5</v>
      </c>
      <c r="E1085" s="35">
        <v>12</v>
      </c>
      <c r="F1085" s="35">
        <v>2</v>
      </c>
      <c r="G1085" s="35">
        <v>2</v>
      </c>
      <c r="H1085" s="35">
        <v>499765.9</v>
      </c>
      <c r="I1085" s="35">
        <v>2</v>
      </c>
      <c r="J1085" s="35">
        <v>32.5</v>
      </c>
      <c r="K1085" s="35">
        <v>28</v>
      </c>
      <c r="L1085" s="35">
        <v>5</v>
      </c>
      <c r="M1085" s="35">
        <v>28</v>
      </c>
      <c r="N1085" s="35">
        <v>499888.9</v>
      </c>
      <c r="O1085" s="35">
        <v>8</v>
      </c>
      <c r="P1085" s="35">
        <v>7</v>
      </c>
      <c r="Q1085" s="35">
        <v>8</v>
      </c>
      <c r="R1085" s="35">
        <v>6</v>
      </c>
      <c r="S1085" s="35">
        <v>7</v>
      </c>
      <c r="T1085" s="35">
        <v>9</v>
      </c>
      <c r="U1085" s="35">
        <v>31.5</v>
      </c>
      <c r="V1085" s="35">
        <v>999897.4</v>
      </c>
      <c r="W1085" s="35">
        <v>1000000</v>
      </c>
      <c r="X1085" s="35">
        <v>102.6</v>
      </c>
      <c r="Y1085" s="35">
        <v>0.01</v>
      </c>
      <c r="Z1085" t="str">
        <f t="shared" si="14"/>
        <v>Denmark</v>
      </c>
      <c r="AA1085">
        <f>'OAM Base model stairs'!B1616</f>
        <v>2007</v>
      </c>
    </row>
    <row r="1086" spans="1:27" ht="15" thickBot="1" x14ac:dyDescent="0.35">
      <c r="A1086" s="34" t="str">
        <f t="shared" si="13"/>
        <v>Denmark</v>
      </c>
      <c r="B1086" s="35">
        <v>11</v>
      </c>
      <c r="C1086" s="35">
        <v>12</v>
      </c>
      <c r="D1086" s="35">
        <v>31.5</v>
      </c>
      <c r="E1086" s="35">
        <v>12</v>
      </c>
      <c r="F1086" s="35">
        <v>2</v>
      </c>
      <c r="G1086" s="35">
        <v>2</v>
      </c>
      <c r="H1086" s="35">
        <v>499764.9</v>
      </c>
      <c r="I1086" s="35">
        <v>2</v>
      </c>
      <c r="J1086" s="35">
        <v>32.5</v>
      </c>
      <c r="K1086" s="35">
        <v>28</v>
      </c>
      <c r="L1086" s="35">
        <v>5</v>
      </c>
      <c r="M1086" s="35">
        <v>28</v>
      </c>
      <c r="N1086" s="35">
        <v>499888.9</v>
      </c>
      <c r="O1086" s="35">
        <v>7</v>
      </c>
      <c r="P1086" s="35">
        <v>4</v>
      </c>
      <c r="Q1086" s="35">
        <v>7</v>
      </c>
      <c r="R1086" s="35">
        <v>6</v>
      </c>
      <c r="S1086" s="35">
        <v>8</v>
      </c>
      <c r="T1086" s="35">
        <v>10</v>
      </c>
      <c r="U1086" s="35">
        <v>32.5</v>
      </c>
      <c r="V1086" s="35">
        <v>999894.4</v>
      </c>
      <c r="W1086" s="35">
        <v>1000000</v>
      </c>
      <c r="X1086" s="35">
        <v>105.6</v>
      </c>
      <c r="Y1086" s="35">
        <v>0.01</v>
      </c>
      <c r="Z1086" t="str">
        <f t="shared" si="14"/>
        <v>Denmark</v>
      </c>
      <c r="AA1086">
        <f>'OAM Base model stairs'!B1617</f>
        <v>2008</v>
      </c>
    </row>
    <row r="1087" spans="1:27" ht="15" thickBot="1" x14ac:dyDescent="0.35">
      <c r="A1087" s="34" t="str">
        <f t="shared" si="13"/>
        <v>Denmark</v>
      </c>
      <c r="B1087" s="35">
        <v>10</v>
      </c>
      <c r="C1087" s="35">
        <v>11</v>
      </c>
      <c r="D1087" s="35">
        <v>30.5</v>
      </c>
      <c r="E1087" s="35">
        <v>11</v>
      </c>
      <c r="F1087" s="35">
        <v>4</v>
      </c>
      <c r="G1087" s="35">
        <v>3</v>
      </c>
      <c r="H1087" s="35">
        <v>499766.9</v>
      </c>
      <c r="I1087" s="35">
        <v>3</v>
      </c>
      <c r="J1087" s="35">
        <v>33.5</v>
      </c>
      <c r="K1087" s="35">
        <v>29</v>
      </c>
      <c r="L1087" s="35">
        <v>7</v>
      </c>
      <c r="M1087" s="35">
        <v>29</v>
      </c>
      <c r="N1087" s="35">
        <v>499887.9</v>
      </c>
      <c r="O1087" s="35">
        <v>11</v>
      </c>
      <c r="P1087" s="35">
        <v>34</v>
      </c>
      <c r="Q1087" s="35">
        <v>11</v>
      </c>
      <c r="R1087" s="35">
        <v>8</v>
      </c>
      <c r="S1087" s="35">
        <v>8</v>
      </c>
      <c r="T1087" s="35">
        <v>9</v>
      </c>
      <c r="U1087" s="35">
        <v>32.5</v>
      </c>
      <c r="V1087" s="35">
        <v>999939.4</v>
      </c>
      <c r="W1087" s="35">
        <v>1000000</v>
      </c>
      <c r="X1087" s="35">
        <v>60.6</v>
      </c>
      <c r="Y1087" s="35">
        <v>0.01</v>
      </c>
      <c r="Z1087" t="str">
        <f t="shared" si="14"/>
        <v>Denmark</v>
      </c>
      <c r="AA1087">
        <f>'OAM Base model stairs'!B1618</f>
        <v>2009</v>
      </c>
    </row>
    <row r="1088" spans="1:27" ht="15" thickBot="1" x14ac:dyDescent="0.35">
      <c r="A1088" s="34" t="str">
        <f t="shared" si="13"/>
        <v>Denmark</v>
      </c>
      <c r="B1088" s="35">
        <v>9</v>
      </c>
      <c r="C1088" s="35">
        <v>10</v>
      </c>
      <c r="D1088" s="35">
        <v>31.5</v>
      </c>
      <c r="E1088" s="35">
        <v>10</v>
      </c>
      <c r="F1088" s="35">
        <v>4</v>
      </c>
      <c r="G1088" s="35">
        <v>4</v>
      </c>
      <c r="H1088" s="35">
        <v>499765.9</v>
      </c>
      <c r="I1088" s="35">
        <v>4</v>
      </c>
      <c r="J1088" s="35">
        <v>33.5</v>
      </c>
      <c r="K1088" s="35">
        <v>29</v>
      </c>
      <c r="L1088" s="35">
        <v>7</v>
      </c>
      <c r="M1088" s="35">
        <v>29</v>
      </c>
      <c r="N1088" s="35">
        <v>499888.9</v>
      </c>
      <c r="O1088" s="35">
        <v>14</v>
      </c>
      <c r="P1088" s="35">
        <v>41</v>
      </c>
      <c r="Q1088" s="35">
        <v>14</v>
      </c>
      <c r="R1088" s="35">
        <v>8</v>
      </c>
      <c r="S1088" s="35">
        <v>8</v>
      </c>
      <c r="T1088" s="35">
        <v>9</v>
      </c>
      <c r="U1088" s="35">
        <v>32.5</v>
      </c>
      <c r="V1088" s="35">
        <v>999952.4</v>
      </c>
      <c r="W1088" s="35">
        <v>1000000</v>
      </c>
      <c r="X1088" s="35">
        <v>47.6</v>
      </c>
      <c r="Y1088" s="35">
        <v>0</v>
      </c>
      <c r="Z1088" t="str">
        <f t="shared" si="14"/>
        <v>Denmark</v>
      </c>
      <c r="AA1088">
        <f>'OAM Base model stairs'!B1619</f>
        <v>2010</v>
      </c>
    </row>
    <row r="1089" spans="1:27" ht="15" thickBot="1" x14ac:dyDescent="0.35">
      <c r="A1089" s="34" t="str">
        <f t="shared" si="13"/>
        <v>Denmark</v>
      </c>
      <c r="B1089" s="35">
        <v>9</v>
      </c>
      <c r="C1089" s="35">
        <v>10</v>
      </c>
      <c r="D1089" s="35">
        <v>30.5</v>
      </c>
      <c r="E1089" s="35">
        <v>10</v>
      </c>
      <c r="F1089" s="35">
        <v>5</v>
      </c>
      <c r="G1089" s="35">
        <v>5</v>
      </c>
      <c r="H1089" s="35">
        <v>499767.9</v>
      </c>
      <c r="I1089" s="35">
        <v>5</v>
      </c>
      <c r="J1089" s="35">
        <v>32.5</v>
      </c>
      <c r="K1089" s="35">
        <v>28</v>
      </c>
      <c r="L1089" s="35">
        <v>8</v>
      </c>
      <c r="M1089" s="35">
        <v>28</v>
      </c>
      <c r="N1089" s="35">
        <v>499889.9</v>
      </c>
      <c r="O1089" s="35">
        <v>15</v>
      </c>
      <c r="P1089" s="35">
        <v>38</v>
      </c>
      <c r="Q1089" s="35">
        <v>15</v>
      </c>
      <c r="R1089" s="35">
        <v>7</v>
      </c>
      <c r="S1089" s="35">
        <v>8</v>
      </c>
      <c r="T1089" s="35">
        <v>10</v>
      </c>
      <c r="U1089" s="35">
        <v>32.5</v>
      </c>
      <c r="V1089" s="35">
        <v>999954.4</v>
      </c>
      <c r="W1089" s="35">
        <v>1000000</v>
      </c>
      <c r="X1089" s="35">
        <v>45.6</v>
      </c>
      <c r="Y1089" s="35">
        <v>0</v>
      </c>
      <c r="Z1089" t="str">
        <f t="shared" si="14"/>
        <v>Denmark</v>
      </c>
      <c r="AA1089">
        <f>'OAM Base model stairs'!B1620</f>
        <v>2011</v>
      </c>
    </row>
    <row r="1090" spans="1:27" ht="15" thickBot="1" x14ac:dyDescent="0.35">
      <c r="A1090" s="34" t="str">
        <f t="shared" si="13"/>
        <v>Denmark</v>
      </c>
      <c r="B1090" s="35">
        <v>9</v>
      </c>
      <c r="C1090" s="35">
        <v>10</v>
      </c>
      <c r="D1090" s="35">
        <v>30.5</v>
      </c>
      <c r="E1090" s="35">
        <v>10</v>
      </c>
      <c r="F1090" s="35">
        <v>5</v>
      </c>
      <c r="G1090" s="35">
        <v>5</v>
      </c>
      <c r="H1090" s="35">
        <v>499767.9</v>
      </c>
      <c r="I1090" s="35">
        <v>5</v>
      </c>
      <c r="J1090" s="35">
        <v>27.5</v>
      </c>
      <c r="K1090" s="35">
        <v>26</v>
      </c>
      <c r="L1090" s="35">
        <v>10</v>
      </c>
      <c r="M1090" s="35">
        <v>26</v>
      </c>
      <c r="N1090" s="35">
        <v>499886.9</v>
      </c>
      <c r="O1090" s="35">
        <v>13</v>
      </c>
      <c r="P1090" s="35">
        <v>41</v>
      </c>
      <c r="Q1090" s="35">
        <v>13</v>
      </c>
      <c r="R1090" s="35">
        <v>7</v>
      </c>
      <c r="S1090" s="35">
        <v>7</v>
      </c>
      <c r="T1090" s="35">
        <v>11</v>
      </c>
      <c r="U1090" s="35">
        <v>31.5</v>
      </c>
      <c r="V1090" s="35">
        <v>999942.4</v>
      </c>
      <c r="W1090" s="35">
        <v>1000000</v>
      </c>
      <c r="X1090" s="35">
        <v>57.6</v>
      </c>
      <c r="Y1090" s="35">
        <v>0.01</v>
      </c>
      <c r="Z1090" t="str">
        <f t="shared" si="14"/>
        <v>Denmark</v>
      </c>
      <c r="AA1090">
        <f>'OAM Base model stairs'!B1621</f>
        <v>2012</v>
      </c>
    </row>
    <row r="1091" spans="1:27" ht="15" thickBot="1" x14ac:dyDescent="0.35">
      <c r="A1091" s="34" t="str">
        <f t="shared" si="13"/>
        <v>Denmark</v>
      </c>
      <c r="B1091" s="35">
        <v>8</v>
      </c>
      <c r="C1091" s="35">
        <v>9</v>
      </c>
      <c r="D1091" s="35">
        <v>30.5</v>
      </c>
      <c r="E1091" s="35">
        <v>9</v>
      </c>
      <c r="F1091" s="35">
        <v>6</v>
      </c>
      <c r="G1091" s="35">
        <v>5</v>
      </c>
      <c r="H1091" s="35">
        <v>499767.9</v>
      </c>
      <c r="I1091" s="35">
        <v>5</v>
      </c>
      <c r="J1091" s="35">
        <v>28.5</v>
      </c>
      <c r="K1091" s="35">
        <v>27</v>
      </c>
      <c r="L1091" s="35">
        <v>9</v>
      </c>
      <c r="M1091" s="35">
        <v>27</v>
      </c>
      <c r="N1091" s="35">
        <v>499884.9</v>
      </c>
      <c r="O1091" s="35">
        <v>10</v>
      </c>
      <c r="P1091" s="35">
        <v>37</v>
      </c>
      <c r="Q1091" s="35">
        <v>10</v>
      </c>
      <c r="R1091" s="35">
        <v>7</v>
      </c>
      <c r="S1091" s="35">
        <v>7</v>
      </c>
      <c r="T1091" s="35">
        <v>11</v>
      </c>
      <c r="U1091" s="35">
        <v>31.5</v>
      </c>
      <c r="V1091" s="35">
        <v>999930.4</v>
      </c>
      <c r="W1091" s="35">
        <v>1000000</v>
      </c>
      <c r="X1091" s="35">
        <v>69.599999999999994</v>
      </c>
      <c r="Y1091" s="35">
        <v>0.01</v>
      </c>
      <c r="Z1091" t="str">
        <f t="shared" si="14"/>
        <v>Denmark</v>
      </c>
      <c r="AA1091">
        <f>'OAM Base model stairs'!B1622</f>
        <v>2013</v>
      </c>
    </row>
    <row r="1092" spans="1:27" ht="15" thickBot="1" x14ac:dyDescent="0.35">
      <c r="A1092" s="34" t="str">
        <f t="shared" si="13"/>
        <v>Denmark</v>
      </c>
      <c r="B1092" s="35">
        <v>7</v>
      </c>
      <c r="C1092" s="35">
        <v>8</v>
      </c>
      <c r="D1092" s="35">
        <v>32.5</v>
      </c>
      <c r="E1092" s="35">
        <v>8</v>
      </c>
      <c r="F1092" s="35">
        <v>5</v>
      </c>
      <c r="G1092" s="35">
        <v>4</v>
      </c>
      <c r="H1092" s="35">
        <v>499766.9</v>
      </c>
      <c r="I1092" s="35">
        <v>4</v>
      </c>
      <c r="J1092" s="35">
        <v>28.5</v>
      </c>
      <c r="K1092" s="35">
        <v>27</v>
      </c>
      <c r="L1092" s="35">
        <v>9</v>
      </c>
      <c r="M1092" s="35">
        <v>27</v>
      </c>
      <c r="N1092" s="35">
        <v>499885.9</v>
      </c>
      <c r="O1092" s="35">
        <v>10</v>
      </c>
      <c r="P1092" s="35">
        <v>37</v>
      </c>
      <c r="Q1092" s="35">
        <v>10</v>
      </c>
      <c r="R1092" s="35">
        <v>6</v>
      </c>
      <c r="S1092" s="35">
        <v>7</v>
      </c>
      <c r="T1092" s="35">
        <v>12</v>
      </c>
      <c r="U1092" s="35">
        <v>31.5</v>
      </c>
      <c r="V1092" s="35">
        <v>999926.4</v>
      </c>
      <c r="W1092" s="35">
        <v>1000000</v>
      </c>
      <c r="X1092" s="35">
        <v>73.599999999999994</v>
      </c>
      <c r="Y1092" s="35">
        <v>0.01</v>
      </c>
      <c r="Z1092" t="str">
        <f t="shared" si="14"/>
        <v>Denmark</v>
      </c>
      <c r="AA1092">
        <f>'OAM Base model stairs'!B1623</f>
        <v>2014</v>
      </c>
    </row>
    <row r="1093" spans="1:27" ht="15" thickBot="1" x14ac:dyDescent="0.35">
      <c r="A1093" s="34" t="str">
        <f t="shared" si="13"/>
        <v>Denmark</v>
      </c>
      <c r="B1093" s="35">
        <v>6</v>
      </c>
      <c r="C1093" s="35">
        <v>8</v>
      </c>
      <c r="D1093" s="35">
        <v>33.5</v>
      </c>
      <c r="E1093" s="35">
        <v>8</v>
      </c>
      <c r="F1093" s="35">
        <v>4</v>
      </c>
      <c r="G1093" s="35">
        <v>4</v>
      </c>
      <c r="H1093" s="35">
        <v>499765.9</v>
      </c>
      <c r="I1093" s="35">
        <v>4</v>
      </c>
      <c r="J1093" s="35">
        <v>27.5</v>
      </c>
      <c r="K1093" s="35">
        <v>26</v>
      </c>
      <c r="L1093" s="35">
        <v>11</v>
      </c>
      <c r="M1093" s="35">
        <v>26</v>
      </c>
      <c r="N1093" s="35">
        <v>499886.9</v>
      </c>
      <c r="O1093" s="35">
        <v>10</v>
      </c>
      <c r="P1093" s="35">
        <v>36</v>
      </c>
      <c r="Q1093" s="35">
        <v>10</v>
      </c>
      <c r="R1093" s="35">
        <v>7</v>
      </c>
      <c r="S1093" s="35">
        <v>9</v>
      </c>
      <c r="T1093" s="35">
        <v>12</v>
      </c>
      <c r="U1093" s="35">
        <v>33.5</v>
      </c>
      <c r="V1093" s="35">
        <v>999928.4</v>
      </c>
      <c r="W1093" s="35">
        <v>1000000</v>
      </c>
      <c r="X1093" s="35">
        <v>71.599999999999994</v>
      </c>
      <c r="Y1093" s="35">
        <v>0.01</v>
      </c>
      <c r="Z1093" t="str">
        <f t="shared" si="14"/>
        <v>Denmark</v>
      </c>
      <c r="AA1093">
        <f>'OAM Base model stairs'!B1624</f>
        <v>2015</v>
      </c>
    </row>
    <row r="1094" spans="1:27" ht="15" thickBot="1" x14ac:dyDescent="0.35">
      <c r="A1094" s="34" t="str">
        <f t="shared" si="13"/>
        <v>Denmark</v>
      </c>
      <c r="B1094" s="35">
        <v>7</v>
      </c>
      <c r="C1094" s="35">
        <v>9</v>
      </c>
      <c r="D1094" s="35">
        <v>33.5</v>
      </c>
      <c r="E1094" s="35">
        <v>9</v>
      </c>
      <c r="F1094" s="35">
        <v>5</v>
      </c>
      <c r="G1094" s="35">
        <v>4</v>
      </c>
      <c r="H1094" s="35">
        <v>499765.9</v>
      </c>
      <c r="I1094" s="35">
        <v>4</v>
      </c>
      <c r="J1094" s="35">
        <v>28.5</v>
      </c>
      <c r="K1094" s="35">
        <v>27</v>
      </c>
      <c r="L1094" s="35">
        <v>10</v>
      </c>
      <c r="M1094" s="35">
        <v>27</v>
      </c>
      <c r="N1094" s="35">
        <v>499888.9</v>
      </c>
      <c r="O1094" s="35">
        <v>11</v>
      </c>
      <c r="P1094" s="35">
        <v>41</v>
      </c>
      <c r="Q1094" s="35">
        <v>11</v>
      </c>
      <c r="R1094" s="35">
        <v>6</v>
      </c>
      <c r="S1094" s="35">
        <v>8</v>
      </c>
      <c r="T1094" s="35">
        <v>13</v>
      </c>
      <c r="U1094" s="35">
        <v>32.5</v>
      </c>
      <c r="V1094" s="35">
        <v>999941.4</v>
      </c>
      <c r="W1094" s="35">
        <v>1000000</v>
      </c>
      <c r="X1094" s="35">
        <v>58.6</v>
      </c>
      <c r="Y1094" s="35">
        <v>0.01</v>
      </c>
      <c r="Z1094" t="str">
        <f t="shared" si="14"/>
        <v>Denmark</v>
      </c>
      <c r="AA1094">
        <f>'OAM Base model stairs'!B1625</f>
        <v>2016</v>
      </c>
    </row>
    <row r="1095" spans="1:27" ht="15" thickBot="1" x14ac:dyDescent="0.35">
      <c r="A1095" s="34" t="str">
        <f t="shared" si="13"/>
        <v>Denmark</v>
      </c>
      <c r="B1095" s="35">
        <v>8</v>
      </c>
      <c r="C1095" s="35">
        <v>10</v>
      </c>
      <c r="D1095" s="35">
        <v>33.5</v>
      </c>
      <c r="E1095" s="35">
        <v>10</v>
      </c>
      <c r="F1095" s="35">
        <v>5</v>
      </c>
      <c r="G1095" s="35">
        <v>4</v>
      </c>
      <c r="H1095" s="35">
        <v>499766.9</v>
      </c>
      <c r="I1095" s="35">
        <v>4</v>
      </c>
      <c r="J1095" s="35">
        <v>27.5</v>
      </c>
      <c r="K1095" s="35">
        <v>27</v>
      </c>
      <c r="L1095" s="35">
        <v>11</v>
      </c>
      <c r="M1095" s="35">
        <v>27</v>
      </c>
      <c r="N1095" s="35">
        <v>499893.9</v>
      </c>
      <c r="O1095" s="35">
        <v>15</v>
      </c>
      <c r="P1095" s="35">
        <v>34</v>
      </c>
      <c r="Q1095" s="35">
        <v>15</v>
      </c>
      <c r="R1095" s="35">
        <v>5</v>
      </c>
      <c r="S1095" s="35">
        <v>8</v>
      </c>
      <c r="T1095" s="35">
        <v>15</v>
      </c>
      <c r="U1095" s="35">
        <v>32.5</v>
      </c>
      <c r="V1095" s="35">
        <v>999952.4</v>
      </c>
      <c r="W1095" s="35">
        <v>1000000</v>
      </c>
      <c r="X1095" s="35">
        <v>47.6</v>
      </c>
      <c r="Y1095" s="35">
        <v>0</v>
      </c>
      <c r="Z1095" t="str">
        <f t="shared" si="14"/>
        <v>Denmark</v>
      </c>
      <c r="AA1095">
        <f>'OAM Base model stairs'!B1626</f>
        <v>2017</v>
      </c>
    </row>
    <row r="1096" spans="1:27" ht="15" thickBot="1" x14ac:dyDescent="0.35">
      <c r="A1096" s="34" t="str">
        <f t="shared" si="13"/>
        <v>Denmark</v>
      </c>
      <c r="B1096" s="35">
        <v>8</v>
      </c>
      <c r="C1096" s="35">
        <v>10</v>
      </c>
      <c r="D1096" s="35">
        <v>42</v>
      </c>
      <c r="E1096" s="35">
        <v>10</v>
      </c>
      <c r="F1096" s="35">
        <v>2</v>
      </c>
      <c r="G1096" s="35">
        <v>2</v>
      </c>
      <c r="H1096" s="35">
        <v>499763.9</v>
      </c>
      <c r="I1096" s="35">
        <v>2</v>
      </c>
      <c r="J1096" s="35">
        <v>28.5</v>
      </c>
      <c r="K1096" s="35">
        <v>27</v>
      </c>
      <c r="L1096" s="35">
        <v>11</v>
      </c>
      <c r="M1096" s="35">
        <v>27</v>
      </c>
      <c r="N1096" s="35">
        <v>499895.9</v>
      </c>
      <c r="O1096" s="35">
        <v>15</v>
      </c>
      <c r="P1096" s="35">
        <v>30</v>
      </c>
      <c r="Q1096" s="35">
        <v>15</v>
      </c>
      <c r="R1096" s="35">
        <v>5</v>
      </c>
      <c r="S1096" s="35">
        <v>9</v>
      </c>
      <c r="T1096" s="35">
        <v>16</v>
      </c>
      <c r="U1096" s="35">
        <v>33.5</v>
      </c>
      <c r="V1096" s="35">
        <v>999952.9</v>
      </c>
      <c r="W1096" s="35">
        <v>1000000</v>
      </c>
      <c r="X1096" s="35">
        <v>47.1</v>
      </c>
      <c r="Y1096" s="35">
        <v>0</v>
      </c>
      <c r="Z1096" t="str">
        <f t="shared" si="14"/>
        <v>Denmark</v>
      </c>
      <c r="AA1096">
        <f>'OAM Base model stairs'!B1627</f>
        <v>2018</v>
      </c>
    </row>
    <row r="1097" spans="1:27" ht="15" thickBot="1" x14ac:dyDescent="0.35">
      <c r="A1097" s="34" t="str">
        <f t="shared" si="13"/>
        <v>Denmark</v>
      </c>
      <c r="B1097" s="35">
        <v>8</v>
      </c>
      <c r="C1097" s="35">
        <v>11</v>
      </c>
      <c r="D1097" s="35">
        <v>65.5</v>
      </c>
      <c r="E1097" s="35">
        <v>11</v>
      </c>
      <c r="F1097" s="35">
        <v>2</v>
      </c>
      <c r="G1097" s="35">
        <v>1</v>
      </c>
      <c r="H1097" s="35">
        <v>499763.9</v>
      </c>
      <c r="I1097" s="35">
        <v>1</v>
      </c>
      <c r="J1097" s="35">
        <v>28.5</v>
      </c>
      <c r="K1097" s="35">
        <v>27</v>
      </c>
      <c r="L1097" s="35">
        <v>15</v>
      </c>
      <c r="M1097" s="35">
        <v>27</v>
      </c>
      <c r="N1097" s="35">
        <v>499897.9</v>
      </c>
      <c r="O1097" s="35">
        <v>18</v>
      </c>
      <c r="P1097" s="35">
        <v>28</v>
      </c>
      <c r="Q1097" s="35">
        <v>18</v>
      </c>
      <c r="R1097" s="35">
        <v>5</v>
      </c>
      <c r="S1097" s="35">
        <v>9</v>
      </c>
      <c r="T1097" s="35">
        <v>16</v>
      </c>
      <c r="U1097" s="35">
        <v>33.5</v>
      </c>
      <c r="V1097" s="35">
        <v>999986.4</v>
      </c>
      <c r="W1097" s="35">
        <v>1000000</v>
      </c>
      <c r="X1097" s="35">
        <v>13.6</v>
      </c>
      <c r="Y1097" s="35">
        <v>0</v>
      </c>
      <c r="Z1097" t="str">
        <f t="shared" si="14"/>
        <v>Denmark</v>
      </c>
      <c r="AA1097">
        <f>'OAM Base model stairs'!B1628</f>
        <v>2019</v>
      </c>
    </row>
    <row r="1098" spans="1:27" ht="15" thickBot="1" x14ac:dyDescent="0.35">
      <c r="A1098" s="34" t="str">
        <f t="shared" si="13"/>
        <v>Denmark</v>
      </c>
      <c r="B1098" s="35">
        <v>7</v>
      </c>
      <c r="C1098" s="35">
        <v>11</v>
      </c>
      <c r="D1098" s="35">
        <v>66.5</v>
      </c>
      <c r="E1098" s="35">
        <v>11</v>
      </c>
      <c r="F1098" s="35">
        <v>7</v>
      </c>
      <c r="G1098" s="35">
        <v>12</v>
      </c>
      <c r="H1098" s="35">
        <v>499767.9</v>
      </c>
      <c r="I1098" s="35">
        <v>6</v>
      </c>
      <c r="J1098" s="35">
        <v>21.5</v>
      </c>
      <c r="K1098" s="35">
        <v>20</v>
      </c>
      <c r="L1098" s="35">
        <v>32.5</v>
      </c>
      <c r="M1098" s="35">
        <v>20</v>
      </c>
      <c r="N1098" s="35">
        <v>499896.9</v>
      </c>
      <c r="O1098" s="35">
        <v>18</v>
      </c>
      <c r="P1098" s="35">
        <v>29</v>
      </c>
      <c r="Q1098" s="35">
        <v>18</v>
      </c>
      <c r="R1098" s="35">
        <v>5</v>
      </c>
      <c r="S1098" s="35">
        <v>8</v>
      </c>
      <c r="T1098" s="35">
        <v>14</v>
      </c>
      <c r="U1098" s="35">
        <v>32.5</v>
      </c>
      <c r="V1098" s="35">
        <v>1000003.9</v>
      </c>
      <c r="W1098" s="35">
        <v>1000000</v>
      </c>
      <c r="X1098" s="35">
        <v>-3.9</v>
      </c>
      <c r="Y1098" s="35">
        <v>0</v>
      </c>
      <c r="Z1098" t="str">
        <f t="shared" si="14"/>
        <v>Denmark</v>
      </c>
      <c r="AA1098">
        <f>'OAM Base model stairs'!B1629</f>
        <v>2020</v>
      </c>
    </row>
    <row r="1099" spans="1:27" ht="15" thickBot="1" x14ac:dyDescent="0.35">
      <c r="A1099" s="34" t="str">
        <f t="shared" si="13"/>
        <v>Denmark</v>
      </c>
      <c r="B1099" s="35">
        <v>8</v>
      </c>
      <c r="C1099" s="35">
        <v>12</v>
      </c>
      <c r="D1099" s="35">
        <v>65.5</v>
      </c>
      <c r="E1099" s="35">
        <v>12</v>
      </c>
      <c r="F1099" s="35">
        <v>5</v>
      </c>
      <c r="G1099" s="35">
        <v>4</v>
      </c>
      <c r="H1099" s="35">
        <v>499767.9</v>
      </c>
      <c r="I1099" s="35">
        <v>4</v>
      </c>
      <c r="J1099" s="35">
        <v>18.5</v>
      </c>
      <c r="K1099" s="35">
        <v>18</v>
      </c>
      <c r="L1099" s="35">
        <v>8</v>
      </c>
      <c r="M1099" s="35">
        <v>18</v>
      </c>
      <c r="N1099" s="35">
        <v>499895.9</v>
      </c>
      <c r="O1099" s="35">
        <v>15</v>
      </c>
      <c r="P1099" s="35">
        <v>36</v>
      </c>
      <c r="Q1099" s="35">
        <v>15</v>
      </c>
      <c r="R1099" s="35">
        <v>3</v>
      </c>
      <c r="S1099" s="35">
        <v>9</v>
      </c>
      <c r="T1099" s="35">
        <v>13</v>
      </c>
      <c r="U1099" s="35">
        <v>33.5</v>
      </c>
      <c r="V1099" s="35">
        <v>999961.4</v>
      </c>
      <c r="W1099" s="35">
        <v>1000000</v>
      </c>
      <c r="X1099" s="35">
        <v>38.6</v>
      </c>
      <c r="Y1099" s="35">
        <v>0</v>
      </c>
      <c r="Z1099" t="str">
        <f t="shared" si="14"/>
        <v>Denmark</v>
      </c>
      <c r="AA1099">
        <f>'OAM Base model stairs'!B1630</f>
        <v>2021</v>
      </c>
    </row>
    <row r="1100" spans="1:27" ht="15" thickBot="1" x14ac:dyDescent="0.35">
      <c r="A1100" s="34" t="str">
        <f t="shared" si="13"/>
        <v>Finland</v>
      </c>
      <c r="B1100" s="35">
        <v>24</v>
      </c>
      <c r="C1100" s="35">
        <v>22</v>
      </c>
      <c r="D1100" s="35">
        <v>4</v>
      </c>
      <c r="E1100" s="35">
        <v>22</v>
      </c>
      <c r="F1100" s="35">
        <v>27</v>
      </c>
      <c r="G1100" s="35">
        <v>32</v>
      </c>
      <c r="H1100" s="35">
        <v>499770.9</v>
      </c>
      <c r="I1100" s="35">
        <v>26</v>
      </c>
      <c r="J1100" s="35">
        <v>20.5</v>
      </c>
      <c r="K1100" s="35">
        <v>19</v>
      </c>
      <c r="L1100" s="35">
        <v>7</v>
      </c>
      <c r="M1100" s="35">
        <v>19</v>
      </c>
      <c r="N1100" s="35">
        <v>499880.9</v>
      </c>
      <c r="O1100" s="35">
        <v>3</v>
      </c>
      <c r="P1100" s="35">
        <v>14</v>
      </c>
      <c r="Q1100" s="35">
        <v>3</v>
      </c>
      <c r="R1100" s="35">
        <v>25</v>
      </c>
      <c r="S1100" s="35">
        <v>23</v>
      </c>
      <c r="T1100" s="35">
        <v>5</v>
      </c>
      <c r="U1100" s="35">
        <v>47.5</v>
      </c>
      <c r="V1100" s="35">
        <v>999994.9</v>
      </c>
      <c r="W1100" s="35">
        <v>1000000</v>
      </c>
      <c r="X1100" s="35">
        <v>5.0999999999999996</v>
      </c>
      <c r="Y1100" s="35">
        <v>0</v>
      </c>
      <c r="Z1100" t="str">
        <f t="shared" si="14"/>
        <v>Finland</v>
      </c>
      <c r="AA1100">
        <f>'OAM Base model stairs'!B1631</f>
        <v>1995</v>
      </c>
    </row>
    <row r="1101" spans="1:27" ht="15" thickBot="1" x14ac:dyDescent="0.35">
      <c r="A1101" s="34" t="str">
        <f t="shared" si="13"/>
        <v>Finland</v>
      </c>
      <c r="B1101" s="35">
        <v>22</v>
      </c>
      <c r="C1101" s="35">
        <v>20</v>
      </c>
      <c r="D1101" s="35">
        <v>4</v>
      </c>
      <c r="E1101" s="35">
        <v>20</v>
      </c>
      <c r="F1101" s="35">
        <v>27</v>
      </c>
      <c r="G1101" s="35">
        <v>32</v>
      </c>
      <c r="H1101" s="35">
        <v>499770.9</v>
      </c>
      <c r="I1101" s="35">
        <v>26</v>
      </c>
      <c r="J1101" s="35">
        <v>22.5</v>
      </c>
      <c r="K1101" s="35">
        <v>20</v>
      </c>
      <c r="L1101" s="35">
        <v>10</v>
      </c>
      <c r="M1101" s="35">
        <v>20</v>
      </c>
      <c r="N1101" s="35">
        <v>499881.9</v>
      </c>
      <c r="O1101" s="35">
        <v>3</v>
      </c>
      <c r="P1101" s="35">
        <v>20.5</v>
      </c>
      <c r="Q1101" s="35">
        <v>3</v>
      </c>
      <c r="R1101" s="35">
        <v>25</v>
      </c>
      <c r="S1101" s="35">
        <v>22</v>
      </c>
      <c r="T1101" s="35">
        <v>6</v>
      </c>
      <c r="U1101" s="35">
        <v>46.5</v>
      </c>
      <c r="V1101" s="35">
        <v>1000002.4</v>
      </c>
      <c r="W1101" s="35">
        <v>1000000</v>
      </c>
      <c r="X1101" s="35">
        <v>-2.4</v>
      </c>
      <c r="Y1101" s="35">
        <v>0</v>
      </c>
      <c r="Z1101" t="str">
        <f t="shared" si="14"/>
        <v>Finland</v>
      </c>
      <c r="AA1101">
        <f>'OAM Base model stairs'!B1632</f>
        <v>1996</v>
      </c>
    </row>
    <row r="1102" spans="1:27" ht="15" thickBot="1" x14ac:dyDescent="0.35">
      <c r="A1102" s="34" t="str">
        <f t="shared" si="13"/>
        <v>Finland</v>
      </c>
      <c r="B1102" s="35">
        <v>23</v>
      </c>
      <c r="C1102" s="35">
        <v>21</v>
      </c>
      <c r="D1102" s="35">
        <v>5</v>
      </c>
      <c r="E1102" s="35">
        <v>21</v>
      </c>
      <c r="F1102" s="35">
        <v>27</v>
      </c>
      <c r="G1102" s="35">
        <v>32</v>
      </c>
      <c r="H1102" s="35">
        <v>499770.9</v>
      </c>
      <c r="I1102" s="35">
        <v>26</v>
      </c>
      <c r="J1102" s="35">
        <v>23.5</v>
      </c>
      <c r="K1102" s="35">
        <v>22</v>
      </c>
      <c r="L1102" s="35">
        <v>9</v>
      </c>
      <c r="M1102" s="35">
        <v>22</v>
      </c>
      <c r="N1102" s="35">
        <v>499885.9</v>
      </c>
      <c r="O1102" s="35">
        <v>8</v>
      </c>
      <c r="P1102" s="35">
        <v>16.5</v>
      </c>
      <c r="Q1102" s="35">
        <v>8</v>
      </c>
      <c r="R1102" s="35">
        <v>23</v>
      </c>
      <c r="S1102" s="35">
        <v>21</v>
      </c>
      <c r="T1102" s="35">
        <v>5</v>
      </c>
      <c r="U1102" s="35">
        <v>45.5</v>
      </c>
      <c r="V1102" s="35">
        <v>1000015.4</v>
      </c>
      <c r="W1102" s="35">
        <v>1000000</v>
      </c>
      <c r="X1102" s="35">
        <v>-15.4</v>
      </c>
      <c r="Y1102" s="35">
        <v>0</v>
      </c>
      <c r="Z1102" t="str">
        <f t="shared" si="14"/>
        <v>Finland</v>
      </c>
      <c r="AA1102">
        <f>'OAM Base model stairs'!B1633</f>
        <v>1997</v>
      </c>
    </row>
    <row r="1103" spans="1:27" ht="15" thickBot="1" x14ac:dyDescent="0.35">
      <c r="A1103" s="34" t="str">
        <f t="shared" si="13"/>
        <v>Finland</v>
      </c>
      <c r="B1103" s="35">
        <v>22</v>
      </c>
      <c r="C1103" s="35">
        <v>20</v>
      </c>
      <c r="D1103" s="35">
        <v>5</v>
      </c>
      <c r="E1103" s="35">
        <v>20</v>
      </c>
      <c r="F1103" s="35">
        <v>25</v>
      </c>
      <c r="G1103" s="35">
        <v>30</v>
      </c>
      <c r="H1103" s="35">
        <v>499783.4</v>
      </c>
      <c r="I1103" s="35">
        <v>24</v>
      </c>
      <c r="J1103" s="35">
        <v>23.5</v>
      </c>
      <c r="K1103" s="35">
        <v>21</v>
      </c>
      <c r="L1103" s="35">
        <v>9</v>
      </c>
      <c r="M1103" s="35">
        <v>21</v>
      </c>
      <c r="N1103" s="35">
        <v>499889.9</v>
      </c>
      <c r="O1103" s="35">
        <v>12</v>
      </c>
      <c r="P1103" s="35">
        <v>15.5</v>
      </c>
      <c r="Q1103" s="35">
        <v>12</v>
      </c>
      <c r="R1103" s="35">
        <v>22</v>
      </c>
      <c r="S1103" s="35">
        <v>20</v>
      </c>
      <c r="T1103" s="35">
        <v>5</v>
      </c>
      <c r="U1103" s="35">
        <v>44.5</v>
      </c>
      <c r="V1103" s="35">
        <v>1000024.9</v>
      </c>
      <c r="W1103" s="35">
        <v>1000000</v>
      </c>
      <c r="X1103" s="35">
        <v>-24.9</v>
      </c>
      <c r="Y1103" s="35">
        <v>0</v>
      </c>
      <c r="Z1103" t="str">
        <f t="shared" si="14"/>
        <v>Finland</v>
      </c>
      <c r="AA1103">
        <f>'OAM Base model stairs'!B1634</f>
        <v>1998</v>
      </c>
    </row>
    <row r="1104" spans="1:27" ht="15" thickBot="1" x14ac:dyDescent="0.35">
      <c r="A1104" s="34" t="str">
        <f t="shared" si="13"/>
        <v>Finland</v>
      </c>
      <c r="B1104" s="35">
        <v>22</v>
      </c>
      <c r="C1104" s="35">
        <v>20</v>
      </c>
      <c r="D1104" s="35">
        <v>5</v>
      </c>
      <c r="E1104" s="35">
        <v>20</v>
      </c>
      <c r="F1104" s="35">
        <v>25</v>
      </c>
      <c r="G1104" s="35">
        <v>30</v>
      </c>
      <c r="H1104" s="35">
        <v>499772.9</v>
      </c>
      <c r="I1104" s="35">
        <v>24</v>
      </c>
      <c r="J1104" s="35">
        <v>23.5</v>
      </c>
      <c r="K1104" s="35">
        <v>22</v>
      </c>
      <c r="L1104" s="35">
        <v>10</v>
      </c>
      <c r="M1104" s="35">
        <v>22</v>
      </c>
      <c r="N1104" s="35">
        <v>499899.9</v>
      </c>
      <c r="O1104" s="35">
        <v>23</v>
      </c>
      <c r="P1104" s="35">
        <v>11</v>
      </c>
      <c r="Q1104" s="35">
        <v>23</v>
      </c>
      <c r="R1104" s="35">
        <v>21</v>
      </c>
      <c r="S1104" s="35">
        <v>20</v>
      </c>
      <c r="T1104" s="35">
        <v>4</v>
      </c>
      <c r="U1104" s="35">
        <v>44.5</v>
      </c>
      <c r="V1104" s="35">
        <v>1000042.9</v>
      </c>
      <c r="W1104" s="35">
        <v>1000000</v>
      </c>
      <c r="X1104" s="35">
        <v>-42.9</v>
      </c>
      <c r="Y1104" s="35">
        <v>0</v>
      </c>
      <c r="Z1104" t="str">
        <f t="shared" si="14"/>
        <v>Finland</v>
      </c>
      <c r="AA1104">
        <f>'OAM Base model stairs'!B1635</f>
        <v>1999</v>
      </c>
    </row>
    <row r="1105" spans="1:27" ht="15" thickBot="1" x14ac:dyDescent="0.35">
      <c r="A1105" s="34" t="str">
        <f t="shared" si="13"/>
        <v>Finland</v>
      </c>
      <c r="B1105" s="35">
        <v>22</v>
      </c>
      <c r="C1105" s="35">
        <v>20</v>
      </c>
      <c r="D1105" s="35">
        <v>6</v>
      </c>
      <c r="E1105" s="35">
        <v>20</v>
      </c>
      <c r="F1105" s="35">
        <v>22</v>
      </c>
      <c r="G1105" s="35">
        <v>29</v>
      </c>
      <c r="H1105" s="35">
        <v>499788.9</v>
      </c>
      <c r="I1105" s="35">
        <v>23</v>
      </c>
      <c r="J1105" s="35">
        <v>25.5</v>
      </c>
      <c r="K1105" s="35">
        <v>23</v>
      </c>
      <c r="L1105" s="35">
        <v>10</v>
      </c>
      <c r="M1105" s="35">
        <v>23</v>
      </c>
      <c r="N1105" s="35">
        <v>499901.9</v>
      </c>
      <c r="O1105" s="35">
        <v>24</v>
      </c>
      <c r="P1105" s="35">
        <v>7</v>
      </c>
      <c r="Q1105" s="35">
        <v>24</v>
      </c>
      <c r="R1105" s="35">
        <v>21</v>
      </c>
      <c r="S1105" s="35">
        <v>19</v>
      </c>
      <c r="T1105" s="35">
        <v>3</v>
      </c>
      <c r="U1105" s="35">
        <v>43.5</v>
      </c>
      <c r="V1105" s="35">
        <v>1000055.9</v>
      </c>
      <c r="W1105" s="35">
        <v>1000000</v>
      </c>
      <c r="X1105" s="35">
        <v>-55.9</v>
      </c>
      <c r="Y1105" s="35">
        <v>-0.01</v>
      </c>
      <c r="Z1105" t="str">
        <f t="shared" si="14"/>
        <v>Finland</v>
      </c>
      <c r="AA1105">
        <f>'OAM Base model stairs'!B1636</f>
        <v>2000</v>
      </c>
    </row>
    <row r="1106" spans="1:27" ht="15" thickBot="1" x14ac:dyDescent="0.35">
      <c r="A1106" s="34" t="str">
        <f t="shared" si="13"/>
        <v>Finland</v>
      </c>
      <c r="B1106" s="35">
        <v>22</v>
      </c>
      <c r="C1106" s="35">
        <v>21</v>
      </c>
      <c r="D1106" s="35">
        <v>6</v>
      </c>
      <c r="E1106" s="35">
        <v>21</v>
      </c>
      <c r="F1106" s="35">
        <v>22</v>
      </c>
      <c r="G1106" s="35">
        <v>29</v>
      </c>
      <c r="H1106" s="35">
        <v>499788.9</v>
      </c>
      <c r="I1106" s="35">
        <v>23</v>
      </c>
      <c r="J1106" s="35">
        <v>23.5</v>
      </c>
      <c r="K1106" s="35">
        <v>22</v>
      </c>
      <c r="L1106" s="35">
        <v>10</v>
      </c>
      <c r="M1106" s="35">
        <v>22</v>
      </c>
      <c r="N1106" s="35">
        <v>499904.9</v>
      </c>
      <c r="O1106" s="35">
        <v>27</v>
      </c>
      <c r="P1106" s="35">
        <v>7</v>
      </c>
      <c r="Q1106" s="35">
        <v>27</v>
      </c>
      <c r="R1106" s="35">
        <v>20</v>
      </c>
      <c r="S1106" s="35">
        <v>19</v>
      </c>
      <c r="T1106" s="35">
        <v>3</v>
      </c>
      <c r="U1106" s="35">
        <v>43.5</v>
      </c>
      <c r="V1106" s="35">
        <v>1000061.9</v>
      </c>
      <c r="W1106" s="35">
        <v>1000000</v>
      </c>
      <c r="X1106" s="35">
        <v>-61.9</v>
      </c>
      <c r="Y1106" s="35">
        <v>-0.01</v>
      </c>
      <c r="Z1106" t="str">
        <f t="shared" si="14"/>
        <v>Finland</v>
      </c>
      <c r="AA1106">
        <f>'OAM Base model stairs'!B1637</f>
        <v>2001</v>
      </c>
    </row>
    <row r="1107" spans="1:27" ht="15" thickBot="1" x14ac:dyDescent="0.35">
      <c r="A1107" s="34" t="str">
        <f t="shared" si="13"/>
        <v>Finland</v>
      </c>
      <c r="B1107" s="35">
        <v>23</v>
      </c>
      <c r="C1107" s="35">
        <v>22</v>
      </c>
      <c r="D1107" s="35">
        <v>7</v>
      </c>
      <c r="E1107" s="35">
        <v>22</v>
      </c>
      <c r="F1107" s="35">
        <v>23</v>
      </c>
      <c r="G1107" s="35">
        <v>29</v>
      </c>
      <c r="H1107" s="35">
        <v>499787.9</v>
      </c>
      <c r="I1107" s="35">
        <v>23</v>
      </c>
      <c r="J1107" s="35">
        <v>20.5</v>
      </c>
      <c r="K1107" s="35">
        <v>19</v>
      </c>
      <c r="L1107" s="35">
        <v>11</v>
      </c>
      <c r="M1107" s="35">
        <v>19</v>
      </c>
      <c r="N1107" s="35">
        <v>499904.9</v>
      </c>
      <c r="O1107" s="35">
        <v>27</v>
      </c>
      <c r="P1107" s="35">
        <v>9</v>
      </c>
      <c r="Q1107" s="35">
        <v>27</v>
      </c>
      <c r="R1107" s="35">
        <v>20</v>
      </c>
      <c r="S1107" s="35">
        <v>19</v>
      </c>
      <c r="T1107" s="35">
        <v>4</v>
      </c>
      <c r="U1107" s="35">
        <v>43.5</v>
      </c>
      <c r="V1107" s="35">
        <v>1000060.9</v>
      </c>
      <c r="W1107" s="35">
        <v>1000000</v>
      </c>
      <c r="X1107" s="35">
        <v>-60.9</v>
      </c>
      <c r="Y1107" s="35">
        <v>-0.01</v>
      </c>
      <c r="Z1107" t="str">
        <f t="shared" si="14"/>
        <v>Finland</v>
      </c>
      <c r="AA1107">
        <f>'OAM Base model stairs'!B1638</f>
        <v>2002</v>
      </c>
    </row>
    <row r="1108" spans="1:27" ht="15" thickBot="1" x14ac:dyDescent="0.35">
      <c r="A1108" s="34" t="str">
        <f t="shared" si="13"/>
        <v>Finland</v>
      </c>
      <c r="B1108" s="35">
        <v>23</v>
      </c>
      <c r="C1108" s="35">
        <v>22</v>
      </c>
      <c r="D1108" s="35">
        <v>8</v>
      </c>
      <c r="E1108" s="35">
        <v>22</v>
      </c>
      <c r="F1108" s="35">
        <v>23</v>
      </c>
      <c r="G1108" s="35">
        <v>29</v>
      </c>
      <c r="H1108" s="35">
        <v>499787.9</v>
      </c>
      <c r="I1108" s="35">
        <v>23</v>
      </c>
      <c r="J1108" s="35">
        <v>18.5</v>
      </c>
      <c r="K1108" s="35">
        <v>16</v>
      </c>
      <c r="L1108" s="35">
        <v>26</v>
      </c>
      <c r="M1108" s="35">
        <v>16</v>
      </c>
      <c r="N1108" s="35">
        <v>499906.9</v>
      </c>
      <c r="O1108" s="35">
        <v>29</v>
      </c>
      <c r="P1108" s="35">
        <v>12</v>
      </c>
      <c r="Q1108" s="35">
        <v>29</v>
      </c>
      <c r="R1108" s="35">
        <v>20</v>
      </c>
      <c r="S1108" s="35">
        <v>19</v>
      </c>
      <c r="T1108" s="35">
        <v>5</v>
      </c>
      <c r="U1108" s="35">
        <v>43.5</v>
      </c>
      <c r="V1108" s="35">
        <v>1000078.9</v>
      </c>
      <c r="W1108" s="35">
        <v>1000000</v>
      </c>
      <c r="X1108" s="35">
        <v>-78.900000000000006</v>
      </c>
      <c r="Y1108" s="35">
        <v>-0.01</v>
      </c>
      <c r="Z1108" t="str">
        <f t="shared" si="14"/>
        <v>Finland</v>
      </c>
      <c r="AA1108">
        <f>'OAM Base model stairs'!B1639</f>
        <v>2003</v>
      </c>
    </row>
    <row r="1109" spans="1:27" ht="15" thickBot="1" x14ac:dyDescent="0.35">
      <c r="A1109" s="34" t="str">
        <f t="shared" si="13"/>
        <v>Finland</v>
      </c>
      <c r="B1109" s="35">
        <v>21</v>
      </c>
      <c r="C1109" s="35">
        <v>21</v>
      </c>
      <c r="D1109" s="35">
        <v>9</v>
      </c>
      <c r="E1109" s="35">
        <v>21</v>
      </c>
      <c r="F1109" s="35">
        <v>22</v>
      </c>
      <c r="G1109" s="35">
        <v>28</v>
      </c>
      <c r="H1109" s="35">
        <v>499792.4</v>
      </c>
      <c r="I1109" s="35">
        <v>22</v>
      </c>
      <c r="J1109" s="35">
        <v>19.5</v>
      </c>
      <c r="K1109" s="35">
        <v>18</v>
      </c>
      <c r="L1109" s="35">
        <v>11</v>
      </c>
      <c r="M1109" s="35">
        <v>18</v>
      </c>
      <c r="N1109" s="35">
        <v>499904.9</v>
      </c>
      <c r="O1109" s="35">
        <v>28</v>
      </c>
      <c r="P1109" s="35">
        <v>16.5</v>
      </c>
      <c r="Q1109" s="35">
        <v>28</v>
      </c>
      <c r="R1109" s="35">
        <v>19</v>
      </c>
      <c r="S1109" s="35">
        <v>18</v>
      </c>
      <c r="T1109" s="35">
        <v>5</v>
      </c>
      <c r="U1109" s="35">
        <v>42.5</v>
      </c>
      <c r="V1109" s="35">
        <v>1000064.9</v>
      </c>
      <c r="W1109" s="35">
        <v>1000000</v>
      </c>
      <c r="X1109" s="35">
        <v>-64.900000000000006</v>
      </c>
      <c r="Y1109" s="35">
        <v>-0.01</v>
      </c>
      <c r="Z1109" t="str">
        <f t="shared" si="14"/>
        <v>Finland</v>
      </c>
      <c r="AA1109">
        <f>'OAM Base model stairs'!B1640</f>
        <v>2004</v>
      </c>
    </row>
    <row r="1110" spans="1:27" ht="15" thickBot="1" x14ac:dyDescent="0.35">
      <c r="A1110" s="34" t="str">
        <f t="shared" si="13"/>
        <v>Finland</v>
      </c>
      <c r="B1110" s="35">
        <v>21</v>
      </c>
      <c r="C1110" s="35">
        <v>21</v>
      </c>
      <c r="D1110" s="35">
        <v>9</v>
      </c>
      <c r="E1110" s="35">
        <v>21</v>
      </c>
      <c r="F1110" s="35">
        <v>21</v>
      </c>
      <c r="G1110" s="35">
        <v>28</v>
      </c>
      <c r="H1110" s="35">
        <v>499792.4</v>
      </c>
      <c r="I1110" s="35">
        <v>22</v>
      </c>
      <c r="J1110" s="35">
        <v>19.5</v>
      </c>
      <c r="K1110" s="35">
        <v>18</v>
      </c>
      <c r="L1110" s="35">
        <v>10</v>
      </c>
      <c r="M1110" s="35">
        <v>18</v>
      </c>
      <c r="N1110" s="35">
        <v>499905.9</v>
      </c>
      <c r="O1110" s="35">
        <v>28</v>
      </c>
      <c r="P1110" s="35">
        <v>17.5</v>
      </c>
      <c r="Q1110" s="35">
        <v>28</v>
      </c>
      <c r="R1110" s="35">
        <v>18</v>
      </c>
      <c r="S1110" s="35">
        <v>18</v>
      </c>
      <c r="T1110" s="35">
        <v>6</v>
      </c>
      <c r="U1110" s="35">
        <v>42.5</v>
      </c>
      <c r="V1110" s="35">
        <v>1000064.9</v>
      </c>
      <c r="W1110" s="35">
        <v>1000000</v>
      </c>
      <c r="X1110" s="35">
        <v>-64.900000000000006</v>
      </c>
      <c r="Y1110" s="35">
        <v>-0.01</v>
      </c>
      <c r="Z1110" t="str">
        <f t="shared" si="14"/>
        <v>Finland</v>
      </c>
      <c r="AA1110">
        <f>'OAM Base model stairs'!B1641</f>
        <v>2005</v>
      </c>
    </row>
    <row r="1111" spans="1:27" ht="15" thickBot="1" x14ac:dyDescent="0.35">
      <c r="A1111" s="34" t="str">
        <f t="shared" si="13"/>
        <v>Finland</v>
      </c>
      <c r="B1111" s="35">
        <v>21</v>
      </c>
      <c r="C1111" s="35">
        <v>21</v>
      </c>
      <c r="D1111" s="35">
        <v>11</v>
      </c>
      <c r="E1111" s="35">
        <v>21</v>
      </c>
      <c r="F1111" s="35">
        <v>21</v>
      </c>
      <c r="G1111" s="35">
        <v>28</v>
      </c>
      <c r="H1111" s="35">
        <v>499792.4</v>
      </c>
      <c r="I1111" s="35">
        <v>22</v>
      </c>
      <c r="J1111" s="35">
        <v>19.5</v>
      </c>
      <c r="K1111" s="35">
        <v>18</v>
      </c>
      <c r="L1111" s="35">
        <v>9</v>
      </c>
      <c r="M1111" s="35">
        <v>18</v>
      </c>
      <c r="N1111" s="35">
        <v>499906.9</v>
      </c>
      <c r="O1111" s="35">
        <v>29</v>
      </c>
      <c r="P1111" s="35">
        <v>17.5</v>
      </c>
      <c r="Q1111" s="35">
        <v>29</v>
      </c>
      <c r="R1111" s="35">
        <v>18</v>
      </c>
      <c r="S1111" s="35">
        <v>18</v>
      </c>
      <c r="T1111" s="35">
        <v>7</v>
      </c>
      <c r="U1111" s="35">
        <v>42.5</v>
      </c>
      <c r="V1111" s="35">
        <v>1000069.9</v>
      </c>
      <c r="W1111" s="35">
        <v>1000000</v>
      </c>
      <c r="X1111" s="35">
        <v>-69.900000000000006</v>
      </c>
      <c r="Y1111" s="35">
        <v>-0.01</v>
      </c>
      <c r="Z1111" t="str">
        <f t="shared" si="14"/>
        <v>Finland</v>
      </c>
      <c r="AA1111">
        <f>'OAM Base model stairs'!B1642</f>
        <v>2006</v>
      </c>
    </row>
    <row r="1112" spans="1:27" ht="15" thickBot="1" x14ac:dyDescent="0.35">
      <c r="A1112" s="34" t="str">
        <f t="shared" si="13"/>
        <v>Finland</v>
      </c>
      <c r="B1112" s="35">
        <v>21</v>
      </c>
      <c r="C1112" s="35">
        <v>22</v>
      </c>
      <c r="D1112" s="35">
        <v>13</v>
      </c>
      <c r="E1112" s="35">
        <v>22</v>
      </c>
      <c r="F1112" s="35">
        <v>21</v>
      </c>
      <c r="G1112" s="35">
        <v>27</v>
      </c>
      <c r="H1112" s="35">
        <v>499793.4</v>
      </c>
      <c r="I1112" s="35">
        <v>21</v>
      </c>
      <c r="J1112" s="35">
        <v>19.5</v>
      </c>
      <c r="K1112" s="35">
        <v>18</v>
      </c>
      <c r="L1112" s="35">
        <v>8</v>
      </c>
      <c r="M1112" s="35">
        <v>18</v>
      </c>
      <c r="N1112" s="35">
        <v>499905.9</v>
      </c>
      <c r="O1112" s="35">
        <v>28</v>
      </c>
      <c r="P1112" s="35">
        <v>18.5</v>
      </c>
      <c r="Q1112" s="35">
        <v>28</v>
      </c>
      <c r="R1112" s="35">
        <v>15</v>
      </c>
      <c r="S1112" s="35">
        <v>18</v>
      </c>
      <c r="T1112" s="35">
        <v>6</v>
      </c>
      <c r="U1112" s="35">
        <v>42.5</v>
      </c>
      <c r="V1112" s="35">
        <v>1000065.9</v>
      </c>
      <c r="W1112" s="35">
        <v>1000000</v>
      </c>
      <c r="X1112" s="35">
        <v>-65.900000000000006</v>
      </c>
      <c r="Y1112" s="35">
        <v>-0.01</v>
      </c>
      <c r="Z1112" t="str">
        <f t="shared" si="14"/>
        <v>Finland</v>
      </c>
      <c r="AA1112">
        <f>'OAM Base model stairs'!B1643</f>
        <v>2007</v>
      </c>
    </row>
    <row r="1113" spans="1:27" ht="15" thickBot="1" x14ac:dyDescent="0.35">
      <c r="A1113" s="34" t="str">
        <f t="shared" si="13"/>
        <v>Finland</v>
      </c>
      <c r="B1113" s="35">
        <v>21</v>
      </c>
      <c r="C1113" s="35">
        <v>22</v>
      </c>
      <c r="D1113" s="35">
        <v>13</v>
      </c>
      <c r="E1113" s="35">
        <v>22</v>
      </c>
      <c r="F1113" s="35">
        <v>21</v>
      </c>
      <c r="G1113" s="35">
        <v>27</v>
      </c>
      <c r="H1113" s="35">
        <v>499796.9</v>
      </c>
      <c r="I1113" s="35">
        <v>21</v>
      </c>
      <c r="J1113" s="35">
        <v>21.5</v>
      </c>
      <c r="K1113" s="35">
        <v>20</v>
      </c>
      <c r="L1113" s="35">
        <v>9</v>
      </c>
      <c r="M1113" s="35">
        <v>20</v>
      </c>
      <c r="N1113" s="35">
        <v>499904.9</v>
      </c>
      <c r="O1113" s="35">
        <v>27</v>
      </c>
      <c r="P1113" s="35">
        <v>28</v>
      </c>
      <c r="Q1113" s="35">
        <v>27</v>
      </c>
      <c r="R1113" s="35">
        <v>15</v>
      </c>
      <c r="S1113" s="35">
        <v>17</v>
      </c>
      <c r="T1113" s="35">
        <v>8</v>
      </c>
      <c r="U1113" s="35">
        <v>41.5</v>
      </c>
      <c r="V1113" s="35">
        <v>1000082.9</v>
      </c>
      <c r="W1113" s="35">
        <v>1000000</v>
      </c>
      <c r="X1113" s="35">
        <v>-82.9</v>
      </c>
      <c r="Y1113" s="35">
        <v>-0.01</v>
      </c>
      <c r="Z1113" t="str">
        <f t="shared" si="14"/>
        <v>Finland</v>
      </c>
      <c r="AA1113">
        <f>'OAM Base model stairs'!B1644</f>
        <v>2008</v>
      </c>
    </row>
    <row r="1114" spans="1:27" ht="15" thickBot="1" x14ac:dyDescent="0.35">
      <c r="A1114" s="34" t="str">
        <f t="shared" si="13"/>
        <v>Finland</v>
      </c>
      <c r="B1114" s="35">
        <v>22</v>
      </c>
      <c r="C1114" s="35">
        <v>22</v>
      </c>
      <c r="D1114" s="35">
        <v>11</v>
      </c>
      <c r="E1114" s="35">
        <v>22</v>
      </c>
      <c r="F1114" s="35">
        <v>22</v>
      </c>
      <c r="G1114" s="35">
        <v>28</v>
      </c>
      <c r="H1114" s="35">
        <v>499793.4</v>
      </c>
      <c r="I1114" s="35">
        <v>22</v>
      </c>
      <c r="J1114" s="35">
        <v>23.5</v>
      </c>
      <c r="K1114" s="35">
        <v>21</v>
      </c>
      <c r="L1114" s="35">
        <v>11</v>
      </c>
      <c r="M1114" s="35">
        <v>21</v>
      </c>
      <c r="N1114" s="35">
        <v>499898.9</v>
      </c>
      <c r="O1114" s="35">
        <v>22</v>
      </c>
      <c r="P1114" s="35">
        <v>28</v>
      </c>
      <c r="Q1114" s="35">
        <v>22</v>
      </c>
      <c r="R1114" s="35">
        <v>19</v>
      </c>
      <c r="S1114" s="35">
        <v>20</v>
      </c>
      <c r="T1114" s="35">
        <v>7</v>
      </c>
      <c r="U1114" s="35">
        <v>44.5</v>
      </c>
      <c r="V1114" s="35">
        <v>1000080.4</v>
      </c>
      <c r="W1114" s="35">
        <v>1000000</v>
      </c>
      <c r="X1114" s="35">
        <v>-80.400000000000006</v>
      </c>
      <c r="Y1114" s="35">
        <v>-0.01</v>
      </c>
      <c r="Z1114" t="str">
        <f t="shared" si="14"/>
        <v>Finland</v>
      </c>
      <c r="AA1114">
        <f>'OAM Base model stairs'!B1645</f>
        <v>2009</v>
      </c>
    </row>
    <row r="1115" spans="1:27" ht="15" thickBot="1" x14ac:dyDescent="0.35">
      <c r="A1115" s="34" t="str">
        <f t="shared" si="13"/>
        <v>Finland</v>
      </c>
      <c r="B1115" s="35">
        <v>21</v>
      </c>
      <c r="C1115" s="35">
        <v>22</v>
      </c>
      <c r="D1115" s="35">
        <v>11</v>
      </c>
      <c r="E1115" s="35">
        <v>22</v>
      </c>
      <c r="F1115" s="35">
        <v>22</v>
      </c>
      <c r="G1115" s="35">
        <v>28</v>
      </c>
      <c r="H1115" s="35">
        <v>499796.9</v>
      </c>
      <c r="I1115" s="35">
        <v>22</v>
      </c>
      <c r="J1115" s="35">
        <v>25.5</v>
      </c>
      <c r="K1115" s="35">
        <v>24</v>
      </c>
      <c r="L1115" s="35">
        <v>10</v>
      </c>
      <c r="M1115" s="35">
        <v>24</v>
      </c>
      <c r="N1115" s="35">
        <v>499892.9</v>
      </c>
      <c r="O1115" s="35">
        <v>18</v>
      </c>
      <c r="P1115" s="35">
        <v>34</v>
      </c>
      <c r="Q1115" s="35">
        <v>18</v>
      </c>
      <c r="R1115" s="35">
        <v>18</v>
      </c>
      <c r="S1115" s="35">
        <v>19</v>
      </c>
      <c r="T1115" s="35">
        <v>7</v>
      </c>
      <c r="U1115" s="35">
        <v>43.5</v>
      </c>
      <c r="V1115" s="35">
        <v>1000078.9</v>
      </c>
      <c r="W1115" s="35">
        <v>1000000</v>
      </c>
      <c r="X1115" s="35">
        <v>-78.900000000000006</v>
      </c>
      <c r="Y1115" s="35">
        <v>-0.01</v>
      </c>
      <c r="Z1115" t="str">
        <f t="shared" si="14"/>
        <v>Finland</v>
      </c>
      <c r="AA1115">
        <f>'OAM Base model stairs'!B1646</f>
        <v>2010</v>
      </c>
    </row>
    <row r="1116" spans="1:27" ht="15" thickBot="1" x14ac:dyDescent="0.35">
      <c r="A1116" s="34" t="str">
        <f t="shared" si="13"/>
        <v>Finland</v>
      </c>
      <c r="B1116" s="35">
        <v>20</v>
      </c>
      <c r="C1116" s="35">
        <v>21</v>
      </c>
      <c r="D1116" s="35">
        <v>11</v>
      </c>
      <c r="E1116" s="35">
        <v>21</v>
      </c>
      <c r="F1116" s="35">
        <v>21</v>
      </c>
      <c r="G1116" s="35">
        <v>27</v>
      </c>
      <c r="H1116" s="35">
        <v>499797.9</v>
      </c>
      <c r="I1116" s="35">
        <v>21</v>
      </c>
      <c r="J1116" s="35">
        <v>25.5</v>
      </c>
      <c r="K1116" s="35">
        <v>24</v>
      </c>
      <c r="L1116" s="35">
        <v>15</v>
      </c>
      <c r="M1116" s="35">
        <v>24</v>
      </c>
      <c r="N1116" s="35">
        <v>499890.9</v>
      </c>
      <c r="O1116" s="35">
        <v>16</v>
      </c>
      <c r="P1116" s="35">
        <v>36</v>
      </c>
      <c r="Q1116" s="35">
        <v>16</v>
      </c>
      <c r="R1116" s="35">
        <v>17</v>
      </c>
      <c r="S1116" s="35">
        <v>18</v>
      </c>
      <c r="T1116" s="35">
        <v>8</v>
      </c>
      <c r="U1116" s="35">
        <v>42.5</v>
      </c>
      <c r="V1116" s="35">
        <v>1000072.9</v>
      </c>
      <c r="W1116" s="35">
        <v>1000000</v>
      </c>
      <c r="X1116" s="35">
        <v>-72.900000000000006</v>
      </c>
      <c r="Y1116" s="35">
        <v>-0.01</v>
      </c>
      <c r="Z1116" t="str">
        <f t="shared" si="14"/>
        <v>Finland</v>
      </c>
      <c r="AA1116">
        <f>'OAM Base model stairs'!B1647</f>
        <v>2011</v>
      </c>
    </row>
    <row r="1117" spans="1:27" ht="15" thickBot="1" x14ac:dyDescent="0.35">
      <c r="A1117" s="34" t="str">
        <f t="shared" ref="A1117:A1180" si="15">A457</f>
        <v>Finland</v>
      </c>
      <c r="B1117" s="35">
        <v>20</v>
      </c>
      <c r="C1117" s="35">
        <v>20</v>
      </c>
      <c r="D1117" s="35">
        <v>10</v>
      </c>
      <c r="E1117" s="35">
        <v>20</v>
      </c>
      <c r="F1117" s="35">
        <v>21</v>
      </c>
      <c r="G1117" s="35">
        <v>27</v>
      </c>
      <c r="H1117" s="35">
        <v>499797.9</v>
      </c>
      <c r="I1117" s="35">
        <v>21</v>
      </c>
      <c r="J1117" s="35">
        <v>25.5</v>
      </c>
      <c r="K1117" s="35">
        <v>24</v>
      </c>
      <c r="L1117" s="35">
        <v>18.5</v>
      </c>
      <c r="M1117" s="35">
        <v>24</v>
      </c>
      <c r="N1117" s="35">
        <v>499887.9</v>
      </c>
      <c r="O1117" s="35">
        <v>13</v>
      </c>
      <c r="P1117" s="35">
        <v>38</v>
      </c>
      <c r="Q1117" s="35">
        <v>13</v>
      </c>
      <c r="R1117" s="35">
        <v>18</v>
      </c>
      <c r="S1117" s="35">
        <v>19</v>
      </c>
      <c r="T1117" s="35">
        <v>9</v>
      </c>
      <c r="U1117" s="35">
        <v>43.5</v>
      </c>
      <c r="V1117" s="35">
        <v>1000070.4</v>
      </c>
      <c r="W1117" s="35">
        <v>1000000</v>
      </c>
      <c r="X1117" s="35">
        <v>-70.400000000000006</v>
      </c>
      <c r="Y1117" s="35">
        <v>-0.01</v>
      </c>
      <c r="Z1117" t="str">
        <f t="shared" ref="Z1117:Z1180" si="16">A1117</f>
        <v>Finland</v>
      </c>
      <c r="AA1117">
        <f>'OAM Base model stairs'!B1648</f>
        <v>2012</v>
      </c>
    </row>
    <row r="1118" spans="1:27" ht="15" thickBot="1" x14ac:dyDescent="0.35">
      <c r="A1118" s="34" t="str">
        <f t="shared" si="15"/>
        <v>Finland</v>
      </c>
      <c r="B1118" s="35">
        <v>21</v>
      </c>
      <c r="C1118" s="35">
        <v>22</v>
      </c>
      <c r="D1118" s="35">
        <v>10</v>
      </c>
      <c r="E1118" s="35">
        <v>22</v>
      </c>
      <c r="F1118" s="35">
        <v>21</v>
      </c>
      <c r="G1118" s="35">
        <v>27</v>
      </c>
      <c r="H1118" s="35">
        <v>499797.9</v>
      </c>
      <c r="I1118" s="35">
        <v>21</v>
      </c>
      <c r="J1118" s="35">
        <v>23.5</v>
      </c>
      <c r="K1118" s="35">
        <v>22</v>
      </c>
      <c r="L1118" s="35">
        <v>18.5</v>
      </c>
      <c r="M1118" s="35">
        <v>22</v>
      </c>
      <c r="N1118" s="35">
        <v>499888.9</v>
      </c>
      <c r="O1118" s="35">
        <v>14</v>
      </c>
      <c r="P1118" s="35">
        <v>35</v>
      </c>
      <c r="Q1118" s="35">
        <v>14</v>
      </c>
      <c r="R1118" s="35">
        <v>19</v>
      </c>
      <c r="S1118" s="35">
        <v>20</v>
      </c>
      <c r="T1118" s="35">
        <v>9</v>
      </c>
      <c r="U1118" s="35">
        <v>44.5</v>
      </c>
      <c r="V1118" s="35">
        <v>1000072.4</v>
      </c>
      <c r="W1118" s="35">
        <v>1000000</v>
      </c>
      <c r="X1118" s="35">
        <v>-72.400000000000006</v>
      </c>
      <c r="Y1118" s="35">
        <v>-0.01</v>
      </c>
      <c r="Z1118" t="str">
        <f t="shared" si="16"/>
        <v>Finland</v>
      </c>
      <c r="AA1118">
        <f>'OAM Base model stairs'!B1649</f>
        <v>2013</v>
      </c>
    </row>
    <row r="1119" spans="1:27" ht="15" thickBot="1" x14ac:dyDescent="0.35">
      <c r="A1119" s="34" t="str">
        <f t="shared" si="15"/>
        <v>Finland</v>
      </c>
      <c r="B1119" s="35">
        <v>22</v>
      </c>
      <c r="C1119" s="35">
        <v>23</v>
      </c>
      <c r="D1119" s="35">
        <v>10</v>
      </c>
      <c r="E1119" s="35">
        <v>23</v>
      </c>
      <c r="F1119" s="35">
        <v>21</v>
      </c>
      <c r="G1119" s="35">
        <v>27</v>
      </c>
      <c r="H1119" s="35">
        <v>499804.4</v>
      </c>
      <c r="I1119" s="35">
        <v>21</v>
      </c>
      <c r="J1119" s="35">
        <v>26.5</v>
      </c>
      <c r="K1119" s="35">
        <v>25</v>
      </c>
      <c r="L1119" s="35">
        <v>16</v>
      </c>
      <c r="M1119" s="35">
        <v>25</v>
      </c>
      <c r="N1119" s="35">
        <v>499895.9</v>
      </c>
      <c r="O1119" s="35">
        <v>20</v>
      </c>
      <c r="P1119" s="35">
        <v>19.5</v>
      </c>
      <c r="Q1119" s="35">
        <v>20</v>
      </c>
      <c r="R1119" s="35">
        <v>21</v>
      </c>
      <c r="S1119" s="35">
        <v>22</v>
      </c>
      <c r="T1119" s="35">
        <v>10</v>
      </c>
      <c r="U1119" s="35">
        <v>46.5</v>
      </c>
      <c r="V1119" s="35">
        <v>1000098.9</v>
      </c>
      <c r="W1119" s="35">
        <v>1000000</v>
      </c>
      <c r="X1119" s="35">
        <v>-98.9</v>
      </c>
      <c r="Y1119" s="35">
        <v>-0.01</v>
      </c>
      <c r="Z1119" t="str">
        <f t="shared" si="16"/>
        <v>Finland</v>
      </c>
      <c r="AA1119">
        <f>'OAM Base model stairs'!B1650</f>
        <v>2014</v>
      </c>
    </row>
    <row r="1120" spans="1:27" ht="15" thickBot="1" x14ac:dyDescent="0.35">
      <c r="A1120" s="34" t="str">
        <f t="shared" si="15"/>
        <v>Finland</v>
      </c>
      <c r="B1120" s="35">
        <v>22</v>
      </c>
      <c r="C1120" s="35">
        <v>23</v>
      </c>
      <c r="D1120" s="35">
        <v>11</v>
      </c>
      <c r="E1120" s="35">
        <v>23</v>
      </c>
      <c r="F1120" s="35">
        <v>21</v>
      </c>
      <c r="G1120" s="35">
        <v>27</v>
      </c>
      <c r="H1120" s="35">
        <v>499804.4</v>
      </c>
      <c r="I1120" s="35">
        <v>21</v>
      </c>
      <c r="J1120" s="35">
        <v>20.5</v>
      </c>
      <c r="K1120" s="35">
        <v>20</v>
      </c>
      <c r="L1120" s="35">
        <v>32.5</v>
      </c>
      <c r="M1120" s="35">
        <v>20</v>
      </c>
      <c r="N1120" s="35">
        <v>499905.9</v>
      </c>
      <c r="O1120" s="35">
        <v>28</v>
      </c>
      <c r="P1120" s="35">
        <v>11</v>
      </c>
      <c r="Q1120" s="35">
        <v>28</v>
      </c>
      <c r="R1120" s="35">
        <v>22</v>
      </c>
      <c r="S1120" s="35">
        <v>23</v>
      </c>
      <c r="T1120" s="35">
        <v>11</v>
      </c>
      <c r="U1120" s="35">
        <v>47.5</v>
      </c>
      <c r="V1120" s="35">
        <v>1000121.9</v>
      </c>
      <c r="W1120" s="35">
        <v>1000000</v>
      </c>
      <c r="X1120" s="35">
        <v>-121.9</v>
      </c>
      <c r="Y1120" s="35">
        <v>-0.01</v>
      </c>
      <c r="Z1120" t="str">
        <f t="shared" si="16"/>
        <v>Finland</v>
      </c>
      <c r="AA1120">
        <f>'OAM Base model stairs'!B1651</f>
        <v>2015</v>
      </c>
    </row>
    <row r="1121" spans="1:27" ht="15" thickBot="1" x14ac:dyDescent="0.35">
      <c r="A1121" s="34" t="str">
        <f t="shared" si="15"/>
        <v>Finland</v>
      </c>
      <c r="B1121" s="35">
        <v>23</v>
      </c>
      <c r="C1121" s="35">
        <v>23</v>
      </c>
      <c r="D1121" s="35">
        <v>12</v>
      </c>
      <c r="E1121" s="35">
        <v>23</v>
      </c>
      <c r="F1121" s="35">
        <v>20</v>
      </c>
      <c r="G1121" s="35">
        <v>26</v>
      </c>
      <c r="H1121" s="35">
        <v>499820.4</v>
      </c>
      <c r="I1121" s="35">
        <v>20</v>
      </c>
      <c r="J1121" s="35">
        <v>25.5</v>
      </c>
      <c r="K1121" s="35">
        <v>24</v>
      </c>
      <c r="L1121" s="35">
        <v>18.5</v>
      </c>
      <c r="M1121" s="35">
        <v>24</v>
      </c>
      <c r="N1121" s="35">
        <v>499906.9</v>
      </c>
      <c r="O1121" s="35">
        <v>29</v>
      </c>
      <c r="P1121" s="35">
        <v>9</v>
      </c>
      <c r="Q1121" s="35">
        <v>29</v>
      </c>
      <c r="R1121" s="35">
        <v>21</v>
      </c>
      <c r="S1121" s="35">
        <v>23</v>
      </c>
      <c r="T1121" s="35">
        <v>11</v>
      </c>
      <c r="U1121" s="35">
        <v>47.5</v>
      </c>
      <c r="V1121" s="35">
        <v>1000135.9</v>
      </c>
      <c r="W1121" s="35">
        <v>1000000</v>
      </c>
      <c r="X1121" s="35">
        <v>-135.9</v>
      </c>
      <c r="Y1121" s="35">
        <v>-0.01</v>
      </c>
      <c r="Z1121" t="str">
        <f t="shared" si="16"/>
        <v>Finland</v>
      </c>
      <c r="AA1121">
        <f>'OAM Base model stairs'!B1652</f>
        <v>2016</v>
      </c>
    </row>
    <row r="1122" spans="1:27" ht="15" thickBot="1" x14ac:dyDescent="0.35">
      <c r="A1122" s="34" t="str">
        <f t="shared" si="15"/>
        <v>Finland</v>
      </c>
      <c r="B1122" s="35">
        <v>24</v>
      </c>
      <c r="C1122" s="35">
        <v>24</v>
      </c>
      <c r="D1122" s="35">
        <v>14</v>
      </c>
      <c r="E1122" s="35">
        <v>24</v>
      </c>
      <c r="F1122" s="35">
        <v>21</v>
      </c>
      <c r="G1122" s="35">
        <v>27</v>
      </c>
      <c r="H1122" s="35">
        <v>499804.4</v>
      </c>
      <c r="I1122" s="35">
        <v>21</v>
      </c>
      <c r="J1122" s="35">
        <v>23.5</v>
      </c>
      <c r="K1122" s="35">
        <v>22</v>
      </c>
      <c r="L1122" s="35">
        <v>29</v>
      </c>
      <c r="M1122" s="35">
        <v>22</v>
      </c>
      <c r="N1122" s="35">
        <v>499900.9</v>
      </c>
      <c r="O1122" s="35">
        <v>22</v>
      </c>
      <c r="P1122" s="35">
        <v>5</v>
      </c>
      <c r="Q1122" s="35">
        <v>22</v>
      </c>
      <c r="R1122" s="35">
        <v>21</v>
      </c>
      <c r="S1122" s="35">
        <v>22</v>
      </c>
      <c r="T1122" s="35">
        <v>13</v>
      </c>
      <c r="U1122" s="35">
        <v>46.5</v>
      </c>
      <c r="V1122" s="35">
        <v>1000108.4</v>
      </c>
      <c r="W1122" s="35">
        <v>1000000</v>
      </c>
      <c r="X1122" s="35">
        <v>-108.4</v>
      </c>
      <c r="Y1122" s="35">
        <v>-0.01</v>
      </c>
      <c r="Z1122" t="str">
        <f t="shared" si="16"/>
        <v>Finland</v>
      </c>
      <c r="AA1122">
        <f>'OAM Base model stairs'!B1653</f>
        <v>2017</v>
      </c>
    </row>
    <row r="1123" spans="1:27" ht="15" thickBot="1" x14ac:dyDescent="0.35">
      <c r="A1123" s="34" t="str">
        <f t="shared" si="15"/>
        <v>Finland</v>
      </c>
      <c r="B1123" s="35">
        <v>24</v>
      </c>
      <c r="C1123" s="35">
        <v>25</v>
      </c>
      <c r="D1123" s="35">
        <v>14</v>
      </c>
      <c r="E1123" s="35">
        <v>25</v>
      </c>
      <c r="F1123" s="35">
        <v>21</v>
      </c>
      <c r="G1123" s="35">
        <v>27</v>
      </c>
      <c r="H1123" s="35">
        <v>499804.4</v>
      </c>
      <c r="I1123" s="35">
        <v>21</v>
      </c>
      <c r="J1123" s="35">
        <v>23.5</v>
      </c>
      <c r="K1123" s="35">
        <v>22</v>
      </c>
      <c r="L1123" s="35">
        <v>28</v>
      </c>
      <c r="M1123" s="35">
        <v>22</v>
      </c>
      <c r="N1123" s="35">
        <v>499903.9</v>
      </c>
      <c r="O1123" s="35">
        <v>25</v>
      </c>
      <c r="P1123" s="35">
        <v>5</v>
      </c>
      <c r="Q1123" s="35">
        <v>25</v>
      </c>
      <c r="R1123" s="35">
        <v>21</v>
      </c>
      <c r="S1123" s="35">
        <v>23</v>
      </c>
      <c r="T1123" s="35">
        <v>14</v>
      </c>
      <c r="U1123" s="35">
        <v>47.5</v>
      </c>
      <c r="V1123" s="35">
        <v>1000121.4</v>
      </c>
      <c r="W1123" s="35">
        <v>1000000</v>
      </c>
      <c r="X1123" s="35">
        <v>-121.4</v>
      </c>
      <c r="Y1123" s="35">
        <v>-0.01</v>
      </c>
      <c r="Z1123" t="str">
        <f t="shared" si="16"/>
        <v>Finland</v>
      </c>
      <c r="AA1123">
        <f>'OAM Base model stairs'!B1654</f>
        <v>2018</v>
      </c>
    </row>
    <row r="1124" spans="1:27" ht="15" thickBot="1" x14ac:dyDescent="0.35">
      <c r="A1124" s="34" t="str">
        <f t="shared" si="15"/>
        <v>Finland</v>
      </c>
      <c r="B1124" s="35">
        <v>25</v>
      </c>
      <c r="C1124" s="35">
        <v>25</v>
      </c>
      <c r="D1124" s="35">
        <v>15</v>
      </c>
      <c r="E1124" s="35">
        <v>25</v>
      </c>
      <c r="F1124" s="35">
        <v>21</v>
      </c>
      <c r="G1124" s="35">
        <v>27</v>
      </c>
      <c r="H1124" s="35">
        <v>499804.4</v>
      </c>
      <c r="I1124" s="35">
        <v>21</v>
      </c>
      <c r="J1124" s="35">
        <v>24.5</v>
      </c>
      <c r="K1124" s="35">
        <v>23</v>
      </c>
      <c r="L1124" s="35">
        <v>29</v>
      </c>
      <c r="M1124" s="35">
        <v>23</v>
      </c>
      <c r="N1124" s="35">
        <v>499904.9</v>
      </c>
      <c r="O1124" s="35">
        <v>26</v>
      </c>
      <c r="P1124" s="35">
        <v>6</v>
      </c>
      <c r="Q1124" s="35">
        <v>26</v>
      </c>
      <c r="R1124" s="35">
        <v>21</v>
      </c>
      <c r="S1124" s="35">
        <v>23</v>
      </c>
      <c r="T1124" s="35">
        <v>15</v>
      </c>
      <c r="U1124" s="35">
        <v>47.5</v>
      </c>
      <c r="V1124" s="35">
        <v>1000132.4</v>
      </c>
      <c r="W1124" s="35">
        <v>1000000</v>
      </c>
      <c r="X1124" s="35">
        <v>-132.4</v>
      </c>
      <c r="Y1124" s="35">
        <v>-0.01</v>
      </c>
      <c r="Z1124" t="str">
        <f t="shared" si="16"/>
        <v>Finland</v>
      </c>
      <c r="AA1124">
        <f>'OAM Base model stairs'!B1655</f>
        <v>2019</v>
      </c>
    </row>
    <row r="1125" spans="1:27" ht="15" thickBot="1" x14ac:dyDescent="0.35">
      <c r="A1125" s="34" t="str">
        <f t="shared" si="15"/>
        <v>Finland</v>
      </c>
      <c r="B1125" s="35">
        <v>25</v>
      </c>
      <c r="C1125" s="35">
        <v>25</v>
      </c>
      <c r="D1125" s="35">
        <v>16</v>
      </c>
      <c r="E1125" s="35">
        <v>25</v>
      </c>
      <c r="F1125" s="35">
        <v>29</v>
      </c>
      <c r="G1125" s="35">
        <v>34</v>
      </c>
      <c r="H1125" s="35">
        <v>499786.9</v>
      </c>
      <c r="I1125" s="35">
        <v>28</v>
      </c>
      <c r="J1125" s="35">
        <v>17.5</v>
      </c>
      <c r="K1125" s="35">
        <v>16</v>
      </c>
      <c r="L1125" s="35">
        <v>35.5</v>
      </c>
      <c r="M1125" s="35">
        <v>16</v>
      </c>
      <c r="N1125" s="35">
        <v>499902.9</v>
      </c>
      <c r="O1125" s="35">
        <v>25</v>
      </c>
      <c r="P1125" s="35">
        <v>8</v>
      </c>
      <c r="Q1125" s="35">
        <v>25</v>
      </c>
      <c r="R1125" s="35">
        <v>21</v>
      </c>
      <c r="S1125" s="35">
        <v>23</v>
      </c>
      <c r="T1125" s="35">
        <v>12</v>
      </c>
      <c r="U1125" s="35">
        <v>47.5</v>
      </c>
      <c r="V1125" s="35">
        <v>1000118.4</v>
      </c>
      <c r="W1125" s="35">
        <v>1000000</v>
      </c>
      <c r="X1125" s="35">
        <v>-118.4</v>
      </c>
      <c r="Y1125" s="35">
        <v>-0.01</v>
      </c>
      <c r="Z1125" t="str">
        <f t="shared" si="16"/>
        <v>Finland</v>
      </c>
      <c r="AA1125">
        <f>'OAM Base model stairs'!B1656</f>
        <v>2020</v>
      </c>
    </row>
    <row r="1126" spans="1:27" ht="15" thickBot="1" x14ac:dyDescent="0.35">
      <c r="A1126" s="34" t="str">
        <f t="shared" si="15"/>
        <v>Finland</v>
      </c>
      <c r="B1126" s="35">
        <v>23</v>
      </c>
      <c r="C1126" s="35">
        <v>24</v>
      </c>
      <c r="D1126" s="35">
        <v>16</v>
      </c>
      <c r="E1126" s="35">
        <v>24</v>
      </c>
      <c r="F1126" s="35">
        <v>22</v>
      </c>
      <c r="G1126" s="35">
        <v>28</v>
      </c>
      <c r="H1126" s="35">
        <v>499792.4</v>
      </c>
      <c r="I1126" s="35">
        <v>22</v>
      </c>
      <c r="J1126" s="35">
        <v>14.5</v>
      </c>
      <c r="K1126" s="35">
        <v>13</v>
      </c>
      <c r="L1126" s="35">
        <v>27</v>
      </c>
      <c r="M1126" s="35">
        <v>13</v>
      </c>
      <c r="N1126" s="35">
        <v>499900.9</v>
      </c>
      <c r="O1126" s="35">
        <v>21</v>
      </c>
      <c r="P1126" s="35">
        <v>9</v>
      </c>
      <c r="Q1126" s="35">
        <v>21</v>
      </c>
      <c r="R1126" s="35">
        <v>22</v>
      </c>
      <c r="S1126" s="35">
        <v>24</v>
      </c>
      <c r="T1126" s="35">
        <v>13</v>
      </c>
      <c r="U1126" s="35">
        <v>48.5</v>
      </c>
      <c r="V1126" s="35">
        <v>1000078.4</v>
      </c>
      <c r="W1126" s="35">
        <v>1000000</v>
      </c>
      <c r="X1126" s="35">
        <v>-78.400000000000006</v>
      </c>
      <c r="Y1126" s="35">
        <v>-0.01</v>
      </c>
      <c r="Z1126" t="str">
        <f t="shared" si="16"/>
        <v>Finland</v>
      </c>
      <c r="AA1126">
        <f>'OAM Base model stairs'!B1657</f>
        <v>2021</v>
      </c>
    </row>
    <row r="1127" spans="1:27" ht="15" thickBot="1" x14ac:dyDescent="0.35">
      <c r="A1127" s="34" t="str">
        <f t="shared" si="15"/>
        <v>Ireland</v>
      </c>
      <c r="B1127" s="35">
        <v>29</v>
      </c>
      <c r="C1127" s="35">
        <v>29</v>
      </c>
      <c r="D1127" s="35">
        <v>7</v>
      </c>
      <c r="E1127" s="35">
        <v>29</v>
      </c>
      <c r="F1127" s="35">
        <v>2</v>
      </c>
      <c r="G1127" s="35">
        <v>3</v>
      </c>
      <c r="H1127" s="35">
        <v>499783.4</v>
      </c>
      <c r="I1127" s="35">
        <v>3</v>
      </c>
      <c r="J1127" s="35">
        <v>32.5</v>
      </c>
      <c r="K1127" s="35">
        <v>28</v>
      </c>
      <c r="L1127" s="35">
        <v>4</v>
      </c>
      <c r="M1127" s="35">
        <v>28</v>
      </c>
      <c r="N1127" s="35">
        <v>499888.9</v>
      </c>
      <c r="O1127" s="35">
        <v>12</v>
      </c>
      <c r="P1127" s="35">
        <v>2</v>
      </c>
      <c r="Q1127" s="35">
        <v>12</v>
      </c>
      <c r="R1127" s="35">
        <v>27</v>
      </c>
      <c r="S1127" s="35">
        <v>25</v>
      </c>
      <c r="T1127" s="35">
        <v>8</v>
      </c>
      <c r="U1127" s="35">
        <v>49.5</v>
      </c>
      <c r="V1127" s="35">
        <v>1000002.4</v>
      </c>
      <c r="W1127" s="35">
        <v>1000000</v>
      </c>
      <c r="X1127" s="35">
        <v>-2.4</v>
      </c>
      <c r="Y1127" s="35">
        <v>0</v>
      </c>
      <c r="Z1127" t="str">
        <f t="shared" si="16"/>
        <v>Ireland</v>
      </c>
      <c r="AA1127">
        <f>'OAM Base model stairs'!B1658</f>
        <v>1995</v>
      </c>
    </row>
    <row r="1128" spans="1:27" ht="15" thickBot="1" x14ac:dyDescent="0.35">
      <c r="A1128" s="34" t="str">
        <f t="shared" si="15"/>
        <v>Ireland</v>
      </c>
      <c r="B1128" s="35">
        <v>29</v>
      </c>
      <c r="C1128" s="35">
        <v>29</v>
      </c>
      <c r="D1128" s="35">
        <v>7</v>
      </c>
      <c r="E1128" s="35">
        <v>29</v>
      </c>
      <c r="F1128" s="35">
        <v>3</v>
      </c>
      <c r="G1128" s="35">
        <v>4</v>
      </c>
      <c r="H1128" s="35">
        <v>499787.9</v>
      </c>
      <c r="I1128" s="35">
        <v>4</v>
      </c>
      <c r="J1128" s="35">
        <v>33.5</v>
      </c>
      <c r="K1128" s="35">
        <v>29</v>
      </c>
      <c r="L1128" s="35">
        <v>5</v>
      </c>
      <c r="M1128" s="35">
        <v>29</v>
      </c>
      <c r="N1128" s="35">
        <v>499891.9</v>
      </c>
      <c r="O1128" s="35">
        <v>14</v>
      </c>
      <c r="P1128" s="35">
        <v>3</v>
      </c>
      <c r="Q1128" s="35">
        <v>14</v>
      </c>
      <c r="R1128" s="35">
        <v>26</v>
      </c>
      <c r="S1128" s="35">
        <v>23</v>
      </c>
      <c r="T1128" s="35">
        <v>7</v>
      </c>
      <c r="U1128" s="35">
        <v>47.5</v>
      </c>
      <c r="V1128" s="35">
        <v>1000015.9</v>
      </c>
      <c r="W1128" s="35">
        <v>1000000</v>
      </c>
      <c r="X1128" s="35">
        <v>-15.9</v>
      </c>
      <c r="Y1128" s="35">
        <v>0</v>
      </c>
      <c r="Z1128" t="str">
        <f t="shared" si="16"/>
        <v>Ireland</v>
      </c>
      <c r="AA1128">
        <f>'OAM Base model stairs'!B1659</f>
        <v>1996</v>
      </c>
    </row>
    <row r="1129" spans="1:27" ht="15" thickBot="1" x14ac:dyDescent="0.35">
      <c r="A1129" s="34" t="str">
        <f t="shared" si="15"/>
        <v>Ireland</v>
      </c>
      <c r="B1129" s="35">
        <v>28</v>
      </c>
      <c r="C1129" s="35">
        <v>28</v>
      </c>
      <c r="D1129" s="35">
        <v>7</v>
      </c>
      <c r="E1129" s="35">
        <v>28</v>
      </c>
      <c r="F1129" s="35">
        <v>3</v>
      </c>
      <c r="G1129" s="35">
        <v>4</v>
      </c>
      <c r="H1129" s="35">
        <v>499787.9</v>
      </c>
      <c r="I1129" s="35">
        <v>4</v>
      </c>
      <c r="J1129" s="35">
        <v>33.5</v>
      </c>
      <c r="K1129" s="35">
        <v>29</v>
      </c>
      <c r="L1129" s="35">
        <v>5</v>
      </c>
      <c r="M1129" s="35">
        <v>29</v>
      </c>
      <c r="N1129" s="35">
        <v>499899.9</v>
      </c>
      <c r="O1129" s="35">
        <v>23</v>
      </c>
      <c r="P1129" s="35">
        <v>7</v>
      </c>
      <c r="Q1129" s="35">
        <v>23</v>
      </c>
      <c r="R1129" s="35">
        <v>22</v>
      </c>
      <c r="S1129" s="35">
        <v>20</v>
      </c>
      <c r="T1129" s="35">
        <v>5</v>
      </c>
      <c r="U1129" s="35">
        <v>44.5</v>
      </c>
      <c r="V1129" s="35">
        <v>1000030.9</v>
      </c>
      <c r="W1129" s="35">
        <v>1000000</v>
      </c>
      <c r="X1129" s="35">
        <v>-30.9</v>
      </c>
      <c r="Y1129" s="35">
        <v>0</v>
      </c>
      <c r="Z1129" t="str">
        <f t="shared" si="16"/>
        <v>Ireland</v>
      </c>
      <c r="AA1129">
        <f>'OAM Base model stairs'!B1660</f>
        <v>1997</v>
      </c>
    </row>
    <row r="1130" spans="1:27" ht="15" thickBot="1" x14ac:dyDescent="0.35">
      <c r="A1130" s="34" t="str">
        <f t="shared" si="15"/>
        <v>Ireland</v>
      </c>
      <c r="B1130" s="35">
        <v>27</v>
      </c>
      <c r="C1130" s="35">
        <v>26</v>
      </c>
      <c r="D1130" s="35">
        <v>6</v>
      </c>
      <c r="E1130" s="35">
        <v>26</v>
      </c>
      <c r="F1130" s="35">
        <v>4</v>
      </c>
      <c r="G1130" s="35">
        <v>4</v>
      </c>
      <c r="H1130" s="35">
        <v>499787.9</v>
      </c>
      <c r="I1130" s="35">
        <v>4</v>
      </c>
      <c r="J1130" s="35">
        <v>33.5</v>
      </c>
      <c r="K1130" s="35">
        <v>29</v>
      </c>
      <c r="L1130" s="35">
        <v>5</v>
      </c>
      <c r="M1130" s="35">
        <v>29</v>
      </c>
      <c r="N1130" s="35">
        <v>499899.9</v>
      </c>
      <c r="O1130" s="35">
        <v>22</v>
      </c>
      <c r="P1130" s="35">
        <v>19.5</v>
      </c>
      <c r="Q1130" s="35">
        <v>22</v>
      </c>
      <c r="R1130" s="35">
        <v>21</v>
      </c>
      <c r="S1130" s="35">
        <v>17</v>
      </c>
      <c r="T1130" s="35">
        <v>4</v>
      </c>
      <c r="U1130" s="35">
        <v>41.5</v>
      </c>
      <c r="V1130" s="35">
        <v>1000028.4</v>
      </c>
      <c r="W1130" s="35">
        <v>1000000</v>
      </c>
      <c r="X1130" s="35">
        <v>-28.4</v>
      </c>
      <c r="Y1130" s="35">
        <v>0</v>
      </c>
      <c r="Z1130" t="str">
        <f t="shared" si="16"/>
        <v>Ireland</v>
      </c>
      <c r="AA1130">
        <f>'OAM Base model stairs'!B1661</f>
        <v>1998</v>
      </c>
    </row>
    <row r="1131" spans="1:27" ht="15" thickBot="1" x14ac:dyDescent="0.35">
      <c r="A1131" s="34" t="str">
        <f t="shared" si="15"/>
        <v>Ireland</v>
      </c>
      <c r="B1131" s="35">
        <v>26</v>
      </c>
      <c r="C1131" s="35">
        <v>26</v>
      </c>
      <c r="D1131" s="35">
        <v>6</v>
      </c>
      <c r="E1131" s="35">
        <v>26</v>
      </c>
      <c r="F1131" s="35">
        <v>5</v>
      </c>
      <c r="G1131" s="35">
        <v>5</v>
      </c>
      <c r="H1131" s="35">
        <v>499796.9</v>
      </c>
      <c r="I1131" s="35">
        <v>5</v>
      </c>
      <c r="J1131" s="35">
        <v>33.5</v>
      </c>
      <c r="K1131" s="35">
        <v>29</v>
      </c>
      <c r="L1131" s="35">
        <v>6</v>
      </c>
      <c r="M1131" s="35">
        <v>29</v>
      </c>
      <c r="N1131" s="35">
        <v>499887.9</v>
      </c>
      <c r="O1131" s="35">
        <v>10</v>
      </c>
      <c r="P1131" s="35">
        <v>30</v>
      </c>
      <c r="Q1131" s="35">
        <v>10</v>
      </c>
      <c r="R1131" s="35">
        <v>16</v>
      </c>
      <c r="S1131" s="35">
        <v>14</v>
      </c>
      <c r="T1131" s="35">
        <v>3</v>
      </c>
      <c r="U1131" s="35">
        <v>38.5</v>
      </c>
      <c r="V1131" s="35">
        <v>1000002.9</v>
      </c>
      <c r="W1131" s="35">
        <v>1000000</v>
      </c>
      <c r="X1131" s="35">
        <v>-2.9</v>
      </c>
      <c r="Y1131" s="35">
        <v>0</v>
      </c>
      <c r="Z1131" t="str">
        <f t="shared" si="16"/>
        <v>Ireland</v>
      </c>
      <c r="AA1131">
        <f>'OAM Base model stairs'!B1662</f>
        <v>1999</v>
      </c>
    </row>
    <row r="1132" spans="1:27" ht="15" thickBot="1" x14ac:dyDescent="0.35">
      <c r="A1132" s="34" t="str">
        <f t="shared" si="15"/>
        <v>Ireland</v>
      </c>
      <c r="B1132" s="35">
        <v>26</v>
      </c>
      <c r="C1132" s="35">
        <v>26</v>
      </c>
      <c r="D1132" s="35">
        <v>6</v>
      </c>
      <c r="E1132" s="35">
        <v>26</v>
      </c>
      <c r="F1132" s="35">
        <v>6</v>
      </c>
      <c r="G1132" s="35">
        <v>12</v>
      </c>
      <c r="H1132" s="35">
        <v>499835.9</v>
      </c>
      <c r="I1132" s="35">
        <v>6</v>
      </c>
      <c r="J1132" s="35">
        <v>33.5</v>
      </c>
      <c r="K1132" s="35">
        <v>29</v>
      </c>
      <c r="L1132" s="35">
        <v>7</v>
      </c>
      <c r="M1132" s="35">
        <v>29</v>
      </c>
      <c r="N1132" s="35">
        <v>499882.9</v>
      </c>
      <c r="O1132" s="35">
        <v>5</v>
      </c>
      <c r="P1132" s="35">
        <v>10</v>
      </c>
      <c r="Q1132" s="35">
        <v>5</v>
      </c>
      <c r="R1132" s="35">
        <v>15</v>
      </c>
      <c r="S1132" s="35">
        <v>12</v>
      </c>
      <c r="T1132" s="35">
        <v>2</v>
      </c>
      <c r="U1132" s="35">
        <v>36.5</v>
      </c>
      <c r="V1132" s="35">
        <v>1000010.9</v>
      </c>
      <c r="W1132" s="35">
        <v>1000000</v>
      </c>
      <c r="X1132" s="35">
        <v>-10.9</v>
      </c>
      <c r="Y1132" s="35">
        <v>0</v>
      </c>
      <c r="Z1132" t="str">
        <f t="shared" si="16"/>
        <v>Ireland</v>
      </c>
      <c r="AA1132">
        <f>'OAM Base model stairs'!B1663</f>
        <v>2000</v>
      </c>
    </row>
    <row r="1133" spans="1:27" ht="15" thickBot="1" x14ac:dyDescent="0.35">
      <c r="A1133" s="34" t="str">
        <f t="shared" si="15"/>
        <v>Ireland</v>
      </c>
      <c r="B1133" s="35">
        <v>25</v>
      </c>
      <c r="C1133" s="35">
        <v>25</v>
      </c>
      <c r="D1133" s="35">
        <v>7</v>
      </c>
      <c r="E1133" s="35">
        <v>25</v>
      </c>
      <c r="F1133" s="35">
        <v>6</v>
      </c>
      <c r="G1133" s="35">
        <v>12</v>
      </c>
      <c r="H1133" s="35">
        <v>499820.4</v>
      </c>
      <c r="I1133" s="35">
        <v>6</v>
      </c>
      <c r="J1133" s="35">
        <v>32.5</v>
      </c>
      <c r="K1133" s="35">
        <v>28</v>
      </c>
      <c r="L1133" s="35">
        <v>6</v>
      </c>
      <c r="M1133" s="35">
        <v>28</v>
      </c>
      <c r="N1133" s="35">
        <v>499882.9</v>
      </c>
      <c r="O1133" s="35">
        <v>5</v>
      </c>
      <c r="P1133" s="35">
        <v>10</v>
      </c>
      <c r="Q1133" s="35">
        <v>5</v>
      </c>
      <c r="R1133" s="35">
        <v>14</v>
      </c>
      <c r="S1133" s="35">
        <v>11</v>
      </c>
      <c r="T1133" s="35">
        <v>3</v>
      </c>
      <c r="U1133" s="35">
        <v>35.5</v>
      </c>
      <c r="V1133" s="35">
        <v>999987.4</v>
      </c>
      <c r="W1133" s="35">
        <v>1000000</v>
      </c>
      <c r="X1133" s="35">
        <v>12.6</v>
      </c>
      <c r="Y1133" s="35">
        <v>0</v>
      </c>
      <c r="Z1133" t="str">
        <f t="shared" si="16"/>
        <v>Ireland</v>
      </c>
      <c r="AA1133">
        <f>'OAM Base model stairs'!B1664</f>
        <v>2001</v>
      </c>
    </row>
    <row r="1134" spans="1:27" ht="15" thickBot="1" x14ac:dyDescent="0.35">
      <c r="A1134" s="34" t="str">
        <f t="shared" si="15"/>
        <v>Ireland</v>
      </c>
      <c r="B1134" s="35">
        <v>26</v>
      </c>
      <c r="C1134" s="35">
        <v>25</v>
      </c>
      <c r="D1134" s="35">
        <v>7</v>
      </c>
      <c r="E1134" s="35">
        <v>25</v>
      </c>
      <c r="F1134" s="35">
        <v>6</v>
      </c>
      <c r="G1134" s="35">
        <v>12</v>
      </c>
      <c r="H1134" s="35">
        <v>499836.9</v>
      </c>
      <c r="I1134" s="35">
        <v>6</v>
      </c>
      <c r="J1134" s="35">
        <v>27.5</v>
      </c>
      <c r="K1134" s="35">
        <v>25</v>
      </c>
      <c r="L1134" s="35">
        <v>7</v>
      </c>
      <c r="M1134" s="35">
        <v>25</v>
      </c>
      <c r="N1134" s="35">
        <v>499884.9</v>
      </c>
      <c r="O1134" s="35">
        <v>7</v>
      </c>
      <c r="P1134" s="35">
        <v>17.5</v>
      </c>
      <c r="Q1134" s="35">
        <v>7</v>
      </c>
      <c r="R1134" s="35">
        <v>12</v>
      </c>
      <c r="S1134" s="35">
        <v>9</v>
      </c>
      <c r="T1134" s="35">
        <v>3</v>
      </c>
      <c r="U1134" s="35">
        <v>33.5</v>
      </c>
      <c r="V1134" s="35">
        <v>1000002.4</v>
      </c>
      <c r="W1134" s="35">
        <v>1000000</v>
      </c>
      <c r="X1134" s="35">
        <v>-2.4</v>
      </c>
      <c r="Y1134" s="35">
        <v>0</v>
      </c>
      <c r="Z1134" t="str">
        <f t="shared" si="16"/>
        <v>Ireland</v>
      </c>
      <c r="AA1134">
        <f>'OAM Base model stairs'!B1665</f>
        <v>2002</v>
      </c>
    </row>
    <row r="1135" spans="1:27" ht="15" thickBot="1" x14ac:dyDescent="0.35">
      <c r="A1135" s="34" t="str">
        <f t="shared" si="15"/>
        <v>Ireland</v>
      </c>
      <c r="B1135" s="35">
        <v>25</v>
      </c>
      <c r="C1135" s="35">
        <v>25</v>
      </c>
      <c r="D1135" s="35">
        <v>8</v>
      </c>
      <c r="E1135" s="35">
        <v>25</v>
      </c>
      <c r="F1135" s="35">
        <v>7</v>
      </c>
      <c r="G1135" s="35">
        <v>13</v>
      </c>
      <c r="H1135" s="35">
        <v>499838.9</v>
      </c>
      <c r="I1135" s="35">
        <v>7</v>
      </c>
      <c r="J1135" s="35">
        <v>22.5</v>
      </c>
      <c r="K1135" s="35">
        <v>21</v>
      </c>
      <c r="L1135" s="35">
        <v>10</v>
      </c>
      <c r="M1135" s="35">
        <v>21</v>
      </c>
      <c r="N1135" s="35">
        <v>499884.9</v>
      </c>
      <c r="O1135" s="35">
        <v>7</v>
      </c>
      <c r="P1135" s="35">
        <v>13</v>
      </c>
      <c r="Q1135" s="35">
        <v>7</v>
      </c>
      <c r="R1135" s="35">
        <v>11</v>
      </c>
      <c r="S1135" s="35">
        <v>9</v>
      </c>
      <c r="T1135" s="35">
        <v>4</v>
      </c>
      <c r="U1135" s="35">
        <v>33.5</v>
      </c>
      <c r="V1135" s="35">
        <v>999992.9</v>
      </c>
      <c r="W1135" s="35">
        <v>1000000</v>
      </c>
      <c r="X1135" s="35">
        <v>7.1</v>
      </c>
      <c r="Y1135" s="35">
        <v>0</v>
      </c>
      <c r="Z1135" t="str">
        <f t="shared" si="16"/>
        <v>Ireland</v>
      </c>
      <c r="AA1135">
        <f>'OAM Base model stairs'!B1666</f>
        <v>2003</v>
      </c>
    </row>
    <row r="1136" spans="1:27" ht="15" thickBot="1" x14ac:dyDescent="0.35">
      <c r="A1136" s="34" t="str">
        <f t="shared" si="15"/>
        <v>Ireland</v>
      </c>
      <c r="B1136" s="35">
        <v>24</v>
      </c>
      <c r="C1136" s="35">
        <v>24</v>
      </c>
      <c r="D1136" s="35">
        <v>9</v>
      </c>
      <c r="E1136" s="35">
        <v>24</v>
      </c>
      <c r="F1136" s="35">
        <v>8</v>
      </c>
      <c r="G1136" s="35">
        <v>14</v>
      </c>
      <c r="H1136" s="35">
        <v>499849.4</v>
      </c>
      <c r="I1136" s="35">
        <v>8</v>
      </c>
      <c r="J1136" s="35">
        <v>24.5</v>
      </c>
      <c r="K1136" s="35">
        <v>23</v>
      </c>
      <c r="L1136" s="35">
        <v>8</v>
      </c>
      <c r="M1136" s="35">
        <v>23</v>
      </c>
      <c r="N1136" s="35">
        <v>499883.9</v>
      </c>
      <c r="O1136" s="35">
        <v>6</v>
      </c>
      <c r="P1136" s="35">
        <v>9</v>
      </c>
      <c r="Q1136" s="35">
        <v>6</v>
      </c>
      <c r="R1136" s="35">
        <v>9</v>
      </c>
      <c r="S1136" s="35">
        <v>8</v>
      </c>
      <c r="T1136" s="35">
        <v>5</v>
      </c>
      <c r="U1136" s="35">
        <v>32.5</v>
      </c>
      <c r="V1136" s="35">
        <v>999998.4</v>
      </c>
      <c r="W1136" s="35">
        <v>1000000</v>
      </c>
      <c r="X1136" s="35">
        <v>1.6</v>
      </c>
      <c r="Y1136" s="35">
        <v>0</v>
      </c>
      <c r="Z1136" t="str">
        <f t="shared" si="16"/>
        <v>Ireland</v>
      </c>
      <c r="AA1136">
        <f>'OAM Base model stairs'!B1667</f>
        <v>2004</v>
      </c>
    </row>
    <row r="1137" spans="1:27" ht="15" thickBot="1" x14ac:dyDescent="0.35">
      <c r="A1137" s="34" t="str">
        <f t="shared" si="15"/>
        <v>Ireland</v>
      </c>
      <c r="B1137" s="35">
        <v>23</v>
      </c>
      <c r="C1137" s="35">
        <v>23</v>
      </c>
      <c r="D1137" s="35">
        <v>9</v>
      </c>
      <c r="E1137" s="35">
        <v>23</v>
      </c>
      <c r="F1137" s="35">
        <v>7</v>
      </c>
      <c r="G1137" s="35">
        <v>13</v>
      </c>
      <c r="H1137" s="35">
        <v>499849.4</v>
      </c>
      <c r="I1137" s="35">
        <v>7</v>
      </c>
      <c r="J1137" s="35">
        <v>20.5</v>
      </c>
      <c r="K1137" s="35">
        <v>19</v>
      </c>
      <c r="L1137" s="35">
        <v>9</v>
      </c>
      <c r="M1137" s="35">
        <v>19</v>
      </c>
      <c r="N1137" s="35">
        <v>499884.9</v>
      </c>
      <c r="O1137" s="35">
        <v>7</v>
      </c>
      <c r="P1137" s="35">
        <v>9</v>
      </c>
      <c r="Q1137" s="35">
        <v>7</v>
      </c>
      <c r="R1137" s="35">
        <v>8</v>
      </c>
      <c r="S1137" s="35">
        <v>7</v>
      </c>
      <c r="T1137" s="35">
        <v>9</v>
      </c>
      <c r="U1137" s="35">
        <v>31.5</v>
      </c>
      <c r="V1137" s="35">
        <v>999985.4</v>
      </c>
      <c r="W1137" s="35">
        <v>1000000</v>
      </c>
      <c r="X1137" s="35">
        <v>14.6</v>
      </c>
      <c r="Y1137" s="35">
        <v>0</v>
      </c>
      <c r="Z1137" t="str">
        <f t="shared" si="16"/>
        <v>Ireland</v>
      </c>
      <c r="AA1137">
        <f>'OAM Base model stairs'!B1668</f>
        <v>2005</v>
      </c>
    </row>
    <row r="1138" spans="1:27" ht="15" thickBot="1" x14ac:dyDescent="0.35">
      <c r="A1138" s="34" t="str">
        <f t="shared" si="15"/>
        <v>Ireland</v>
      </c>
      <c r="B1138" s="35">
        <v>23</v>
      </c>
      <c r="C1138" s="35">
        <v>23</v>
      </c>
      <c r="D1138" s="35">
        <v>10</v>
      </c>
      <c r="E1138" s="35">
        <v>23</v>
      </c>
      <c r="F1138" s="35">
        <v>7</v>
      </c>
      <c r="G1138" s="35">
        <v>13</v>
      </c>
      <c r="H1138" s="35">
        <v>499843.9</v>
      </c>
      <c r="I1138" s="35">
        <v>7</v>
      </c>
      <c r="J1138" s="35">
        <v>21.5</v>
      </c>
      <c r="K1138" s="35">
        <v>20</v>
      </c>
      <c r="L1138" s="35">
        <v>8</v>
      </c>
      <c r="M1138" s="35">
        <v>20</v>
      </c>
      <c r="N1138" s="35">
        <v>499889.9</v>
      </c>
      <c r="O1138" s="35">
        <v>10</v>
      </c>
      <c r="P1138" s="35">
        <v>18.5</v>
      </c>
      <c r="Q1138" s="35">
        <v>10</v>
      </c>
      <c r="R1138" s="35">
        <v>8</v>
      </c>
      <c r="S1138" s="35">
        <v>9</v>
      </c>
      <c r="T1138" s="35">
        <v>9</v>
      </c>
      <c r="U1138" s="35">
        <v>33.5</v>
      </c>
      <c r="V1138" s="35">
        <v>1000007.4</v>
      </c>
      <c r="W1138" s="35">
        <v>1000000</v>
      </c>
      <c r="X1138" s="35">
        <v>-7.4</v>
      </c>
      <c r="Y1138" s="35">
        <v>0</v>
      </c>
      <c r="Z1138" t="str">
        <f t="shared" si="16"/>
        <v>Ireland</v>
      </c>
      <c r="AA1138">
        <f>'OAM Base model stairs'!B1669</f>
        <v>2006</v>
      </c>
    </row>
    <row r="1139" spans="1:27" ht="15" thickBot="1" x14ac:dyDescent="0.35">
      <c r="A1139" s="34" t="str">
        <f t="shared" si="15"/>
        <v>Ireland</v>
      </c>
      <c r="B1139" s="35">
        <v>23</v>
      </c>
      <c r="C1139" s="35">
        <v>23</v>
      </c>
      <c r="D1139" s="35">
        <v>13</v>
      </c>
      <c r="E1139" s="35">
        <v>23</v>
      </c>
      <c r="F1139" s="35">
        <v>8</v>
      </c>
      <c r="G1139" s="35">
        <v>14</v>
      </c>
      <c r="H1139" s="35">
        <v>499849.4</v>
      </c>
      <c r="I1139" s="35">
        <v>8</v>
      </c>
      <c r="J1139" s="35">
        <v>18.5</v>
      </c>
      <c r="K1139" s="35">
        <v>17</v>
      </c>
      <c r="L1139" s="35">
        <v>8</v>
      </c>
      <c r="M1139" s="35">
        <v>17</v>
      </c>
      <c r="N1139" s="35">
        <v>499896.9</v>
      </c>
      <c r="O1139" s="35">
        <v>16</v>
      </c>
      <c r="P1139" s="35">
        <v>38</v>
      </c>
      <c r="Q1139" s="35">
        <v>16</v>
      </c>
      <c r="R1139" s="35">
        <v>8</v>
      </c>
      <c r="S1139" s="35">
        <v>10</v>
      </c>
      <c r="T1139" s="35">
        <v>7</v>
      </c>
      <c r="U1139" s="35">
        <v>34.5</v>
      </c>
      <c r="V1139" s="35">
        <v>1000048.4</v>
      </c>
      <c r="W1139" s="35">
        <v>1000000</v>
      </c>
      <c r="X1139" s="35">
        <v>-48.4</v>
      </c>
      <c r="Y1139" s="35">
        <v>0</v>
      </c>
      <c r="Z1139" t="str">
        <f t="shared" si="16"/>
        <v>Ireland</v>
      </c>
      <c r="AA1139">
        <f>'OAM Base model stairs'!B1670</f>
        <v>2007</v>
      </c>
    </row>
    <row r="1140" spans="1:27" ht="15" thickBot="1" x14ac:dyDescent="0.35">
      <c r="A1140" s="34" t="str">
        <f t="shared" si="15"/>
        <v>Ireland</v>
      </c>
      <c r="B1140" s="35">
        <v>20</v>
      </c>
      <c r="C1140" s="35">
        <v>21</v>
      </c>
      <c r="D1140" s="35">
        <v>14</v>
      </c>
      <c r="E1140" s="35">
        <v>21</v>
      </c>
      <c r="F1140" s="35">
        <v>10</v>
      </c>
      <c r="G1140" s="35">
        <v>16</v>
      </c>
      <c r="H1140" s="35">
        <v>499849.4</v>
      </c>
      <c r="I1140" s="35">
        <v>10</v>
      </c>
      <c r="J1140" s="35">
        <v>18.5</v>
      </c>
      <c r="K1140" s="35">
        <v>17</v>
      </c>
      <c r="L1140" s="35">
        <v>15</v>
      </c>
      <c r="M1140" s="35">
        <v>17</v>
      </c>
      <c r="N1140" s="35">
        <v>499906.9</v>
      </c>
      <c r="O1140" s="35">
        <v>28</v>
      </c>
      <c r="P1140" s="35">
        <v>19.5</v>
      </c>
      <c r="Q1140" s="35">
        <v>28</v>
      </c>
      <c r="R1140" s="35">
        <v>13</v>
      </c>
      <c r="S1140" s="35">
        <v>14</v>
      </c>
      <c r="T1140" s="35">
        <v>7</v>
      </c>
      <c r="U1140" s="35">
        <v>38.5</v>
      </c>
      <c r="V1140" s="35">
        <v>1000083.9</v>
      </c>
      <c r="W1140" s="35">
        <v>1000000</v>
      </c>
      <c r="X1140" s="35">
        <v>-83.9</v>
      </c>
      <c r="Y1140" s="35">
        <v>-0.01</v>
      </c>
      <c r="Z1140" t="str">
        <f t="shared" si="16"/>
        <v>Ireland</v>
      </c>
      <c r="AA1140">
        <f>'OAM Base model stairs'!B1671</f>
        <v>2008</v>
      </c>
    </row>
    <row r="1141" spans="1:27" ht="15" thickBot="1" x14ac:dyDescent="0.35">
      <c r="A1141" s="34" t="str">
        <f t="shared" si="15"/>
        <v>Ireland</v>
      </c>
      <c r="B1141" s="35">
        <v>18</v>
      </c>
      <c r="C1141" s="35">
        <v>18</v>
      </c>
      <c r="D1141" s="35">
        <v>14</v>
      </c>
      <c r="E1141" s="35">
        <v>18</v>
      </c>
      <c r="F1141" s="35">
        <v>11</v>
      </c>
      <c r="G1141" s="35">
        <v>16</v>
      </c>
      <c r="H1141" s="35">
        <v>499849.4</v>
      </c>
      <c r="I1141" s="35">
        <v>10</v>
      </c>
      <c r="J1141" s="35">
        <v>21.5</v>
      </c>
      <c r="K1141" s="35">
        <v>20</v>
      </c>
      <c r="L1141" s="35">
        <v>15</v>
      </c>
      <c r="M1141" s="35">
        <v>20</v>
      </c>
      <c r="N1141" s="35">
        <v>499887.9</v>
      </c>
      <c r="O1141" s="35">
        <v>11</v>
      </c>
      <c r="P1141" s="35">
        <v>17.5</v>
      </c>
      <c r="Q1141" s="35">
        <v>11</v>
      </c>
      <c r="R1141" s="35">
        <v>14</v>
      </c>
      <c r="S1141" s="35">
        <v>14</v>
      </c>
      <c r="T1141" s="35">
        <v>6</v>
      </c>
      <c r="U1141" s="35">
        <v>38.5</v>
      </c>
      <c r="V1141" s="35">
        <v>1000030.9</v>
      </c>
      <c r="W1141" s="35">
        <v>1000000</v>
      </c>
      <c r="X1141" s="35">
        <v>-30.9</v>
      </c>
      <c r="Y1141" s="35">
        <v>0</v>
      </c>
      <c r="Z1141" t="str">
        <f t="shared" si="16"/>
        <v>Ireland</v>
      </c>
      <c r="AA1141">
        <f>'OAM Base model stairs'!B1672</f>
        <v>2009</v>
      </c>
    </row>
    <row r="1142" spans="1:27" ht="15" thickBot="1" x14ac:dyDescent="0.35">
      <c r="A1142" s="34" t="str">
        <f t="shared" si="15"/>
        <v>Ireland</v>
      </c>
      <c r="B1142" s="35">
        <v>18</v>
      </c>
      <c r="C1142" s="35">
        <v>18</v>
      </c>
      <c r="D1142" s="35">
        <v>14</v>
      </c>
      <c r="E1142" s="35">
        <v>18</v>
      </c>
      <c r="F1142" s="35">
        <v>23</v>
      </c>
      <c r="G1142" s="35">
        <v>29</v>
      </c>
      <c r="H1142" s="35">
        <v>499786.9</v>
      </c>
      <c r="I1142" s="35">
        <v>23</v>
      </c>
      <c r="J1142" s="35">
        <v>18.5</v>
      </c>
      <c r="K1142" s="35">
        <v>17</v>
      </c>
      <c r="L1142" s="35">
        <v>28</v>
      </c>
      <c r="M1142" s="35">
        <v>17</v>
      </c>
      <c r="N1142" s="35">
        <v>499885.9</v>
      </c>
      <c r="O1142" s="35">
        <v>10</v>
      </c>
      <c r="P1142" s="35">
        <v>14</v>
      </c>
      <c r="Q1142" s="35">
        <v>10</v>
      </c>
      <c r="R1142" s="35">
        <v>14</v>
      </c>
      <c r="S1142" s="35">
        <v>15</v>
      </c>
      <c r="T1142" s="35">
        <v>6</v>
      </c>
      <c r="U1142" s="35">
        <v>39.5</v>
      </c>
      <c r="V1142" s="35">
        <v>1000004.9</v>
      </c>
      <c r="W1142" s="35">
        <v>1000000</v>
      </c>
      <c r="X1142" s="35">
        <v>-4.9000000000000004</v>
      </c>
      <c r="Y1142" s="35">
        <v>0</v>
      </c>
      <c r="Z1142" t="str">
        <f t="shared" si="16"/>
        <v>Ireland</v>
      </c>
      <c r="AA1142">
        <f>'OAM Base model stairs'!B1673</f>
        <v>2010</v>
      </c>
    </row>
    <row r="1143" spans="1:27" ht="15" thickBot="1" x14ac:dyDescent="0.35">
      <c r="A1143" s="34" t="str">
        <f t="shared" si="15"/>
        <v>Ireland</v>
      </c>
      <c r="B1143" s="35">
        <v>18</v>
      </c>
      <c r="C1143" s="35">
        <v>18</v>
      </c>
      <c r="D1143" s="35">
        <v>14</v>
      </c>
      <c r="E1143" s="35">
        <v>18</v>
      </c>
      <c r="F1143" s="35">
        <v>22</v>
      </c>
      <c r="G1143" s="35">
        <v>28</v>
      </c>
      <c r="H1143" s="35">
        <v>499788.9</v>
      </c>
      <c r="I1143" s="35">
        <v>22</v>
      </c>
      <c r="J1143" s="35">
        <v>21.5</v>
      </c>
      <c r="K1143" s="35">
        <v>20</v>
      </c>
      <c r="L1143" s="35">
        <v>26</v>
      </c>
      <c r="M1143" s="35">
        <v>20</v>
      </c>
      <c r="N1143" s="35">
        <v>499882.9</v>
      </c>
      <c r="O1143" s="35">
        <v>7</v>
      </c>
      <c r="P1143" s="35">
        <v>18.5</v>
      </c>
      <c r="Q1143" s="35">
        <v>7</v>
      </c>
      <c r="R1143" s="35">
        <v>14</v>
      </c>
      <c r="S1143" s="35">
        <v>15</v>
      </c>
      <c r="T1143" s="35">
        <v>8</v>
      </c>
      <c r="U1143" s="35">
        <v>39.5</v>
      </c>
      <c r="V1143" s="35">
        <v>1000008.4</v>
      </c>
      <c r="W1143" s="35">
        <v>1000000</v>
      </c>
      <c r="X1143" s="35">
        <v>-8.4</v>
      </c>
      <c r="Y1143" s="35">
        <v>0</v>
      </c>
      <c r="Z1143" t="str">
        <f t="shared" si="16"/>
        <v>Ireland</v>
      </c>
      <c r="AA1143">
        <f>'OAM Base model stairs'!B1674</f>
        <v>2011</v>
      </c>
    </row>
    <row r="1144" spans="1:27" ht="15" thickBot="1" x14ac:dyDescent="0.35">
      <c r="A1144" s="34" t="str">
        <f t="shared" si="15"/>
        <v>Ireland</v>
      </c>
      <c r="B1144" s="35">
        <v>18</v>
      </c>
      <c r="C1144" s="35">
        <v>18</v>
      </c>
      <c r="D1144" s="35">
        <v>13</v>
      </c>
      <c r="E1144" s="35">
        <v>18</v>
      </c>
      <c r="F1144" s="35">
        <v>20</v>
      </c>
      <c r="G1144" s="35">
        <v>26</v>
      </c>
      <c r="H1144" s="35">
        <v>499792.4</v>
      </c>
      <c r="I1144" s="35">
        <v>20</v>
      </c>
      <c r="J1144" s="35">
        <v>22.5</v>
      </c>
      <c r="K1144" s="35">
        <v>21</v>
      </c>
      <c r="L1144" s="35">
        <v>27</v>
      </c>
      <c r="M1144" s="35">
        <v>21</v>
      </c>
      <c r="N1144" s="35">
        <v>499883.9</v>
      </c>
      <c r="O1144" s="35">
        <v>9</v>
      </c>
      <c r="P1144" s="35">
        <v>8</v>
      </c>
      <c r="Q1144" s="35">
        <v>9</v>
      </c>
      <c r="R1144" s="35">
        <v>14</v>
      </c>
      <c r="S1144" s="35">
        <v>15</v>
      </c>
      <c r="T1144" s="35">
        <v>8</v>
      </c>
      <c r="U1144" s="35">
        <v>39.5</v>
      </c>
      <c r="V1144" s="35">
        <v>1000003.4</v>
      </c>
      <c r="W1144" s="35">
        <v>1000000</v>
      </c>
      <c r="X1144" s="35">
        <v>-3.4</v>
      </c>
      <c r="Y1144" s="35">
        <v>0</v>
      </c>
      <c r="Z1144" t="str">
        <f t="shared" si="16"/>
        <v>Ireland</v>
      </c>
      <c r="AA1144">
        <f>'OAM Base model stairs'!B1675</f>
        <v>2012</v>
      </c>
    </row>
    <row r="1145" spans="1:27" ht="15" thickBot="1" x14ac:dyDescent="0.35">
      <c r="A1145" s="34" t="str">
        <f t="shared" si="15"/>
        <v>Ireland</v>
      </c>
      <c r="B1145" s="35">
        <v>19</v>
      </c>
      <c r="C1145" s="35">
        <v>19</v>
      </c>
      <c r="D1145" s="35">
        <v>11</v>
      </c>
      <c r="E1145" s="35">
        <v>19</v>
      </c>
      <c r="F1145" s="35">
        <v>19</v>
      </c>
      <c r="G1145" s="35">
        <v>25</v>
      </c>
      <c r="H1145" s="35">
        <v>499793.4</v>
      </c>
      <c r="I1145" s="35">
        <v>19</v>
      </c>
      <c r="J1145" s="35">
        <v>25.5</v>
      </c>
      <c r="K1145" s="35">
        <v>24</v>
      </c>
      <c r="L1145" s="35">
        <v>16</v>
      </c>
      <c r="M1145" s="35">
        <v>24</v>
      </c>
      <c r="N1145" s="35">
        <v>499891.9</v>
      </c>
      <c r="O1145" s="35">
        <v>17</v>
      </c>
      <c r="P1145" s="35">
        <v>5</v>
      </c>
      <c r="Q1145" s="35">
        <v>17</v>
      </c>
      <c r="R1145" s="35">
        <v>14</v>
      </c>
      <c r="S1145" s="35">
        <v>15</v>
      </c>
      <c r="T1145" s="35">
        <v>8</v>
      </c>
      <c r="U1145" s="35">
        <v>39.5</v>
      </c>
      <c r="V1145" s="35">
        <v>1000021.4</v>
      </c>
      <c r="W1145" s="35">
        <v>1000000</v>
      </c>
      <c r="X1145" s="35">
        <v>-21.4</v>
      </c>
      <c r="Y1145" s="35">
        <v>0</v>
      </c>
      <c r="Z1145" t="str">
        <f t="shared" si="16"/>
        <v>Ireland</v>
      </c>
      <c r="AA1145">
        <f>'OAM Base model stairs'!B1676</f>
        <v>2013</v>
      </c>
    </row>
    <row r="1146" spans="1:27" ht="15" thickBot="1" x14ac:dyDescent="0.35">
      <c r="A1146" s="34" t="str">
        <f t="shared" si="15"/>
        <v>Ireland</v>
      </c>
      <c r="B1146" s="35">
        <v>19</v>
      </c>
      <c r="C1146" s="35">
        <v>20</v>
      </c>
      <c r="D1146" s="35">
        <v>11</v>
      </c>
      <c r="E1146" s="35">
        <v>20</v>
      </c>
      <c r="F1146" s="35">
        <v>17</v>
      </c>
      <c r="G1146" s="35">
        <v>22</v>
      </c>
      <c r="H1146" s="35">
        <v>499820.4</v>
      </c>
      <c r="I1146" s="35">
        <v>16</v>
      </c>
      <c r="J1146" s="35">
        <v>24.5</v>
      </c>
      <c r="K1146" s="35">
        <v>23</v>
      </c>
      <c r="L1146" s="35">
        <v>18.5</v>
      </c>
      <c r="M1146" s="35">
        <v>23</v>
      </c>
      <c r="N1146" s="35">
        <v>499898.9</v>
      </c>
      <c r="O1146" s="35">
        <v>22</v>
      </c>
      <c r="P1146" s="35">
        <v>6</v>
      </c>
      <c r="Q1146" s="35">
        <v>22</v>
      </c>
      <c r="R1146" s="35">
        <v>9</v>
      </c>
      <c r="S1146" s="35">
        <v>10</v>
      </c>
      <c r="T1146" s="35">
        <v>10</v>
      </c>
      <c r="U1146" s="35">
        <v>34.5</v>
      </c>
      <c r="V1146" s="35">
        <v>1000046.9</v>
      </c>
      <c r="W1146" s="35">
        <v>1000000</v>
      </c>
      <c r="X1146" s="35">
        <v>-46.9</v>
      </c>
      <c r="Y1146" s="35">
        <v>0</v>
      </c>
      <c r="Z1146" t="str">
        <f t="shared" si="16"/>
        <v>Ireland</v>
      </c>
      <c r="AA1146">
        <f>'OAM Base model stairs'!B1677</f>
        <v>2014</v>
      </c>
    </row>
    <row r="1147" spans="1:27" ht="15" thickBot="1" x14ac:dyDescent="0.35">
      <c r="A1147" s="34" t="str">
        <f t="shared" si="15"/>
        <v>Ireland</v>
      </c>
      <c r="B1147" s="35">
        <v>20</v>
      </c>
      <c r="C1147" s="35">
        <v>21</v>
      </c>
      <c r="D1147" s="35">
        <v>12</v>
      </c>
      <c r="E1147" s="35">
        <v>21</v>
      </c>
      <c r="F1147" s="35">
        <v>14</v>
      </c>
      <c r="G1147" s="35">
        <v>19</v>
      </c>
      <c r="H1147" s="35">
        <v>499837.9</v>
      </c>
      <c r="I1147" s="35">
        <v>13</v>
      </c>
      <c r="J1147" s="35">
        <v>21.5</v>
      </c>
      <c r="K1147" s="35">
        <v>20</v>
      </c>
      <c r="L1147" s="35">
        <v>29</v>
      </c>
      <c r="M1147" s="35">
        <v>20</v>
      </c>
      <c r="N1147" s="35">
        <v>499905.9</v>
      </c>
      <c r="O1147" s="35">
        <v>29</v>
      </c>
      <c r="P1147" s="35">
        <v>9</v>
      </c>
      <c r="Q1147" s="35">
        <v>29</v>
      </c>
      <c r="R1147" s="35">
        <v>1</v>
      </c>
      <c r="S1147" s="35">
        <v>1</v>
      </c>
      <c r="T1147" s="35">
        <v>20</v>
      </c>
      <c r="U1147" s="35">
        <v>25.5</v>
      </c>
      <c r="V1147" s="35">
        <v>1000068.9</v>
      </c>
      <c r="W1147" s="35">
        <v>1000000</v>
      </c>
      <c r="X1147" s="35">
        <v>-68.900000000000006</v>
      </c>
      <c r="Y1147" s="35">
        <v>-0.01</v>
      </c>
      <c r="Z1147" t="str">
        <f t="shared" si="16"/>
        <v>Ireland</v>
      </c>
      <c r="AA1147">
        <f>'OAM Base model stairs'!B1678</f>
        <v>2015</v>
      </c>
    </row>
    <row r="1148" spans="1:27" ht="15" thickBot="1" x14ac:dyDescent="0.35">
      <c r="A1148" s="34" t="str">
        <f t="shared" si="15"/>
        <v>Ireland</v>
      </c>
      <c r="B1148" s="35">
        <v>20</v>
      </c>
      <c r="C1148" s="35">
        <v>21</v>
      </c>
      <c r="D1148" s="35">
        <v>13</v>
      </c>
      <c r="E1148" s="35">
        <v>21</v>
      </c>
      <c r="F1148" s="35">
        <v>16</v>
      </c>
      <c r="G1148" s="35">
        <v>22</v>
      </c>
      <c r="H1148" s="35">
        <v>499835.9</v>
      </c>
      <c r="I1148" s="35">
        <v>16</v>
      </c>
      <c r="J1148" s="35">
        <v>22.5</v>
      </c>
      <c r="K1148" s="35">
        <v>22</v>
      </c>
      <c r="L1148" s="35">
        <v>28</v>
      </c>
      <c r="M1148" s="35">
        <v>22</v>
      </c>
      <c r="N1148" s="35">
        <v>499903.9</v>
      </c>
      <c r="O1148" s="35">
        <v>26</v>
      </c>
      <c r="P1148" s="35">
        <v>12</v>
      </c>
      <c r="Q1148" s="35">
        <v>26</v>
      </c>
      <c r="R1148" s="35">
        <v>1</v>
      </c>
      <c r="S1148" s="35">
        <v>2</v>
      </c>
      <c r="T1148" s="35">
        <v>19</v>
      </c>
      <c r="U1148" s="35">
        <v>26.5</v>
      </c>
      <c r="V1148" s="35">
        <v>1000075.9</v>
      </c>
      <c r="W1148" s="35">
        <v>1000000</v>
      </c>
      <c r="X1148" s="35">
        <v>-75.900000000000006</v>
      </c>
      <c r="Y1148" s="35">
        <v>-0.01</v>
      </c>
      <c r="Z1148" t="str">
        <f t="shared" si="16"/>
        <v>Ireland</v>
      </c>
      <c r="AA1148">
        <f>'OAM Base model stairs'!B1679</f>
        <v>2016</v>
      </c>
    </row>
    <row r="1149" spans="1:27" ht="15" thickBot="1" x14ac:dyDescent="0.35">
      <c r="A1149" s="34" t="str">
        <f t="shared" si="15"/>
        <v>Ireland</v>
      </c>
      <c r="B1149" s="35">
        <v>19</v>
      </c>
      <c r="C1149" s="35">
        <v>21</v>
      </c>
      <c r="D1149" s="35">
        <v>14</v>
      </c>
      <c r="E1149" s="35">
        <v>21</v>
      </c>
      <c r="F1149" s="35">
        <v>12</v>
      </c>
      <c r="G1149" s="35">
        <v>18</v>
      </c>
      <c r="H1149" s="35">
        <v>499838.9</v>
      </c>
      <c r="I1149" s="35">
        <v>12</v>
      </c>
      <c r="J1149" s="35">
        <v>17.5</v>
      </c>
      <c r="K1149" s="35">
        <v>17</v>
      </c>
      <c r="L1149" s="35">
        <v>34.5</v>
      </c>
      <c r="M1149" s="35">
        <v>17</v>
      </c>
      <c r="N1149" s="35">
        <v>499898.9</v>
      </c>
      <c r="O1149" s="35">
        <v>21</v>
      </c>
      <c r="P1149" s="35">
        <v>17.5</v>
      </c>
      <c r="Q1149" s="35">
        <v>21</v>
      </c>
      <c r="R1149" s="35">
        <v>1</v>
      </c>
      <c r="S1149" s="35">
        <v>1</v>
      </c>
      <c r="T1149" s="35">
        <v>23</v>
      </c>
      <c r="U1149" s="35">
        <v>25.5</v>
      </c>
      <c r="V1149" s="35">
        <v>1000050.9</v>
      </c>
      <c r="W1149" s="35">
        <v>1000000</v>
      </c>
      <c r="X1149" s="35">
        <v>-50.9</v>
      </c>
      <c r="Y1149" s="35">
        <v>-0.01</v>
      </c>
      <c r="Z1149" t="str">
        <f t="shared" si="16"/>
        <v>Ireland</v>
      </c>
      <c r="AA1149">
        <f>'OAM Base model stairs'!B1680</f>
        <v>2017</v>
      </c>
    </row>
    <row r="1150" spans="1:27" ht="15" thickBot="1" x14ac:dyDescent="0.35">
      <c r="A1150" s="34" t="str">
        <f t="shared" si="15"/>
        <v>Ireland</v>
      </c>
      <c r="B1150" s="35">
        <v>20</v>
      </c>
      <c r="C1150" s="35">
        <v>22</v>
      </c>
      <c r="D1150" s="35">
        <v>15</v>
      </c>
      <c r="E1150" s="35">
        <v>22</v>
      </c>
      <c r="F1150" s="35">
        <v>11</v>
      </c>
      <c r="G1150" s="35">
        <v>17</v>
      </c>
      <c r="H1150" s="35">
        <v>499849.4</v>
      </c>
      <c r="I1150" s="35">
        <v>11</v>
      </c>
      <c r="J1150" s="35">
        <v>19.5</v>
      </c>
      <c r="K1150" s="35">
        <v>18</v>
      </c>
      <c r="L1150" s="35">
        <v>34.5</v>
      </c>
      <c r="M1150" s="35">
        <v>18</v>
      </c>
      <c r="N1150" s="35">
        <v>499898.9</v>
      </c>
      <c r="O1150" s="35">
        <v>20</v>
      </c>
      <c r="P1150" s="35">
        <v>17.5</v>
      </c>
      <c r="Q1150" s="35">
        <v>20</v>
      </c>
      <c r="R1150" s="35">
        <v>1</v>
      </c>
      <c r="S1150" s="35">
        <v>1</v>
      </c>
      <c r="T1150" s="35">
        <v>27</v>
      </c>
      <c r="U1150" s="35">
        <v>25.5</v>
      </c>
      <c r="V1150" s="35">
        <v>1000068.4</v>
      </c>
      <c r="W1150" s="35">
        <v>1000000</v>
      </c>
      <c r="X1150" s="35">
        <v>-68.400000000000006</v>
      </c>
      <c r="Y1150" s="35">
        <v>-0.01</v>
      </c>
      <c r="Z1150" t="str">
        <f t="shared" si="16"/>
        <v>Ireland</v>
      </c>
      <c r="AA1150">
        <f>'OAM Base model stairs'!B1681</f>
        <v>2018</v>
      </c>
    </row>
    <row r="1151" spans="1:27" ht="15" thickBot="1" x14ac:dyDescent="0.35">
      <c r="A1151" s="34" t="str">
        <f t="shared" si="15"/>
        <v>Ireland</v>
      </c>
      <c r="B1151" s="35">
        <v>19</v>
      </c>
      <c r="C1151" s="35">
        <v>22</v>
      </c>
      <c r="D1151" s="35">
        <v>16</v>
      </c>
      <c r="E1151" s="35">
        <v>22</v>
      </c>
      <c r="F1151" s="35">
        <v>11</v>
      </c>
      <c r="G1151" s="35">
        <v>17</v>
      </c>
      <c r="H1151" s="35">
        <v>499849.4</v>
      </c>
      <c r="I1151" s="35">
        <v>11</v>
      </c>
      <c r="J1151" s="35">
        <v>16.5</v>
      </c>
      <c r="K1151" s="35">
        <v>16</v>
      </c>
      <c r="L1151" s="35">
        <v>36.5</v>
      </c>
      <c r="M1151" s="35">
        <v>16</v>
      </c>
      <c r="N1151" s="35">
        <v>499897.9</v>
      </c>
      <c r="O1151" s="35">
        <v>17</v>
      </c>
      <c r="P1151" s="35">
        <v>28</v>
      </c>
      <c r="Q1151" s="35">
        <v>17</v>
      </c>
      <c r="R1151" s="35">
        <v>1</v>
      </c>
      <c r="S1151" s="35">
        <v>1</v>
      </c>
      <c r="T1151" s="35">
        <v>29</v>
      </c>
      <c r="U1151" s="35">
        <v>25.5</v>
      </c>
      <c r="V1151" s="35">
        <v>1000068.9</v>
      </c>
      <c r="W1151" s="35">
        <v>1000000</v>
      </c>
      <c r="X1151" s="35">
        <v>-68.900000000000006</v>
      </c>
      <c r="Y1151" s="35">
        <v>-0.01</v>
      </c>
      <c r="Z1151" t="str">
        <f t="shared" si="16"/>
        <v>Ireland</v>
      </c>
      <c r="AA1151">
        <f>'OAM Base model stairs'!B1682</f>
        <v>2019</v>
      </c>
    </row>
    <row r="1152" spans="1:27" ht="15" thickBot="1" x14ac:dyDescent="0.35">
      <c r="A1152" s="34" t="str">
        <f t="shared" si="15"/>
        <v>Ireland</v>
      </c>
      <c r="B1152" s="35">
        <v>19</v>
      </c>
      <c r="C1152" s="35">
        <v>21</v>
      </c>
      <c r="D1152" s="35">
        <v>17</v>
      </c>
      <c r="E1152" s="35">
        <v>21</v>
      </c>
      <c r="F1152" s="35">
        <v>6</v>
      </c>
      <c r="G1152" s="35">
        <v>5</v>
      </c>
      <c r="H1152" s="35">
        <v>499769.9</v>
      </c>
      <c r="I1152" s="35">
        <v>5</v>
      </c>
      <c r="J1152" s="35">
        <v>13.5</v>
      </c>
      <c r="K1152" s="35">
        <v>12</v>
      </c>
      <c r="L1152" s="35">
        <v>44.5</v>
      </c>
      <c r="M1152" s="35">
        <v>12</v>
      </c>
      <c r="N1152" s="35">
        <v>499898.9</v>
      </c>
      <c r="O1152" s="35">
        <v>19</v>
      </c>
      <c r="P1152" s="35">
        <v>28</v>
      </c>
      <c r="Q1152" s="35">
        <v>19</v>
      </c>
      <c r="R1152" s="35">
        <v>1</v>
      </c>
      <c r="S1152" s="35">
        <v>1</v>
      </c>
      <c r="T1152" s="35">
        <v>22</v>
      </c>
      <c r="U1152" s="35">
        <v>25.5</v>
      </c>
      <c r="V1152" s="35">
        <v>999960.4</v>
      </c>
      <c r="W1152" s="35">
        <v>1000000</v>
      </c>
      <c r="X1152" s="35">
        <v>39.6</v>
      </c>
      <c r="Y1152" s="35">
        <v>0</v>
      </c>
      <c r="Z1152" t="str">
        <f t="shared" si="16"/>
        <v>Ireland</v>
      </c>
      <c r="AA1152">
        <f>'OAM Base model stairs'!B1683</f>
        <v>2020</v>
      </c>
    </row>
    <row r="1153" spans="1:27" ht="15" thickBot="1" x14ac:dyDescent="0.35">
      <c r="A1153" s="34" t="str">
        <f t="shared" si="15"/>
        <v>Ireland</v>
      </c>
      <c r="B1153" s="35">
        <v>21</v>
      </c>
      <c r="C1153" s="35">
        <v>23</v>
      </c>
      <c r="D1153" s="35">
        <v>16</v>
      </c>
      <c r="E1153" s="35">
        <v>23</v>
      </c>
      <c r="F1153" s="35">
        <v>8</v>
      </c>
      <c r="G1153" s="35">
        <v>13</v>
      </c>
      <c r="H1153" s="35">
        <v>499837.9</v>
      </c>
      <c r="I1153" s="35">
        <v>7</v>
      </c>
      <c r="J1153" s="35">
        <v>19.5</v>
      </c>
      <c r="K1153" s="35">
        <v>18</v>
      </c>
      <c r="L1153" s="35">
        <v>8</v>
      </c>
      <c r="M1153" s="35">
        <v>18</v>
      </c>
      <c r="N1153" s="35">
        <v>499903.9</v>
      </c>
      <c r="O1153" s="35">
        <v>25</v>
      </c>
      <c r="P1153" s="35">
        <v>16.5</v>
      </c>
      <c r="Q1153" s="35">
        <v>25</v>
      </c>
      <c r="R1153" s="35">
        <v>1</v>
      </c>
      <c r="S1153" s="35">
        <v>1</v>
      </c>
      <c r="T1153" s="35">
        <v>6</v>
      </c>
      <c r="U1153" s="35">
        <v>25.5</v>
      </c>
      <c r="V1153" s="35">
        <v>1000016.4</v>
      </c>
      <c r="W1153" s="35">
        <v>1000000</v>
      </c>
      <c r="X1153" s="35">
        <v>-16.399999999999999</v>
      </c>
      <c r="Y1153" s="35">
        <v>0</v>
      </c>
      <c r="Z1153" t="str">
        <f t="shared" si="16"/>
        <v>Ireland</v>
      </c>
      <c r="AA1153">
        <f>'OAM Base model stairs'!B1684</f>
        <v>2021</v>
      </c>
    </row>
    <row r="1154" spans="1:27" ht="15" thickBot="1" x14ac:dyDescent="0.35">
      <c r="A1154" s="34" t="str">
        <f t="shared" si="15"/>
        <v>Luxembourg</v>
      </c>
      <c r="B1154" s="35">
        <v>1</v>
      </c>
      <c r="C1154" s="35">
        <v>0</v>
      </c>
      <c r="D1154" s="35">
        <v>31.5</v>
      </c>
      <c r="E1154" s="35">
        <v>0</v>
      </c>
      <c r="F1154" s="35">
        <v>19</v>
      </c>
      <c r="G1154" s="35">
        <v>25</v>
      </c>
      <c r="H1154" s="35">
        <v>499796.9</v>
      </c>
      <c r="I1154" s="35">
        <v>19</v>
      </c>
      <c r="J1154" s="35">
        <v>19.5</v>
      </c>
      <c r="K1154" s="35">
        <v>18</v>
      </c>
      <c r="L1154" s="35">
        <v>8</v>
      </c>
      <c r="M1154" s="35">
        <v>18</v>
      </c>
      <c r="N1154" s="35">
        <v>499879.9</v>
      </c>
      <c r="O1154" s="35">
        <v>2</v>
      </c>
      <c r="P1154" s="35">
        <v>1</v>
      </c>
      <c r="Q1154" s="35">
        <v>2</v>
      </c>
      <c r="R1154" s="35">
        <v>1</v>
      </c>
      <c r="S1154" s="35">
        <v>1</v>
      </c>
      <c r="T1154" s="35">
        <v>1</v>
      </c>
      <c r="U1154" s="35">
        <v>25.5</v>
      </c>
      <c r="V1154" s="35">
        <v>999869.4</v>
      </c>
      <c r="W1154" s="35">
        <v>1000000</v>
      </c>
      <c r="X1154" s="35">
        <v>130.6</v>
      </c>
      <c r="Y1154" s="35">
        <v>0.01</v>
      </c>
      <c r="Z1154" t="str">
        <f t="shared" si="16"/>
        <v>Luxembourg</v>
      </c>
      <c r="AA1154">
        <f>'OAM Base model stairs'!B1685</f>
        <v>1995</v>
      </c>
    </row>
    <row r="1155" spans="1:27" ht="15" thickBot="1" x14ac:dyDescent="0.35">
      <c r="A1155" s="34" t="str">
        <f t="shared" si="15"/>
        <v>Luxembourg</v>
      </c>
      <c r="B1155" s="35">
        <v>1</v>
      </c>
      <c r="C1155" s="35">
        <v>0</v>
      </c>
      <c r="D1155" s="35">
        <v>29.5</v>
      </c>
      <c r="E1155" s="35">
        <v>0</v>
      </c>
      <c r="F1155" s="35">
        <v>15</v>
      </c>
      <c r="G1155" s="35">
        <v>22</v>
      </c>
      <c r="H1155" s="35">
        <v>499835.9</v>
      </c>
      <c r="I1155" s="35">
        <v>16</v>
      </c>
      <c r="J1155" s="35">
        <v>24.5</v>
      </c>
      <c r="K1155" s="35">
        <v>22</v>
      </c>
      <c r="L1155" s="35">
        <v>9</v>
      </c>
      <c r="M1155" s="35">
        <v>22</v>
      </c>
      <c r="N1155" s="35">
        <v>499879.9</v>
      </c>
      <c r="O1155" s="35">
        <v>3</v>
      </c>
      <c r="P1155" s="35">
        <v>1</v>
      </c>
      <c r="Q1155" s="35">
        <v>3</v>
      </c>
      <c r="R1155" s="35">
        <v>1</v>
      </c>
      <c r="S1155" s="35">
        <v>1</v>
      </c>
      <c r="T1155" s="35">
        <v>1</v>
      </c>
      <c r="U1155" s="35">
        <v>25.5</v>
      </c>
      <c r="V1155" s="35">
        <v>999912.4</v>
      </c>
      <c r="W1155" s="35">
        <v>1000000</v>
      </c>
      <c r="X1155" s="35">
        <v>87.6</v>
      </c>
      <c r="Y1155" s="35">
        <v>0.01</v>
      </c>
      <c r="Z1155" t="str">
        <f t="shared" si="16"/>
        <v>Luxembourg</v>
      </c>
      <c r="AA1155">
        <f>'OAM Base model stairs'!B1686</f>
        <v>1996</v>
      </c>
    </row>
    <row r="1156" spans="1:27" ht="15" thickBot="1" x14ac:dyDescent="0.35">
      <c r="A1156" s="34" t="str">
        <f t="shared" si="15"/>
        <v>Luxembourg</v>
      </c>
      <c r="B1156" s="35">
        <v>1</v>
      </c>
      <c r="C1156" s="35">
        <v>0</v>
      </c>
      <c r="D1156" s="35">
        <v>18</v>
      </c>
      <c r="E1156" s="35">
        <v>0</v>
      </c>
      <c r="F1156" s="35">
        <v>17</v>
      </c>
      <c r="G1156" s="35">
        <v>23</v>
      </c>
      <c r="H1156" s="35">
        <v>499820.4</v>
      </c>
      <c r="I1156" s="35">
        <v>17</v>
      </c>
      <c r="J1156" s="35">
        <v>25.5</v>
      </c>
      <c r="K1156" s="35">
        <v>23</v>
      </c>
      <c r="L1156" s="35">
        <v>9</v>
      </c>
      <c r="M1156" s="35">
        <v>23</v>
      </c>
      <c r="N1156" s="35">
        <v>499879.9</v>
      </c>
      <c r="O1156" s="35">
        <v>2</v>
      </c>
      <c r="P1156" s="35">
        <v>1</v>
      </c>
      <c r="Q1156" s="35">
        <v>2</v>
      </c>
      <c r="R1156" s="35">
        <v>1</v>
      </c>
      <c r="S1156" s="35">
        <v>1</v>
      </c>
      <c r="T1156" s="35">
        <v>1</v>
      </c>
      <c r="U1156" s="35">
        <v>25.5</v>
      </c>
      <c r="V1156" s="35">
        <v>999890.4</v>
      </c>
      <c r="W1156" s="35">
        <v>1000000</v>
      </c>
      <c r="X1156" s="35">
        <v>109.6</v>
      </c>
      <c r="Y1156" s="35">
        <v>0.01</v>
      </c>
      <c r="Z1156" t="str">
        <f t="shared" si="16"/>
        <v>Luxembourg</v>
      </c>
      <c r="AA1156">
        <f>'OAM Base model stairs'!B1687</f>
        <v>1997</v>
      </c>
    </row>
    <row r="1157" spans="1:27" ht="15" thickBot="1" x14ac:dyDescent="0.35">
      <c r="A1157" s="34" t="str">
        <f t="shared" si="15"/>
        <v>Luxembourg</v>
      </c>
      <c r="B1157" s="35">
        <v>1</v>
      </c>
      <c r="C1157" s="35">
        <v>0</v>
      </c>
      <c r="D1157" s="35">
        <v>18</v>
      </c>
      <c r="E1157" s="35">
        <v>0</v>
      </c>
      <c r="F1157" s="35">
        <v>16</v>
      </c>
      <c r="G1157" s="35">
        <v>23</v>
      </c>
      <c r="H1157" s="35">
        <v>499834.9</v>
      </c>
      <c r="I1157" s="35">
        <v>17</v>
      </c>
      <c r="J1157" s="35">
        <v>24.5</v>
      </c>
      <c r="K1157" s="35">
        <v>22</v>
      </c>
      <c r="L1157" s="35">
        <v>8</v>
      </c>
      <c r="M1157" s="35">
        <v>22</v>
      </c>
      <c r="N1157" s="35">
        <v>499880.9</v>
      </c>
      <c r="O1157" s="35">
        <v>3</v>
      </c>
      <c r="P1157" s="35">
        <v>1</v>
      </c>
      <c r="Q1157" s="35">
        <v>3</v>
      </c>
      <c r="R1157" s="35">
        <v>1</v>
      </c>
      <c r="S1157" s="35">
        <v>1</v>
      </c>
      <c r="T1157" s="35">
        <v>1</v>
      </c>
      <c r="U1157" s="35">
        <v>25.5</v>
      </c>
      <c r="V1157" s="35">
        <v>999902.9</v>
      </c>
      <c r="W1157" s="35">
        <v>1000000</v>
      </c>
      <c r="X1157" s="35">
        <v>97.1</v>
      </c>
      <c r="Y1157" s="35">
        <v>0.01</v>
      </c>
      <c r="Z1157" t="str">
        <f t="shared" si="16"/>
        <v>Luxembourg</v>
      </c>
      <c r="AA1157">
        <f>'OAM Base model stairs'!B1688</f>
        <v>1998</v>
      </c>
    </row>
    <row r="1158" spans="1:27" ht="15" thickBot="1" x14ac:dyDescent="0.35">
      <c r="A1158" s="34" t="str">
        <f t="shared" si="15"/>
        <v>Luxembourg</v>
      </c>
      <c r="B1158" s="35">
        <v>1</v>
      </c>
      <c r="C1158" s="35">
        <v>0</v>
      </c>
      <c r="D1158" s="35">
        <v>18</v>
      </c>
      <c r="E1158" s="35">
        <v>0</v>
      </c>
      <c r="F1158" s="35">
        <v>16</v>
      </c>
      <c r="G1158" s="35">
        <v>23</v>
      </c>
      <c r="H1158" s="35">
        <v>499834.9</v>
      </c>
      <c r="I1158" s="35">
        <v>17</v>
      </c>
      <c r="J1158" s="35">
        <v>19.5</v>
      </c>
      <c r="K1158" s="35">
        <v>17</v>
      </c>
      <c r="L1158" s="35">
        <v>27</v>
      </c>
      <c r="M1158" s="35">
        <v>17</v>
      </c>
      <c r="N1158" s="35">
        <v>499879.9</v>
      </c>
      <c r="O1158" s="35">
        <v>2</v>
      </c>
      <c r="P1158" s="35">
        <v>1</v>
      </c>
      <c r="Q1158" s="35">
        <v>2</v>
      </c>
      <c r="R1158" s="35">
        <v>1</v>
      </c>
      <c r="S1158" s="35">
        <v>0</v>
      </c>
      <c r="T1158" s="35">
        <v>1</v>
      </c>
      <c r="U1158" s="35">
        <v>0</v>
      </c>
      <c r="V1158" s="35">
        <v>999877.4</v>
      </c>
      <c r="W1158" s="35">
        <v>1000000</v>
      </c>
      <c r="X1158" s="35">
        <v>122.6</v>
      </c>
      <c r="Y1158" s="35">
        <v>0.01</v>
      </c>
      <c r="Z1158" t="str">
        <f t="shared" si="16"/>
        <v>Luxembourg</v>
      </c>
      <c r="AA1158">
        <f>'OAM Base model stairs'!B1689</f>
        <v>1999</v>
      </c>
    </row>
    <row r="1159" spans="1:27" ht="15" thickBot="1" x14ac:dyDescent="0.35">
      <c r="A1159" s="34" t="str">
        <f t="shared" si="15"/>
        <v>Luxembourg</v>
      </c>
      <c r="B1159" s="35">
        <v>1</v>
      </c>
      <c r="C1159" s="35">
        <v>0</v>
      </c>
      <c r="D1159" s="35">
        <v>9</v>
      </c>
      <c r="E1159" s="35">
        <v>0</v>
      </c>
      <c r="F1159" s="35">
        <v>16</v>
      </c>
      <c r="G1159" s="35">
        <v>23</v>
      </c>
      <c r="H1159" s="35">
        <v>499835.9</v>
      </c>
      <c r="I1159" s="35">
        <v>17</v>
      </c>
      <c r="J1159" s="35">
        <v>22.5</v>
      </c>
      <c r="K1159" s="35">
        <v>21</v>
      </c>
      <c r="L1159" s="35">
        <v>16</v>
      </c>
      <c r="M1159" s="35">
        <v>21</v>
      </c>
      <c r="N1159" s="35">
        <v>499879.9</v>
      </c>
      <c r="O1159" s="35">
        <v>2</v>
      </c>
      <c r="P1159" s="35">
        <v>2</v>
      </c>
      <c r="Q1159" s="35">
        <v>2</v>
      </c>
      <c r="R1159" s="35">
        <v>1</v>
      </c>
      <c r="S1159" s="35">
        <v>0</v>
      </c>
      <c r="T1159" s="35">
        <v>1</v>
      </c>
      <c r="U1159" s="35">
        <v>0</v>
      </c>
      <c r="V1159" s="35">
        <v>999870.4</v>
      </c>
      <c r="W1159" s="35">
        <v>1000000</v>
      </c>
      <c r="X1159" s="35">
        <v>129.6</v>
      </c>
      <c r="Y1159" s="35">
        <v>0.01</v>
      </c>
      <c r="Z1159" t="str">
        <f t="shared" si="16"/>
        <v>Luxembourg</v>
      </c>
      <c r="AA1159">
        <f>'OAM Base model stairs'!B1690</f>
        <v>2000</v>
      </c>
    </row>
    <row r="1160" spans="1:27" ht="15" thickBot="1" x14ac:dyDescent="0.35">
      <c r="A1160" s="34" t="str">
        <f t="shared" si="15"/>
        <v>Luxembourg</v>
      </c>
      <c r="B1160" s="35">
        <v>1</v>
      </c>
      <c r="C1160" s="35">
        <v>0</v>
      </c>
      <c r="D1160" s="35">
        <v>8</v>
      </c>
      <c r="E1160" s="35">
        <v>0</v>
      </c>
      <c r="F1160" s="35">
        <v>17</v>
      </c>
      <c r="G1160" s="35">
        <v>23</v>
      </c>
      <c r="H1160" s="35">
        <v>499835.9</v>
      </c>
      <c r="I1160" s="35">
        <v>17</v>
      </c>
      <c r="J1160" s="35">
        <v>26.5</v>
      </c>
      <c r="K1160" s="35">
        <v>24</v>
      </c>
      <c r="L1160" s="35">
        <v>9</v>
      </c>
      <c r="M1160" s="35">
        <v>24</v>
      </c>
      <c r="N1160" s="35">
        <v>499879.9</v>
      </c>
      <c r="O1160" s="35">
        <v>2</v>
      </c>
      <c r="P1160" s="35">
        <v>1</v>
      </c>
      <c r="Q1160" s="35">
        <v>2</v>
      </c>
      <c r="R1160" s="35">
        <v>1</v>
      </c>
      <c r="S1160" s="35">
        <v>0</v>
      </c>
      <c r="T1160" s="35">
        <v>0</v>
      </c>
      <c r="U1160" s="35">
        <v>0</v>
      </c>
      <c r="V1160" s="35">
        <v>999871.4</v>
      </c>
      <c r="W1160" s="35">
        <v>1000000</v>
      </c>
      <c r="X1160" s="35">
        <v>128.6</v>
      </c>
      <c r="Y1160" s="35">
        <v>0.01</v>
      </c>
      <c r="Z1160" t="str">
        <f t="shared" si="16"/>
        <v>Luxembourg</v>
      </c>
      <c r="AA1160">
        <f>'OAM Base model stairs'!B1691</f>
        <v>2001</v>
      </c>
    </row>
    <row r="1161" spans="1:27" ht="15" thickBot="1" x14ac:dyDescent="0.35">
      <c r="A1161" s="34" t="str">
        <f t="shared" si="15"/>
        <v>Luxembourg</v>
      </c>
      <c r="B1161" s="35">
        <v>0</v>
      </c>
      <c r="C1161" s="35">
        <v>0</v>
      </c>
      <c r="D1161" s="35">
        <v>6</v>
      </c>
      <c r="E1161" s="35">
        <v>0</v>
      </c>
      <c r="F1161" s="35">
        <v>18</v>
      </c>
      <c r="G1161" s="35">
        <v>24</v>
      </c>
      <c r="H1161" s="35">
        <v>499834.9</v>
      </c>
      <c r="I1161" s="35">
        <v>18</v>
      </c>
      <c r="J1161" s="35">
        <v>22.5</v>
      </c>
      <c r="K1161" s="35">
        <v>21</v>
      </c>
      <c r="L1161" s="35">
        <v>9</v>
      </c>
      <c r="M1161" s="35">
        <v>21</v>
      </c>
      <c r="N1161" s="35">
        <v>499880.9</v>
      </c>
      <c r="O1161" s="35">
        <v>2</v>
      </c>
      <c r="P1161" s="35">
        <v>2</v>
      </c>
      <c r="Q1161" s="35">
        <v>2</v>
      </c>
      <c r="R1161" s="35">
        <v>1</v>
      </c>
      <c r="S1161" s="35">
        <v>0</v>
      </c>
      <c r="T1161" s="35">
        <v>0</v>
      </c>
      <c r="U1161" s="35">
        <v>0</v>
      </c>
      <c r="V1161" s="35">
        <v>999862.4</v>
      </c>
      <c r="W1161" s="35">
        <v>1000000</v>
      </c>
      <c r="X1161" s="35">
        <v>137.6</v>
      </c>
      <c r="Y1161" s="35">
        <v>0.01</v>
      </c>
      <c r="Z1161" t="str">
        <f t="shared" si="16"/>
        <v>Luxembourg</v>
      </c>
      <c r="AA1161">
        <f>'OAM Base model stairs'!B1692</f>
        <v>2002</v>
      </c>
    </row>
    <row r="1162" spans="1:27" ht="15" thickBot="1" x14ac:dyDescent="0.35">
      <c r="A1162" s="34" t="str">
        <f t="shared" si="15"/>
        <v>Luxembourg</v>
      </c>
      <c r="B1162" s="35">
        <v>1</v>
      </c>
      <c r="C1162" s="35">
        <v>0</v>
      </c>
      <c r="D1162" s="35">
        <v>8</v>
      </c>
      <c r="E1162" s="35">
        <v>0</v>
      </c>
      <c r="F1162" s="35">
        <v>19</v>
      </c>
      <c r="G1162" s="35">
        <v>25</v>
      </c>
      <c r="H1162" s="35">
        <v>499804.4</v>
      </c>
      <c r="I1162" s="35">
        <v>19</v>
      </c>
      <c r="J1162" s="35">
        <v>26.5</v>
      </c>
      <c r="K1162" s="35">
        <v>25</v>
      </c>
      <c r="L1162" s="35">
        <v>8</v>
      </c>
      <c r="M1162" s="35">
        <v>25</v>
      </c>
      <c r="N1162" s="35">
        <v>499881.9</v>
      </c>
      <c r="O1162" s="35">
        <v>4</v>
      </c>
      <c r="P1162" s="35">
        <v>3</v>
      </c>
      <c r="Q1162" s="35">
        <v>4</v>
      </c>
      <c r="R1162" s="35">
        <v>1</v>
      </c>
      <c r="S1162" s="35">
        <v>0</v>
      </c>
      <c r="T1162" s="35">
        <v>0</v>
      </c>
      <c r="U1162" s="35">
        <v>0</v>
      </c>
      <c r="V1162" s="35">
        <v>999854.9</v>
      </c>
      <c r="W1162" s="35">
        <v>1000000</v>
      </c>
      <c r="X1162" s="35">
        <v>145.1</v>
      </c>
      <c r="Y1162" s="35">
        <v>0.01</v>
      </c>
      <c r="Z1162" t="str">
        <f t="shared" si="16"/>
        <v>Luxembourg</v>
      </c>
      <c r="AA1162">
        <f>'OAM Base model stairs'!B1693</f>
        <v>2003</v>
      </c>
    </row>
    <row r="1163" spans="1:27" ht="15" thickBot="1" x14ac:dyDescent="0.35">
      <c r="A1163" s="34" t="str">
        <f t="shared" si="15"/>
        <v>Luxembourg</v>
      </c>
      <c r="B1163" s="35">
        <v>1</v>
      </c>
      <c r="C1163" s="35">
        <v>0</v>
      </c>
      <c r="D1163" s="35">
        <v>7</v>
      </c>
      <c r="E1163" s="35">
        <v>0</v>
      </c>
      <c r="F1163" s="35">
        <v>17</v>
      </c>
      <c r="G1163" s="35">
        <v>24</v>
      </c>
      <c r="H1163" s="35">
        <v>499835.9</v>
      </c>
      <c r="I1163" s="35">
        <v>18</v>
      </c>
      <c r="J1163" s="35">
        <v>17.5</v>
      </c>
      <c r="K1163" s="35">
        <v>16</v>
      </c>
      <c r="L1163" s="35">
        <v>18.5</v>
      </c>
      <c r="M1163" s="35">
        <v>16</v>
      </c>
      <c r="N1163" s="35">
        <v>499884.9</v>
      </c>
      <c r="O1163" s="35">
        <v>7</v>
      </c>
      <c r="P1163" s="35">
        <v>11</v>
      </c>
      <c r="Q1163" s="35">
        <v>7</v>
      </c>
      <c r="R1163" s="35">
        <v>1</v>
      </c>
      <c r="S1163" s="35">
        <v>0</v>
      </c>
      <c r="T1163" s="35">
        <v>0</v>
      </c>
      <c r="U1163" s="35">
        <v>0</v>
      </c>
      <c r="V1163" s="35">
        <v>999881.9</v>
      </c>
      <c r="W1163" s="35">
        <v>1000000</v>
      </c>
      <c r="X1163" s="35">
        <v>118.1</v>
      </c>
      <c r="Y1163" s="35">
        <v>0.01</v>
      </c>
      <c r="Z1163" t="str">
        <f t="shared" si="16"/>
        <v>Luxembourg</v>
      </c>
      <c r="AA1163">
        <f>'OAM Base model stairs'!B1694</f>
        <v>2004</v>
      </c>
    </row>
    <row r="1164" spans="1:27" ht="15" thickBot="1" x14ac:dyDescent="0.35">
      <c r="A1164" s="34" t="str">
        <f t="shared" si="15"/>
        <v>Luxembourg</v>
      </c>
      <c r="B1164" s="35">
        <v>1</v>
      </c>
      <c r="C1164" s="35">
        <v>1</v>
      </c>
      <c r="D1164" s="35">
        <v>6</v>
      </c>
      <c r="E1164" s="35">
        <v>1</v>
      </c>
      <c r="F1164" s="35">
        <v>14</v>
      </c>
      <c r="G1164" s="35">
        <v>21</v>
      </c>
      <c r="H1164" s="35">
        <v>499837.9</v>
      </c>
      <c r="I1164" s="35">
        <v>15</v>
      </c>
      <c r="J1164" s="35">
        <v>15.5</v>
      </c>
      <c r="K1164" s="35">
        <v>14</v>
      </c>
      <c r="L1164" s="35">
        <v>28</v>
      </c>
      <c r="M1164" s="35">
        <v>14</v>
      </c>
      <c r="N1164" s="35">
        <v>499884.9</v>
      </c>
      <c r="O1164" s="35">
        <v>7</v>
      </c>
      <c r="P1164" s="35">
        <v>9</v>
      </c>
      <c r="Q1164" s="35">
        <v>7</v>
      </c>
      <c r="R1164" s="35">
        <v>0</v>
      </c>
      <c r="S1164" s="35">
        <v>0</v>
      </c>
      <c r="T1164" s="35">
        <v>0</v>
      </c>
      <c r="U1164" s="35">
        <v>0</v>
      </c>
      <c r="V1164" s="35">
        <v>999876.4</v>
      </c>
      <c r="W1164" s="35">
        <v>1000000</v>
      </c>
      <c r="X1164" s="35">
        <v>123.6</v>
      </c>
      <c r="Y1164" s="35">
        <v>0.01</v>
      </c>
      <c r="Z1164" t="str">
        <f t="shared" si="16"/>
        <v>Luxembourg</v>
      </c>
      <c r="AA1164">
        <f>'OAM Base model stairs'!B1695</f>
        <v>2005</v>
      </c>
    </row>
    <row r="1165" spans="1:27" ht="15" thickBot="1" x14ac:dyDescent="0.35">
      <c r="A1165" s="34" t="str">
        <f t="shared" si="15"/>
        <v>Luxembourg</v>
      </c>
      <c r="B1165" s="35">
        <v>1</v>
      </c>
      <c r="C1165" s="35">
        <v>1</v>
      </c>
      <c r="D1165" s="35">
        <v>4</v>
      </c>
      <c r="E1165" s="35">
        <v>1</v>
      </c>
      <c r="F1165" s="35">
        <v>15</v>
      </c>
      <c r="G1165" s="35">
        <v>22</v>
      </c>
      <c r="H1165" s="35">
        <v>499836.9</v>
      </c>
      <c r="I1165" s="35">
        <v>16</v>
      </c>
      <c r="J1165" s="35">
        <v>20.5</v>
      </c>
      <c r="K1165" s="35">
        <v>19</v>
      </c>
      <c r="L1165" s="35">
        <v>8</v>
      </c>
      <c r="M1165" s="35">
        <v>19</v>
      </c>
      <c r="N1165" s="35">
        <v>499888.9</v>
      </c>
      <c r="O1165" s="35">
        <v>9</v>
      </c>
      <c r="P1165" s="35">
        <v>14</v>
      </c>
      <c r="Q1165" s="35">
        <v>9</v>
      </c>
      <c r="R1165" s="35">
        <v>0</v>
      </c>
      <c r="S1165" s="35">
        <v>0</v>
      </c>
      <c r="T1165" s="35">
        <v>0</v>
      </c>
      <c r="U1165" s="35">
        <v>0</v>
      </c>
      <c r="V1165" s="35">
        <v>999884.4</v>
      </c>
      <c r="W1165" s="35">
        <v>1000000</v>
      </c>
      <c r="X1165" s="35">
        <v>115.6</v>
      </c>
      <c r="Y1165" s="35">
        <v>0.01</v>
      </c>
      <c r="Z1165" t="str">
        <f t="shared" si="16"/>
        <v>Luxembourg</v>
      </c>
      <c r="AA1165">
        <f>'OAM Base model stairs'!B1696</f>
        <v>2006</v>
      </c>
    </row>
    <row r="1166" spans="1:27" ht="15" thickBot="1" x14ac:dyDescent="0.35">
      <c r="A1166" s="34" t="str">
        <f t="shared" si="15"/>
        <v>Luxembourg</v>
      </c>
      <c r="B1166" s="35">
        <v>0</v>
      </c>
      <c r="C1166" s="35">
        <v>1</v>
      </c>
      <c r="D1166" s="35">
        <v>2</v>
      </c>
      <c r="E1166" s="35">
        <v>1</v>
      </c>
      <c r="F1166" s="35">
        <v>18</v>
      </c>
      <c r="G1166" s="35">
        <v>25</v>
      </c>
      <c r="H1166" s="35">
        <v>499834.9</v>
      </c>
      <c r="I1166" s="35">
        <v>19</v>
      </c>
      <c r="J1166" s="35">
        <v>21.5</v>
      </c>
      <c r="K1166" s="35">
        <v>20</v>
      </c>
      <c r="L1166" s="35">
        <v>7</v>
      </c>
      <c r="M1166" s="35">
        <v>20</v>
      </c>
      <c r="N1166" s="35">
        <v>499891.9</v>
      </c>
      <c r="O1166" s="35">
        <v>10</v>
      </c>
      <c r="P1166" s="35">
        <v>16.5</v>
      </c>
      <c r="Q1166" s="35">
        <v>10</v>
      </c>
      <c r="R1166" s="35">
        <v>0</v>
      </c>
      <c r="S1166" s="35">
        <v>0</v>
      </c>
      <c r="T1166" s="35">
        <v>0</v>
      </c>
      <c r="U1166" s="35">
        <v>0</v>
      </c>
      <c r="V1166" s="35">
        <v>999897.9</v>
      </c>
      <c r="W1166" s="35">
        <v>1000000</v>
      </c>
      <c r="X1166" s="35">
        <v>102.1</v>
      </c>
      <c r="Y1166" s="35">
        <v>0.01</v>
      </c>
      <c r="Z1166" t="str">
        <f t="shared" si="16"/>
        <v>Luxembourg</v>
      </c>
      <c r="AA1166">
        <f>'OAM Base model stairs'!B1697</f>
        <v>2007</v>
      </c>
    </row>
    <row r="1167" spans="1:27" ht="15" thickBot="1" x14ac:dyDescent="0.35">
      <c r="A1167" s="34" t="str">
        <f t="shared" si="15"/>
        <v>Luxembourg</v>
      </c>
      <c r="B1167" s="35">
        <v>1</v>
      </c>
      <c r="C1167" s="35">
        <v>1</v>
      </c>
      <c r="D1167" s="35">
        <v>3</v>
      </c>
      <c r="E1167" s="35">
        <v>1</v>
      </c>
      <c r="F1167" s="35">
        <v>19</v>
      </c>
      <c r="G1167" s="35">
        <v>25</v>
      </c>
      <c r="H1167" s="35">
        <v>499834.9</v>
      </c>
      <c r="I1167" s="35">
        <v>19</v>
      </c>
      <c r="J1167" s="35">
        <v>14.5</v>
      </c>
      <c r="K1167" s="35">
        <v>13</v>
      </c>
      <c r="L1167" s="35">
        <v>32.5</v>
      </c>
      <c r="M1167" s="35">
        <v>13</v>
      </c>
      <c r="N1167" s="35">
        <v>499895.9</v>
      </c>
      <c r="O1167" s="35">
        <v>15</v>
      </c>
      <c r="P1167" s="35">
        <v>35</v>
      </c>
      <c r="Q1167" s="35">
        <v>15</v>
      </c>
      <c r="R1167" s="35">
        <v>0</v>
      </c>
      <c r="S1167" s="35">
        <v>0</v>
      </c>
      <c r="T1167" s="35">
        <v>0</v>
      </c>
      <c r="U1167" s="35">
        <v>0</v>
      </c>
      <c r="V1167" s="35">
        <v>999937.9</v>
      </c>
      <c r="W1167" s="35">
        <v>1000000</v>
      </c>
      <c r="X1167" s="35">
        <v>62.1</v>
      </c>
      <c r="Y1167" s="35">
        <v>0.01</v>
      </c>
      <c r="Z1167" t="str">
        <f t="shared" si="16"/>
        <v>Luxembourg</v>
      </c>
      <c r="AA1167">
        <f>'OAM Base model stairs'!B1698</f>
        <v>2008</v>
      </c>
    </row>
    <row r="1168" spans="1:27" ht="15" thickBot="1" x14ac:dyDescent="0.35">
      <c r="A1168" s="34" t="str">
        <f t="shared" si="15"/>
        <v>Luxembourg</v>
      </c>
      <c r="B1168" s="35">
        <v>0</v>
      </c>
      <c r="C1168" s="35">
        <v>1</v>
      </c>
      <c r="D1168" s="35">
        <v>3</v>
      </c>
      <c r="E1168" s="35">
        <v>1</v>
      </c>
      <c r="F1168" s="35">
        <v>13</v>
      </c>
      <c r="G1168" s="35">
        <v>19</v>
      </c>
      <c r="H1168" s="35">
        <v>499850.4</v>
      </c>
      <c r="I1168" s="35">
        <v>13</v>
      </c>
      <c r="J1168" s="35">
        <v>16.5</v>
      </c>
      <c r="K1168" s="35">
        <v>15</v>
      </c>
      <c r="L1168" s="35">
        <v>33.5</v>
      </c>
      <c r="M1168" s="35">
        <v>15</v>
      </c>
      <c r="N1168" s="35">
        <v>499883.9</v>
      </c>
      <c r="O1168" s="35">
        <v>7</v>
      </c>
      <c r="P1168" s="35">
        <v>9</v>
      </c>
      <c r="Q1168" s="35">
        <v>7</v>
      </c>
      <c r="R1168" s="35">
        <v>0</v>
      </c>
      <c r="S1168" s="35">
        <v>0</v>
      </c>
      <c r="T1168" s="35">
        <v>0</v>
      </c>
      <c r="U1168" s="35">
        <v>0</v>
      </c>
      <c r="V1168" s="35">
        <v>999887.4</v>
      </c>
      <c r="W1168" s="35">
        <v>1000000</v>
      </c>
      <c r="X1168" s="35">
        <v>112.6</v>
      </c>
      <c r="Y1168" s="35">
        <v>0.01</v>
      </c>
      <c r="Z1168" t="str">
        <f t="shared" si="16"/>
        <v>Luxembourg</v>
      </c>
      <c r="AA1168">
        <f>'OAM Base model stairs'!B1699</f>
        <v>2009</v>
      </c>
    </row>
    <row r="1169" spans="1:27" ht="15" thickBot="1" x14ac:dyDescent="0.35">
      <c r="A1169" s="34" t="str">
        <f t="shared" si="15"/>
        <v>Luxembourg</v>
      </c>
      <c r="B1169" s="35">
        <v>0</v>
      </c>
      <c r="C1169" s="35">
        <v>1</v>
      </c>
      <c r="D1169" s="35">
        <v>3</v>
      </c>
      <c r="E1169" s="35">
        <v>1</v>
      </c>
      <c r="F1169" s="35">
        <v>13</v>
      </c>
      <c r="G1169" s="35">
        <v>19</v>
      </c>
      <c r="H1169" s="35">
        <v>499850.4</v>
      </c>
      <c r="I1169" s="35">
        <v>13</v>
      </c>
      <c r="J1169" s="35">
        <v>18.5</v>
      </c>
      <c r="K1169" s="35">
        <v>17</v>
      </c>
      <c r="L1169" s="35">
        <v>28</v>
      </c>
      <c r="M1169" s="35">
        <v>17</v>
      </c>
      <c r="N1169" s="35">
        <v>499879.9</v>
      </c>
      <c r="O1169" s="35">
        <v>4</v>
      </c>
      <c r="P1169" s="35">
        <v>3</v>
      </c>
      <c r="Q1169" s="35">
        <v>4</v>
      </c>
      <c r="R1169" s="35">
        <v>0</v>
      </c>
      <c r="S1169" s="35">
        <v>0</v>
      </c>
      <c r="T1169" s="35">
        <v>0</v>
      </c>
      <c r="U1169" s="35">
        <v>0</v>
      </c>
      <c r="V1169" s="35">
        <v>999871.9</v>
      </c>
      <c r="W1169" s="35">
        <v>1000000</v>
      </c>
      <c r="X1169" s="35">
        <v>128.1</v>
      </c>
      <c r="Y1169" s="35">
        <v>0.01</v>
      </c>
      <c r="Z1169" t="str">
        <f t="shared" si="16"/>
        <v>Luxembourg</v>
      </c>
      <c r="AA1169">
        <f>'OAM Base model stairs'!B1700</f>
        <v>2010</v>
      </c>
    </row>
    <row r="1170" spans="1:27" ht="15" thickBot="1" x14ac:dyDescent="0.35">
      <c r="A1170" s="34" t="str">
        <f t="shared" si="15"/>
        <v>Luxembourg</v>
      </c>
      <c r="B1170" s="35">
        <v>0</v>
      </c>
      <c r="C1170" s="35">
        <v>0</v>
      </c>
      <c r="D1170" s="35">
        <v>3</v>
      </c>
      <c r="E1170" s="35">
        <v>0</v>
      </c>
      <c r="F1170" s="35">
        <v>12</v>
      </c>
      <c r="G1170" s="35">
        <v>18</v>
      </c>
      <c r="H1170" s="35">
        <v>499849.4</v>
      </c>
      <c r="I1170" s="35">
        <v>12</v>
      </c>
      <c r="J1170" s="35">
        <v>19.5</v>
      </c>
      <c r="K1170" s="35">
        <v>18</v>
      </c>
      <c r="L1170" s="35">
        <v>29</v>
      </c>
      <c r="M1170" s="35">
        <v>18</v>
      </c>
      <c r="N1170" s="35">
        <v>499880.9</v>
      </c>
      <c r="O1170" s="35">
        <v>5</v>
      </c>
      <c r="P1170" s="35">
        <v>4</v>
      </c>
      <c r="Q1170" s="35">
        <v>5</v>
      </c>
      <c r="R1170" s="35">
        <v>0</v>
      </c>
      <c r="S1170" s="35">
        <v>0</v>
      </c>
      <c r="T1170" s="35">
        <v>0</v>
      </c>
      <c r="U1170" s="35">
        <v>0</v>
      </c>
      <c r="V1170" s="35">
        <v>999873.9</v>
      </c>
      <c r="W1170" s="35">
        <v>1000000</v>
      </c>
      <c r="X1170" s="35">
        <v>126.1</v>
      </c>
      <c r="Y1170" s="35">
        <v>0.01</v>
      </c>
      <c r="Z1170" t="str">
        <f t="shared" si="16"/>
        <v>Luxembourg</v>
      </c>
      <c r="AA1170">
        <f>'OAM Base model stairs'!B1701</f>
        <v>2011</v>
      </c>
    </row>
    <row r="1171" spans="1:27" ht="15" thickBot="1" x14ac:dyDescent="0.35">
      <c r="A1171" s="34" t="str">
        <f t="shared" si="15"/>
        <v>Luxembourg</v>
      </c>
      <c r="B1171" s="35">
        <v>0</v>
      </c>
      <c r="C1171" s="35">
        <v>1</v>
      </c>
      <c r="D1171" s="35">
        <v>4</v>
      </c>
      <c r="E1171" s="35">
        <v>1</v>
      </c>
      <c r="F1171" s="35">
        <v>13</v>
      </c>
      <c r="G1171" s="35">
        <v>19</v>
      </c>
      <c r="H1171" s="35">
        <v>499850.4</v>
      </c>
      <c r="I1171" s="35">
        <v>13</v>
      </c>
      <c r="J1171" s="35">
        <v>16.5</v>
      </c>
      <c r="K1171" s="35">
        <v>15</v>
      </c>
      <c r="L1171" s="35">
        <v>35.5</v>
      </c>
      <c r="M1171" s="35">
        <v>15</v>
      </c>
      <c r="N1171" s="35">
        <v>499880.9</v>
      </c>
      <c r="O1171" s="35">
        <v>4</v>
      </c>
      <c r="P1171" s="35">
        <v>6</v>
      </c>
      <c r="Q1171" s="35">
        <v>4</v>
      </c>
      <c r="R1171" s="35">
        <v>0</v>
      </c>
      <c r="S1171" s="35">
        <v>0</v>
      </c>
      <c r="T1171" s="35">
        <v>0</v>
      </c>
      <c r="U1171" s="35">
        <v>0</v>
      </c>
      <c r="V1171" s="35">
        <v>999878.4</v>
      </c>
      <c r="W1171" s="35">
        <v>1000000</v>
      </c>
      <c r="X1171" s="35">
        <v>121.6</v>
      </c>
      <c r="Y1171" s="35">
        <v>0.01</v>
      </c>
      <c r="Z1171" t="str">
        <f t="shared" si="16"/>
        <v>Luxembourg</v>
      </c>
      <c r="AA1171">
        <f>'OAM Base model stairs'!B1702</f>
        <v>2012</v>
      </c>
    </row>
    <row r="1172" spans="1:27" ht="15" thickBot="1" x14ac:dyDescent="0.35">
      <c r="A1172" s="34" t="str">
        <f t="shared" si="15"/>
        <v>Luxembourg</v>
      </c>
      <c r="B1172" s="35">
        <v>0</v>
      </c>
      <c r="C1172" s="35">
        <v>0</v>
      </c>
      <c r="D1172" s="35">
        <v>3</v>
      </c>
      <c r="E1172" s="35">
        <v>0</v>
      </c>
      <c r="F1172" s="35">
        <v>13</v>
      </c>
      <c r="G1172" s="35">
        <v>18</v>
      </c>
      <c r="H1172" s="35">
        <v>499850.4</v>
      </c>
      <c r="I1172" s="35">
        <v>12</v>
      </c>
      <c r="J1172" s="35">
        <v>15.5</v>
      </c>
      <c r="K1172" s="35">
        <v>14</v>
      </c>
      <c r="L1172" s="35">
        <v>35.5</v>
      </c>
      <c r="M1172" s="35">
        <v>14</v>
      </c>
      <c r="N1172" s="35">
        <v>499881.9</v>
      </c>
      <c r="O1172" s="35">
        <v>6</v>
      </c>
      <c r="P1172" s="35">
        <v>14</v>
      </c>
      <c r="Q1172" s="35">
        <v>6</v>
      </c>
      <c r="R1172" s="35">
        <v>0</v>
      </c>
      <c r="S1172" s="35">
        <v>0</v>
      </c>
      <c r="T1172" s="35">
        <v>0</v>
      </c>
      <c r="U1172" s="35">
        <v>0</v>
      </c>
      <c r="V1172" s="35">
        <v>999883.4</v>
      </c>
      <c r="W1172" s="35">
        <v>1000000</v>
      </c>
      <c r="X1172" s="35">
        <v>116.6</v>
      </c>
      <c r="Y1172" s="35">
        <v>0.01</v>
      </c>
      <c r="Z1172" t="str">
        <f t="shared" si="16"/>
        <v>Luxembourg</v>
      </c>
      <c r="AA1172">
        <f>'OAM Base model stairs'!B1703</f>
        <v>2013</v>
      </c>
    </row>
    <row r="1173" spans="1:27" ht="15" thickBot="1" x14ac:dyDescent="0.35">
      <c r="A1173" s="34" t="str">
        <f t="shared" si="15"/>
        <v>Luxembourg</v>
      </c>
      <c r="B1173" s="35">
        <v>0</v>
      </c>
      <c r="C1173" s="35">
        <v>0</v>
      </c>
      <c r="D1173" s="35">
        <v>2</v>
      </c>
      <c r="E1173" s="35">
        <v>0</v>
      </c>
      <c r="F1173" s="35">
        <v>14</v>
      </c>
      <c r="G1173" s="35">
        <v>20</v>
      </c>
      <c r="H1173" s="35">
        <v>499850.4</v>
      </c>
      <c r="I1173" s="35">
        <v>14</v>
      </c>
      <c r="J1173" s="35">
        <v>15.5</v>
      </c>
      <c r="K1173" s="35">
        <v>14</v>
      </c>
      <c r="L1173" s="35">
        <v>35.5</v>
      </c>
      <c r="M1173" s="35">
        <v>14</v>
      </c>
      <c r="N1173" s="35">
        <v>499883.9</v>
      </c>
      <c r="O1173" s="35">
        <v>8</v>
      </c>
      <c r="P1173" s="35">
        <v>20.5</v>
      </c>
      <c r="Q1173" s="35">
        <v>8</v>
      </c>
      <c r="R1173" s="35">
        <v>0</v>
      </c>
      <c r="S1173" s="35">
        <v>1</v>
      </c>
      <c r="T1173" s="35">
        <v>0</v>
      </c>
      <c r="U1173" s="35">
        <v>25.5</v>
      </c>
      <c r="V1173" s="35">
        <v>999926.4</v>
      </c>
      <c r="W1173" s="35">
        <v>1000000</v>
      </c>
      <c r="X1173" s="35">
        <v>73.599999999999994</v>
      </c>
      <c r="Y1173" s="35">
        <v>0.01</v>
      </c>
      <c r="Z1173" t="str">
        <f t="shared" si="16"/>
        <v>Luxembourg</v>
      </c>
      <c r="AA1173">
        <f>'OAM Base model stairs'!B1704</f>
        <v>2014</v>
      </c>
    </row>
    <row r="1174" spans="1:27" ht="15" thickBot="1" x14ac:dyDescent="0.35">
      <c r="A1174" s="34" t="str">
        <f t="shared" si="15"/>
        <v>Luxembourg</v>
      </c>
      <c r="B1174" s="35">
        <v>0</v>
      </c>
      <c r="C1174" s="35">
        <v>0</v>
      </c>
      <c r="D1174" s="35">
        <v>2</v>
      </c>
      <c r="E1174" s="35">
        <v>0</v>
      </c>
      <c r="F1174" s="35">
        <v>15</v>
      </c>
      <c r="G1174" s="35">
        <v>21</v>
      </c>
      <c r="H1174" s="35">
        <v>499843.9</v>
      </c>
      <c r="I1174" s="35">
        <v>15</v>
      </c>
      <c r="J1174" s="35">
        <v>13.5</v>
      </c>
      <c r="K1174" s="35">
        <v>12</v>
      </c>
      <c r="L1174" s="35">
        <v>39.5</v>
      </c>
      <c r="M1174" s="35">
        <v>12</v>
      </c>
      <c r="N1174" s="35">
        <v>499887.9</v>
      </c>
      <c r="O1174" s="35">
        <v>11</v>
      </c>
      <c r="P1174" s="35">
        <v>38</v>
      </c>
      <c r="Q1174" s="35">
        <v>11</v>
      </c>
      <c r="R1174" s="35">
        <v>0</v>
      </c>
      <c r="S1174" s="35">
        <v>1</v>
      </c>
      <c r="T1174" s="35">
        <v>1</v>
      </c>
      <c r="U1174" s="35">
        <v>25.5</v>
      </c>
      <c r="V1174" s="35">
        <v>999949.4</v>
      </c>
      <c r="W1174" s="35">
        <v>1000000</v>
      </c>
      <c r="X1174" s="35">
        <v>50.6</v>
      </c>
      <c r="Y1174" s="35">
        <v>0.01</v>
      </c>
      <c r="Z1174" t="str">
        <f t="shared" si="16"/>
        <v>Luxembourg</v>
      </c>
      <c r="AA1174">
        <f>'OAM Base model stairs'!B1705</f>
        <v>2015</v>
      </c>
    </row>
    <row r="1175" spans="1:27" ht="15" thickBot="1" x14ac:dyDescent="0.35">
      <c r="A1175" s="34" t="str">
        <f t="shared" si="15"/>
        <v>Luxembourg</v>
      </c>
      <c r="B1175" s="35">
        <v>0</v>
      </c>
      <c r="C1175" s="35">
        <v>1</v>
      </c>
      <c r="D1175" s="35">
        <v>3</v>
      </c>
      <c r="E1175" s="35">
        <v>1</v>
      </c>
      <c r="F1175" s="35">
        <v>15</v>
      </c>
      <c r="G1175" s="35">
        <v>20</v>
      </c>
      <c r="H1175" s="35">
        <v>499849.4</v>
      </c>
      <c r="I1175" s="35">
        <v>14</v>
      </c>
      <c r="J1175" s="35">
        <v>13.5</v>
      </c>
      <c r="K1175" s="35">
        <v>13</v>
      </c>
      <c r="L1175" s="35">
        <v>39.5</v>
      </c>
      <c r="M1175" s="35">
        <v>13</v>
      </c>
      <c r="N1175" s="35">
        <v>499890.9</v>
      </c>
      <c r="O1175" s="35">
        <v>13</v>
      </c>
      <c r="P1175" s="35">
        <v>37</v>
      </c>
      <c r="Q1175" s="35">
        <v>13</v>
      </c>
      <c r="R1175" s="35">
        <v>0</v>
      </c>
      <c r="S1175" s="35">
        <v>1</v>
      </c>
      <c r="T1175" s="35">
        <v>0</v>
      </c>
      <c r="U1175" s="35">
        <v>25.5</v>
      </c>
      <c r="V1175" s="35">
        <v>999962.9</v>
      </c>
      <c r="W1175" s="35">
        <v>1000000</v>
      </c>
      <c r="X1175" s="35">
        <v>37.1</v>
      </c>
      <c r="Y1175" s="35">
        <v>0</v>
      </c>
      <c r="Z1175" t="str">
        <f t="shared" si="16"/>
        <v>Luxembourg</v>
      </c>
      <c r="AA1175">
        <f>'OAM Base model stairs'!B1706</f>
        <v>2016</v>
      </c>
    </row>
    <row r="1176" spans="1:27" ht="15" thickBot="1" x14ac:dyDescent="0.35">
      <c r="A1176" s="34" t="str">
        <f t="shared" si="15"/>
        <v>Luxembourg</v>
      </c>
      <c r="B1176" s="35">
        <v>0</v>
      </c>
      <c r="C1176" s="35">
        <v>1</v>
      </c>
      <c r="D1176" s="35">
        <v>2</v>
      </c>
      <c r="E1176" s="35">
        <v>1</v>
      </c>
      <c r="F1176" s="35">
        <v>14</v>
      </c>
      <c r="G1176" s="35">
        <v>20</v>
      </c>
      <c r="H1176" s="35">
        <v>499849.4</v>
      </c>
      <c r="I1176" s="35">
        <v>14</v>
      </c>
      <c r="J1176" s="35">
        <v>18.5</v>
      </c>
      <c r="K1176" s="35">
        <v>18</v>
      </c>
      <c r="L1176" s="35">
        <v>34.5</v>
      </c>
      <c r="M1176" s="35">
        <v>18</v>
      </c>
      <c r="N1176" s="35">
        <v>499892.9</v>
      </c>
      <c r="O1176" s="35">
        <v>14</v>
      </c>
      <c r="P1176" s="35">
        <v>37</v>
      </c>
      <c r="Q1176" s="35">
        <v>14</v>
      </c>
      <c r="R1176" s="35">
        <v>0</v>
      </c>
      <c r="S1176" s="35">
        <v>1</v>
      </c>
      <c r="T1176" s="35">
        <v>1</v>
      </c>
      <c r="U1176" s="35">
        <v>25.5</v>
      </c>
      <c r="V1176" s="35">
        <v>999975.9</v>
      </c>
      <c r="W1176" s="35">
        <v>1000000</v>
      </c>
      <c r="X1176" s="35">
        <v>24.1</v>
      </c>
      <c r="Y1176" s="35">
        <v>0</v>
      </c>
      <c r="Z1176" t="str">
        <f t="shared" si="16"/>
        <v>Luxembourg</v>
      </c>
      <c r="AA1176">
        <f>'OAM Base model stairs'!B1707</f>
        <v>2017</v>
      </c>
    </row>
    <row r="1177" spans="1:27" ht="15" thickBot="1" x14ac:dyDescent="0.35">
      <c r="A1177" s="34" t="str">
        <f t="shared" si="15"/>
        <v>Luxembourg</v>
      </c>
      <c r="B1177" s="35">
        <v>0</v>
      </c>
      <c r="C1177" s="35">
        <v>1</v>
      </c>
      <c r="D1177" s="35">
        <v>1</v>
      </c>
      <c r="E1177" s="35">
        <v>1</v>
      </c>
      <c r="F1177" s="35">
        <v>15</v>
      </c>
      <c r="G1177" s="35">
        <v>21</v>
      </c>
      <c r="H1177" s="35">
        <v>499841.4</v>
      </c>
      <c r="I1177" s="35">
        <v>15</v>
      </c>
      <c r="J1177" s="35">
        <v>17.5</v>
      </c>
      <c r="K1177" s="35">
        <v>17</v>
      </c>
      <c r="L1177" s="35">
        <v>34.5</v>
      </c>
      <c r="M1177" s="35">
        <v>17</v>
      </c>
      <c r="N1177" s="35">
        <v>499897.9</v>
      </c>
      <c r="O1177" s="35">
        <v>18</v>
      </c>
      <c r="P1177" s="35">
        <v>20.5</v>
      </c>
      <c r="Q1177" s="35">
        <v>18</v>
      </c>
      <c r="R1177" s="35">
        <v>0</v>
      </c>
      <c r="S1177" s="35">
        <v>1</v>
      </c>
      <c r="T1177" s="35">
        <v>1</v>
      </c>
      <c r="U1177" s="35">
        <v>25.5</v>
      </c>
      <c r="V1177" s="35">
        <v>999963.4</v>
      </c>
      <c r="W1177" s="35">
        <v>1000000</v>
      </c>
      <c r="X1177" s="35">
        <v>36.6</v>
      </c>
      <c r="Y1177" s="35">
        <v>0</v>
      </c>
      <c r="Z1177" t="str">
        <f t="shared" si="16"/>
        <v>Luxembourg</v>
      </c>
      <c r="AA1177">
        <f>'OAM Base model stairs'!B1708</f>
        <v>2018</v>
      </c>
    </row>
    <row r="1178" spans="1:27" ht="15" thickBot="1" x14ac:dyDescent="0.35">
      <c r="A1178" s="34" t="str">
        <f t="shared" si="15"/>
        <v>Luxembourg</v>
      </c>
      <c r="B1178" s="35">
        <v>0</v>
      </c>
      <c r="C1178" s="35">
        <v>2</v>
      </c>
      <c r="D1178" s="35">
        <v>2</v>
      </c>
      <c r="E1178" s="35">
        <v>2</v>
      </c>
      <c r="F1178" s="35">
        <v>17</v>
      </c>
      <c r="G1178" s="35">
        <v>22</v>
      </c>
      <c r="H1178" s="35">
        <v>499841.4</v>
      </c>
      <c r="I1178" s="35">
        <v>16</v>
      </c>
      <c r="J1178" s="35">
        <v>17.5</v>
      </c>
      <c r="K1178" s="35">
        <v>16</v>
      </c>
      <c r="L1178" s="35">
        <v>35.5</v>
      </c>
      <c r="M1178" s="35">
        <v>16</v>
      </c>
      <c r="N1178" s="35">
        <v>499901.9</v>
      </c>
      <c r="O1178" s="35">
        <v>22</v>
      </c>
      <c r="P1178" s="35">
        <v>14</v>
      </c>
      <c r="Q1178" s="35">
        <v>22</v>
      </c>
      <c r="R1178" s="35">
        <v>1</v>
      </c>
      <c r="S1178" s="35">
        <v>1</v>
      </c>
      <c r="T1178" s="35">
        <v>1</v>
      </c>
      <c r="U1178" s="35">
        <v>25.5</v>
      </c>
      <c r="V1178" s="35">
        <v>999975.9</v>
      </c>
      <c r="W1178" s="35">
        <v>1000000</v>
      </c>
      <c r="X1178" s="35">
        <v>24.1</v>
      </c>
      <c r="Y1178" s="35">
        <v>0</v>
      </c>
      <c r="Z1178" t="str">
        <f t="shared" si="16"/>
        <v>Luxembourg</v>
      </c>
      <c r="AA1178">
        <f>'OAM Base model stairs'!B1709</f>
        <v>2019</v>
      </c>
    </row>
    <row r="1179" spans="1:27" ht="15" thickBot="1" x14ac:dyDescent="0.35">
      <c r="A1179" s="34" t="str">
        <f t="shared" si="15"/>
        <v>Luxembourg</v>
      </c>
      <c r="B1179" s="35">
        <v>0</v>
      </c>
      <c r="C1179" s="35">
        <v>2</v>
      </c>
      <c r="D1179" s="35">
        <v>1</v>
      </c>
      <c r="E1179" s="35">
        <v>2</v>
      </c>
      <c r="F1179" s="35">
        <v>15</v>
      </c>
      <c r="G1179" s="35">
        <v>19</v>
      </c>
      <c r="H1179" s="35">
        <v>499850.4</v>
      </c>
      <c r="I1179" s="35">
        <v>13</v>
      </c>
      <c r="J1179" s="35">
        <v>16.5</v>
      </c>
      <c r="K1179" s="35">
        <v>15</v>
      </c>
      <c r="L1179" s="35">
        <v>36.5</v>
      </c>
      <c r="M1179" s="35">
        <v>15</v>
      </c>
      <c r="N1179" s="35">
        <v>499903.9</v>
      </c>
      <c r="O1179" s="35">
        <v>26</v>
      </c>
      <c r="P1179" s="35">
        <v>13</v>
      </c>
      <c r="Q1179" s="35">
        <v>26</v>
      </c>
      <c r="R1179" s="35">
        <v>1</v>
      </c>
      <c r="S1179" s="35">
        <v>1</v>
      </c>
      <c r="T1179" s="35">
        <v>1</v>
      </c>
      <c r="U1179" s="35">
        <v>25.5</v>
      </c>
      <c r="V1179" s="35">
        <v>999982.9</v>
      </c>
      <c r="W1179" s="35">
        <v>1000000</v>
      </c>
      <c r="X1179" s="35">
        <v>17.100000000000001</v>
      </c>
      <c r="Y1179" s="35">
        <v>0</v>
      </c>
      <c r="Z1179" t="str">
        <f t="shared" si="16"/>
        <v>Luxembourg</v>
      </c>
      <c r="AA1179">
        <f>'OAM Base model stairs'!B1710</f>
        <v>2020</v>
      </c>
    </row>
    <row r="1180" spans="1:27" ht="15" thickBot="1" x14ac:dyDescent="0.35">
      <c r="A1180" s="34" t="str">
        <f t="shared" si="15"/>
        <v>Luxembourg</v>
      </c>
      <c r="B1180" s="35">
        <v>0</v>
      </c>
      <c r="C1180" s="35">
        <v>1</v>
      </c>
      <c r="D1180" s="35">
        <v>1</v>
      </c>
      <c r="E1180" s="35">
        <v>1</v>
      </c>
      <c r="F1180" s="35">
        <v>6</v>
      </c>
      <c r="G1180" s="35">
        <v>12</v>
      </c>
      <c r="H1180" s="35">
        <v>499768.9</v>
      </c>
      <c r="I1180" s="35">
        <v>6</v>
      </c>
      <c r="J1180" s="35">
        <v>8</v>
      </c>
      <c r="K1180" s="35">
        <v>8</v>
      </c>
      <c r="L1180" s="35">
        <v>38.5</v>
      </c>
      <c r="M1180" s="35">
        <v>8</v>
      </c>
      <c r="N1180" s="35">
        <v>499897.9</v>
      </c>
      <c r="O1180" s="35">
        <v>18</v>
      </c>
      <c r="P1180" s="35">
        <v>30</v>
      </c>
      <c r="Q1180" s="35">
        <v>18</v>
      </c>
      <c r="R1180" s="35">
        <v>0</v>
      </c>
      <c r="S1180" s="35">
        <v>1</v>
      </c>
      <c r="T1180" s="35">
        <v>1</v>
      </c>
      <c r="U1180" s="35">
        <v>25.5</v>
      </c>
      <c r="V1180" s="35">
        <v>999849.9</v>
      </c>
      <c r="W1180" s="35">
        <v>1000000</v>
      </c>
      <c r="X1180" s="35">
        <v>150.1</v>
      </c>
      <c r="Y1180" s="35">
        <v>0.02</v>
      </c>
      <c r="Z1180" t="str">
        <f t="shared" si="16"/>
        <v>Luxembourg</v>
      </c>
      <c r="AA1180">
        <f>'OAM Base model stairs'!B1711</f>
        <v>2021</v>
      </c>
    </row>
    <row r="1181" spans="1:27" ht="15" thickBot="1" x14ac:dyDescent="0.35">
      <c r="A1181" s="34" t="str">
        <f t="shared" ref="A1181:A1244" si="17">A521</f>
        <v>Netherlands</v>
      </c>
      <c r="B1181" s="35">
        <v>1</v>
      </c>
      <c r="C1181" s="35">
        <v>1</v>
      </c>
      <c r="D1181" s="35">
        <v>66.5</v>
      </c>
      <c r="E1181" s="35">
        <v>1</v>
      </c>
      <c r="F1181" s="35">
        <v>4</v>
      </c>
      <c r="G1181" s="35">
        <v>5</v>
      </c>
      <c r="H1181" s="35">
        <v>499768.9</v>
      </c>
      <c r="I1181" s="35">
        <v>5</v>
      </c>
      <c r="J1181" s="35">
        <v>13.5</v>
      </c>
      <c r="K1181" s="35">
        <v>12</v>
      </c>
      <c r="L1181" s="35">
        <v>32.5</v>
      </c>
      <c r="M1181" s="35">
        <v>12</v>
      </c>
      <c r="N1181" s="35">
        <v>499899.9</v>
      </c>
      <c r="O1181" s="35">
        <v>23</v>
      </c>
      <c r="P1181" s="35">
        <v>6</v>
      </c>
      <c r="Q1181" s="35">
        <v>23</v>
      </c>
      <c r="R1181" s="35">
        <v>20</v>
      </c>
      <c r="S1181" s="35">
        <v>15</v>
      </c>
      <c r="T1181" s="35">
        <v>3</v>
      </c>
      <c r="U1181" s="35">
        <v>39.5</v>
      </c>
      <c r="V1181" s="35">
        <v>999951.9</v>
      </c>
      <c r="W1181" s="35">
        <v>1000000</v>
      </c>
      <c r="X1181" s="35">
        <v>48.1</v>
      </c>
      <c r="Y1181" s="35">
        <v>0</v>
      </c>
      <c r="Z1181" t="str">
        <f t="shared" ref="Z1181:Z1244" si="18">A1181</f>
        <v>Netherlands</v>
      </c>
      <c r="AA1181">
        <f>'OAM Base model stairs'!B1712</f>
        <v>1995</v>
      </c>
    </row>
    <row r="1182" spans="1:27" ht="15" thickBot="1" x14ac:dyDescent="0.35">
      <c r="A1182" s="34" t="str">
        <f t="shared" si="17"/>
        <v>Netherlands</v>
      </c>
      <c r="B1182" s="35">
        <v>1</v>
      </c>
      <c r="C1182" s="35">
        <v>0</v>
      </c>
      <c r="D1182" s="35">
        <v>65.5</v>
      </c>
      <c r="E1182" s="35">
        <v>0</v>
      </c>
      <c r="F1182" s="35">
        <v>6</v>
      </c>
      <c r="G1182" s="35">
        <v>12</v>
      </c>
      <c r="H1182" s="35">
        <v>499771.9</v>
      </c>
      <c r="I1182" s="35">
        <v>6</v>
      </c>
      <c r="J1182" s="35">
        <v>16.5</v>
      </c>
      <c r="K1182" s="35">
        <v>14</v>
      </c>
      <c r="L1182" s="35">
        <v>32.5</v>
      </c>
      <c r="M1182" s="35">
        <v>14</v>
      </c>
      <c r="N1182" s="35">
        <v>499896.9</v>
      </c>
      <c r="O1182" s="35">
        <v>20</v>
      </c>
      <c r="P1182" s="35">
        <v>17.5</v>
      </c>
      <c r="Q1182" s="35">
        <v>20</v>
      </c>
      <c r="R1182" s="35">
        <v>19</v>
      </c>
      <c r="S1182" s="35">
        <v>14</v>
      </c>
      <c r="T1182" s="35">
        <v>4</v>
      </c>
      <c r="U1182" s="35">
        <v>38.5</v>
      </c>
      <c r="V1182" s="35">
        <v>999969.4</v>
      </c>
      <c r="W1182" s="35">
        <v>1000000</v>
      </c>
      <c r="X1182" s="35">
        <v>30.6</v>
      </c>
      <c r="Y1182" s="35">
        <v>0</v>
      </c>
      <c r="Z1182" t="str">
        <f t="shared" si="18"/>
        <v>Netherlands</v>
      </c>
      <c r="AA1182">
        <f>'OAM Base model stairs'!B1713</f>
        <v>1996</v>
      </c>
    </row>
    <row r="1183" spans="1:27" ht="15" thickBot="1" x14ac:dyDescent="0.35">
      <c r="A1183" s="34" t="str">
        <f t="shared" si="17"/>
        <v>Netherlands</v>
      </c>
      <c r="B1183" s="35">
        <v>1</v>
      </c>
      <c r="C1183" s="35">
        <v>1</v>
      </c>
      <c r="D1183" s="35">
        <v>66.5</v>
      </c>
      <c r="E1183" s="35">
        <v>1</v>
      </c>
      <c r="F1183" s="35">
        <v>4</v>
      </c>
      <c r="G1183" s="35">
        <v>5</v>
      </c>
      <c r="H1183" s="35">
        <v>499768.9</v>
      </c>
      <c r="I1183" s="35">
        <v>5</v>
      </c>
      <c r="J1183" s="35">
        <v>15.5</v>
      </c>
      <c r="K1183" s="35">
        <v>14</v>
      </c>
      <c r="L1183" s="35">
        <v>33.5</v>
      </c>
      <c r="M1183" s="35">
        <v>14</v>
      </c>
      <c r="N1183" s="35">
        <v>499891.9</v>
      </c>
      <c r="O1183" s="35">
        <v>14</v>
      </c>
      <c r="P1183" s="35">
        <v>41</v>
      </c>
      <c r="Q1183" s="35">
        <v>14</v>
      </c>
      <c r="R1183" s="35">
        <v>18</v>
      </c>
      <c r="S1183" s="35">
        <v>15</v>
      </c>
      <c r="T1183" s="35">
        <v>4</v>
      </c>
      <c r="U1183" s="35">
        <v>39.5</v>
      </c>
      <c r="V1183" s="35">
        <v>999966.9</v>
      </c>
      <c r="W1183" s="35">
        <v>1000000</v>
      </c>
      <c r="X1183" s="35">
        <v>33.1</v>
      </c>
      <c r="Y1183" s="35">
        <v>0</v>
      </c>
      <c r="Z1183" t="str">
        <f t="shared" si="18"/>
        <v>Netherlands</v>
      </c>
      <c r="AA1183">
        <f>'OAM Base model stairs'!B1714</f>
        <v>1997</v>
      </c>
    </row>
    <row r="1184" spans="1:27" ht="15" thickBot="1" x14ac:dyDescent="0.35">
      <c r="A1184" s="34" t="str">
        <f t="shared" si="17"/>
        <v>Netherlands</v>
      </c>
      <c r="B1184" s="35">
        <v>4</v>
      </c>
      <c r="C1184" s="35">
        <v>2</v>
      </c>
      <c r="D1184" s="35">
        <v>32.5</v>
      </c>
      <c r="E1184" s="35">
        <v>2</v>
      </c>
      <c r="F1184" s="35">
        <v>4</v>
      </c>
      <c r="G1184" s="35">
        <v>5</v>
      </c>
      <c r="H1184" s="35">
        <v>499767.9</v>
      </c>
      <c r="I1184" s="35">
        <v>5</v>
      </c>
      <c r="J1184" s="35">
        <v>16.5</v>
      </c>
      <c r="K1184" s="35">
        <v>14</v>
      </c>
      <c r="L1184" s="35">
        <v>32.5</v>
      </c>
      <c r="M1184" s="35">
        <v>14</v>
      </c>
      <c r="N1184" s="35">
        <v>499886.9</v>
      </c>
      <c r="O1184" s="35">
        <v>9</v>
      </c>
      <c r="P1184" s="35">
        <v>14</v>
      </c>
      <c r="Q1184" s="35">
        <v>9</v>
      </c>
      <c r="R1184" s="35">
        <v>18</v>
      </c>
      <c r="S1184" s="35">
        <v>14</v>
      </c>
      <c r="T1184" s="35">
        <v>4</v>
      </c>
      <c r="U1184" s="35">
        <v>38.5</v>
      </c>
      <c r="V1184" s="35">
        <v>999892.9</v>
      </c>
      <c r="W1184" s="35">
        <v>1000000</v>
      </c>
      <c r="X1184" s="35">
        <v>107.1</v>
      </c>
      <c r="Y1184" s="35">
        <v>0.01</v>
      </c>
      <c r="Z1184" t="str">
        <f t="shared" si="18"/>
        <v>Netherlands</v>
      </c>
      <c r="AA1184">
        <f>'OAM Base model stairs'!B1715</f>
        <v>1998</v>
      </c>
    </row>
    <row r="1185" spans="1:27" ht="15" thickBot="1" x14ac:dyDescent="0.35">
      <c r="A1185" s="34" t="str">
        <f t="shared" si="17"/>
        <v>Netherlands</v>
      </c>
      <c r="B1185" s="35">
        <v>3</v>
      </c>
      <c r="C1185" s="35">
        <v>3</v>
      </c>
      <c r="D1185" s="35">
        <v>32.5</v>
      </c>
      <c r="E1185" s="35">
        <v>3</v>
      </c>
      <c r="F1185" s="35">
        <v>4</v>
      </c>
      <c r="G1185" s="35">
        <v>5</v>
      </c>
      <c r="H1185" s="35">
        <v>499767.9</v>
      </c>
      <c r="I1185" s="35">
        <v>5</v>
      </c>
      <c r="J1185" s="35">
        <v>19.5</v>
      </c>
      <c r="K1185" s="35">
        <v>17</v>
      </c>
      <c r="L1185" s="35">
        <v>27</v>
      </c>
      <c r="M1185" s="35">
        <v>17</v>
      </c>
      <c r="N1185" s="35">
        <v>499881.9</v>
      </c>
      <c r="O1185" s="35">
        <v>5</v>
      </c>
      <c r="P1185" s="35">
        <v>3</v>
      </c>
      <c r="Q1185" s="35">
        <v>5</v>
      </c>
      <c r="R1185" s="35">
        <v>16</v>
      </c>
      <c r="S1185" s="35">
        <v>14</v>
      </c>
      <c r="T1185" s="35">
        <v>3</v>
      </c>
      <c r="U1185" s="35">
        <v>38.5</v>
      </c>
      <c r="V1185" s="35">
        <v>999870.4</v>
      </c>
      <c r="W1185" s="35">
        <v>1000000</v>
      </c>
      <c r="X1185" s="35">
        <v>129.6</v>
      </c>
      <c r="Y1185" s="35">
        <v>0.01</v>
      </c>
      <c r="Z1185" t="str">
        <f t="shared" si="18"/>
        <v>Netherlands</v>
      </c>
      <c r="AA1185">
        <f>'OAM Base model stairs'!B1716</f>
        <v>1999</v>
      </c>
    </row>
    <row r="1186" spans="1:27" ht="15" thickBot="1" x14ac:dyDescent="0.35">
      <c r="A1186" s="34" t="str">
        <f t="shared" si="17"/>
        <v>Netherlands</v>
      </c>
      <c r="B1186" s="35">
        <v>2</v>
      </c>
      <c r="C1186" s="35">
        <v>2</v>
      </c>
      <c r="D1186" s="35">
        <v>42</v>
      </c>
      <c r="E1186" s="35">
        <v>2</v>
      </c>
      <c r="F1186" s="35">
        <v>2</v>
      </c>
      <c r="G1186" s="35">
        <v>2</v>
      </c>
      <c r="H1186" s="35">
        <v>499765.9</v>
      </c>
      <c r="I1186" s="35">
        <v>2</v>
      </c>
      <c r="J1186" s="35">
        <v>20.5</v>
      </c>
      <c r="K1186" s="35">
        <v>19</v>
      </c>
      <c r="L1186" s="35">
        <v>27</v>
      </c>
      <c r="M1186" s="35">
        <v>19</v>
      </c>
      <c r="N1186" s="35">
        <v>499881.9</v>
      </c>
      <c r="O1186" s="35">
        <v>3</v>
      </c>
      <c r="P1186" s="35">
        <v>3</v>
      </c>
      <c r="Q1186" s="35">
        <v>3</v>
      </c>
      <c r="R1186" s="35">
        <v>16</v>
      </c>
      <c r="S1186" s="35">
        <v>15</v>
      </c>
      <c r="T1186" s="35">
        <v>2</v>
      </c>
      <c r="U1186" s="35">
        <v>39.5</v>
      </c>
      <c r="V1186" s="35">
        <v>999868.9</v>
      </c>
      <c r="W1186" s="35">
        <v>1000000</v>
      </c>
      <c r="X1186" s="35">
        <v>131.1</v>
      </c>
      <c r="Y1186" s="35">
        <v>0.01</v>
      </c>
      <c r="Z1186" t="str">
        <f t="shared" si="18"/>
        <v>Netherlands</v>
      </c>
      <c r="AA1186">
        <f>'OAM Base model stairs'!B1717</f>
        <v>2000</v>
      </c>
    </row>
    <row r="1187" spans="1:27" ht="15" thickBot="1" x14ac:dyDescent="0.35">
      <c r="A1187" s="34" t="str">
        <f t="shared" si="17"/>
        <v>Netherlands</v>
      </c>
      <c r="B1187" s="35">
        <v>2</v>
      </c>
      <c r="C1187" s="35">
        <v>2</v>
      </c>
      <c r="D1187" s="35">
        <v>65.5</v>
      </c>
      <c r="E1187" s="35">
        <v>2</v>
      </c>
      <c r="F1187" s="35">
        <v>2</v>
      </c>
      <c r="G1187" s="35">
        <v>2</v>
      </c>
      <c r="H1187" s="35">
        <v>499765.9</v>
      </c>
      <c r="I1187" s="35">
        <v>2</v>
      </c>
      <c r="J1187" s="35">
        <v>21.5</v>
      </c>
      <c r="K1187" s="35">
        <v>19</v>
      </c>
      <c r="L1187" s="35">
        <v>16</v>
      </c>
      <c r="M1187" s="35">
        <v>19</v>
      </c>
      <c r="N1187" s="35">
        <v>499880.9</v>
      </c>
      <c r="O1187" s="35">
        <v>3</v>
      </c>
      <c r="P1187" s="35">
        <v>3</v>
      </c>
      <c r="Q1187" s="35">
        <v>3</v>
      </c>
      <c r="R1187" s="35">
        <v>16</v>
      </c>
      <c r="S1187" s="35">
        <v>15</v>
      </c>
      <c r="T1187" s="35">
        <v>3</v>
      </c>
      <c r="U1187" s="35">
        <v>39.5</v>
      </c>
      <c r="V1187" s="35">
        <v>999882.4</v>
      </c>
      <c r="W1187" s="35">
        <v>1000000</v>
      </c>
      <c r="X1187" s="35">
        <v>117.6</v>
      </c>
      <c r="Y1187" s="35">
        <v>0.01</v>
      </c>
      <c r="Z1187" t="str">
        <f t="shared" si="18"/>
        <v>Netherlands</v>
      </c>
      <c r="AA1187">
        <f>'OAM Base model stairs'!B1718</f>
        <v>2001</v>
      </c>
    </row>
    <row r="1188" spans="1:27" ht="15" thickBot="1" x14ac:dyDescent="0.35">
      <c r="A1188" s="34" t="str">
        <f t="shared" si="17"/>
        <v>Netherlands</v>
      </c>
      <c r="B1188" s="35">
        <v>2</v>
      </c>
      <c r="C1188" s="35">
        <v>3</v>
      </c>
      <c r="D1188" s="35">
        <v>42</v>
      </c>
      <c r="E1188" s="35">
        <v>3</v>
      </c>
      <c r="F1188" s="35">
        <v>1</v>
      </c>
      <c r="G1188" s="35">
        <v>1</v>
      </c>
      <c r="H1188" s="35">
        <v>499764.9</v>
      </c>
      <c r="I1188" s="35">
        <v>1</v>
      </c>
      <c r="J1188" s="35">
        <v>18.5</v>
      </c>
      <c r="K1188" s="35">
        <v>16</v>
      </c>
      <c r="L1188" s="35">
        <v>18.5</v>
      </c>
      <c r="M1188" s="35">
        <v>16</v>
      </c>
      <c r="N1188" s="35">
        <v>499881.9</v>
      </c>
      <c r="O1188" s="35">
        <v>3</v>
      </c>
      <c r="P1188" s="35">
        <v>3</v>
      </c>
      <c r="Q1188" s="35">
        <v>3</v>
      </c>
      <c r="R1188" s="35">
        <v>17</v>
      </c>
      <c r="S1188" s="35">
        <v>16</v>
      </c>
      <c r="T1188" s="35">
        <v>3</v>
      </c>
      <c r="U1188" s="35">
        <v>40.5</v>
      </c>
      <c r="V1188" s="35">
        <v>999854.4</v>
      </c>
      <c r="W1188" s="35">
        <v>1000000</v>
      </c>
      <c r="X1188" s="35">
        <v>145.6</v>
      </c>
      <c r="Y1188" s="35">
        <v>0.01</v>
      </c>
      <c r="Z1188" t="str">
        <f t="shared" si="18"/>
        <v>Netherlands</v>
      </c>
      <c r="AA1188">
        <f>'OAM Base model stairs'!B1719</f>
        <v>2002</v>
      </c>
    </row>
    <row r="1189" spans="1:27" ht="15" thickBot="1" x14ac:dyDescent="0.35">
      <c r="A1189" s="34" t="str">
        <f t="shared" si="17"/>
        <v>Netherlands</v>
      </c>
      <c r="B1189" s="35">
        <v>3</v>
      </c>
      <c r="C1189" s="35">
        <v>3</v>
      </c>
      <c r="D1189" s="35">
        <v>65.5</v>
      </c>
      <c r="E1189" s="35">
        <v>3</v>
      </c>
      <c r="F1189" s="35">
        <v>1</v>
      </c>
      <c r="G1189" s="35">
        <v>1</v>
      </c>
      <c r="H1189" s="35">
        <v>499764.9</v>
      </c>
      <c r="I1189" s="35">
        <v>1</v>
      </c>
      <c r="J1189" s="35">
        <v>17.5</v>
      </c>
      <c r="K1189" s="35">
        <v>16</v>
      </c>
      <c r="L1189" s="35">
        <v>28</v>
      </c>
      <c r="M1189" s="35">
        <v>16</v>
      </c>
      <c r="N1189" s="35">
        <v>499888.9</v>
      </c>
      <c r="O1189" s="35">
        <v>11</v>
      </c>
      <c r="P1189" s="35">
        <v>35</v>
      </c>
      <c r="Q1189" s="35">
        <v>11</v>
      </c>
      <c r="R1189" s="35">
        <v>18</v>
      </c>
      <c r="S1189" s="35">
        <v>17</v>
      </c>
      <c r="T1189" s="35">
        <v>4</v>
      </c>
      <c r="U1189" s="35">
        <v>41.5</v>
      </c>
      <c r="V1189" s="35">
        <v>999946.4</v>
      </c>
      <c r="W1189" s="35">
        <v>1000000</v>
      </c>
      <c r="X1189" s="35">
        <v>53.6</v>
      </c>
      <c r="Y1189" s="35">
        <v>0.01</v>
      </c>
      <c r="Z1189" t="str">
        <f t="shared" si="18"/>
        <v>Netherlands</v>
      </c>
      <c r="AA1189">
        <f>'OAM Base model stairs'!B1720</f>
        <v>2003</v>
      </c>
    </row>
    <row r="1190" spans="1:27" ht="15" thickBot="1" x14ac:dyDescent="0.35">
      <c r="A1190" s="34" t="str">
        <f t="shared" si="17"/>
        <v>Netherlands</v>
      </c>
      <c r="B1190" s="35">
        <v>3</v>
      </c>
      <c r="C1190" s="35">
        <v>3</v>
      </c>
      <c r="D1190" s="35">
        <v>66.5</v>
      </c>
      <c r="E1190" s="35">
        <v>3</v>
      </c>
      <c r="F1190" s="35">
        <v>2</v>
      </c>
      <c r="G1190" s="35">
        <v>3</v>
      </c>
      <c r="H1190" s="35">
        <v>499765.9</v>
      </c>
      <c r="I1190" s="35">
        <v>3</v>
      </c>
      <c r="J1190" s="35">
        <v>17.5</v>
      </c>
      <c r="K1190" s="35">
        <v>15</v>
      </c>
      <c r="L1190" s="35">
        <v>26</v>
      </c>
      <c r="M1190" s="35">
        <v>15</v>
      </c>
      <c r="N1190" s="35">
        <v>499891.9</v>
      </c>
      <c r="O1190" s="35">
        <v>15</v>
      </c>
      <c r="P1190" s="35">
        <v>38</v>
      </c>
      <c r="Q1190" s="35">
        <v>15</v>
      </c>
      <c r="R1190" s="35">
        <v>19</v>
      </c>
      <c r="S1190" s="35">
        <v>18</v>
      </c>
      <c r="T1190" s="35">
        <v>5</v>
      </c>
      <c r="U1190" s="35">
        <v>42.5</v>
      </c>
      <c r="V1190" s="35">
        <v>999967.4</v>
      </c>
      <c r="W1190" s="35">
        <v>1000000</v>
      </c>
      <c r="X1190" s="35">
        <v>32.6</v>
      </c>
      <c r="Y1190" s="35">
        <v>0</v>
      </c>
      <c r="Z1190" t="str">
        <f t="shared" si="18"/>
        <v>Netherlands</v>
      </c>
      <c r="AA1190">
        <f>'OAM Base model stairs'!B1721</f>
        <v>2004</v>
      </c>
    </row>
    <row r="1191" spans="1:27" ht="15" thickBot="1" x14ac:dyDescent="0.35">
      <c r="A1191" s="34" t="str">
        <f t="shared" si="17"/>
        <v>Netherlands</v>
      </c>
      <c r="B1191" s="35">
        <v>3</v>
      </c>
      <c r="C1191" s="35">
        <v>4</v>
      </c>
      <c r="D1191" s="35">
        <v>66.5</v>
      </c>
      <c r="E1191" s="35">
        <v>4</v>
      </c>
      <c r="F1191" s="35">
        <v>1</v>
      </c>
      <c r="G1191" s="35">
        <v>1</v>
      </c>
      <c r="H1191" s="35">
        <v>499765.9</v>
      </c>
      <c r="I1191" s="35">
        <v>1</v>
      </c>
      <c r="J1191" s="35">
        <v>15.5</v>
      </c>
      <c r="K1191" s="35">
        <v>14</v>
      </c>
      <c r="L1191" s="35">
        <v>28</v>
      </c>
      <c r="M1191" s="35">
        <v>14</v>
      </c>
      <c r="N1191" s="35">
        <v>499895.9</v>
      </c>
      <c r="O1191" s="35">
        <v>19</v>
      </c>
      <c r="P1191" s="35">
        <v>35</v>
      </c>
      <c r="Q1191" s="35">
        <v>19</v>
      </c>
      <c r="R1191" s="35">
        <v>19</v>
      </c>
      <c r="S1191" s="35">
        <v>19</v>
      </c>
      <c r="T1191" s="35">
        <v>6</v>
      </c>
      <c r="U1191" s="35">
        <v>43.5</v>
      </c>
      <c r="V1191" s="35">
        <v>999974.40000000002</v>
      </c>
      <c r="W1191" s="35">
        <v>1000000</v>
      </c>
      <c r="X1191" s="35">
        <v>25.6</v>
      </c>
      <c r="Y1191" s="35">
        <v>0</v>
      </c>
      <c r="Z1191" t="str">
        <f t="shared" si="18"/>
        <v>Netherlands</v>
      </c>
      <c r="AA1191">
        <f>'OAM Base model stairs'!B1722</f>
        <v>2005</v>
      </c>
    </row>
    <row r="1192" spans="1:27" ht="15" thickBot="1" x14ac:dyDescent="0.35">
      <c r="A1192" s="34" t="str">
        <f t="shared" si="17"/>
        <v>Netherlands</v>
      </c>
      <c r="B1192" s="35">
        <v>5</v>
      </c>
      <c r="C1192" s="35">
        <v>5</v>
      </c>
      <c r="D1192" s="35">
        <v>66.5</v>
      </c>
      <c r="E1192" s="35">
        <v>5</v>
      </c>
      <c r="F1192" s="35">
        <v>1</v>
      </c>
      <c r="G1192" s="35">
        <v>2</v>
      </c>
      <c r="H1192" s="35">
        <v>499764.9</v>
      </c>
      <c r="I1192" s="35">
        <v>2</v>
      </c>
      <c r="J1192" s="35">
        <v>15.5</v>
      </c>
      <c r="K1192" s="35">
        <v>14</v>
      </c>
      <c r="L1192" s="35">
        <v>26</v>
      </c>
      <c r="M1192" s="35">
        <v>14</v>
      </c>
      <c r="N1192" s="35">
        <v>499896.9</v>
      </c>
      <c r="O1192" s="35">
        <v>18</v>
      </c>
      <c r="P1192" s="35">
        <v>37</v>
      </c>
      <c r="Q1192" s="35">
        <v>18</v>
      </c>
      <c r="R1192" s="35">
        <v>18</v>
      </c>
      <c r="S1192" s="35">
        <v>19</v>
      </c>
      <c r="T1192" s="35">
        <v>7</v>
      </c>
      <c r="U1192" s="35">
        <v>43.5</v>
      </c>
      <c r="V1192" s="35">
        <v>999978.4</v>
      </c>
      <c r="W1192" s="35">
        <v>1000000</v>
      </c>
      <c r="X1192" s="35">
        <v>21.6</v>
      </c>
      <c r="Y1192" s="35">
        <v>0</v>
      </c>
      <c r="Z1192" t="str">
        <f t="shared" si="18"/>
        <v>Netherlands</v>
      </c>
      <c r="AA1192">
        <f>'OAM Base model stairs'!B1723</f>
        <v>2006</v>
      </c>
    </row>
    <row r="1193" spans="1:27" ht="15" thickBot="1" x14ac:dyDescent="0.35">
      <c r="A1193" s="34" t="str">
        <f t="shared" si="17"/>
        <v>Netherlands</v>
      </c>
      <c r="B1193" s="35">
        <v>5</v>
      </c>
      <c r="C1193" s="35">
        <v>6</v>
      </c>
      <c r="D1193" s="35">
        <v>65.5</v>
      </c>
      <c r="E1193" s="35">
        <v>6</v>
      </c>
      <c r="F1193" s="35">
        <v>2</v>
      </c>
      <c r="G1193" s="35">
        <v>2</v>
      </c>
      <c r="H1193" s="35">
        <v>499764.9</v>
      </c>
      <c r="I1193" s="35">
        <v>2</v>
      </c>
      <c r="J1193" s="35">
        <v>13.5</v>
      </c>
      <c r="K1193" s="35">
        <v>12</v>
      </c>
      <c r="L1193" s="35">
        <v>29</v>
      </c>
      <c r="M1193" s="35">
        <v>12</v>
      </c>
      <c r="N1193" s="35">
        <v>499897.9</v>
      </c>
      <c r="O1193" s="35">
        <v>18</v>
      </c>
      <c r="P1193" s="35">
        <v>38</v>
      </c>
      <c r="Q1193" s="35">
        <v>18</v>
      </c>
      <c r="R1193" s="35">
        <v>18</v>
      </c>
      <c r="S1193" s="35">
        <v>20</v>
      </c>
      <c r="T1193" s="35">
        <v>7</v>
      </c>
      <c r="U1193" s="35">
        <v>44.5</v>
      </c>
      <c r="V1193" s="35">
        <v>999981.4</v>
      </c>
      <c r="W1193" s="35">
        <v>1000000</v>
      </c>
      <c r="X1193" s="35">
        <v>18.600000000000001</v>
      </c>
      <c r="Y1193" s="35">
        <v>0</v>
      </c>
      <c r="Z1193" t="str">
        <f t="shared" si="18"/>
        <v>Netherlands</v>
      </c>
      <c r="AA1193">
        <f>'OAM Base model stairs'!B1724</f>
        <v>2007</v>
      </c>
    </row>
    <row r="1194" spans="1:27" ht="15" thickBot="1" x14ac:dyDescent="0.35">
      <c r="A1194" s="34" t="str">
        <f t="shared" si="17"/>
        <v>Netherlands</v>
      </c>
      <c r="B1194" s="35">
        <v>5</v>
      </c>
      <c r="C1194" s="35">
        <v>6</v>
      </c>
      <c r="D1194" s="35">
        <v>65.5</v>
      </c>
      <c r="E1194" s="35">
        <v>6</v>
      </c>
      <c r="F1194" s="35">
        <v>2</v>
      </c>
      <c r="G1194" s="35">
        <v>2</v>
      </c>
      <c r="H1194" s="35">
        <v>499764.9</v>
      </c>
      <c r="I1194" s="35">
        <v>2</v>
      </c>
      <c r="J1194" s="35">
        <v>16.5</v>
      </c>
      <c r="K1194" s="35">
        <v>15</v>
      </c>
      <c r="L1194" s="35">
        <v>28</v>
      </c>
      <c r="M1194" s="35">
        <v>15</v>
      </c>
      <c r="N1194" s="35">
        <v>499894.9</v>
      </c>
      <c r="O1194" s="35">
        <v>14</v>
      </c>
      <c r="P1194" s="35">
        <v>30</v>
      </c>
      <c r="Q1194" s="35">
        <v>14</v>
      </c>
      <c r="R1194" s="35">
        <v>16</v>
      </c>
      <c r="S1194" s="35">
        <v>18</v>
      </c>
      <c r="T1194" s="35">
        <v>8</v>
      </c>
      <c r="U1194" s="35">
        <v>42.5</v>
      </c>
      <c r="V1194" s="35">
        <v>999965.4</v>
      </c>
      <c r="W1194" s="35">
        <v>1000000</v>
      </c>
      <c r="X1194" s="35">
        <v>34.6</v>
      </c>
      <c r="Y1194" s="35">
        <v>0</v>
      </c>
      <c r="Z1194" t="str">
        <f t="shared" si="18"/>
        <v>Netherlands</v>
      </c>
      <c r="AA1194">
        <f>'OAM Base model stairs'!B1725</f>
        <v>2008</v>
      </c>
    </row>
    <row r="1195" spans="1:27" ht="15" thickBot="1" x14ac:dyDescent="0.35">
      <c r="A1195" s="34" t="str">
        <f t="shared" si="17"/>
        <v>Netherlands</v>
      </c>
      <c r="B1195" s="35">
        <v>2</v>
      </c>
      <c r="C1195" s="35">
        <v>4</v>
      </c>
      <c r="D1195" s="35">
        <v>42</v>
      </c>
      <c r="E1195" s="35">
        <v>4</v>
      </c>
      <c r="F1195" s="35">
        <v>4</v>
      </c>
      <c r="G1195" s="35">
        <v>4</v>
      </c>
      <c r="H1195" s="35">
        <v>499766.9</v>
      </c>
      <c r="I1195" s="35">
        <v>4</v>
      </c>
      <c r="J1195" s="35">
        <v>15.5</v>
      </c>
      <c r="K1195" s="35">
        <v>14</v>
      </c>
      <c r="L1195" s="35">
        <v>33.5</v>
      </c>
      <c r="M1195" s="35">
        <v>14</v>
      </c>
      <c r="N1195" s="35">
        <v>499884.9</v>
      </c>
      <c r="O1195" s="35">
        <v>8</v>
      </c>
      <c r="P1195" s="35">
        <v>13</v>
      </c>
      <c r="Q1195" s="35">
        <v>8</v>
      </c>
      <c r="R1195" s="35">
        <v>16</v>
      </c>
      <c r="S1195" s="35">
        <v>17</v>
      </c>
      <c r="T1195" s="35">
        <v>6</v>
      </c>
      <c r="U1195" s="35">
        <v>41.5</v>
      </c>
      <c r="V1195" s="35">
        <v>999902.4</v>
      </c>
      <c r="W1195" s="35">
        <v>1000000</v>
      </c>
      <c r="X1195" s="35">
        <v>97.6</v>
      </c>
      <c r="Y1195" s="35">
        <v>0.01</v>
      </c>
      <c r="Z1195" t="str">
        <f t="shared" si="18"/>
        <v>Netherlands</v>
      </c>
      <c r="AA1195">
        <f>'OAM Base model stairs'!B1726</f>
        <v>2009</v>
      </c>
    </row>
    <row r="1196" spans="1:27" ht="15" thickBot="1" x14ac:dyDescent="0.35">
      <c r="A1196" s="34" t="str">
        <f t="shared" si="17"/>
        <v>Netherlands</v>
      </c>
      <c r="B1196" s="35">
        <v>3</v>
      </c>
      <c r="C1196" s="35">
        <v>5</v>
      </c>
      <c r="D1196" s="35">
        <v>65.5</v>
      </c>
      <c r="E1196" s="35">
        <v>5</v>
      </c>
      <c r="F1196" s="35">
        <v>4</v>
      </c>
      <c r="G1196" s="35">
        <v>3</v>
      </c>
      <c r="H1196" s="35">
        <v>499764.9</v>
      </c>
      <c r="I1196" s="35">
        <v>3</v>
      </c>
      <c r="J1196" s="35">
        <v>16.5</v>
      </c>
      <c r="K1196" s="35">
        <v>16</v>
      </c>
      <c r="L1196" s="35">
        <v>32.5</v>
      </c>
      <c r="M1196" s="35">
        <v>16</v>
      </c>
      <c r="N1196" s="35">
        <v>499882.9</v>
      </c>
      <c r="O1196" s="35">
        <v>8</v>
      </c>
      <c r="P1196" s="35">
        <v>15.5</v>
      </c>
      <c r="Q1196" s="35">
        <v>8</v>
      </c>
      <c r="R1196" s="35">
        <v>16</v>
      </c>
      <c r="S1196" s="35">
        <v>17</v>
      </c>
      <c r="T1196" s="35">
        <v>6</v>
      </c>
      <c r="U1196" s="35">
        <v>41.5</v>
      </c>
      <c r="V1196" s="35">
        <v>999929.4</v>
      </c>
      <c r="W1196" s="35">
        <v>1000000</v>
      </c>
      <c r="X1196" s="35">
        <v>70.599999999999994</v>
      </c>
      <c r="Y1196" s="35">
        <v>0.01</v>
      </c>
      <c r="Z1196" t="str">
        <f t="shared" si="18"/>
        <v>Netherlands</v>
      </c>
      <c r="AA1196">
        <f>'OAM Base model stairs'!B1727</f>
        <v>2010</v>
      </c>
    </row>
    <row r="1197" spans="1:27" ht="15" thickBot="1" x14ac:dyDescent="0.35">
      <c r="A1197" s="34" t="str">
        <f t="shared" si="17"/>
        <v>Netherlands</v>
      </c>
      <c r="B1197" s="35">
        <v>3</v>
      </c>
      <c r="C1197" s="35">
        <v>5</v>
      </c>
      <c r="D1197" s="35">
        <v>66.5</v>
      </c>
      <c r="E1197" s="35">
        <v>5</v>
      </c>
      <c r="F1197" s="35">
        <v>3</v>
      </c>
      <c r="G1197" s="35">
        <v>3</v>
      </c>
      <c r="H1197" s="35">
        <v>499764.9</v>
      </c>
      <c r="I1197" s="35">
        <v>3</v>
      </c>
      <c r="J1197" s="35">
        <v>17.5</v>
      </c>
      <c r="K1197" s="35">
        <v>16</v>
      </c>
      <c r="L1197" s="35">
        <v>33.5</v>
      </c>
      <c r="M1197" s="35">
        <v>16</v>
      </c>
      <c r="N1197" s="35">
        <v>499883.9</v>
      </c>
      <c r="O1197" s="35">
        <v>8</v>
      </c>
      <c r="P1197" s="35">
        <v>17.5</v>
      </c>
      <c r="Q1197" s="35">
        <v>8</v>
      </c>
      <c r="R1197" s="35">
        <v>16</v>
      </c>
      <c r="S1197" s="35">
        <v>17</v>
      </c>
      <c r="T1197" s="35">
        <v>8</v>
      </c>
      <c r="U1197" s="35">
        <v>41.5</v>
      </c>
      <c r="V1197" s="35">
        <v>999936.4</v>
      </c>
      <c r="W1197" s="35">
        <v>1000000</v>
      </c>
      <c r="X1197" s="35">
        <v>63.6</v>
      </c>
      <c r="Y1197" s="35">
        <v>0.01</v>
      </c>
      <c r="Z1197" t="str">
        <f t="shared" si="18"/>
        <v>Netherlands</v>
      </c>
      <c r="AA1197">
        <f>'OAM Base model stairs'!B1728</f>
        <v>2011</v>
      </c>
    </row>
    <row r="1198" spans="1:27" ht="15" thickBot="1" x14ac:dyDescent="0.35">
      <c r="A1198" s="34" t="str">
        <f t="shared" si="17"/>
        <v>Netherlands</v>
      </c>
      <c r="B1198" s="35">
        <v>2</v>
      </c>
      <c r="C1198" s="35">
        <v>4</v>
      </c>
      <c r="D1198" s="35">
        <v>65.5</v>
      </c>
      <c r="E1198" s="35">
        <v>4</v>
      </c>
      <c r="F1198" s="35">
        <v>4</v>
      </c>
      <c r="G1198" s="35">
        <v>3</v>
      </c>
      <c r="H1198" s="35">
        <v>499765.9</v>
      </c>
      <c r="I1198" s="35">
        <v>3</v>
      </c>
      <c r="J1198" s="35">
        <v>18.5</v>
      </c>
      <c r="K1198" s="35">
        <v>18</v>
      </c>
      <c r="L1198" s="35">
        <v>32.5</v>
      </c>
      <c r="M1198" s="35">
        <v>18</v>
      </c>
      <c r="N1198" s="35">
        <v>499883.9</v>
      </c>
      <c r="O1198" s="35">
        <v>9</v>
      </c>
      <c r="P1198" s="35">
        <v>30</v>
      </c>
      <c r="Q1198" s="35">
        <v>9</v>
      </c>
      <c r="R1198" s="35">
        <v>17</v>
      </c>
      <c r="S1198" s="35">
        <v>18</v>
      </c>
      <c r="T1198" s="35">
        <v>8</v>
      </c>
      <c r="U1198" s="35">
        <v>42.5</v>
      </c>
      <c r="V1198" s="35">
        <v>999955.9</v>
      </c>
      <c r="W1198" s="35">
        <v>1000000</v>
      </c>
      <c r="X1198" s="35">
        <v>44.1</v>
      </c>
      <c r="Y1198" s="35">
        <v>0</v>
      </c>
      <c r="Z1198" t="str">
        <f t="shared" si="18"/>
        <v>Netherlands</v>
      </c>
      <c r="AA1198">
        <f>'OAM Base model stairs'!B1729</f>
        <v>2012</v>
      </c>
    </row>
    <row r="1199" spans="1:27" ht="15" thickBot="1" x14ac:dyDescent="0.35">
      <c r="A1199" s="34" t="str">
        <f t="shared" si="17"/>
        <v>Netherlands</v>
      </c>
      <c r="B1199" s="35">
        <v>2</v>
      </c>
      <c r="C1199" s="35">
        <v>4</v>
      </c>
      <c r="D1199" s="35">
        <v>65.5</v>
      </c>
      <c r="E1199" s="35">
        <v>4</v>
      </c>
      <c r="F1199" s="35">
        <v>5</v>
      </c>
      <c r="G1199" s="35">
        <v>4</v>
      </c>
      <c r="H1199" s="35">
        <v>499766.9</v>
      </c>
      <c r="I1199" s="35">
        <v>4</v>
      </c>
      <c r="J1199" s="35">
        <v>20.5</v>
      </c>
      <c r="K1199" s="35">
        <v>19</v>
      </c>
      <c r="L1199" s="35">
        <v>29</v>
      </c>
      <c r="M1199" s="35">
        <v>19</v>
      </c>
      <c r="N1199" s="35">
        <v>499887.9</v>
      </c>
      <c r="O1199" s="35">
        <v>14</v>
      </c>
      <c r="P1199" s="35">
        <v>36</v>
      </c>
      <c r="Q1199" s="35">
        <v>14</v>
      </c>
      <c r="R1199" s="35">
        <v>17</v>
      </c>
      <c r="S1199" s="35">
        <v>18</v>
      </c>
      <c r="T1199" s="35">
        <v>8</v>
      </c>
      <c r="U1199" s="35">
        <v>42.5</v>
      </c>
      <c r="V1199" s="35">
        <v>999980.4</v>
      </c>
      <c r="W1199" s="35">
        <v>1000000</v>
      </c>
      <c r="X1199" s="35">
        <v>19.600000000000001</v>
      </c>
      <c r="Y1199" s="35">
        <v>0</v>
      </c>
      <c r="Z1199" t="str">
        <f t="shared" si="18"/>
        <v>Netherlands</v>
      </c>
      <c r="AA1199">
        <f>'OAM Base model stairs'!B1730</f>
        <v>2013</v>
      </c>
    </row>
    <row r="1200" spans="1:27" ht="15" thickBot="1" x14ac:dyDescent="0.35">
      <c r="A1200" s="34" t="str">
        <f t="shared" si="17"/>
        <v>Netherlands</v>
      </c>
      <c r="B1200" s="35">
        <v>3</v>
      </c>
      <c r="C1200" s="35">
        <v>5</v>
      </c>
      <c r="D1200" s="35">
        <v>66.5</v>
      </c>
      <c r="E1200" s="35">
        <v>5</v>
      </c>
      <c r="F1200" s="35">
        <v>6</v>
      </c>
      <c r="G1200" s="35">
        <v>5</v>
      </c>
      <c r="H1200" s="35">
        <v>499767.9</v>
      </c>
      <c r="I1200" s="35">
        <v>5</v>
      </c>
      <c r="J1200" s="35">
        <v>19.5</v>
      </c>
      <c r="K1200" s="35">
        <v>19</v>
      </c>
      <c r="L1200" s="35">
        <v>32.5</v>
      </c>
      <c r="M1200" s="35">
        <v>19</v>
      </c>
      <c r="N1200" s="35">
        <v>499892.9</v>
      </c>
      <c r="O1200" s="35">
        <v>18</v>
      </c>
      <c r="P1200" s="35">
        <v>29</v>
      </c>
      <c r="Q1200" s="35">
        <v>18</v>
      </c>
      <c r="R1200" s="35">
        <v>17</v>
      </c>
      <c r="S1200" s="35">
        <v>18</v>
      </c>
      <c r="T1200" s="35">
        <v>9</v>
      </c>
      <c r="U1200" s="35">
        <v>42.5</v>
      </c>
      <c r="V1200" s="35">
        <v>999997.9</v>
      </c>
      <c r="W1200" s="35">
        <v>1000000</v>
      </c>
      <c r="X1200" s="35">
        <v>2.1</v>
      </c>
      <c r="Y1200" s="35">
        <v>0</v>
      </c>
      <c r="Z1200" t="str">
        <f t="shared" si="18"/>
        <v>Netherlands</v>
      </c>
      <c r="AA1200">
        <f>'OAM Base model stairs'!B1731</f>
        <v>2014</v>
      </c>
    </row>
    <row r="1201" spans="1:27" ht="15" thickBot="1" x14ac:dyDescent="0.35">
      <c r="A1201" s="34" t="str">
        <f t="shared" si="17"/>
        <v>Netherlands</v>
      </c>
      <c r="B1201" s="35">
        <v>3</v>
      </c>
      <c r="C1201" s="35">
        <v>5</v>
      </c>
      <c r="D1201" s="35">
        <v>66.5</v>
      </c>
      <c r="E1201" s="35">
        <v>5</v>
      </c>
      <c r="F1201" s="35">
        <v>6</v>
      </c>
      <c r="G1201" s="35">
        <v>12</v>
      </c>
      <c r="H1201" s="35">
        <v>499767.9</v>
      </c>
      <c r="I1201" s="35">
        <v>6</v>
      </c>
      <c r="J1201" s="35">
        <v>20.5</v>
      </c>
      <c r="K1201" s="35">
        <v>20</v>
      </c>
      <c r="L1201" s="35">
        <v>32.5</v>
      </c>
      <c r="M1201" s="35">
        <v>20</v>
      </c>
      <c r="N1201" s="35">
        <v>499894.9</v>
      </c>
      <c r="O1201" s="35">
        <v>19</v>
      </c>
      <c r="P1201" s="35">
        <v>28</v>
      </c>
      <c r="Q1201" s="35">
        <v>19</v>
      </c>
      <c r="R1201" s="35">
        <v>18</v>
      </c>
      <c r="S1201" s="35">
        <v>20</v>
      </c>
      <c r="T1201" s="35">
        <v>10</v>
      </c>
      <c r="U1201" s="35">
        <v>44.5</v>
      </c>
      <c r="V1201" s="35">
        <v>1000017.9</v>
      </c>
      <c r="W1201" s="35">
        <v>1000000</v>
      </c>
      <c r="X1201" s="35">
        <v>-17.899999999999999</v>
      </c>
      <c r="Y1201" s="35">
        <v>0</v>
      </c>
      <c r="Z1201" t="str">
        <f t="shared" si="18"/>
        <v>Netherlands</v>
      </c>
      <c r="AA1201">
        <f>'OAM Base model stairs'!B1732</f>
        <v>2015</v>
      </c>
    </row>
    <row r="1202" spans="1:27" ht="15" thickBot="1" x14ac:dyDescent="0.35">
      <c r="A1202" s="34" t="str">
        <f t="shared" si="17"/>
        <v>Netherlands</v>
      </c>
      <c r="B1202" s="35">
        <v>3</v>
      </c>
      <c r="C1202" s="35">
        <v>6</v>
      </c>
      <c r="D1202" s="35">
        <v>65.5</v>
      </c>
      <c r="E1202" s="35">
        <v>6</v>
      </c>
      <c r="F1202" s="35">
        <v>6</v>
      </c>
      <c r="G1202" s="35">
        <v>12</v>
      </c>
      <c r="H1202" s="35">
        <v>499768.9</v>
      </c>
      <c r="I1202" s="35">
        <v>6</v>
      </c>
      <c r="J1202" s="35">
        <v>22.5</v>
      </c>
      <c r="K1202" s="35">
        <v>22</v>
      </c>
      <c r="L1202" s="35">
        <v>28</v>
      </c>
      <c r="M1202" s="35">
        <v>22</v>
      </c>
      <c r="N1202" s="35">
        <v>499894.9</v>
      </c>
      <c r="O1202" s="35">
        <v>18</v>
      </c>
      <c r="P1202" s="35">
        <v>29</v>
      </c>
      <c r="Q1202" s="35">
        <v>18</v>
      </c>
      <c r="R1202" s="35">
        <v>18</v>
      </c>
      <c r="S1202" s="35">
        <v>20</v>
      </c>
      <c r="T1202" s="35">
        <v>10</v>
      </c>
      <c r="U1202" s="35">
        <v>44.5</v>
      </c>
      <c r="V1202" s="35">
        <v>1000020.4</v>
      </c>
      <c r="W1202" s="35">
        <v>1000000</v>
      </c>
      <c r="X1202" s="35">
        <v>-20.399999999999999</v>
      </c>
      <c r="Y1202" s="35">
        <v>0</v>
      </c>
      <c r="Z1202" t="str">
        <f t="shared" si="18"/>
        <v>Netherlands</v>
      </c>
      <c r="AA1202">
        <f>'OAM Base model stairs'!B1733</f>
        <v>2016</v>
      </c>
    </row>
    <row r="1203" spans="1:27" ht="15" thickBot="1" x14ac:dyDescent="0.35">
      <c r="A1203" s="34" t="str">
        <f t="shared" si="17"/>
        <v>Netherlands</v>
      </c>
      <c r="B1203" s="35">
        <v>5</v>
      </c>
      <c r="C1203" s="35">
        <v>7</v>
      </c>
      <c r="D1203" s="35">
        <v>66.5</v>
      </c>
      <c r="E1203" s="35">
        <v>7</v>
      </c>
      <c r="F1203" s="35">
        <v>7</v>
      </c>
      <c r="G1203" s="35">
        <v>13</v>
      </c>
      <c r="H1203" s="35">
        <v>499770.9</v>
      </c>
      <c r="I1203" s="35">
        <v>7</v>
      </c>
      <c r="J1203" s="35">
        <v>22.5</v>
      </c>
      <c r="K1203" s="35">
        <v>21</v>
      </c>
      <c r="L1203" s="35">
        <v>29</v>
      </c>
      <c r="M1203" s="35">
        <v>21</v>
      </c>
      <c r="N1203" s="35">
        <v>499893.9</v>
      </c>
      <c r="O1203" s="35">
        <v>15</v>
      </c>
      <c r="P1203" s="35">
        <v>34</v>
      </c>
      <c r="Q1203" s="35">
        <v>15</v>
      </c>
      <c r="R1203" s="35">
        <v>17</v>
      </c>
      <c r="S1203" s="35">
        <v>20</v>
      </c>
      <c r="T1203" s="35">
        <v>12</v>
      </c>
      <c r="U1203" s="35">
        <v>44.5</v>
      </c>
      <c r="V1203" s="35">
        <v>1000028.4</v>
      </c>
      <c r="W1203" s="35">
        <v>1000000</v>
      </c>
      <c r="X1203" s="35">
        <v>-28.4</v>
      </c>
      <c r="Y1203" s="35">
        <v>0</v>
      </c>
      <c r="Z1203" t="str">
        <f t="shared" si="18"/>
        <v>Netherlands</v>
      </c>
      <c r="AA1203">
        <f>'OAM Base model stairs'!B1734</f>
        <v>2017</v>
      </c>
    </row>
    <row r="1204" spans="1:27" ht="15" thickBot="1" x14ac:dyDescent="0.35">
      <c r="A1204" s="34" t="str">
        <f t="shared" si="17"/>
        <v>Netherlands</v>
      </c>
      <c r="B1204" s="35">
        <v>6</v>
      </c>
      <c r="C1204" s="35">
        <v>9</v>
      </c>
      <c r="D1204" s="35">
        <v>66.5</v>
      </c>
      <c r="E1204" s="35">
        <v>9</v>
      </c>
      <c r="F1204" s="35">
        <v>7</v>
      </c>
      <c r="G1204" s="35">
        <v>13</v>
      </c>
      <c r="H1204" s="35">
        <v>499772.9</v>
      </c>
      <c r="I1204" s="35">
        <v>7</v>
      </c>
      <c r="J1204" s="35">
        <v>22.5</v>
      </c>
      <c r="K1204" s="35">
        <v>21</v>
      </c>
      <c r="L1204" s="35">
        <v>29</v>
      </c>
      <c r="M1204" s="35">
        <v>21</v>
      </c>
      <c r="N1204" s="35">
        <v>499893.9</v>
      </c>
      <c r="O1204" s="35">
        <v>13</v>
      </c>
      <c r="P1204" s="35">
        <v>36</v>
      </c>
      <c r="Q1204" s="35">
        <v>13</v>
      </c>
      <c r="R1204" s="35">
        <v>17</v>
      </c>
      <c r="S1204" s="35">
        <v>21</v>
      </c>
      <c r="T1204" s="35">
        <v>13</v>
      </c>
      <c r="U1204" s="35">
        <v>45.5</v>
      </c>
      <c r="V1204" s="35">
        <v>1000036.4</v>
      </c>
      <c r="W1204" s="35">
        <v>1000000</v>
      </c>
      <c r="X1204" s="35">
        <v>-36.4</v>
      </c>
      <c r="Y1204" s="35">
        <v>0</v>
      </c>
      <c r="Z1204" t="str">
        <f t="shared" si="18"/>
        <v>Netherlands</v>
      </c>
      <c r="AA1204">
        <f>'OAM Base model stairs'!B1735</f>
        <v>2018</v>
      </c>
    </row>
    <row r="1205" spans="1:27" ht="15" thickBot="1" x14ac:dyDescent="0.35">
      <c r="A1205" s="34" t="str">
        <f t="shared" si="17"/>
        <v>Netherlands</v>
      </c>
      <c r="B1205" s="35">
        <v>8</v>
      </c>
      <c r="C1205" s="35">
        <v>12</v>
      </c>
      <c r="D1205" s="35">
        <v>65.5</v>
      </c>
      <c r="E1205" s="35">
        <v>12</v>
      </c>
      <c r="F1205" s="35">
        <v>8</v>
      </c>
      <c r="G1205" s="35">
        <v>13</v>
      </c>
      <c r="H1205" s="35">
        <v>499786.9</v>
      </c>
      <c r="I1205" s="35">
        <v>7</v>
      </c>
      <c r="J1205" s="35">
        <v>23.5</v>
      </c>
      <c r="K1205" s="35">
        <v>22</v>
      </c>
      <c r="L1205" s="35">
        <v>32.5</v>
      </c>
      <c r="M1205" s="35">
        <v>22</v>
      </c>
      <c r="N1205" s="35">
        <v>499894.9</v>
      </c>
      <c r="O1205" s="35">
        <v>13</v>
      </c>
      <c r="P1205" s="35">
        <v>37</v>
      </c>
      <c r="Q1205" s="35">
        <v>13</v>
      </c>
      <c r="R1205" s="35">
        <v>17</v>
      </c>
      <c r="S1205" s="35">
        <v>21</v>
      </c>
      <c r="T1205" s="35">
        <v>14</v>
      </c>
      <c r="U1205" s="35">
        <v>45.5</v>
      </c>
      <c r="V1205" s="35">
        <v>1000067.9</v>
      </c>
      <c r="W1205" s="35">
        <v>1000000</v>
      </c>
      <c r="X1205" s="35">
        <v>-67.900000000000006</v>
      </c>
      <c r="Y1205" s="35">
        <v>-0.01</v>
      </c>
      <c r="Z1205" t="str">
        <f t="shared" si="18"/>
        <v>Netherlands</v>
      </c>
      <c r="AA1205">
        <f>'OAM Base model stairs'!B1736</f>
        <v>2019</v>
      </c>
    </row>
    <row r="1206" spans="1:27" ht="15" thickBot="1" x14ac:dyDescent="0.35">
      <c r="A1206" s="34" t="str">
        <f t="shared" si="17"/>
        <v>Netherlands</v>
      </c>
      <c r="B1206" s="35">
        <v>6</v>
      </c>
      <c r="C1206" s="35">
        <v>9</v>
      </c>
      <c r="D1206" s="35">
        <v>65.5</v>
      </c>
      <c r="E1206" s="35">
        <v>9</v>
      </c>
      <c r="F1206" s="35">
        <v>13</v>
      </c>
      <c r="G1206" s="35">
        <v>17</v>
      </c>
      <c r="H1206" s="35">
        <v>499838.9</v>
      </c>
      <c r="I1206" s="35">
        <v>11</v>
      </c>
      <c r="J1206" s="35">
        <v>23.5</v>
      </c>
      <c r="K1206" s="35">
        <v>23</v>
      </c>
      <c r="L1206" s="35">
        <v>28</v>
      </c>
      <c r="M1206" s="35">
        <v>23</v>
      </c>
      <c r="N1206" s="35">
        <v>499892.9</v>
      </c>
      <c r="O1206" s="35">
        <v>11</v>
      </c>
      <c r="P1206" s="35">
        <v>41</v>
      </c>
      <c r="Q1206" s="35">
        <v>11</v>
      </c>
      <c r="R1206" s="35">
        <v>19</v>
      </c>
      <c r="S1206" s="35">
        <v>22</v>
      </c>
      <c r="T1206" s="35">
        <v>11</v>
      </c>
      <c r="U1206" s="35">
        <v>46.5</v>
      </c>
      <c r="V1206" s="35">
        <v>1000121.4</v>
      </c>
      <c r="W1206" s="35">
        <v>1000000</v>
      </c>
      <c r="X1206" s="35">
        <v>-121.4</v>
      </c>
      <c r="Y1206" s="35">
        <v>-0.01</v>
      </c>
      <c r="Z1206" t="str">
        <f t="shared" si="18"/>
        <v>Netherlands</v>
      </c>
      <c r="AA1206">
        <f>'OAM Base model stairs'!B1737</f>
        <v>2020</v>
      </c>
    </row>
    <row r="1207" spans="1:27" ht="15" thickBot="1" x14ac:dyDescent="0.35">
      <c r="A1207" s="34" t="str">
        <f t="shared" si="17"/>
        <v>Netherlands</v>
      </c>
      <c r="B1207" s="35">
        <v>9</v>
      </c>
      <c r="C1207" s="35">
        <v>13</v>
      </c>
      <c r="D1207" s="35">
        <v>42</v>
      </c>
      <c r="E1207" s="35">
        <v>13</v>
      </c>
      <c r="F1207" s="35">
        <v>9</v>
      </c>
      <c r="G1207" s="35">
        <v>14</v>
      </c>
      <c r="H1207" s="35">
        <v>499804.4</v>
      </c>
      <c r="I1207" s="35">
        <v>8</v>
      </c>
      <c r="J1207" s="35">
        <v>17.5</v>
      </c>
      <c r="K1207" s="35">
        <v>16</v>
      </c>
      <c r="L1207" s="35">
        <v>9</v>
      </c>
      <c r="M1207" s="35">
        <v>16</v>
      </c>
      <c r="N1207" s="35">
        <v>499890.9</v>
      </c>
      <c r="O1207" s="35">
        <v>9</v>
      </c>
      <c r="P1207" s="35">
        <v>29</v>
      </c>
      <c r="Q1207" s="35">
        <v>9</v>
      </c>
      <c r="R1207" s="35">
        <v>19</v>
      </c>
      <c r="S1207" s="35">
        <v>22</v>
      </c>
      <c r="T1207" s="35">
        <v>12</v>
      </c>
      <c r="U1207" s="35">
        <v>46.5</v>
      </c>
      <c r="V1207" s="35">
        <v>1000008.4</v>
      </c>
      <c r="W1207" s="35">
        <v>1000000</v>
      </c>
      <c r="X1207" s="35">
        <v>-8.4</v>
      </c>
      <c r="Y1207" s="35">
        <v>0</v>
      </c>
      <c r="Z1207" t="str">
        <f t="shared" si="18"/>
        <v>Netherlands</v>
      </c>
      <c r="AA1207">
        <f>'OAM Base model stairs'!B1738</f>
        <v>2021</v>
      </c>
    </row>
    <row r="1208" spans="1:27" ht="15" thickBot="1" x14ac:dyDescent="0.35">
      <c r="A1208" s="34" t="str">
        <f t="shared" si="17"/>
        <v>Portugal</v>
      </c>
      <c r="B1208" s="35">
        <v>22</v>
      </c>
      <c r="C1208" s="35">
        <v>20</v>
      </c>
      <c r="D1208" s="35">
        <v>29.5</v>
      </c>
      <c r="E1208" s="35">
        <v>20</v>
      </c>
      <c r="F1208" s="35">
        <v>28</v>
      </c>
      <c r="G1208" s="35">
        <v>33</v>
      </c>
      <c r="H1208" s="35">
        <v>499768.9</v>
      </c>
      <c r="I1208" s="35">
        <v>27</v>
      </c>
      <c r="J1208" s="35">
        <v>33.5</v>
      </c>
      <c r="K1208" s="35">
        <v>29</v>
      </c>
      <c r="L1208" s="35">
        <v>4</v>
      </c>
      <c r="M1208" s="35">
        <v>29</v>
      </c>
      <c r="N1208" s="35">
        <v>499892.9</v>
      </c>
      <c r="O1208" s="35">
        <v>16</v>
      </c>
      <c r="P1208" s="35">
        <v>20.5</v>
      </c>
      <c r="Q1208" s="35">
        <v>16</v>
      </c>
      <c r="R1208" s="35">
        <v>24</v>
      </c>
      <c r="S1208" s="35">
        <v>21</v>
      </c>
      <c r="T1208" s="35">
        <v>27</v>
      </c>
      <c r="U1208" s="35">
        <v>45.5</v>
      </c>
      <c r="V1208" s="35">
        <v>1000106.9</v>
      </c>
      <c r="W1208" s="35">
        <v>1000000</v>
      </c>
      <c r="X1208" s="35">
        <v>-106.9</v>
      </c>
      <c r="Y1208" s="35">
        <v>-0.01</v>
      </c>
      <c r="Z1208" t="str">
        <f t="shared" si="18"/>
        <v>Portugal</v>
      </c>
      <c r="AA1208">
        <f>'OAM Base model stairs'!B1739</f>
        <v>1995</v>
      </c>
    </row>
    <row r="1209" spans="1:27" ht="15" thickBot="1" x14ac:dyDescent="0.35">
      <c r="A1209" s="34" t="str">
        <f t="shared" si="17"/>
        <v>Portugal</v>
      </c>
      <c r="B1209" s="35">
        <v>24</v>
      </c>
      <c r="C1209" s="35">
        <v>23</v>
      </c>
      <c r="D1209" s="35">
        <v>23.5</v>
      </c>
      <c r="E1209" s="35">
        <v>23</v>
      </c>
      <c r="F1209" s="35">
        <v>27</v>
      </c>
      <c r="G1209" s="35">
        <v>32</v>
      </c>
      <c r="H1209" s="35">
        <v>499768.9</v>
      </c>
      <c r="I1209" s="35">
        <v>26</v>
      </c>
      <c r="J1209" s="35">
        <v>32.5</v>
      </c>
      <c r="K1209" s="35">
        <v>28</v>
      </c>
      <c r="L1209" s="35">
        <v>6</v>
      </c>
      <c r="M1209" s="35">
        <v>28</v>
      </c>
      <c r="N1209" s="35">
        <v>499894.9</v>
      </c>
      <c r="O1209" s="35">
        <v>18</v>
      </c>
      <c r="P1209" s="35">
        <v>28</v>
      </c>
      <c r="Q1209" s="35">
        <v>18</v>
      </c>
      <c r="R1209" s="35">
        <v>23</v>
      </c>
      <c r="S1209" s="35">
        <v>21</v>
      </c>
      <c r="T1209" s="35">
        <v>27</v>
      </c>
      <c r="U1209" s="35">
        <v>45.5</v>
      </c>
      <c r="V1209" s="35">
        <v>1000117.4</v>
      </c>
      <c r="W1209" s="35">
        <v>1000000</v>
      </c>
      <c r="X1209" s="35">
        <v>-117.4</v>
      </c>
      <c r="Y1209" s="35">
        <v>-0.01</v>
      </c>
      <c r="Z1209" t="str">
        <f t="shared" si="18"/>
        <v>Portugal</v>
      </c>
      <c r="AA1209">
        <f>'OAM Base model stairs'!B1740</f>
        <v>1996</v>
      </c>
    </row>
    <row r="1210" spans="1:27" ht="15" thickBot="1" x14ac:dyDescent="0.35">
      <c r="A1210" s="34" t="str">
        <f t="shared" si="17"/>
        <v>Portugal</v>
      </c>
      <c r="B1210" s="35">
        <v>24</v>
      </c>
      <c r="C1210" s="35">
        <v>23</v>
      </c>
      <c r="D1210" s="35">
        <v>23.5</v>
      </c>
      <c r="E1210" s="35">
        <v>23</v>
      </c>
      <c r="F1210" s="35">
        <v>28</v>
      </c>
      <c r="G1210" s="35">
        <v>33</v>
      </c>
      <c r="H1210" s="35">
        <v>499768.9</v>
      </c>
      <c r="I1210" s="35">
        <v>27</v>
      </c>
      <c r="J1210" s="35">
        <v>33.5</v>
      </c>
      <c r="K1210" s="35">
        <v>29</v>
      </c>
      <c r="L1210" s="35">
        <v>6</v>
      </c>
      <c r="M1210" s="35">
        <v>29</v>
      </c>
      <c r="N1210" s="35">
        <v>499892.9</v>
      </c>
      <c r="O1210" s="35">
        <v>16</v>
      </c>
      <c r="P1210" s="35">
        <v>37</v>
      </c>
      <c r="Q1210" s="35">
        <v>16</v>
      </c>
      <c r="R1210" s="35">
        <v>23</v>
      </c>
      <c r="S1210" s="35">
        <v>21</v>
      </c>
      <c r="T1210" s="35">
        <v>27</v>
      </c>
      <c r="U1210" s="35">
        <v>45.5</v>
      </c>
      <c r="V1210" s="35">
        <v>1000126.4</v>
      </c>
      <c r="W1210" s="35">
        <v>1000000</v>
      </c>
      <c r="X1210" s="35">
        <v>-126.4</v>
      </c>
      <c r="Y1210" s="35">
        <v>-0.01</v>
      </c>
      <c r="Z1210" t="str">
        <f t="shared" si="18"/>
        <v>Portugal</v>
      </c>
      <c r="AA1210">
        <f>'OAM Base model stairs'!B1741</f>
        <v>1997</v>
      </c>
    </row>
    <row r="1211" spans="1:27" ht="15" thickBot="1" x14ac:dyDescent="0.35">
      <c r="A1211" s="34" t="str">
        <f t="shared" si="17"/>
        <v>Portugal</v>
      </c>
      <c r="B1211" s="35">
        <v>23</v>
      </c>
      <c r="C1211" s="35">
        <v>22</v>
      </c>
      <c r="D1211" s="35">
        <v>27.5</v>
      </c>
      <c r="E1211" s="35">
        <v>22</v>
      </c>
      <c r="F1211" s="35">
        <v>26</v>
      </c>
      <c r="G1211" s="35">
        <v>32</v>
      </c>
      <c r="H1211" s="35">
        <v>499769.9</v>
      </c>
      <c r="I1211" s="35">
        <v>26</v>
      </c>
      <c r="J1211" s="35">
        <v>33.5</v>
      </c>
      <c r="K1211" s="35">
        <v>29</v>
      </c>
      <c r="L1211" s="35">
        <v>5</v>
      </c>
      <c r="M1211" s="35">
        <v>29</v>
      </c>
      <c r="N1211" s="35">
        <v>499891.9</v>
      </c>
      <c r="O1211" s="35">
        <v>13</v>
      </c>
      <c r="P1211" s="35">
        <v>37</v>
      </c>
      <c r="Q1211" s="35">
        <v>13</v>
      </c>
      <c r="R1211" s="35">
        <v>22</v>
      </c>
      <c r="S1211" s="35">
        <v>21</v>
      </c>
      <c r="T1211" s="35">
        <v>27</v>
      </c>
      <c r="U1211" s="35">
        <v>45.5</v>
      </c>
      <c r="V1211" s="35">
        <v>1000115.4</v>
      </c>
      <c r="W1211" s="35">
        <v>1000000</v>
      </c>
      <c r="X1211" s="35">
        <v>-115.4</v>
      </c>
      <c r="Y1211" s="35">
        <v>-0.01</v>
      </c>
      <c r="Z1211" t="str">
        <f t="shared" si="18"/>
        <v>Portugal</v>
      </c>
      <c r="AA1211">
        <f>'OAM Base model stairs'!B1742</f>
        <v>1998</v>
      </c>
    </row>
    <row r="1212" spans="1:27" ht="15" thickBot="1" x14ac:dyDescent="0.35">
      <c r="A1212" s="34" t="str">
        <f t="shared" si="17"/>
        <v>Portugal</v>
      </c>
      <c r="B1212" s="35">
        <v>24</v>
      </c>
      <c r="C1212" s="35">
        <v>23</v>
      </c>
      <c r="D1212" s="35">
        <v>27.5</v>
      </c>
      <c r="E1212" s="35">
        <v>23</v>
      </c>
      <c r="F1212" s="35">
        <v>26</v>
      </c>
      <c r="G1212" s="35">
        <v>31</v>
      </c>
      <c r="H1212" s="35">
        <v>499769.9</v>
      </c>
      <c r="I1212" s="35">
        <v>25</v>
      </c>
      <c r="J1212" s="35">
        <v>33.5</v>
      </c>
      <c r="K1212" s="35">
        <v>29</v>
      </c>
      <c r="L1212" s="35">
        <v>6</v>
      </c>
      <c r="M1212" s="35">
        <v>29</v>
      </c>
      <c r="N1212" s="35">
        <v>499886.9</v>
      </c>
      <c r="O1212" s="35">
        <v>10</v>
      </c>
      <c r="P1212" s="35">
        <v>29</v>
      </c>
      <c r="Q1212" s="35">
        <v>10</v>
      </c>
      <c r="R1212" s="35">
        <v>22</v>
      </c>
      <c r="S1212" s="35">
        <v>21</v>
      </c>
      <c r="T1212" s="35">
        <v>27</v>
      </c>
      <c r="U1212" s="35">
        <v>45.5</v>
      </c>
      <c r="V1212" s="35">
        <v>1000098.4</v>
      </c>
      <c r="W1212" s="35">
        <v>1000000</v>
      </c>
      <c r="X1212" s="35">
        <v>-98.4</v>
      </c>
      <c r="Y1212" s="35">
        <v>-0.01</v>
      </c>
      <c r="Z1212" t="str">
        <f t="shared" si="18"/>
        <v>Portugal</v>
      </c>
      <c r="AA1212">
        <f>'OAM Base model stairs'!B1743</f>
        <v>1999</v>
      </c>
    </row>
    <row r="1213" spans="1:27" ht="15" thickBot="1" x14ac:dyDescent="0.35">
      <c r="A1213" s="34" t="str">
        <f t="shared" si="17"/>
        <v>Portugal</v>
      </c>
      <c r="B1213" s="35">
        <v>24</v>
      </c>
      <c r="C1213" s="35">
        <v>23</v>
      </c>
      <c r="D1213" s="35">
        <v>27.5</v>
      </c>
      <c r="E1213" s="35">
        <v>23</v>
      </c>
      <c r="F1213" s="35">
        <v>26</v>
      </c>
      <c r="G1213" s="35">
        <v>31</v>
      </c>
      <c r="H1213" s="35">
        <v>499770.9</v>
      </c>
      <c r="I1213" s="35">
        <v>25</v>
      </c>
      <c r="J1213" s="35">
        <v>33.5</v>
      </c>
      <c r="K1213" s="35">
        <v>29</v>
      </c>
      <c r="L1213" s="35">
        <v>7</v>
      </c>
      <c r="M1213" s="35">
        <v>29</v>
      </c>
      <c r="N1213" s="35">
        <v>499885.9</v>
      </c>
      <c r="O1213" s="35">
        <v>8</v>
      </c>
      <c r="P1213" s="35">
        <v>28</v>
      </c>
      <c r="Q1213" s="35">
        <v>8</v>
      </c>
      <c r="R1213" s="35">
        <v>21</v>
      </c>
      <c r="S1213" s="35">
        <v>20</v>
      </c>
      <c r="T1213" s="35">
        <v>28</v>
      </c>
      <c r="U1213" s="35">
        <v>44.5</v>
      </c>
      <c r="V1213" s="35">
        <v>1000092.4</v>
      </c>
      <c r="W1213" s="35">
        <v>1000000</v>
      </c>
      <c r="X1213" s="35">
        <v>-92.4</v>
      </c>
      <c r="Y1213" s="35">
        <v>-0.01</v>
      </c>
      <c r="Z1213" t="str">
        <f t="shared" si="18"/>
        <v>Portugal</v>
      </c>
      <c r="AA1213">
        <f>'OAM Base model stairs'!B1744</f>
        <v>2000</v>
      </c>
    </row>
    <row r="1214" spans="1:27" ht="15" thickBot="1" x14ac:dyDescent="0.35">
      <c r="A1214" s="34" t="str">
        <f t="shared" si="17"/>
        <v>Portugal</v>
      </c>
      <c r="B1214" s="35">
        <v>23</v>
      </c>
      <c r="C1214" s="35">
        <v>22</v>
      </c>
      <c r="D1214" s="35">
        <v>28.5</v>
      </c>
      <c r="E1214" s="35">
        <v>22</v>
      </c>
      <c r="F1214" s="35">
        <v>26</v>
      </c>
      <c r="G1214" s="35">
        <v>31</v>
      </c>
      <c r="H1214" s="35">
        <v>499770.9</v>
      </c>
      <c r="I1214" s="35">
        <v>25</v>
      </c>
      <c r="J1214" s="35">
        <v>32.5</v>
      </c>
      <c r="K1214" s="35">
        <v>28</v>
      </c>
      <c r="L1214" s="35">
        <v>6</v>
      </c>
      <c r="M1214" s="35">
        <v>28</v>
      </c>
      <c r="N1214" s="35">
        <v>499886.9</v>
      </c>
      <c r="O1214" s="35">
        <v>9</v>
      </c>
      <c r="P1214" s="35">
        <v>35</v>
      </c>
      <c r="Q1214" s="35">
        <v>9</v>
      </c>
      <c r="R1214" s="35">
        <v>21</v>
      </c>
      <c r="S1214" s="35">
        <v>20</v>
      </c>
      <c r="T1214" s="35">
        <v>28</v>
      </c>
      <c r="U1214" s="35">
        <v>44.5</v>
      </c>
      <c r="V1214" s="35">
        <v>1000096.4</v>
      </c>
      <c r="W1214" s="35">
        <v>1000000</v>
      </c>
      <c r="X1214" s="35">
        <v>-96.4</v>
      </c>
      <c r="Y1214" s="35">
        <v>-0.01</v>
      </c>
      <c r="Z1214" t="str">
        <f t="shared" si="18"/>
        <v>Portugal</v>
      </c>
      <c r="AA1214">
        <f>'OAM Base model stairs'!B1745</f>
        <v>2001</v>
      </c>
    </row>
    <row r="1215" spans="1:27" ht="15" thickBot="1" x14ac:dyDescent="0.35">
      <c r="A1215" s="34" t="str">
        <f t="shared" si="17"/>
        <v>Portugal</v>
      </c>
      <c r="B1215" s="35">
        <v>22</v>
      </c>
      <c r="C1215" s="35">
        <v>21</v>
      </c>
      <c r="D1215" s="35">
        <v>29.5</v>
      </c>
      <c r="E1215" s="35">
        <v>21</v>
      </c>
      <c r="F1215" s="35">
        <v>25</v>
      </c>
      <c r="G1215" s="35">
        <v>31</v>
      </c>
      <c r="H1215" s="35">
        <v>499770.9</v>
      </c>
      <c r="I1215" s="35">
        <v>25</v>
      </c>
      <c r="J1215" s="35">
        <v>28.5</v>
      </c>
      <c r="K1215" s="35">
        <v>27</v>
      </c>
      <c r="L1215" s="35">
        <v>6</v>
      </c>
      <c r="M1215" s="35">
        <v>27</v>
      </c>
      <c r="N1215" s="35">
        <v>499892.9</v>
      </c>
      <c r="O1215" s="35">
        <v>15</v>
      </c>
      <c r="P1215" s="35">
        <v>35</v>
      </c>
      <c r="Q1215" s="35">
        <v>15</v>
      </c>
      <c r="R1215" s="35">
        <v>21</v>
      </c>
      <c r="S1215" s="35">
        <v>20</v>
      </c>
      <c r="T1215" s="35">
        <v>28</v>
      </c>
      <c r="U1215" s="35">
        <v>44.5</v>
      </c>
      <c r="V1215" s="35">
        <v>1000105.4</v>
      </c>
      <c r="W1215" s="35">
        <v>1000000</v>
      </c>
      <c r="X1215" s="35">
        <v>-105.4</v>
      </c>
      <c r="Y1215" s="35">
        <v>-0.01</v>
      </c>
      <c r="Z1215" t="str">
        <f t="shared" si="18"/>
        <v>Portugal</v>
      </c>
      <c r="AA1215">
        <f>'OAM Base model stairs'!B1746</f>
        <v>2002</v>
      </c>
    </row>
    <row r="1216" spans="1:27" ht="15" thickBot="1" x14ac:dyDescent="0.35">
      <c r="A1216" s="34" t="str">
        <f t="shared" si="17"/>
        <v>Portugal</v>
      </c>
      <c r="B1216" s="35">
        <v>20</v>
      </c>
      <c r="C1216" s="35">
        <v>20</v>
      </c>
      <c r="D1216" s="35">
        <v>31.5</v>
      </c>
      <c r="E1216" s="35">
        <v>20</v>
      </c>
      <c r="F1216" s="35">
        <v>25</v>
      </c>
      <c r="G1216" s="35">
        <v>30</v>
      </c>
      <c r="H1216" s="35">
        <v>499770.9</v>
      </c>
      <c r="I1216" s="35">
        <v>24</v>
      </c>
      <c r="J1216" s="35">
        <v>28.5</v>
      </c>
      <c r="K1216" s="35">
        <v>27</v>
      </c>
      <c r="L1216" s="35">
        <v>7</v>
      </c>
      <c r="M1216" s="35">
        <v>27</v>
      </c>
      <c r="N1216" s="35">
        <v>499898.9</v>
      </c>
      <c r="O1216" s="35">
        <v>22</v>
      </c>
      <c r="P1216" s="35">
        <v>19.5</v>
      </c>
      <c r="Q1216" s="35">
        <v>22</v>
      </c>
      <c r="R1216" s="35">
        <v>19</v>
      </c>
      <c r="S1216" s="35">
        <v>18</v>
      </c>
      <c r="T1216" s="35">
        <v>29</v>
      </c>
      <c r="U1216" s="35">
        <v>42.5</v>
      </c>
      <c r="V1216" s="35">
        <v>1000101.9</v>
      </c>
      <c r="W1216" s="35">
        <v>1000000</v>
      </c>
      <c r="X1216" s="35">
        <v>-101.9</v>
      </c>
      <c r="Y1216" s="35">
        <v>-0.01</v>
      </c>
      <c r="Z1216" t="str">
        <f t="shared" si="18"/>
        <v>Portugal</v>
      </c>
      <c r="AA1216">
        <f>'OAM Base model stairs'!B1747</f>
        <v>2003</v>
      </c>
    </row>
    <row r="1217" spans="1:27" ht="15" thickBot="1" x14ac:dyDescent="0.35">
      <c r="A1217" s="34" t="str">
        <f t="shared" si="17"/>
        <v>Portugal</v>
      </c>
      <c r="B1217" s="35">
        <v>19</v>
      </c>
      <c r="C1217" s="35">
        <v>19</v>
      </c>
      <c r="D1217" s="35">
        <v>33.5</v>
      </c>
      <c r="E1217" s="35">
        <v>19</v>
      </c>
      <c r="F1217" s="35">
        <v>25</v>
      </c>
      <c r="G1217" s="35">
        <v>30</v>
      </c>
      <c r="H1217" s="35">
        <v>499772.9</v>
      </c>
      <c r="I1217" s="35">
        <v>24</v>
      </c>
      <c r="J1217" s="35">
        <v>26.5</v>
      </c>
      <c r="K1217" s="35">
        <v>25</v>
      </c>
      <c r="L1217" s="35">
        <v>7</v>
      </c>
      <c r="M1217" s="35">
        <v>25</v>
      </c>
      <c r="N1217" s="35">
        <v>499900.9</v>
      </c>
      <c r="O1217" s="35">
        <v>23</v>
      </c>
      <c r="P1217" s="35">
        <v>19.5</v>
      </c>
      <c r="Q1217" s="35">
        <v>23</v>
      </c>
      <c r="R1217" s="35">
        <v>18</v>
      </c>
      <c r="S1217" s="35">
        <v>18</v>
      </c>
      <c r="T1217" s="35">
        <v>29</v>
      </c>
      <c r="U1217" s="35">
        <v>42.5</v>
      </c>
      <c r="V1217" s="35">
        <v>1000099.9</v>
      </c>
      <c r="W1217" s="35">
        <v>1000000</v>
      </c>
      <c r="X1217" s="35">
        <v>-99.9</v>
      </c>
      <c r="Y1217" s="35">
        <v>-0.01</v>
      </c>
      <c r="Z1217" t="str">
        <f t="shared" si="18"/>
        <v>Portugal</v>
      </c>
      <c r="AA1217">
        <f>'OAM Base model stairs'!B1748</f>
        <v>2004</v>
      </c>
    </row>
    <row r="1218" spans="1:27" ht="15" thickBot="1" x14ac:dyDescent="0.35">
      <c r="A1218" s="34" t="str">
        <f t="shared" si="17"/>
        <v>Portugal</v>
      </c>
      <c r="B1218" s="35">
        <v>19</v>
      </c>
      <c r="C1218" s="35">
        <v>19</v>
      </c>
      <c r="D1218" s="35">
        <v>42</v>
      </c>
      <c r="E1218" s="35">
        <v>19</v>
      </c>
      <c r="F1218" s="35">
        <v>25</v>
      </c>
      <c r="G1218" s="35">
        <v>30</v>
      </c>
      <c r="H1218" s="35">
        <v>499770.9</v>
      </c>
      <c r="I1218" s="35">
        <v>24</v>
      </c>
      <c r="J1218" s="35">
        <v>27.5</v>
      </c>
      <c r="K1218" s="35">
        <v>26</v>
      </c>
      <c r="L1218" s="35">
        <v>5</v>
      </c>
      <c r="M1218" s="35">
        <v>26</v>
      </c>
      <c r="N1218" s="35">
        <v>499902.9</v>
      </c>
      <c r="O1218" s="35">
        <v>25</v>
      </c>
      <c r="P1218" s="35">
        <v>14</v>
      </c>
      <c r="Q1218" s="35">
        <v>25</v>
      </c>
      <c r="R1218" s="35">
        <v>17</v>
      </c>
      <c r="S1218" s="35">
        <v>17</v>
      </c>
      <c r="T1218" s="35">
        <v>29</v>
      </c>
      <c r="U1218" s="35">
        <v>41.5</v>
      </c>
      <c r="V1218" s="35">
        <v>1000104.9</v>
      </c>
      <c r="W1218" s="35">
        <v>1000000</v>
      </c>
      <c r="X1218" s="35">
        <v>-104.9</v>
      </c>
      <c r="Y1218" s="35">
        <v>-0.01</v>
      </c>
      <c r="Z1218" t="str">
        <f t="shared" si="18"/>
        <v>Portugal</v>
      </c>
      <c r="AA1218">
        <f>'OAM Base model stairs'!B1749</f>
        <v>2005</v>
      </c>
    </row>
    <row r="1219" spans="1:27" ht="15" thickBot="1" x14ac:dyDescent="0.35">
      <c r="A1219" s="34" t="str">
        <f t="shared" si="17"/>
        <v>Portugal</v>
      </c>
      <c r="B1219" s="35">
        <v>18</v>
      </c>
      <c r="C1219" s="35">
        <v>18</v>
      </c>
      <c r="D1219" s="35">
        <v>66.5</v>
      </c>
      <c r="E1219" s="35">
        <v>18</v>
      </c>
      <c r="F1219" s="35">
        <v>26</v>
      </c>
      <c r="G1219" s="35">
        <v>31</v>
      </c>
      <c r="H1219" s="35">
        <v>499770.9</v>
      </c>
      <c r="I1219" s="35">
        <v>25</v>
      </c>
      <c r="J1219" s="35">
        <v>25.5</v>
      </c>
      <c r="K1219" s="35">
        <v>24</v>
      </c>
      <c r="L1219" s="35">
        <v>6</v>
      </c>
      <c r="M1219" s="35">
        <v>24</v>
      </c>
      <c r="N1219" s="35">
        <v>499896.9</v>
      </c>
      <c r="O1219" s="35">
        <v>17</v>
      </c>
      <c r="P1219" s="35">
        <v>18.5</v>
      </c>
      <c r="Q1219" s="35">
        <v>17</v>
      </c>
      <c r="R1219" s="35">
        <v>15</v>
      </c>
      <c r="S1219" s="35">
        <v>17</v>
      </c>
      <c r="T1219" s="35">
        <v>28</v>
      </c>
      <c r="U1219" s="35">
        <v>41.5</v>
      </c>
      <c r="V1219" s="35">
        <v>1000103.9</v>
      </c>
      <c r="W1219" s="35">
        <v>1000000</v>
      </c>
      <c r="X1219" s="35">
        <v>-103.9</v>
      </c>
      <c r="Y1219" s="35">
        <v>-0.01</v>
      </c>
      <c r="Z1219" t="str">
        <f t="shared" si="18"/>
        <v>Portugal</v>
      </c>
      <c r="AA1219">
        <f>'OAM Base model stairs'!B1750</f>
        <v>2006</v>
      </c>
    </row>
    <row r="1220" spans="1:27" ht="15" thickBot="1" x14ac:dyDescent="0.35">
      <c r="A1220" s="34" t="str">
        <f t="shared" si="17"/>
        <v>Portugal</v>
      </c>
      <c r="B1220" s="35">
        <v>18</v>
      </c>
      <c r="C1220" s="35">
        <v>17</v>
      </c>
      <c r="D1220" s="35">
        <v>42</v>
      </c>
      <c r="E1220" s="35">
        <v>17</v>
      </c>
      <c r="F1220" s="35">
        <v>23</v>
      </c>
      <c r="G1220" s="35">
        <v>29</v>
      </c>
      <c r="H1220" s="35">
        <v>499783.4</v>
      </c>
      <c r="I1220" s="35">
        <v>23</v>
      </c>
      <c r="J1220" s="35">
        <v>23.5</v>
      </c>
      <c r="K1220" s="35">
        <v>22</v>
      </c>
      <c r="L1220" s="35">
        <v>6</v>
      </c>
      <c r="M1220" s="35">
        <v>22</v>
      </c>
      <c r="N1220" s="35">
        <v>499888.9</v>
      </c>
      <c r="O1220" s="35">
        <v>8</v>
      </c>
      <c r="P1220" s="35">
        <v>36</v>
      </c>
      <c r="Q1220" s="35">
        <v>8</v>
      </c>
      <c r="R1220" s="35">
        <v>15</v>
      </c>
      <c r="S1220" s="35">
        <v>16</v>
      </c>
      <c r="T1220" s="35">
        <v>28</v>
      </c>
      <c r="U1220" s="35">
        <v>40.5</v>
      </c>
      <c r="V1220" s="35">
        <v>1000066.4</v>
      </c>
      <c r="W1220" s="35">
        <v>1000000</v>
      </c>
      <c r="X1220" s="35">
        <v>-66.400000000000006</v>
      </c>
      <c r="Y1220" s="35">
        <v>-0.01</v>
      </c>
      <c r="Z1220" t="str">
        <f t="shared" si="18"/>
        <v>Portugal</v>
      </c>
      <c r="AA1220">
        <f>'OAM Base model stairs'!B1751</f>
        <v>2007</v>
      </c>
    </row>
    <row r="1221" spans="1:27" ht="15" thickBot="1" x14ac:dyDescent="0.35">
      <c r="A1221" s="34" t="str">
        <f t="shared" si="17"/>
        <v>Portugal</v>
      </c>
      <c r="B1221" s="35">
        <v>17</v>
      </c>
      <c r="C1221" s="35">
        <v>17</v>
      </c>
      <c r="D1221" s="35">
        <v>42</v>
      </c>
      <c r="E1221" s="35">
        <v>17</v>
      </c>
      <c r="F1221" s="35">
        <v>23</v>
      </c>
      <c r="G1221" s="35">
        <v>30</v>
      </c>
      <c r="H1221" s="35">
        <v>499783.4</v>
      </c>
      <c r="I1221" s="35">
        <v>24</v>
      </c>
      <c r="J1221" s="35">
        <v>26.5</v>
      </c>
      <c r="K1221" s="35">
        <v>25</v>
      </c>
      <c r="L1221" s="35">
        <v>7</v>
      </c>
      <c r="M1221" s="35">
        <v>25</v>
      </c>
      <c r="N1221" s="35">
        <v>499890.9</v>
      </c>
      <c r="O1221" s="35">
        <v>9</v>
      </c>
      <c r="P1221" s="35">
        <v>37</v>
      </c>
      <c r="Q1221" s="35">
        <v>9</v>
      </c>
      <c r="R1221" s="35">
        <v>15</v>
      </c>
      <c r="S1221" s="35">
        <v>17</v>
      </c>
      <c r="T1221" s="35">
        <v>28</v>
      </c>
      <c r="U1221" s="35">
        <v>41.5</v>
      </c>
      <c r="V1221" s="35">
        <v>1000084.4</v>
      </c>
      <c r="W1221" s="35">
        <v>1000000</v>
      </c>
      <c r="X1221" s="35">
        <v>-84.4</v>
      </c>
      <c r="Y1221" s="35">
        <v>-0.01</v>
      </c>
      <c r="Z1221" t="str">
        <f t="shared" si="18"/>
        <v>Portugal</v>
      </c>
      <c r="AA1221">
        <f>'OAM Base model stairs'!B1752</f>
        <v>2008</v>
      </c>
    </row>
    <row r="1222" spans="1:27" ht="15" thickBot="1" x14ac:dyDescent="0.35">
      <c r="A1222" s="34" t="str">
        <f t="shared" si="17"/>
        <v>Portugal</v>
      </c>
      <c r="B1222" s="35">
        <v>18</v>
      </c>
      <c r="C1222" s="35">
        <v>18</v>
      </c>
      <c r="D1222" s="35">
        <v>66.5</v>
      </c>
      <c r="E1222" s="35">
        <v>18</v>
      </c>
      <c r="F1222" s="35">
        <v>20</v>
      </c>
      <c r="G1222" s="35">
        <v>26</v>
      </c>
      <c r="H1222" s="35">
        <v>499788.9</v>
      </c>
      <c r="I1222" s="35">
        <v>20</v>
      </c>
      <c r="J1222" s="35">
        <v>27.5</v>
      </c>
      <c r="K1222" s="35">
        <v>26</v>
      </c>
      <c r="L1222" s="35">
        <v>8</v>
      </c>
      <c r="M1222" s="35">
        <v>26</v>
      </c>
      <c r="N1222" s="35">
        <v>499896.9</v>
      </c>
      <c r="O1222" s="35">
        <v>20</v>
      </c>
      <c r="P1222" s="35">
        <v>13</v>
      </c>
      <c r="Q1222" s="35">
        <v>20</v>
      </c>
      <c r="R1222" s="35">
        <v>16</v>
      </c>
      <c r="S1222" s="35">
        <v>17</v>
      </c>
      <c r="T1222" s="35">
        <v>28</v>
      </c>
      <c r="U1222" s="35">
        <v>41.5</v>
      </c>
      <c r="V1222" s="35">
        <v>1000115.4</v>
      </c>
      <c r="W1222" s="35">
        <v>1000000</v>
      </c>
      <c r="X1222" s="35">
        <v>-115.4</v>
      </c>
      <c r="Y1222" s="35">
        <v>-0.01</v>
      </c>
      <c r="Z1222" t="str">
        <f t="shared" si="18"/>
        <v>Portugal</v>
      </c>
      <c r="AA1222">
        <f>'OAM Base model stairs'!B1753</f>
        <v>2009</v>
      </c>
    </row>
    <row r="1223" spans="1:27" ht="15" thickBot="1" x14ac:dyDescent="0.35">
      <c r="A1223" s="34" t="str">
        <f t="shared" si="17"/>
        <v>Portugal</v>
      </c>
      <c r="B1223" s="35">
        <v>18</v>
      </c>
      <c r="C1223" s="35">
        <v>18</v>
      </c>
      <c r="D1223" s="35">
        <v>66.5</v>
      </c>
      <c r="E1223" s="35">
        <v>18</v>
      </c>
      <c r="F1223" s="35">
        <v>20</v>
      </c>
      <c r="G1223" s="35">
        <v>26</v>
      </c>
      <c r="H1223" s="35">
        <v>499792.4</v>
      </c>
      <c r="I1223" s="35">
        <v>20</v>
      </c>
      <c r="J1223" s="35">
        <v>26.5</v>
      </c>
      <c r="K1223" s="35">
        <v>25</v>
      </c>
      <c r="L1223" s="35">
        <v>9</v>
      </c>
      <c r="M1223" s="35">
        <v>25</v>
      </c>
      <c r="N1223" s="35">
        <v>499895.9</v>
      </c>
      <c r="O1223" s="35">
        <v>20</v>
      </c>
      <c r="P1223" s="35">
        <v>10</v>
      </c>
      <c r="Q1223" s="35">
        <v>20</v>
      </c>
      <c r="R1223" s="35">
        <v>16</v>
      </c>
      <c r="S1223" s="35">
        <v>17</v>
      </c>
      <c r="T1223" s="35">
        <v>28</v>
      </c>
      <c r="U1223" s="35">
        <v>41.5</v>
      </c>
      <c r="V1223" s="35">
        <v>1000112.9</v>
      </c>
      <c r="W1223" s="35">
        <v>1000000</v>
      </c>
      <c r="X1223" s="35">
        <v>-112.9</v>
      </c>
      <c r="Y1223" s="35">
        <v>-0.01</v>
      </c>
      <c r="Z1223" t="str">
        <f t="shared" si="18"/>
        <v>Portugal</v>
      </c>
      <c r="AA1223">
        <f>'OAM Base model stairs'!B1754</f>
        <v>2010</v>
      </c>
    </row>
    <row r="1224" spans="1:27" ht="15" thickBot="1" x14ac:dyDescent="0.35">
      <c r="A1224" s="34" t="str">
        <f t="shared" si="17"/>
        <v>Portugal</v>
      </c>
      <c r="B1224" s="35">
        <v>17</v>
      </c>
      <c r="C1224" s="35">
        <v>17</v>
      </c>
      <c r="D1224" s="35">
        <v>42</v>
      </c>
      <c r="E1224" s="35">
        <v>17</v>
      </c>
      <c r="F1224" s="35">
        <v>23</v>
      </c>
      <c r="G1224" s="35">
        <v>29</v>
      </c>
      <c r="H1224" s="35">
        <v>499786.9</v>
      </c>
      <c r="I1224" s="35">
        <v>23</v>
      </c>
      <c r="J1224" s="35">
        <v>24.5</v>
      </c>
      <c r="K1224" s="35">
        <v>23</v>
      </c>
      <c r="L1224" s="35">
        <v>16</v>
      </c>
      <c r="M1224" s="35">
        <v>23</v>
      </c>
      <c r="N1224" s="35">
        <v>499888.9</v>
      </c>
      <c r="O1224" s="35">
        <v>14</v>
      </c>
      <c r="P1224" s="35">
        <v>11</v>
      </c>
      <c r="Q1224" s="35">
        <v>14</v>
      </c>
      <c r="R1224" s="35">
        <v>15</v>
      </c>
      <c r="S1224" s="35">
        <v>16</v>
      </c>
      <c r="T1224" s="35">
        <v>28</v>
      </c>
      <c r="U1224" s="35">
        <v>40.5</v>
      </c>
      <c r="V1224" s="35">
        <v>1000068.9</v>
      </c>
      <c r="W1224" s="35">
        <v>1000000</v>
      </c>
      <c r="X1224" s="35">
        <v>-68.900000000000006</v>
      </c>
      <c r="Y1224" s="35">
        <v>-0.01</v>
      </c>
      <c r="Z1224" t="str">
        <f t="shared" si="18"/>
        <v>Portugal</v>
      </c>
      <c r="AA1224">
        <f>'OAM Base model stairs'!B1755</f>
        <v>2011</v>
      </c>
    </row>
    <row r="1225" spans="1:27" ht="15" thickBot="1" x14ac:dyDescent="0.35">
      <c r="A1225" s="34" t="str">
        <f t="shared" si="17"/>
        <v>Portugal</v>
      </c>
      <c r="B1225" s="35">
        <v>16</v>
      </c>
      <c r="C1225" s="35">
        <v>16</v>
      </c>
      <c r="D1225" s="35">
        <v>33.5</v>
      </c>
      <c r="E1225" s="35">
        <v>16</v>
      </c>
      <c r="F1225" s="35">
        <v>23</v>
      </c>
      <c r="G1225" s="35">
        <v>29</v>
      </c>
      <c r="H1225" s="35">
        <v>499786.9</v>
      </c>
      <c r="I1225" s="35">
        <v>23</v>
      </c>
      <c r="J1225" s="35">
        <v>26.5</v>
      </c>
      <c r="K1225" s="35">
        <v>25</v>
      </c>
      <c r="L1225" s="35">
        <v>15</v>
      </c>
      <c r="M1225" s="35">
        <v>25</v>
      </c>
      <c r="N1225" s="35">
        <v>499881.9</v>
      </c>
      <c r="O1225" s="35">
        <v>6</v>
      </c>
      <c r="P1225" s="35">
        <v>11</v>
      </c>
      <c r="Q1225" s="35">
        <v>6</v>
      </c>
      <c r="R1225" s="35">
        <v>15</v>
      </c>
      <c r="S1225" s="35">
        <v>16</v>
      </c>
      <c r="T1225" s="35">
        <v>27</v>
      </c>
      <c r="U1225" s="35">
        <v>40.5</v>
      </c>
      <c r="V1225" s="35">
        <v>1000038.4</v>
      </c>
      <c r="W1225" s="35">
        <v>1000000</v>
      </c>
      <c r="X1225" s="35">
        <v>-38.4</v>
      </c>
      <c r="Y1225" s="35">
        <v>0</v>
      </c>
      <c r="Z1225" t="str">
        <f t="shared" si="18"/>
        <v>Portugal</v>
      </c>
      <c r="AA1225">
        <f>'OAM Base model stairs'!B1756</f>
        <v>2012</v>
      </c>
    </row>
    <row r="1226" spans="1:27" ht="15" thickBot="1" x14ac:dyDescent="0.35">
      <c r="A1226" s="34" t="str">
        <f t="shared" si="17"/>
        <v>Portugal</v>
      </c>
      <c r="B1226" s="35">
        <v>17</v>
      </c>
      <c r="C1226" s="35">
        <v>17</v>
      </c>
      <c r="D1226" s="35">
        <v>42</v>
      </c>
      <c r="E1226" s="35">
        <v>17</v>
      </c>
      <c r="F1226" s="35">
        <v>22</v>
      </c>
      <c r="G1226" s="35">
        <v>28</v>
      </c>
      <c r="H1226" s="35">
        <v>499787.9</v>
      </c>
      <c r="I1226" s="35">
        <v>22</v>
      </c>
      <c r="J1226" s="35">
        <v>26.5</v>
      </c>
      <c r="K1226" s="35">
        <v>25</v>
      </c>
      <c r="L1226" s="35">
        <v>15</v>
      </c>
      <c r="M1226" s="35">
        <v>25</v>
      </c>
      <c r="N1226" s="35">
        <v>499880.9</v>
      </c>
      <c r="O1226" s="35">
        <v>5</v>
      </c>
      <c r="P1226" s="35">
        <v>10</v>
      </c>
      <c r="Q1226" s="35">
        <v>5</v>
      </c>
      <c r="R1226" s="35">
        <v>15</v>
      </c>
      <c r="S1226" s="35">
        <v>16</v>
      </c>
      <c r="T1226" s="35">
        <v>26</v>
      </c>
      <c r="U1226" s="35">
        <v>40.5</v>
      </c>
      <c r="V1226" s="35">
        <v>1000042.9</v>
      </c>
      <c r="W1226" s="35">
        <v>1000000</v>
      </c>
      <c r="X1226" s="35">
        <v>-42.9</v>
      </c>
      <c r="Y1226" s="35">
        <v>0</v>
      </c>
      <c r="Z1226" t="str">
        <f t="shared" si="18"/>
        <v>Portugal</v>
      </c>
      <c r="AA1226">
        <f>'OAM Base model stairs'!B1757</f>
        <v>2013</v>
      </c>
    </row>
    <row r="1227" spans="1:27" ht="15" thickBot="1" x14ac:dyDescent="0.35">
      <c r="A1227" s="34" t="str">
        <f t="shared" si="17"/>
        <v>Portugal</v>
      </c>
      <c r="B1227" s="35">
        <v>16</v>
      </c>
      <c r="C1227" s="35">
        <v>16</v>
      </c>
      <c r="D1227" s="35">
        <v>32.5</v>
      </c>
      <c r="E1227" s="35">
        <v>16</v>
      </c>
      <c r="F1227" s="35">
        <v>21</v>
      </c>
      <c r="G1227" s="35">
        <v>27</v>
      </c>
      <c r="H1227" s="35">
        <v>499788.9</v>
      </c>
      <c r="I1227" s="35">
        <v>21</v>
      </c>
      <c r="J1227" s="35">
        <v>26.5</v>
      </c>
      <c r="K1227" s="35">
        <v>25</v>
      </c>
      <c r="L1227" s="35">
        <v>16</v>
      </c>
      <c r="M1227" s="35">
        <v>25</v>
      </c>
      <c r="N1227" s="35">
        <v>499884.9</v>
      </c>
      <c r="O1227" s="35">
        <v>9</v>
      </c>
      <c r="P1227" s="35">
        <v>6</v>
      </c>
      <c r="Q1227" s="35">
        <v>9</v>
      </c>
      <c r="R1227" s="35">
        <v>15</v>
      </c>
      <c r="S1227" s="35">
        <v>16</v>
      </c>
      <c r="T1227" s="35">
        <v>26</v>
      </c>
      <c r="U1227" s="35">
        <v>40.5</v>
      </c>
      <c r="V1227" s="35">
        <v>1000037.4</v>
      </c>
      <c r="W1227" s="35">
        <v>1000000</v>
      </c>
      <c r="X1227" s="35">
        <v>-37.4</v>
      </c>
      <c r="Y1227" s="35">
        <v>0</v>
      </c>
      <c r="Z1227" t="str">
        <f t="shared" si="18"/>
        <v>Portugal</v>
      </c>
      <c r="AA1227">
        <f>'OAM Base model stairs'!B1758</f>
        <v>2014</v>
      </c>
    </row>
    <row r="1228" spans="1:27" ht="15" thickBot="1" x14ac:dyDescent="0.35">
      <c r="A1228" s="34" t="str">
        <f t="shared" si="17"/>
        <v>Portugal</v>
      </c>
      <c r="B1228" s="35">
        <v>15</v>
      </c>
      <c r="C1228" s="35">
        <v>15</v>
      </c>
      <c r="D1228" s="35">
        <v>31.5</v>
      </c>
      <c r="E1228" s="35">
        <v>15</v>
      </c>
      <c r="F1228" s="35">
        <v>20</v>
      </c>
      <c r="G1228" s="35">
        <v>26</v>
      </c>
      <c r="H1228" s="35">
        <v>499793.4</v>
      </c>
      <c r="I1228" s="35">
        <v>20</v>
      </c>
      <c r="J1228" s="35">
        <v>24.5</v>
      </c>
      <c r="K1228" s="35">
        <v>23</v>
      </c>
      <c r="L1228" s="35">
        <v>26</v>
      </c>
      <c r="M1228" s="35">
        <v>23</v>
      </c>
      <c r="N1228" s="35">
        <v>499887.9</v>
      </c>
      <c r="O1228" s="35">
        <v>11</v>
      </c>
      <c r="P1228" s="35">
        <v>6</v>
      </c>
      <c r="Q1228" s="35">
        <v>11</v>
      </c>
      <c r="R1228" s="35">
        <v>14</v>
      </c>
      <c r="S1228" s="35">
        <v>15</v>
      </c>
      <c r="T1228" s="35">
        <v>26</v>
      </c>
      <c r="U1228" s="35">
        <v>39.5</v>
      </c>
      <c r="V1228" s="35">
        <v>1000042.9</v>
      </c>
      <c r="W1228" s="35">
        <v>1000000</v>
      </c>
      <c r="X1228" s="35">
        <v>-42.9</v>
      </c>
      <c r="Y1228" s="35">
        <v>0</v>
      </c>
      <c r="Z1228" t="str">
        <f t="shared" si="18"/>
        <v>Portugal</v>
      </c>
      <c r="AA1228">
        <f>'OAM Base model stairs'!B1759</f>
        <v>2015</v>
      </c>
    </row>
    <row r="1229" spans="1:27" ht="15" thickBot="1" x14ac:dyDescent="0.35">
      <c r="A1229" s="34" t="str">
        <f t="shared" si="17"/>
        <v>Portugal</v>
      </c>
      <c r="B1229" s="35">
        <v>14</v>
      </c>
      <c r="C1229" s="35">
        <v>15</v>
      </c>
      <c r="D1229" s="35">
        <v>29.5</v>
      </c>
      <c r="E1229" s="35">
        <v>15</v>
      </c>
      <c r="F1229" s="35">
        <v>20</v>
      </c>
      <c r="G1229" s="35">
        <v>25</v>
      </c>
      <c r="H1229" s="35">
        <v>499793.4</v>
      </c>
      <c r="I1229" s="35">
        <v>19</v>
      </c>
      <c r="J1229" s="35">
        <v>27.5</v>
      </c>
      <c r="K1229" s="35">
        <v>26</v>
      </c>
      <c r="L1229" s="35">
        <v>15</v>
      </c>
      <c r="M1229" s="35">
        <v>26</v>
      </c>
      <c r="N1229" s="35">
        <v>499890.9</v>
      </c>
      <c r="O1229" s="35">
        <v>14</v>
      </c>
      <c r="P1229" s="35">
        <v>4</v>
      </c>
      <c r="Q1229" s="35">
        <v>14</v>
      </c>
      <c r="R1229" s="35">
        <v>14</v>
      </c>
      <c r="S1229" s="35">
        <v>16</v>
      </c>
      <c r="T1229" s="35">
        <v>26</v>
      </c>
      <c r="U1229" s="35">
        <v>40.5</v>
      </c>
      <c r="V1229" s="35">
        <v>1000044.9</v>
      </c>
      <c r="W1229" s="35">
        <v>1000000</v>
      </c>
      <c r="X1229" s="35">
        <v>-44.9</v>
      </c>
      <c r="Y1229" s="35">
        <v>0</v>
      </c>
      <c r="Z1229" t="str">
        <f t="shared" si="18"/>
        <v>Portugal</v>
      </c>
      <c r="AA1229">
        <f>'OAM Base model stairs'!B1760</f>
        <v>2016</v>
      </c>
    </row>
    <row r="1230" spans="1:27" ht="15" thickBot="1" x14ac:dyDescent="0.35">
      <c r="A1230" s="34" t="str">
        <f t="shared" si="17"/>
        <v>Portugal</v>
      </c>
      <c r="B1230" s="35">
        <v>13</v>
      </c>
      <c r="C1230" s="35">
        <v>15</v>
      </c>
      <c r="D1230" s="35">
        <v>27.5</v>
      </c>
      <c r="E1230" s="35">
        <v>15</v>
      </c>
      <c r="F1230" s="35">
        <v>20</v>
      </c>
      <c r="G1230" s="35">
        <v>26</v>
      </c>
      <c r="H1230" s="35">
        <v>499793.4</v>
      </c>
      <c r="I1230" s="35">
        <v>20</v>
      </c>
      <c r="J1230" s="35">
        <v>25.5</v>
      </c>
      <c r="K1230" s="35">
        <v>24</v>
      </c>
      <c r="L1230" s="35">
        <v>27</v>
      </c>
      <c r="M1230" s="35">
        <v>24</v>
      </c>
      <c r="N1230" s="35">
        <v>499897.9</v>
      </c>
      <c r="O1230" s="35">
        <v>20</v>
      </c>
      <c r="P1230" s="35">
        <v>4</v>
      </c>
      <c r="Q1230" s="35">
        <v>20</v>
      </c>
      <c r="R1230" s="35">
        <v>14</v>
      </c>
      <c r="S1230" s="35">
        <v>16</v>
      </c>
      <c r="T1230" s="35">
        <v>26</v>
      </c>
      <c r="U1230" s="35">
        <v>40.5</v>
      </c>
      <c r="V1230" s="35">
        <v>1000068.9</v>
      </c>
      <c r="W1230" s="35">
        <v>1000000</v>
      </c>
      <c r="X1230" s="35">
        <v>-68.900000000000006</v>
      </c>
      <c r="Y1230" s="35">
        <v>-0.01</v>
      </c>
      <c r="Z1230" t="str">
        <f t="shared" si="18"/>
        <v>Portugal</v>
      </c>
      <c r="AA1230">
        <f>'OAM Base model stairs'!B1761</f>
        <v>2017</v>
      </c>
    </row>
    <row r="1231" spans="1:27" ht="15" thickBot="1" x14ac:dyDescent="0.35">
      <c r="A1231" s="34" t="str">
        <f t="shared" si="17"/>
        <v>Portugal</v>
      </c>
      <c r="B1231" s="35">
        <v>13</v>
      </c>
      <c r="C1231" s="35">
        <v>15</v>
      </c>
      <c r="D1231" s="35">
        <v>27.5</v>
      </c>
      <c r="E1231" s="35">
        <v>15</v>
      </c>
      <c r="F1231" s="35">
        <v>18</v>
      </c>
      <c r="G1231" s="35">
        <v>23</v>
      </c>
      <c r="H1231" s="35">
        <v>499797.9</v>
      </c>
      <c r="I1231" s="35">
        <v>17</v>
      </c>
      <c r="J1231" s="35">
        <v>26.5</v>
      </c>
      <c r="K1231" s="35">
        <v>25</v>
      </c>
      <c r="L1231" s="35">
        <v>18.5</v>
      </c>
      <c r="M1231" s="35">
        <v>25</v>
      </c>
      <c r="N1231" s="35">
        <v>499905.9</v>
      </c>
      <c r="O1231" s="35">
        <v>27</v>
      </c>
      <c r="P1231" s="35">
        <v>6</v>
      </c>
      <c r="Q1231" s="35">
        <v>27</v>
      </c>
      <c r="R1231" s="35">
        <v>14</v>
      </c>
      <c r="S1231" s="35">
        <v>16</v>
      </c>
      <c r="T1231" s="35">
        <v>26</v>
      </c>
      <c r="U1231" s="35">
        <v>40.5</v>
      </c>
      <c r="V1231" s="35">
        <v>1000083.9</v>
      </c>
      <c r="W1231" s="35">
        <v>1000000</v>
      </c>
      <c r="X1231" s="35">
        <v>-83.9</v>
      </c>
      <c r="Y1231" s="35">
        <v>-0.01</v>
      </c>
      <c r="Z1231" t="str">
        <f t="shared" si="18"/>
        <v>Portugal</v>
      </c>
      <c r="AA1231">
        <f>'OAM Base model stairs'!B1762</f>
        <v>2018</v>
      </c>
    </row>
    <row r="1232" spans="1:27" ht="15" thickBot="1" x14ac:dyDescent="0.35">
      <c r="A1232" s="34" t="str">
        <f t="shared" si="17"/>
        <v>Portugal</v>
      </c>
      <c r="B1232" s="35">
        <v>14</v>
      </c>
      <c r="C1232" s="35">
        <v>15</v>
      </c>
      <c r="D1232" s="35">
        <v>28.5</v>
      </c>
      <c r="E1232" s="35">
        <v>15</v>
      </c>
      <c r="F1232" s="35">
        <v>15</v>
      </c>
      <c r="G1232" s="35">
        <v>21</v>
      </c>
      <c r="H1232" s="35">
        <v>499836.9</v>
      </c>
      <c r="I1232" s="35">
        <v>15</v>
      </c>
      <c r="J1232" s="35">
        <v>26.5</v>
      </c>
      <c r="K1232" s="35">
        <v>25</v>
      </c>
      <c r="L1232" s="35">
        <v>26</v>
      </c>
      <c r="M1232" s="35">
        <v>25</v>
      </c>
      <c r="N1232" s="35">
        <v>499904.9</v>
      </c>
      <c r="O1232" s="35">
        <v>27</v>
      </c>
      <c r="P1232" s="35">
        <v>6</v>
      </c>
      <c r="Q1232" s="35">
        <v>27</v>
      </c>
      <c r="R1232" s="35">
        <v>14</v>
      </c>
      <c r="S1232" s="35">
        <v>16</v>
      </c>
      <c r="T1232" s="35">
        <v>27</v>
      </c>
      <c r="U1232" s="35">
        <v>40.5</v>
      </c>
      <c r="V1232" s="35">
        <v>1000125.4</v>
      </c>
      <c r="W1232" s="35">
        <v>1000000</v>
      </c>
      <c r="X1232" s="35">
        <v>-125.4</v>
      </c>
      <c r="Y1232" s="35">
        <v>-0.01</v>
      </c>
      <c r="Z1232" t="str">
        <f t="shared" si="18"/>
        <v>Portugal</v>
      </c>
      <c r="AA1232">
        <f>'OAM Base model stairs'!B1763</f>
        <v>2019</v>
      </c>
    </row>
    <row r="1233" spans="1:27" ht="15" thickBot="1" x14ac:dyDescent="0.35">
      <c r="A1233" s="34" t="str">
        <f t="shared" si="17"/>
        <v>Portugal</v>
      </c>
      <c r="B1233" s="35">
        <v>14</v>
      </c>
      <c r="C1233" s="35">
        <v>16</v>
      </c>
      <c r="D1233" s="35">
        <v>28.5</v>
      </c>
      <c r="E1233" s="35">
        <v>16</v>
      </c>
      <c r="F1233" s="35">
        <v>23</v>
      </c>
      <c r="G1233" s="35">
        <v>28</v>
      </c>
      <c r="H1233" s="35">
        <v>499788.9</v>
      </c>
      <c r="I1233" s="35">
        <v>22</v>
      </c>
      <c r="J1233" s="35">
        <v>26.5</v>
      </c>
      <c r="K1233" s="35">
        <v>26</v>
      </c>
      <c r="L1233" s="35">
        <v>16</v>
      </c>
      <c r="M1233" s="35">
        <v>26</v>
      </c>
      <c r="N1233" s="35">
        <v>499906.9</v>
      </c>
      <c r="O1233" s="35">
        <v>29</v>
      </c>
      <c r="P1233" s="35">
        <v>11</v>
      </c>
      <c r="Q1233" s="35">
        <v>29</v>
      </c>
      <c r="R1233" s="35">
        <v>13</v>
      </c>
      <c r="S1233" s="35">
        <v>15</v>
      </c>
      <c r="T1233" s="35">
        <v>26</v>
      </c>
      <c r="U1233" s="35">
        <v>39.5</v>
      </c>
      <c r="V1233" s="35">
        <v>1000100.4</v>
      </c>
      <c r="W1233" s="35">
        <v>1000000</v>
      </c>
      <c r="X1233" s="35">
        <v>-100.4</v>
      </c>
      <c r="Y1233" s="35">
        <v>-0.01</v>
      </c>
      <c r="Z1233" t="str">
        <f t="shared" si="18"/>
        <v>Portugal</v>
      </c>
      <c r="AA1233">
        <f>'OAM Base model stairs'!B1764</f>
        <v>2020</v>
      </c>
    </row>
    <row r="1234" spans="1:27" ht="15" thickBot="1" x14ac:dyDescent="0.35">
      <c r="A1234" s="34" t="str">
        <f t="shared" si="17"/>
        <v>Portugal</v>
      </c>
      <c r="B1234" s="35">
        <v>14</v>
      </c>
      <c r="C1234" s="35">
        <v>16</v>
      </c>
      <c r="D1234" s="35">
        <v>28.5</v>
      </c>
      <c r="E1234" s="35">
        <v>16</v>
      </c>
      <c r="F1234" s="35">
        <v>25</v>
      </c>
      <c r="G1234" s="35">
        <v>29</v>
      </c>
      <c r="H1234" s="35">
        <v>499783.4</v>
      </c>
      <c r="I1234" s="35">
        <v>23</v>
      </c>
      <c r="J1234" s="35">
        <v>20.5</v>
      </c>
      <c r="K1234" s="35">
        <v>20</v>
      </c>
      <c r="L1234" s="35">
        <v>7</v>
      </c>
      <c r="M1234" s="35">
        <v>20</v>
      </c>
      <c r="N1234" s="35">
        <v>499905.9</v>
      </c>
      <c r="O1234" s="35">
        <v>28</v>
      </c>
      <c r="P1234" s="35">
        <v>13</v>
      </c>
      <c r="Q1234" s="35">
        <v>28</v>
      </c>
      <c r="R1234" s="35">
        <v>11</v>
      </c>
      <c r="S1234" s="35">
        <v>15</v>
      </c>
      <c r="T1234" s="35">
        <v>26</v>
      </c>
      <c r="U1234" s="35">
        <v>39.5</v>
      </c>
      <c r="V1234" s="35">
        <v>1000068.9</v>
      </c>
      <c r="W1234" s="35">
        <v>1000000</v>
      </c>
      <c r="X1234" s="35">
        <v>-68.900000000000006</v>
      </c>
      <c r="Y1234" s="35">
        <v>-0.01</v>
      </c>
      <c r="Z1234" t="str">
        <f t="shared" si="18"/>
        <v>Portugal</v>
      </c>
      <c r="AA1234">
        <f>'OAM Base model stairs'!B1765</f>
        <v>2021</v>
      </c>
    </row>
    <row r="1235" spans="1:27" ht="15" thickBot="1" x14ac:dyDescent="0.35">
      <c r="A1235" s="34" t="str">
        <f t="shared" si="17"/>
        <v>Sweden</v>
      </c>
      <c r="B1235" s="35">
        <v>27</v>
      </c>
      <c r="C1235" s="35">
        <v>27</v>
      </c>
      <c r="D1235" s="35">
        <v>9</v>
      </c>
      <c r="E1235" s="35">
        <v>27</v>
      </c>
      <c r="F1235" s="35">
        <v>4</v>
      </c>
      <c r="G1235" s="35">
        <v>5</v>
      </c>
      <c r="H1235" s="35">
        <v>499768.9</v>
      </c>
      <c r="I1235" s="35">
        <v>5</v>
      </c>
      <c r="J1235" s="35">
        <v>5</v>
      </c>
      <c r="K1235" s="35">
        <v>5</v>
      </c>
      <c r="L1235" s="35">
        <v>34.5</v>
      </c>
      <c r="M1235" s="35">
        <v>5</v>
      </c>
      <c r="N1235" s="35">
        <v>499902.9</v>
      </c>
      <c r="O1235" s="35">
        <v>26</v>
      </c>
      <c r="P1235" s="35">
        <v>4</v>
      </c>
      <c r="Q1235" s="35">
        <v>26</v>
      </c>
      <c r="R1235" s="35">
        <v>18</v>
      </c>
      <c r="S1235" s="35">
        <v>13</v>
      </c>
      <c r="T1235" s="35">
        <v>3</v>
      </c>
      <c r="U1235" s="35">
        <v>37.5</v>
      </c>
      <c r="V1235" s="35">
        <v>999952.9</v>
      </c>
      <c r="W1235" s="35">
        <v>1000000</v>
      </c>
      <c r="X1235" s="35">
        <v>47.1</v>
      </c>
      <c r="Y1235" s="35">
        <v>0</v>
      </c>
      <c r="Z1235" t="str">
        <f t="shared" si="18"/>
        <v>Sweden</v>
      </c>
      <c r="AA1235">
        <f>'OAM Base model stairs'!B1766</f>
        <v>1995</v>
      </c>
    </row>
    <row r="1236" spans="1:27" ht="15" thickBot="1" x14ac:dyDescent="0.35">
      <c r="A1236" s="34" t="str">
        <f t="shared" si="17"/>
        <v>Sweden</v>
      </c>
      <c r="B1236" s="35">
        <v>29</v>
      </c>
      <c r="C1236" s="35">
        <v>29</v>
      </c>
      <c r="D1236" s="35">
        <v>7</v>
      </c>
      <c r="E1236" s="35">
        <v>29</v>
      </c>
      <c r="F1236" s="35">
        <v>5</v>
      </c>
      <c r="G1236" s="35">
        <v>12</v>
      </c>
      <c r="H1236" s="35">
        <v>499769.9</v>
      </c>
      <c r="I1236" s="35">
        <v>6</v>
      </c>
      <c r="J1236" s="35">
        <v>5</v>
      </c>
      <c r="K1236" s="35">
        <v>5</v>
      </c>
      <c r="L1236" s="35">
        <v>28</v>
      </c>
      <c r="M1236" s="35">
        <v>5</v>
      </c>
      <c r="N1236" s="35">
        <v>499904.9</v>
      </c>
      <c r="O1236" s="35">
        <v>27</v>
      </c>
      <c r="P1236" s="35">
        <v>4</v>
      </c>
      <c r="Q1236" s="35">
        <v>27</v>
      </c>
      <c r="R1236" s="35">
        <v>18</v>
      </c>
      <c r="S1236" s="35">
        <v>13</v>
      </c>
      <c r="T1236" s="35">
        <v>4</v>
      </c>
      <c r="U1236" s="35">
        <v>37.5</v>
      </c>
      <c r="V1236" s="35">
        <v>999965.4</v>
      </c>
      <c r="W1236" s="35">
        <v>1000000</v>
      </c>
      <c r="X1236" s="35">
        <v>34.6</v>
      </c>
      <c r="Y1236" s="35">
        <v>0</v>
      </c>
      <c r="Z1236" t="str">
        <f t="shared" si="18"/>
        <v>Sweden</v>
      </c>
      <c r="AA1236">
        <f>'OAM Base model stairs'!B1767</f>
        <v>1996</v>
      </c>
    </row>
    <row r="1237" spans="1:27" ht="15" thickBot="1" x14ac:dyDescent="0.35">
      <c r="A1237" s="34" t="str">
        <f t="shared" si="17"/>
        <v>Sweden</v>
      </c>
      <c r="B1237" s="35">
        <v>29</v>
      </c>
      <c r="C1237" s="35">
        <v>29</v>
      </c>
      <c r="D1237" s="35">
        <v>7</v>
      </c>
      <c r="E1237" s="35">
        <v>29</v>
      </c>
      <c r="F1237" s="35">
        <v>6</v>
      </c>
      <c r="G1237" s="35">
        <v>12</v>
      </c>
      <c r="H1237" s="35">
        <v>499771.9</v>
      </c>
      <c r="I1237" s="35">
        <v>6</v>
      </c>
      <c r="J1237" s="35">
        <v>5</v>
      </c>
      <c r="K1237" s="35">
        <v>5</v>
      </c>
      <c r="L1237" s="35">
        <v>33.5</v>
      </c>
      <c r="M1237" s="35">
        <v>5</v>
      </c>
      <c r="N1237" s="35">
        <v>499899.9</v>
      </c>
      <c r="O1237" s="35">
        <v>23</v>
      </c>
      <c r="P1237" s="35">
        <v>7</v>
      </c>
      <c r="Q1237" s="35">
        <v>23</v>
      </c>
      <c r="R1237" s="35">
        <v>18</v>
      </c>
      <c r="S1237" s="35">
        <v>14</v>
      </c>
      <c r="T1237" s="35">
        <v>4</v>
      </c>
      <c r="U1237" s="35">
        <v>38.5</v>
      </c>
      <c r="V1237" s="35">
        <v>999965.9</v>
      </c>
      <c r="W1237" s="35">
        <v>1000000</v>
      </c>
      <c r="X1237" s="35">
        <v>34.1</v>
      </c>
      <c r="Y1237" s="35">
        <v>0</v>
      </c>
      <c r="Z1237" t="str">
        <f t="shared" si="18"/>
        <v>Sweden</v>
      </c>
      <c r="AA1237">
        <f>'OAM Base model stairs'!B1768</f>
        <v>1997</v>
      </c>
    </row>
    <row r="1238" spans="1:27" ht="15" thickBot="1" x14ac:dyDescent="0.35">
      <c r="A1238" s="34" t="str">
        <f t="shared" si="17"/>
        <v>Sweden</v>
      </c>
      <c r="B1238" s="35">
        <v>28</v>
      </c>
      <c r="C1238" s="35">
        <v>28</v>
      </c>
      <c r="D1238" s="35">
        <v>8</v>
      </c>
      <c r="E1238" s="35">
        <v>28</v>
      </c>
      <c r="F1238" s="35">
        <v>6</v>
      </c>
      <c r="G1238" s="35">
        <v>12</v>
      </c>
      <c r="H1238" s="35">
        <v>499769.9</v>
      </c>
      <c r="I1238" s="35">
        <v>6</v>
      </c>
      <c r="J1238" s="35">
        <v>5</v>
      </c>
      <c r="K1238" s="35">
        <v>5</v>
      </c>
      <c r="L1238" s="35">
        <v>34.5</v>
      </c>
      <c r="M1238" s="35">
        <v>5</v>
      </c>
      <c r="N1238" s="35">
        <v>499903.9</v>
      </c>
      <c r="O1238" s="35">
        <v>27</v>
      </c>
      <c r="P1238" s="35">
        <v>15.5</v>
      </c>
      <c r="Q1238" s="35">
        <v>27</v>
      </c>
      <c r="R1238" s="35">
        <v>17</v>
      </c>
      <c r="S1238" s="35">
        <v>14</v>
      </c>
      <c r="T1238" s="35">
        <v>4</v>
      </c>
      <c r="U1238" s="35">
        <v>38.5</v>
      </c>
      <c r="V1238" s="35">
        <v>999982.4</v>
      </c>
      <c r="W1238" s="35">
        <v>1000000</v>
      </c>
      <c r="X1238" s="35">
        <v>17.600000000000001</v>
      </c>
      <c r="Y1238" s="35">
        <v>0</v>
      </c>
      <c r="Z1238" t="str">
        <f t="shared" si="18"/>
        <v>Sweden</v>
      </c>
      <c r="AA1238">
        <f>'OAM Base model stairs'!B1769</f>
        <v>1998</v>
      </c>
    </row>
    <row r="1239" spans="1:27" ht="15" thickBot="1" x14ac:dyDescent="0.35">
      <c r="A1239" s="34" t="str">
        <f t="shared" si="17"/>
        <v>Sweden</v>
      </c>
      <c r="B1239" s="35">
        <v>28</v>
      </c>
      <c r="C1239" s="35">
        <v>28</v>
      </c>
      <c r="D1239" s="35">
        <v>8</v>
      </c>
      <c r="E1239" s="35">
        <v>28</v>
      </c>
      <c r="F1239" s="35">
        <v>6</v>
      </c>
      <c r="G1239" s="35">
        <v>12</v>
      </c>
      <c r="H1239" s="35">
        <v>499786.9</v>
      </c>
      <c r="I1239" s="35">
        <v>6</v>
      </c>
      <c r="J1239" s="35">
        <v>6</v>
      </c>
      <c r="K1239" s="35">
        <v>6</v>
      </c>
      <c r="L1239" s="35">
        <v>35.5</v>
      </c>
      <c r="M1239" s="35">
        <v>6</v>
      </c>
      <c r="N1239" s="35">
        <v>499891.9</v>
      </c>
      <c r="O1239" s="35">
        <v>14</v>
      </c>
      <c r="P1239" s="35">
        <v>38</v>
      </c>
      <c r="Q1239" s="35">
        <v>14</v>
      </c>
      <c r="R1239" s="35">
        <v>16</v>
      </c>
      <c r="S1239" s="35">
        <v>13</v>
      </c>
      <c r="T1239" s="35">
        <v>2</v>
      </c>
      <c r="U1239" s="35">
        <v>37.5</v>
      </c>
      <c r="V1239" s="35">
        <v>999982.9</v>
      </c>
      <c r="W1239" s="35">
        <v>1000000</v>
      </c>
      <c r="X1239" s="35">
        <v>17.100000000000001</v>
      </c>
      <c r="Y1239" s="35">
        <v>0</v>
      </c>
      <c r="Z1239" t="str">
        <f t="shared" si="18"/>
        <v>Sweden</v>
      </c>
      <c r="AA1239">
        <f>'OAM Base model stairs'!B1770</f>
        <v>1999</v>
      </c>
    </row>
    <row r="1240" spans="1:27" ht="15" thickBot="1" x14ac:dyDescent="0.35">
      <c r="A1240" s="34" t="str">
        <f t="shared" si="17"/>
        <v>Sweden</v>
      </c>
      <c r="B1240" s="35">
        <v>28</v>
      </c>
      <c r="C1240" s="35">
        <v>28</v>
      </c>
      <c r="D1240" s="35">
        <v>7</v>
      </c>
      <c r="E1240" s="35">
        <v>28</v>
      </c>
      <c r="F1240" s="35">
        <v>4</v>
      </c>
      <c r="G1240" s="35">
        <v>5</v>
      </c>
      <c r="H1240" s="35">
        <v>499768.9</v>
      </c>
      <c r="I1240" s="35">
        <v>5</v>
      </c>
      <c r="J1240" s="35">
        <v>7</v>
      </c>
      <c r="K1240" s="35">
        <v>7</v>
      </c>
      <c r="L1240" s="35">
        <v>35.5</v>
      </c>
      <c r="M1240" s="35">
        <v>7</v>
      </c>
      <c r="N1240" s="35">
        <v>499886.9</v>
      </c>
      <c r="O1240" s="35">
        <v>9</v>
      </c>
      <c r="P1240" s="35">
        <v>34</v>
      </c>
      <c r="Q1240" s="35">
        <v>9</v>
      </c>
      <c r="R1240" s="35">
        <v>15</v>
      </c>
      <c r="S1240" s="35">
        <v>13</v>
      </c>
      <c r="T1240" s="35">
        <v>2</v>
      </c>
      <c r="U1240" s="35">
        <v>37.5</v>
      </c>
      <c r="V1240" s="35">
        <v>999936.9</v>
      </c>
      <c r="W1240" s="35">
        <v>1000000</v>
      </c>
      <c r="X1240" s="35">
        <v>63.1</v>
      </c>
      <c r="Y1240" s="35">
        <v>0.01</v>
      </c>
      <c r="Z1240" t="str">
        <f t="shared" si="18"/>
        <v>Sweden</v>
      </c>
      <c r="AA1240">
        <f>'OAM Base model stairs'!B1771</f>
        <v>2000</v>
      </c>
    </row>
    <row r="1241" spans="1:27" ht="15" thickBot="1" x14ac:dyDescent="0.35">
      <c r="A1241" s="34" t="str">
        <f t="shared" si="17"/>
        <v>Sweden</v>
      </c>
      <c r="B1241" s="35">
        <v>28</v>
      </c>
      <c r="C1241" s="35">
        <v>28</v>
      </c>
      <c r="D1241" s="35">
        <v>8</v>
      </c>
      <c r="E1241" s="35">
        <v>28</v>
      </c>
      <c r="F1241" s="35">
        <v>3</v>
      </c>
      <c r="G1241" s="35">
        <v>3</v>
      </c>
      <c r="H1241" s="35">
        <v>499767.9</v>
      </c>
      <c r="I1241" s="35">
        <v>3</v>
      </c>
      <c r="J1241" s="35">
        <v>9</v>
      </c>
      <c r="K1241" s="35">
        <v>8</v>
      </c>
      <c r="L1241" s="35">
        <v>39.5</v>
      </c>
      <c r="M1241" s="35">
        <v>8</v>
      </c>
      <c r="N1241" s="35">
        <v>499888.9</v>
      </c>
      <c r="O1241" s="35">
        <v>11</v>
      </c>
      <c r="P1241" s="35">
        <v>41</v>
      </c>
      <c r="Q1241" s="35">
        <v>11</v>
      </c>
      <c r="R1241" s="35">
        <v>15</v>
      </c>
      <c r="S1241" s="35">
        <v>14</v>
      </c>
      <c r="T1241" s="35">
        <v>3</v>
      </c>
      <c r="U1241" s="35">
        <v>38.5</v>
      </c>
      <c r="V1241" s="35">
        <v>999955.9</v>
      </c>
      <c r="W1241" s="35">
        <v>1000000</v>
      </c>
      <c r="X1241" s="35">
        <v>44.1</v>
      </c>
      <c r="Y1241" s="35">
        <v>0</v>
      </c>
      <c r="Z1241" t="str">
        <f t="shared" si="18"/>
        <v>Sweden</v>
      </c>
      <c r="AA1241">
        <f>'OAM Base model stairs'!B1772</f>
        <v>2001</v>
      </c>
    </row>
    <row r="1242" spans="1:27" ht="15" thickBot="1" x14ac:dyDescent="0.35">
      <c r="A1242" s="34" t="str">
        <f t="shared" si="17"/>
        <v>Sweden</v>
      </c>
      <c r="B1242" s="35">
        <v>28</v>
      </c>
      <c r="C1242" s="35">
        <v>28</v>
      </c>
      <c r="D1242" s="35">
        <v>9</v>
      </c>
      <c r="E1242" s="35">
        <v>28</v>
      </c>
      <c r="F1242" s="35">
        <v>2</v>
      </c>
      <c r="G1242" s="35">
        <v>2</v>
      </c>
      <c r="H1242" s="35">
        <v>499766.9</v>
      </c>
      <c r="I1242" s="35">
        <v>2</v>
      </c>
      <c r="J1242" s="35">
        <v>6</v>
      </c>
      <c r="K1242" s="35">
        <v>6</v>
      </c>
      <c r="L1242" s="35">
        <v>40.5</v>
      </c>
      <c r="M1242" s="35">
        <v>6</v>
      </c>
      <c r="N1242" s="35">
        <v>499889.9</v>
      </c>
      <c r="O1242" s="35">
        <v>11</v>
      </c>
      <c r="P1242" s="35">
        <v>41</v>
      </c>
      <c r="Q1242" s="35">
        <v>11</v>
      </c>
      <c r="R1242" s="35">
        <v>15</v>
      </c>
      <c r="S1242" s="35">
        <v>14</v>
      </c>
      <c r="T1242" s="35">
        <v>3</v>
      </c>
      <c r="U1242" s="35">
        <v>38.5</v>
      </c>
      <c r="V1242" s="35">
        <v>999947.9</v>
      </c>
      <c r="W1242" s="35">
        <v>1000000</v>
      </c>
      <c r="X1242" s="35">
        <v>52.1</v>
      </c>
      <c r="Y1242" s="35">
        <v>0.01</v>
      </c>
      <c r="Z1242" t="str">
        <f t="shared" si="18"/>
        <v>Sweden</v>
      </c>
      <c r="AA1242">
        <f>'OAM Base model stairs'!B1773</f>
        <v>2002</v>
      </c>
    </row>
    <row r="1243" spans="1:27" ht="15" thickBot="1" x14ac:dyDescent="0.35">
      <c r="A1243" s="34" t="str">
        <f t="shared" si="17"/>
        <v>Sweden</v>
      </c>
      <c r="B1243" s="35">
        <v>28</v>
      </c>
      <c r="C1243" s="35">
        <v>28</v>
      </c>
      <c r="D1243" s="35">
        <v>9</v>
      </c>
      <c r="E1243" s="35">
        <v>28</v>
      </c>
      <c r="F1243" s="35">
        <v>2</v>
      </c>
      <c r="G1243" s="35">
        <v>2</v>
      </c>
      <c r="H1243" s="35">
        <v>499765.9</v>
      </c>
      <c r="I1243" s="35">
        <v>2</v>
      </c>
      <c r="J1243" s="35">
        <v>5</v>
      </c>
      <c r="K1243" s="35">
        <v>5</v>
      </c>
      <c r="L1243" s="35">
        <v>35.5</v>
      </c>
      <c r="M1243" s="35">
        <v>5</v>
      </c>
      <c r="N1243" s="35">
        <v>499891.9</v>
      </c>
      <c r="O1243" s="35">
        <v>15</v>
      </c>
      <c r="P1243" s="35">
        <v>38</v>
      </c>
      <c r="Q1243" s="35">
        <v>15</v>
      </c>
      <c r="R1243" s="35">
        <v>15</v>
      </c>
      <c r="S1243" s="35">
        <v>13</v>
      </c>
      <c r="T1243" s="35">
        <v>4</v>
      </c>
      <c r="U1243" s="35">
        <v>37.5</v>
      </c>
      <c r="V1243" s="35">
        <v>999944.9</v>
      </c>
      <c r="W1243" s="35">
        <v>1000000</v>
      </c>
      <c r="X1243" s="35">
        <v>55.1</v>
      </c>
      <c r="Y1243" s="35">
        <v>0.01</v>
      </c>
      <c r="Z1243" t="str">
        <f t="shared" si="18"/>
        <v>Sweden</v>
      </c>
      <c r="AA1243">
        <f>'OAM Base model stairs'!B1774</f>
        <v>2003</v>
      </c>
    </row>
    <row r="1244" spans="1:27" ht="15" thickBot="1" x14ac:dyDescent="0.35">
      <c r="A1244" s="34" t="str">
        <f t="shared" si="17"/>
        <v>Sweden</v>
      </c>
      <c r="B1244" s="35">
        <v>28</v>
      </c>
      <c r="C1244" s="35">
        <v>28</v>
      </c>
      <c r="D1244" s="35">
        <v>10</v>
      </c>
      <c r="E1244" s="35">
        <v>28</v>
      </c>
      <c r="F1244" s="35">
        <v>3</v>
      </c>
      <c r="G1244" s="35">
        <v>3</v>
      </c>
      <c r="H1244" s="35">
        <v>499766.9</v>
      </c>
      <c r="I1244" s="35">
        <v>3</v>
      </c>
      <c r="J1244" s="35">
        <v>6</v>
      </c>
      <c r="K1244" s="35">
        <v>6</v>
      </c>
      <c r="L1244" s="35">
        <v>40.5</v>
      </c>
      <c r="M1244" s="35">
        <v>6</v>
      </c>
      <c r="N1244" s="35">
        <v>499895.9</v>
      </c>
      <c r="O1244" s="35">
        <v>19</v>
      </c>
      <c r="P1244" s="35">
        <v>34</v>
      </c>
      <c r="Q1244" s="35">
        <v>19</v>
      </c>
      <c r="R1244" s="35">
        <v>14</v>
      </c>
      <c r="S1244" s="35">
        <v>13</v>
      </c>
      <c r="T1244" s="35">
        <v>4</v>
      </c>
      <c r="U1244" s="35">
        <v>37.5</v>
      </c>
      <c r="V1244" s="35">
        <v>999964.9</v>
      </c>
      <c r="W1244" s="35">
        <v>1000000</v>
      </c>
      <c r="X1244" s="35">
        <v>35.1</v>
      </c>
      <c r="Y1244" s="35">
        <v>0</v>
      </c>
      <c r="Z1244" t="str">
        <f t="shared" si="18"/>
        <v>Sweden</v>
      </c>
      <c r="AA1244">
        <f>'OAM Base model stairs'!B1775</f>
        <v>2004</v>
      </c>
    </row>
    <row r="1245" spans="1:27" ht="15" thickBot="1" x14ac:dyDescent="0.35">
      <c r="A1245" s="34" t="str">
        <f t="shared" ref="A1245:A1261" si="19">A585</f>
        <v>Sweden</v>
      </c>
      <c r="B1245" s="35">
        <v>28</v>
      </c>
      <c r="C1245" s="35">
        <v>27</v>
      </c>
      <c r="D1245" s="35">
        <v>11</v>
      </c>
      <c r="E1245" s="35">
        <v>27</v>
      </c>
      <c r="F1245" s="35">
        <v>3</v>
      </c>
      <c r="G1245" s="35">
        <v>3</v>
      </c>
      <c r="H1245" s="35">
        <v>499767.9</v>
      </c>
      <c r="I1245" s="35">
        <v>3</v>
      </c>
      <c r="J1245" s="35">
        <v>7</v>
      </c>
      <c r="K1245" s="35">
        <v>7</v>
      </c>
      <c r="L1245" s="35">
        <v>44.5</v>
      </c>
      <c r="M1245" s="35">
        <v>7</v>
      </c>
      <c r="N1245" s="35">
        <v>499900.9</v>
      </c>
      <c r="O1245" s="35">
        <v>23</v>
      </c>
      <c r="P1245" s="35">
        <v>20.5</v>
      </c>
      <c r="Q1245" s="35">
        <v>23</v>
      </c>
      <c r="R1245" s="35">
        <v>14</v>
      </c>
      <c r="S1245" s="35">
        <v>13</v>
      </c>
      <c r="T1245" s="35">
        <v>5</v>
      </c>
      <c r="U1245" s="35">
        <v>37.5</v>
      </c>
      <c r="V1245" s="35">
        <v>999972.4</v>
      </c>
      <c r="W1245" s="35">
        <v>1000000</v>
      </c>
      <c r="X1245" s="35">
        <v>27.6</v>
      </c>
      <c r="Y1245" s="35">
        <v>0</v>
      </c>
      <c r="Z1245" t="str">
        <f t="shared" ref="Z1245:Z1261" si="20">A1245</f>
        <v>Sweden</v>
      </c>
      <c r="AA1245">
        <f>'OAM Base model stairs'!B1776</f>
        <v>2005</v>
      </c>
    </row>
    <row r="1246" spans="1:27" ht="15" thickBot="1" x14ac:dyDescent="0.35">
      <c r="A1246" s="34" t="str">
        <f t="shared" si="19"/>
        <v>Sweden</v>
      </c>
      <c r="B1246" s="35">
        <v>27</v>
      </c>
      <c r="C1246" s="35">
        <v>27</v>
      </c>
      <c r="D1246" s="35">
        <v>12</v>
      </c>
      <c r="E1246" s="35">
        <v>27</v>
      </c>
      <c r="F1246" s="35">
        <v>4</v>
      </c>
      <c r="G1246" s="35">
        <v>4</v>
      </c>
      <c r="H1246" s="35">
        <v>499767.9</v>
      </c>
      <c r="I1246" s="35">
        <v>4</v>
      </c>
      <c r="J1246" s="35">
        <v>7</v>
      </c>
      <c r="K1246" s="35">
        <v>7</v>
      </c>
      <c r="L1246" s="35">
        <v>39.5</v>
      </c>
      <c r="M1246" s="35">
        <v>7</v>
      </c>
      <c r="N1246" s="35">
        <v>499904.9</v>
      </c>
      <c r="O1246" s="35">
        <v>27</v>
      </c>
      <c r="P1246" s="35">
        <v>19.5</v>
      </c>
      <c r="Q1246" s="35">
        <v>27</v>
      </c>
      <c r="R1246" s="35">
        <v>13</v>
      </c>
      <c r="S1246" s="35">
        <v>13</v>
      </c>
      <c r="T1246" s="35">
        <v>6</v>
      </c>
      <c r="U1246" s="35">
        <v>37.5</v>
      </c>
      <c r="V1246" s="35">
        <v>999981.4</v>
      </c>
      <c r="W1246" s="35">
        <v>1000000</v>
      </c>
      <c r="X1246" s="35">
        <v>18.600000000000001</v>
      </c>
      <c r="Y1246" s="35">
        <v>0</v>
      </c>
      <c r="Z1246" t="str">
        <f t="shared" si="20"/>
        <v>Sweden</v>
      </c>
      <c r="AA1246">
        <f>'OAM Base model stairs'!B1777</f>
        <v>2006</v>
      </c>
    </row>
    <row r="1247" spans="1:27" ht="15" thickBot="1" x14ac:dyDescent="0.35">
      <c r="A1247" s="34" t="str">
        <f t="shared" si="19"/>
        <v>Sweden</v>
      </c>
      <c r="B1247" s="35">
        <v>27</v>
      </c>
      <c r="C1247" s="35">
        <v>27</v>
      </c>
      <c r="D1247" s="35">
        <v>13</v>
      </c>
      <c r="E1247" s="35">
        <v>27</v>
      </c>
      <c r="F1247" s="35">
        <v>5</v>
      </c>
      <c r="G1247" s="35">
        <v>5</v>
      </c>
      <c r="H1247" s="35">
        <v>499768.9</v>
      </c>
      <c r="I1247" s="35">
        <v>5</v>
      </c>
      <c r="J1247" s="35">
        <v>8</v>
      </c>
      <c r="K1247" s="35">
        <v>8</v>
      </c>
      <c r="L1247" s="35">
        <v>38.5</v>
      </c>
      <c r="M1247" s="35">
        <v>8</v>
      </c>
      <c r="N1247" s="35">
        <v>499904.9</v>
      </c>
      <c r="O1247" s="35">
        <v>27</v>
      </c>
      <c r="P1247" s="35">
        <v>20.5</v>
      </c>
      <c r="Q1247" s="35">
        <v>27</v>
      </c>
      <c r="R1247" s="35">
        <v>13</v>
      </c>
      <c r="S1247" s="35">
        <v>14</v>
      </c>
      <c r="T1247" s="35">
        <v>5</v>
      </c>
      <c r="U1247" s="35">
        <v>38.5</v>
      </c>
      <c r="V1247" s="35">
        <v>999990.4</v>
      </c>
      <c r="W1247" s="35">
        <v>1000000</v>
      </c>
      <c r="X1247" s="35">
        <v>9.6</v>
      </c>
      <c r="Y1247" s="35">
        <v>0</v>
      </c>
      <c r="Z1247" t="str">
        <f t="shared" si="20"/>
        <v>Sweden</v>
      </c>
      <c r="AA1247">
        <f>'OAM Base model stairs'!B1778</f>
        <v>2007</v>
      </c>
    </row>
    <row r="1248" spans="1:27" ht="15" thickBot="1" x14ac:dyDescent="0.35">
      <c r="A1248" s="34" t="str">
        <f t="shared" si="19"/>
        <v>Sweden</v>
      </c>
      <c r="B1248" s="35">
        <v>26</v>
      </c>
      <c r="C1248" s="35">
        <v>26</v>
      </c>
      <c r="D1248" s="35">
        <v>13</v>
      </c>
      <c r="E1248" s="35">
        <v>26</v>
      </c>
      <c r="F1248" s="35">
        <v>6</v>
      </c>
      <c r="G1248" s="35">
        <v>12</v>
      </c>
      <c r="H1248" s="35">
        <v>499769.9</v>
      </c>
      <c r="I1248" s="35">
        <v>6</v>
      </c>
      <c r="J1248" s="35">
        <v>10</v>
      </c>
      <c r="K1248" s="35">
        <v>10</v>
      </c>
      <c r="L1248" s="35">
        <v>38.5</v>
      </c>
      <c r="M1248" s="35">
        <v>10</v>
      </c>
      <c r="N1248" s="35">
        <v>499904.9</v>
      </c>
      <c r="O1248" s="35">
        <v>27</v>
      </c>
      <c r="P1248" s="35">
        <v>28</v>
      </c>
      <c r="Q1248" s="35">
        <v>27</v>
      </c>
      <c r="R1248" s="35">
        <v>14</v>
      </c>
      <c r="S1248" s="35">
        <v>14</v>
      </c>
      <c r="T1248" s="35">
        <v>7</v>
      </c>
      <c r="U1248" s="35">
        <v>38.5</v>
      </c>
      <c r="V1248" s="35">
        <v>1000013.9</v>
      </c>
      <c r="W1248" s="35">
        <v>1000000</v>
      </c>
      <c r="X1248" s="35">
        <v>-13.9</v>
      </c>
      <c r="Y1248" s="35">
        <v>0</v>
      </c>
      <c r="Z1248" t="str">
        <f t="shared" si="20"/>
        <v>Sweden</v>
      </c>
      <c r="AA1248">
        <f>'OAM Base model stairs'!B1779</f>
        <v>2008</v>
      </c>
    </row>
    <row r="1249" spans="1:27" ht="15" thickBot="1" x14ac:dyDescent="0.35">
      <c r="A1249" s="34" t="str">
        <f t="shared" si="19"/>
        <v>Sweden</v>
      </c>
      <c r="B1249" s="35">
        <v>27</v>
      </c>
      <c r="C1249" s="35">
        <v>27</v>
      </c>
      <c r="D1249" s="35">
        <v>12</v>
      </c>
      <c r="E1249" s="35">
        <v>27</v>
      </c>
      <c r="F1249" s="35">
        <v>7</v>
      </c>
      <c r="G1249" s="35">
        <v>13</v>
      </c>
      <c r="H1249" s="35">
        <v>499784.4</v>
      </c>
      <c r="I1249" s="35">
        <v>7</v>
      </c>
      <c r="J1249" s="35">
        <v>10</v>
      </c>
      <c r="K1249" s="35">
        <v>10</v>
      </c>
      <c r="L1249" s="35">
        <v>40.5</v>
      </c>
      <c r="M1249" s="35">
        <v>10</v>
      </c>
      <c r="N1249" s="35">
        <v>499899.9</v>
      </c>
      <c r="O1249" s="35">
        <v>22</v>
      </c>
      <c r="P1249" s="35">
        <v>20.5</v>
      </c>
      <c r="Q1249" s="35">
        <v>22</v>
      </c>
      <c r="R1249" s="35">
        <v>14</v>
      </c>
      <c r="S1249" s="35">
        <v>14</v>
      </c>
      <c r="T1249" s="35">
        <v>6</v>
      </c>
      <c r="U1249" s="35">
        <v>38.5</v>
      </c>
      <c r="V1249" s="35">
        <v>1000011.9</v>
      </c>
      <c r="W1249" s="35">
        <v>1000000</v>
      </c>
      <c r="X1249" s="35">
        <v>-11.9</v>
      </c>
      <c r="Y1249" s="35">
        <v>0</v>
      </c>
      <c r="Z1249" t="str">
        <f t="shared" si="20"/>
        <v>Sweden</v>
      </c>
      <c r="AA1249">
        <f>'OAM Base model stairs'!B1780</f>
        <v>2009</v>
      </c>
    </row>
    <row r="1250" spans="1:27" ht="15" thickBot="1" x14ac:dyDescent="0.35">
      <c r="A1250" s="34" t="str">
        <f t="shared" si="19"/>
        <v>Sweden</v>
      </c>
      <c r="B1250" s="35">
        <v>26</v>
      </c>
      <c r="C1250" s="35">
        <v>26</v>
      </c>
      <c r="D1250" s="35">
        <v>12</v>
      </c>
      <c r="E1250" s="35">
        <v>26</v>
      </c>
      <c r="F1250" s="35">
        <v>9</v>
      </c>
      <c r="G1250" s="35">
        <v>15</v>
      </c>
      <c r="H1250" s="35">
        <v>499796.9</v>
      </c>
      <c r="I1250" s="35">
        <v>9</v>
      </c>
      <c r="J1250" s="35">
        <v>13.5</v>
      </c>
      <c r="K1250" s="35">
        <v>12</v>
      </c>
      <c r="L1250" s="35">
        <v>38.5</v>
      </c>
      <c r="M1250" s="35">
        <v>12</v>
      </c>
      <c r="N1250" s="35">
        <v>499893.9</v>
      </c>
      <c r="O1250" s="35">
        <v>19</v>
      </c>
      <c r="P1250" s="35">
        <v>30</v>
      </c>
      <c r="Q1250" s="35">
        <v>19</v>
      </c>
      <c r="R1250" s="35">
        <v>12</v>
      </c>
      <c r="S1250" s="35">
        <v>11</v>
      </c>
      <c r="T1250" s="35">
        <v>6</v>
      </c>
      <c r="U1250" s="35">
        <v>35.5</v>
      </c>
      <c r="V1250" s="35">
        <v>1000022.4</v>
      </c>
      <c r="W1250" s="35">
        <v>1000000</v>
      </c>
      <c r="X1250" s="35">
        <v>-22.4</v>
      </c>
      <c r="Y1250" s="35">
        <v>0</v>
      </c>
      <c r="Z1250" t="str">
        <f t="shared" si="20"/>
        <v>Sweden</v>
      </c>
      <c r="AA1250">
        <f>'OAM Base model stairs'!B1781</f>
        <v>2010</v>
      </c>
    </row>
    <row r="1251" spans="1:27" ht="15" thickBot="1" x14ac:dyDescent="0.35">
      <c r="A1251" s="34" t="str">
        <f t="shared" si="19"/>
        <v>Sweden</v>
      </c>
      <c r="B1251" s="35">
        <v>26</v>
      </c>
      <c r="C1251" s="35">
        <v>26</v>
      </c>
      <c r="D1251" s="35">
        <v>10</v>
      </c>
      <c r="E1251" s="35">
        <v>26</v>
      </c>
      <c r="F1251" s="35">
        <v>8</v>
      </c>
      <c r="G1251" s="35">
        <v>15</v>
      </c>
      <c r="H1251" s="35">
        <v>499796.9</v>
      </c>
      <c r="I1251" s="35">
        <v>9</v>
      </c>
      <c r="J1251" s="35">
        <v>13.5</v>
      </c>
      <c r="K1251" s="35">
        <v>12</v>
      </c>
      <c r="L1251" s="35">
        <v>38.5</v>
      </c>
      <c r="M1251" s="35">
        <v>12</v>
      </c>
      <c r="N1251" s="35">
        <v>499890.9</v>
      </c>
      <c r="O1251" s="35">
        <v>16</v>
      </c>
      <c r="P1251" s="35">
        <v>36</v>
      </c>
      <c r="Q1251" s="35">
        <v>16</v>
      </c>
      <c r="R1251" s="35">
        <v>10</v>
      </c>
      <c r="S1251" s="35">
        <v>10</v>
      </c>
      <c r="T1251" s="35">
        <v>9</v>
      </c>
      <c r="U1251" s="35">
        <v>34.5</v>
      </c>
      <c r="V1251" s="35">
        <v>1000015.4</v>
      </c>
      <c r="W1251" s="35">
        <v>1000000</v>
      </c>
      <c r="X1251" s="35">
        <v>-15.4</v>
      </c>
      <c r="Y1251" s="35">
        <v>0</v>
      </c>
      <c r="Z1251" t="str">
        <f t="shared" si="20"/>
        <v>Sweden</v>
      </c>
      <c r="AA1251">
        <f>'OAM Base model stairs'!B1782</f>
        <v>2011</v>
      </c>
    </row>
    <row r="1252" spans="1:27" ht="15" thickBot="1" x14ac:dyDescent="0.35">
      <c r="A1252" s="34" t="str">
        <f t="shared" si="19"/>
        <v>Sweden</v>
      </c>
      <c r="B1252" s="35">
        <v>24</v>
      </c>
      <c r="C1252" s="35">
        <v>24</v>
      </c>
      <c r="D1252" s="35">
        <v>10</v>
      </c>
      <c r="E1252" s="35">
        <v>24</v>
      </c>
      <c r="F1252" s="35">
        <v>8</v>
      </c>
      <c r="G1252" s="35">
        <v>14</v>
      </c>
      <c r="H1252" s="35">
        <v>499796.9</v>
      </c>
      <c r="I1252" s="35">
        <v>8</v>
      </c>
      <c r="J1252" s="35">
        <v>14.5</v>
      </c>
      <c r="K1252" s="35">
        <v>13</v>
      </c>
      <c r="L1252" s="35">
        <v>37.5</v>
      </c>
      <c r="M1252" s="35">
        <v>13</v>
      </c>
      <c r="N1252" s="35">
        <v>499888.9</v>
      </c>
      <c r="O1252" s="35">
        <v>14</v>
      </c>
      <c r="P1252" s="35">
        <v>36</v>
      </c>
      <c r="Q1252" s="35">
        <v>14</v>
      </c>
      <c r="R1252" s="35">
        <v>11</v>
      </c>
      <c r="S1252" s="35">
        <v>11</v>
      </c>
      <c r="T1252" s="35">
        <v>9</v>
      </c>
      <c r="U1252" s="35">
        <v>35.5</v>
      </c>
      <c r="V1252" s="35">
        <v>1000006.4</v>
      </c>
      <c r="W1252" s="35">
        <v>1000000</v>
      </c>
      <c r="X1252" s="35">
        <v>-6.4</v>
      </c>
      <c r="Y1252" s="35">
        <v>0</v>
      </c>
      <c r="Z1252" t="str">
        <f t="shared" si="20"/>
        <v>Sweden</v>
      </c>
      <c r="AA1252">
        <f>'OAM Base model stairs'!B1783</f>
        <v>2012</v>
      </c>
    </row>
    <row r="1253" spans="1:27" ht="15" thickBot="1" x14ac:dyDescent="0.35">
      <c r="A1253" s="34" t="str">
        <f t="shared" si="19"/>
        <v>Sweden</v>
      </c>
      <c r="B1253" s="35">
        <v>24</v>
      </c>
      <c r="C1253" s="35">
        <v>24</v>
      </c>
      <c r="D1253" s="35">
        <v>10</v>
      </c>
      <c r="E1253" s="35">
        <v>24</v>
      </c>
      <c r="F1253" s="35">
        <v>8</v>
      </c>
      <c r="G1253" s="35">
        <v>14</v>
      </c>
      <c r="H1253" s="35">
        <v>499793.4</v>
      </c>
      <c r="I1253" s="35">
        <v>8</v>
      </c>
      <c r="J1253" s="35">
        <v>15.5</v>
      </c>
      <c r="K1253" s="35">
        <v>14</v>
      </c>
      <c r="L1253" s="35">
        <v>36.5</v>
      </c>
      <c r="M1253" s="35">
        <v>14</v>
      </c>
      <c r="N1253" s="35">
        <v>499887.9</v>
      </c>
      <c r="O1253" s="35">
        <v>14</v>
      </c>
      <c r="P1253" s="35">
        <v>36</v>
      </c>
      <c r="Q1253" s="35">
        <v>14</v>
      </c>
      <c r="R1253" s="35">
        <v>11</v>
      </c>
      <c r="S1253" s="35">
        <v>11</v>
      </c>
      <c r="T1253" s="35">
        <v>9</v>
      </c>
      <c r="U1253" s="35">
        <v>35.5</v>
      </c>
      <c r="V1253" s="35">
        <v>1000003.9</v>
      </c>
      <c r="W1253" s="35">
        <v>1000000</v>
      </c>
      <c r="X1253" s="35">
        <v>-3.9</v>
      </c>
      <c r="Y1253" s="35">
        <v>0</v>
      </c>
      <c r="Z1253" t="str">
        <f t="shared" si="20"/>
        <v>Sweden</v>
      </c>
      <c r="AA1253">
        <f>'OAM Base model stairs'!B1784</f>
        <v>2013</v>
      </c>
    </row>
    <row r="1254" spans="1:27" ht="15" thickBot="1" x14ac:dyDescent="0.35">
      <c r="A1254" s="34" t="str">
        <f t="shared" si="19"/>
        <v>Sweden</v>
      </c>
      <c r="B1254" s="35">
        <v>23</v>
      </c>
      <c r="C1254" s="35">
        <v>24</v>
      </c>
      <c r="D1254" s="35">
        <v>10</v>
      </c>
      <c r="E1254" s="35">
        <v>24</v>
      </c>
      <c r="F1254" s="35">
        <v>8</v>
      </c>
      <c r="G1254" s="35">
        <v>14</v>
      </c>
      <c r="H1254" s="35">
        <v>499793.4</v>
      </c>
      <c r="I1254" s="35">
        <v>8</v>
      </c>
      <c r="J1254" s="35">
        <v>15.5</v>
      </c>
      <c r="K1254" s="35">
        <v>14</v>
      </c>
      <c r="L1254" s="35">
        <v>35.5</v>
      </c>
      <c r="M1254" s="35">
        <v>14</v>
      </c>
      <c r="N1254" s="35">
        <v>499891.9</v>
      </c>
      <c r="O1254" s="35">
        <v>17</v>
      </c>
      <c r="P1254" s="35">
        <v>30</v>
      </c>
      <c r="Q1254" s="35">
        <v>17</v>
      </c>
      <c r="R1254" s="35">
        <v>10</v>
      </c>
      <c r="S1254" s="35">
        <v>11</v>
      </c>
      <c r="T1254" s="35">
        <v>10</v>
      </c>
      <c r="U1254" s="35">
        <v>35.5</v>
      </c>
      <c r="V1254" s="35">
        <v>1000005.9</v>
      </c>
      <c r="W1254" s="35">
        <v>1000000</v>
      </c>
      <c r="X1254" s="35">
        <v>-5.9</v>
      </c>
      <c r="Y1254" s="35">
        <v>0</v>
      </c>
      <c r="Z1254" t="str">
        <f t="shared" si="20"/>
        <v>Sweden</v>
      </c>
      <c r="AA1254">
        <f>'OAM Base model stairs'!B1785</f>
        <v>2014</v>
      </c>
    </row>
    <row r="1255" spans="1:27" ht="15" thickBot="1" x14ac:dyDescent="0.35">
      <c r="A1255" s="34" t="str">
        <f t="shared" si="19"/>
        <v>Sweden</v>
      </c>
      <c r="B1255" s="35">
        <v>23</v>
      </c>
      <c r="C1255" s="35">
        <v>24</v>
      </c>
      <c r="D1255" s="35">
        <v>11</v>
      </c>
      <c r="E1255" s="35">
        <v>24</v>
      </c>
      <c r="F1255" s="35">
        <v>9</v>
      </c>
      <c r="G1255" s="35">
        <v>14</v>
      </c>
      <c r="H1255" s="35">
        <v>499796.9</v>
      </c>
      <c r="I1255" s="35">
        <v>8</v>
      </c>
      <c r="J1255" s="35">
        <v>15.5</v>
      </c>
      <c r="K1255" s="35">
        <v>14</v>
      </c>
      <c r="L1255" s="35">
        <v>36.5</v>
      </c>
      <c r="M1255" s="35">
        <v>14</v>
      </c>
      <c r="N1255" s="35">
        <v>499893.9</v>
      </c>
      <c r="O1255" s="35">
        <v>17</v>
      </c>
      <c r="P1255" s="35">
        <v>29</v>
      </c>
      <c r="Q1255" s="35">
        <v>17</v>
      </c>
      <c r="R1255" s="35">
        <v>9</v>
      </c>
      <c r="S1255" s="35">
        <v>11</v>
      </c>
      <c r="T1255" s="35">
        <v>11</v>
      </c>
      <c r="U1255" s="35">
        <v>35.5</v>
      </c>
      <c r="V1255" s="35">
        <v>1000013.4</v>
      </c>
      <c r="W1255" s="35">
        <v>1000000</v>
      </c>
      <c r="X1255" s="35">
        <v>-13.4</v>
      </c>
      <c r="Y1255" s="35">
        <v>0</v>
      </c>
      <c r="Z1255" t="str">
        <f t="shared" si="20"/>
        <v>Sweden</v>
      </c>
      <c r="AA1255">
        <f>'OAM Base model stairs'!B1786</f>
        <v>2015</v>
      </c>
    </row>
    <row r="1256" spans="1:27" ht="15" thickBot="1" x14ac:dyDescent="0.35">
      <c r="A1256" s="34" t="str">
        <f t="shared" si="19"/>
        <v>Sweden</v>
      </c>
      <c r="B1256" s="35">
        <v>23</v>
      </c>
      <c r="C1256" s="35">
        <v>24</v>
      </c>
      <c r="D1256" s="35">
        <v>12</v>
      </c>
      <c r="E1256" s="35">
        <v>24</v>
      </c>
      <c r="F1256" s="35">
        <v>10</v>
      </c>
      <c r="G1256" s="35">
        <v>15</v>
      </c>
      <c r="H1256" s="35">
        <v>499834.9</v>
      </c>
      <c r="I1256" s="35">
        <v>9</v>
      </c>
      <c r="J1256" s="35">
        <v>16.5</v>
      </c>
      <c r="K1256" s="35">
        <v>15</v>
      </c>
      <c r="L1256" s="35">
        <v>36.5</v>
      </c>
      <c r="M1256" s="35">
        <v>15</v>
      </c>
      <c r="N1256" s="35">
        <v>499895.9</v>
      </c>
      <c r="O1256" s="35">
        <v>19</v>
      </c>
      <c r="P1256" s="35">
        <v>28</v>
      </c>
      <c r="Q1256" s="35">
        <v>19</v>
      </c>
      <c r="R1256" s="35">
        <v>10</v>
      </c>
      <c r="S1256" s="35">
        <v>11</v>
      </c>
      <c r="T1256" s="35">
        <v>10</v>
      </c>
      <c r="U1256" s="35">
        <v>35.5</v>
      </c>
      <c r="V1256" s="35">
        <v>1000063.4</v>
      </c>
      <c r="W1256" s="35">
        <v>1000000</v>
      </c>
      <c r="X1256" s="35">
        <v>-63.4</v>
      </c>
      <c r="Y1256" s="35">
        <v>-0.01</v>
      </c>
      <c r="Z1256" t="str">
        <f t="shared" si="20"/>
        <v>Sweden</v>
      </c>
      <c r="AA1256">
        <f>'OAM Base model stairs'!B1787</f>
        <v>2016</v>
      </c>
    </row>
    <row r="1257" spans="1:27" ht="15" thickBot="1" x14ac:dyDescent="0.35">
      <c r="A1257" s="34" t="str">
        <f t="shared" si="19"/>
        <v>Sweden</v>
      </c>
      <c r="B1257" s="35">
        <v>23</v>
      </c>
      <c r="C1257" s="35">
        <v>24</v>
      </c>
      <c r="D1257" s="35">
        <v>14</v>
      </c>
      <c r="E1257" s="35">
        <v>24</v>
      </c>
      <c r="F1257" s="35">
        <v>9</v>
      </c>
      <c r="G1257" s="35">
        <v>15</v>
      </c>
      <c r="H1257" s="35">
        <v>499820.4</v>
      </c>
      <c r="I1257" s="35">
        <v>9</v>
      </c>
      <c r="J1257" s="35">
        <v>15.5</v>
      </c>
      <c r="K1257" s="35">
        <v>15</v>
      </c>
      <c r="L1257" s="35">
        <v>37.5</v>
      </c>
      <c r="M1257" s="35">
        <v>15</v>
      </c>
      <c r="N1257" s="35">
        <v>499899.9</v>
      </c>
      <c r="O1257" s="35">
        <v>21</v>
      </c>
      <c r="P1257" s="35">
        <v>16.5</v>
      </c>
      <c r="Q1257" s="35">
        <v>21</v>
      </c>
      <c r="R1257" s="35">
        <v>10</v>
      </c>
      <c r="S1257" s="35">
        <v>12</v>
      </c>
      <c r="T1257" s="35">
        <v>12</v>
      </c>
      <c r="U1257" s="35">
        <v>36.5</v>
      </c>
      <c r="V1257" s="35">
        <v>1000050.4</v>
      </c>
      <c r="W1257" s="35">
        <v>1000000</v>
      </c>
      <c r="X1257" s="35">
        <v>-50.4</v>
      </c>
      <c r="Y1257" s="35">
        <v>-0.01</v>
      </c>
      <c r="Z1257" t="str">
        <f t="shared" si="20"/>
        <v>Sweden</v>
      </c>
      <c r="AA1257">
        <f>'OAM Base model stairs'!B1788</f>
        <v>2017</v>
      </c>
    </row>
    <row r="1258" spans="1:27" ht="15" thickBot="1" x14ac:dyDescent="0.35">
      <c r="A1258" s="34" t="str">
        <f t="shared" si="19"/>
        <v>Sweden</v>
      </c>
      <c r="B1258" s="35">
        <v>24</v>
      </c>
      <c r="C1258" s="35">
        <v>25</v>
      </c>
      <c r="D1258" s="35">
        <v>14</v>
      </c>
      <c r="E1258" s="35">
        <v>25</v>
      </c>
      <c r="F1258" s="35">
        <v>10</v>
      </c>
      <c r="G1258" s="35">
        <v>15</v>
      </c>
      <c r="H1258" s="35">
        <v>499835.9</v>
      </c>
      <c r="I1258" s="35">
        <v>9</v>
      </c>
      <c r="J1258" s="35">
        <v>15.5</v>
      </c>
      <c r="K1258" s="35">
        <v>15</v>
      </c>
      <c r="L1258" s="35">
        <v>37.5</v>
      </c>
      <c r="M1258" s="35">
        <v>15</v>
      </c>
      <c r="N1258" s="35">
        <v>499904.9</v>
      </c>
      <c r="O1258" s="35">
        <v>26</v>
      </c>
      <c r="P1258" s="35">
        <v>10</v>
      </c>
      <c r="Q1258" s="35">
        <v>26</v>
      </c>
      <c r="R1258" s="35">
        <v>10</v>
      </c>
      <c r="S1258" s="35">
        <v>13</v>
      </c>
      <c r="T1258" s="35">
        <v>13</v>
      </c>
      <c r="U1258" s="35">
        <v>37.5</v>
      </c>
      <c r="V1258" s="35">
        <v>1000081.4</v>
      </c>
      <c r="W1258" s="35">
        <v>1000000</v>
      </c>
      <c r="X1258" s="35">
        <v>-81.400000000000006</v>
      </c>
      <c r="Y1258" s="35">
        <v>-0.01</v>
      </c>
      <c r="Z1258" t="str">
        <f t="shared" si="20"/>
        <v>Sweden</v>
      </c>
      <c r="AA1258">
        <f>'OAM Base model stairs'!B1789</f>
        <v>2018</v>
      </c>
    </row>
    <row r="1259" spans="1:27" ht="15" thickBot="1" x14ac:dyDescent="0.35">
      <c r="A1259" s="34" t="str">
        <f t="shared" si="19"/>
        <v>Sweden</v>
      </c>
      <c r="B1259" s="35">
        <v>24</v>
      </c>
      <c r="C1259" s="35">
        <v>25</v>
      </c>
      <c r="D1259" s="35">
        <v>15</v>
      </c>
      <c r="E1259" s="35">
        <v>25</v>
      </c>
      <c r="F1259" s="35">
        <v>9</v>
      </c>
      <c r="G1259" s="35">
        <v>15</v>
      </c>
      <c r="H1259" s="35">
        <v>499797.9</v>
      </c>
      <c r="I1259" s="35">
        <v>9</v>
      </c>
      <c r="J1259" s="35">
        <v>14.5</v>
      </c>
      <c r="K1259" s="35">
        <v>13</v>
      </c>
      <c r="L1259" s="35">
        <v>41.5</v>
      </c>
      <c r="M1259" s="35">
        <v>13</v>
      </c>
      <c r="N1259" s="35">
        <v>499902.9</v>
      </c>
      <c r="O1259" s="35">
        <v>24</v>
      </c>
      <c r="P1259" s="35">
        <v>4</v>
      </c>
      <c r="Q1259" s="35">
        <v>24</v>
      </c>
      <c r="R1259" s="35">
        <v>11</v>
      </c>
      <c r="S1259" s="35">
        <v>14</v>
      </c>
      <c r="T1259" s="35">
        <v>14</v>
      </c>
      <c r="U1259" s="35">
        <v>38.5</v>
      </c>
      <c r="V1259" s="35">
        <v>1000034.4</v>
      </c>
      <c r="W1259" s="35">
        <v>1000000</v>
      </c>
      <c r="X1259" s="35">
        <v>-34.4</v>
      </c>
      <c r="Y1259" s="35">
        <v>0</v>
      </c>
      <c r="Z1259" t="str">
        <f t="shared" si="20"/>
        <v>Sweden</v>
      </c>
      <c r="AA1259">
        <f>'OAM Base model stairs'!B1790</f>
        <v>2019</v>
      </c>
    </row>
    <row r="1260" spans="1:27" ht="15" thickBot="1" x14ac:dyDescent="0.35">
      <c r="A1260" s="34" t="str">
        <f t="shared" si="19"/>
        <v>Sweden</v>
      </c>
      <c r="B1260" s="35">
        <v>24</v>
      </c>
      <c r="C1260" s="35">
        <v>25</v>
      </c>
      <c r="D1260" s="35">
        <v>16</v>
      </c>
      <c r="E1260" s="35">
        <v>25</v>
      </c>
      <c r="F1260" s="35">
        <v>16</v>
      </c>
      <c r="G1260" s="35">
        <v>20</v>
      </c>
      <c r="H1260" s="35">
        <v>499850.4</v>
      </c>
      <c r="I1260" s="35">
        <v>14</v>
      </c>
      <c r="J1260" s="35">
        <v>14.5</v>
      </c>
      <c r="K1260" s="35">
        <v>13</v>
      </c>
      <c r="L1260" s="35">
        <v>39.5</v>
      </c>
      <c r="M1260" s="35">
        <v>13</v>
      </c>
      <c r="N1260" s="35">
        <v>499897.9</v>
      </c>
      <c r="O1260" s="35">
        <v>19</v>
      </c>
      <c r="P1260" s="35">
        <v>6</v>
      </c>
      <c r="Q1260" s="35">
        <v>19</v>
      </c>
      <c r="R1260" s="35">
        <v>11</v>
      </c>
      <c r="S1260" s="35">
        <v>13</v>
      </c>
      <c r="T1260" s="35">
        <v>11</v>
      </c>
      <c r="U1260" s="35">
        <v>37.5</v>
      </c>
      <c r="V1260" s="35">
        <v>1000084.9</v>
      </c>
      <c r="W1260" s="35">
        <v>1000000</v>
      </c>
      <c r="X1260" s="35">
        <v>-84.9</v>
      </c>
      <c r="Y1260" s="35">
        <v>-0.01</v>
      </c>
      <c r="Z1260" t="str">
        <f t="shared" si="20"/>
        <v>Sweden</v>
      </c>
      <c r="AA1260">
        <f>'OAM Base model stairs'!B1791</f>
        <v>2020</v>
      </c>
    </row>
    <row r="1261" spans="1:27" ht="15" thickBot="1" x14ac:dyDescent="0.35">
      <c r="A1261" s="34" t="str">
        <f t="shared" si="19"/>
        <v>Sweden</v>
      </c>
      <c r="B1261" s="35">
        <v>24</v>
      </c>
      <c r="C1261" s="35">
        <v>25</v>
      </c>
      <c r="D1261" s="35">
        <v>16</v>
      </c>
      <c r="E1261" s="35">
        <v>25</v>
      </c>
      <c r="F1261" s="35">
        <v>12</v>
      </c>
      <c r="G1261" s="35">
        <v>17</v>
      </c>
      <c r="H1261" s="35">
        <v>499849.4</v>
      </c>
      <c r="I1261" s="35">
        <v>11</v>
      </c>
      <c r="J1261" s="35">
        <v>5</v>
      </c>
      <c r="K1261" s="35">
        <v>5</v>
      </c>
      <c r="L1261" s="35">
        <v>41.5</v>
      </c>
      <c r="M1261" s="35">
        <v>5</v>
      </c>
      <c r="N1261" s="35">
        <v>499894.9</v>
      </c>
      <c r="O1261" s="35">
        <v>13</v>
      </c>
      <c r="P1261" s="35">
        <v>9</v>
      </c>
      <c r="Q1261" s="35">
        <v>13</v>
      </c>
      <c r="R1261" s="35">
        <v>10</v>
      </c>
      <c r="S1261" s="35">
        <v>14</v>
      </c>
      <c r="T1261" s="35">
        <v>10</v>
      </c>
      <c r="U1261" s="35">
        <v>38.5</v>
      </c>
      <c r="V1261" s="35">
        <v>1000038.4</v>
      </c>
      <c r="W1261" s="35">
        <v>1000000</v>
      </c>
      <c r="X1261" s="35">
        <v>-38.4</v>
      </c>
      <c r="Y1261" s="35">
        <v>0</v>
      </c>
      <c r="Z1261" t="str">
        <f t="shared" si="20"/>
        <v>Sweden</v>
      </c>
      <c r="AA1261">
        <f>'OAM Base model stairs'!B1792</f>
        <v>2021</v>
      </c>
    </row>
    <row r="1262" spans="1:27" ht="15" thickBot="1" x14ac:dyDescent="0.35"/>
    <row r="1263" spans="1:27" ht="15" thickBot="1" x14ac:dyDescent="0.35">
      <c r="A1263" s="37" t="s">
        <v>358</v>
      </c>
      <c r="B1263" s="38">
        <v>1000380.3</v>
      </c>
    </row>
    <row r="1264" spans="1:27" ht="15" thickBot="1" x14ac:dyDescent="0.35">
      <c r="A1264" s="37" t="s">
        <v>359</v>
      </c>
      <c r="B1264" s="38">
        <v>999641.3</v>
      </c>
    </row>
    <row r="1265" spans="1:2" ht="15" thickBot="1" x14ac:dyDescent="0.35">
      <c r="A1265" s="37" t="s">
        <v>360</v>
      </c>
      <c r="B1265" s="38">
        <v>594000009.59999001</v>
      </c>
    </row>
    <row r="1266" spans="1:2" ht="15" thickBot="1" x14ac:dyDescent="0.35">
      <c r="A1266" s="37" t="s">
        <v>361</v>
      </c>
      <c r="B1266" s="38">
        <v>594000000</v>
      </c>
    </row>
    <row r="1267" spans="1:2" ht="15" thickBot="1" x14ac:dyDescent="0.35">
      <c r="A1267" s="37" t="s">
        <v>362</v>
      </c>
      <c r="B1267" s="38">
        <v>9.6</v>
      </c>
    </row>
    <row r="1268" spans="1:2" ht="15" thickBot="1" x14ac:dyDescent="0.35">
      <c r="A1268" s="37" t="s">
        <v>363</v>
      </c>
      <c r="B1268" s="38"/>
    </row>
    <row r="1269" spans="1:2" ht="15" thickBot="1" x14ac:dyDescent="0.35">
      <c r="A1269" s="37" t="s">
        <v>364</v>
      </c>
      <c r="B1269" s="38"/>
    </row>
    <row r="1270" spans="1:2" ht="15" thickBot="1" x14ac:dyDescent="0.35">
      <c r="A1270" s="37" t="s">
        <v>365</v>
      </c>
      <c r="B1270" s="38">
        <v>0</v>
      </c>
    </row>
    <row r="1272" spans="1:2" x14ac:dyDescent="0.3">
      <c r="A1272" s="39" t="s">
        <v>366</v>
      </c>
    </row>
    <row r="1274" spans="1:2" x14ac:dyDescent="0.3">
      <c r="A1274" s="40" t="s">
        <v>367</v>
      </c>
    </row>
    <row r="1275" spans="1:2" x14ac:dyDescent="0.3">
      <c r="A1275" s="40" t="s">
        <v>368</v>
      </c>
    </row>
  </sheetData>
  <hyperlinks>
    <hyperlink ref="A1272" r:id="rId1" display="https://miau.my-x.hu/myx-free/coco/test/114015020230610171938.html" xr:uid="{4E9C178B-42C0-427D-9C7C-8BDC850E1A2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F7192-2F2D-4DD1-B840-1F67A446388A}">
  <dimension ref="A2:BD171"/>
  <sheetViews>
    <sheetView topLeftCell="A87" zoomScale="80" zoomScaleNormal="80" workbookViewId="0">
      <selection activeCell="F603" sqref="F603"/>
    </sheetView>
  </sheetViews>
  <sheetFormatPr defaultRowHeight="15.6" x14ac:dyDescent="0.3"/>
  <cols>
    <col min="1" max="1" width="15.5546875" style="4" bestFit="1" customWidth="1"/>
    <col min="2" max="2" width="16.44140625" style="4" bestFit="1" customWidth="1"/>
    <col min="3" max="4" width="7.44140625" style="4" bestFit="1" customWidth="1"/>
    <col min="5" max="5" width="8.6640625" style="4" customWidth="1"/>
    <col min="6" max="6" width="9.109375" style="4" customWidth="1"/>
    <col min="7" max="14" width="7.44140625" style="4" bestFit="1" customWidth="1"/>
    <col min="15" max="15" width="11.6640625" style="4" customWidth="1"/>
    <col min="16" max="28" width="7.44140625" style="4" bestFit="1" customWidth="1"/>
    <col min="29" max="29" width="10.77734375" style="4" bestFit="1" customWidth="1"/>
    <col min="30" max="32" width="8.88671875" style="4"/>
    <col min="33" max="33" width="15.5546875" style="4" bestFit="1" customWidth="1"/>
    <col min="34" max="35" width="9" style="4" bestFit="1" customWidth="1"/>
    <col min="36" max="36" width="15.5546875" style="4" bestFit="1" customWidth="1"/>
    <col min="37" max="38" width="9" style="4" bestFit="1" customWidth="1"/>
    <col min="39" max="39" width="15.5546875" style="4" bestFit="1" customWidth="1"/>
    <col min="40" max="41" width="8.88671875" style="4"/>
    <col min="42" max="43" width="9" style="4" bestFit="1" customWidth="1"/>
    <col min="44" max="16384" width="8.88671875" style="4"/>
  </cols>
  <sheetData>
    <row r="2" spans="1:56" x14ac:dyDescent="0.3">
      <c r="AG2" s="41" t="s">
        <v>369</v>
      </c>
      <c r="AH2" s="41"/>
      <c r="AI2" s="41"/>
      <c r="AJ2" s="41"/>
      <c r="AK2" s="41"/>
      <c r="AL2" s="41"/>
      <c r="AM2" s="41"/>
      <c r="AN2" s="41"/>
      <c r="AO2" s="41"/>
    </row>
    <row r="3" spans="1:56" x14ac:dyDescent="0.3">
      <c r="A3" s="4" t="s">
        <v>370</v>
      </c>
      <c r="B3" s="4" t="s">
        <v>371</v>
      </c>
      <c r="AG3" s="42" t="s">
        <v>372</v>
      </c>
      <c r="AH3" s="43"/>
      <c r="AI3" s="44"/>
      <c r="AJ3" s="42" t="s">
        <v>373</v>
      </c>
      <c r="AK3" s="43"/>
      <c r="AL3" s="44"/>
      <c r="AM3" s="42" t="s">
        <v>374</v>
      </c>
      <c r="AN3" s="43"/>
      <c r="AO3" s="44"/>
    </row>
    <row r="4" spans="1:56" x14ac:dyDescent="0.3">
      <c r="A4" s="4" t="s">
        <v>375</v>
      </c>
      <c r="B4" s="4">
        <v>1995</v>
      </c>
      <c r="C4" s="4">
        <v>1996</v>
      </c>
      <c r="D4" s="4">
        <v>1997</v>
      </c>
      <c r="E4" s="4">
        <v>1998</v>
      </c>
      <c r="F4" s="4">
        <v>1999</v>
      </c>
      <c r="G4" s="4">
        <v>2000</v>
      </c>
      <c r="H4" s="4">
        <v>2001</v>
      </c>
      <c r="I4" s="4">
        <v>2002</v>
      </c>
      <c r="J4" s="4">
        <v>2003</v>
      </c>
      <c r="K4" s="4">
        <v>2004</v>
      </c>
      <c r="L4" s="4">
        <v>2005</v>
      </c>
      <c r="M4" s="4">
        <v>2006</v>
      </c>
      <c r="N4" s="4">
        <v>2007</v>
      </c>
      <c r="O4" s="4">
        <v>2008</v>
      </c>
      <c r="P4" s="4">
        <v>2009</v>
      </c>
      <c r="Q4" s="4">
        <v>2010</v>
      </c>
      <c r="R4" s="4">
        <v>2011</v>
      </c>
      <c r="S4" s="4">
        <v>2012</v>
      </c>
      <c r="T4" s="4">
        <v>2013</v>
      </c>
      <c r="U4" s="4">
        <v>2014</v>
      </c>
      <c r="V4" s="4">
        <v>2015</v>
      </c>
      <c r="W4" s="4">
        <v>2016</v>
      </c>
      <c r="X4" s="4">
        <v>2017</v>
      </c>
      <c r="Y4" s="4">
        <v>2018</v>
      </c>
      <c r="Z4" s="4">
        <v>2019</v>
      </c>
      <c r="AA4" s="4">
        <v>2020</v>
      </c>
      <c r="AB4" s="4">
        <v>2021</v>
      </c>
      <c r="AC4" s="4" t="s">
        <v>376</v>
      </c>
      <c r="AG4" s="45" t="s">
        <v>52</v>
      </c>
      <c r="AH4" s="46" t="s">
        <v>377</v>
      </c>
      <c r="AI4" s="47" t="s">
        <v>89</v>
      </c>
      <c r="AJ4" s="45" t="str">
        <f>AG4</f>
        <v>Ország</v>
      </c>
      <c r="AK4" s="46" t="s">
        <v>377</v>
      </c>
      <c r="AL4" s="47" t="s">
        <v>89</v>
      </c>
      <c r="AM4" s="45" t="s">
        <v>52</v>
      </c>
      <c r="AN4" s="46" t="s">
        <v>377</v>
      </c>
      <c r="AO4" s="47" t="s">
        <v>89</v>
      </c>
      <c r="BC4" s="4" t="s">
        <v>373</v>
      </c>
      <c r="BD4" s="4" t="s">
        <v>374</v>
      </c>
    </row>
    <row r="5" spans="1:56" x14ac:dyDescent="0.3">
      <c r="A5" s="48" t="s">
        <v>36</v>
      </c>
      <c r="B5" s="4">
        <v>82.6</v>
      </c>
      <c r="C5" s="4">
        <v>60.1</v>
      </c>
      <c r="D5" s="4">
        <v>46.1</v>
      </c>
      <c r="E5" s="4">
        <v>45.1</v>
      </c>
      <c r="F5" s="4">
        <v>57.1</v>
      </c>
      <c r="G5" s="4">
        <v>39.6</v>
      </c>
      <c r="H5" s="4">
        <v>31.1</v>
      </c>
      <c r="I5" s="4">
        <v>33.6</v>
      </c>
      <c r="J5" s="4">
        <v>16.100000000000001</v>
      </c>
      <c r="K5" s="4">
        <v>-23.9</v>
      </c>
      <c r="L5" s="4">
        <v>-43.4</v>
      </c>
      <c r="M5" s="4">
        <v>-46.4</v>
      </c>
      <c r="N5" s="4">
        <v>-66.900000000000006</v>
      </c>
      <c r="O5" s="4">
        <v>-33.4</v>
      </c>
      <c r="P5" s="4">
        <v>-34.4</v>
      </c>
      <c r="Q5" s="4">
        <v>-27.4</v>
      </c>
      <c r="R5" s="4">
        <v>-30.4</v>
      </c>
      <c r="S5" s="4">
        <v>-25.9</v>
      </c>
      <c r="T5" s="4">
        <v>-35.9</v>
      </c>
      <c r="U5" s="4">
        <v>-60.4</v>
      </c>
      <c r="V5" s="4">
        <v>-82.9</v>
      </c>
      <c r="W5" s="4">
        <v>-108.9</v>
      </c>
      <c r="X5" s="4">
        <v>-118.9</v>
      </c>
      <c r="Y5" s="4">
        <v>-125.9</v>
      </c>
      <c r="Z5" s="4">
        <v>-135.9</v>
      </c>
      <c r="AA5" s="4">
        <v>-123.9</v>
      </c>
      <c r="AB5" s="4">
        <v>-106.9</v>
      </c>
      <c r="AC5" s="4">
        <v>-820.29999999999984</v>
      </c>
      <c r="AG5" s="49" t="s">
        <v>27</v>
      </c>
      <c r="AH5" s="4">
        <v>-3168.8000000000015</v>
      </c>
      <c r="AI5" s="50">
        <f t="shared" ref="AI5:AI26" si="0">RANK(AH5,$AH$5:$AH$26,1)</f>
        <v>1</v>
      </c>
      <c r="AJ5" s="49" t="s">
        <v>32</v>
      </c>
      <c r="AK5" s="51">
        <v>-2248.2000000000007</v>
      </c>
      <c r="AL5" s="50">
        <f t="shared" ref="AL5:AL26" si="1">RANK(AK5,$AK$5:$AK$26,1)</f>
        <v>1</v>
      </c>
      <c r="AM5" s="49" t="s">
        <v>32</v>
      </c>
      <c r="AN5" s="51">
        <v>-1534.3000000000004</v>
      </c>
      <c r="AO5" s="50">
        <f t="shared" ref="AO5:AO26" si="2">RANK(AN5,$AN$5:$AN$26,1)</f>
        <v>1</v>
      </c>
      <c r="BB5" s="4" t="s">
        <v>378</v>
      </c>
      <c r="BC5" s="4" t="s">
        <v>379</v>
      </c>
      <c r="BD5" s="4" t="s">
        <v>380</v>
      </c>
    </row>
    <row r="6" spans="1:56" x14ac:dyDescent="0.3">
      <c r="A6" s="48" t="s">
        <v>37</v>
      </c>
      <c r="B6" s="4">
        <v>-37.4</v>
      </c>
      <c r="C6" s="4">
        <v>-57.4</v>
      </c>
      <c r="D6" s="4">
        <v>-58.4</v>
      </c>
      <c r="E6" s="4">
        <v>-54.9</v>
      </c>
      <c r="F6" s="4">
        <v>-72.900000000000006</v>
      </c>
      <c r="G6" s="4">
        <v>-67.400000000000006</v>
      </c>
      <c r="H6" s="4">
        <v>-66.400000000000006</v>
      </c>
      <c r="I6" s="4">
        <v>-49.9</v>
      </c>
      <c r="J6" s="4">
        <v>-81.900000000000006</v>
      </c>
      <c r="K6" s="4">
        <v>-92.4</v>
      </c>
      <c r="L6" s="4">
        <v>-95.9</v>
      </c>
      <c r="M6" s="4">
        <v>-68.400000000000006</v>
      </c>
      <c r="N6" s="4">
        <v>-66.400000000000006</v>
      </c>
      <c r="O6" s="4">
        <v>-120.9</v>
      </c>
      <c r="P6" s="4">
        <v>-76.900000000000006</v>
      </c>
      <c r="Q6" s="4">
        <v>-80.900000000000006</v>
      </c>
      <c r="R6" s="4">
        <v>-67.900000000000006</v>
      </c>
      <c r="S6" s="4">
        <v>-62.4</v>
      </c>
      <c r="T6" s="4">
        <v>-73.400000000000006</v>
      </c>
      <c r="U6" s="4">
        <v>-72.900000000000006</v>
      </c>
      <c r="V6" s="4">
        <v>-89.4</v>
      </c>
      <c r="W6" s="4">
        <v>-91.9</v>
      </c>
      <c r="X6" s="4">
        <v>-113.4</v>
      </c>
      <c r="Y6" s="4">
        <v>-114.9</v>
      </c>
      <c r="Z6" s="4">
        <v>-117.9</v>
      </c>
      <c r="AA6" s="4">
        <v>-152.4</v>
      </c>
      <c r="AB6" s="4">
        <v>-116.4</v>
      </c>
      <c r="AC6" s="4">
        <v>-2221.3000000000006</v>
      </c>
      <c r="AG6" s="49" t="s">
        <v>32</v>
      </c>
      <c r="AH6" s="4">
        <v>-2854.3000000000011</v>
      </c>
      <c r="AI6" s="50">
        <f t="shared" si="0"/>
        <v>2</v>
      </c>
      <c r="AJ6" s="49" t="s">
        <v>27</v>
      </c>
      <c r="AK6" s="51">
        <v>-2183.2000000000007</v>
      </c>
      <c r="AL6" s="50">
        <f t="shared" si="1"/>
        <v>2</v>
      </c>
      <c r="AM6" s="49" t="s">
        <v>27</v>
      </c>
      <c r="AN6" s="51">
        <v>-1514.3000000000002</v>
      </c>
      <c r="AO6" s="50">
        <f t="shared" si="2"/>
        <v>2</v>
      </c>
      <c r="BB6" s="52" t="s">
        <v>36</v>
      </c>
      <c r="BC6" s="4">
        <f t="shared" ref="BC6:BC27" si="3">AL5-AI5</f>
        <v>0</v>
      </c>
      <c r="BD6" s="4">
        <f t="shared" ref="BD6:BD27" si="4">AO5-AL5</f>
        <v>0</v>
      </c>
    </row>
    <row r="7" spans="1:56" x14ac:dyDescent="0.3">
      <c r="A7" s="48" t="s">
        <v>24</v>
      </c>
      <c r="B7" s="4">
        <v>90.6</v>
      </c>
      <c r="C7" s="4">
        <v>63.1</v>
      </c>
      <c r="D7" s="4">
        <v>58.1</v>
      </c>
      <c r="E7" s="4">
        <v>-7.4</v>
      </c>
      <c r="F7" s="4">
        <v>-34.9</v>
      </c>
      <c r="G7" s="4">
        <v>-47.4</v>
      </c>
      <c r="H7" s="4">
        <v>-11.4</v>
      </c>
      <c r="I7" s="4">
        <v>-0.9</v>
      </c>
      <c r="J7" s="4">
        <v>-21.9</v>
      </c>
      <c r="K7" s="4">
        <v>-24.4</v>
      </c>
      <c r="L7" s="4">
        <v>-26.4</v>
      </c>
      <c r="M7" s="4">
        <v>-45.4</v>
      </c>
      <c r="N7" s="4">
        <v>-47.9</v>
      </c>
      <c r="O7" s="4">
        <v>-6.9</v>
      </c>
      <c r="P7" s="4">
        <v>-57.9</v>
      </c>
      <c r="Q7" s="4">
        <v>-55.9</v>
      </c>
      <c r="R7" s="4">
        <v>-62.4</v>
      </c>
      <c r="S7" s="4">
        <v>-71.400000000000006</v>
      </c>
      <c r="T7" s="4">
        <v>-67.900000000000006</v>
      </c>
      <c r="U7" s="4">
        <v>-63.4</v>
      </c>
      <c r="V7" s="4">
        <v>-24.9</v>
      </c>
      <c r="W7" s="4">
        <v>-40.4</v>
      </c>
      <c r="X7" s="4">
        <v>-44.4</v>
      </c>
      <c r="Y7" s="4">
        <v>-49.4</v>
      </c>
      <c r="Z7" s="4">
        <v>-39.9</v>
      </c>
      <c r="AA7" s="4">
        <v>-23.9</v>
      </c>
      <c r="AB7" s="4">
        <v>-20.399999999999999</v>
      </c>
      <c r="AC7" s="4">
        <v>-685.29999999999984</v>
      </c>
      <c r="AG7" s="49" t="s">
        <v>43</v>
      </c>
      <c r="AH7" s="4">
        <v>-2371.3000000000015</v>
      </c>
      <c r="AI7" s="50">
        <f t="shared" si="0"/>
        <v>3</v>
      </c>
      <c r="AJ7" s="49" t="s">
        <v>34</v>
      </c>
      <c r="AK7" s="51">
        <v>-1762.2000000000007</v>
      </c>
      <c r="AL7" s="50">
        <f t="shared" si="1"/>
        <v>3</v>
      </c>
      <c r="AM7" s="49" t="s">
        <v>39</v>
      </c>
      <c r="AN7" s="51">
        <v>-1210.3</v>
      </c>
      <c r="AO7" s="50">
        <f t="shared" si="2"/>
        <v>3</v>
      </c>
      <c r="BB7" s="52" t="s">
        <v>37</v>
      </c>
      <c r="BC7" s="4">
        <f t="shared" si="3"/>
        <v>0</v>
      </c>
      <c r="BD7" s="4">
        <f t="shared" si="4"/>
        <v>0</v>
      </c>
    </row>
    <row r="8" spans="1:56" x14ac:dyDescent="0.3">
      <c r="A8" s="48" t="s">
        <v>38</v>
      </c>
      <c r="B8" s="4">
        <v>95.1</v>
      </c>
      <c r="C8" s="4">
        <v>104.1</v>
      </c>
      <c r="D8" s="4">
        <v>132.1</v>
      </c>
      <c r="E8" s="4">
        <v>139.1</v>
      </c>
      <c r="F8" s="4">
        <v>132.6</v>
      </c>
      <c r="G8" s="4">
        <v>142.1</v>
      </c>
      <c r="H8" s="4">
        <v>119.6</v>
      </c>
      <c r="I8" s="4">
        <v>117.6</v>
      </c>
      <c r="J8" s="4">
        <v>99.1</v>
      </c>
      <c r="K8" s="4">
        <v>100.1</v>
      </c>
      <c r="L8" s="4">
        <v>115.6</v>
      </c>
      <c r="M8" s="4">
        <v>116.6</v>
      </c>
      <c r="N8" s="4">
        <v>102.6</v>
      </c>
      <c r="O8" s="4">
        <v>105.6</v>
      </c>
      <c r="P8" s="4">
        <v>60.6</v>
      </c>
      <c r="Q8" s="4">
        <v>47.6</v>
      </c>
      <c r="R8" s="4">
        <v>45.6</v>
      </c>
      <c r="S8" s="4">
        <v>57.6</v>
      </c>
      <c r="T8" s="4">
        <v>69.599999999999994</v>
      </c>
      <c r="U8" s="4">
        <v>73.599999999999994</v>
      </c>
      <c r="V8" s="4">
        <v>71.599999999999994</v>
      </c>
      <c r="W8" s="4">
        <v>58.6</v>
      </c>
      <c r="X8" s="4">
        <v>47.6</v>
      </c>
      <c r="Y8" s="4">
        <v>47.1</v>
      </c>
      <c r="Z8" s="4">
        <v>13.6</v>
      </c>
      <c r="AA8" s="4">
        <v>-3.9</v>
      </c>
      <c r="AB8" s="4">
        <v>38.6</v>
      </c>
      <c r="AC8" s="4">
        <v>2249.6999999999985</v>
      </c>
      <c r="AG8" s="49" t="s">
        <v>37</v>
      </c>
      <c r="AH8" s="4">
        <v>-2221.3000000000006</v>
      </c>
      <c r="AI8" s="50">
        <f t="shared" si="0"/>
        <v>4</v>
      </c>
      <c r="AJ8" s="49" t="s">
        <v>37</v>
      </c>
      <c r="AK8" s="51">
        <v>-1674.7000000000003</v>
      </c>
      <c r="AL8" s="50">
        <f t="shared" si="1"/>
        <v>4</v>
      </c>
      <c r="AM8" s="49" t="s">
        <v>37</v>
      </c>
      <c r="AN8" s="51">
        <v>-1153.8</v>
      </c>
      <c r="AO8" s="50">
        <f t="shared" si="2"/>
        <v>4</v>
      </c>
      <c r="BB8" s="52" t="s">
        <v>24</v>
      </c>
      <c r="BC8" s="4">
        <f t="shared" si="3"/>
        <v>0</v>
      </c>
      <c r="BD8" s="4">
        <f t="shared" si="4"/>
        <v>0</v>
      </c>
    </row>
    <row r="9" spans="1:56" x14ac:dyDescent="0.3">
      <c r="A9" s="48" t="s">
        <v>28</v>
      </c>
      <c r="B9" s="4">
        <v>108.6</v>
      </c>
      <c r="C9" s="4">
        <v>100.6</v>
      </c>
      <c r="D9" s="4">
        <v>92.6</v>
      </c>
      <c r="E9" s="4">
        <v>82.6</v>
      </c>
      <c r="F9" s="4">
        <v>114.6</v>
      </c>
      <c r="G9" s="4">
        <v>145.1</v>
      </c>
      <c r="H9" s="4">
        <v>144.6</v>
      </c>
      <c r="I9" s="4">
        <v>113.1</v>
      </c>
      <c r="J9" s="4">
        <v>88.1</v>
      </c>
      <c r="K9" s="4">
        <v>79.599999999999994</v>
      </c>
      <c r="L9" s="4">
        <v>92.6</v>
      </c>
      <c r="M9" s="4">
        <v>89.6</v>
      </c>
      <c r="N9" s="4">
        <v>93.1</v>
      </c>
      <c r="O9" s="4">
        <v>11.6</v>
      </c>
      <c r="P9" s="4">
        <v>56.1</v>
      </c>
      <c r="Q9" s="4">
        <v>19.100000000000001</v>
      </c>
      <c r="R9" s="4">
        <v>-3.9</v>
      </c>
      <c r="S9" s="4">
        <v>-30.9</v>
      </c>
      <c r="T9" s="4">
        <v>-40.4</v>
      </c>
      <c r="U9" s="4">
        <v>-44.9</v>
      </c>
      <c r="V9" s="4">
        <v>-54.4</v>
      </c>
      <c r="W9" s="4">
        <v>-79.900000000000006</v>
      </c>
      <c r="X9" s="4">
        <v>-85.9</v>
      </c>
      <c r="Y9" s="4">
        <v>-69.900000000000006</v>
      </c>
      <c r="Z9" s="4">
        <v>-78.900000000000006</v>
      </c>
      <c r="AA9" s="4">
        <v>-132.4</v>
      </c>
      <c r="AB9" s="4">
        <v>-120.4</v>
      </c>
      <c r="AC9" s="4">
        <v>689.69999999999891</v>
      </c>
      <c r="AG9" s="49" t="s">
        <v>34</v>
      </c>
      <c r="AH9" s="4">
        <v>-2140.3000000000006</v>
      </c>
      <c r="AI9" s="50">
        <f t="shared" si="0"/>
        <v>5</v>
      </c>
      <c r="AJ9" s="49" t="s">
        <v>39</v>
      </c>
      <c r="AK9" s="51">
        <v>-1639.2000000000003</v>
      </c>
      <c r="AL9" s="50">
        <f t="shared" si="1"/>
        <v>5</v>
      </c>
      <c r="AM9" s="49" t="s">
        <v>34</v>
      </c>
      <c r="AN9" s="51">
        <v>-1143.3</v>
      </c>
      <c r="AO9" s="50">
        <f t="shared" si="2"/>
        <v>5</v>
      </c>
      <c r="BB9" s="52" t="s">
        <v>38</v>
      </c>
      <c r="BC9" s="4">
        <f t="shared" si="3"/>
        <v>0</v>
      </c>
      <c r="BD9" s="4">
        <f t="shared" si="4"/>
        <v>0</v>
      </c>
    </row>
    <row r="10" spans="1:56" x14ac:dyDescent="0.3">
      <c r="A10" s="48" t="s">
        <v>39</v>
      </c>
      <c r="B10" s="4">
        <v>5.0999999999999996</v>
      </c>
      <c r="C10" s="4">
        <v>-2.4</v>
      </c>
      <c r="D10" s="4">
        <v>-15.4</v>
      </c>
      <c r="E10" s="4">
        <v>-24.9</v>
      </c>
      <c r="F10" s="4">
        <v>-42.9</v>
      </c>
      <c r="G10" s="4">
        <v>-55.9</v>
      </c>
      <c r="H10" s="4">
        <v>-61.9</v>
      </c>
      <c r="I10" s="4">
        <v>-60.9</v>
      </c>
      <c r="J10" s="4">
        <v>-78.900000000000006</v>
      </c>
      <c r="K10" s="4">
        <v>-64.900000000000006</v>
      </c>
      <c r="L10" s="4">
        <v>-64.900000000000006</v>
      </c>
      <c r="M10" s="4">
        <v>-69.900000000000006</v>
      </c>
      <c r="N10" s="4">
        <v>-65.900000000000006</v>
      </c>
      <c r="O10" s="4">
        <v>-82.9</v>
      </c>
      <c r="P10" s="4">
        <v>-80.400000000000006</v>
      </c>
      <c r="Q10" s="4">
        <v>-78.900000000000006</v>
      </c>
      <c r="R10" s="4">
        <v>-72.900000000000006</v>
      </c>
      <c r="S10" s="4">
        <v>-70.400000000000006</v>
      </c>
      <c r="T10" s="4">
        <v>-72.400000000000006</v>
      </c>
      <c r="U10" s="4">
        <v>-98.9</v>
      </c>
      <c r="V10" s="4">
        <v>-121.9</v>
      </c>
      <c r="W10" s="4">
        <v>-135.9</v>
      </c>
      <c r="X10" s="4">
        <v>-108.4</v>
      </c>
      <c r="Y10" s="4">
        <v>-121.4</v>
      </c>
      <c r="Z10" s="4">
        <v>-132.4</v>
      </c>
      <c r="AA10" s="4">
        <v>-118.4</v>
      </c>
      <c r="AB10" s="4">
        <v>-78.400000000000006</v>
      </c>
      <c r="AC10" s="4">
        <v>-1977.3000000000006</v>
      </c>
      <c r="AG10" s="49" t="s">
        <v>39</v>
      </c>
      <c r="AH10" s="4">
        <v>-1977.3000000000006</v>
      </c>
      <c r="AI10" s="50">
        <f t="shared" si="0"/>
        <v>6</v>
      </c>
      <c r="AJ10" s="49" t="s">
        <v>43</v>
      </c>
      <c r="AK10" s="51">
        <v>-1410.7000000000003</v>
      </c>
      <c r="AL10" s="50">
        <f t="shared" si="1"/>
        <v>6</v>
      </c>
      <c r="AM10" s="49" t="s">
        <v>36</v>
      </c>
      <c r="AN10" s="51">
        <v>-983.29999999999984</v>
      </c>
      <c r="AO10" s="50">
        <f t="shared" si="2"/>
        <v>6</v>
      </c>
      <c r="BB10" s="52" t="s">
        <v>28</v>
      </c>
      <c r="BC10" s="4">
        <f t="shared" si="3"/>
        <v>0</v>
      </c>
      <c r="BD10" s="4">
        <f t="shared" si="4"/>
        <v>0</v>
      </c>
    </row>
    <row r="11" spans="1:56" x14ac:dyDescent="0.3">
      <c r="A11" s="48" t="s">
        <v>32</v>
      </c>
      <c r="B11" s="4">
        <v>-25.4</v>
      </c>
      <c r="C11" s="4">
        <v>-41.4</v>
      </c>
      <c r="D11" s="4">
        <v>-54.4</v>
      </c>
      <c r="E11" s="4">
        <v>-56.4</v>
      </c>
      <c r="F11" s="4">
        <v>-72.400000000000006</v>
      </c>
      <c r="G11" s="4">
        <v>-97.4</v>
      </c>
      <c r="H11" s="4">
        <v>-103.4</v>
      </c>
      <c r="I11" s="4">
        <v>-52.4</v>
      </c>
      <c r="J11" s="4">
        <v>-102.9</v>
      </c>
      <c r="K11" s="4">
        <v>-108.4</v>
      </c>
      <c r="L11" s="4">
        <v>-121.4</v>
      </c>
      <c r="M11" s="4">
        <v>-88.4</v>
      </c>
      <c r="N11" s="4">
        <v>-115.9</v>
      </c>
      <c r="O11" s="4">
        <v>-136.9</v>
      </c>
      <c r="P11" s="4">
        <v>-142.9</v>
      </c>
      <c r="Q11" s="4">
        <v>-129.9</v>
      </c>
      <c r="R11" s="4">
        <v>-131.4</v>
      </c>
      <c r="S11" s="4">
        <v>-127.9</v>
      </c>
      <c r="T11" s="4">
        <v>-124.4</v>
      </c>
      <c r="U11" s="4">
        <v>-139.9</v>
      </c>
      <c r="V11" s="4">
        <v>-140.4</v>
      </c>
      <c r="W11" s="4">
        <v>-127.4</v>
      </c>
      <c r="X11" s="4">
        <v>-123.9</v>
      </c>
      <c r="Y11" s="4">
        <v>-106.4</v>
      </c>
      <c r="Z11" s="4">
        <v>-112.4</v>
      </c>
      <c r="AA11" s="4">
        <v>-135.4</v>
      </c>
      <c r="AB11" s="4">
        <v>-134.9</v>
      </c>
      <c r="AC11" s="4">
        <v>-2854.3000000000011</v>
      </c>
      <c r="AG11" s="49" t="s">
        <v>33</v>
      </c>
      <c r="AH11" s="4">
        <v>-1077.2999999999997</v>
      </c>
      <c r="AI11" s="50">
        <f t="shared" si="0"/>
        <v>7</v>
      </c>
      <c r="AJ11" s="49" t="s">
        <v>36</v>
      </c>
      <c r="AK11" s="51">
        <v>-1231.7</v>
      </c>
      <c r="AL11" s="50">
        <f t="shared" si="1"/>
        <v>7</v>
      </c>
      <c r="AM11" s="49" t="s">
        <v>43</v>
      </c>
      <c r="AN11" s="51">
        <v>-835.79999999999984</v>
      </c>
      <c r="AO11" s="50">
        <f t="shared" si="2"/>
        <v>7</v>
      </c>
      <c r="BB11" s="52" t="s">
        <v>39</v>
      </c>
      <c r="BC11" s="4">
        <f t="shared" si="3"/>
        <v>0</v>
      </c>
      <c r="BD11" s="4">
        <f t="shared" si="4"/>
        <v>0</v>
      </c>
    </row>
    <row r="12" spans="1:56" x14ac:dyDescent="0.3">
      <c r="A12" s="48" t="s">
        <v>31</v>
      </c>
      <c r="B12" s="4">
        <v>-6.9</v>
      </c>
      <c r="C12" s="4">
        <v>10.1</v>
      </c>
      <c r="D12" s="4">
        <v>15.1</v>
      </c>
      <c r="E12" s="4">
        <v>12.6</v>
      </c>
      <c r="F12" s="4">
        <v>9.6</v>
      </c>
      <c r="G12" s="4">
        <v>31.6</v>
      </c>
      <c r="H12" s="4">
        <v>31.1</v>
      </c>
      <c r="I12" s="4">
        <v>12.1</v>
      </c>
      <c r="J12" s="4">
        <v>19.100000000000001</v>
      </c>
      <c r="K12" s="4">
        <v>26.1</v>
      </c>
      <c r="L12" s="4">
        <v>49.1</v>
      </c>
      <c r="M12" s="4">
        <v>30.1</v>
      </c>
      <c r="N12" s="4">
        <v>15.1</v>
      </c>
      <c r="O12" s="4">
        <v>-2.4</v>
      </c>
      <c r="P12" s="4">
        <v>6.1</v>
      </c>
      <c r="Q12" s="4">
        <v>35.6</v>
      </c>
      <c r="R12" s="4">
        <v>53.1</v>
      </c>
      <c r="S12" s="4">
        <v>66.599999999999994</v>
      </c>
      <c r="T12" s="4">
        <v>75.099999999999994</v>
      </c>
      <c r="U12" s="4">
        <v>70.099999999999994</v>
      </c>
      <c r="V12" s="4">
        <v>62.1</v>
      </c>
      <c r="W12" s="4">
        <v>59.6</v>
      </c>
      <c r="X12" s="4">
        <v>49.6</v>
      </c>
      <c r="Y12" s="4">
        <v>37.6</v>
      </c>
      <c r="Z12" s="4">
        <v>28.6</v>
      </c>
      <c r="AA12" s="4">
        <v>22.6</v>
      </c>
      <c r="AB12" s="4">
        <v>37.6</v>
      </c>
      <c r="AC12" s="4">
        <v>856.70000000000016</v>
      </c>
      <c r="AG12" s="49" t="s">
        <v>36</v>
      </c>
      <c r="AH12" s="4">
        <v>-820.29999999999984</v>
      </c>
      <c r="AI12" s="50">
        <f t="shared" si="0"/>
        <v>8</v>
      </c>
      <c r="AJ12" s="49" t="s">
        <v>33</v>
      </c>
      <c r="AK12" s="51">
        <v>-817.1999999999997</v>
      </c>
      <c r="AL12" s="50">
        <f t="shared" si="1"/>
        <v>8</v>
      </c>
      <c r="AM12" s="49" t="s">
        <v>28</v>
      </c>
      <c r="AN12" s="51">
        <v>-722.8</v>
      </c>
      <c r="AO12" s="50">
        <f t="shared" si="2"/>
        <v>8</v>
      </c>
      <c r="BB12" s="52" t="s">
        <v>32</v>
      </c>
      <c r="BC12" s="4">
        <f t="shared" si="3"/>
        <v>0</v>
      </c>
      <c r="BD12" s="4">
        <f t="shared" si="4"/>
        <v>0</v>
      </c>
    </row>
    <row r="13" spans="1:56" x14ac:dyDescent="0.3">
      <c r="A13" s="48" t="s">
        <v>35</v>
      </c>
      <c r="B13" s="4">
        <v>-40.4</v>
      </c>
      <c r="C13" s="4">
        <v>-33.9</v>
      </c>
      <c r="D13" s="4">
        <v>-4.4000000000000004</v>
      </c>
      <c r="E13" s="4">
        <v>5.6</v>
      </c>
      <c r="F13" s="4">
        <v>19.100000000000001</v>
      </c>
      <c r="G13" s="4">
        <v>14.1</v>
      </c>
      <c r="H13" s="4">
        <v>13.1</v>
      </c>
      <c r="I13" s="4">
        <v>9.6</v>
      </c>
      <c r="J13" s="4">
        <v>-13.4</v>
      </c>
      <c r="K13" s="4">
        <v>-4.9000000000000004</v>
      </c>
      <c r="L13" s="4">
        <v>-9.4</v>
      </c>
      <c r="M13" s="4">
        <v>-3.9</v>
      </c>
      <c r="N13" s="4">
        <v>3.6</v>
      </c>
      <c r="O13" s="4">
        <v>-5.9</v>
      </c>
      <c r="P13" s="4">
        <v>-42.9</v>
      </c>
      <c r="Q13" s="4">
        <v>4.0999999999999996</v>
      </c>
      <c r="R13" s="4">
        <v>34.6</v>
      </c>
      <c r="S13" s="4">
        <v>50.6</v>
      </c>
      <c r="T13" s="4">
        <v>95.1</v>
      </c>
      <c r="U13" s="4">
        <v>94.1</v>
      </c>
      <c r="V13" s="4">
        <v>101.1</v>
      </c>
      <c r="W13" s="4">
        <v>112.6</v>
      </c>
      <c r="X13" s="4">
        <v>114.6</v>
      </c>
      <c r="Y13" s="4">
        <v>138.6</v>
      </c>
      <c r="Z13" s="4">
        <v>138.6</v>
      </c>
      <c r="AA13" s="4">
        <v>117.1</v>
      </c>
      <c r="AB13" s="4">
        <v>150.1</v>
      </c>
      <c r="AC13" s="4">
        <v>1057.2</v>
      </c>
      <c r="AG13" s="49" t="s">
        <v>24</v>
      </c>
      <c r="AH13" s="4">
        <v>-685.29999999999984</v>
      </c>
      <c r="AI13" s="50">
        <f t="shared" si="0"/>
        <v>9</v>
      </c>
      <c r="AJ13" s="49" t="s">
        <v>24</v>
      </c>
      <c r="AK13" s="51">
        <v>-773.19999999999982</v>
      </c>
      <c r="AL13" s="50">
        <f t="shared" si="1"/>
        <v>9</v>
      </c>
      <c r="AM13" s="49" t="s">
        <v>24</v>
      </c>
      <c r="AN13" s="51">
        <v>-564.29999999999984</v>
      </c>
      <c r="AO13" s="50">
        <f t="shared" si="2"/>
        <v>9</v>
      </c>
      <c r="BB13" s="52" t="s">
        <v>31</v>
      </c>
      <c r="BC13" s="4">
        <f t="shared" si="3"/>
        <v>0</v>
      </c>
      <c r="BD13" s="4">
        <f t="shared" si="4"/>
        <v>0</v>
      </c>
    </row>
    <row r="14" spans="1:56" x14ac:dyDescent="0.3">
      <c r="A14" s="48" t="s">
        <v>23</v>
      </c>
      <c r="B14" s="4">
        <v>145.1</v>
      </c>
      <c r="C14" s="4">
        <v>145.1</v>
      </c>
      <c r="D14" s="4">
        <v>137.6</v>
      </c>
      <c r="E14" s="4">
        <v>131.1</v>
      </c>
      <c r="F14" s="4">
        <v>162.6</v>
      </c>
      <c r="G14" s="4">
        <v>98.6</v>
      </c>
      <c r="H14" s="4">
        <v>85.1</v>
      </c>
      <c r="I14" s="4">
        <v>72.099999999999994</v>
      </c>
      <c r="J14" s="4">
        <v>64.599999999999994</v>
      </c>
      <c r="K14" s="4">
        <v>49.6</v>
      </c>
      <c r="L14" s="4">
        <v>43.1</v>
      </c>
      <c r="M14" s="4">
        <v>44.1</v>
      </c>
      <c r="N14" s="4">
        <v>66.599999999999994</v>
      </c>
      <c r="O14" s="4">
        <v>68.099999999999994</v>
      </c>
      <c r="P14" s="4">
        <v>62.6</v>
      </c>
      <c r="Q14" s="4">
        <v>59.1</v>
      </c>
      <c r="R14" s="4">
        <v>59.1</v>
      </c>
      <c r="S14" s="4">
        <v>69.099999999999994</v>
      </c>
      <c r="T14" s="4">
        <v>81.599999999999994</v>
      </c>
      <c r="U14" s="4">
        <v>89.6</v>
      </c>
      <c r="V14" s="4">
        <v>95.6</v>
      </c>
      <c r="W14" s="4">
        <v>99.1</v>
      </c>
      <c r="X14" s="4">
        <v>126.6</v>
      </c>
      <c r="Y14" s="4">
        <v>119.1</v>
      </c>
      <c r="Z14" s="4">
        <v>114.1</v>
      </c>
      <c r="AA14" s="4">
        <v>72.099999999999994</v>
      </c>
      <c r="AB14" s="4">
        <v>111.6</v>
      </c>
      <c r="AC14" s="4">
        <v>2472.6999999999985</v>
      </c>
      <c r="AG14" s="49" t="s">
        <v>40</v>
      </c>
      <c r="AH14" s="4">
        <v>-623.29999999999984</v>
      </c>
      <c r="AI14" s="50">
        <f t="shared" si="0"/>
        <v>10</v>
      </c>
      <c r="AJ14" s="49" t="s">
        <v>40</v>
      </c>
      <c r="AK14" s="51">
        <v>-549.19999999999993</v>
      </c>
      <c r="AL14" s="50">
        <f t="shared" si="1"/>
        <v>10</v>
      </c>
      <c r="AM14" s="49" t="s">
        <v>44</v>
      </c>
      <c r="AN14" s="51">
        <v>-420.29999999999995</v>
      </c>
      <c r="AO14" s="50">
        <f t="shared" si="2"/>
        <v>10</v>
      </c>
      <c r="BB14" s="52" t="s">
        <v>35</v>
      </c>
      <c r="BC14" s="4">
        <f t="shared" si="3"/>
        <v>0</v>
      </c>
      <c r="BD14" s="4">
        <f t="shared" si="4"/>
        <v>0</v>
      </c>
    </row>
    <row r="15" spans="1:56" x14ac:dyDescent="0.3">
      <c r="A15" s="48" t="s">
        <v>40</v>
      </c>
      <c r="B15" s="4">
        <v>-2.4</v>
      </c>
      <c r="C15" s="4">
        <v>-15.9</v>
      </c>
      <c r="D15" s="4">
        <v>-30.9</v>
      </c>
      <c r="E15" s="4">
        <v>-28.4</v>
      </c>
      <c r="F15" s="4">
        <v>-2.9</v>
      </c>
      <c r="G15" s="4">
        <v>-10.9</v>
      </c>
      <c r="H15" s="4">
        <v>12.6</v>
      </c>
      <c r="I15" s="4">
        <v>-2.4</v>
      </c>
      <c r="J15" s="4">
        <v>7.1</v>
      </c>
      <c r="K15" s="4">
        <v>1.6</v>
      </c>
      <c r="L15" s="4">
        <v>14.6</v>
      </c>
      <c r="M15" s="4">
        <v>-7.4</v>
      </c>
      <c r="N15" s="4">
        <v>-48.4</v>
      </c>
      <c r="O15" s="4">
        <v>-83.9</v>
      </c>
      <c r="P15" s="4">
        <v>-30.9</v>
      </c>
      <c r="Q15" s="4">
        <v>-4.9000000000000004</v>
      </c>
      <c r="R15" s="4">
        <v>-8.4</v>
      </c>
      <c r="S15" s="4">
        <v>-3.4</v>
      </c>
      <c r="T15" s="4">
        <v>-21.4</v>
      </c>
      <c r="U15" s="4">
        <v>-46.9</v>
      </c>
      <c r="V15" s="4">
        <v>-68.900000000000006</v>
      </c>
      <c r="W15" s="4">
        <v>-75.900000000000006</v>
      </c>
      <c r="X15" s="4">
        <v>-50.9</v>
      </c>
      <c r="Y15" s="4">
        <v>-68.400000000000006</v>
      </c>
      <c r="Z15" s="4">
        <v>-68.900000000000006</v>
      </c>
      <c r="AA15" s="4">
        <v>39.6</v>
      </c>
      <c r="AB15" s="4">
        <v>-16.399999999999999</v>
      </c>
      <c r="AC15" s="4">
        <v>-623.29999999999984</v>
      </c>
      <c r="AG15" s="49" t="s">
        <v>44</v>
      </c>
      <c r="AH15" s="4">
        <v>9.7000000000003084</v>
      </c>
      <c r="AI15" s="50">
        <f t="shared" si="0"/>
        <v>11</v>
      </c>
      <c r="AJ15" s="49" t="s">
        <v>44</v>
      </c>
      <c r="AK15" s="51">
        <v>-355.2</v>
      </c>
      <c r="AL15" s="50">
        <f t="shared" si="1"/>
        <v>11</v>
      </c>
      <c r="AM15" s="49" t="s">
        <v>40</v>
      </c>
      <c r="AN15" s="51">
        <v>-394.79999999999995</v>
      </c>
      <c r="AO15" s="50">
        <f t="shared" si="2"/>
        <v>11</v>
      </c>
      <c r="BB15" s="52" t="s">
        <v>23</v>
      </c>
      <c r="BC15" s="4">
        <f t="shared" si="3"/>
        <v>0</v>
      </c>
      <c r="BD15" s="4">
        <f t="shared" si="4"/>
        <v>0</v>
      </c>
    </row>
    <row r="16" spans="1:56" x14ac:dyDescent="0.3">
      <c r="A16" s="48" t="s">
        <v>34</v>
      </c>
      <c r="B16" s="4">
        <v>-4.9000000000000004</v>
      </c>
      <c r="C16" s="4">
        <v>-33.9</v>
      </c>
      <c r="D16" s="4">
        <v>-8.4</v>
      </c>
      <c r="E16" s="4">
        <v>-43.9</v>
      </c>
      <c r="F16" s="4">
        <v>-54.9</v>
      </c>
      <c r="G16" s="4">
        <v>-36.9</v>
      </c>
      <c r="H16" s="4">
        <v>-49.9</v>
      </c>
      <c r="I16" s="4">
        <v>-65.900000000000006</v>
      </c>
      <c r="J16" s="4">
        <v>-79.400000000000006</v>
      </c>
      <c r="K16" s="4">
        <v>-76.400000000000006</v>
      </c>
      <c r="L16" s="4">
        <v>-79.900000000000006</v>
      </c>
      <c r="M16" s="4">
        <v>-94.9</v>
      </c>
      <c r="N16" s="4">
        <v>-125.4</v>
      </c>
      <c r="O16" s="4">
        <v>-128.9</v>
      </c>
      <c r="P16" s="4">
        <v>-113.4</v>
      </c>
      <c r="Q16" s="4">
        <v>-138.9</v>
      </c>
      <c r="R16" s="4">
        <v>-130.4</v>
      </c>
      <c r="S16" s="4">
        <v>-125.9</v>
      </c>
      <c r="T16" s="4">
        <v>-103.9</v>
      </c>
      <c r="U16" s="4">
        <v>-89.9</v>
      </c>
      <c r="V16" s="4">
        <v>-102.4</v>
      </c>
      <c r="W16" s="4">
        <v>-68.900000000000006</v>
      </c>
      <c r="X16" s="4">
        <v>-73.400000000000006</v>
      </c>
      <c r="Y16" s="4">
        <v>-58.4</v>
      </c>
      <c r="Z16" s="4">
        <v>-63.4</v>
      </c>
      <c r="AA16" s="4">
        <v>-116.4</v>
      </c>
      <c r="AB16" s="4">
        <v>-71.400000000000006</v>
      </c>
      <c r="AC16" s="4">
        <v>-2140.3000000000006</v>
      </c>
      <c r="AG16" s="49" t="s">
        <v>25</v>
      </c>
      <c r="AH16" s="4">
        <v>305.70000000000022</v>
      </c>
      <c r="AI16" s="50">
        <f t="shared" si="0"/>
        <v>12</v>
      </c>
      <c r="AJ16" s="49" t="s">
        <v>28</v>
      </c>
      <c r="AK16" s="51">
        <v>-300.19999999999987</v>
      </c>
      <c r="AL16" s="50">
        <f t="shared" si="1"/>
        <v>12</v>
      </c>
      <c r="AM16" s="49" t="s">
        <v>33</v>
      </c>
      <c r="AN16" s="51">
        <v>-334.79999999999995</v>
      </c>
      <c r="AO16" s="50">
        <f t="shared" si="2"/>
        <v>12</v>
      </c>
      <c r="BB16" s="52" t="s">
        <v>40</v>
      </c>
      <c r="BC16" s="4">
        <f t="shared" si="3"/>
        <v>0</v>
      </c>
      <c r="BD16" s="4">
        <f t="shared" si="4"/>
        <v>0</v>
      </c>
    </row>
    <row r="17" spans="1:56" x14ac:dyDescent="0.3">
      <c r="A17" s="48" t="s">
        <v>29</v>
      </c>
      <c r="B17" s="4">
        <v>155.6</v>
      </c>
      <c r="C17" s="4">
        <v>157.6</v>
      </c>
      <c r="D17" s="4">
        <v>171.1</v>
      </c>
      <c r="E17" s="4">
        <v>170.1</v>
      </c>
      <c r="F17" s="4">
        <v>170.1</v>
      </c>
      <c r="G17" s="4">
        <v>181.6</v>
      </c>
      <c r="H17" s="4">
        <v>183.1</v>
      </c>
      <c r="I17" s="4">
        <v>171.6</v>
      </c>
      <c r="J17" s="4">
        <v>146.6</v>
      </c>
      <c r="K17" s="4">
        <v>163.1</v>
      </c>
      <c r="L17" s="4">
        <v>108.6</v>
      </c>
      <c r="M17" s="4">
        <v>74.099999999999994</v>
      </c>
      <c r="N17" s="4">
        <v>70.099999999999994</v>
      </c>
      <c r="O17" s="4">
        <v>75.599999999999994</v>
      </c>
      <c r="P17" s="4">
        <v>168.1</v>
      </c>
      <c r="Q17" s="4">
        <v>166.1</v>
      </c>
      <c r="R17" s="4">
        <v>137.1</v>
      </c>
      <c r="S17" s="4">
        <v>132.1</v>
      </c>
      <c r="T17" s="4">
        <v>84.6</v>
      </c>
      <c r="U17" s="4">
        <v>65.099999999999994</v>
      </c>
      <c r="V17" s="4">
        <v>44.6</v>
      </c>
      <c r="W17" s="4">
        <v>49.6</v>
      </c>
      <c r="X17" s="4">
        <v>53.6</v>
      </c>
      <c r="Y17" s="4">
        <v>42.1</v>
      </c>
      <c r="Z17" s="4">
        <v>11.1</v>
      </c>
      <c r="AA17" s="4">
        <v>19.600000000000001</v>
      </c>
      <c r="AB17" s="4">
        <v>24.1</v>
      </c>
      <c r="AC17" s="4">
        <v>2996.6999999999985</v>
      </c>
      <c r="AG17" s="49" t="s">
        <v>28</v>
      </c>
      <c r="AH17" s="4">
        <v>689.69999999999891</v>
      </c>
      <c r="AI17" s="50">
        <f t="shared" si="0"/>
        <v>13</v>
      </c>
      <c r="AJ17" s="49" t="s">
        <v>25</v>
      </c>
      <c r="AK17" s="51">
        <v>-38.200000000000045</v>
      </c>
      <c r="AL17" s="50">
        <f t="shared" si="1"/>
        <v>13</v>
      </c>
      <c r="AM17" s="49" t="s">
        <v>25</v>
      </c>
      <c r="AN17" s="51">
        <v>-212.79999999999998</v>
      </c>
      <c r="AO17" s="50">
        <f t="shared" si="2"/>
        <v>13</v>
      </c>
      <c r="BB17" s="52" t="s">
        <v>34</v>
      </c>
      <c r="BC17" s="4">
        <f t="shared" si="3"/>
        <v>0</v>
      </c>
      <c r="BD17" s="4">
        <f t="shared" si="4"/>
        <v>0</v>
      </c>
    </row>
    <row r="18" spans="1:56" x14ac:dyDescent="0.3">
      <c r="A18" s="48" t="s">
        <v>30</v>
      </c>
      <c r="B18" s="4">
        <v>173.1</v>
      </c>
      <c r="C18" s="4">
        <v>168.1</v>
      </c>
      <c r="D18" s="4">
        <v>143.6</v>
      </c>
      <c r="E18" s="4">
        <v>120.6</v>
      </c>
      <c r="F18" s="4">
        <v>176.1</v>
      </c>
      <c r="G18" s="4">
        <v>153.6</v>
      </c>
      <c r="H18" s="4">
        <v>171.6</v>
      </c>
      <c r="I18" s="4">
        <v>150.1</v>
      </c>
      <c r="J18" s="4">
        <v>108.6</v>
      </c>
      <c r="K18" s="4">
        <v>96.1</v>
      </c>
      <c r="L18" s="4">
        <v>50.6</v>
      </c>
      <c r="M18" s="4">
        <v>38.1</v>
      </c>
      <c r="N18" s="4">
        <v>32.6</v>
      </c>
      <c r="O18" s="4">
        <v>-19.899999999999999</v>
      </c>
      <c r="P18" s="4">
        <v>88.1</v>
      </c>
      <c r="Q18" s="4">
        <v>89.6</v>
      </c>
      <c r="R18" s="4">
        <v>86.6</v>
      </c>
      <c r="S18" s="4">
        <v>54.1</v>
      </c>
      <c r="T18" s="4">
        <v>19.100000000000001</v>
      </c>
      <c r="U18" s="4">
        <v>-12.4</v>
      </c>
      <c r="V18" s="4">
        <v>-37.4</v>
      </c>
      <c r="W18" s="4">
        <v>-23.9</v>
      </c>
      <c r="X18" s="4">
        <v>-0.9</v>
      </c>
      <c r="Y18" s="4">
        <v>-5.9</v>
      </c>
      <c r="Z18" s="4">
        <v>-30.4</v>
      </c>
      <c r="AA18" s="4">
        <v>-4.9000000000000004</v>
      </c>
      <c r="AB18" s="4">
        <v>-19.899999999999999</v>
      </c>
      <c r="AC18" s="4">
        <v>1764.6999999999982</v>
      </c>
      <c r="AG18" s="49" t="s">
        <v>31</v>
      </c>
      <c r="AH18" s="4">
        <v>856.70000000000016</v>
      </c>
      <c r="AI18" s="50">
        <f t="shared" si="0"/>
        <v>14</v>
      </c>
      <c r="AJ18" s="49" t="s">
        <v>42</v>
      </c>
      <c r="AK18" s="51">
        <v>129.80000000000013</v>
      </c>
      <c r="AL18" s="50">
        <f t="shared" si="1"/>
        <v>14</v>
      </c>
      <c r="AM18" s="49" t="s">
        <v>42</v>
      </c>
      <c r="AN18" s="51">
        <v>-100.80000000000007</v>
      </c>
      <c r="AO18" s="50">
        <f t="shared" si="2"/>
        <v>14</v>
      </c>
      <c r="BB18" s="52" t="s">
        <v>29</v>
      </c>
      <c r="BC18" s="4">
        <f t="shared" si="3"/>
        <v>0</v>
      </c>
      <c r="BD18" s="4">
        <f t="shared" si="4"/>
        <v>0</v>
      </c>
    </row>
    <row r="19" spans="1:56" x14ac:dyDescent="0.3">
      <c r="A19" s="48" t="s">
        <v>41</v>
      </c>
      <c r="B19" s="4">
        <v>130.6</v>
      </c>
      <c r="C19" s="4">
        <v>87.6</v>
      </c>
      <c r="D19" s="4">
        <v>109.6</v>
      </c>
      <c r="E19" s="4">
        <v>97.1</v>
      </c>
      <c r="F19" s="4">
        <v>122.6</v>
      </c>
      <c r="G19" s="4">
        <v>129.6</v>
      </c>
      <c r="H19" s="4">
        <v>128.6</v>
      </c>
      <c r="I19" s="4">
        <v>137.6</v>
      </c>
      <c r="J19" s="4">
        <v>145.1</v>
      </c>
      <c r="K19" s="4">
        <v>118.1</v>
      </c>
      <c r="L19" s="4">
        <v>123.6</v>
      </c>
      <c r="M19" s="4">
        <v>115.6</v>
      </c>
      <c r="N19" s="4">
        <v>102.1</v>
      </c>
      <c r="O19" s="4">
        <v>62.1</v>
      </c>
      <c r="P19" s="4">
        <v>112.6</v>
      </c>
      <c r="Q19" s="4">
        <v>128.1</v>
      </c>
      <c r="R19" s="4">
        <v>126.1</v>
      </c>
      <c r="S19" s="4">
        <v>121.6</v>
      </c>
      <c r="T19" s="4">
        <v>116.6</v>
      </c>
      <c r="U19" s="4">
        <v>73.599999999999994</v>
      </c>
      <c r="V19" s="4">
        <v>50.6</v>
      </c>
      <c r="W19" s="4">
        <v>37.1</v>
      </c>
      <c r="X19" s="4">
        <v>24.1</v>
      </c>
      <c r="Y19" s="4">
        <v>36.6</v>
      </c>
      <c r="Z19" s="4">
        <v>24.1</v>
      </c>
      <c r="AA19" s="4">
        <v>17.100000000000001</v>
      </c>
      <c r="AB19" s="4">
        <v>150.1</v>
      </c>
      <c r="AC19" s="4">
        <v>2628.1999999999985</v>
      </c>
      <c r="AG19" s="49" t="s">
        <v>42</v>
      </c>
      <c r="AH19" s="4">
        <v>926.19999999999936</v>
      </c>
      <c r="AI19" s="50">
        <f t="shared" si="0"/>
        <v>15</v>
      </c>
      <c r="AJ19" s="49" t="s">
        <v>30</v>
      </c>
      <c r="AK19" s="51">
        <v>399.30000000000018</v>
      </c>
      <c r="AL19" s="50">
        <f t="shared" si="1"/>
        <v>15</v>
      </c>
      <c r="AM19" s="49" t="s">
        <v>30</v>
      </c>
      <c r="AN19" s="51">
        <v>113.69999999999993</v>
      </c>
      <c r="AO19" s="50">
        <f t="shared" si="2"/>
        <v>15</v>
      </c>
      <c r="BB19" s="52" t="s">
        <v>30</v>
      </c>
      <c r="BC19" s="4">
        <f t="shared" si="3"/>
        <v>0</v>
      </c>
      <c r="BD19" s="4">
        <f t="shared" si="4"/>
        <v>0</v>
      </c>
    </row>
    <row r="20" spans="1:56" x14ac:dyDescent="0.3">
      <c r="A20" s="48" t="s">
        <v>42</v>
      </c>
      <c r="B20" s="4">
        <v>48.1</v>
      </c>
      <c r="C20" s="4">
        <v>30.6</v>
      </c>
      <c r="D20" s="4">
        <v>33.1</v>
      </c>
      <c r="E20" s="4">
        <v>107.1</v>
      </c>
      <c r="F20" s="4">
        <v>129.6</v>
      </c>
      <c r="G20" s="4">
        <v>131.1</v>
      </c>
      <c r="H20" s="4">
        <v>117.6</v>
      </c>
      <c r="I20" s="4">
        <v>145.6</v>
      </c>
      <c r="J20" s="4">
        <v>53.6</v>
      </c>
      <c r="K20" s="4">
        <v>32.6</v>
      </c>
      <c r="L20" s="4">
        <v>25.6</v>
      </c>
      <c r="M20" s="4">
        <v>21.6</v>
      </c>
      <c r="N20" s="4">
        <v>18.600000000000001</v>
      </c>
      <c r="O20" s="4">
        <v>34.6</v>
      </c>
      <c r="P20" s="4">
        <v>97.6</v>
      </c>
      <c r="Q20" s="4">
        <v>70.599999999999994</v>
      </c>
      <c r="R20" s="4">
        <v>63.6</v>
      </c>
      <c r="S20" s="4">
        <v>44.1</v>
      </c>
      <c r="T20" s="4">
        <v>19.600000000000001</v>
      </c>
      <c r="U20" s="4">
        <v>2.1</v>
      </c>
      <c r="V20" s="4">
        <v>-17.899999999999999</v>
      </c>
      <c r="W20" s="4">
        <v>-20.399999999999999</v>
      </c>
      <c r="X20" s="4">
        <v>-28.4</v>
      </c>
      <c r="Y20" s="4">
        <v>-36.4</v>
      </c>
      <c r="Z20" s="4">
        <v>-67.900000000000006</v>
      </c>
      <c r="AA20" s="4">
        <v>-121.4</v>
      </c>
      <c r="AB20" s="4">
        <v>-8.4</v>
      </c>
      <c r="AC20" s="4">
        <v>926.19999999999936</v>
      </c>
      <c r="AG20" s="49" t="s">
        <v>35</v>
      </c>
      <c r="AH20" s="4">
        <v>1057.2</v>
      </c>
      <c r="AI20" s="50">
        <f t="shared" si="0"/>
        <v>16</v>
      </c>
      <c r="AJ20" s="49" t="s">
        <v>31</v>
      </c>
      <c r="AK20" s="51">
        <v>722.30000000000018</v>
      </c>
      <c r="AL20" s="50">
        <f t="shared" si="1"/>
        <v>16</v>
      </c>
      <c r="AM20" s="49" t="s">
        <v>26</v>
      </c>
      <c r="AN20" s="51">
        <v>322.2000000000001</v>
      </c>
      <c r="AO20" s="50">
        <f t="shared" si="2"/>
        <v>16</v>
      </c>
      <c r="BB20" s="52" t="s">
        <v>41</v>
      </c>
      <c r="BC20" s="4">
        <f t="shared" si="3"/>
        <v>0</v>
      </c>
      <c r="BD20" s="4">
        <f t="shared" si="4"/>
        <v>0</v>
      </c>
    </row>
    <row r="21" spans="1:56" x14ac:dyDescent="0.3">
      <c r="A21" s="48" t="s">
        <v>25</v>
      </c>
      <c r="B21" s="4">
        <v>44.6</v>
      </c>
      <c r="C21" s="4">
        <v>39.1</v>
      </c>
      <c r="D21" s="4">
        <v>28.6</v>
      </c>
      <c r="E21" s="4">
        <v>5.0999999999999996</v>
      </c>
      <c r="F21" s="4">
        <v>35.1</v>
      </c>
      <c r="G21" s="4">
        <v>50.1</v>
      </c>
      <c r="H21" s="4">
        <v>40.1</v>
      </c>
      <c r="I21" s="4">
        <v>54.6</v>
      </c>
      <c r="J21" s="4">
        <v>46.6</v>
      </c>
      <c r="K21" s="4">
        <v>56.6</v>
      </c>
      <c r="L21" s="4">
        <v>80.599999999999994</v>
      </c>
      <c r="M21" s="4">
        <v>78.599999999999994</v>
      </c>
      <c r="N21" s="4">
        <v>22.1</v>
      </c>
      <c r="O21" s="4">
        <v>-39.4</v>
      </c>
      <c r="P21" s="4">
        <v>-23.9</v>
      </c>
      <c r="Q21" s="4">
        <v>-39.9</v>
      </c>
      <c r="R21" s="4">
        <v>-56.9</v>
      </c>
      <c r="S21" s="4">
        <v>-50.9</v>
      </c>
      <c r="T21" s="4">
        <v>-43.4</v>
      </c>
      <c r="U21" s="4">
        <v>-34.4</v>
      </c>
      <c r="V21" s="4">
        <v>-19.399999999999999</v>
      </c>
      <c r="W21" s="4">
        <v>-35.9</v>
      </c>
      <c r="X21" s="4">
        <v>-31.9</v>
      </c>
      <c r="Y21" s="4">
        <v>-66.900000000000006</v>
      </c>
      <c r="Z21" s="4">
        <v>-53.4</v>
      </c>
      <c r="AA21" s="4">
        <v>117.1</v>
      </c>
      <c r="AB21" s="4">
        <v>103.1</v>
      </c>
      <c r="AC21" s="4">
        <v>305.70000000000022</v>
      </c>
      <c r="AG21" s="49" t="s">
        <v>30</v>
      </c>
      <c r="AH21" s="4">
        <v>1764.6999999999982</v>
      </c>
      <c r="AI21" s="50">
        <f t="shared" si="0"/>
        <v>17</v>
      </c>
      <c r="AJ21" s="49" t="s">
        <v>26</v>
      </c>
      <c r="AK21" s="51">
        <v>961.8000000000003</v>
      </c>
      <c r="AL21" s="50">
        <f t="shared" si="1"/>
        <v>17</v>
      </c>
      <c r="AM21" s="49" t="s">
        <v>38</v>
      </c>
      <c r="AN21" s="51">
        <v>567.20000000000016</v>
      </c>
      <c r="AO21" s="50">
        <f t="shared" si="2"/>
        <v>17</v>
      </c>
      <c r="BB21" s="52" t="s">
        <v>42</v>
      </c>
      <c r="BC21" s="4">
        <f t="shared" si="3"/>
        <v>0</v>
      </c>
      <c r="BD21" s="4">
        <f t="shared" si="4"/>
        <v>0</v>
      </c>
    </row>
    <row r="22" spans="1:56" x14ac:dyDescent="0.3">
      <c r="A22" s="48" t="s">
        <v>43</v>
      </c>
      <c r="B22" s="4">
        <v>-106.9</v>
      </c>
      <c r="C22" s="4">
        <v>-117.4</v>
      </c>
      <c r="D22" s="4">
        <v>-126.4</v>
      </c>
      <c r="E22" s="4">
        <v>-115.4</v>
      </c>
      <c r="F22" s="4">
        <v>-98.4</v>
      </c>
      <c r="G22" s="4">
        <v>-92.4</v>
      </c>
      <c r="H22" s="4">
        <v>-96.4</v>
      </c>
      <c r="I22" s="4">
        <v>-105.4</v>
      </c>
      <c r="J22" s="4">
        <v>-101.9</v>
      </c>
      <c r="K22" s="4">
        <v>-99.9</v>
      </c>
      <c r="L22" s="4">
        <v>-104.9</v>
      </c>
      <c r="M22" s="4">
        <v>-103.9</v>
      </c>
      <c r="N22" s="4">
        <v>-66.400000000000006</v>
      </c>
      <c r="O22" s="4">
        <v>-84.4</v>
      </c>
      <c r="P22" s="4">
        <v>-115.4</v>
      </c>
      <c r="Q22" s="4">
        <v>-112.9</v>
      </c>
      <c r="R22" s="4">
        <v>-68.900000000000006</v>
      </c>
      <c r="S22" s="4">
        <v>-38.4</v>
      </c>
      <c r="T22" s="4">
        <v>-42.9</v>
      </c>
      <c r="U22" s="4">
        <v>-37.4</v>
      </c>
      <c r="V22" s="4">
        <v>-42.9</v>
      </c>
      <c r="W22" s="4">
        <v>-44.9</v>
      </c>
      <c r="X22" s="4">
        <v>-68.900000000000006</v>
      </c>
      <c r="Y22" s="4">
        <v>-83.9</v>
      </c>
      <c r="Z22" s="4">
        <v>-125.4</v>
      </c>
      <c r="AA22" s="4">
        <v>-100.4</v>
      </c>
      <c r="AB22" s="4">
        <v>-68.900000000000006</v>
      </c>
      <c r="AC22" s="4">
        <v>-2371.3000000000015</v>
      </c>
      <c r="AG22" s="49" t="s">
        <v>26</v>
      </c>
      <c r="AH22" s="4">
        <v>1972.6999999999985</v>
      </c>
      <c r="AI22" s="50">
        <f t="shared" si="0"/>
        <v>18</v>
      </c>
      <c r="AJ22" s="49" t="s">
        <v>35</v>
      </c>
      <c r="AK22" s="51">
        <v>1087.8</v>
      </c>
      <c r="AL22" s="50">
        <f t="shared" si="1"/>
        <v>18</v>
      </c>
      <c r="AM22" s="49" t="s">
        <v>31</v>
      </c>
      <c r="AN22" s="51">
        <v>598.20000000000016</v>
      </c>
      <c r="AO22" s="50">
        <f t="shared" si="2"/>
        <v>18</v>
      </c>
      <c r="BB22" s="52" t="s">
        <v>25</v>
      </c>
      <c r="BC22" s="4">
        <f t="shared" si="3"/>
        <v>0</v>
      </c>
      <c r="BD22" s="4">
        <f t="shared" si="4"/>
        <v>0</v>
      </c>
    </row>
    <row r="23" spans="1:56" x14ac:dyDescent="0.3">
      <c r="A23" s="48" t="s">
        <v>26</v>
      </c>
      <c r="B23" s="4">
        <v>89.1</v>
      </c>
      <c r="C23" s="4">
        <v>66.599999999999994</v>
      </c>
      <c r="D23" s="4">
        <v>83.1</v>
      </c>
      <c r="E23" s="4">
        <v>89.1</v>
      </c>
      <c r="F23" s="4">
        <v>133.1</v>
      </c>
      <c r="G23" s="4">
        <v>153.6</v>
      </c>
      <c r="H23" s="4">
        <v>149.1</v>
      </c>
      <c r="I23" s="4">
        <v>128.1</v>
      </c>
      <c r="J23" s="4">
        <v>119.1</v>
      </c>
      <c r="K23" s="4">
        <v>135.1</v>
      </c>
      <c r="L23" s="4">
        <v>142.1</v>
      </c>
      <c r="M23" s="4">
        <v>125.1</v>
      </c>
      <c r="N23" s="4">
        <v>118.6</v>
      </c>
      <c r="O23" s="4">
        <v>76.099999999999994</v>
      </c>
      <c r="P23" s="4">
        <v>42.6</v>
      </c>
      <c r="Q23" s="4">
        <v>55.1</v>
      </c>
      <c r="R23" s="4">
        <v>42.1</v>
      </c>
      <c r="S23" s="4">
        <v>41.1</v>
      </c>
      <c r="T23" s="4">
        <v>39.1</v>
      </c>
      <c r="U23" s="4">
        <v>28.1</v>
      </c>
      <c r="V23" s="4">
        <v>34.1</v>
      </c>
      <c r="W23" s="4">
        <v>21.1</v>
      </c>
      <c r="X23" s="4">
        <v>10.1</v>
      </c>
      <c r="Y23" s="4">
        <v>6.1</v>
      </c>
      <c r="Z23" s="4">
        <v>12.1</v>
      </c>
      <c r="AA23" s="4">
        <v>-7.4</v>
      </c>
      <c r="AB23" s="4">
        <v>40.6</v>
      </c>
      <c r="AC23" s="4">
        <v>1972.6999999999985</v>
      </c>
      <c r="AG23" s="49" t="s">
        <v>38</v>
      </c>
      <c r="AH23" s="4">
        <v>2249.6999999999985</v>
      </c>
      <c r="AI23" s="50">
        <f t="shared" si="0"/>
        <v>19</v>
      </c>
      <c r="AJ23" s="49" t="s">
        <v>38</v>
      </c>
      <c r="AK23" s="51">
        <v>1168.2999999999997</v>
      </c>
      <c r="AL23" s="50">
        <f t="shared" si="1"/>
        <v>19</v>
      </c>
      <c r="AM23" s="49" t="s">
        <v>29</v>
      </c>
      <c r="AN23" s="51">
        <v>829.70000000000016</v>
      </c>
      <c r="AO23" s="50">
        <f t="shared" si="2"/>
        <v>19</v>
      </c>
      <c r="BB23" s="52" t="s">
        <v>43</v>
      </c>
      <c r="BC23" s="4">
        <f t="shared" si="3"/>
        <v>0</v>
      </c>
      <c r="BD23" s="4">
        <f t="shared" si="4"/>
        <v>0</v>
      </c>
    </row>
    <row r="24" spans="1:56" x14ac:dyDescent="0.3">
      <c r="A24" s="48" t="s">
        <v>27</v>
      </c>
      <c r="B24" s="4">
        <v>-96.4</v>
      </c>
      <c r="C24" s="4">
        <v>-108.4</v>
      </c>
      <c r="D24" s="4">
        <v>-108.9</v>
      </c>
      <c r="E24" s="4">
        <v>-110.9</v>
      </c>
      <c r="F24" s="4">
        <v>-111.4</v>
      </c>
      <c r="G24" s="4">
        <v>-110.9</v>
      </c>
      <c r="H24" s="4">
        <v>-106.9</v>
      </c>
      <c r="I24" s="4">
        <v>-114.4</v>
      </c>
      <c r="J24" s="4">
        <v>-117.4</v>
      </c>
      <c r="K24" s="4">
        <v>-103.9</v>
      </c>
      <c r="L24" s="4">
        <v>-123.9</v>
      </c>
      <c r="M24" s="4">
        <v>-130.9</v>
      </c>
      <c r="N24" s="4">
        <v>-121.9</v>
      </c>
      <c r="O24" s="4">
        <v>-103.9</v>
      </c>
      <c r="P24" s="4">
        <v>-84.4</v>
      </c>
      <c r="Q24" s="4">
        <v>-115.4</v>
      </c>
      <c r="R24" s="4">
        <v>-128.9</v>
      </c>
      <c r="S24" s="4">
        <v>-117.9</v>
      </c>
      <c r="T24" s="4">
        <v>-111.4</v>
      </c>
      <c r="U24" s="4">
        <v>-124.4</v>
      </c>
      <c r="V24" s="4">
        <v>-122.4</v>
      </c>
      <c r="W24" s="4">
        <v>-122.4</v>
      </c>
      <c r="X24" s="4">
        <v>-136.9</v>
      </c>
      <c r="Y24" s="4">
        <v>-132.9</v>
      </c>
      <c r="Z24" s="4">
        <v>-140.4</v>
      </c>
      <c r="AA24" s="4">
        <v>-145.4</v>
      </c>
      <c r="AB24" s="4">
        <v>-115.9</v>
      </c>
      <c r="AC24" s="4">
        <v>-3168.8000000000015</v>
      </c>
      <c r="AG24" s="49" t="s">
        <v>23</v>
      </c>
      <c r="AH24" s="4">
        <v>2472.6999999999985</v>
      </c>
      <c r="AI24" s="50">
        <f t="shared" si="0"/>
        <v>20</v>
      </c>
      <c r="AJ24" s="49" t="s">
        <v>23</v>
      </c>
      <c r="AK24" s="51">
        <v>1430.8</v>
      </c>
      <c r="AL24" s="50">
        <f t="shared" si="1"/>
        <v>20</v>
      </c>
      <c r="AM24" s="49" t="s">
        <v>41</v>
      </c>
      <c r="AN24" s="51">
        <v>905.70000000000016</v>
      </c>
      <c r="AO24" s="50">
        <f t="shared" si="2"/>
        <v>20</v>
      </c>
      <c r="BB24" s="52" t="s">
        <v>26</v>
      </c>
      <c r="BC24" s="4">
        <f t="shared" si="3"/>
        <v>0</v>
      </c>
      <c r="BD24" s="4">
        <f t="shared" si="4"/>
        <v>0</v>
      </c>
    </row>
    <row r="25" spans="1:56" x14ac:dyDescent="0.3">
      <c r="A25" s="48" t="s">
        <v>33</v>
      </c>
      <c r="B25" s="4">
        <v>16.600000000000001</v>
      </c>
      <c r="C25" s="4">
        <v>2.6</v>
      </c>
      <c r="D25" s="4">
        <v>0.1</v>
      </c>
      <c r="E25" s="4">
        <v>-1.9</v>
      </c>
      <c r="F25" s="4">
        <v>-47.4</v>
      </c>
      <c r="G25" s="4">
        <v>-56.4</v>
      </c>
      <c r="H25" s="4">
        <v>-66.900000000000006</v>
      </c>
      <c r="I25" s="4">
        <v>-46.9</v>
      </c>
      <c r="J25" s="4">
        <v>-59.9</v>
      </c>
      <c r="K25" s="4">
        <v>-82.9</v>
      </c>
      <c r="L25" s="4">
        <v>-118.9</v>
      </c>
      <c r="M25" s="4">
        <v>-107.4</v>
      </c>
      <c r="N25" s="4">
        <v>-107.9</v>
      </c>
      <c r="O25" s="4">
        <v>-40.9</v>
      </c>
      <c r="P25" s="4">
        <v>-24.4</v>
      </c>
      <c r="Q25" s="4">
        <v>-23.4</v>
      </c>
      <c r="R25" s="4">
        <v>-23.4</v>
      </c>
      <c r="S25" s="4">
        <v>-30.9</v>
      </c>
      <c r="T25" s="4">
        <v>-15.9</v>
      </c>
      <c r="U25" s="4">
        <v>-23.9</v>
      </c>
      <c r="V25" s="4">
        <v>-27.9</v>
      </c>
      <c r="W25" s="4">
        <v>-31.9</v>
      </c>
      <c r="X25" s="4">
        <v>-35.9</v>
      </c>
      <c r="Y25" s="4">
        <v>-35.4</v>
      </c>
      <c r="Z25" s="4">
        <v>-25.4</v>
      </c>
      <c r="AA25" s="4">
        <v>-53.4</v>
      </c>
      <c r="AB25" s="4">
        <v>-7.4</v>
      </c>
      <c r="AC25" s="4">
        <v>-1077.2999999999997</v>
      </c>
      <c r="AG25" s="49" t="s">
        <v>41</v>
      </c>
      <c r="AH25" s="4">
        <v>2628.1999999999985</v>
      </c>
      <c r="AI25" s="50">
        <f t="shared" si="0"/>
        <v>21</v>
      </c>
      <c r="AJ25" s="49" t="s">
        <v>29</v>
      </c>
      <c r="AK25" s="51">
        <v>1489.2999999999993</v>
      </c>
      <c r="AL25" s="50">
        <f t="shared" si="1"/>
        <v>21</v>
      </c>
      <c r="AM25" s="49" t="s">
        <v>23</v>
      </c>
      <c r="AN25" s="51">
        <v>1096.7</v>
      </c>
      <c r="AO25" s="50">
        <f t="shared" si="2"/>
        <v>21</v>
      </c>
      <c r="BB25" s="52" t="s">
        <v>27</v>
      </c>
      <c r="BC25" s="4">
        <f t="shared" si="3"/>
        <v>0</v>
      </c>
      <c r="BD25" s="4">
        <f t="shared" si="4"/>
        <v>0</v>
      </c>
    </row>
    <row r="26" spans="1:56" x14ac:dyDescent="0.3">
      <c r="A26" s="48" t="s">
        <v>381</v>
      </c>
      <c r="B26" s="4">
        <v>47.1</v>
      </c>
      <c r="C26" s="4">
        <v>34.6</v>
      </c>
      <c r="D26" s="4">
        <v>34.1</v>
      </c>
      <c r="E26" s="4">
        <v>17.600000000000001</v>
      </c>
      <c r="F26" s="4">
        <v>17.100000000000001</v>
      </c>
      <c r="G26" s="4">
        <v>63.1</v>
      </c>
      <c r="H26" s="4">
        <v>44.1</v>
      </c>
      <c r="I26" s="4">
        <v>52.1</v>
      </c>
      <c r="J26" s="4">
        <v>55.1</v>
      </c>
      <c r="K26" s="4">
        <v>35.1</v>
      </c>
      <c r="L26" s="4">
        <v>27.6</v>
      </c>
      <c r="M26" s="4">
        <v>18.600000000000001</v>
      </c>
      <c r="N26" s="4">
        <v>9.6</v>
      </c>
      <c r="O26" s="4">
        <v>-13.9</v>
      </c>
      <c r="P26" s="4">
        <v>-11.9</v>
      </c>
      <c r="Q26" s="4">
        <v>-22.4</v>
      </c>
      <c r="R26" s="4">
        <v>-15.4</v>
      </c>
      <c r="S26" s="4">
        <v>-6.4</v>
      </c>
      <c r="T26" s="4">
        <v>-3.9</v>
      </c>
      <c r="U26" s="4">
        <v>-5.9</v>
      </c>
      <c r="V26" s="4">
        <v>-13.4</v>
      </c>
      <c r="W26" s="4">
        <v>-63.4</v>
      </c>
      <c r="X26" s="4">
        <v>-50.4</v>
      </c>
      <c r="Y26" s="4">
        <v>-81.400000000000006</v>
      </c>
      <c r="Z26" s="4">
        <v>-34.4</v>
      </c>
      <c r="AA26" s="4">
        <v>-84.9</v>
      </c>
      <c r="AB26" s="4">
        <v>-38.4</v>
      </c>
      <c r="AC26" s="4">
        <v>9.7000000000003084</v>
      </c>
      <c r="AG26" s="53" t="s">
        <v>29</v>
      </c>
      <c r="AH26" s="54">
        <v>2996.6999999999985</v>
      </c>
      <c r="AI26" s="55">
        <f t="shared" si="0"/>
        <v>22</v>
      </c>
      <c r="AJ26" s="53" t="s">
        <v>41</v>
      </c>
      <c r="AK26" s="56">
        <v>1539.7999999999993</v>
      </c>
      <c r="AL26" s="55">
        <f t="shared" si="1"/>
        <v>22</v>
      </c>
      <c r="AM26" s="53" t="s">
        <v>35</v>
      </c>
      <c r="AN26" s="56">
        <v>1151.2</v>
      </c>
      <c r="AO26" s="55">
        <f t="shared" si="2"/>
        <v>22</v>
      </c>
      <c r="BB26" s="52" t="s">
        <v>33</v>
      </c>
      <c r="BC26" s="4">
        <f t="shared" si="3"/>
        <v>0</v>
      </c>
      <c r="BD26" s="4">
        <f t="shared" si="4"/>
        <v>0</v>
      </c>
    </row>
    <row r="27" spans="1:56" x14ac:dyDescent="0.3">
      <c r="A27" s="48" t="s">
        <v>376</v>
      </c>
      <c r="B27" s="4">
        <v>911.20000000000039</v>
      </c>
      <c r="C27" s="4">
        <v>659.20000000000027</v>
      </c>
      <c r="D27" s="4">
        <v>677.70000000000027</v>
      </c>
      <c r="E27" s="4">
        <v>578.70000000000016</v>
      </c>
      <c r="F27" s="4">
        <v>741.20000000000016</v>
      </c>
      <c r="G27" s="4">
        <v>758.20000000000016</v>
      </c>
      <c r="H27" s="4">
        <v>708.20000000000016</v>
      </c>
      <c r="I27" s="4">
        <v>698.70000000000016</v>
      </c>
      <c r="J27" s="4">
        <v>311.20000000000005</v>
      </c>
      <c r="K27" s="4">
        <v>211.69999999999987</v>
      </c>
      <c r="L27" s="4">
        <v>84.699999999999903</v>
      </c>
      <c r="M27" s="4">
        <v>-14.800000000000118</v>
      </c>
      <c r="N27" s="4">
        <v>-178.3000000000001</v>
      </c>
      <c r="O27" s="4">
        <v>-470.79999999999984</v>
      </c>
      <c r="P27" s="4">
        <v>-145.30000000000013</v>
      </c>
      <c r="Q27" s="4">
        <v>-155.8000000000001</v>
      </c>
      <c r="R27" s="4">
        <v>-153.3000000000001</v>
      </c>
      <c r="S27" s="4">
        <v>-125.8000000000001</v>
      </c>
      <c r="T27" s="4">
        <v>-156.8000000000001</v>
      </c>
      <c r="U27" s="4">
        <v>-359.30000000000007</v>
      </c>
      <c r="V27" s="4">
        <v>-506.79999999999984</v>
      </c>
      <c r="W27" s="4">
        <v>-634.29999999999973</v>
      </c>
      <c r="X27" s="4">
        <v>-646.29999999999961</v>
      </c>
      <c r="Y27" s="4">
        <v>-730.29999999999973</v>
      </c>
      <c r="Z27" s="4">
        <v>-884.79999999999961</v>
      </c>
      <c r="AA27" s="4">
        <v>-919.29999999999961</v>
      </c>
      <c r="AB27" s="4">
        <v>-268.29999999999995</v>
      </c>
      <c r="AC27" s="4">
        <v>-9.6000000000162444</v>
      </c>
      <c r="BB27" s="52" t="s">
        <v>44</v>
      </c>
      <c r="BC27" s="4">
        <f t="shared" si="3"/>
        <v>0</v>
      </c>
      <c r="BD27" s="4">
        <f t="shared" si="4"/>
        <v>0</v>
      </c>
    </row>
    <row r="30" spans="1:56" x14ac:dyDescent="0.3">
      <c r="I30" s="48" t="s">
        <v>382</v>
      </c>
      <c r="J30" s="4">
        <v>1</v>
      </c>
      <c r="K30" s="4">
        <v>1</v>
      </c>
      <c r="L30" s="4">
        <v>1</v>
      </c>
      <c r="M30" s="4">
        <v>1</v>
      </c>
      <c r="N30" s="4">
        <v>1</v>
      </c>
    </row>
    <row r="31" spans="1:56" x14ac:dyDescent="0.3">
      <c r="A31" s="57" t="s">
        <v>383</v>
      </c>
      <c r="B31" s="58"/>
      <c r="C31" s="58"/>
      <c r="D31" s="58"/>
      <c r="E31" s="58"/>
      <c r="F31" s="59"/>
      <c r="I31" s="57" t="s">
        <v>384</v>
      </c>
      <c r="J31" s="58"/>
      <c r="K31" s="58"/>
      <c r="L31" s="58"/>
      <c r="M31" s="58"/>
      <c r="N31" s="58"/>
      <c r="O31" s="59"/>
    </row>
    <row r="32" spans="1:56" x14ac:dyDescent="0.3">
      <c r="A32" s="60" t="s">
        <v>52</v>
      </c>
      <c r="B32" s="61" t="s">
        <v>385</v>
      </c>
      <c r="C32" s="61" t="s">
        <v>386</v>
      </c>
      <c r="D32" s="61" t="s">
        <v>387</v>
      </c>
      <c r="E32" s="61" t="s">
        <v>388</v>
      </c>
      <c r="F32" s="62" t="s">
        <v>389</v>
      </c>
      <c r="I32" s="60" t="s">
        <v>52</v>
      </c>
      <c r="J32" s="61" t="str">
        <f>B32</f>
        <v>max</v>
      </c>
      <c r="K32" s="61" t="str">
        <f>C32</f>
        <v>min</v>
      </c>
      <c r="L32" s="61" t="str">
        <f>D32</f>
        <v>átlag</v>
      </c>
      <c r="M32" s="61" t="str">
        <f>E32</f>
        <v>szórás</v>
      </c>
      <c r="N32" s="61" t="str">
        <f>F32</f>
        <v>meredekség</v>
      </c>
      <c r="O32" s="62" t="s">
        <v>390</v>
      </c>
    </row>
    <row r="33" spans="1:15" x14ac:dyDescent="0.3">
      <c r="A33" s="63" t="s">
        <v>36</v>
      </c>
      <c r="B33" s="11">
        <f>MAX(B5:AB5)</f>
        <v>82.6</v>
      </c>
      <c r="C33" s="11">
        <f>MIN(B5:AB5)</f>
        <v>-135.9</v>
      </c>
      <c r="D33" s="11">
        <f>AVERAGE(B5:AB5)</f>
        <v>-30.381481481481476</v>
      </c>
      <c r="E33" s="64">
        <f t="shared" ref="E33:E54" si="5">STDEV(B5:AB5)</f>
        <v>64.892882370381585</v>
      </c>
      <c r="F33" s="65">
        <f t="shared" ref="F33:F54" si="6">SLOPE(B5:AB5,B4:AB4)</f>
        <v>-7.7387057387057396</v>
      </c>
      <c r="I33" s="51" t="str">
        <f>A33</f>
        <v>Austria</v>
      </c>
      <c r="J33" s="4">
        <f t="shared" ref="J33:N54" si="7">RANK(B33,B$33:B$54,J$30)</f>
        <v>11</v>
      </c>
      <c r="K33" s="4">
        <f t="shared" si="7"/>
        <v>5</v>
      </c>
      <c r="L33" s="4">
        <f t="shared" si="7"/>
        <v>8</v>
      </c>
      <c r="M33" s="4">
        <f t="shared" si="7"/>
        <v>20</v>
      </c>
      <c r="N33" s="4">
        <f t="shared" si="7"/>
        <v>1</v>
      </c>
      <c r="O33" s="66">
        <v>1000</v>
      </c>
    </row>
    <row r="34" spans="1:15" x14ac:dyDescent="0.3">
      <c r="A34" s="63" t="s">
        <v>37</v>
      </c>
      <c r="B34" s="11">
        <f t="shared" ref="B34:B54" si="8">MAX(B6:AB6)</f>
        <v>-37.4</v>
      </c>
      <c r="C34" s="11">
        <f t="shared" ref="C34:C54" si="9">MIN(B6:AB6)</f>
        <v>-152.4</v>
      </c>
      <c r="D34" s="11">
        <f t="shared" ref="D34:D54" si="10">AVERAGE(B6:AB6)</f>
        <v>-82.270370370370401</v>
      </c>
      <c r="E34" s="64">
        <f t="shared" si="5"/>
        <v>26.394052576215117</v>
      </c>
      <c r="F34" s="65">
        <f t="shared" si="6"/>
        <v>0.32182392325237025</v>
      </c>
      <c r="I34" s="51" t="str">
        <f t="shared" ref="I34:I54" si="11">A34</f>
        <v>Belgium</v>
      </c>
      <c r="J34" s="4">
        <f t="shared" si="7"/>
        <v>2</v>
      </c>
      <c r="K34" s="4">
        <f t="shared" si="7"/>
        <v>1</v>
      </c>
      <c r="L34" s="4">
        <f t="shared" si="7"/>
        <v>4</v>
      </c>
      <c r="M34" s="4">
        <f t="shared" si="7"/>
        <v>3</v>
      </c>
      <c r="N34" s="4">
        <f t="shared" si="7"/>
        <v>12</v>
      </c>
      <c r="O34" s="66">
        <v>1000</v>
      </c>
    </row>
    <row r="35" spans="1:15" x14ac:dyDescent="0.3">
      <c r="A35" s="63" t="s">
        <v>24</v>
      </c>
      <c r="B35" s="11">
        <f t="shared" si="8"/>
        <v>90.6</v>
      </c>
      <c r="C35" s="11">
        <f t="shared" si="9"/>
        <v>-71.400000000000006</v>
      </c>
      <c r="D35" s="11">
        <f t="shared" si="10"/>
        <v>-25.381481481481476</v>
      </c>
      <c r="E35" s="64">
        <f t="shared" si="5"/>
        <v>39.874437898493298</v>
      </c>
      <c r="F35" s="65">
        <f t="shared" si="6"/>
        <v>0.46970578402214125</v>
      </c>
      <c r="I35" s="51" t="str">
        <f t="shared" si="11"/>
        <v>Czech Republic</v>
      </c>
      <c r="J35" s="4">
        <f t="shared" si="7"/>
        <v>12</v>
      </c>
      <c r="K35" s="4">
        <f t="shared" si="7"/>
        <v>13</v>
      </c>
      <c r="L35" s="4">
        <f t="shared" si="7"/>
        <v>9</v>
      </c>
      <c r="M35" s="4">
        <f t="shared" si="7"/>
        <v>12</v>
      </c>
      <c r="N35" s="4">
        <f t="shared" si="7"/>
        <v>15</v>
      </c>
      <c r="O35" s="66">
        <v>1000</v>
      </c>
    </row>
    <row r="36" spans="1:15" x14ac:dyDescent="0.3">
      <c r="A36" s="63" t="s">
        <v>38</v>
      </c>
      <c r="B36" s="11">
        <f t="shared" si="8"/>
        <v>142.1</v>
      </c>
      <c r="C36" s="11">
        <f t="shared" si="9"/>
        <v>-3.9</v>
      </c>
      <c r="D36" s="11">
        <f t="shared" si="10"/>
        <v>83.322222222222166</v>
      </c>
      <c r="E36" s="64">
        <f t="shared" si="5"/>
        <v>39.197805406909659</v>
      </c>
      <c r="F36" s="65">
        <f t="shared" si="6"/>
        <v>0.36648324007455912</v>
      </c>
      <c r="I36" s="51" t="str">
        <f t="shared" si="11"/>
        <v>Denmark</v>
      </c>
      <c r="J36" s="4">
        <f t="shared" si="7"/>
        <v>14</v>
      </c>
      <c r="K36" s="4">
        <f t="shared" si="7"/>
        <v>19</v>
      </c>
      <c r="L36" s="4">
        <f t="shared" si="7"/>
        <v>19</v>
      </c>
      <c r="M36" s="4">
        <f t="shared" si="7"/>
        <v>11</v>
      </c>
      <c r="N36" s="4">
        <f t="shared" si="7"/>
        <v>14</v>
      </c>
      <c r="O36" s="66">
        <v>1000</v>
      </c>
    </row>
    <row r="37" spans="1:15" x14ac:dyDescent="0.3">
      <c r="A37" s="63" t="s">
        <v>28</v>
      </c>
      <c r="B37" s="11">
        <f t="shared" si="8"/>
        <v>145.1</v>
      </c>
      <c r="C37" s="11">
        <f t="shared" si="9"/>
        <v>-132.4</v>
      </c>
      <c r="D37" s="11">
        <f t="shared" si="10"/>
        <v>25.544444444444405</v>
      </c>
      <c r="E37" s="64">
        <f t="shared" si="5"/>
        <v>86.619008099276726</v>
      </c>
      <c r="F37" s="65">
        <f t="shared" si="6"/>
        <v>1.9316113797462549</v>
      </c>
      <c r="I37" s="51" t="str">
        <f t="shared" si="11"/>
        <v>Estonia</v>
      </c>
      <c r="J37" s="4">
        <f t="shared" si="7"/>
        <v>15</v>
      </c>
      <c r="K37" s="4">
        <f t="shared" si="7"/>
        <v>7</v>
      </c>
      <c r="L37" s="4">
        <f t="shared" si="7"/>
        <v>13</v>
      </c>
      <c r="M37" s="4">
        <f t="shared" si="7"/>
        <v>22</v>
      </c>
      <c r="N37" s="4">
        <f t="shared" si="7"/>
        <v>22</v>
      </c>
      <c r="O37" s="66">
        <v>1000</v>
      </c>
    </row>
    <row r="38" spans="1:15" x14ac:dyDescent="0.3">
      <c r="A38" s="63" t="s">
        <v>39</v>
      </c>
      <c r="B38" s="11">
        <f t="shared" si="8"/>
        <v>5.0999999999999996</v>
      </c>
      <c r="C38" s="11">
        <f t="shared" si="9"/>
        <v>-135.9</v>
      </c>
      <c r="D38" s="11">
        <f t="shared" si="10"/>
        <v>-73.233333333333363</v>
      </c>
      <c r="E38" s="64">
        <f t="shared" si="5"/>
        <v>36.603646308488457</v>
      </c>
      <c r="F38" s="65">
        <f t="shared" si="6"/>
        <v>0.31599647997129299</v>
      </c>
      <c r="I38" s="51" t="str">
        <f t="shared" si="11"/>
        <v>Finland</v>
      </c>
      <c r="J38" s="4">
        <f t="shared" si="7"/>
        <v>6</v>
      </c>
      <c r="K38" s="4">
        <f t="shared" si="7"/>
        <v>5</v>
      </c>
      <c r="L38" s="4">
        <f t="shared" si="7"/>
        <v>6</v>
      </c>
      <c r="M38" s="4">
        <f t="shared" si="7"/>
        <v>9</v>
      </c>
      <c r="N38" s="4">
        <f t="shared" si="7"/>
        <v>11</v>
      </c>
      <c r="O38" s="66">
        <v>1000</v>
      </c>
    </row>
    <row r="39" spans="1:15" x14ac:dyDescent="0.3">
      <c r="A39" s="63" t="s">
        <v>32</v>
      </c>
      <c r="B39" s="11">
        <f t="shared" si="8"/>
        <v>-25.4</v>
      </c>
      <c r="C39" s="11">
        <f t="shared" si="9"/>
        <v>-142.9</v>
      </c>
      <c r="D39" s="11">
        <f t="shared" si="10"/>
        <v>-105.71481481481486</v>
      </c>
      <c r="E39" s="64">
        <f t="shared" si="5"/>
        <v>33.818277985815897</v>
      </c>
      <c r="F39" s="65">
        <f t="shared" si="6"/>
        <v>0.71629994306574241</v>
      </c>
      <c r="I39" s="51" t="str">
        <f t="shared" si="11"/>
        <v>France</v>
      </c>
      <c r="J39" s="4">
        <f t="shared" si="7"/>
        <v>4</v>
      </c>
      <c r="K39" s="4">
        <f t="shared" si="7"/>
        <v>3</v>
      </c>
      <c r="L39" s="4">
        <f t="shared" si="7"/>
        <v>2</v>
      </c>
      <c r="M39" s="4">
        <f t="shared" si="7"/>
        <v>6</v>
      </c>
      <c r="N39" s="4">
        <f t="shared" si="7"/>
        <v>18</v>
      </c>
      <c r="O39" s="66">
        <v>1000</v>
      </c>
    </row>
    <row r="40" spans="1:15" x14ac:dyDescent="0.3">
      <c r="A40" s="63" t="s">
        <v>31</v>
      </c>
      <c r="B40" s="11">
        <f t="shared" si="8"/>
        <v>75.099999999999994</v>
      </c>
      <c r="C40" s="11">
        <f t="shared" si="9"/>
        <v>-6.9</v>
      </c>
      <c r="D40" s="11">
        <f t="shared" si="10"/>
        <v>31.729629629629635</v>
      </c>
      <c r="E40" s="64">
        <f t="shared" si="5"/>
        <v>22.611515357901752</v>
      </c>
      <c r="F40" s="65">
        <f t="shared" si="6"/>
        <v>-0.39062296625627979</v>
      </c>
      <c r="I40" s="51" t="str">
        <f t="shared" si="11"/>
        <v>Germany</v>
      </c>
      <c r="J40" s="4">
        <f t="shared" si="7"/>
        <v>10</v>
      </c>
      <c r="K40" s="4">
        <f t="shared" si="7"/>
        <v>18</v>
      </c>
      <c r="L40" s="4">
        <f t="shared" si="7"/>
        <v>14</v>
      </c>
      <c r="M40" s="4">
        <f t="shared" si="7"/>
        <v>2</v>
      </c>
      <c r="N40" s="4">
        <f t="shared" si="7"/>
        <v>3</v>
      </c>
      <c r="O40" s="66">
        <v>1000</v>
      </c>
    </row>
    <row r="41" spans="1:15" x14ac:dyDescent="0.3">
      <c r="A41" s="63" t="s">
        <v>35</v>
      </c>
      <c r="B41" s="11">
        <f t="shared" si="8"/>
        <v>150.1</v>
      </c>
      <c r="C41" s="11">
        <f t="shared" si="9"/>
        <v>-42.9</v>
      </c>
      <c r="D41" s="11">
        <f t="shared" si="10"/>
        <v>39.155555555555559</v>
      </c>
      <c r="E41" s="64">
        <f t="shared" si="5"/>
        <v>61.025898243370882</v>
      </c>
      <c r="F41" s="65">
        <f t="shared" si="6"/>
        <v>1.6266135256144141</v>
      </c>
      <c r="I41" s="51" t="str">
        <f t="shared" si="11"/>
        <v>Greece</v>
      </c>
      <c r="J41" s="4">
        <f t="shared" si="7"/>
        <v>17</v>
      </c>
      <c r="K41" s="4">
        <f t="shared" si="7"/>
        <v>15</v>
      </c>
      <c r="L41" s="4">
        <f t="shared" si="7"/>
        <v>16</v>
      </c>
      <c r="M41" s="4">
        <f t="shared" si="7"/>
        <v>18</v>
      </c>
      <c r="N41" s="4">
        <f t="shared" si="7"/>
        <v>21</v>
      </c>
      <c r="O41" s="66">
        <v>1000</v>
      </c>
    </row>
    <row r="42" spans="1:15" x14ac:dyDescent="0.3">
      <c r="A42" s="63" t="s">
        <v>23</v>
      </c>
      <c r="B42" s="11">
        <f t="shared" si="8"/>
        <v>162.6</v>
      </c>
      <c r="C42" s="11">
        <f t="shared" si="9"/>
        <v>43.1</v>
      </c>
      <c r="D42" s="11">
        <f t="shared" si="10"/>
        <v>91.581481481481418</v>
      </c>
      <c r="E42" s="64">
        <f t="shared" si="5"/>
        <v>34.022470369279439</v>
      </c>
      <c r="F42" s="65">
        <f t="shared" si="6"/>
        <v>9.4190338325567544E-2</v>
      </c>
      <c r="I42" s="51" t="str">
        <f t="shared" si="11"/>
        <v>Hungary</v>
      </c>
      <c r="J42" s="4">
        <f t="shared" si="7"/>
        <v>20</v>
      </c>
      <c r="K42" s="4">
        <f t="shared" si="7"/>
        <v>22</v>
      </c>
      <c r="L42" s="4">
        <f t="shared" si="7"/>
        <v>20</v>
      </c>
      <c r="M42" s="4">
        <f t="shared" si="7"/>
        <v>7</v>
      </c>
      <c r="N42" s="4">
        <f t="shared" si="7"/>
        <v>9</v>
      </c>
      <c r="O42" s="66">
        <v>1000</v>
      </c>
    </row>
    <row r="43" spans="1:15" x14ac:dyDescent="0.3">
      <c r="A43" s="63" t="s">
        <v>40</v>
      </c>
      <c r="B43" s="11">
        <f t="shared" si="8"/>
        <v>39.6</v>
      </c>
      <c r="C43" s="11">
        <f t="shared" si="9"/>
        <v>-83.9</v>
      </c>
      <c r="D43" s="11">
        <f t="shared" si="10"/>
        <v>-23.085185185185178</v>
      </c>
      <c r="E43" s="64">
        <f t="shared" si="5"/>
        <v>31.443217486859169</v>
      </c>
      <c r="F43" s="65">
        <f t="shared" si="6"/>
        <v>-0.22362275946516366</v>
      </c>
      <c r="I43" s="51" t="str">
        <f t="shared" si="11"/>
        <v>Ireland</v>
      </c>
      <c r="J43" s="4">
        <f t="shared" si="7"/>
        <v>8</v>
      </c>
      <c r="K43" s="4">
        <f t="shared" si="7"/>
        <v>12</v>
      </c>
      <c r="L43" s="4">
        <f t="shared" si="7"/>
        <v>10</v>
      </c>
      <c r="M43" s="4">
        <f t="shared" si="7"/>
        <v>5</v>
      </c>
      <c r="N43" s="4">
        <f t="shared" si="7"/>
        <v>4</v>
      </c>
      <c r="O43" s="66">
        <v>1000</v>
      </c>
    </row>
    <row r="44" spans="1:15" x14ac:dyDescent="0.3">
      <c r="A44" s="63" t="s">
        <v>34</v>
      </c>
      <c r="B44" s="11">
        <f t="shared" si="8"/>
        <v>-4.9000000000000004</v>
      </c>
      <c r="C44" s="11">
        <f t="shared" si="9"/>
        <v>-138.9</v>
      </c>
      <c r="D44" s="11">
        <f t="shared" si="10"/>
        <v>-79.270370370370401</v>
      </c>
      <c r="E44" s="64">
        <f t="shared" si="5"/>
        <v>36.779643353928293</v>
      </c>
      <c r="F44" s="65">
        <f t="shared" si="6"/>
        <v>6.0906951295330823E-2</v>
      </c>
      <c r="I44" s="51" t="str">
        <f t="shared" si="11"/>
        <v>Italy</v>
      </c>
      <c r="J44" s="4">
        <f t="shared" si="7"/>
        <v>5</v>
      </c>
      <c r="K44" s="4">
        <f t="shared" si="7"/>
        <v>4</v>
      </c>
      <c r="L44" s="4">
        <f t="shared" si="7"/>
        <v>5</v>
      </c>
      <c r="M44" s="4">
        <f t="shared" si="7"/>
        <v>10</v>
      </c>
      <c r="N44" s="4">
        <f t="shared" si="7"/>
        <v>7</v>
      </c>
      <c r="O44" s="66">
        <v>1000</v>
      </c>
    </row>
    <row r="45" spans="1:15" x14ac:dyDescent="0.3">
      <c r="A45" s="63" t="s">
        <v>29</v>
      </c>
      <c r="B45" s="11">
        <f t="shared" si="8"/>
        <v>183.1</v>
      </c>
      <c r="C45" s="11">
        <f t="shared" si="9"/>
        <v>11.1</v>
      </c>
      <c r="D45" s="11">
        <f t="shared" si="10"/>
        <v>110.98888888888884</v>
      </c>
      <c r="E45" s="64">
        <f t="shared" si="5"/>
        <v>58.579881905843486</v>
      </c>
      <c r="F45" s="65">
        <f t="shared" si="6"/>
        <v>0.49304093721205738</v>
      </c>
      <c r="I45" s="51" t="str">
        <f t="shared" si="11"/>
        <v>Latvia</v>
      </c>
      <c r="J45" s="4">
        <f t="shared" si="7"/>
        <v>22</v>
      </c>
      <c r="K45" s="4">
        <f t="shared" si="7"/>
        <v>20</v>
      </c>
      <c r="L45" s="4">
        <f t="shared" si="7"/>
        <v>22</v>
      </c>
      <c r="M45" s="4">
        <f t="shared" si="7"/>
        <v>17</v>
      </c>
      <c r="N45" s="4">
        <f t="shared" si="7"/>
        <v>16</v>
      </c>
      <c r="O45" s="66">
        <v>1000</v>
      </c>
    </row>
    <row r="46" spans="1:15" x14ac:dyDescent="0.3">
      <c r="A46" s="63" t="s">
        <v>30</v>
      </c>
      <c r="B46" s="11">
        <f t="shared" si="8"/>
        <v>176.1</v>
      </c>
      <c r="C46" s="11">
        <f t="shared" si="9"/>
        <v>-37.4</v>
      </c>
      <c r="D46" s="11">
        <f t="shared" si="10"/>
        <v>65.35925925925919</v>
      </c>
      <c r="E46" s="64">
        <f t="shared" si="5"/>
        <v>73.696932715940761</v>
      </c>
      <c r="F46" s="65">
        <f t="shared" si="6"/>
        <v>1.1636778560265009</v>
      </c>
      <c r="I46" s="51" t="str">
        <f t="shared" si="11"/>
        <v>Lithuania</v>
      </c>
      <c r="J46" s="4">
        <f t="shared" si="7"/>
        <v>21</v>
      </c>
      <c r="K46" s="4">
        <f t="shared" si="7"/>
        <v>16</v>
      </c>
      <c r="L46" s="4">
        <f t="shared" si="7"/>
        <v>17</v>
      </c>
      <c r="M46" s="4">
        <f t="shared" si="7"/>
        <v>21</v>
      </c>
      <c r="N46" s="4">
        <f t="shared" si="7"/>
        <v>20</v>
      </c>
      <c r="O46" s="66">
        <v>1000</v>
      </c>
    </row>
    <row r="47" spans="1:15" x14ac:dyDescent="0.3">
      <c r="A47" s="63" t="s">
        <v>41</v>
      </c>
      <c r="B47" s="11">
        <f t="shared" si="8"/>
        <v>150.1</v>
      </c>
      <c r="C47" s="11">
        <f t="shared" si="9"/>
        <v>17.100000000000001</v>
      </c>
      <c r="D47" s="11">
        <f t="shared" si="10"/>
        <v>97.340740740740685</v>
      </c>
      <c r="E47" s="64">
        <f t="shared" si="5"/>
        <v>40.955034059500207</v>
      </c>
      <c r="F47" s="65">
        <f t="shared" si="6"/>
        <v>0.35741472840057609</v>
      </c>
      <c r="I47" s="51" t="str">
        <f t="shared" si="11"/>
        <v>Luxembourg</v>
      </c>
      <c r="J47" s="4">
        <f t="shared" si="7"/>
        <v>17</v>
      </c>
      <c r="K47" s="4">
        <f t="shared" si="7"/>
        <v>21</v>
      </c>
      <c r="L47" s="4">
        <f t="shared" si="7"/>
        <v>21</v>
      </c>
      <c r="M47" s="4">
        <f t="shared" si="7"/>
        <v>13</v>
      </c>
      <c r="N47" s="4">
        <f t="shared" si="7"/>
        <v>13</v>
      </c>
      <c r="O47" s="66">
        <v>1000</v>
      </c>
    </row>
    <row r="48" spans="1:15" x14ac:dyDescent="0.3">
      <c r="A48" s="63" t="s">
        <v>42</v>
      </c>
      <c r="B48" s="11">
        <f t="shared" si="8"/>
        <v>145.6</v>
      </c>
      <c r="C48" s="11">
        <f t="shared" si="9"/>
        <v>-121.4</v>
      </c>
      <c r="D48" s="11">
        <f t="shared" si="10"/>
        <v>34.303703703703682</v>
      </c>
      <c r="E48" s="64">
        <f t="shared" si="5"/>
        <v>62.889594843671418</v>
      </c>
      <c r="F48" s="65">
        <f t="shared" si="6"/>
        <v>1.1329905093526407</v>
      </c>
      <c r="I48" s="51" t="str">
        <f t="shared" si="11"/>
        <v>Netherlands</v>
      </c>
      <c r="J48" s="4">
        <f t="shared" si="7"/>
        <v>16</v>
      </c>
      <c r="K48" s="4">
        <f t="shared" si="7"/>
        <v>9</v>
      </c>
      <c r="L48" s="4">
        <f t="shared" si="7"/>
        <v>15</v>
      </c>
      <c r="M48" s="4">
        <f t="shared" si="7"/>
        <v>19</v>
      </c>
      <c r="N48" s="4">
        <f t="shared" si="7"/>
        <v>19</v>
      </c>
      <c r="O48" s="66">
        <v>1000</v>
      </c>
    </row>
    <row r="49" spans="1:20" x14ac:dyDescent="0.3">
      <c r="A49" s="63" t="s">
        <v>25</v>
      </c>
      <c r="B49" s="11">
        <f t="shared" si="8"/>
        <v>117.1</v>
      </c>
      <c r="C49" s="11">
        <f t="shared" si="9"/>
        <v>-66.900000000000006</v>
      </c>
      <c r="D49" s="11">
        <f t="shared" si="10"/>
        <v>11.32222222222223</v>
      </c>
      <c r="E49" s="64">
        <f t="shared" si="5"/>
        <v>53.612809414666316</v>
      </c>
      <c r="F49" s="65">
        <f t="shared" si="6"/>
        <v>6.1371840830173136E-2</v>
      </c>
      <c r="I49" s="51" t="str">
        <f t="shared" si="11"/>
        <v>Poland</v>
      </c>
      <c r="J49" s="4">
        <f t="shared" si="7"/>
        <v>13</v>
      </c>
      <c r="K49" s="4">
        <f t="shared" si="7"/>
        <v>14</v>
      </c>
      <c r="L49" s="4">
        <f t="shared" si="7"/>
        <v>12</v>
      </c>
      <c r="M49" s="4">
        <f t="shared" si="7"/>
        <v>16</v>
      </c>
      <c r="N49" s="4">
        <f t="shared" si="7"/>
        <v>8</v>
      </c>
      <c r="O49" s="66">
        <v>1000</v>
      </c>
    </row>
    <row r="50" spans="1:20" x14ac:dyDescent="0.3">
      <c r="A50" s="63" t="s">
        <v>43</v>
      </c>
      <c r="B50" s="11">
        <f t="shared" si="8"/>
        <v>-37.4</v>
      </c>
      <c r="C50" s="11">
        <f t="shared" si="9"/>
        <v>-126.4</v>
      </c>
      <c r="D50" s="11">
        <f t="shared" si="10"/>
        <v>-87.825925925925986</v>
      </c>
      <c r="E50" s="64">
        <f t="shared" si="5"/>
        <v>27.928722361818199</v>
      </c>
      <c r="F50" s="65">
        <f t="shared" si="6"/>
        <v>-0.20347453292773948</v>
      </c>
      <c r="I50" s="51" t="str">
        <f t="shared" si="11"/>
        <v>Portugal</v>
      </c>
      <c r="J50" s="4">
        <f t="shared" si="7"/>
        <v>2</v>
      </c>
      <c r="K50" s="4">
        <f t="shared" si="7"/>
        <v>8</v>
      </c>
      <c r="L50" s="4">
        <f t="shared" si="7"/>
        <v>3</v>
      </c>
      <c r="M50" s="4">
        <f t="shared" si="7"/>
        <v>4</v>
      </c>
      <c r="N50" s="4">
        <f t="shared" si="7"/>
        <v>5</v>
      </c>
      <c r="O50" s="66">
        <v>1000</v>
      </c>
    </row>
    <row r="51" spans="1:20" x14ac:dyDescent="0.3">
      <c r="A51" s="63" t="s">
        <v>26</v>
      </c>
      <c r="B51" s="11">
        <f t="shared" si="8"/>
        <v>153.6</v>
      </c>
      <c r="C51" s="11">
        <f t="shared" si="9"/>
        <v>-7.4</v>
      </c>
      <c r="D51" s="11">
        <f t="shared" si="10"/>
        <v>73.062962962962899</v>
      </c>
      <c r="E51" s="64">
        <f t="shared" si="5"/>
        <v>50.153787709927045</v>
      </c>
      <c r="F51" s="65">
        <f t="shared" si="6"/>
        <v>-0.66116584287474001</v>
      </c>
      <c r="I51" s="51" t="str">
        <f t="shared" si="11"/>
        <v>Slovak Republic</v>
      </c>
      <c r="J51" s="4">
        <f t="shared" si="7"/>
        <v>19</v>
      </c>
      <c r="K51" s="4">
        <f t="shared" si="7"/>
        <v>17</v>
      </c>
      <c r="L51" s="4">
        <f t="shared" si="7"/>
        <v>18</v>
      </c>
      <c r="M51" s="4">
        <f t="shared" si="7"/>
        <v>15</v>
      </c>
      <c r="N51" s="4">
        <f t="shared" si="7"/>
        <v>2</v>
      </c>
      <c r="O51" s="66">
        <v>1000</v>
      </c>
    </row>
    <row r="52" spans="1:20" x14ac:dyDescent="0.3">
      <c r="A52" s="63" t="s">
        <v>27</v>
      </c>
      <c r="B52" s="11">
        <f t="shared" si="8"/>
        <v>-84.4</v>
      </c>
      <c r="C52" s="11">
        <f t="shared" si="9"/>
        <v>-145.4</v>
      </c>
      <c r="D52" s="11">
        <f t="shared" si="10"/>
        <v>-117.36296296296302</v>
      </c>
      <c r="E52" s="64">
        <f t="shared" si="5"/>
        <v>13.501371672427119</v>
      </c>
      <c r="F52" s="65">
        <f t="shared" si="6"/>
        <v>0.11630325983081445</v>
      </c>
      <c r="I52" s="51" t="str">
        <f t="shared" si="11"/>
        <v>Slovenia</v>
      </c>
      <c r="J52" s="4">
        <f t="shared" si="7"/>
        <v>1</v>
      </c>
      <c r="K52" s="4">
        <f t="shared" si="7"/>
        <v>2</v>
      </c>
      <c r="L52" s="4">
        <f t="shared" si="7"/>
        <v>1</v>
      </c>
      <c r="M52" s="4">
        <f t="shared" si="7"/>
        <v>1</v>
      </c>
      <c r="N52" s="4">
        <f t="shared" si="7"/>
        <v>10</v>
      </c>
      <c r="O52" s="66">
        <v>1000</v>
      </c>
    </row>
    <row r="53" spans="1:20" x14ac:dyDescent="0.3">
      <c r="A53" s="63" t="s">
        <v>33</v>
      </c>
      <c r="B53" s="11">
        <f t="shared" si="8"/>
        <v>16.600000000000001</v>
      </c>
      <c r="C53" s="11">
        <f t="shared" si="9"/>
        <v>-118.9</v>
      </c>
      <c r="D53" s="11">
        <f t="shared" si="10"/>
        <v>-39.899999999999991</v>
      </c>
      <c r="E53" s="64">
        <f t="shared" si="5"/>
        <v>34.087556944749487</v>
      </c>
      <c r="F53" s="65">
        <f t="shared" si="6"/>
        <v>0.6464339997890054</v>
      </c>
      <c r="I53" s="51" t="str">
        <f t="shared" si="11"/>
        <v>Spain</v>
      </c>
      <c r="J53" s="4">
        <f t="shared" si="7"/>
        <v>7</v>
      </c>
      <c r="K53" s="4">
        <f t="shared" si="7"/>
        <v>10</v>
      </c>
      <c r="L53" s="4">
        <f t="shared" si="7"/>
        <v>7</v>
      </c>
      <c r="M53" s="4">
        <f t="shared" si="7"/>
        <v>8</v>
      </c>
      <c r="N53" s="4">
        <f t="shared" si="7"/>
        <v>17</v>
      </c>
      <c r="O53" s="66">
        <v>1000</v>
      </c>
    </row>
    <row r="54" spans="1:20" x14ac:dyDescent="0.3">
      <c r="A54" s="67" t="s">
        <v>44</v>
      </c>
      <c r="B54" s="68">
        <f t="shared" si="8"/>
        <v>63.1</v>
      </c>
      <c r="C54" s="68">
        <f t="shared" si="9"/>
        <v>-84.9</v>
      </c>
      <c r="D54" s="68">
        <f t="shared" si="10"/>
        <v>0.35925925925927066</v>
      </c>
      <c r="E54" s="69">
        <f t="shared" si="5"/>
        <v>40.9885937159939</v>
      </c>
      <c r="F54" s="70">
        <f t="shared" si="6"/>
        <v>-0.20312965476151071</v>
      </c>
      <c r="I54" s="56" t="str">
        <f t="shared" si="11"/>
        <v>Sweden</v>
      </c>
      <c r="J54" s="54">
        <f t="shared" si="7"/>
        <v>9</v>
      </c>
      <c r="K54" s="54">
        <f t="shared" si="7"/>
        <v>11</v>
      </c>
      <c r="L54" s="54">
        <f t="shared" si="7"/>
        <v>11</v>
      </c>
      <c r="M54" s="54">
        <f t="shared" si="7"/>
        <v>14</v>
      </c>
      <c r="N54" s="54">
        <f t="shared" si="7"/>
        <v>6</v>
      </c>
      <c r="O54" s="71">
        <v>1000</v>
      </c>
    </row>
    <row r="57" spans="1:20" x14ac:dyDescent="0.3">
      <c r="A57" s="72"/>
      <c r="T57" s="72"/>
    </row>
    <row r="58" spans="1:20" x14ac:dyDescent="0.3">
      <c r="A58" s="73"/>
      <c r="T58" s="73"/>
    </row>
    <row r="61" spans="1:20" ht="50.4" x14ac:dyDescent="0.3">
      <c r="A61" s="74" t="s">
        <v>82</v>
      </c>
      <c r="B61" s="75">
        <v>8619673</v>
      </c>
      <c r="C61" s="74" t="s">
        <v>83</v>
      </c>
      <c r="D61" s="75">
        <v>22</v>
      </c>
      <c r="E61" s="74" t="s">
        <v>84</v>
      </c>
      <c r="F61" s="75">
        <v>5</v>
      </c>
      <c r="G61" s="74" t="s">
        <v>85</v>
      </c>
      <c r="H61" s="75">
        <v>22</v>
      </c>
      <c r="I61" s="74" t="s">
        <v>86</v>
      </c>
      <c r="J61" s="75">
        <v>0</v>
      </c>
      <c r="K61" s="74" t="s">
        <v>87</v>
      </c>
      <c r="L61" s="75" t="s">
        <v>391</v>
      </c>
      <c r="M61" s="76"/>
      <c r="N61" s="76"/>
    </row>
    <row r="62" spans="1:20" ht="16.2" thickBot="1" x14ac:dyDescent="0.35">
      <c r="A62" s="77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</row>
    <row r="63" spans="1:20" ht="25.8" thickBot="1" x14ac:dyDescent="0.35">
      <c r="A63" s="78" t="s">
        <v>89</v>
      </c>
      <c r="B63" s="78" t="str">
        <f>B32</f>
        <v>max</v>
      </c>
      <c r="C63" s="78" t="str">
        <f t="shared" ref="C63:F63" si="12">C32</f>
        <v>min</v>
      </c>
      <c r="D63" s="78" t="str">
        <f t="shared" si="12"/>
        <v>átlag</v>
      </c>
      <c r="E63" s="78" t="str">
        <f t="shared" si="12"/>
        <v>szórás</v>
      </c>
      <c r="F63" s="78" t="str">
        <f t="shared" si="12"/>
        <v>meredekség</v>
      </c>
      <c r="G63" s="78" t="s">
        <v>390</v>
      </c>
      <c r="H63" s="76"/>
      <c r="I63" s="76"/>
      <c r="J63" s="76"/>
      <c r="K63" s="76"/>
      <c r="L63" s="76"/>
      <c r="M63" s="76"/>
      <c r="N63" s="76"/>
    </row>
    <row r="64" spans="1:20" ht="16.2" thickBot="1" x14ac:dyDescent="0.35">
      <c r="A64" s="78" t="str">
        <f>A33</f>
        <v>Austria</v>
      </c>
      <c r="B64" s="79">
        <v>11</v>
      </c>
      <c r="C64" s="79">
        <v>5</v>
      </c>
      <c r="D64" s="79">
        <v>8</v>
      </c>
      <c r="E64" s="79">
        <v>20</v>
      </c>
      <c r="F64" s="79">
        <v>1</v>
      </c>
      <c r="G64" s="79">
        <v>1000</v>
      </c>
      <c r="H64" s="76"/>
      <c r="I64" s="76"/>
      <c r="J64" s="76"/>
      <c r="K64" s="76"/>
      <c r="L64" s="76"/>
      <c r="M64" s="76"/>
      <c r="N64" s="76"/>
    </row>
    <row r="65" spans="1:14" ht="16.2" thickBot="1" x14ac:dyDescent="0.35">
      <c r="A65" s="78" t="str">
        <f t="shared" ref="A65:A85" si="13">A34</f>
        <v>Belgium</v>
      </c>
      <c r="B65" s="79">
        <v>2</v>
      </c>
      <c r="C65" s="79">
        <v>1</v>
      </c>
      <c r="D65" s="79">
        <v>4</v>
      </c>
      <c r="E65" s="79">
        <v>3</v>
      </c>
      <c r="F65" s="79">
        <v>12</v>
      </c>
      <c r="G65" s="79">
        <v>1000</v>
      </c>
      <c r="H65" s="76"/>
      <c r="I65" s="76"/>
      <c r="J65" s="76"/>
      <c r="K65" s="76"/>
      <c r="L65" s="76"/>
      <c r="M65" s="76"/>
      <c r="N65" s="76"/>
    </row>
    <row r="66" spans="1:14" ht="25.8" thickBot="1" x14ac:dyDescent="0.35">
      <c r="A66" s="78" t="str">
        <f t="shared" si="13"/>
        <v>Czech Republic</v>
      </c>
      <c r="B66" s="79">
        <v>12</v>
      </c>
      <c r="C66" s="79">
        <v>13</v>
      </c>
      <c r="D66" s="79">
        <v>9</v>
      </c>
      <c r="E66" s="79">
        <v>12</v>
      </c>
      <c r="F66" s="79">
        <v>15</v>
      </c>
      <c r="G66" s="79">
        <v>1000</v>
      </c>
      <c r="H66" s="76"/>
      <c r="I66" s="76"/>
      <c r="J66" s="76"/>
      <c r="K66" s="76"/>
      <c r="L66" s="76"/>
      <c r="M66" s="76"/>
      <c r="N66" s="76"/>
    </row>
    <row r="67" spans="1:14" ht="16.2" thickBot="1" x14ac:dyDescent="0.35">
      <c r="A67" s="78" t="str">
        <f t="shared" si="13"/>
        <v>Denmark</v>
      </c>
      <c r="B67" s="79">
        <v>14</v>
      </c>
      <c r="C67" s="79">
        <v>19</v>
      </c>
      <c r="D67" s="79">
        <v>19</v>
      </c>
      <c r="E67" s="79">
        <v>11</v>
      </c>
      <c r="F67" s="79">
        <v>14</v>
      </c>
      <c r="G67" s="79">
        <v>1000</v>
      </c>
      <c r="H67" s="76"/>
      <c r="I67" s="76"/>
      <c r="J67" s="76"/>
      <c r="K67" s="76"/>
      <c r="L67" s="76"/>
      <c r="M67" s="76"/>
      <c r="N67" s="76"/>
    </row>
    <row r="68" spans="1:14" ht="16.2" thickBot="1" x14ac:dyDescent="0.35">
      <c r="A68" s="78" t="str">
        <f t="shared" si="13"/>
        <v>Estonia</v>
      </c>
      <c r="B68" s="79">
        <v>15</v>
      </c>
      <c r="C68" s="79">
        <v>7</v>
      </c>
      <c r="D68" s="79">
        <v>13</v>
      </c>
      <c r="E68" s="79">
        <v>22</v>
      </c>
      <c r="F68" s="79">
        <v>22</v>
      </c>
      <c r="G68" s="79">
        <v>1000</v>
      </c>
      <c r="H68" s="76"/>
      <c r="I68" s="76"/>
      <c r="J68" s="76"/>
      <c r="K68" s="76"/>
      <c r="L68" s="76"/>
      <c r="M68" s="76"/>
      <c r="N68" s="76"/>
    </row>
    <row r="69" spans="1:14" ht="16.2" thickBot="1" x14ac:dyDescent="0.35">
      <c r="A69" s="78" t="str">
        <f t="shared" si="13"/>
        <v>Finland</v>
      </c>
      <c r="B69" s="79">
        <v>6</v>
      </c>
      <c r="C69" s="79">
        <v>5</v>
      </c>
      <c r="D69" s="79">
        <v>6</v>
      </c>
      <c r="E69" s="79">
        <v>9</v>
      </c>
      <c r="F69" s="79">
        <v>11</v>
      </c>
      <c r="G69" s="79">
        <v>1000</v>
      </c>
      <c r="H69" s="76"/>
      <c r="I69" s="76"/>
      <c r="J69" s="76"/>
      <c r="K69" s="76"/>
      <c r="L69" s="76"/>
      <c r="M69" s="76"/>
      <c r="N69" s="76"/>
    </row>
    <row r="70" spans="1:14" ht="16.2" thickBot="1" x14ac:dyDescent="0.35">
      <c r="A70" s="78" t="str">
        <f t="shared" si="13"/>
        <v>France</v>
      </c>
      <c r="B70" s="79">
        <v>4</v>
      </c>
      <c r="C70" s="79">
        <v>3</v>
      </c>
      <c r="D70" s="79">
        <v>2</v>
      </c>
      <c r="E70" s="79">
        <v>6</v>
      </c>
      <c r="F70" s="79">
        <v>18</v>
      </c>
      <c r="G70" s="79">
        <v>1000</v>
      </c>
      <c r="H70" s="76"/>
      <c r="I70" s="76"/>
      <c r="J70" s="76"/>
      <c r="K70" s="76"/>
      <c r="L70" s="76"/>
      <c r="M70" s="76"/>
      <c r="N70" s="76"/>
    </row>
    <row r="71" spans="1:14" ht="16.2" thickBot="1" x14ac:dyDescent="0.35">
      <c r="A71" s="78" t="str">
        <f t="shared" si="13"/>
        <v>Germany</v>
      </c>
      <c r="B71" s="79">
        <v>10</v>
      </c>
      <c r="C71" s="79">
        <v>18</v>
      </c>
      <c r="D71" s="79">
        <v>14</v>
      </c>
      <c r="E71" s="79">
        <v>2</v>
      </c>
      <c r="F71" s="79">
        <v>3</v>
      </c>
      <c r="G71" s="79">
        <v>1000</v>
      </c>
      <c r="H71" s="76"/>
      <c r="I71" s="76"/>
      <c r="J71" s="76"/>
      <c r="K71" s="76"/>
      <c r="L71" s="76"/>
      <c r="M71" s="76"/>
      <c r="N71" s="76"/>
    </row>
    <row r="72" spans="1:14" ht="16.2" thickBot="1" x14ac:dyDescent="0.35">
      <c r="A72" s="78" t="str">
        <f t="shared" si="13"/>
        <v>Greece</v>
      </c>
      <c r="B72" s="79">
        <v>17</v>
      </c>
      <c r="C72" s="79">
        <v>15</v>
      </c>
      <c r="D72" s="79">
        <v>16</v>
      </c>
      <c r="E72" s="79">
        <v>18</v>
      </c>
      <c r="F72" s="79">
        <v>21</v>
      </c>
      <c r="G72" s="79">
        <v>1000</v>
      </c>
      <c r="H72" s="76"/>
      <c r="I72" s="76"/>
      <c r="J72" s="76"/>
      <c r="K72" s="76"/>
      <c r="L72" s="76"/>
      <c r="M72" s="76"/>
      <c r="N72" s="76"/>
    </row>
    <row r="73" spans="1:14" ht="16.2" thickBot="1" x14ac:dyDescent="0.35">
      <c r="A73" s="78" t="str">
        <f t="shared" si="13"/>
        <v>Hungary</v>
      </c>
      <c r="B73" s="79">
        <v>20</v>
      </c>
      <c r="C73" s="79">
        <v>22</v>
      </c>
      <c r="D73" s="79">
        <v>20</v>
      </c>
      <c r="E73" s="79">
        <v>7</v>
      </c>
      <c r="F73" s="79">
        <v>9</v>
      </c>
      <c r="G73" s="79">
        <v>1000</v>
      </c>
      <c r="H73" s="76"/>
      <c r="I73" s="76"/>
      <c r="J73" s="76"/>
      <c r="K73" s="76"/>
      <c r="L73" s="76"/>
      <c r="M73" s="76"/>
      <c r="N73" s="76"/>
    </row>
    <row r="74" spans="1:14" ht="16.2" thickBot="1" x14ac:dyDescent="0.35">
      <c r="A74" s="78" t="str">
        <f t="shared" si="13"/>
        <v>Ireland</v>
      </c>
      <c r="B74" s="79">
        <v>8</v>
      </c>
      <c r="C74" s="79">
        <v>12</v>
      </c>
      <c r="D74" s="79">
        <v>10</v>
      </c>
      <c r="E74" s="79">
        <v>5</v>
      </c>
      <c r="F74" s="79">
        <v>4</v>
      </c>
      <c r="G74" s="79">
        <v>1000</v>
      </c>
      <c r="H74" s="76"/>
      <c r="I74" s="76"/>
      <c r="J74" s="76"/>
      <c r="K74" s="76"/>
      <c r="L74" s="76"/>
      <c r="M74" s="76"/>
      <c r="N74" s="76"/>
    </row>
    <row r="75" spans="1:14" ht="16.2" thickBot="1" x14ac:dyDescent="0.35">
      <c r="A75" s="78" t="str">
        <f t="shared" si="13"/>
        <v>Italy</v>
      </c>
      <c r="B75" s="79">
        <v>5</v>
      </c>
      <c r="C75" s="79">
        <v>4</v>
      </c>
      <c r="D75" s="79">
        <v>5</v>
      </c>
      <c r="E75" s="79">
        <v>10</v>
      </c>
      <c r="F75" s="79">
        <v>7</v>
      </c>
      <c r="G75" s="79">
        <v>1000</v>
      </c>
      <c r="H75" s="76"/>
      <c r="I75" s="76"/>
      <c r="J75" s="76"/>
      <c r="K75" s="76"/>
      <c r="L75" s="76"/>
      <c r="M75" s="76"/>
      <c r="N75" s="76"/>
    </row>
    <row r="76" spans="1:14" ht="16.2" thickBot="1" x14ac:dyDescent="0.35">
      <c r="A76" s="78" t="str">
        <f t="shared" si="13"/>
        <v>Latvia</v>
      </c>
      <c r="B76" s="79">
        <v>22</v>
      </c>
      <c r="C76" s="79">
        <v>20</v>
      </c>
      <c r="D76" s="79">
        <v>22</v>
      </c>
      <c r="E76" s="79">
        <v>17</v>
      </c>
      <c r="F76" s="79">
        <v>16</v>
      </c>
      <c r="G76" s="79">
        <v>1000</v>
      </c>
      <c r="H76" s="76"/>
      <c r="I76" s="76"/>
      <c r="J76" s="76"/>
      <c r="K76" s="76"/>
      <c r="L76" s="76"/>
      <c r="M76" s="76"/>
      <c r="N76" s="76"/>
    </row>
    <row r="77" spans="1:14" ht="16.2" thickBot="1" x14ac:dyDescent="0.35">
      <c r="A77" s="78" t="str">
        <f t="shared" si="13"/>
        <v>Lithuania</v>
      </c>
      <c r="B77" s="79">
        <v>21</v>
      </c>
      <c r="C77" s="79">
        <v>16</v>
      </c>
      <c r="D77" s="79">
        <v>17</v>
      </c>
      <c r="E77" s="79">
        <v>21</v>
      </c>
      <c r="F77" s="79">
        <v>20</v>
      </c>
      <c r="G77" s="79">
        <v>1000</v>
      </c>
      <c r="H77" s="76"/>
      <c r="I77" s="76"/>
      <c r="J77" s="76"/>
      <c r="K77" s="76"/>
      <c r="L77" s="76"/>
      <c r="M77" s="76"/>
      <c r="N77" s="76"/>
    </row>
    <row r="78" spans="1:14" ht="16.2" thickBot="1" x14ac:dyDescent="0.35">
      <c r="A78" s="78" t="str">
        <f t="shared" si="13"/>
        <v>Luxembourg</v>
      </c>
      <c r="B78" s="79">
        <v>17</v>
      </c>
      <c r="C78" s="79">
        <v>21</v>
      </c>
      <c r="D78" s="79">
        <v>21</v>
      </c>
      <c r="E78" s="79">
        <v>13</v>
      </c>
      <c r="F78" s="79">
        <v>13</v>
      </c>
      <c r="G78" s="79">
        <v>1000</v>
      </c>
      <c r="H78" s="76"/>
      <c r="I78" s="76"/>
      <c r="J78" s="76"/>
      <c r="K78" s="76"/>
      <c r="L78" s="76"/>
      <c r="M78" s="76"/>
      <c r="N78" s="76"/>
    </row>
    <row r="79" spans="1:14" ht="16.2" thickBot="1" x14ac:dyDescent="0.35">
      <c r="A79" s="78" t="str">
        <f t="shared" si="13"/>
        <v>Netherlands</v>
      </c>
      <c r="B79" s="79">
        <v>16</v>
      </c>
      <c r="C79" s="79">
        <v>9</v>
      </c>
      <c r="D79" s="79">
        <v>15</v>
      </c>
      <c r="E79" s="79">
        <v>19</v>
      </c>
      <c r="F79" s="79">
        <v>19</v>
      </c>
      <c r="G79" s="79">
        <v>1000</v>
      </c>
      <c r="H79" s="76"/>
      <c r="I79" s="76"/>
      <c r="J79" s="76"/>
      <c r="K79" s="76"/>
      <c r="L79" s="76"/>
      <c r="M79" s="76"/>
      <c r="N79" s="76"/>
    </row>
    <row r="80" spans="1:14" ht="16.2" thickBot="1" x14ac:dyDescent="0.35">
      <c r="A80" s="78" t="str">
        <f t="shared" si="13"/>
        <v>Poland</v>
      </c>
      <c r="B80" s="79">
        <v>13</v>
      </c>
      <c r="C80" s="79">
        <v>14</v>
      </c>
      <c r="D80" s="79">
        <v>12</v>
      </c>
      <c r="E80" s="79">
        <v>16</v>
      </c>
      <c r="F80" s="79">
        <v>8</v>
      </c>
      <c r="G80" s="79">
        <v>1000</v>
      </c>
      <c r="H80" s="76"/>
      <c r="I80" s="76"/>
      <c r="J80" s="76"/>
      <c r="K80" s="76"/>
      <c r="L80" s="76"/>
      <c r="M80" s="76"/>
      <c r="N80" s="76"/>
    </row>
    <row r="81" spans="1:14" ht="16.2" thickBot="1" x14ac:dyDescent="0.35">
      <c r="A81" s="78" t="str">
        <f t="shared" si="13"/>
        <v>Portugal</v>
      </c>
      <c r="B81" s="79">
        <v>2</v>
      </c>
      <c r="C81" s="79">
        <v>8</v>
      </c>
      <c r="D81" s="79">
        <v>3</v>
      </c>
      <c r="E81" s="79">
        <v>4</v>
      </c>
      <c r="F81" s="79">
        <v>5</v>
      </c>
      <c r="G81" s="79">
        <v>1000</v>
      </c>
      <c r="H81" s="76"/>
      <c r="I81" s="76"/>
      <c r="J81" s="76"/>
      <c r="K81" s="76"/>
      <c r="L81" s="76"/>
      <c r="M81" s="76"/>
      <c r="N81" s="76"/>
    </row>
    <row r="82" spans="1:14" ht="25.8" thickBot="1" x14ac:dyDescent="0.35">
      <c r="A82" s="78" t="str">
        <f t="shared" si="13"/>
        <v>Slovak Republic</v>
      </c>
      <c r="B82" s="79">
        <v>19</v>
      </c>
      <c r="C82" s="79">
        <v>17</v>
      </c>
      <c r="D82" s="79">
        <v>18</v>
      </c>
      <c r="E82" s="79">
        <v>15</v>
      </c>
      <c r="F82" s="79">
        <v>2</v>
      </c>
      <c r="G82" s="79">
        <v>1000</v>
      </c>
      <c r="H82" s="76"/>
      <c r="I82" s="76"/>
      <c r="J82" s="76"/>
      <c r="K82" s="76"/>
      <c r="L82" s="76"/>
      <c r="M82" s="76"/>
      <c r="N82" s="76"/>
    </row>
    <row r="83" spans="1:14" ht="16.2" thickBot="1" x14ac:dyDescent="0.35">
      <c r="A83" s="78" t="str">
        <f t="shared" si="13"/>
        <v>Slovenia</v>
      </c>
      <c r="B83" s="79">
        <v>1</v>
      </c>
      <c r="C83" s="79">
        <v>2</v>
      </c>
      <c r="D83" s="79">
        <v>1</v>
      </c>
      <c r="E83" s="79">
        <v>1</v>
      </c>
      <c r="F83" s="79">
        <v>10</v>
      </c>
      <c r="G83" s="79">
        <v>1000</v>
      </c>
      <c r="H83" s="76"/>
      <c r="I83" s="76"/>
      <c r="J83" s="76"/>
      <c r="K83" s="76"/>
      <c r="L83" s="76"/>
      <c r="M83" s="76"/>
      <c r="N83" s="76"/>
    </row>
    <row r="84" spans="1:14" ht="16.2" thickBot="1" x14ac:dyDescent="0.35">
      <c r="A84" s="78" t="str">
        <f t="shared" si="13"/>
        <v>Spain</v>
      </c>
      <c r="B84" s="79">
        <v>7</v>
      </c>
      <c r="C84" s="79">
        <v>10</v>
      </c>
      <c r="D84" s="79">
        <v>7</v>
      </c>
      <c r="E84" s="79">
        <v>8</v>
      </c>
      <c r="F84" s="79">
        <v>17</v>
      </c>
      <c r="G84" s="79">
        <v>1000</v>
      </c>
      <c r="H84" s="76"/>
      <c r="I84" s="76"/>
      <c r="J84" s="76"/>
      <c r="K84" s="76"/>
      <c r="L84" s="76"/>
      <c r="M84" s="76"/>
      <c r="N84" s="76"/>
    </row>
    <row r="85" spans="1:14" ht="16.2" thickBot="1" x14ac:dyDescent="0.35">
      <c r="A85" s="78" t="str">
        <f t="shared" si="13"/>
        <v>Sweden</v>
      </c>
      <c r="B85" s="79">
        <v>9</v>
      </c>
      <c r="C85" s="79">
        <v>11</v>
      </c>
      <c r="D85" s="79">
        <v>11</v>
      </c>
      <c r="E85" s="79">
        <v>14</v>
      </c>
      <c r="F85" s="79">
        <v>6</v>
      </c>
      <c r="G85" s="79">
        <v>1000</v>
      </c>
      <c r="H85" s="76"/>
      <c r="I85" s="76"/>
      <c r="J85" s="76"/>
      <c r="K85" s="76"/>
      <c r="L85" s="76"/>
      <c r="M85" s="76"/>
      <c r="N85" s="76"/>
    </row>
    <row r="86" spans="1:14" ht="16.2" thickBot="1" x14ac:dyDescent="0.35">
      <c r="A86" s="77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</row>
    <row r="87" spans="1:14" ht="16.2" thickBot="1" x14ac:dyDescent="0.35">
      <c r="A87" s="78" t="s">
        <v>90</v>
      </c>
      <c r="B87" s="78" t="s">
        <v>91</v>
      </c>
      <c r="C87" s="78" t="s">
        <v>92</v>
      </c>
      <c r="D87" s="78" t="s">
        <v>93</v>
      </c>
      <c r="E87" s="78" t="s">
        <v>94</v>
      </c>
      <c r="F87" s="78" t="s">
        <v>95</v>
      </c>
      <c r="G87" s="76"/>
      <c r="H87" s="76"/>
      <c r="I87" s="76"/>
      <c r="J87" s="76"/>
      <c r="K87" s="76"/>
      <c r="L87" s="76"/>
      <c r="M87" s="76"/>
      <c r="N87" s="76"/>
    </row>
    <row r="88" spans="1:14" ht="51" thickBot="1" x14ac:dyDescent="0.35">
      <c r="A88" s="78" t="s">
        <v>111</v>
      </c>
      <c r="B88" s="79" t="s">
        <v>392</v>
      </c>
      <c r="C88" s="79" t="s">
        <v>126</v>
      </c>
      <c r="D88" s="79" t="s">
        <v>196</v>
      </c>
      <c r="E88" s="79" t="s">
        <v>196</v>
      </c>
      <c r="F88" s="79" t="s">
        <v>393</v>
      </c>
      <c r="G88" s="76"/>
      <c r="H88" s="76"/>
      <c r="I88" s="76"/>
      <c r="J88" s="76"/>
      <c r="K88" s="76"/>
      <c r="L88" s="76"/>
      <c r="M88" s="76"/>
      <c r="N88" s="76"/>
    </row>
    <row r="89" spans="1:14" ht="51" thickBot="1" x14ac:dyDescent="0.35">
      <c r="A89" s="78" t="s">
        <v>122</v>
      </c>
      <c r="B89" s="79" t="s">
        <v>394</v>
      </c>
      <c r="C89" s="79" t="s">
        <v>395</v>
      </c>
      <c r="D89" s="79" t="s">
        <v>205</v>
      </c>
      <c r="E89" s="79" t="s">
        <v>205</v>
      </c>
      <c r="F89" s="79" t="s">
        <v>396</v>
      </c>
      <c r="G89" s="76"/>
      <c r="H89" s="76"/>
      <c r="I89" s="76"/>
      <c r="J89" s="76"/>
      <c r="K89" s="76"/>
      <c r="L89" s="76"/>
      <c r="M89" s="76"/>
      <c r="N89" s="76"/>
    </row>
    <row r="90" spans="1:14" ht="51" thickBot="1" x14ac:dyDescent="0.35">
      <c r="A90" s="78" t="s">
        <v>133</v>
      </c>
      <c r="B90" s="79" t="s">
        <v>397</v>
      </c>
      <c r="C90" s="79" t="s">
        <v>398</v>
      </c>
      <c r="D90" s="79" t="s">
        <v>215</v>
      </c>
      <c r="E90" s="79" t="s">
        <v>215</v>
      </c>
      <c r="F90" s="79" t="s">
        <v>399</v>
      </c>
      <c r="G90" s="76"/>
      <c r="H90" s="76"/>
      <c r="I90" s="76"/>
      <c r="J90" s="76"/>
      <c r="K90" s="76"/>
      <c r="L90" s="76"/>
      <c r="M90" s="76"/>
      <c r="N90" s="76"/>
    </row>
    <row r="91" spans="1:14" ht="51" thickBot="1" x14ac:dyDescent="0.35">
      <c r="A91" s="78" t="s">
        <v>144</v>
      </c>
      <c r="B91" s="79" t="s">
        <v>400</v>
      </c>
      <c r="C91" s="79" t="s">
        <v>401</v>
      </c>
      <c r="D91" s="79" t="s">
        <v>225</v>
      </c>
      <c r="E91" s="79" t="s">
        <v>225</v>
      </c>
      <c r="F91" s="79" t="s">
        <v>402</v>
      </c>
      <c r="G91" s="76"/>
      <c r="H91" s="76"/>
      <c r="I91" s="76"/>
      <c r="J91" s="76"/>
      <c r="K91" s="76"/>
      <c r="L91" s="76"/>
      <c r="M91" s="76"/>
      <c r="N91" s="76"/>
    </row>
    <row r="92" spans="1:14" ht="51" thickBot="1" x14ac:dyDescent="0.35">
      <c r="A92" s="78" t="s">
        <v>155</v>
      </c>
      <c r="B92" s="79" t="s">
        <v>403</v>
      </c>
      <c r="C92" s="79" t="s">
        <v>404</v>
      </c>
      <c r="D92" s="79" t="s">
        <v>234</v>
      </c>
      <c r="E92" s="79" t="s">
        <v>234</v>
      </c>
      <c r="F92" s="79" t="s">
        <v>405</v>
      </c>
      <c r="G92" s="76"/>
      <c r="H92" s="76"/>
      <c r="I92" s="76"/>
      <c r="J92" s="76"/>
      <c r="K92" s="76"/>
      <c r="L92" s="76"/>
      <c r="M92" s="76"/>
      <c r="N92" s="76"/>
    </row>
    <row r="93" spans="1:14" ht="51" thickBot="1" x14ac:dyDescent="0.35">
      <c r="A93" s="78" t="s">
        <v>166</v>
      </c>
      <c r="B93" s="79" t="s">
        <v>406</v>
      </c>
      <c r="C93" s="79" t="s">
        <v>407</v>
      </c>
      <c r="D93" s="79" t="s">
        <v>243</v>
      </c>
      <c r="E93" s="79" t="s">
        <v>243</v>
      </c>
      <c r="F93" s="79" t="s">
        <v>408</v>
      </c>
      <c r="G93" s="76"/>
      <c r="H93" s="76"/>
      <c r="I93" s="76"/>
      <c r="J93" s="76"/>
      <c r="K93" s="76"/>
      <c r="L93" s="76"/>
      <c r="M93" s="76"/>
      <c r="N93" s="76"/>
    </row>
    <row r="94" spans="1:14" ht="51" thickBot="1" x14ac:dyDescent="0.35">
      <c r="A94" s="78" t="s">
        <v>177</v>
      </c>
      <c r="B94" s="79" t="s">
        <v>409</v>
      </c>
      <c r="C94" s="79" t="s">
        <v>410</v>
      </c>
      <c r="D94" s="79" t="s">
        <v>252</v>
      </c>
      <c r="E94" s="79" t="s">
        <v>252</v>
      </c>
      <c r="F94" s="79" t="s">
        <v>411</v>
      </c>
      <c r="G94" s="76"/>
      <c r="H94" s="76"/>
      <c r="I94" s="76"/>
      <c r="J94" s="76"/>
      <c r="K94" s="76"/>
      <c r="L94" s="76"/>
      <c r="M94" s="76"/>
      <c r="N94" s="76"/>
    </row>
    <row r="95" spans="1:14" ht="51" thickBot="1" x14ac:dyDescent="0.35">
      <c r="A95" s="78" t="s">
        <v>186</v>
      </c>
      <c r="B95" s="79" t="s">
        <v>412</v>
      </c>
      <c r="C95" s="79" t="s">
        <v>413</v>
      </c>
      <c r="D95" s="79" t="s">
        <v>261</v>
      </c>
      <c r="E95" s="79" t="s">
        <v>261</v>
      </c>
      <c r="F95" s="79" t="s">
        <v>414</v>
      </c>
      <c r="G95" s="76"/>
      <c r="H95" s="76"/>
      <c r="I95" s="76"/>
      <c r="J95" s="76"/>
      <c r="K95" s="76"/>
      <c r="L95" s="76"/>
      <c r="M95" s="76"/>
      <c r="N95" s="76"/>
    </row>
    <row r="96" spans="1:14" ht="51" thickBot="1" x14ac:dyDescent="0.35">
      <c r="A96" s="78" t="s">
        <v>195</v>
      </c>
      <c r="B96" s="79" t="s">
        <v>415</v>
      </c>
      <c r="C96" s="79" t="s">
        <v>416</v>
      </c>
      <c r="D96" s="79" t="s">
        <v>269</v>
      </c>
      <c r="E96" s="79" t="s">
        <v>269</v>
      </c>
      <c r="F96" s="79" t="s">
        <v>417</v>
      </c>
      <c r="G96" s="76"/>
      <c r="H96" s="76"/>
      <c r="I96" s="76"/>
      <c r="J96" s="76"/>
      <c r="K96" s="76"/>
      <c r="L96" s="76"/>
      <c r="M96" s="76"/>
      <c r="N96" s="76"/>
    </row>
    <row r="97" spans="1:14" ht="51" thickBot="1" x14ac:dyDescent="0.35">
      <c r="A97" s="78" t="s">
        <v>204</v>
      </c>
      <c r="B97" s="79" t="s">
        <v>418</v>
      </c>
      <c r="C97" s="79" t="s">
        <v>419</v>
      </c>
      <c r="D97" s="79" t="s">
        <v>277</v>
      </c>
      <c r="E97" s="79" t="s">
        <v>277</v>
      </c>
      <c r="F97" s="79" t="s">
        <v>420</v>
      </c>
      <c r="G97" s="76"/>
      <c r="H97" s="76"/>
      <c r="I97" s="76"/>
      <c r="J97" s="76"/>
      <c r="K97" s="76"/>
      <c r="L97" s="76"/>
      <c r="M97" s="76"/>
      <c r="N97" s="76"/>
    </row>
    <row r="98" spans="1:14" ht="51" thickBot="1" x14ac:dyDescent="0.35">
      <c r="A98" s="78" t="s">
        <v>214</v>
      </c>
      <c r="B98" s="79" t="s">
        <v>421</v>
      </c>
      <c r="C98" s="79" t="s">
        <v>422</v>
      </c>
      <c r="D98" s="79" t="s">
        <v>285</v>
      </c>
      <c r="E98" s="79" t="s">
        <v>285</v>
      </c>
      <c r="F98" s="79" t="s">
        <v>423</v>
      </c>
      <c r="G98" s="76"/>
      <c r="H98" s="76"/>
      <c r="I98" s="76"/>
      <c r="J98" s="76"/>
      <c r="K98" s="76"/>
      <c r="L98" s="76"/>
      <c r="M98" s="76"/>
      <c r="N98" s="76"/>
    </row>
    <row r="99" spans="1:14" ht="51" thickBot="1" x14ac:dyDescent="0.35">
      <c r="A99" s="78" t="s">
        <v>224</v>
      </c>
      <c r="B99" s="79" t="s">
        <v>424</v>
      </c>
      <c r="C99" s="79" t="s">
        <v>425</v>
      </c>
      <c r="D99" s="79" t="s">
        <v>292</v>
      </c>
      <c r="E99" s="79" t="s">
        <v>292</v>
      </c>
      <c r="F99" s="79" t="s">
        <v>426</v>
      </c>
      <c r="G99" s="76"/>
      <c r="H99" s="76"/>
      <c r="I99" s="76"/>
      <c r="J99" s="76"/>
      <c r="K99" s="76"/>
      <c r="L99" s="76"/>
      <c r="M99" s="76"/>
      <c r="N99" s="76"/>
    </row>
    <row r="100" spans="1:14" ht="38.4" thickBot="1" x14ac:dyDescent="0.35">
      <c r="A100" s="78" t="s">
        <v>233</v>
      </c>
      <c r="B100" s="79" t="s">
        <v>427</v>
      </c>
      <c r="C100" s="79" t="s">
        <v>428</v>
      </c>
      <c r="D100" s="79" t="s">
        <v>298</v>
      </c>
      <c r="E100" s="79" t="s">
        <v>298</v>
      </c>
      <c r="F100" s="79" t="s">
        <v>429</v>
      </c>
      <c r="G100" s="76"/>
      <c r="H100" s="76"/>
      <c r="I100" s="76"/>
      <c r="J100" s="76"/>
      <c r="K100" s="76"/>
      <c r="L100" s="76"/>
      <c r="M100" s="76"/>
      <c r="N100" s="76"/>
    </row>
    <row r="101" spans="1:14" ht="38.4" thickBot="1" x14ac:dyDescent="0.35">
      <c r="A101" s="78" t="s">
        <v>242</v>
      </c>
      <c r="B101" s="79" t="s">
        <v>430</v>
      </c>
      <c r="C101" s="79" t="s">
        <v>431</v>
      </c>
      <c r="D101" s="79" t="s">
        <v>304</v>
      </c>
      <c r="E101" s="79" t="s">
        <v>304</v>
      </c>
      <c r="F101" s="79" t="s">
        <v>432</v>
      </c>
      <c r="G101" s="76"/>
      <c r="H101" s="76"/>
      <c r="I101" s="76"/>
      <c r="J101" s="76"/>
      <c r="K101" s="76"/>
      <c r="L101" s="76"/>
      <c r="M101" s="76"/>
      <c r="N101" s="76"/>
    </row>
    <row r="102" spans="1:14" ht="38.4" thickBot="1" x14ac:dyDescent="0.35">
      <c r="A102" s="78" t="s">
        <v>251</v>
      </c>
      <c r="B102" s="79" t="s">
        <v>433</v>
      </c>
      <c r="C102" s="79" t="s">
        <v>434</v>
      </c>
      <c r="D102" s="79" t="s">
        <v>310</v>
      </c>
      <c r="E102" s="79" t="s">
        <v>310</v>
      </c>
      <c r="F102" s="79" t="s">
        <v>435</v>
      </c>
      <c r="G102" s="76"/>
      <c r="H102" s="76"/>
      <c r="I102" s="76"/>
      <c r="J102" s="76"/>
      <c r="K102" s="76"/>
      <c r="L102" s="76"/>
      <c r="M102" s="76"/>
      <c r="N102" s="76"/>
    </row>
    <row r="103" spans="1:14" ht="38.4" thickBot="1" x14ac:dyDescent="0.35">
      <c r="A103" s="78" t="s">
        <v>260</v>
      </c>
      <c r="B103" s="79" t="s">
        <v>436</v>
      </c>
      <c r="C103" s="79" t="s">
        <v>437</v>
      </c>
      <c r="D103" s="79" t="s">
        <v>316</v>
      </c>
      <c r="E103" s="79" t="s">
        <v>316</v>
      </c>
      <c r="F103" s="79" t="s">
        <v>438</v>
      </c>
      <c r="G103" s="76"/>
      <c r="H103" s="76"/>
      <c r="I103" s="76"/>
      <c r="J103" s="76"/>
      <c r="K103" s="76"/>
      <c r="L103" s="76"/>
      <c r="M103" s="76"/>
      <c r="N103" s="76"/>
    </row>
    <row r="104" spans="1:14" ht="38.4" thickBot="1" x14ac:dyDescent="0.35">
      <c r="A104" s="78" t="s">
        <v>268</v>
      </c>
      <c r="B104" s="79" t="s">
        <v>439</v>
      </c>
      <c r="C104" s="79" t="s">
        <v>440</v>
      </c>
      <c r="D104" s="79" t="s">
        <v>322</v>
      </c>
      <c r="E104" s="79" t="s">
        <v>322</v>
      </c>
      <c r="F104" s="79" t="s">
        <v>441</v>
      </c>
      <c r="G104" s="76"/>
      <c r="H104" s="76"/>
      <c r="I104" s="76"/>
      <c r="J104" s="76"/>
      <c r="K104" s="76"/>
      <c r="L104" s="76"/>
      <c r="M104" s="76"/>
      <c r="N104" s="76"/>
    </row>
    <row r="105" spans="1:14" ht="38.4" thickBot="1" x14ac:dyDescent="0.35">
      <c r="A105" s="78" t="s">
        <v>276</v>
      </c>
      <c r="B105" s="79" t="s">
        <v>442</v>
      </c>
      <c r="C105" s="79" t="s">
        <v>443</v>
      </c>
      <c r="D105" s="79" t="s">
        <v>327</v>
      </c>
      <c r="E105" s="79" t="s">
        <v>327</v>
      </c>
      <c r="F105" s="79" t="s">
        <v>444</v>
      </c>
      <c r="G105" s="76"/>
      <c r="H105" s="76"/>
      <c r="I105" s="76"/>
      <c r="J105" s="76"/>
      <c r="K105" s="76"/>
      <c r="L105" s="76"/>
      <c r="M105" s="76"/>
      <c r="N105" s="76"/>
    </row>
    <row r="106" spans="1:14" ht="38.4" thickBot="1" x14ac:dyDescent="0.35">
      <c r="A106" s="78" t="s">
        <v>284</v>
      </c>
      <c r="B106" s="79" t="s">
        <v>445</v>
      </c>
      <c r="C106" s="79" t="s">
        <v>446</v>
      </c>
      <c r="D106" s="79" t="s">
        <v>332</v>
      </c>
      <c r="E106" s="79" t="s">
        <v>332</v>
      </c>
      <c r="F106" s="79" t="s">
        <v>447</v>
      </c>
      <c r="G106" s="76"/>
      <c r="H106" s="76"/>
      <c r="I106" s="76"/>
      <c r="J106" s="76"/>
      <c r="K106" s="76"/>
      <c r="L106" s="76"/>
      <c r="M106" s="76"/>
      <c r="N106" s="76"/>
    </row>
    <row r="107" spans="1:14" ht="38.4" thickBot="1" x14ac:dyDescent="0.35">
      <c r="A107" s="78" t="s">
        <v>291</v>
      </c>
      <c r="B107" s="79" t="s">
        <v>448</v>
      </c>
      <c r="C107" s="79" t="s">
        <v>449</v>
      </c>
      <c r="D107" s="79" t="s">
        <v>337</v>
      </c>
      <c r="E107" s="79" t="s">
        <v>337</v>
      </c>
      <c r="F107" s="79" t="s">
        <v>450</v>
      </c>
      <c r="G107" s="76"/>
      <c r="H107" s="76"/>
      <c r="I107" s="76"/>
      <c r="J107" s="76"/>
      <c r="K107" s="76"/>
      <c r="L107" s="76"/>
      <c r="M107" s="76"/>
      <c r="N107" s="76"/>
    </row>
    <row r="108" spans="1:14" ht="38.4" thickBot="1" x14ac:dyDescent="0.35">
      <c r="A108" s="78" t="s">
        <v>297</v>
      </c>
      <c r="B108" s="79" t="s">
        <v>451</v>
      </c>
      <c r="C108" s="79" t="s">
        <v>452</v>
      </c>
      <c r="D108" s="79" t="s">
        <v>342</v>
      </c>
      <c r="E108" s="79" t="s">
        <v>342</v>
      </c>
      <c r="F108" s="79" t="s">
        <v>453</v>
      </c>
      <c r="G108" s="76"/>
      <c r="H108" s="76"/>
      <c r="I108" s="76"/>
      <c r="J108" s="76"/>
      <c r="K108" s="76"/>
      <c r="L108" s="76"/>
      <c r="M108" s="76"/>
      <c r="N108" s="76"/>
    </row>
    <row r="109" spans="1:14" ht="38.4" thickBot="1" x14ac:dyDescent="0.35">
      <c r="A109" s="78" t="s">
        <v>303</v>
      </c>
      <c r="B109" s="79" t="s">
        <v>454</v>
      </c>
      <c r="C109" s="79" t="s">
        <v>347</v>
      </c>
      <c r="D109" s="79" t="s">
        <v>347</v>
      </c>
      <c r="E109" s="79" t="s">
        <v>347</v>
      </c>
      <c r="F109" s="79" t="s">
        <v>455</v>
      </c>
      <c r="G109" s="76"/>
      <c r="H109" s="76"/>
      <c r="I109" s="76"/>
      <c r="J109" s="76"/>
      <c r="K109" s="76"/>
      <c r="L109" s="76"/>
      <c r="M109" s="76"/>
      <c r="N109" s="76"/>
    </row>
    <row r="110" spans="1:14" ht="16.2" thickBot="1" x14ac:dyDescent="0.35">
      <c r="A110" s="77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</row>
    <row r="111" spans="1:14" ht="16.2" thickBot="1" x14ac:dyDescent="0.35">
      <c r="A111" s="78" t="s">
        <v>350</v>
      </c>
      <c r="B111" s="78" t="s">
        <v>91</v>
      </c>
      <c r="C111" s="78" t="s">
        <v>92</v>
      </c>
      <c r="D111" s="78" t="s">
        <v>93</v>
      </c>
      <c r="E111" s="78" t="s">
        <v>94</v>
      </c>
      <c r="F111" s="78" t="s">
        <v>95</v>
      </c>
      <c r="G111" s="76"/>
      <c r="H111" s="76"/>
      <c r="I111" s="76"/>
      <c r="J111" s="76"/>
      <c r="K111" s="76"/>
      <c r="L111" s="76"/>
      <c r="M111" s="76"/>
      <c r="N111" s="76"/>
    </row>
    <row r="112" spans="1:14" ht="16.2" thickBot="1" x14ac:dyDescent="0.35">
      <c r="A112" s="78" t="s">
        <v>111</v>
      </c>
      <c r="B112" s="79">
        <v>473.2</v>
      </c>
      <c r="C112" s="79">
        <v>34</v>
      </c>
      <c r="D112" s="79">
        <v>21</v>
      </c>
      <c r="E112" s="79">
        <v>21</v>
      </c>
      <c r="F112" s="79">
        <v>519.70000000000005</v>
      </c>
      <c r="G112" s="76"/>
      <c r="H112" s="76"/>
      <c r="I112" s="76"/>
      <c r="J112" s="76"/>
      <c r="K112" s="76"/>
      <c r="L112" s="76"/>
      <c r="M112" s="76"/>
      <c r="N112" s="76"/>
    </row>
    <row r="113" spans="1:14" ht="16.2" thickBot="1" x14ac:dyDescent="0.35">
      <c r="A113" s="78" t="s">
        <v>122</v>
      </c>
      <c r="B113" s="79">
        <v>472.2</v>
      </c>
      <c r="C113" s="79">
        <v>29.5</v>
      </c>
      <c r="D113" s="79">
        <v>20</v>
      </c>
      <c r="E113" s="79">
        <v>20</v>
      </c>
      <c r="F113" s="79">
        <v>518.70000000000005</v>
      </c>
      <c r="G113" s="76"/>
      <c r="H113" s="76"/>
      <c r="I113" s="76"/>
      <c r="J113" s="76"/>
      <c r="K113" s="76"/>
      <c r="L113" s="76"/>
      <c r="M113" s="76"/>
      <c r="N113" s="76"/>
    </row>
    <row r="114" spans="1:14" ht="16.2" thickBot="1" x14ac:dyDescent="0.35">
      <c r="A114" s="78" t="s">
        <v>133</v>
      </c>
      <c r="B114" s="79">
        <v>471.2</v>
      </c>
      <c r="C114" s="79">
        <v>28.5</v>
      </c>
      <c r="D114" s="79">
        <v>19</v>
      </c>
      <c r="E114" s="79">
        <v>19</v>
      </c>
      <c r="F114" s="79">
        <v>517.70000000000005</v>
      </c>
      <c r="G114" s="76"/>
      <c r="H114" s="76"/>
      <c r="I114" s="76"/>
      <c r="J114" s="76"/>
      <c r="K114" s="76"/>
      <c r="L114" s="76"/>
      <c r="M114" s="76"/>
      <c r="N114" s="76"/>
    </row>
    <row r="115" spans="1:14" ht="16.2" thickBot="1" x14ac:dyDescent="0.35">
      <c r="A115" s="78" t="s">
        <v>144</v>
      </c>
      <c r="B115" s="79">
        <v>470.2</v>
      </c>
      <c r="C115" s="79">
        <v>27.5</v>
      </c>
      <c r="D115" s="79">
        <v>18</v>
      </c>
      <c r="E115" s="79">
        <v>18</v>
      </c>
      <c r="F115" s="79">
        <v>513.70000000000005</v>
      </c>
      <c r="G115" s="76"/>
      <c r="H115" s="76"/>
      <c r="I115" s="76"/>
      <c r="J115" s="76"/>
      <c r="K115" s="76"/>
      <c r="L115" s="76"/>
      <c r="M115" s="76"/>
      <c r="N115" s="76"/>
    </row>
    <row r="116" spans="1:14" ht="16.2" thickBot="1" x14ac:dyDescent="0.35">
      <c r="A116" s="78" t="s">
        <v>155</v>
      </c>
      <c r="B116" s="79">
        <v>469.2</v>
      </c>
      <c r="C116" s="79">
        <v>26.5</v>
      </c>
      <c r="D116" s="79">
        <v>17</v>
      </c>
      <c r="E116" s="79">
        <v>17</v>
      </c>
      <c r="F116" s="79">
        <v>504.2</v>
      </c>
      <c r="G116" s="76"/>
      <c r="H116" s="76"/>
      <c r="I116" s="76"/>
      <c r="J116" s="76"/>
      <c r="K116" s="76"/>
      <c r="L116" s="76"/>
      <c r="M116" s="76"/>
      <c r="N116" s="76"/>
    </row>
    <row r="117" spans="1:14" ht="16.2" thickBot="1" x14ac:dyDescent="0.35">
      <c r="A117" s="78" t="s">
        <v>166</v>
      </c>
      <c r="B117" s="79">
        <v>468.2</v>
      </c>
      <c r="C117" s="79">
        <v>25.5</v>
      </c>
      <c r="D117" s="79">
        <v>16</v>
      </c>
      <c r="E117" s="79">
        <v>16</v>
      </c>
      <c r="F117" s="79">
        <v>503.2</v>
      </c>
      <c r="G117" s="76"/>
      <c r="H117" s="76"/>
      <c r="I117" s="76"/>
      <c r="J117" s="76"/>
      <c r="K117" s="76"/>
      <c r="L117" s="76"/>
      <c r="M117" s="76"/>
      <c r="N117" s="76"/>
    </row>
    <row r="118" spans="1:14" ht="16.2" thickBot="1" x14ac:dyDescent="0.35">
      <c r="A118" s="78" t="s">
        <v>177</v>
      </c>
      <c r="B118" s="79">
        <v>467.2</v>
      </c>
      <c r="C118" s="79">
        <v>24.5</v>
      </c>
      <c r="D118" s="79">
        <v>15</v>
      </c>
      <c r="E118" s="79">
        <v>15</v>
      </c>
      <c r="F118" s="79">
        <v>502.2</v>
      </c>
      <c r="G118" s="76"/>
      <c r="H118" s="76"/>
      <c r="I118" s="76"/>
      <c r="J118" s="76"/>
      <c r="K118" s="76"/>
      <c r="L118" s="76"/>
      <c r="M118" s="76"/>
      <c r="N118" s="76"/>
    </row>
    <row r="119" spans="1:14" ht="16.2" thickBot="1" x14ac:dyDescent="0.35">
      <c r="A119" s="78" t="s">
        <v>186</v>
      </c>
      <c r="B119" s="79">
        <v>466.2</v>
      </c>
      <c r="C119" s="79">
        <v>23.5</v>
      </c>
      <c r="D119" s="79">
        <v>14</v>
      </c>
      <c r="E119" s="79">
        <v>14</v>
      </c>
      <c r="F119" s="79">
        <v>501.2</v>
      </c>
      <c r="G119" s="76"/>
      <c r="H119" s="76"/>
      <c r="I119" s="76"/>
      <c r="J119" s="76"/>
      <c r="K119" s="76"/>
      <c r="L119" s="76"/>
      <c r="M119" s="76"/>
      <c r="N119" s="76"/>
    </row>
    <row r="120" spans="1:14" ht="16.2" thickBot="1" x14ac:dyDescent="0.35">
      <c r="A120" s="78" t="s">
        <v>195</v>
      </c>
      <c r="B120" s="79">
        <v>465.2</v>
      </c>
      <c r="C120" s="79">
        <v>22.5</v>
      </c>
      <c r="D120" s="79">
        <v>13</v>
      </c>
      <c r="E120" s="79">
        <v>13</v>
      </c>
      <c r="F120" s="79">
        <v>500.2</v>
      </c>
      <c r="G120" s="76"/>
      <c r="H120" s="76"/>
      <c r="I120" s="76"/>
      <c r="J120" s="76"/>
      <c r="K120" s="76"/>
      <c r="L120" s="76"/>
      <c r="M120" s="76"/>
      <c r="N120" s="76"/>
    </row>
    <row r="121" spans="1:14" ht="16.2" thickBot="1" x14ac:dyDescent="0.35">
      <c r="A121" s="78" t="s">
        <v>204</v>
      </c>
      <c r="B121" s="79">
        <v>464.2</v>
      </c>
      <c r="C121" s="79">
        <v>21.5</v>
      </c>
      <c r="D121" s="79">
        <v>12</v>
      </c>
      <c r="E121" s="79">
        <v>12</v>
      </c>
      <c r="F121" s="79">
        <v>495.7</v>
      </c>
      <c r="G121" s="76"/>
      <c r="H121" s="76"/>
      <c r="I121" s="76"/>
      <c r="J121" s="76"/>
      <c r="K121" s="76"/>
      <c r="L121" s="76"/>
      <c r="M121" s="76"/>
      <c r="N121" s="76"/>
    </row>
    <row r="122" spans="1:14" ht="16.2" thickBot="1" x14ac:dyDescent="0.35">
      <c r="A122" s="78" t="s">
        <v>214</v>
      </c>
      <c r="B122" s="79">
        <v>463.2</v>
      </c>
      <c r="C122" s="79">
        <v>20.5</v>
      </c>
      <c r="D122" s="79">
        <v>11</v>
      </c>
      <c r="E122" s="79">
        <v>11</v>
      </c>
      <c r="F122" s="79">
        <v>494.7</v>
      </c>
      <c r="G122" s="76"/>
      <c r="H122" s="76"/>
      <c r="I122" s="76"/>
      <c r="J122" s="76"/>
      <c r="K122" s="76"/>
      <c r="L122" s="76"/>
      <c r="M122" s="76"/>
      <c r="N122" s="76"/>
    </row>
    <row r="123" spans="1:14" ht="16.2" thickBot="1" x14ac:dyDescent="0.35">
      <c r="A123" s="78" t="s">
        <v>224</v>
      </c>
      <c r="B123" s="79">
        <v>462.2</v>
      </c>
      <c r="C123" s="79">
        <v>19.5</v>
      </c>
      <c r="D123" s="79">
        <v>10</v>
      </c>
      <c r="E123" s="79">
        <v>10</v>
      </c>
      <c r="F123" s="79">
        <v>493.7</v>
      </c>
      <c r="G123" s="76"/>
      <c r="H123" s="76"/>
      <c r="I123" s="76"/>
      <c r="J123" s="76"/>
      <c r="K123" s="76"/>
      <c r="L123" s="76"/>
      <c r="M123" s="76"/>
      <c r="N123" s="76"/>
    </row>
    <row r="124" spans="1:14" ht="16.2" thickBot="1" x14ac:dyDescent="0.35">
      <c r="A124" s="78" t="s">
        <v>233</v>
      </c>
      <c r="B124" s="79">
        <v>461.2</v>
      </c>
      <c r="C124" s="79">
        <v>18.5</v>
      </c>
      <c r="D124" s="79">
        <v>9</v>
      </c>
      <c r="E124" s="79">
        <v>9</v>
      </c>
      <c r="F124" s="79">
        <v>492.7</v>
      </c>
      <c r="G124" s="76"/>
      <c r="H124" s="76"/>
      <c r="I124" s="76"/>
      <c r="J124" s="76"/>
      <c r="K124" s="76"/>
      <c r="L124" s="76"/>
      <c r="M124" s="76"/>
      <c r="N124" s="76"/>
    </row>
    <row r="125" spans="1:14" ht="16.2" thickBot="1" x14ac:dyDescent="0.35">
      <c r="A125" s="78" t="s">
        <v>242</v>
      </c>
      <c r="B125" s="79">
        <v>460.2</v>
      </c>
      <c r="C125" s="79">
        <v>17.5</v>
      </c>
      <c r="D125" s="79">
        <v>8</v>
      </c>
      <c r="E125" s="79">
        <v>8</v>
      </c>
      <c r="F125" s="79">
        <v>491.7</v>
      </c>
      <c r="G125" s="76"/>
      <c r="H125" s="76"/>
      <c r="I125" s="76"/>
      <c r="J125" s="76"/>
      <c r="K125" s="76"/>
      <c r="L125" s="76"/>
      <c r="M125" s="76"/>
      <c r="N125" s="76"/>
    </row>
    <row r="126" spans="1:14" ht="16.2" thickBot="1" x14ac:dyDescent="0.35">
      <c r="A126" s="78" t="s">
        <v>251</v>
      </c>
      <c r="B126" s="79">
        <v>459.2</v>
      </c>
      <c r="C126" s="79">
        <v>16.5</v>
      </c>
      <c r="D126" s="79">
        <v>7</v>
      </c>
      <c r="E126" s="79">
        <v>7</v>
      </c>
      <c r="F126" s="79">
        <v>490.7</v>
      </c>
      <c r="G126" s="76"/>
      <c r="H126" s="76"/>
      <c r="I126" s="76"/>
      <c r="J126" s="76"/>
      <c r="K126" s="76"/>
      <c r="L126" s="76"/>
      <c r="M126" s="76"/>
      <c r="N126" s="76"/>
    </row>
    <row r="127" spans="1:14" ht="16.2" thickBot="1" x14ac:dyDescent="0.35">
      <c r="A127" s="78" t="s">
        <v>260</v>
      </c>
      <c r="B127" s="79">
        <v>458.2</v>
      </c>
      <c r="C127" s="79">
        <v>15.5</v>
      </c>
      <c r="D127" s="79">
        <v>6</v>
      </c>
      <c r="E127" s="79">
        <v>6</v>
      </c>
      <c r="F127" s="79">
        <v>489.7</v>
      </c>
      <c r="G127" s="76"/>
      <c r="H127" s="76"/>
      <c r="I127" s="76"/>
      <c r="J127" s="76"/>
      <c r="K127" s="76"/>
      <c r="L127" s="76"/>
      <c r="M127" s="76"/>
      <c r="N127" s="76"/>
    </row>
    <row r="128" spans="1:14" ht="16.2" thickBot="1" x14ac:dyDescent="0.35">
      <c r="A128" s="78" t="s">
        <v>268</v>
      </c>
      <c r="B128" s="79">
        <v>457.2</v>
      </c>
      <c r="C128" s="79">
        <v>14.5</v>
      </c>
      <c r="D128" s="79">
        <v>5</v>
      </c>
      <c r="E128" s="79">
        <v>5</v>
      </c>
      <c r="F128" s="79">
        <v>487.7</v>
      </c>
      <c r="G128" s="76"/>
      <c r="H128" s="76"/>
      <c r="I128" s="76"/>
      <c r="J128" s="76"/>
      <c r="K128" s="76"/>
      <c r="L128" s="76"/>
      <c r="M128" s="76"/>
      <c r="N128" s="76"/>
    </row>
    <row r="129" spans="1:17" ht="16.2" thickBot="1" x14ac:dyDescent="0.35">
      <c r="A129" s="78" t="s">
        <v>276</v>
      </c>
      <c r="B129" s="79">
        <v>456.2</v>
      </c>
      <c r="C129" s="79">
        <v>13.5</v>
      </c>
      <c r="D129" s="79">
        <v>4</v>
      </c>
      <c r="E129" s="79">
        <v>4</v>
      </c>
      <c r="F129" s="79">
        <v>486.7</v>
      </c>
      <c r="G129" s="76"/>
      <c r="H129" s="76"/>
      <c r="I129" s="76"/>
      <c r="J129" s="76"/>
      <c r="K129" s="76"/>
      <c r="L129" s="76"/>
      <c r="M129" s="76"/>
      <c r="N129" s="76"/>
    </row>
    <row r="130" spans="1:17" ht="16.2" thickBot="1" x14ac:dyDescent="0.35">
      <c r="A130" s="78" t="s">
        <v>284</v>
      </c>
      <c r="B130" s="79">
        <v>455.2</v>
      </c>
      <c r="C130" s="79">
        <v>12.5</v>
      </c>
      <c r="D130" s="79">
        <v>3</v>
      </c>
      <c r="E130" s="79">
        <v>3</v>
      </c>
      <c r="F130" s="79">
        <v>485.7</v>
      </c>
      <c r="G130" s="76"/>
      <c r="H130" s="76"/>
      <c r="I130" s="76"/>
      <c r="J130" s="76"/>
      <c r="K130" s="76"/>
      <c r="L130" s="76"/>
      <c r="M130" s="76"/>
      <c r="N130" s="76"/>
    </row>
    <row r="131" spans="1:17" ht="16.2" thickBot="1" x14ac:dyDescent="0.35">
      <c r="A131" s="78" t="s">
        <v>291</v>
      </c>
      <c r="B131" s="79">
        <v>454.2</v>
      </c>
      <c r="C131" s="79">
        <v>11.5</v>
      </c>
      <c r="D131" s="79">
        <v>2</v>
      </c>
      <c r="E131" s="79">
        <v>2</v>
      </c>
      <c r="F131" s="79">
        <v>484.7</v>
      </c>
      <c r="G131" s="76"/>
      <c r="H131" s="76"/>
      <c r="I131" s="76"/>
      <c r="J131" s="76"/>
      <c r="K131" s="76"/>
      <c r="L131" s="76"/>
      <c r="M131" s="76"/>
      <c r="N131" s="76"/>
    </row>
    <row r="132" spans="1:17" ht="16.2" thickBot="1" x14ac:dyDescent="0.35">
      <c r="A132" s="78" t="s">
        <v>297</v>
      </c>
      <c r="B132" s="79">
        <v>453.2</v>
      </c>
      <c r="C132" s="79">
        <v>4.5</v>
      </c>
      <c r="D132" s="79">
        <v>1</v>
      </c>
      <c r="E132" s="79">
        <v>1</v>
      </c>
      <c r="F132" s="79">
        <v>479.7</v>
      </c>
      <c r="G132" s="76"/>
      <c r="H132" s="76"/>
      <c r="I132" s="76"/>
      <c r="J132" s="76"/>
      <c r="K132" s="76"/>
      <c r="L132" s="76"/>
      <c r="M132" s="76"/>
      <c r="N132" s="76"/>
    </row>
    <row r="133" spans="1:17" ht="16.2" thickBot="1" x14ac:dyDescent="0.35">
      <c r="A133" s="78" t="s">
        <v>303</v>
      </c>
      <c r="B133" s="79">
        <v>452.2</v>
      </c>
      <c r="C133" s="79">
        <v>0</v>
      </c>
      <c r="D133" s="79">
        <v>0</v>
      </c>
      <c r="E133" s="79">
        <v>0</v>
      </c>
      <c r="F133" s="79">
        <v>474.7</v>
      </c>
      <c r="G133" s="76"/>
      <c r="H133" s="76"/>
      <c r="I133" s="76"/>
      <c r="J133" s="76"/>
      <c r="K133" s="76"/>
      <c r="L133" s="76"/>
      <c r="M133" s="76"/>
      <c r="N133" s="76"/>
    </row>
    <row r="134" spans="1:17" ht="16.2" thickBot="1" x14ac:dyDescent="0.35">
      <c r="A134" s="77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</row>
    <row r="135" spans="1:17" ht="25.8" thickBot="1" x14ac:dyDescent="0.35">
      <c r="A135" s="78" t="s">
        <v>351</v>
      </c>
      <c r="B135" s="78" t="str">
        <f>B32</f>
        <v>max</v>
      </c>
      <c r="C135" s="78" t="str">
        <f t="shared" ref="C135:F135" si="14">C32</f>
        <v>min</v>
      </c>
      <c r="D135" s="78" t="str">
        <f t="shared" si="14"/>
        <v>átlag</v>
      </c>
      <c r="E135" s="78" t="str">
        <f t="shared" si="14"/>
        <v>szórás</v>
      </c>
      <c r="F135" s="78" t="str">
        <f t="shared" si="14"/>
        <v>meredekség</v>
      </c>
      <c r="G135" s="78" t="s">
        <v>352</v>
      </c>
      <c r="H135" s="78" t="s">
        <v>353</v>
      </c>
      <c r="I135" s="78" t="s">
        <v>354</v>
      </c>
      <c r="J135" s="78" t="s">
        <v>355</v>
      </c>
      <c r="K135" s="80" t="s">
        <v>52</v>
      </c>
      <c r="L135" s="80" t="s">
        <v>354</v>
      </c>
      <c r="M135" s="80" t="s">
        <v>89</v>
      </c>
      <c r="N135" s="76"/>
      <c r="O135" s="81" t="str">
        <f>K135</f>
        <v>Ország</v>
      </c>
      <c r="P135" s="82" t="str">
        <f t="shared" ref="P135:Q135" si="15">L135</f>
        <v>Delta</v>
      </c>
      <c r="Q135" s="83" t="str">
        <f t="shared" si="15"/>
        <v>Rangsor</v>
      </c>
    </row>
    <row r="136" spans="1:17" ht="16.2" thickBot="1" x14ac:dyDescent="0.35">
      <c r="A136" s="78" t="str">
        <f>A33</f>
        <v>Austria</v>
      </c>
      <c r="B136" s="79">
        <v>463.2</v>
      </c>
      <c r="C136" s="79">
        <v>26.5</v>
      </c>
      <c r="D136" s="79">
        <v>14</v>
      </c>
      <c r="E136" s="79">
        <v>2</v>
      </c>
      <c r="F136" s="79">
        <v>519.70000000000005</v>
      </c>
      <c r="G136" s="79">
        <v>1025.3</v>
      </c>
      <c r="H136" s="79">
        <v>1000</v>
      </c>
      <c r="I136" s="79">
        <v>-25.3</v>
      </c>
      <c r="J136" s="79">
        <v>-2.5299999999999998</v>
      </c>
      <c r="K136" s="76" t="str">
        <f>A33</f>
        <v>Austria</v>
      </c>
      <c r="L136" s="76">
        <f>I136</f>
        <v>-25.3</v>
      </c>
      <c r="M136" s="76">
        <f>RANK(L136,$L$136:$L$157,1)</f>
        <v>6</v>
      </c>
      <c r="N136" s="76"/>
      <c r="O136" s="84" t="s">
        <v>27</v>
      </c>
      <c r="P136" s="76">
        <v>-40.299999999999997</v>
      </c>
      <c r="Q136" s="85">
        <v>1</v>
      </c>
    </row>
    <row r="137" spans="1:17" ht="16.2" thickBot="1" x14ac:dyDescent="0.35">
      <c r="A137" s="78" t="str">
        <f t="shared" ref="A137:A157" si="16">A34</f>
        <v>Belgium</v>
      </c>
      <c r="B137" s="79">
        <v>472.2</v>
      </c>
      <c r="C137" s="79">
        <v>34</v>
      </c>
      <c r="D137" s="79">
        <v>18</v>
      </c>
      <c r="E137" s="79">
        <v>19</v>
      </c>
      <c r="F137" s="79">
        <v>493.7</v>
      </c>
      <c r="G137" s="79">
        <v>1036.8</v>
      </c>
      <c r="H137" s="79">
        <v>1000</v>
      </c>
      <c r="I137" s="79">
        <v>-36.799999999999997</v>
      </c>
      <c r="J137" s="79">
        <v>-3.68</v>
      </c>
      <c r="K137" s="76" t="str">
        <f t="shared" ref="K137:K157" si="17">A34</f>
        <v>Belgium</v>
      </c>
      <c r="L137" s="76">
        <f t="shared" ref="L137:L157" si="18">I137</f>
        <v>-36.799999999999997</v>
      </c>
      <c r="M137" s="76">
        <f t="shared" ref="M137:M157" si="19">RANK(L137,$L$136:$L$157,1)</f>
        <v>2</v>
      </c>
      <c r="N137" s="76"/>
      <c r="O137" s="84" t="s">
        <v>37</v>
      </c>
      <c r="P137" s="76">
        <v>-36.799999999999997</v>
      </c>
      <c r="Q137" s="85">
        <v>2</v>
      </c>
    </row>
    <row r="138" spans="1:17" ht="25.8" thickBot="1" x14ac:dyDescent="0.35">
      <c r="A138" s="78" t="str">
        <f t="shared" si="16"/>
        <v>Czech Republic</v>
      </c>
      <c r="B138" s="79">
        <v>462.2</v>
      </c>
      <c r="C138" s="79">
        <v>18.5</v>
      </c>
      <c r="D138" s="79">
        <v>13</v>
      </c>
      <c r="E138" s="79">
        <v>10</v>
      </c>
      <c r="F138" s="79">
        <v>490.7</v>
      </c>
      <c r="G138" s="79">
        <v>994.3</v>
      </c>
      <c r="H138" s="79">
        <v>1000</v>
      </c>
      <c r="I138" s="79">
        <v>5.7</v>
      </c>
      <c r="J138" s="79">
        <v>0.56999999999999995</v>
      </c>
      <c r="K138" s="76" t="str">
        <f t="shared" si="17"/>
        <v>Czech Republic</v>
      </c>
      <c r="L138" s="76">
        <f t="shared" si="18"/>
        <v>5.7</v>
      </c>
      <c r="M138" s="76">
        <f t="shared" si="19"/>
        <v>14</v>
      </c>
      <c r="N138" s="76"/>
      <c r="O138" s="84" t="s">
        <v>43</v>
      </c>
      <c r="P138" s="76">
        <v>-36.799999999999997</v>
      </c>
      <c r="Q138" s="85">
        <v>2</v>
      </c>
    </row>
    <row r="139" spans="1:17" ht="16.2" thickBot="1" x14ac:dyDescent="0.35">
      <c r="A139" s="78" t="str">
        <f t="shared" si="16"/>
        <v>Denmark</v>
      </c>
      <c r="B139" s="79">
        <v>460.2</v>
      </c>
      <c r="C139" s="79">
        <v>12.5</v>
      </c>
      <c r="D139" s="79">
        <v>3</v>
      </c>
      <c r="E139" s="79">
        <v>11</v>
      </c>
      <c r="F139" s="79">
        <v>491.7</v>
      </c>
      <c r="G139" s="79">
        <v>978.4</v>
      </c>
      <c r="H139" s="79">
        <v>1000</v>
      </c>
      <c r="I139" s="79">
        <v>21.6</v>
      </c>
      <c r="J139" s="79">
        <v>2.16</v>
      </c>
      <c r="K139" s="76" t="str">
        <f t="shared" si="17"/>
        <v>Denmark</v>
      </c>
      <c r="L139" s="76">
        <f t="shared" si="18"/>
        <v>21.6</v>
      </c>
      <c r="M139" s="76">
        <f t="shared" si="19"/>
        <v>15</v>
      </c>
      <c r="N139" s="76"/>
      <c r="O139" s="84" t="s">
        <v>40</v>
      </c>
      <c r="P139" s="76">
        <v>-28.3</v>
      </c>
      <c r="Q139" s="85">
        <v>4</v>
      </c>
    </row>
    <row r="140" spans="1:17" ht="16.2" thickBot="1" x14ac:dyDescent="0.35">
      <c r="A140" s="78" t="str">
        <f t="shared" si="16"/>
        <v>Estonia</v>
      </c>
      <c r="B140" s="79">
        <v>459.2</v>
      </c>
      <c r="C140" s="79">
        <v>24.5</v>
      </c>
      <c r="D140" s="79">
        <v>9</v>
      </c>
      <c r="E140" s="79">
        <v>0</v>
      </c>
      <c r="F140" s="79">
        <v>474.7</v>
      </c>
      <c r="G140" s="79">
        <v>967.4</v>
      </c>
      <c r="H140" s="79">
        <v>1000</v>
      </c>
      <c r="I140" s="79">
        <v>32.6</v>
      </c>
      <c r="J140" s="79">
        <v>3.26</v>
      </c>
      <c r="K140" s="76" t="str">
        <f t="shared" si="17"/>
        <v>Estonia</v>
      </c>
      <c r="L140" s="76">
        <f t="shared" si="18"/>
        <v>32.6</v>
      </c>
      <c r="M140" s="76">
        <f t="shared" si="19"/>
        <v>18</v>
      </c>
      <c r="N140" s="76"/>
      <c r="O140" s="84" t="s">
        <v>34</v>
      </c>
      <c r="P140" s="76">
        <v>-27.8</v>
      </c>
      <c r="Q140" s="85">
        <v>5</v>
      </c>
    </row>
    <row r="141" spans="1:17" ht="16.2" thickBot="1" x14ac:dyDescent="0.35">
      <c r="A141" s="78" t="str">
        <f t="shared" si="16"/>
        <v>Finland</v>
      </c>
      <c r="B141" s="79">
        <v>468.2</v>
      </c>
      <c r="C141" s="79">
        <v>26.5</v>
      </c>
      <c r="D141" s="79">
        <v>16</v>
      </c>
      <c r="E141" s="79">
        <v>13</v>
      </c>
      <c r="F141" s="79">
        <v>494.7</v>
      </c>
      <c r="G141" s="79">
        <v>1018.3</v>
      </c>
      <c r="H141" s="79">
        <v>1000</v>
      </c>
      <c r="I141" s="79">
        <v>-18.3</v>
      </c>
      <c r="J141" s="79">
        <v>-1.83</v>
      </c>
      <c r="K141" s="76" t="str">
        <f t="shared" si="17"/>
        <v>Finland</v>
      </c>
      <c r="L141" s="76">
        <f t="shared" si="18"/>
        <v>-18.3</v>
      </c>
      <c r="M141" s="76">
        <f t="shared" si="19"/>
        <v>9</v>
      </c>
      <c r="N141" s="76"/>
      <c r="O141" s="84" t="s">
        <v>36</v>
      </c>
      <c r="P141" s="76">
        <v>-25.3</v>
      </c>
      <c r="Q141" s="85">
        <v>6</v>
      </c>
    </row>
    <row r="142" spans="1:17" ht="16.2" thickBot="1" x14ac:dyDescent="0.35">
      <c r="A142" s="78" t="str">
        <f t="shared" si="16"/>
        <v>France</v>
      </c>
      <c r="B142" s="79">
        <v>470.2</v>
      </c>
      <c r="C142" s="79">
        <v>28.5</v>
      </c>
      <c r="D142" s="79">
        <v>20</v>
      </c>
      <c r="E142" s="79">
        <v>16</v>
      </c>
      <c r="F142" s="79">
        <v>486.7</v>
      </c>
      <c r="G142" s="79">
        <v>1021.3</v>
      </c>
      <c r="H142" s="79">
        <v>1000</v>
      </c>
      <c r="I142" s="79">
        <v>-21.3</v>
      </c>
      <c r="J142" s="79">
        <v>-2.13</v>
      </c>
      <c r="K142" s="76" t="str">
        <f t="shared" si="17"/>
        <v>France</v>
      </c>
      <c r="L142" s="76">
        <f t="shared" si="18"/>
        <v>-21.3</v>
      </c>
      <c r="M142" s="76">
        <f t="shared" si="19"/>
        <v>8</v>
      </c>
      <c r="N142" s="76"/>
      <c r="O142" s="84" t="s">
        <v>31</v>
      </c>
      <c r="P142" s="76">
        <v>-23.3</v>
      </c>
      <c r="Q142" s="85">
        <v>7</v>
      </c>
    </row>
    <row r="143" spans="1:17" ht="16.2" thickBot="1" x14ac:dyDescent="0.35">
      <c r="A143" s="78" t="str">
        <f t="shared" si="16"/>
        <v>Germany</v>
      </c>
      <c r="B143" s="79">
        <v>464.2</v>
      </c>
      <c r="C143" s="79">
        <v>13.5</v>
      </c>
      <c r="D143" s="79">
        <v>8</v>
      </c>
      <c r="E143" s="79">
        <v>20</v>
      </c>
      <c r="F143" s="79">
        <v>517.70000000000005</v>
      </c>
      <c r="G143" s="79">
        <v>1023.3</v>
      </c>
      <c r="H143" s="79">
        <v>1000</v>
      </c>
      <c r="I143" s="79">
        <v>-23.3</v>
      </c>
      <c r="J143" s="79">
        <v>-2.33</v>
      </c>
      <c r="K143" s="76" t="str">
        <f t="shared" si="17"/>
        <v>Germany</v>
      </c>
      <c r="L143" s="76">
        <f t="shared" si="18"/>
        <v>-23.3</v>
      </c>
      <c r="M143" s="76">
        <f t="shared" si="19"/>
        <v>7</v>
      </c>
      <c r="N143" s="76"/>
      <c r="O143" s="84" t="s">
        <v>32</v>
      </c>
      <c r="P143" s="76">
        <v>-21.3</v>
      </c>
      <c r="Q143" s="85">
        <v>8</v>
      </c>
    </row>
    <row r="144" spans="1:17" ht="16.2" thickBot="1" x14ac:dyDescent="0.35">
      <c r="A144" s="78" t="str">
        <f t="shared" si="16"/>
        <v>Greece</v>
      </c>
      <c r="B144" s="79">
        <v>457.2</v>
      </c>
      <c r="C144" s="79">
        <v>16.5</v>
      </c>
      <c r="D144" s="79">
        <v>6</v>
      </c>
      <c r="E144" s="79">
        <v>4</v>
      </c>
      <c r="F144" s="79">
        <v>479.7</v>
      </c>
      <c r="G144" s="79">
        <v>963.4</v>
      </c>
      <c r="H144" s="79">
        <v>1000</v>
      </c>
      <c r="I144" s="79">
        <v>36.6</v>
      </c>
      <c r="J144" s="79">
        <v>3.66</v>
      </c>
      <c r="K144" s="76" t="str">
        <f t="shared" si="17"/>
        <v>Greece</v>
      </c>
      <c r="L144" s="76">
        <f t="shared" si="18"/>
        <v>36.6</v>
      </c>
      <c r="M144" s="76">
        <f t="shared" si="19"/>
        <v>20</v>
      </c>
      <c r="N144" s="76"/>
      <c r="O144" s="84" t="s">
        <v>39</v>
      </c>
      <c r="P144" s="76">
        <v>-18.3</v>
      </c>
      <c r="Q144" s="85">
        <v>9</v>
      </c>
    </row>
    <row r="145" spans="1:17" ht="16.2" thickBot="1" x14ac:dyDescent="0.35">
      <c r="A145" s="78" t="str">
        <f t="shared" si="16"/>
        <v>Hungary</v>
      </c>
      <c r="B145" s="79">
        <v>454.2</v>
      </c>
      <c r="C145" s="79">
        <v>0</v>
      </c>
      <c r="D145" s="79">
        <v>2</v>
      </c>
      <c r="E145" s="79">
        <v>15</v>
      </c>
      <c r="F145" s="79">
        <v>500.2</v>
      </c>
      <c r="G145" s="79">
        <v>971.4</v>
      </c>
      <c r="H145" s="79">
        <v>1000</v>
      </c>
      <c r="I145" s="79">
        <v>28.6</v>
      </c>
      <c r="J145" s="79">
        <v>2.86</v>
      </c>
      <c r="K145" s="76" t="str">
        <f t="shared" si="17"/>
        <v>Hungary</v>
      </c>
      <c r="L145" s="76">
        <f t="shared" si="18"/>
        <v>28.6</v>
      </c>
      <c r="M145" s="76">
        <f t="shared" si="19"/>
        <v>17</v>
      </c>
      <c r="N145" s="76"/>
      <c r="O145" s="84" t="s">
        <v>44</v>
      </c>
      <c r="P145" s="76">
        <v>-7.8</v>
      </c>
      <c r="Q145" s="85">
        <v>10</v>
      </c>
    </row>
    <row r="146" spans="1:17" ht="16.2" thickBot="1" x14ac:dyDescent="0.35">
      <c r="A146" s="78" t="str">
        <f t="shared" si="16"/>
        <v>Ireland</v>
      </c>
      <c r="B146" s="79">
        <v>466.2</v>
      </c>
      <c r="C146" s="79">
        <v>19.5</v>
      </c>
      <c r="D146" s="79">
        <v>12</v>
      </c>
      <c r="E146" s="79">
        <v>17</v>
      </c>
      <c r="F146" s="79">
        <v>513.70000000000005</v>
      </c>
      <c r="G146" s="79">
        <v>1028.3</v>
      </c>
      <c r="H146" s="79">
        <v>1000</v>
      </c>
      <c r="I146" s="79">
        <v>-28.3</v>
      </c>
      <c r="J146" s="79">
        <v>-2.83</v>
      </c>
      <c r="K146" s="76" t="str">
        <f t="shared" si="17"/>
        <v>Ireland</v>
      </c>
      <c r="L146" s="76">
        <f t="shared" si="18"/>
        <v>-28.3</v>
      </c>
      <c r="M146" s="76">
        <f t="shared" si="19"/>
        <v>4</v>
      </c>
      <c r="N146" s="76"/>
      <c r="O146" s="84" t="s">
        <v>33</v>
      </c>
      <c r="P146" s="76">
        <v>-5.3</v>
      </c>
      <c r="Q146" s="85">
        <v>11</v>
      </c>
    </row>
    <row r="147" spans="1:17" ht="16.2" thickBot="1" x14ac:dyDescent="0.35">
      <c r="A147" s="78" t="str">
        <f t="shared" si="16"/>
        <v>Italy</v>
      </c>
      <c r="B147" s="79">
        <v>469.2</v>
      </c>
      <c r="C147" s="79">
        <v>27.5</v>
      </c>
      <c r="D147" s="79">
        <v>17</v>
      </c>
      <c r="E147" s="79">
        <v>12</v>
      </c>
      <c r="F147" s="79">
        <v>502.2</v>
      </c>
      <c r="G147" s="79">
        <v>1027.8</v>
      </c>
      <c r="H147" s="79">
        <v>1000</v>
      </c>
      <c r="I147" s="79">
        <v>-27.8</v>
      </c>
      <c r="J147" s="79">
        <v>-2.78</v>
      </c>
      <c r="K147" s="76" t="str">
        <f t="shared" si="17"/>
        <v>Italy</v>
      </c>
      <c r="L147" s="76">
        <f t="shared" si="18"/>
        <v>-27.8</v>
      </c>
      <c r="M147" s="76">
        <f t="shared" si="19"/>
        <v>5</v>
      </c>
      <c r="N147" s="76"/>
      <c r="O147" s="84" t="s">
        <v>26</v>
      </c>
      <c r="P147" s="76">
        <v>0.7</v>
      </c>
      <c r="Q147" s="85">
        <v>12</v>
      </c>
    </row>
    <row r="148" spans="1:17" ht="16.2" thickBot="1" x14ac:dyDescent="0.35">
      <c r="A148" s="78" t="str">
        <f t="shared" si="16"/>
        <v>Latvia</v>
      </c>
      <c r="B148" s="79">
        <v>452.2</v>
      </c>
      <c r="C148" s="79">
        <v>11.5</v>
      </c>
      <c r="D148" s="79">
        <v>0</v>
      </c>
      <c r="E148" s="79">
        <v>5</v>
      </c>
      <c r="F148" s="79">
        <v>489.7</v>
      </c>
      <c r="G148" s="79">
        <v>958.4</v>
      </c>
      <c r="H148" s="79">
        <v>1000</v>
      </c>
      <c r="I148" s="79">
        <v>41.6</v>
      </c>
      <c r="J148" s="79">
        <v>4.16</v>
      </c>
      <c r="K148" s="76" t="str">
        <f t="shared" si="17"/>
        <v>Latvia</v>
      </c>
      <c r="L148" s="76">
        <f t="shared" si="18"/>
        <v>41.6</v>
      </c>
      <c r="M148" s="76">
        <f t="shared" si="19"/>
        <v>22</v>
      </c>
      <c r="N148" s="76"/>
      <c r="O148" s="84" t="s">
        <v>25</v>
      </c>
      <c r="P148" s="76">
        <v>4.2</v>
      </c>
      <c r="Q148" s="85">
        <v>13</v>
      </c>
    </row>
    <row r="149" spans="1:17" ht="16.2" thickBot="1" x14ac:dyDescent="0.35">
      <c r="A149" s="78" t="str">
        <f t="shared" si="16"/>
        <v>Lithuania</v>
      </c>
      <c r="B149" s="79">
        <v>453.2</v>
      </c>
      <c r="C149" s="79">
        <v>15.5</v>
      </c>
      <c r="D149" s="79">
        <v>5</v>
      </c>
      <c r="E149" s="79">
        <v>1</v>
      </c>
      <c r="F149" s="79">
        <v>484.7</v>
      </c>
      <c r="G149" s="79">
        <v>959.4</v>
      </c>
      <c r="H149" s="79">
        <v>1000</v>
      </c>
      <c r="I149" s="79">
        <v>40.6</v>
      </c>
      <c r="J149" s="79">
        <v>4.0599999999999996</v>
      </c>
      <c r="K149" s="76" t="str">
        <f t="shared" si="17"/>
        <v>Lithuania</v>
      </c>
      <c r="L149" s="76">
        <f t="shared" si="18"/>
        <v>40.6</v>
      </c>
      <c r="M149" s="76">
        <f t="shared" si="19"/>
        <v>21</v>
      </c>
      <c r="N149" s="76"/>
      <c r="O149" s="84" t="s">
        <v>24</v>
      </c>
      <c r="P149" s="76">
        <v>5.7</v>
      </c>
      <c r="Q149" s="85">
        <v>14</v>
      </c>
    </row>
    <row r="150" spans="1:17" ht="16.2" thickBot="1" x14ac:dyDescent="0.35">
      <c r="A150" s="78" t="str">
        <f t="shared" si="16"/>
        <v>Luxembourg</v>
      </c>
      <c r="B150" s="79">
        <v>457.2</v>
      </c>
      <c r="C150" s="79">
        <v>4.5</v>
      </c>
      <c r="D150" s="79">
        <v>1</v>
      </c>
      <c r="E150" s="79">
        <v>9</v>
      </c>
      <c r="F150" s="79">
        <v>492.7</v>
      </c>
      <c r="G150" s="79">
        <v>964.4</v>
      </c>
      <c r="H150" s="79">
        <v>1000</v>
      </c>
      <c r="I150" s="79">
        <v>35.6</v>
      </c>
      <c r="J150" s="79">
        <v>3.56</v>
      </c>
      <c r="K150" s="76" t="str">
        <f t="shared" si="17"/>
        <v>Luxembourg</v>
      </c>
      <c r="L150" s="76">
        <f t="shared" si="18"/>
        <v>35.6</v>
      </c>
      <c r="M150" s="76">
        <f t="shared" si="19"/>
        <v>19</v>
      </c>
      <c r="N150" s="76"/>
      <c r="O150" s="84" t="s">
        <v>38</v>
      </c>
      <c r="P150" s="76">
        <v>21.6</v>
      </c>
      <c r="Q150" s="85">
        <v>15</v>
      </c>
    </row>
    <row r="151" spans="1:17" ht="16.2" thickBot="1" x14ac:dyDescent="0.35">
      <c r="A151" s="78" t="str">
        <f t="shared" si="16"/>
        <v>Netherlands</v>
      </c>
      <c r="B151" s="79">
        <v>458.2</v>
      </c>
      <c r="C151" s="79">
        <v>22.5</v>
      </c>
      <c r="D151" s="79">
        <v>7</v>
      </c>
      <c r="E151" s="79">
        <v>3</v>
      </c>
      <c r="F151" s="79">
        <v>485.7</v>
      </c>
      <c r="G151" s="79">
        <v>976.4</v>
      </c>
      <c r="H151" s="79">
        <v>1000</v>
      </c>
      <c r="I151" s="79">
        <v>23.6</v>
      </c>
      <c r="J151" s="79">
        <v>2.36</v>
      </c>
      <c r="K151" s="76" t="str">
        <f t="shared" si="17"/>
        <v>Netherlands</v>
      </c>
      <c r="L151" s="76">
        <f t="shared" si="18"/>
        <v>23.6</v>
      </c>
      <c r="M151" s="76">
        <f t="shared" si="19"/>
        <v>16</v>
      </c>
      <c r="N151" s="76"/>
      <c r="O151" s="84" t="s">
        <v>42</v>
      </c>
      <c r="P151" s="76">
        <v>23.6</v>
      </c>
      <c r="Q151" s="85">
        <v>16</v>
      </c>
    </row>
    <row r="152" spans="1:17" ht="16.2" thickBot="1" x14ac:dyDescent="0.35">
      <c r="A152" s="78" t="str">
        <f t="shared" si="16"/>
        <v>Poland</v>
      </c>
      <c r="B152" s="79">
        <v>461.2</v>
      </c>
      <c r="C152" s="79">
        <v>17.5</v>
      </c>
      <c r="D152" s="79">
        <v>10</v>
      </c>
      <c r="E152" s="79">
        <v>6</v>
      </c>
      <c r="F152" s="79">
        <v>501.2</v>
      </c>
      <c r="G152" s="79">
        <v>995.8</v>
      </c>
      <c r="H152" s="79">
        <v>1000</v>
      </c>
      <c r="I152" s="79">
        <v>4.2</v>
      </c>
      <c r="J152" s="79">
        <v>0.42</v>
      </c>
      <c r="K152" s="76" t="str">
        <f t="shared" si="17"/>
        <v>Poland</v>
      </c>
      <c r="L152" s="76">
        <f t="shared" si="18"/>
        <v>4.2</v>
      </c>
      <c r="M152" s="76">
        <f t="shared" si="19"/>
        <v>13</v>
      </c>
      <c r="N152" s="76"/>
      <c r="O152" s="84" t="s">
        <v>23</v>
      </c>
      <c r="P152" s="76">
        <v>28.6</v>
      </c>
      <c r="Q152" s="85">
        <v>17</v>
      </c>
    </row>
    <row r="153" spans="1:17" ht="16.2" thickBot="1" x14ac:dyDescent="0.35">
      <c r="A153" s="78" t="str">
        <f t="shared" si="16"/>
        <v>Portugal</v>
      </c>
      <c r="B153" s="79">
        <v>472.2</v>
      </c>
      <c r="C153" s="79">
        <v>23.5</v>
      </c>
      <c r="D153" s="79">
        <v>19</v>
      </c>
      <c r="E153" s="79">
        <v>18</v>
      </c>
      <c r="F153" s="79">
        <v>504.2</v>
      </c>
      <c r="G153" s="79">
        <v>1036.8</v>
      </c>
      <c r="H153" s="79">
        <v>1000</v>
      </c>
      <c r="I153" s="79">
        <v>-36.799999999999997</v>
      </c>
      <c r="J153" s="79">
        <v>-3.68</v>
      </c>
      <c r="K153" s="76" t="str">
        <f t="shared" si="17"/>
        <v>Portugal</v>
      </c>
      <c r="L153" s="76">
        <f t="shared" si="18"/>
        <v>-36.799999999999997</v>
      </c>
      <c r="M153" s="76">
        <f t="shared" si="19"/>
        <v>2</v>
      </c>
      <c r="N153" s="76"/>
      <c r="O153" s="84" t="s">
        <v>28</v>
      </c>
      <c r="P153" s="76">
        <v>32.6</v>
      </c>
      <c r="Q153" s="85">
        <v>18</v>
      </c>
    </row>
    <row r="154" spans="1:17" ht="25.8" thickBot="1" x14ac:dyDescent="0.35">
      <c r="A154" s="78" t="str">
        <f t="shared" si="16"/>
        <v>Slovak Republic</v>
      </c>
      <c r="B154" s="79">
        <v>455.2</v>
      </c>
      <c r="C154" s="79">
        <v>14.5</v>
      </c>
      <c r="D154" s="79">
        <v>4</v>
      </c>
      <c r="E154" s="79">
        <v>7</v>
      </c>
      <c r="F154" s="79">
        <v>518.70000000000005</v>
      </c>
      <c r="G154" s="79">
        <v>999.3</v>
      </c>
      <c r="H154" s="79">
        <v>1000</v>
      </c>
      <c r="I154" s="79">
        <v>0.7</v>
      </c>
      <c r="J154" s="79">
        <v>7.0000000000000007E-2</v>
      </c>
      <c r="K154" s="76" t="str">
        <f t="shared" si="17"/>
        <v>Slovak Republic</v>
      </c>
      <c r="L154" s="76">
        <f t="shared" si="18"/>
        <v>0.7</v>
      </c>
      <c r="M154" s="76">
        <f t="shared" si="19"/>
        <v>12</v>
      </c>
      <c r="N154" s="76"/>
      <c r="O154" s="84" t="s">
        <v>41</v>
      </c>
      <c r="P154" s="76">
        <v>35.6</v>
      </c>
      <c r="Q154" s="85">
        <v>19</v>
      </c>
    </row>
    <row r="155" spans="1:17" ht="16.2" thickBot="1" x14ac:dyDescent="0.35">
      <c r="A155" s="78" t="str">
        <f t="shared" si="16"/>
        <v>Slovenia</v>
      </c>
      <c r="B155" s="79">
        <v>473.2</v>
      </c>
      <c r="C155" s="79">
        <v>29.5</v>
      </c>
      <c r="D155" s="79">
        <v>21</v>
      </c>
      <c r="E155" s="79">
        <v>21</v>
      </c>
      <c r="F155" s="79">
        <v>495.7</v>
      </c>
      <c r="G155" s="79">
        <v>1040.3</v>
      </c>
      <c r="H155" s="79">
        <v>1000</v>
      </c>
      <c r="I155" s="79">
        <v>-40.299999999999997</v>
      </c>
      <c r="J155" s="79">
        <v>-4.03</v>
      </c>
      <c r="K155" s="76" t="str">
        <f t="shared" si="17"/>
        <v>Slovenia</v>
      </c>
      <c r="L155" s="76">
        <f t="shared" si="18"/>
        <v>-40.299999999999997</v>
      </c>
      <c r="M155" s="76">
        <f t="shared" si="19"/>
        <v>1</v>
      </c>
      <c r="N155" s="76"/>
      <c r="O155" s="84" t="s">
        <v>35</v>
      </c>
      <c r="P155" s="76">
        <v>36.6</v>
      </c>
      <c r="Q155" s="85">
        <v>20</v>
      </c>
    </row>
    <row r="156" spans="1:17" ht="16.2" thickBot="1" x14ac:dyDescent="0.35">
      <c r="A156" s="78" t="str">
        <f t="shared" si="16"/>
        <v>Spain</v>
      </c>
      <c r="B156" s="79">
        <v>467.2</v>
      </c>
      <c r="C156" s="79">
        <v>21.5</v>
      </c>
      <c r="D156" s="79">
        <v>15</v>
      </c>
      <c r="E156" s="79">
        <v>14</v>
      </c>
      <c r="F156" s="79">
        <v>487.7</v>
      </c>
      <c r="G156" s="79">
        <v>1005.3</v>
      </c>
      <c r="H156" s="79">
        <v>1000</v>
      </c>
      <c r="I156" s="79">
        <v>-5.3</v>
      </c>
      <c r="J156" s="79">
        <v>-0.53</v>
      </c>
      <c r="K156" s="76" t="str">
        <f t="shared" si="17"/>
        <v>Spain</v>
      </c>
      <c r="L156" s="76">
        <f t="shared" si="18"/>
        <v>-5.3</v>
      </c>
      <c r="M156" s="76">
        <f t="shared" si="19"/>
        <v>11</v>
      </c>
      <c r="N156" s="76"/>
      <c r="O156" s="84" t="s">
        <v>30</v>
      </c>
      <c r="P156" s="76">
        <v>40.6</v>
      </c>
      <c r="Q156" s="85">
        <v>21</v>
      </c>
    </row>
    <row r="157" spans="1:17" ht="16.2" thickBot="1" x14ac:dyDescent="0.35">
      <c r="A157" s="78" t="str">
        <f t="shared" si="16"/>
        <v>Sweden</v>
      </c>
      <c r="B157" s="79">
        <v>465.2</v>
      </c>
      <c r="C157" s="79">
        <v>20.5</v>
      </c>
      <c r="D157" s="79">
        <v>11</v>
      </c>
      <c r="E157" s="79">
        <v>8</v>
      </c>
      <c r="F157" s="79">
        <v>503.2</v>
      </c>
      <c r="G157" s="79">
        <v>1007.8</v>
      </c>
      <c r="H157" s="79">
        <v>1000</v>
      </c>
      <c r="I157" s="79">
        <v>-7.8</v>
      </c>
      <c r="J157" s="79">
        <v>-0.78</v>
      </c>
      <c r="K157" s="76" t="str">
        <f t="shared" si="17"/>
        <v>Sweden</v>
      </c>
      <c r="L157" s="76">
        <f t="shared" si="18"/>
        <v>-7.8</v>
      </c>
      <c r="M157" s="76">
        <f t="shared" si="19"/>
        <v>10</v>
      </c>
      <c r="N157" s="76"/>
      <c r="O157" s="86" t="s">
        <v>29</v>
      </c>
      <c r="P157" s="87">
        <v>41.6</v>
      </c>
      <c r="Q157" s="88">
        <v>22</v>
      </c>
    </row>
    <row r="158" spans="1:17" ht="16.2" thickBot="1" x14ac:dyDescent="0.3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</row>
    <row r="159" spans="1:17" ht="16.2" thickBot="1" x14ac:dyDescent="0.35">
      <c r="A159" s="89" t="s">
        <v>358</v>
      </c>
      <c r="B159" s="79">
        <v>1068.9000000000001</v>
      </c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</row>
    <row r="160" spans="1:17" ht="16.2" thickBot="1" x14ac:dyDescent="0.35">
      <c r="A160" s="89" t="s">
        <v>456</v>
      </c>
      <c r="B160" s="79">
        <v>926.9</v>
      </c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</row>
    <row r="161" spans="1:14" ht="25.8" thickBot="1" x14ac:dyDescent="0.35">
      <c r="A161" s="89" t="s">
        <v>360</v>
      </c>
      <c r="B161" s="79">
        <v>21999.9</v>
      </c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</row>
    <row r="162" spans="1:14" ht="16.2" thickBot="1" x14ac:dyDescent="0.35">
      <c r="A162" s="89" t="s">
        <v>361</v>
      </c>
      <c r="B162" s="79">
        <v>22000</v>
      </c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</row>
    <row r="163" spans="1:14" ht="25.8" thickBot="1" x14ac:dyDescent="0.35">
      <c r="A163" s="89" t="s">
        <v>362</v>
      </c>
      <c r="B163" s="79">
        <v>-0.1</v>
      </c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</row>
    <row r="164" spans="1:14" ht="38.4" thickBot="1" x14ac:dyDescent="0.35">
      <c r="A164" s="89" t="s">
        <v>363</v>
      </c>
      <c r="B164" s="79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</row>
    <row r="165" spans="1:14" ht="38.4" thickBot="1" x14ac:dyDescent="0.35">
      <c r="A165" s="89" t="s">
        <v>364</v>
      </c>
      <c r="B165" s="79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</row>
    <row r="166" spans="1:14" ht="25.8" thickBot="1" x14ac:dyDescent="0.35">
      <c r="A166" s="89" t="s">
        <v>365</v>
      </c>
      <c r="B166" s="79">
        <v>0</v>
      </c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</row>
    <row r="167" spans="1:14" x14ac:dyDescent="0.3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3">
      <c r="A168" s="90" t="s">
        <v>366</v>
      </c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3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3">
      <c r="A170" s="91" t="s">
        <v>457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3">
      <c r="A171" s="91" t="s">
        <v>458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</row>
  </sheetData>
  <mergeCells count="6">
    <mergeCell ref="AG2:AO2"/>
    <mergeCell ref="AG3:AI3"/>
    <mergeCell ref="AJ3:AL3"/>
    <mergeCell ref="AM3:AO3"/>
    <mergeCell ref="A31:F31"/>
    <mergeCell ref="I31:O31"/>
  </mergeCells>
  <conditionalFormatting sqref="P136:P15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3:U5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5:AH2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5:AK2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5:AN2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C6:BD2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68" r:id="rId2" display="https://miau.my-x.hu/myx-free/coco/test/861967320230610173134.html" xr:uid="{8B6136FC-AA4E-461C-B4C8-0A478F366F5B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Sum of results (GDP per head)</vt:lpstr>
      <vt:lpstr>OAM Base model stairs</vt:lpstr>
      <vt:lpstr>Base model</vt:lpstr>
      <vt:lpstr>EU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Varadi Daniel</dc:creator>
  <cp:lastModifiedBy>Varadi Daniel</cp:lastModifiedBy>
  <dcterms:created xsi:type="dcterms:W3CDTF">2023-08-24T16:31:21Z</dcterms:created>
  <dcterms:modified xsi:type="dcterms:W3CDTF">2023-08-24T16:33:59Z</dcterms:modified>
</cp:coreProperties>
</file>